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wuwildcat-my.sharepoint.com/personal/magendanzc_cwu_edu/Documents/Technology for Teaching and Learning/"/>
    </mc:Choice>
  </mc:AlternateContent>
  <xr:revisionPtr revIDLastSave="25" documentId="13_ncr:1_{B6AB3E31-1A5F-42C9-A7C6-EEA1CABD25D5}" xr6:coauthVersionLast="45" xr6:coauthVersionMax="45" xr10:uidLastSave="{E2FE5CB6-6749-43E2-BC60-286497E9358E}"/>
  <bookViews>
    <workbookView xWindow="-120" yWindow="-120" windowWidth="29040" windowHeight="15840" xr2:uid="{00000000-000D-0000-FFFF-FFFF00000000}"/>
  </bookViews>
  <sheets>
    <sheet name="High Schools" sheetId="2" r:id="rId1"/>
    <sheet name="Perf for Demo" sheetId="13" r:id="rId2"/>
    <sheet name="Demo Regression Analysis" sheetId="26" r:id="rId3"/>
    <sheet name="Full Regression Analysis" sheetId="21" r:id="rId4"/>
    <sheet name="Districts" sheetId="17" r:id="rId5"/>
    <sheet name="Demographics" sheetId="1" r:id="rId6"/>
    <sheet name="Discipline" sheetId="23" r:id="rId7"/>
    <sheet name="Graduation Rate" sheetId="24" r:id="rId8"/>
    <sheet name="Dual Credit" sheetId="25" r:id="rId9"/>
    <sheet name="ELA" sheetId="15" r:id="rId10"/>
    <sheet name="Math" sheetId="16" r:id="rId11"/>
    <sheet name="Science" sheetId="14" r:id="rId12"/>
  </sheets>
  <definedNames>
    <definedName name="_xlnm._FilterDatabase" localSheetId="0" hidden="1">'High Schools'!$A$2:$AK$512</definedName>
    <definedName name="ELA">ELA!$A$2:$L$2023</definedName>
    <definedName name="Math">Math!$A$2:$L$1959</definedName>
    <definedName name="_xlnm.Print_Area" localSheetId="2">'Demo Regression Analysis'!$1:$75</definedName>
    <definedName name="_xlnm.Print_Area" localSheetId="3">'Full Regression Analysis'!$A$1:$AE$96</definedName>
    <definedName name="_xlnm.Print_Area" localSheetId="0">'High Schools'!$A$1:$AK$515</definedName>
    <definedName name="_xlnm.Print_Titles" localSheetId="0">'High Schools'!$1:$2</definedName>
    <definedName name="Science">Science!$A$2:$L$1888</definedName>
  </definedNames>
  <calcPr calcId="191029"/>
</workbook>
</file>

<file path=xl/calcChain.xml><?xml version="1.0" encoding="utf-8"?>
<calcChain xmlns="http://schemas.openxmlformats.org/spreadsheetml/2006/main">
  <c r="AJ4" i="2" l="1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3" i="2"/>
  <c r="H513" i="2"/>
  <c r="H514" i="2"/>
  <c r="H515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515" i="2" s="1"/>
  <c r="D3" i="25"/>
  <c r="D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64" i="25"/>
  <c r="D565" i="25"/>
  <c r="D566" i="25"/>
  <c r="D567" i="25"/>
  <c r="D568" i="25"/>
  <c r="D569" i="25"/>
  <c r="D570" i="25"/>
  <c r="D571" i="25"/>
  <c r="D572" i="25"/>
  <c r="D573" i="25"/>
  <c r="D574" i="25"/>
  <c r="D575" i="25"/>
  <c r="D576" i="25"/>
  <c r="D577" i="25"/>
  <c r="D578" i="25"/>
  <c r="D579" i="25"/>
  <c r="D580" i="25"/>
  <c r="D581" i="25"/>
  <c r="D582" i="25"/>
  <c r="D583" i="25"/>
  <c r="D584" i="25"/>
  <c r="D585" i="25"/>
  <c r="D586" i="25"/>
  <c r="D587" i="25"/>
  <c r="D588" i="25"/>
  <c r="D589" i="25"/>
  <c r="D590" i="25"/>
  <c r="D591" i="25"/>
  <c r="D592" i="25"/>
  <c r="D593" i="25"/>
  <c r="D594" i="25"/>
  <c r="D595" i="25"/>
  <c r="D596" i="25"/>
  <c r="D597" i="25"/>
  <c r="D598" i="25"/>
  <c r="D599" i="25"/>
  <c r="D600" i="25"/>
  <c r="D601" i="25"/>
  <c r="D602" i="25"/>
  <c r="D603" i="25"/>
  <c r="D604" i="25"/>
  <c r="D605" i="25"/>
  <c r="D606" i="25"/>
  <c r="D607" i="25"/>
  <c r="D608" i="25"/>
  <c r="D609" i="25"/>
  <c r="D610" i="25"/>
  <c r="D611" i="25"/>
  <c r="D612" i="25"/>
  <c r="D613" i="25"/>
  <c r="D614" i="25"/>
  <c r="D615" i="25"/>
  <c r="D616" i="25"/>
  <c r="D617" i="25"/>
  <c r="D618" i="25"/>
  <c r="D619" i="25"/>
  <c r="D620" i="25"/>
  <c r="D621" i="25"/>
  <c r="D622" i="25"/>
  <c r="D623" i="25"/>
  <c r="D624" i="25"/>
  <c r="D625" i="25"/>
  <c r="D626" i="25"/>
  <c r="D627" i="25"/>
  <c r="D628" i="25"/>
  <c r="D629" i="25"/>
  <c r="D630" i="25"/>
  <c r="D631" i="25"/>
  <c r="D632" i="25"/>
  <c r="D633" i="25"/>
  <c r="D634" i="25"/>
  <c r="D635" i="25"/>
  <c r="D636" i="25"/>
  <c r="D637" i="25"/>
  <c r="D638" i="25"/>
  <c r="D639" i="25"/>
  <c r="D640" i="25"/>
  <c r="D641" i="25"/>
  <c r="D642" i="25"/>
  <c r="D643" i="25"/>
  <c r="D644" i="25"/>
  <c r="D645" i="25"/>
  <c r="D646" i="25"/>
  <c r="D647" i="25"/>
  <c r="D648" i="25"/>
  <c r="D2" i="25"/>
  <c r="AF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G513" i="2" l="1"/>
  <c r="G514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3" i="2"/>
  <c r="G315" i="17"/>
  <c r="AG515" i="2"/>
  <c r="AH515" i="2"/>
  <c r="AI515" i="2"/>
  <c r="AG514" i="2"/>
  <c r="AH514" i="2"/>
  <c r="AI514" i="2"/>
  <c r="AG513" i="2"/>
  <c r="AH513" i="2"/>
  <c r="AI513" i="2"/>
  <c r="I515" i="2" l="1"/>
  <c r="I513" i="2"/>
  <c r="F513" i="2"/>
  <c r="F514" i="2"/>
  <c r="F515" i="2"/>
  <c r="I514" i="2"/>
  <c r="E3" i="2"/>
  <c r="M3" i="2" s="1"/>
  <c r="AD3" i="2"/>
  <c r="AE3" i="2"/>
  <c r="E4" i="2"/>
  <c r="L4" i="2" s="1"/>
  <c r="AD4" i="2"/>
  <c r="AE4" i="2"/>
  <c r="E5" i="2"/>
  <c r="P5" i="2" s="1"/>
  <c r="AD5" i="2"/>
  <c r="AE5" i="2"/>
  <c r="E6" i="2"/>
  <c r="AD6" i="2"/>
  <c r="AE6" i="2"/>
  <c r="E7" i="2"/>
  <c r="AD7" i="2"/>
  <c r="AE7" i="2"/>
  <c r="E8" i="2"/>
  <c r="AD8" i="2"/>
  <c r="AE8" i="2"/>
  <c r="E9" i="2"/>
  <c r="T9" i="2" s="1"/>
  <c r="AD9" i="2"/>
  <c r="AE9" i="2"/>
  <c r="E10" i="2"/>
  <c r="O10" i="2" s="1"/>
  <c r="AD10" i="2"/>
  <c r="AE10" i="2"/>
  <c r="E11" i="2"/>
  <c r="O11" i="2" s="1"/>
  <c r="AD11" i="2"/>
  <c r="AE11" i="2"/>
  <c r="E12" i="2"/>
  <c r="AD12" i="2"/>
  <c r="AE12" i="2"/>
  <c r="E13" i="2"/>
  <c r="M13" i="2" s="1"/>
  <c r="AD13" i="2"/>
  <c r="AE13" i="2"/>
  <c r="E14" i="2"/>
  <c r="AD14" i="2"/>
  <c r="AE14" i="2"/>
  <c r="E15" i="2"/>
  <c r="AD15" i="2"/>
  <c r="AE15" i="2"/>
  <c r="E16" i="2"/>
  <c r="AD16" i="2"/>
  <c r="AE16" i="2"/>
  <c r="E17" i="2"/>
  <c r="X17" i="2" s="1"/>
  <c r="AD17" i="2"/>
  <c r="AE17" i="2"/>
  <c r="E18" i="2"/>
  <c r="AC18" i="2" s="1"/>
  <c r="AD18" i="2"/>
  <c r="AE18" i="2"/>
  <c r="E19" i="2"/>
  <c r="AD19" i="2"/>
  <c r="AE19" i="2"/>
  <c r="E20" i="2"/>
  <c r="AC20" i="2" s="1"/>
  <c r="AD20" i="2"/>
  <c r="AE20" i="2"/>
  <c r="E21" i="2"/>
  <c r="T21" i="2" s="1"/>
  <c r="AD21" i="2"/>
  <c r="AE21" i="2"/>
  <c r="E22" i="2"/>
  <c r="AD22" i="2"/>
  <c r="AE22" i="2"/>
  <c r="E23" i="2"/>
  <c r="N23" i="2" s="1"/>
  <c r="AD23" i="2"/>
  <c r="AE23" i="2"/>
  <c r="E24" i="2"/>
  <c r="V24" i="2" s="1"/>
  <c r="AD24" i="2"/>
  <c r="AE24" i="2"/>
  <c r="E25" i="2"/>
  <c r="O25" i="2" s="1"/>
  <c r="AD25" i="2"/>
  <c r="AE25" i="2"/>
  <c r="E26" i="2"/>
  <c r="AD26" i="2"/>
  <c r="AE26" i="2"/>
  <c r="E27" i="2"/>
  <c r="Y27" i="2" s="1"/>
  <c r="AD27" i="2"/>
  <c r="AE27" i="2"/>
  <c r="E28" i="2"/>
  <c r="AD28" i="2"/>
  <c r="AE28" i="2"/>
  <c r="E29" i="2"/>
  <c r="AD29" i="2"/>
  <c r="AE29" i="2"/>
  <c r="E30" i="2"/>
  <c r="N30" i="2" s="1"/>
  <c r="AD30" i="2"/>
  <c r="AE30" i="2"/>
  <c r="E31" i="2"/>
  <c r="AD31" i="2"/>
  <c r="AE31" i="2"/>
  <c r="E32" i="2"/>
  <c r="P32" i="2" s="1"/>
  <c r="AD32" i="2"/>
  <c r="AE32" i="2"/>
  <c r="E33" i="2"/>
  <c r="Q33" i="2" s="1"/>
  <c r="AD33" i="2"/>
  <c r="AE33" i="2"/>
  <c r="E34" i="2"/>
  <c r="M34" i="2" s="1"/>
  <c r="AD34" i="2"/>
  <c r="AE34" i="2"/>
  <c r="E35" i="2"/>
  <c r="T35" i="2" s="1"/>
  <c r="AD35" i="2"/>
  <c r="AE35" i="2"/>
  <c r="E36" i="2"/>
  <c r="X36" i="2" s="1"/>
  <c r="AD36" i="2"/>
  <c r="AE36" i="2"/>
  <c r="E37" i="2"/>
  <c r="R37" i="2" s="1"/>
  <c r="AD37" i="2"/>
  <c r="AE37" i="2"/>
  <c r="E38" i="2"/>
  <c r="R38" i="2" s="1"/>
  <c r="AD38" i="2"/>
  <c r="AE38" i="2"/>
  <c r="E39" i="2"/>
  <c r="AD39" i="2"/>
  <c r="AE39" i="2"/>
  <c r="E40" i="2"/>
  <c r="P40" i="2" s="1"/>
  <c r="AD40" i="2"/>
  <c r="AE40" i="2"/>
  <c r="E41" i="2"/>
  <c r="N41" i="2" s="1"/>
  <c r="AD41" i="2"/>
  <c r="AE41" i="2"/>
  <c r="E42" i="2"/>
  <c r="O42" i="2" s="1"/>
  <c r="AD42" i="2"/>
  <c r="AE42" i="2"/>
  <c r="E43" i="2"/>
  <c r="Q43" i="2" s="1"/>
  <c r="N43" i="2"/>
  <c r="S43" i="2"/>
  <c r="AD43" i="2"/>
  <c r="AE43" i="2"/>
  <c r="E44" i="2"/>
  <c r="AD44" i="2"/>
  <c r="AE44" i="2"/>
  <c r="E45" i="2"/>
  <c r="AD45" i="2"/>
  <c r="AE45" i="2"/>
  <c r="E46" i="2"/>
  <c r="M46" i="2" s="1"/>
  <c r="AD46" i="2"/>
  <c r="AE46" i="2"/>
  <c r="E47" i="2"/>
  <c r="AD47" i="2"/>
  <c r="AE47" i="2"/>
  <c r="E48" i="2"/>
  <c r="N48" i="2" s="1"/>
  <c r="AD48" i="2"/>
  <c r="AE48" i="2"/>
  <c r="E49" i="2"/>
  <c r="Q49" i="2" s="1"/>
  <c r="AD49" i="2"/>
  <c r="AE49" i="2"/>
  <c r="E50" i="2"/>
  <c r="AD50" i="2"/>
  <c r="AE50" i="2"/>
  <c r="E51" i="2"/>
  <c r="AD51" i="2"/>
  <c r="AE51" i="2"/>
  <c r="E52" i="2"/>
  <c r="S52" i="2" s="1"/>
  <c r="AD52" i="2"/>
  <c r="AE52" i="2"/>
  <c r="E53" i="2"/>
  <c r="T53" i="2" s="1"/>
  <c r="AD53" i="2"/>
  <c r="AE53" i="2"/>
  <c r="E54" i="2"/>
  <c r="O54" i="2" s="1"/>
  <c r="AD54" i="2"/>
  <c r="AE54" i="2"/>
  <c r="E55" i="2"/>
  <c r="AD55" i="2"/>
  <c r="AE55" i="2"/>
  <c r="E56" i="2"/>
  <c r="N56" i="2" s="1"/>
  <c r="AD56" i="2"/>
  <c r="AE56" i="2"/>
  <c r="E57" i="2"/>
  <c r="AD57" i="2"/>
  <c r="AE57" i="2"/>
  <c r="E58" i="2"/>
  <c r="W58" i="2" s="1"/>
  <c r="AD58" i="2"/>
  <c r="AE58" i="2"/>
  <c r="E59" i="2"/>
  <c r="AC59" i="2" s="1"/>
  <c r="AD59" i="2"/>
  <c r="AE59" i="2"/>
  <c r="E60" i="2"/>
  <c r="AD60" i="2"/>
  <c r="AE60" i="2"/>
  <c r="E61" i="2"/>
  <c r="AD61" i="2"/>
  <c r="AE61" i="2"/>
  <c r="E62" i="2"/>
  <c r="U62" i="2" s="1"/>
  <c r="AD62" i="2"/>
  <c r="AE62" i="2"/>
  <c r="E63" i="2"/>
  <c r="S63" i="2" s="1"/>
  <c r="AD63" i="2"/>
  <c r="AE63" i="2"/>
  <c r="E64" i="2"/>
  <c r="Q64" i="2" s="1"/>
  <c r="AD64" i="2"/>
  <c r="AE64" i="2"/>
  <c r="E65" i="2"/>
  <c r="AD65" i="2"/>
  <c r="AE65" i="2"/>
  <c r="E66" i="2"/>
  <c r="AD66" i="2"/>
  <c r="AE66" i="2"/>
  <c r="E67" i="2"/>
  <c r="Q67" i="2" s="1"/>
  <c r="AD67" i="2"/>
  <c r="AE67" i="2"/>
  <c r="E68" i="2"/>
  <c r="AD68" i="2"/>
  <c r="AE68" i="2"/>
  <c r="E69" i="2"/>
  <c r="O69" i="2" s="1"/>
  <c r="AD69" i="2"/>
  <c r="AE69" i="2"/>
  <c r="E70" i="2"/>
  <c r="R70" i="2" s="1"/>
  <c r="AD70" i="2"/>
  <c r="AE70" i="2"/>
  <c r="E71" i="2"/>
  <c r="U71" i="2" s="1"/>
  <c r="AD71" i="2"/>
  <c r="AE71" i="2"/>
  <c r="E72" i="2"/>
  <c r="Z72" i="2" s="1"/>
  <c r="AD72" i="2"/>
  <c r="AE72" i="2"/>
  <c r="E73" i="2"/>
  <c r="X73" i="2" s="1"/>
  <c r="AD73" i="2"/>
  <c r="AE73" i="2"/>
  <c r="E74" i="2"/>
  <c r="AD74" i="2"/>
  <c r="AE74" i="2"/>
  <c r="E75" i="2"/>
  <c r="U75" i="2" s="1"/>
  <c r="AD75" i="2"/>
  <c r="AE75" i="2"/>
  <c r="E76" i="2"/>
  <c r="S76" i="2" s="1"/>
  <c r="AD76" i="2"/>
  <c r="AE76" i="2"/>
  <c r="E77" i="2"/>
  <c r="AD77" i="2"/>
  <c r="AE77" i="2"/>
  <c r="E78" i="2"/>
  <c r="AD78" i="2"/>
  <c r="AE78" i="2"/>
  <c r="E79" i="2"/>
  <c r="AD79" i="2"/>
  <c r="AE79" i="2"/>
  <c r="E80" i="2"/>
  <c r="O80" i="2" s="1"/>
  <c r="AD80" i="2"/>
  <c r="AE80" i="2"/>
  <c r="E81" i="2"/>
  <c r="L81" i="2" s="1"/>
  <c r="AD81" i="2"/>
  <c r="AE81" i="2"/>
  <c r="E82" i="2"/>
  <c r="Y82" i="2" s="1"/>
  <c r="AD82" i="2"/>
  <c r="AE82" i="2"/>
  <c r="E83" i="2"/>
  <c r="Y83" i="2" s="1"/>
  <c r="AD83" i="2"/>
  <c r="AE83" i="2"/>
  <c r="E84" i="2"/>
  <c r="AA84" i="2" s="1"/>
  <c r="AD84" i="2"/>
  <c r="AE84" i="2"/>
  <c r="E85" i="2"/>
  <c r="AD85" i="2"/>
  <c r="AE85" i="2"/>
  <c r="E86" i="2"/>
  <c r="O86" i="2" s="1"/>
  <c r="AD86" i="2"/>
  <c r="AE86" i="2"/>
  <c r="E87" i="2"/>
  <c r="Q87" i="2" s="1"/>
  <c r="AD87" i="2"/>
  <c r="AE87" i="2"/>
  <c r="E88" i="2"/>
  <c r="AC88" i="2" s="1"/>
  <c r="AD88" i="2"/>
  <c r="AE88" i="2"/>
  <c r="E89" i="2"/>
  <c r="AD89" i="2"/>
  <c r="AE89" i="2"/>
  <c r="E90" i="2"/>
  <c r="V90" i="2" s="1"/>
  <c r="AD90" i="2"/>
  <c r="AE90" i="2"/>
  <c r="E91" i="2"/>
  <c r="R91" i="2" s="1"/>
  <c r="AD91" i="2"/>
  <c r="AE91" i="2"/>
  <c r="E92" i="2"/>
  <c r="M92" i="2" s="1"/>
  <c r="AD92" i="2"/>
  <c r="AE92" i="2"/>
  <c r="E93" i="2"/>
  <c r="M93" i="2" s="1"/>
  <c r="AD93" i="2"/>
  <c r="AE93" i="2"/>
  <c r="E94" i="2"/>
  <c r="AD94" i="2"/>
  <c r="AE94" i="2"/>
  <c r="E95" i="2"/>
  <c r="AD95" i="2"/>
  <c r="AE95" i="2"/>
  <c r="E96" i="2"/>
  <c r="AD96" i="2"/>
  <c r="AE96" i="2"/>
  <c r="E97" i="2"/>
  <c r="AC97" i="2" s="1"/>
  <c r="AD97" i="2"/>
  <c r="AE97" i="2"/>
  <c r="E98" i="2"/>
  <c r="R98" i="2" s="1"/>
  <c r="AD98" i="2"/>
  <c r="AE98" i="2"/>
  <c r="E99" i="2"/>
  <c r="Y99" i="2" s="1"/>
  <c r="AD99" i="2"/>
  <c r="AE99" i="2"/>
  <c r="E100" i="2"/>
  <c r="AD100" i="2"/>
  <c r="AE100" i="2"/>
  <c r="E101" i="2"/>
  <c r="AD101" i="2"/>
  <c r="AE101" i="2"/>
  <c r="E102" i="2"/>
  <c r="AC102" i="2" s="1"/>
  <c r="AD102" i="2"/>
  <c r="AE102" i="2"/>
  <c r="E103" i="2"/>
  <c r="X103" i="2" s="1"/>
  <c r="AD103" i="2"/>
  <c r="AE103" i="2"/>
  <c r="E104" i="2"/>
  <c r="P104" i="2" s="1"/>
  <c r="AD104" i="2"/>
  <c r="AE104" i="2"/>
  <c r="E105" i="2"/>
  <c r="AC105" i="2" s="1"/>
  <c r="AD105" i="2"/>
  <c r="AE105" i="2"/>
  <c r="E106" i="2"/>
  <c r="Y106" i="2" s="1"/>
  <c r="AD106" i="2"/>
  <c r="AE106" i="2"/>
  <c r="E107" i="2"/>
  <c r="AD107" i="2"/>
  <c r="AE107" i="2"/>
  <c r="E108" i="2"/>
  <c r="O108" i="2" s="1"/>
  <c r="Q108" i="2"/>
  <c r="U108" i="2"/>
  <c r="AB108" i="2"/>
  <c r="AD108" i="2"/>
  <c r="AE108" i="2"/>
  <c r="E109" i="2"/>
  <c r="U109" i="2" s="1"/>
  <c r="AD109" i="2"/>
  <c r="AE109" i="2"/>
  <c r="E110" i="2"/>
  <c r="M110" i="2" s="1"/>
  <c r="AD110" i="2"/>
  <c r="AE110" i="2"/>
  <c r="E111" i="2"/>
  <c r="Y111" i="2" s="1"/>
  <c r="AD111" i="2"/>
  <c r="AE111" i="2"/>
  <c r="E112" i="2"/>
  <c r="O112" i="2" s="1"/>
  <c r="AD112" i="2"/>
  <c r="AE112" i="2"/>
  <c r="E113" i="2"/>
  <c r="AD113" i="2"/>
  <c r="AE113" i="2"/>
  <c r="E114" i="2"/>
  <c r="AB114" i="2" s="1"/>
  <c r="AD114" i="2"/>
  <c r="AE114" i="2"/>
  <c r="E115" i="2"/>
  <c r="Y115" i="2" s="1"/>
  <c r="AD115" i="2"/>
  <c r="AE115" i="2"/>
  <c r="E116" i="2"/>
  <c r="Q116" i="2" s="1"/>
  <c r="AD116" i="2"/>
  <c r="AE116" i="2"/>
  <c r="E117" i="2"/>
  <c r="AD117" i="2"/>
  <c r="AE117" i="2"/>
  <c r="E118" i="2"/>
  <c r="W118" i="2" s="1"/>
  <c r="AD118" i="2"/>
  <c r="AE118" i="2"/>
  <c r="E119" i="2"/>
  <c r="U119" i="2" s="1"/>
  <c r="AD119" i="2"/>
  <c r="AE119" i="2"/>
  <c r="E120" i="2"/>
  <c r="AD120" i="2"/>
  <c r="AE120" i="2"/>
  <c r="E121" i="2"/>
  <c r="AD121" i="2"/>
  <c r="AE121" i="2"/>
  <c r="E122" i="2"/>
  <c r="R122" i="2" s="1"/>
  <c r="AD122" i="2"/>
  <c r="AE122" i="2"/>
  <c r="E123" i="2"/>
  <c r="AD123" i="2"/>
  <c r="AE123" i="2"/>
  <c r="E124" i="2"/>
  <c r="Q124" i="2" s="1"/>
  <c r="AD124" i="2"/>
  <c r="AE124" i="2"/>
  <c r="E125" i="2"/>
  <c r="AD125" i="2"/>
  <c r="AE125" i="2"/>
  <c r="E126" i="2"/>
  <c r="AA126" i="2" s="1"/>
  <c r="AD126" i="2"/>
  <c r="AE126" i="2"/>
  <c r="E127" i="2"/>
  <c r="AD127" i="2"/>
  <c r="AE127" i="2"/>
  <c r="E128" i="2"/>
  <c r="M128" i="2" s="1"/>
  <c r="AD128" i="2"/>
  <c r="AE128" i="2"/>
  <c r="E129" i="2"/>
  <c r="U129" i="2" s="1"/>
  <c r="AD129" i="2"/>
  <c r="AE129" i="2"/>
  <c r="E130" i="2"/>
  <c r="S130" i="2" s="1"/>
  <c r="AD130" i="2"/>
  <c r="AE130" i="2"/>
  <c r="E131" i="2"/>
  <c r="U131" i="2" s="1"/>
  <c r="AD131" i="2"/>
  <c r="AE131" i="2"/>
  <c r="E132" i="2"/>
  <c r="O132" i="2" s="1"/>
  <c r="AD132" i="2"/>
  <c r="AE132" i="2"/>
  <c r="E133" i="2"/>
  <c r="U133" i="2" s="1"/>
  <c r="AD133" i="2"/>
  <c r="AE133" i="2"/>
  <c r="E134" i="2"/>
  <c r="T134" i="2" s="1"/>
  <c r="AD134" i="2"/>
  <c r="AE134" i="2"/>
  <c r="E135" i="2"/>
  <c r="U135" i="2" s="1"/>
  <c r="AD135" i="2"/>
  <c r="AE135" i="2"/>
  <c r="E136" i="2"/>
  <c r="T136" i="2" s="1"/>
  <c r="AD136" i="2"/>
  <c r="AE136" i="2"/>
  <c r="E137" i="2"/>
  <c r="AD137" i="2"/>
  <c r="AE137" i="2"/>
  <c r="E138" i="2"/>
  <c r="T138" i="2" s="1"/>
  <c r="AC138" i="2"/>
  <c r="AD138" i="2"/>
  <c r="AE138" i="2"/>
  <c r="E139" i="2"/>
  <c r="U139" i="2" s="1"/>
  <c r="AD139" i="2"/>
  <c r="AE139" i="2"/>
  <c r="E140" i="2"/>
  <c r="AD140" i="2"/>
  <c r="AE140" i="2"/>
  <c r="E141" i="2"/>
  <c r="AD141" i="2"/>
  <c r="AE141" i="2"/>
  <c r="E142" i="2"/>
  <c r="W142" i="2" s="1"/>
  <c r="AD142" i="2"/>
  <c r="AE142" i="2"/>
  <c r="E143" i="2"/>
  <c r="U143" i="2" s="1"/>
  <c r="AD143" i="2"/>
  <c r="AE143" i="2"/>
  <c r="E144" i="2"/>
  <c r="AB144" i="2" s="1"/>
  <c r="AD144" i="2"/>
  <c r="AE144" i="2"/>
  <c r="E145" i="2"/>
  <c r="U145" i="2" s="1"/>
  <c r="AD145" i="2"/>
  <c r="AE145" i="2"/>
  <c r="E146" i="2"/>
  <c r="AD146" i="2"/>
  <c r="AE146" i="2"/>
  <c r="E147" i="2"/>
  <c r="U147" i="2" s="1"/>
  <c r="AD147" i="2"/>
  <c r="AE147" i="2"/>
  <c r="E148" i="2"/>
  <c r="T148" i="2" s="1"/>
  <c r="AD148" i="2"/>
  <c r="AE148" i="2"/>
  <c r="E149" i="2"/>
  <c r="AD149" i="2"/>
  <c r="AE149" i="2"/>
  <c r="E150" i="2"/>
  <c r="AD150" i="2"/>
  <c r="AE150" i="2"/>
  <c r="E151" i="2"/>
  <c r="U151" i="2" s="1"/>
  <c r="AD151" i="2"/>
  <c r="AE151" i="2"/>
  <c r="E152" i="2"/>
  <c r="M152" i="2" s="1"/>
  <c r="AD152" i="2"/>
  <c r="AE152" i="2"/>
  <c r="E153" i="2"/>
  <c r="U153" i="2" s="1"/>
  <c r="AD153" i="2"/>
  <c r="AE153" i="2"/>
  <c r="E154" i="2"/>
  <c r="AA154" i="2" s="1"/>
  <c r="AD154" i="2"/>
  <c r="AE154" i="2"/>
  <c r="E155" i="2"/>
  <c r="Q155" i="2" s="1"/>
  <c r="AD155" i="2"/>
  <c r="AE155" i="2"/>
  <c r="E156" i="2"/>
  <c r="AC156" i="2" s="1"/>
  <c r="AD156" i="2"/>
  <c r="AE156" i="2"/>
  <c r="E157" i="2"/>
  <c r="AD157" i="2"/>
  <c r="AE157" i="2"/>
  <c r="E158" i="2"/>
  <c r="M158" i="2" s="1"/>
  <c r="AD158" i="2"/>
  <c r="AE158" i="2"/>
  <c r="E159" i="2"/>
  <c r="AD159" i="2"/>
  <c r="AE159" i="2"/>
  <c r="E160" i="2"/>
  <c r="AD160" i="2"/>
  <c r="AE160" i="2"/>
  <c r="E161" i="2"/>
  <c r="U161" i="2" s="1"/>
  <c r="AD161" i="2"/>
  <c r="AE161" i="2"/>
  <c r="E162" i="2"/>
  <c r="S162" i="2" s="1"/>
  <c r="AD162" i="2"/>
  <c r="AE162" i="2"/>
  <c r="E163" i="2"/>
  <c r="Q163" i="2" s="1"/>
  <c r="AD163" i="2"/>
  <c r="AE163" i="2"/>
  <c r="E164" i="2"/>
  <c r="AD164" i="2"/>
  <c r="AE164" i="2"/>
  <c r="E165" i="2"/>
  <c r="AD165" i="2"/>
  <c r="AE165" i="2"/>
  <c r="E166" i="2"/>
  <c r="U166" i="2" s="1"/>
  <c r="AD166" i="2"/>
  <c r="AE166" i="2"/>
  <c r="E167" i="2"/>
  <c r="AD167" i="2"/>
  <c r="AE167" i="2"/>
  <c r="E168" i="2"/>
  <c r="AD168" i="2"/>
  <c r="AE168" i="2"/>
  <c r="E169" i="2"/>
  <c r="AA169" i="2" s="1"/>
  <c r="AD169" i="2"/>
  <c r="AE169" i="2"/>
  <c r="E170" i="2"/>
  <c r="S170" i="2" s="1"/>
  <c r="AD170" i="2"/>
  <c r="AE170" i="2"/>
  <c r="E171" i="2"/>
  <c r="O171" i="2" s="1"/>
  <c r="AD171" i="2"/>
  <c r="AE171" i="2"/>
  <c r="E172" i="2"/>
  <c r="AD172" i="2"/>
  <c r="AE172" i="2"/>
  <c r="E173" i="2"/>
  <c r="AD173" i="2"/>
  <c r="AE173" i="2"/>
  <c r="E174" i="2"/>
  <c r="AD174" i="2"/>
  <c r="AE174" i="2"/>
  <c r="E175" i="2"/>
  <c r="N175" i="2" s="1"/>
  <c r="AD175" i="2"/>
  <c r="AE175" i="2"/>
  <c r="E176" i="2"/>
  <c r="AD176" i="2"/>
  <c r="AE176" i="2"/>
  <c r="E177" i="2"/>
  <c r="M177" i="2" s="1"/>
  <c r="AD177" i="2"/>
  <c r="AE177" i="2"/>
  <c r="E178" i="2"/>
  <c r="AD178" i="2"/>
  <c r="AE178" i="2"/>
  <c r="E179" i="2"/>
  <c r="AD179" i="2"/>
  <c r="AE179" i="2"/>
  <c r="E180" i="2"/>
  <c r="O180" i="2" s="1"/>
  <c r="AD180" i="2"/>
  <c r="AE180" i="2"/>
  <c r="E181" i="2"/>
  <c r="AA181" i="2" s="1"/>
  <c r="AD181" i="2"/>
  <c r="AE181" i="2"/>
  <c r="E182" i="2"/>
  <c r="X182" i="2" s="1"/>
  <c r="AD182" i="2"/>
  <c r="AE182" i="2"/>
  <c r="E183" i="2"/>
  <c r="R183" i="2" s="1"/>
  <c r="AD183" i="2"/>
  <c r="AE183" i="2"/>
  <c r="E184" i="2"/>
  <c r="AD184" i="2"/>
  <c r="AE184" i="2"/>
  <c r="E185" i="2"/>
  <c r="S185" i="2" s="1"/>
  <c r="AD185" i="2"/>
  <c r="AE185" i="2"/>
  <c r="E186" i="2"/>
  <c r="X186" i="2" s="1"/>
  <c r="AD186" i="2"/>
  <c r="AE186" i="2"/>
  <c r="E187" i="2"/>
  <c r="N187" i="2" s="1"/>
  <c r="AD187" i="2"/>
  <c r="AE187" i="2"/>
  <c r="E188" i="2"/>
  <c r="N188" i="2" s="1"/>
  <c r="AD188" i="2"/>
  <c r="AE188" i="2"/>
  <c r="E189" i="2"/>
  <c r="U189" i="2" s="1"/>
  <c r="AD189" i="2"/>
  <c r="AE189" i="2"/>
  <c r="E190" i="2"/>
  <c r="AD190" i="2"/>
  <c r="AE190" i="2"/>
  <c r="E191" i="2"/>
  <c r="Q191" i="2" s="1"/>
  <c r="AD191" i="2"/>
  <c r="AE191" i="2"/>
  <c r="E192" i="2"/>
  <c r="AD192" i="2"/>
  <c r="AE192" i="2"/>
  <c r="E193" i="2"/>
  <c r="AD193" i="2"/>
  <c r="AE193" i="2"/>
  <c r="E194" i="2"/>
  <c r="AC194" i="2" s="1"/>
  <c r="AD194" i="2"/>
  <c r="AE194" i="2"/>
  <c r="E195" i="2"/>
  <c r="M195" i="2" s="1"/>
  <c r="AD195" i="2"/>
  <c r="AE195" i="2"/>
  <c r="E196" i="2"/>
  <c r="X196" i="2" s="1"/>
  <c r="AD196" i="2"/>
  <c r="AE196" i="2"/>
  <c r="E197" i="2"/>
  <c r="AD197" i="2"/>
  <c r="AE197" i="2"/>
  <c r="E198" i="2"/>
  <c r="X198" i="2" s="1"/>
  <c r="AD198" i="2"/>
  <c r="AE198" i="2"/>
  <c r="E199" i="2"/>
  <c r="Q199" i="2" s="1"/>
  <c r="AD199" i="2"/>
  <c r="AE199" i="2"/>
  <c r="E200" i="2"/>
  <c r="AD200" i="2"/>
  <c r="AE200" i="2"/>
  <c r="E201" i="2"/>
  <c r="N201" i="2" s="1"/>
  <c r="AD201" i="2"/>
  <c r="AE201" i="2"/>
  <c r="E202" i="2"/>
  <c r="R202" i="2" s="1"/>
  <c r="AD202" i="2"/>
  <c r="AE202" i="2"/>
  <c r="E203" i="2"/>
  <c r="Q203" i="2" s="1"/>
  <c r="AD203" i="2"/>
  <c r="AE203" i="2"/>
  <c r="E204" i="2"/>
  <c r="AC204" i="2" s="1"/>
  <c r="AD204" i="2"/>
  <c r="AE204" i="2"/>
  <c r="E205" i="2"/>
  <c r="N205" i="2" s="1"/>
  <c r="AD205" i="2"/>
  <c r="AE205" i="2"/>
  <c r="E206" i="2"/>
  <c r="M206" i="2" s="1"/>
  <c r="AD206" i="2"/>
  <c r="AE206" i="2"/>
  <c r="E207" i="2"/>
  <c r="U207" i="2" s="1"/>
  <c r="AD207" i="2"/>
  <c r="AE207" i="2"/>
  <c r="E208" i="2"/>
  <c r="AD208" i="2"/>
  <c r="AE208" i="2"/>
  <c r="E209" i="2"/>
  <c r="Q209" i="2" s="1"/>
  <c r="AD209" i="2"/>
  <c r="AE209" i="2"/>
  <c r="E210" i="2"/>
  <c r="M210" i="2" s="1"/>
  <c r="AD210" i="2"/>
  <c r="AE210" i="2"/>
  <c r="E211" i="2"/>
  <c r="AD211" i="2"/>
  <c r="AE211" i="2"/>
  <c r="E212" i="2"/>
  <c r="AD212" i="2"/>
  <c r="AE212" i="2"/>
  <c r="E213" i="2"/>
  <c r="Z213" i="2" s="1"/>
  <c r="AD213" i="2"/>
  <c r="AE213" i="2"/>
  <c r="E214" i="2"/>
  <c r="N214" i="2" s="1"/>
  <c r="AD214" i="2"/>
  <c r="AE214" i="2"/>
  <c r="E215" i="2"/>
  <c r="U215" i="2" s="1"/>
  <c r="AD215" i="2"/>
  <c r="AE215" i="2"/>
  <c r="E216" i="2"/>
  <c r="AD216" i="2"/>
  <c r="AE216" i="2"/>
  <c r="E217" i="2"/>
  <c r="AD217" i="2"/>
  <c r="AE217" i="2"/>
  <c r="E218" i="2"/>
  <c r="N218" i="2" s="1"/>
  <c r="AD218" i="2"/>
  <c r="AE218" i="2"/>
  <c r="E219" i="2"/>
  <c r="Y219" i="2" s="1"/>
  <c r="AD219" i="2"/>
  <c r="AE219" i="2"/>
  <c r="E220" i="2"/>
  <c r="Y220" i="2" s="1"/>
  <c r="AD220" i="2"/>
  <c r="AE220" i="2"/>
  <c r="E221" i="2"/>
  <c r="Q221" i="2" s="1"/>
  <c r="AD221" i="2"/>
  <c r="AE221" i="2"/>
  <c r="E222" i="2"/>
  <c r="N222" i="2" s="1"/>
  <c r="AD222" i="2"/>
  <c r="AE222" i="2"/>
  <c r="E223" i="2"/>
  <c r="AD223" i="2"/>
  <c r="AE223" i="2"/>
  <c r="E224" i="2"/>
  <c r="AD224" i="2"/>
  <c r="AE224" i="2"/>
  <c r="E225" i="2"/>
  <c r="N225" i="2" s="1"/>
  <c r="AD225" i="2"/>
  <c r="AE225" i="2"/>
  <c r="E226" i="2"/>
  <c r="T226" i="2" s="1"/>
  <c r="AD226" i="2"/>
  <c r="AE226" i="2"/>
  <c r="E227" i="2"/>
  <c r="V227" i="2" s="1"/>
  <c r="AD227" i="2"/>
  <c r="AE227" i="2"/>
  <c r="E228" i="2"/>
  <c r="Q228" i="2" s="1"/>
  <c r="AD228" i="2"/>
  <c r="AE228" i="2"/>
  <c r="E229" i="2"/>
  <c r="O229" i="2" s="1"/>
  <c r="AD229" i="2"/>
  <c r="AE229" i="2"/>
  <c r="E230" i="2"/>
  <c r="L230" i="2" s="1"/>
  <c r="AD230" i="2"/>
  <c r="AE230" i="2"/>
  <c r="E231" i="2"/>
  <c r="Q231" i="2" s="1"/>
  <c r="AD231" i="2"/>
  <c r="AE231" i="2"/>
  <c r="E232" i="2"/>
  <c r="R232" i="2" s="1"/>
  <c r="AD232" i="2"/>
  <c r="AE232" i="2"/>
  <c r="E233" i="2"/>
  <c r="P233" i="2" s="1"/>
  <c r="AD233" i="2"/>
  <c r="AE233" i="2"/>
  <c r="E234" i="2"/>
  <c r="Q234" i="2" s="1"/>
  <c r="AD234" i="2"/>
  <c r="AE234" i="2"/>
  <c r="E235" i="2"/>
  <c r="P235" i="2" s="1"/>
  <c r="AD235" i="2"/>
  <c r="AE235" i="2"/>
  <c r="E236" i="2"/>
  <c r="O236" i="2" s="1"/>
  <c r="AD236" i="2"/>
  <c r="AE236" i="2"/>
  <c r="E237" i="2"/>
  <c r="AD237" i="2"/>
  <c r="AE237" i="2"/>
  <c r="E238" i="2"/>
  <c r="Q238" i="2" s="1"/>
  <c r="AD238" i="2"/>
  <c r="AE238" i="2"/>
  <c r="E239" i="2"/>
  <c r="S239" i="2" s="1"/>
  <c r="AD239" i="2"/>
  <c r="AE239" i="2"/>
  <c r="E240" i="2"/>
  <c r="O240" i="2" s="1"/>
  <c r="AD240" i="2"/>
  <c r="AE240" i="2"/>
  <c r="E241" i="2"/>
  <c r="X241" i="2" s="1"/>
  <c r="AD241" i="2"/>
  <c r="AE241" i="2"/>
  <c r="E242" i="2"/>
  <c r="U242" i="2" s="1"/>
  <c r="AB242" i="2"/>
  <c r="AD242" i="2"/>
  <c r="AE242" i="2"/>
  <c r="E243" i="2"/>
  <c r="AD243" i="2"/>
  <c r="AE243" i="2"/>
  <c r="E244" i="2"/>
  <c r="Q244" i="2" s="1"/>
  <c r="AD244" i="2"/>
  <c r="AE244" i="2"/>
  <c r="E245" i="2"/>
  <c r="O245" i="2" s="1"/>
  <c r="AD245" i="2"/>
  <c r="AE245" i="2"/>
  <c r="E246" i="2"/>
  <c r="Y246" i="2" s="1"/>
  <c r="AD246" i="2"/>
  <c r="AE246" i="2"/>
  <c r="E247" i="2"/>
  <c r="AA247" i="2" s="1"/>
  <c r="AC247" i="2"/>
  <c r="AD247" i="2"/>
  <c r="AE247" i="2"/>
  <c r="E248" i="2"/>
  <c r="AD248" i="2"/>
  <c r="AE248" i="2"/>
  <c r="E249" i="2"/>
  <c r="Q249" i="2" s="1"/>
  <c r="AD249" i="2"/>
  <c r="AE249" i="2"/>
  <c r="E250" i="2"/>
  <c r="AD250" i="2"/>
  <c r="AE250" i="2"/>
  <c r="E251" i="2"/>
  <c r="W251" i="2" s="1"/>
  <c r="AD251" i="2"/>
  <c r="AE251" i="2"/>
  <c r="E252" i="2"/>
  <c r="P252" i="2" s="1"/>
  <c r="AD252" i="2"/>
  <c r="AE252" i="2"/>
  <c r="E253" i="2"/>
  <c r="AD253" i="2"/>
  <c r="AE253" i="2"/>
  <c r="E254" i="2"/>
  <c r="Q254" i="2" s="1"/>
  <c r="AC254" i="2"/>
  <c r="AD254" i="2"/>
  <c r="AE254" i="2"/>
  <c r="E255" i="2"/>
  <c r="AD255" i="2"/>
  <c r="AE255" i="2"/>
  <c r="E256" i="2"/>
  <c r="AD256" i="2"/>
  <c r="AE256" i="2"/>
  <c r="E257" i="2"/>
  <c r="AA257" i="2" s="1"/>
  <c r="AD257" i="2"/>
  <c r="AE257" i="2"/>
  <c r="E258" i="2"/>
  <c r="AD258" i="2"/>
  <c r="AE258" i="2"/>
  <c r="E259" i="2"/>
  <c r="N259" i="2" s="1"/>
  <c r="AD259" i="2"/>
  <c r="AE259" i="2"/>
  <c r="E260" i="2"/>
  <c r="Q260" i="2" s="1"/>
  <c r="AD260" i="2"/>
  <c r="AE260" i="2"/>
  <c r="E261" i="2"/>
  <c r="O261" i="2" s="1"/>
  <c r="AD261" i="2"/>
  <c r="AE261" i="2"/>
  <c r="E262" i="2"/>
  <c r="P262" i="2" s="1"/>
  <c r="AD262" i="2"/>
  <c r="AE262" i="2"/>
  <c r="E263" i="2"/>
  <c r="O263" i="2" s="1"/>
  <c r="AD263" i="2"/>
  <c r="AE263" i="2"/>
  <c r="E264" i="2"/>
  <c r="P264" i="2" s="1"/>
  <c r="AD264" i="2"/>
  <c r="AE264" i="2"/>
  <c r="E265" i="2"/>
  <c r="V265" i="2" s="1"/>
  <c r="AD265" i="2"/>
  <c r="AE265" i="2"/>
  <c r="E266" i="2"/>
  <c r="P266" i="2" s="1"/>
  <c r="AD266" i="2"/>
  <c r="AE266" i="2"/>
  <c r="E267" i="2"/>
  <c r="S267" i="2" s="1"/>
  <c r="AD267" i="2"/>
  <c r="AE267" i="2"/>
  <c r="E268" i="2"/>
  <c r="P268" i="2" s="1"/>
  <c r="AD268" i="2"/>
  <c r="AE268" i="2"/>
  <c r="E269" i="2"/>
  <c r="Y269" i="2" s="1"/>
  <c r="AD269" i="2"/>
  <c r="AE269" i="2"/>
  <c r="E270" i="2"/>
  <c r="Y270" i="2" s="1"/>
  <c r="AD270" i="2"/>
  <c r="AE270" i="2"/>
  <c r="E271" i="2"/>
  <c r="O271" i="2" s="1"/>
  <c r="AD271" i="2"/>
  <c r="AE271" i="2"/>
  <c r="E272" i="2"/>
  <c r="U272" i="2" s="1"/>
  <c r="AD272" i="2"/>
  <c r="AE272" i="2"/>
  <c r="E273" i="2"/>
  <c r="O273" i="2" s="1"/>
  <c r="AD273" i="2"/>
  <c r="AE273" i="2"/>
  <c r="E274" i="2"/>
  <c r="Y274" i="2" s="1"/>
  <c r="AD274" i="2"/>
  <c r="AE274" i="2"/>
  <c r="E275" i="2"/>
  <c r="O275" i="2" s="1"/>
  <c r="AD275" i="2"/>
  <c r="AE275" i="2"/>
  <c r="E276" i="2"/>
  <c r="U276" i="2" s="1"/>
  <c r="AD276" i="2"/>
  <c r="AE276" i="2"/>
  <c r="E277" i="2"/>
  <c r="Y277" i="2" s="1"/>
  <c r="AD277" i="2"/>
  <c r="AE277" i="2"/>
  <c r="E278" i="2"/>
  <c r="P278" i="2" s="1"/>
  <c r="AD278" i="2"/>
  <c r="AE278" i="2"/>
  <c r="E279" i="2"/>
  <c r="AD279" i="2"/>
  <c r="AE279" i="2"/>
  <c r="E280" i="2"/>
  <c r="AD280" i="2"/>
  <c r="AE280" i="2"/>
  <c r="E281" i="2"/>
  <c r="AD281" i="2"/>
  <c r="AE281" i="2"/>
  <c r="E282" i="2"/>
  <c r="P282" i="2" s="1"/>
  <c r="AD282" i="2"/>
  <c r="AE282" i="2"/>
  <c r="E283" i="2"/>
  <c r="M283" i="2" s="1"/>
  <c r="AD283" i="2"/>
  <c r="AE283" i="2"/>
  <c r="E284" i="2"/>
  <c r="Y284" i="2" s="1"/>
  <c r="AD284" i="2"/>
  <c r="AE284" i="2"/>
  <c r="E285" i="2"/>
  <c r="V285" i="2" s="1"/>
  <c r="AD285" i="2"/>
  <c r="AE285" i="2"/>
  <c r="E286" i="2"/>
  <c r="P286" i="2" s="1"/>
  <c r="AD286" i="2"/>
  <c r="AE286" i="2"/>
  <c r="E287" i="2"/>
  <c r="U287" i="2" s="1"/>
  <c r="AD287" i="2"/>
  <c r="AE287" i="2"/>
  <c r="E288" i="2"/>
  <c r="AD288" i="2"/>
  <c r="AE288" i="2"/>
  <c r="E289" i="2"/>
  <c r="Q289" i="2" s="1"/>
  <c r="AD289" i="2"/>
  <c r="AE289" i="2"/>
  <c r="E290" i="2"/>
  <c r="P290" i="2" s="1"/>
  <c r="AD290" i="2"/>
  <c r="AE290" i="2"/>
  <c r="E291" i="2"/>
  <c r="U291" i="2"/>
  <c r="AD291" i="2"/>
  <c r="AE291" i="2"/>
  <c r="E292" i="2"/>
  <c r="AD292" i="2"/>
  <c r="AE292" i="2"/>
  <c r="E293" i="2"/>
  <c r="O293" i="2" s="1"/>
  <c r="AD293" i="2"/>
  <c r="AE293" i="2"/>
  <c r="E294" i="2"/>
  <c r="AD294" i="2"/>
  <c r="AE294" i="2"/>
  <c r="E295" i="2"/>
  <c r="AD295" i="2"/>
  <c r="AE295" i="2"/>
  <c r="E296" i="2"/>
  <c r="AC296" i="2" s="1"/>
  <c r="AD296" i="2"/>
  <c r="AE296" i="2"/>
  <c r="E297" i="2"/>
  <c r="AD297" i="2"/>
  <c r="AE297" i="2"/>
  <c r="E298" i="2"/>
  <c r="X298" i="2" s="1"/>
  <c r="AD298" i="2"/>
  <c r="AE298" i="2"/>
  <c r="E299" i="2"/>
  <c r="AD299" i="2"/>
  <c r="AE299" i="2"/>
  <c r="E300" i="2"/>
  <c r="AD300" i="2"/>
  <c r="AE300" i="2"/>
  <c r="E301" i="2"/>
  <c r="AA301" i="2" s="1"/>
  <c r="AD301" i="2"/>
  <c r="AE301" i="2"/>
  <c r="E302" i="2"/>
  <c r="AD302" i="2"/>
  <c r="AE302" i="2"/>
  <c r="E303" i="2"/>
  <c r="AC303" i="2" s="1"/>
  <c r="AD303" i="2"/>
  <c r="AE303" i="2"/>
  <c r="E304" i="2"/>
  <c r="AD304" i="2"/>
  <c r="AE304" i="2"/>
  <c r="E305" i="2"/>
  <c r="S305" i="2" s="1"/>
  <c r="AD305" i="2"/>
  <c r="AE305" i="2"/>
  <c r="E306" i="2"/>
  <c r="R306" i="2" s="1"/>
  <c r="AD306" i="2"/>
  <c r="AE306" i="2"/>
  <c r="E307" i="2"/>
  <c r="W307" i="2" s="1"/>
  <c r="AD307" i="2"/>
  <c r="AE307" i="2"/>
  <c r="E308" i="2"/>
  <c r="R308" i="2" s="1"/>
  <c r="AD308" i="2"/>
  <c r="AE308" i="2"/>
  <c r="E309" i="2"/>
  <c r="R309" i="2" s="1"/>
  <c r="AD309" i="2"/>
  <c r="AE309" i="2"/>
  <c r="E310" i="2"/>
  <c r="AD310" i="2"/>
  <c r="AE310" i="2"/>
  <c r="E311" i="2"/>
  <c r="U311" i="2" s="1"/>
  <c r="AD311" i="2"/>
  <c r="AE311" i="2"/>
  <c r="E312" i="2"/>
  <c r="AD312" i="2"/>
  <c r="AE312" i="2"/>
  <c r="E313" i="2"/>
  <c r="AD313" i="2"/>
  <c r="AE313" i="2"/>
  <c r="E314" i="2"/>
  <c r="AD314" i="2"/>
  <c r="AE314" i="2"/>
  <c r="E315" i="2"/>
  <c r="N315" i="2" s="1"/>
  <c r="AD315" i="2"/>
  <c r="AE315" i="2"/>
  <c r="E316" i="2"/>
  <c r="AD316" i="2"/>
  <c r="AE316" i="2"/>
  <c r="E317" i="2"/>
  <c r="W317" i="2" s="1"/>
  <c r="AD317" i="2"/>
  <c r="AE317" i="2"/>
  <c r="E318" i="2"/>
  <c r="AD318" i="2"/>
  <c r="AE318" i="2"/>
  <c r="E319" i="2"/>
  <c r="O319" i="2" s="1"/>
  <c r="AD319" i="2"/>
  <c r="AE319" i="2"/>
  <c r="E320" i="2"/>
  <c r="AD320" i="2"/>
  <c r="AE320" i="2"/>
  <c r="E321" i="2"/>
  <c r="U321" i="2" s="1"/>
  <c r="AD321" i="2"/>
  <c r="AE321" i="2"/>
  <c r="E322" i="2"/>
  <c r="L322" i="2" s="1"/>
  <c r="AD322" i="2"/>
  <c r="AE322" i="2"/>
  <c r="E323" i="2"/>
  <c r="S323" i="2" s="1"/>
  <c r="AD323" i="2"/>
  <c r="AE323" i="2"/>
  <c r="E324" i="2"/>
  <c r="AD324" i="2"/>
  <c r="AE324" i="2"/>
  <c r="E325" i="2"/>
  <c r="S325" i="2" s="1"/>
  <c r="AD325" i="2"/>
  <c r="AE325" i="2"/>
  <c r="E326" i="2"/>
  <c r="AD326" i="2"/>
  <c r="AE326" i="2"/>
  <c r="E327" i="2"/>
  <c r="O327" i="2" s="1"/>
  <c r="AD327" i="2"/>
  <c r="AE327" i="2"/>
  <c r="E328" i="2"/>
  <c r="AD328" i="2"/>
  <c r="AE328" i="2"/>
  <c r="E329" i="2"/>
  <c r="S329" i="2" s="1"/>
  <c r="AD329" i="2"/>
  <c r="AE329" i="2"/>
  <c r="E330" i="2"/>
  <c r="L330" i="2" s="1"/>
  <c r="AD330" i="2"/>
  <c r="AE330" i="2"/>
  <c r="E331" i="2"/>
  <c r="U331" i="2" s="1"/>
  <c r="AD331" i="2"/>
  <c r="AE331" i="2"/>
  <c r="E332" i="2"/>
  <c r="L332" i="2" s="1"/>
  <c r="AD332" i="2"/>
  <c r="AE332" i="2"/>
  <c r="E333" i="2"/>
  <c r="O333" i="2" s="1"/>
  <c r="AD333" i="2"/>
  <c r="AE333" i="2"/>
  <c r="E334" i="2"/>
  <c r="AD334" i="2"/>
  <c r="AE334" i="2"/>
  <c r="E335" i="2"/>
  <c r="S335" i="2" s="1"/>
  <c r="AD335" i="2"/>
  <c r="AE335" i="2"/>
  <c r="E336" i="2"/>
  <c r="AD336" i="2"/>
  <c r="AK336" i="2" s="1"/>
  <c r="AE336" i="2"/>
  <c r="E337" i="2"/>
  <c r="S337" i="2" s="1"/>
  <c r="AD337" i="2"/>
  <c r="AE337" i="2"/>
  <c r="E338" i="2"/>
  <c r="Y338" i="2" s="1"/>
  <c r="AD338" i="2"/>
  <c r="AE338" i="2"/>
  <c r="E339" i="2"/>
  <c r="AD339" i="2"/>
  <c r="AE339" i="2"/>
  <c r="E340" i="2"/>
  <c r="U340" i="2" s="1"/>
  <c r="AD340" i="2"/>
  <c r="AE340" i="2"/>
  <c r="E341" i="2"/>
  <c r="N341" i="2" s="1"/>
  <c r="AD341" i="2"/>
  <c r="AE341" i="2"/>
  <c r="E342" i="2"/>
  <c r="Q342" i="2" s="1"/>
  <c r="AD342" i="2"/>
  <c r="AE342" i="2"/>
  <c r="E343" i="2"/>
  <c r="U343" i="2" s="1"/>
  <c r="AD343" i="2"/>
  <c r="AE343" i="2"/>
  <c r="E344" i="2"/>
  <c r="U344" i="2" s="1"/>
  <c r="AD344" i="2"/>
  <c r="AE344" i="2"/>
  <c r="E345" i="2"/>
  <c r="S345" i="2" s="1"/>
  <c r="AD345" i="2"/>
  <c r="AE345" i="2"/>
  <c r="E346" i="2"/>
  <c r="L346" i="2" s="1"/>
  <c r="AD346" i="2"/>
  <c r="AE346" i="2"/>
  <c r="E347" i="2"/>
  <c r="Z347" i="2" s="1"/>
  <c r="AD347" i="2"/>
  <c r="AE347" i="2"/>
  <c r="E348" i="2"/>
  <c r="Y348" i="2" s="1"/>
  <c r="AD348" i="2"/>
  <c r="AE348" i="2"/>
  <c r="E349" i="2"/>
  <c r="AD349" i="2"/>
  <c r="AE349" i="2"/>
  <c r="E350" i="2"/>
  <c r="Q350" i="2" s="1"/>
  <c r="AD350" i="2"/>
  <c r="AE350" i="2"/>
  <c r="E351" i="2"/>
  <c r="AD351" i="2"/>
  <c r="AE351" i="2"/>
  <c r="E352" i="2"/>
  <c r="AD352" i="2"/>
  <c r="AE352" i="2"/>
  <c r="E353" i="2"/>
  <c r="AD353" i="2"/>
  <c r="AE353" i="2"/>
  <c r="E354" i="2"/>
  <c r="L354" i="2" s="1"/>
  <c r="AD354" i="2"/>
  <c r="AE354" i="2"/>
  <c r="E355" i="2"/>
  <c r="AD355" i="2"/>
  <c r="AE355" i="2"/>
  <c r="E356" i="2"/>
  <c r="U356" i="2" s="1"/>
  <c r="AD356" i="2"/>
  <c r="AE356" i="2"/>
  <c r="E357" i="2"/>
  <c r="S357" i="2" s="1"/>
  <c r="AD357" i="2"/>
  <c r="AE357" i="2"/>
  <c r="E358" i="2"/>
  <c r="AD358" i="2"/>
  <c r="AE358" i="2"/>
  <c r="E359" i="2"/>
  <c r="AD359" i="2"/>
  <c r="AE359" i="2"/>
  <c r="E360" i="2"/>
  <c r="Y360" i="2" s="1"/>
  <c r="AD360" i="2"/>
  <c r="AE360" i="2"/>
  <c r="E361" i="2"/>
  <c r="S361" i="2" s="1"/>
  <c r="AD361" i="2"/>
  <c r="AE361" i="2"/>
  <c r="E362" i="2"/>
  <c r="M362" i="2" s="1"/>
  <c r="AD362" i="2"/>
  <c r="AE362" i="2"/>
  <c r="E363" i="2"/>
  <c r="AD363" i="2"/>
  <c r="AE363" i="2"/>
  <c r="E364" i="2"/>
  <c r="U364" i="2" s="1"/>
  <c r="AD364" i="2"/>
  <c r="AE364" i="2"/>
  <c r="E365" i="2"/>
  <c r="S365" i="2" s="1"/>
  <c r="AD365" i="2"/>
  <c r="AE365" i="2"/>
  <c r="E366" i="2"/>
  <c r="Q366" i="2" s="1"/>
  <c r="AD366" i="2"/>
  <c r="AE366" i="2"/>
  <c r="E367" i="2"/>
  <c r="AD367" i="2"/>
  <c r="AE367" i="2"/>
  <c r="E368" i="2"/>
  <c r="V368" i="2" s="1"/>
  <c r="AD368" i="2"/>
  <c r="AE368" i="2"/>
  <c r="E369" i="2"/>
  <c r="T369" i="2" s="1"/>
  <c r="AD369" i="2"/>
  <c r="AE369" i="2"/>
  <c r="E370" i="2"/>
  <c r="Q370" i="2" s="1"/>
  <c r="AD370" i="2"/>
  <c r="AE370" i="2"/>
  <c r="E371" i="2"/>
  <c r="O371" i="2" s="1"/>
  <c r="AD371" i="2"/>
  <c r="AE371" i="2"/>
  <c r="E372" i="2"/>
  <c r="AD372" i="2"/>
  <c r="AE372" i="2"/>
  <c r="E373" i="2"/>
  <c r="S373" i="2" s="1"/>
  <c r="AD373" i="2"/>
  <c r="AE373" i="2"/>
  <c r="E374" i="2"/>
  <c r="AC374" i="2" s="1"/>
  <c r="AD374" i="2"/>
  <c r="AE374" i="2"/>
  <c r="E375" i="2"/>
  <c r="L375" i="2" s="1"/>
  <c r="AD375" i="2"/>
  <c r="AE375" i="2"/>
  <c r="E376" i="2"/>
  <c r="Q376" i="2" s="1"/>
  <c r="AD376" i="2"/>
  <c r="AE376" i="2"/>
  <c r="E377" i="2"/>
  <c r="S377" i="2" s="1"/>
  <c r="AD377" i="2"/>
  <c r="AE377" i="2"/>
  <c r="E378" i="2"/>
  <c r="M378" i="2" s="1"/>
  <c r="AD378" i="2"/>
  <c r="AE378" i="2"/>
  <c r="E379" i="2"/>
  <c r="U379" i="2" s="1"/>
  <c r="AD379" i="2"/>
  <c r="AE379" i="2"/>
  <c r="E380" i="2"/>
  <c r="N380" i="2" s="1"/>
  <c r="AD380" i="2"/>
  <c r="AE380" i="2"/>
  <c r="E381" i="2"/>
  <c r="AD381" i="2"/>
  <c r="AE381" i="2"/>
  <c r="E382" i="2"/>
  <c r="AD382" i="2"/>
  <c r="AE382" i="2"/>
  <c r="E383" i="2"/>
  <c r="T383" i="2" s="1"/>
  <c r="AD383" i="2"/>
  <c r="AE383" i="2"/>
  <c r="E384" i="2"/>
  <c r="U384" i="2" s="1"/>
  <c r="AD384" i="2"/>
  <c r="AE384" i="2"/>
  <c r="E385" i="2"/>
  <c r="AC385" i="2" s="1"/>
  <c r="S385" i="2"/>
  <c r="AD385" i="2"/>
  <c r="AE385" i="2"/>
  <c r="E386" i="2"/>
  <c r="AD386" i="2"/>
  <c r="AE386" i="2"/>
  <c r="E387" i="2"/>
  <c r="AD387" i="2"/>
  <c r="AE387" i="2"/>
  <c r="E388" i="2"/>
  <c r="Q388" i="2" s="1"/>
  <c r="AD388" i="2"/>
  <c r="AE388" i="2"/>
  <c r="E389" i="2"/>
  <c r="AD389" i="2"/>
  <c r="AE389" i="2"/>
  <c r="E390" i="2"/>
  <c r="U390" i="2" s="1"/>
  <c r="AD390" i="2"/>
  <c r="AE390" i="2"/>
  <c r="E391" i="2"/>
  <c r="AD391" i="2"/>
  <c r="AE391" i="2"/>
  <c r="E392" i="2"/>
  <c r="Q392" i="2" s="1"/>
  <c r="AD392" i="2"/>
  <c r="AE392" i="2"/>
  <c r="E393" i="2"/>
  <c r="AD393" i="2"/>
  <c r="AE393" i="2"/>
  <c r="E394" i="2"/>
  <c r="V394" i="2" s="1"/>
  <c r="AD394" i="2"/>
  <c r="AE394" i="2"/>
  <c r="E395" i="2"/>
  <c r="U395" i="2" s="1"/>
  <c r="AD395" i="2"/>
  <c r="AE395" i="2"/>
  <c r="E396" i="2"/>
  <c r="N396" i="2" s="1"/>
  <c r="AD396" i="2"/>
  <c r="AE396" i="2"/>
  <c r="E397" i="2"/>
  <c r="AD397" i="2"/>
  <c r="AE397" i="2"/>
  <c r="E398" i="2"/>
  <c r="L398" i="2" s="1"/>
  <c r="AD398" i="2"/>
  <c r="AE398" i="2"/>
  <c r="E399" i="2"/>
  <c r="Q399" i="2" s="1"/>
  <c r="AD399" i="2"/>
  <c r="AE399" i="2"/>
  <c r="E400" i="2"/>
  <c r="W400" i="2" s="1"/>
  <c r="AD400" i="2"/>
  <c r="AE400" i="2"/>
  <c r="E401" i="2"/>
  <c r="Y401" i="2" s="1"/>
  <c r="AD401" i="2"/>
  <c r="AE401" i="2"/>
  <c r="E402" i="2"/>
  <c r="U402" i="2" s="1"/>
  <c r="AD402" i="2"/>
  <c r="AE402" i="2"/>
  <c r="E403" i="2"/>
  <c r="AD403" i="2"/>
  <c r="AE403" i="2"/>
  <c r="E404" i="2"/>
  <c r="U404" i="2" s="1"/>
  <c r="AD404" i="2"/>
  <c r="AE404" i="2"/>
  <c r="E405" i="2"/>
  <c r="AD405" i="2"/>
  <c r="AE405" i="2"/>
  <c r="E406" i="2"/>
  <c r="U406" i="2" s="1"/>
  <c r="AD406" i="2"/>
  <c r="AE406" i="2"/>
  <c r="E407" i="2"/>
  <c r="O407" i="2" s="1"/>
  <c r="AD407" i="2"/>
  <c r="AE407" i="2"/>
  <c r="E408" i="2"/>
  <c r="Y408" i="2" s="1"/>
  <c r="N408" i="2"/>
  <c r="AD408" i="2"/>
  <c r="AE408" i="2"/>
  <c r="E409" i="2"/>
  <c r="Y409" i="2" s="1"/>
  <c r="AD409" i="2"/>
  <c r="AE409" i="2"/>
  <c r="E410" i="2"/>
  <c r="P410" i="2" s="1"/>
  <c r="AD410" i="2"/>
  <c r="AE410" i="2"/>
  <c r="E411" i="2"/>
  <c r="Q411" i="2" s="1"/>
  <c r="AD411" i="2"/>
  <c r="AE411" i="2"/>
  <c r="E412" i="2"/>
  <c r="U412" i="2" s="1"/>
  <c r="AD412" i="2"/>
  <c r="AE412" i="2"/>
  <c r="E413" i="2"/>
  <c r="O413" i="2" s="1"/>
  <c r="AD413" i="2"/>
  <c r="AE413" i="2"/>
  <c r="E414" i="2"/>
  <c r="O414" i="2" s="1"/>
  <c r="AD414" i="2"/>
  <c r="AE414" i="2"/>
  <c r="E415" i="2"/>
  <c r="O415" i="2" s="1"/>
  <c r="AD415" i="2"/>
  <c r="AE415" i="2"/>
  <c r="E416" i="2"/>
  <c r="Q416" i="2" s="1"/>
  <c r="AD416" i="2"/>
  <c r="AE416" i="2"/>
  <c r="E417" i="2"/>
  <c r="Q417" i="2" s="1"/>
  <c r="AD417" i="2"/>
  <c r="AE417" i="2"/>
  <c r="E418" i="2"/>
  <c r="Q418" i="2" s="1"/>
  <c r="AD418" i="2"/>
  <c r="AE418" i="2"/>
  <c r="E419" i="2"/>
  <c r="U419" i="2" s="1"/>
  <c r="AD419" i="2"/>
  <c r="AE419" i="2"/>
  <c r="E420" i="2"/>
  <c r="Q420" i="2" s="1"/>
  <c r="U420" i="2"/>
  <c r="AD420" i="2"/>
  <c r="AE420" i="2"/>
  <c r="E421" i="2"/>
  <c r="O421" i="2" s="1"/>
  <c r="AD421" i="2"/>
  <c r="AE421" i="2"/>
  <c r="E422" i="2"/>
  <c r="N422" i="2" s="1"/>
  <c r="AD422" i="2"/>
  <c r="AE422" i="2"/>
  <c r="E423" i="2"/>
  <c r="AD423" i="2"/>
  <c r="AE423" i="2"/>
  <c r="E424" i="2"/>
  <c r="Z424" i="2" s="1"/>
  <c r="AD424" i="2"/>
  <c r="AE424" i="2"/>
  <c r="E425" i="2"/>
  <c r="U425" i="2" s="1"/>
  <c r="Q425" i="2"/>
  <c r="AD425" i="2"/>
  <c r="AE425" i="2"/>
  <c r="E426" i="2"/>
  <c r="M426" i="2" s="1"/>
  <c r="L426" i="2"/>
  <c r="AD426" i="2"/>
  <c r="AE426" i="2"/>
  <c r="E427" i="2"/>
  <c r="M427" i="2" s="1"/>
  <c r="AD427" i="2"/>
  <c r="AE427" i="2"/>
  <c r="E428" i="2"/>
  <c r="AD428" i="2"/>
  <c r="AE428" i="2"/>
  <c r="E429" i="2"/>
  <c r="O429" i="2" s="1"/>
  <c r="AD429" i="2"/>
  <c r="AE429" i="2"/>
  <c r="E430" i="2"/>
  <c r="V430" i="2" s="1"/>
  <c r="AD430" i="2"/>
  <c r="AE430" i="2"/>
  <c r="E431" i="2"/>
  <c r="AD431" i="2"/>
  <c r="AE431" i="2"/>
  <c r="E432" i="2"/>
  <c r="L432" i="2" s="1"/>
  <c r="AD432" i="2"/>
  <c r="AE432" i="2"/>
  <c r="E433" i="2"/>
  <c r="O433" i="2" s="1"/>
  <c r="AD433" i="2"/>
  <c r="AE433" i="2"/>
  <c r="E434" i="2"/>
  <c r="N434" i="2" s="1"/>
  <c r="AD434" i="2"/>
  <c r="AE434" i="2"/>
  <c r="E435" i="2"/>
  <c r="O435" i="2" s="1"/>
  <c r="AD435" i="2"/>
  <c r="AE435" i="2"/>
  <c r="E436" i="2"/>
  <c r="Q436" i="2" s="1"/>
  <c r="AD436" i="2"/>
  <c r="AE436" i="2"/>
  <c r="E437" i="2"/>
  <c r="AD437" i="2"/>
  <c r="AE437" i="2"/>
  <c r="E438" i="2"/>
  <c r="O438" i="2" s="1"/>
  <c r="AD438" i="2"/>
  <c r="AE438" i="2"/>
  <c r="E439" i="2"/>
  <c r="O439" i="2" s="1"/>
  <c r="AD439" i="2"/>
  <c r="AE439" i="2"/>
  <c r="E440" i="2"/>
  <c r="AD440" i="2"/>
  <c r="AE440" i="2"/>
  <c r="E441" i="2"/>
  <c r="O441" i="2" s="1"/>
  <c r="AD441" i="2"/>
  <c r="AE441" i="2"/>
  <c r="E442" i="2"/>
  <c r="AC442" i="2" s="1"/>
  <c r="AD442" i="2"/>
  <c r="AE442" i="2"/>
  <c r="E443" i="2"/>
  <c r="Q443" i="2" s="1"/>
  <c r="AD443" i="2"/>
  <c r="AE443" i="2"/>
  <c r="E444" i="2"/>
  <c r="Q444" i="2" s="1"/>
  <c r="AD444" i="2"/>
  <c r="AE444" i="2"/>
  <c r="E445" i="2"/>
  <c r="O445" i="2" s="1"/>
  <c r="AD445" i="2"/>
  <c r="AE445" i="2"/>
  <c r="E446" i="2"/>
  <c r="Z446" i="2" s="1"/>
  <c r="AD446" i="2"/>
  <c r="AE446" i="2"/>
  <c r="E447" i="2"/>
  <c r="AD447" i="2"/>
  <c r="AE447" i="2"/>
  <c r="E448" i="2"/>
  <c r="Q448" i="2" s="1"/>
  <c r="AD448" i="2"/>
  <c r="AE448" i="2"/>
  <c r="E449" i="2"/>
  <c r="M449" i="2" s="1"/>
  <c r="AD449" i="2"/>
  <c r="AE449" i="2"/>
  <c r="E450" i="2"/>
  <c r="N450" i="2" s="1"/>
  <c r="AD450" i="2"/>
  <c r="AE450" i="2"/>
  <c r="E451" i="2"/>
  <c r="Q451" i="2" s="1"/>
  <c r="AD451" i="2"/>
  <c r="AE451" i="2"/>
  <c r="E452" i="2"/>
  <c r="N452" i="2" s="1"/>
  <c r="AD452" i="2"/>
  <c r="AE452" i="2"/>
  <c r="E453" i="2"/>
  <c r="O453" i="2" s="1"/>
  <c r="AD453" i="2"/>
  <c r="AE453" i="2"/>
  <c r="E454" i="2"/>
  <c r="U454" i="2" s="1"/>
  <c r="AD454" i="2"/>
  <c r="AE454" i="2"/>
  <c r="E455" i="2"/>
  <c r="U455" i="2" s="1"/>
  <c r="AD455" i="2"/>
  <c r="AE455" i="2"/>
  <c r="E456" i="2"/>
  <c r="Q456" i="2" s="1"/>
  <c r="AD456" i="2"/>
  <c r="AE456" i="2"/>
  <c r="E457" i="2"/>
  <c r="Y457" i="2" s="1"/>
  <c r="AD457" i="2"/>
  <c r="AE457" i="2"/>
  <c r="E458" i="2"/>
  <c r="M458" i="2" s="1"/>
  <c r="AD458" i="2"/>
  <c r="AE458" i="2"/>
  <c r="E459" i="2"/>
  <c r="O459" i="2" s="1"/>
  <c r="AD459" i="2"/>
  <c r="AE459" i="2"/>
  <c r="E460" i="2"/>
  <c r="M460" i="2" s="1"/>
  <c r="AD460" i="2"/>
  <c r="AE460" i="2"/>
  <c r="E461" i="2"/>
  <c r="O461" i="2" s="1"/>
  <c r="AD461" i="2"/>
  <c r="AE461" i="2"/>
  <c r="E462" i="2"/>
  <c r="Q462" i="2" s="1"/>
  <c r="AD462" i="2"/>
  <c r="AE462" i="2"/>
  <c r="E463" i="2"/>
  <c r="O463" i="2" s="1"/>
  <c r="AD463" i="2"/>
  <c r="AE463" i="2"/>
  <c r="E464" i="2"/>
  <c r="L464" i="2" s="1"/>
  <c r="T464" i="2"/>
  <c r="AD464" i="2"/>
  <c r="AE464" i="2"/>
  <c r="E465" i="2"/>
  <c r="U465" i="2" s="1"/>
  <c r="AD465" i="2"/>
  <c r="AE465" i="2"/>
  <c r="E466" i="2"/>
  <c r="Q466" i="2" s="1"/>
  <c r="AD466" i="2"/>
  <c r="AE466" i="2"/>
  <c r="E467" i="2"/>
  <c r="O467" i="2" s="1"/>
  <c r="AD467" i="2"/>
  <c r="AE467" i="2"/>
  <c r="E468" i="2"/>
  <c r="N468" i="2" s="1"/>
  <c r="AD468" i="2"/>
  <c r="AE468" i="2"/>
  <c r="E469" i="2"/>
  <c r="O469" i="2" s="1"/>
  <c r="AD469" i="2"/>
  <c r="AE469" i="2"/>
  <c r="E470" i="2"/>
  <c r="O470" i="2" s="1"/>
  <c r="AD470" i="2"/>
  <c r="AE470" i="2"/>
  <c r="E471" i="2"/>
  <c r="Y471" i="2" s="1"/>
  <c r="AD471" i="2"/>
  <c r="AE471" i="2"/>
  <c r="E472" i="2"/>
  <c r="Q472" i="2" s="1"/>
  <c r="AD472" i="2"/>
  <c r="AE472" i="2"/>
  <c r="E473" i="2"/>
  <c r="U473" i="2" s="1"/>
  <c r="AD473" i="2"/>
  <c r="AE473" i="2"/>
  <c r="E474" i="2"/>
  <c r="N474" i="2" s="1"/>
  <c r="AD474" i="2"/>
  <c r="AE474" i="2"/>
  <c r="E475" i="2"/>
  <c r="Y475" i="2" s="1"/>
  <c r="AD475" i="2"/>
  <c r="AE475" i="2"/>
  <c r="E476" i="2"/>
  <c r="P476" i="2" s="1"/>
  <c r="AD476" i="2"/>
  <c r="AE476" i="2"/>
  <c r="E477" i="2"/>
  <c r="Y477" i="2" s="1"/>
  <c r="AD477" i="2"/>
  <c r="AE477" i="2"/>
  <c r="E478" i="2"/>
  <c r="M478" i="2" s="1"/>
  <c r="AD478" i="2"/>
  <c r="AE478" i="2"/>
  <c r="E479" i="2"/>
  <c r="Q479" i="2" s="1"/>
  <c r="AD479" i="2"/>
  <c r="AE479" i="2"/>
  <c r="E480" i="2"/>
  <c r="O480" i="2" s="1"/>
  <c r="AD480" i="2"/>
  <c r="AE480" i="2"/>
  <c r="E481" i="2"/>
  <c r="Y481" i="2" s="1"/>
  <c r="AD481" i="2"/>
  <c r="AE481" i="2"/>
  <c r="E482" i="2"/>
  <c r="N482" i="2" s="1"/>
  <c r="AD482" i="2"/>
  <c r="AE482" i="2"/>
  <c r="E483" i="2"/>
  <c r="Y483" i="2" s="1"/>
  <c r="AD483" i="2"/>
  <c r="AE483" i="2"/>
  <c r="E484" i="2"/>
  <c r="Y484" i="2" s="1"/>
  <c r="AD484" i="2"/>
  <c r="AE484" i="2"/>
  <c r="E485" i="2"/>
  <c r="U485" i="2" s="1"/>
  <c r="AD485" i="2"/>
  <c r="AE485" i="2"/>
  <c r="E486" i="2"/>
  <c r="N486" i="2" s="1"/>
  <c r="AD486" i="2"/>
  <c r="AE486" i="2"/>
  <c r="E487" i="2"/>
  <c r="AD487" i="2"/>
  <c r="AE487" i="2"/>
  <c r="E488" i="2"/>
  <c r="L488" i="2" s="1"/>
  <c r="AD488" i="2"/>
  <c r="AE488" i="2"/>
  <c r="E489" i="2"/>
  <c r="Q489" i="2" s="1"/>
  <c r="AD489" i="2"/>
  <c r="AE489" i="2"/>
  <c r="E490" i="2"/>
  <c r="Q490" i="2" s="1"/>
  <c r="AD490" i="2"/>
  <c r="AE490" i="2"/>
  <c r="E491" i="2"/>
  <c r="Y491" i="2" s="1"/>
  <c r="AD491" i="2"/>
  <c r="AE491" i="2"/>
  <c r="E492" i="2"/>
  <c r="N492" i="2" s="1"/>
  <c r="AD492" i="2"/>
  <c r="AE492" i="2"/>
  <c r="E493" i="2"/>
  <c r="Y493" i="2" s="1"/>
  <c r="AD493" i="2"/>
  <c r="AE493" i="2"/>
  <c r="E494" i="2"/>
  <c r="N494" i="2" s="1"/>
  <c r="AD494" i="2"/>
  <c r="AE494" i="2"/>
  <c r="E495" i="2"/>
  <c r="Y495" i="2" s="1"/>
  <c r="AD495" i="2"/>
  <c r="AE495" i="2"/>
  <c r="E496" i="2"/>
  <c r="L496" i="2" s="1"/>
  <c r="AD496" i="2"/>
  <c r="AE496" i="2"/>
  <c r="E497" i="2"/>
  <c r="Q497" i="2" s="1"/>
  <c r="AD497" i="2"/>
  <c r="AE497" i="2"/>
  <c r="E498" i="2"/>
  <c r="Q498" i="2" s="1"/>
  <c r="AD498" i="2"/>
  <c r="AE498" i="2"/>
  <c r="E499" i="2"/>
  <c r="Y499" i="2" s="1"/>
  <c r="AD499" i="2"/>
  <c r="AE499" i="2"/>
  <c r="E500" i="2"/>
  <c r="O500" i="2" s="1"/>
  <c r="AD500" i="2"/>
  <c r="AE500" i="2"/>
  <c r="E501" i="2"/>
  <c r="V501" i="2" s="1"/>
  <c r="AD501" i="2"/>
  <c r="AE501" i="2"/>
  <c r="E502" i="2"/>
  <c r="M502" i="2" s="1"/>
  <c r="AD502" i="2"/>
  <c r="AE502" i="2"/>
  <c r="E503" i="2"/>
  <c r="Q503" i="2" s="1"/>
  <c r="AD503" i="2"/>
  <c r="AE503" i="2"/>
  <c r="E504" i="2"/>
  <c r="N504" i="2" s="1"/>
  <c r="AD504" i="2"/>
  <c r="AE504" i="2"/>
  <c r="E505" i="2"/>
  <c r="R505" i="2" s="1"/>
  <c r="AD505" i="2"/>
  <c r="AE505" i="2"/>
  <c r="E506" i="2"/>
  <c r="N506" i="2" s="1"/>
  <c r="AD506" i="2"/>
  <c r="AE506" i="2"/>
  <c r="E507" i="2"/>
  <c r="AD507" i="2"/>
  <c r="AE507" i="2"/>
  <c r="E508" i="2"/>
  <c r="N508" i="2" s="1"/>
  <c r="AD508" i="2"/>
  <c r="AE508" i="2"/>
  <c r="E509" i="2"/>
  <c r="O509" i="2" s="1"/>
  <c r="AD509" i="2"/>
  <c r="AE509" i="2"/>
  <c r="E510" i="2"/>
  <c r="O510" i="2" s="1"/>
  <c r="AD510" i="2"/>
  <c r="AE510" i="2"/>
  <c r="E511" i="2"/>
  <c r="O511" i="2" s="1"/>
  <c r="AD511" i="2"/>
  <c r="AE511" i="2"/>
  <c r="E512" i="2"/>
  <c r="O512" i="2" s="1"/>
  <c r="AD512" i="2"/>
  <c r="AE512" i="2"/>
  <c r="AK382" i="2" l="1"/>
  <c r="AC233" i="2"/>
  <c r="T458" i="2"/>
  <c r="Q449" i="2"/>
  <c r="O233" i="2"/>
  <c r="R108" i="2"/>
  <c r="O104" i="2"/>
  <c r="X11" i="2"/>
  <c r="P506" i="2"/>
  <c r="U442" i="2"/>
  <c r="U342" i="2"/>
  <c r="X210" i="2"/>
  <c r="Y201" i="2"/>
  <c r="P188" i="2"/>
  <c r="Z108" i="2"/>
  <c r="L108" i="2"/>
  <c r="AC69" i="2"/>
  <c r="AB91" i="2"/>
  <c r="N64" i="2"/>
  <c r="L35" i="2"/>
  <c r="W235" i="2"/>
  <c r="AB458" i="2"/>
  <c r="X426" i="2"/>
  <c r="O376" i="2"/>
  <c r="O315" i="2"/>
  <c r="X233" i="2"/>
  <c r="L231" i="2"/>
  <c r="M230" i="2"/>
  <c r="AK183" i="2"/>
  <c r="Z163" i="2"/>
  <c r="P162" i="2"/>
  <c r="O161" i="2"/>
  <c r="P152" i="2"/>
  <c r="L93" i="2"/>
  <c r="Q91" i="2"/>
  <c r="Z478" i="2"/>
  <c r="M361" i="2"/>
  <c r="N275" i="2"/>
  <c r="U274" i="2"/>
  <c r="S180" i="2"/>
  <c r="P170" i="2"/>
  <c r="Q118" i="2"/>
  <c r="M35" i="2"/>
  <c r="U512" i="2"/>
  <c r="Y458" i="2"/>
  <c r="Q458" i="2"/>
  <c r="N414" i="2"/>
  <c r="M385" i="2"/>
  <c r="N374" i="2"/>
  <c r="P373" i="2"/>
  <c r="Y340" i="2"/>
  <c r="O335" i="2"/>
  <c r="O303" i="2"/>
  <c r="U270" i="2"/>
  <c r="U233" i="2"/>
  <c r="X231" i="2"/>
  <c r="AA180" i="2"/>
  <c r="Z110" i="2"/>
  <c r="X108" i="2"/>
  <c r="M108" i="2"/>
  <c r="Y104" i="2"/>
  <c r="X93" i="2"/>
  <c r="AC91" i="2"/>
  <c r="M91" i="2"/>
  <c r="Y37" i="2"/>
  <c r="AB36" i="2"/>
  <c r="S17" i="2"/>
  <c r="S11" i="2"/>
  <c r="AC492" i="2"/>
  <c r="Y433" i="2"/>
  <c r="AC410" i="2"/>
  <c r="Q36" i="2"/>
  <c r="V512" i="2"/>
  <c r="N512" i="2"/>
  <c r="X458" i="2"/>
  <c r="P458" i="2"/>
  <c r="X398" i="2"/>
  <c r="U110" i="2"/>
  <c r="Z512" i="2"/>
  <c r="M512" i="2"/>
  <c r="U498" i="2"/>
  <c r="Y492" i="2"/>
  <c r="N466" i="2"/>
  <c r="AC465" i="2"/>
  <c r="V464" i="2"/>
  <c r="AC458" i="2"/>
  <c r="U458" i="2"/>
  <c r="L458" i="2"/>
  <c r="AC449" i="2"/>
  <c r="U433" i="2"/>
  <c r="S432" i="2"/>
  <c r="T426" i="2"/>
  <c r="T410" i="2"/>
  <c r="M398" i="2"/>
  <c r="AC357" i="2"/>
  <c r="AC236" i="2"/>
  <c r="AB132" i="2"/>
  <c r="P110" i="2"/>
  <c r="X91" i="2"/>
  <c r="M36" i="2"/>
  <c r="AC25" i="2"/>
  <c r="N24" i="2"/>
  <c r="AA261" i="2"/>
  <c r="AC378" i="2"/>
  <c r="AC315" i="2"/>
  <c r="AA98" i="2"/>
  <c r="M37" i="2"/>
  <c r="AC32" i="2"/>
  <c r="M5" i="2"/>
  <c r="AC427" i="2"/>
  <c r="T37" i="2"/>
  <c r="Z432" i="2"/>
  <c r="Q427" i="2"/>
  <c r="V261" i="2"/>
  <c r="AA112" i="2"/>
  <c r="AB92" i="2"/>
  <c r="AC512" i="2"/>
  <c r="R512" i="2"/>
  <c r="U504" i="2"/>
  <c r="U484" i="2"/>
  <c r="Z464" i="2"/>
  <c r="U457" i="2"/>
  <c r="U439" i="2"/>
  <c r="V432" i="2"/>
  <c r="AC417" i="2"/>
  <c r="V396" i="2"/>
  <c r="V378" i="2"/>
  <c r="Y346" i="2"/>
  <c r="Y332" i="2"/>
  <c r="Q315" i="2"/>
  <c r="Y283" i="2"/>
  <c r="V271" i="2"/>
  <c r="U261" i="2"/>
  <c r="U240" i="2"/>
  <c r="AC231" i="2"/>
  <c r="W229" i="2"/>
  <c r="U191" i="2"/>
  <c r="W161" i="2"/>
  <c r="M148" i="2"/>
  <c r="S112" i="2"/>
  <c r="AC108" i="2"/>
  <c r="V108" i="2"/>
  <c r="P108" i="2"/>
  <c r="AA104" i="2"/>
  <c r="N98" i="2"/>
  <c r="L92" i="2"/>
  <c r="AA64" i="2"/>
  <c r="AB37" i="2"/>
  <c r="L37" i="2"/>
  <c r="X35" i="2"/>
  <c r="U32" i="2"/>
  <c r="Y11" i="2"/>
  <c r="N4" i="2"/>
  <c r="S504" i="2"/>
  <c r="U459" i="2"/>
  <c r="U434" i="2"/>
  <c r="W283" i="2"/>
  <c r="AC238" i="2"/>
  <c r="AC506" i="2"/>
  <c r="Y504" i="2"/>
  <c r="P504" i="2"/>
  <c r="U496" i="2"/>
  <c r="P492" i="2"/>
  <c r="Y468" i="2"/>
  <c r="O464" i="2"/>
  <c r="Q459" i="2"/>
  <c r="AA458" i="2"/>
  <c r="W458" i="2"/>
  <c r="S458" i="2"/>
  <c r="O458" i="2"/>
  <c r="U452" i="2"/>
  <c r="X448" i="2"/>
  <c r="N438" i="2"/>
  <c r="S434" i="2"/>
  <c r="Q433" i="2"/>
  <c r="O432" i="2"/>
  <c r="AB426" i="2"/>
  <c r="Q426" i="2"/>
  <c r="AB379" i="2"/>
  <c r="M377" i="2"/>
  <c r="AB373" i="2"/>
  <c r="V366" i="2"/>
  <c r="U354" i="2"/>
  <c r="U346" i="2"/>
  <c r="S327" i="2"/>
  <c r="O317" i="2"/>
  <c r="Y306" i="2"/>
  <c r="M289" i="2"/>
  <c r="U283" i="2"/>
  <c r="V275" i="2"/>
  <c r="P274" i="2"/>
  <c r="Q269" i="2"/>
  <c r="N261" i="2"/>
  <c r="M247" i="2"/>
  <c r="O241" i="2"/>
  <c r="X238" i="2"/>
  <c r="V236" i="2"/>
  <c r="AB232" i="2"/>
  <c r="W231" i="2"/>
  <c r="U222" i="2"/>
  <c r="AC196" i="2"/>
  <c r="S169" i="2"/>
  <c r="O163" i="2"/>
  <c r="AB130" i="2"/>
  <c r="T104" i="2"/>
  <c r="Y98" i="2"/>
  <c r="V93" i="2"/>
  <c r="U92" i="2"/>
  <c r="V41" i="2"/>
  <c r="V34" i="2"/>
  <c r="AC11" i="2"/>
  <c r="U3" i="2"/>
  <c r="Y459" i="2"/>
  <c r="Y434" i="2"/>
  <c r="AC504" i="2"/>
  <c r="Z496" i="2"/>
  <c r="AA275" i="2"/>
  <c r="Y241" i="2"/>
  <c r="AB236" i="2"/>
  <c r="W163" i="2"/>
  <c r="Y512" i="2"/>
  <c r="Q512" i="2"/>
  <c r="U506" i="2"/>
  <c r="X504" i="2"/>
  <c r="O504" i="2"/>
  <c r="O496" i="2"/>
  <c r="Z488" i="2"/>
  <c r="U467" i="2"/>
  <c r="AC459" i="2"/>
  <c r="M459" i="2"/>
  <c r="Z458" i="2"/>
  <c r="V458" i="2"/>
  <c r="R458" i="2"/>
  <c r="N458" i="2"/>
  <c r="R450" i="2"/>
  <c r="AC434" i="2"/>
  <c r="O434" i="2"/>
  <c r="Y426" i="2"/>
  <c r="P426" i="2"/>
  <c r="Q421" i="2"/>
  <c r="U415" i="2"/>
  <c r="U409" i="2"/>
  <c r="M399" i="2"/>
  <c r="Q379" i="2"/>
  <c r="U376" i="2"/>
  <c r="AA373" i="2"/>
  <c r="U350" i="2"/>
  <c r="U337" i="2"/>
  <c r="N283" i="2"/>
  <c r="U275" i="2"/>
  <c r="Q273" i="2"/>
  <c r="U244" i="2"/>
  <c r="M241" i="2"/>
  <c r="P236" i="2"/>
  <c r="S231" i="2"/>
  <c r="Y229" i="2"/>
  <c r="Y214" i="2"/>
  <c r="R194" i="2"/>
  <c r="AC180" i="2"/>
  <c r="N171" i="2"/>
  <c r="AC163" i="2"/>
  <c r="N163" i="2"/>
  <c r="V122" i="2"/>
  <c r="Q109" i="2"/>
  <c r="Y108" i="2"/>
  <c r="T108" i="2"/>
  <c r="N108" i="2"/>
  <c r="AC104" i="2"/>
  <c r="S104" i="2"/>
  <c r="T92" i="2"/>
  <c r="R88" i="2"/>
  <c r="AC52" i="2"/>
  <c r="U34" i="2"/>
  <c r="AC5" i="2"/>
  <c r="N279" i="2"/>
  <c r="S279" i="2"/>
  <c r="Y243" i="2"/>
  <c r="AB243" i="2"/>
  <c r="P243" i="2"/>
  <c r="M223" i="2"/>
  <c r="AC223" i="2"/>
  <c r="Q211" i="2"/>
  <c r="U211" i="2"/>
  <c r="N193" i="2"/>
  <c r="U193" i="2"/>
  <c r="Y511" i="2"/>
  <c r="Y505" i="2"/>
  <c r="AC502" i="2"/>
  <c r="S496" i="2"/>
  <c r="Q492" i="2"/>
  <c r="Q488" i="2"/>
  <c r="Q478" i="2"/>
  <c r="U468" i="2"/>
  <c r="Z462" i="2"/>
  <c r="Q452" i="2"/>
  <c r="U448" i="2"/>
  <c r="Q445" i="2"/>
  <c r="Y441" i="2"/>
  <c r="AC435" i="2"/>
  <c r="AA434" i="2"/>
  <c r="T434" i="2"/>
  <c r="M434" i="2"/>
  <c r="AA432" i="2"/>
  <c r="U432" i="2"/>
  <c r="N432" i="2"/>
  <c r="AC426" i="2"/>
  <c r="U426" i="2"/>
  <c r="Q424" i="2"/>
  <c r="Z414" i="2"/>
  <c r="AB410" i="2"/>
  <c r="Q410" i="2"/>
  <c r="AC372" i="2"/>
  <c r="Z372" i="2"/>
  <c r="S359" i="2"/>
  <c r="X359" i="2"/>
  <c r="L344" i="2"/>
  <c r="Q344" i="2"/>
  <c r="Y344" i="2"/>
  <c r="Z343" i="2"/>
  <c r="O341" i="2"/>
  <c r="L338" i="2"/>
  <c r="U338" i="2"/>
  <c r="P306" i="2"/>
  <c r="X306" i="2"/>
  <c r="L288" i="2"/>
  <c r="U288" i="2"/>
  <c r="O277" i="2"/>
  <c r="R277" i="2"/>
  <c r="P256" i="2"/>
  <c r="Q256" i="2"/>
  <c r="O238" i="2"/>
  <c r="U238" i="2"/>
  <c r="P238" i="2"/>
  <c r="AB238" i="2"/>
  <c r="AA221" i="2"/>
  <c r="U190" i="2"/>
  <c r="AB190" i="2"/>
  <c r="O140" i="2"/>
  <c r="AC140" i="2"/>
  <c r="T130" i="2"/>
  <c r="M130" i="2"/>
  <c r="X110" i="2"/>
  <c r="U107" i="2"/>
  <c r="Q107" i="2"/>
  <c r="N29" i="2"/>
  <c r="U29" i="2"/>
  <c r="O405" i="2"/>
  <c r="Q405" i="2"/>
  <c r="AC351" i="2"/>
  <c r="O351" i="2"/>
  <c r="U474" i="2"/>
  <c r="Y451" i="2"/>
  <c r="P448" i="2"/>
  <c r="U444" i="2"/>
  <c r="Y435" i="2"/>
  <c r="Y410" i="2"/>
  <c r="M410" i="2"/>
  <c r="N394" i="2"/>
  <c r="U394" i="2"/>
  <c r="O383" i="2"/>
  <c r="M383" i="2"/>
  <c r="Y383" i="2"/>
  <c r="O367" i="2"/>
  <c r="X367" i="2"/>
  <c r="Y355" i="2"/>
  <c r="O355" i="2"/>
  <c r="L314" i="2"/>
  <c r="Y314" i="2"/>
  <c r="M271" i="2"/>
  <c r="N271" i="2"/>
  <c r="Z271" i="2"/>
  <c r="U271" i="2"/>
  <c r="N246" i="2"/>
  <c r="AC246" i="2"/>
  <c r="T246" i="2"/>
  <c r="P242" i="2"/>
  <c r="X242" i="2"/>
  <c r="Q242" i="2"/>
  <c r="N112" i="2"/>
  <c r="M112" i="2"/>
  <c r="U112" i="2"/>
  <c r="AC112" i="2"/>
  <c r="Q112" i="2"/>
  <c r="Y112" i="2"/>
  <c r="O110" i="2"/>
  <c r="L110" i="2"/>
  <c r="Q110" i="2"/>
  <c r="V110" i="2"/>
  <c r="AB110" i="2"/>
  <c r="N110" i="2"/>
  <c r="T110" i="2"/>
  <c r="Y110" i="2"/>
  <c r="W55" i="2"/>
  <c r="AB55" i="2"/>
  <c r="N27" i="2"/>
  <c r="M27" i="2"/>
  <c r="P27" i="2"/>
  <c r="X27" i="2"/>
  <c r="Y16" i="2"/>
  <c r="Q16" i="2"/>
  <c r="V16" i="2"/>
  <c r="Q397" i="2"/>
  <c r="U397" i="2"/>
  <c r="L343" i="2"/>
  <c r="S343" i="2"/>
  <c r="N343" i="2"/>
  <c r="Y343" i="2"/>
  <c r="Z339" i="2"/>
  <c r="O339" i="2"/>
  <c r="L284" i="2"/>
  <c r="U284" i="2"/>
  <c r="P284" i="2"/>
  <c r="AC284" i="2"/>
  <c r="Q258" i="2"/>
  <c r="Y258" i="2"/>
  <c r="S164" i="2"/>
  <c r="AA164" i="2"/>
  <c r="U127" i="2"/>
  <c r="Q127" i="2"/>
  <c r="Y489" i="2"/>
  <c r="U482" i="2"/>
  <c r="M474" i="2"/>
  <c r="S466" i="2"/>
  <c r="AA464" i="2"/>
  <c r="P464" i="2"/>
  <c r="Y454" i="2"/>
  <c r="U451" i="2"/>
  <c r="AC448" i="2"/>
  <c r="M448" i="2"/>
  <c r="V438" i="2"/>
  <c r="Q435" i="2"/>
  <c r="X434" i="2"/>
  <c r="P434" i="2"/>
  <c r="Y432" i="2"/>
  <c r="Q432" i="2"/>
  <c r="Y416" i="2"/>
  <c r="U410" i="2"/>
  <c r="L410" i="2"/>
  <c r="N406" i="2"/>
  <c r="N353" i="2"/>
  <c r="Y353" i="2"/>
  <c r="P351" i="2"/>
  <c r="O343" i="2"/>
  <c r="S339" i="2"/>
  <c r="L334" i="2"/>
  <c r="Y334" i="2"/>
  <c r="S333" i="2"/>
  <c r="L326" i="2"/>
  <c r="Y326" i="2"/>
  <c r="L317" i="2"/>
  <c r="U317" i="2"/>
  <c r="N317" i="2"/>
  <c r="Y317" i="2"/>
  <c r="M307" i="2"/>
  <c r="N307" i="2"/>
  <c r="L296" i="2"/>
  <c r="U296" i="2"/>
  <c r="Q284" i="2"/>
  <c r="U251" i="2"/>
  <c r="O251" i="2"/>
  <c r="AC251" i="2"/>
  <c r="S243" i="2"/>
  <c r="N223" i="2"/>
  <c r="N220" i="2"/>
  <c r="U220" i="2"/>
  <c r="AC186" i="2"/>
  <c r="S186" i="2"/>
  <c r="V185" i="2"/>
  <c r="W179" i="2"/>
  <c r="Y179" i="2"/>
  <c r="S128" i="2"/>
  <c r="AB128" i="2"/>
  <c r="L128" i="2"/>
  <c r="W112" i="2"/>
  <c r="U111" i="2"/>
  <c r="Q111" i="2"/>
  <c r="AC110" i="2"/>
  <c r="R110" i="2"/>
  <c r="N6" i="2"/>
  <c r="AC6" i="2"/>
  <c r="X379" i="2"/>
  <c r="R374" i="2"/>
  <c r="O283" i="2"/>
  <c r="V273" i="2"/>
  <c r="V269" i="2"/>
  <c r="O247" i="2"/>
  <c r="AB240" i="2"/>
  <c r="U236" i="2"/>
  <c r="M231" i="2"/>
  <c r="U86" i="2"/>
  <c r="Z58" i="2"/>
  <c r="S42" i="2"/>
  <c r="AC38" i="2"/>
  <c r="AC34" i="2"/>
  <c r="P34" i="2"/>
  <c r="T25" i="2"/>
  <c r="T23" i="2"/>
  <c r="M17" i="2"/>
  <c r="N10" i="2"/>
  <c r="W80" i="2"/>
  <c r="Y64" i="2"/>
  <c r="AC56" i="2"/>
  <c r="U46" i="2"/>
  <c r="M42" i="2"/>
  <c r="AB34" i="2"/>
  <c r="R30" i="2"/>
  <c r="N25" i="2"/>
  <c r="M10" i="2"/>
  <c r="L5" i="2"/>
  <c r="AC92" i="2"/>
  <c r="S4" i="2"/>
  <c r="S476" i="2"/>
  <c r="N440" i="2"/>
  <c r="T440" i="2"/>
  <c r="L321" i="2"/>
  <c r="Z321" i="2"/>
  <c r="O321" i="2"/>
  <c r="L319" i="2"/>
  <c r="R319" i="2"/>
  <c r="AC319" i="2"/>
  <c r="U319" i="2"/>
  <c r="N302" i="2"/>
  <c r="AC302" i="2"/>
  <c r="N291" i="2"/>
  <c r="Y291" i="2"/>
  <c r="O291" i="2"/>
  <c r="AC291" i="2"/>
  <c r="AB248" i="2"/>
  <c r="AC248" i="2"/>
  <c r="M248" i="2"/>
  <c r="S472" i="2"/>
  <c r="M442" i="2"/>
  <c r="Q441" i="2"/>
  <c r="M418" i="2"/>
  <c r="V418" i="2"/>
  <c r="Y418" i="2"/>
  <c r="N369" i="2"/>
  <c r="X369" i="2"/>
  <c r="M369" i="2"/>
  <c r="Y369" i="2"/>
  <c r="P94" i="2"/>
  <c r="X94" i="2"/>
  <c r="P65" i="2"/>
  <c r="X65" i="2"/>
  <c r="O447" i="2"/>
  <c r="Q447" i="2"/>
  <c r="AC440" i="2"/>
  <c r="O440" i="2"/>
  <c r="N398" i="2"/>
  <c r="O398" i="2"/>
  <c r="T398" i="2"/>
  <c r="Y398" i="2"/>
  <c r="P398" i="2"/>
  <c r="U398" i="2"/>
  <c r="AA398" i="2"/>
  <c r="R368" i="2"/>
  <c r="Q368" i="2"/>
  <c r="U281" i="2"/>
  <c r="Y281" i="2"/>
  <c r="T502" i="2"/>
  <c r="U489" i="2"/>
  <c r="Y488" i="2"/>
  <c r="O488" i="2"/>
  <c r="Q482" i="2"/>
  <c r="Y479" i="2"/>
  <c r="Y478" i="2"/>
  <c r="O478" i="2"/>
  <c r="O476" i="2"/>
  <c r="Q450" i="2"/>
  <c r="U447" i="2"/>
  <c r="Y440" i="2"/>
  <c r="N428" i="2"/>
  <c r="Q428" i="2"/>
  <c r="N424" i="2"/>
  <c r="W398" i="2"/>
  <c r="U329" i="2"/>
  <c r="S321" i="2"/>
  <c r="N319" i="2"/>
  <c r="Q291" i="2"/>
  <c r="O202" i="2"/>
  <c r="AC202" i="2"/>
  <c r="O198" i="2"/>
  <c r="M198" i="2"/>
  <c r="O192" i="2"/>
  <c r="R192" i="2"/>
  <c r="AB512" i="2"/>
  <c r="X512" i="2"/>
  <c r="T512" i="2"/>
  <c r="P512" i="2"/>
  <c r="L512" i="2"/>
  <c r="Q511" i="2"/>
  <c r="AK509" i="2"/>
  <c r="AB506" i="2"/>
  <c r="M506" i="2"/>
  <c r="V505" i="2"/>
  <c r="Q502" i="2"/>
  <c r="U492" i="2"/>
  <c r="V488" i="2"/>
  <c r="AC486" i="2"/>
  <c r="S480" i="2"/>
  <c r="V478" i="2"/>
  <c r="AC476" i="2"/>
  <c r="AB474" i="2"/>
  <c r="V470" i="2"/>
  <c r="Y466" i="2"/>
  <c r="X464" i="2"/>
  <c r="S464" i="2"/>
  <c r="N464" i="2"/>
  <c r="S456" i="2"/>
  <c r="Z450" i="2"/>
  <c r="AB448" i="2"/>
  <c r="T448" i="2"/>
  <c r="L448" i="2"/>
  <c r="X440" i="2"/>
  <c r="O431" i="2"/>
  <c r="U431" i="2"/>
  <c r="Q430" i="2"/>
  <c r="O427" i="2"/>
  <c r="U427" i="2"/>
  <c r="Y427" i="2"/>
  <c r="N426" i="2"/>
  <c r="R426" i="2"/>
  <c r="V426" i="2"/>
  <c r="Z426" i="2"/>
  <c r="O426" i="2"/>
  <c r="S426" i="2"/>
  <c r="W426" i="2"/>
  <c r="AA426" i="2"/>
  <c r="N418" i="2"/>
  <c r="P416" i="2"/>
  <c r="Q403" i="2"/>
  <c r="AC403" i="2"/>
  <c r="P402" i="2"/>
  <c r="O399" i="2"/>
  <c r="Y399" i="2"/>
  <c r="AC399" i="2"/>
  <c r="AC398" i="2"/>
  <c r="S398" i="2"/>
  <c r="AC381" i="2"/>
  <c r="X381" i="2"/>
  <c r="O380" i="2"/>
  <c r="Q373" i="2"/>
  <c r="U373" i="2"/>
  <c r="AC373" i="2"/>
  <c r="M373" i="2"/>
  <c r="W373" i="2"/>
  <c r="O369" i="2"/>
  <c r="Y365" i="2"/>
  <c r="L352" i="2"/>
  <c r="U352" i="2"/>
  <c r="Y319" i="2"/>
  <c r="O265" i="2"/>
  <c r="W265" i="2"/>
  <c r="N265" i="2"/>
  <c r="Y265" i="2"/>
  <c r="Y264" i="2"/>
  <c r="O259" i="2"/>
  <c r="O232" i="2"/>
  <c r="P232" i="2"/>
  <c r="V232" i="2"/>
  <c r="AC232" i="2"/>
  <c r="Q232" i="2"/>
  <c r="X232" i="2"/>
  <c r="U232" i="2"/>
  <c r="L232" i="2"/>
  <c r="Z232" i="2"/>
  <c r="AC224" i="2"/>
  <c r="N224" i="2"/>
  <c r="U224" i="2"/>
  <c r="M202" i="2"/>
  <c r="Q201" i="2"/>
  <c r="R198" i="2"/>
  <c r="X95" i="2"/>
  <c r="M95" i="2"/>
  <c r="Y94" i="2"/>
  <c r="N47" i="2"/>
  <c r="V47" i="2"/>
  <c r="M31" i="2"/>
  <c r="P31" i="2"/>
  <c r="R424" i="2"/>
  <c r="V424" i="2"/>
  <c r="Y276" i="2"/>
  <c r="P276" i="2"/>
  <c r="AB126" i="2"/>
  <c r="P126" i="2"/>
  <c r="Y22" i="2"/>
  <c r="AC22" i="2"/>
  <c r="N22" i="2"/>
  <c r="R22" i="2"/>
  <c r="U463" i="2"/>
  <c r="N454" i="2"/>
  <c r="M440" i="2"/>
  <c r="L337" i="2"/>
  <c r="Z337" i="2"/>
  <c r="O337" i="2"/>
  <c r="L329" i="2"/>
  <c r="Z329" i="2"/>
  <c r="O329" i="2"/>
  <c r="R307" i="2"/>
  <c r="AC307" i="2"/>
  <c r="S307" i="2"/>
  <c r="AC281" i="2"/>
  <c r="Q277" i="2"/>
  <c r="U277" i="2"/>
  <c r="N277" i="2"/>
  <c r="W277" i="2"/>
  <c r="O253" i="2"/>
  <c r="AA253" i="2"/>
  <c r="Q252" i="2"/>
  <c r="Q248" i="2"/>
  <c r="N212" i="2"/>
  <c r="Y212" i="2"/>
  <c r="AA512" i="2"/>
  <c r="W512" i="2"/>
  <c r="S512" i="2"/>
  <c r="W506" i="2"/>
  <c r="S488" i="2"/>
  <c r="AK481" i="2"/>
  <c r="S478" i="2"/>
  <c r="Y476" i="2"/>
  <c r="AB464" i="2"/>
  <c r="W464" i="2"/>
  <c r="R464" i="2"/>
  <c r="V450" i="2"/>
  <c r="Y448" i="2"/>
  <c r="O446" i="2"/>
  <c r="N446" i="2"/>
  <c r="S440" i="2"/>
  <c r="Y424" i="2"/>
  <c r="N420" i="2"/>
  <c r="Y420" i="2"/>
  <c r="AC411" i="2"/>
  <c r="M411" i="2"/>
  <c r="O406" i="2"/>
  <c r="V406" i="2"/>
  <c r="M406" i="2"/>
  <c r="Z406" i="2"/>
  <c r="AB398" i="2"/>
  <c r="Q398" i="2"/>
  <c r="N351" i="2"/>
  <c r="X351" i="2"/>
  <c r="AB351" i="2"/>
  <c r="L335" i="2"/>
  <c r="Z335" i="2"/>
  <c r="L327" i="2"/>
  <c r="Z327" i="2"/>
  <c r="L324" i="2"/>
  <c r="Y324" i="2"/>
  <c r="U323" i="2"/>
  <c r="W319" i="2"/>
  <c r="Y307" i="2"/>
  <c r="Q299" i="2"/>
  <c r="U299" i="2"/>
  <c r="AC286" i="2"/>
  <c r="AC277" i="2"/>
  <c r="M275" i="2"/>
  <c r="Q275" i="2"/>
  <c r="Y275" i="2"/>
  <c r="S275" i="2"/>
  <c r="Z275" i="2"/>
  <c r="Q265" i="2"/>
  <c r="M232" i="2"/>
  <c r="AC227" i="2"/>
  <c r="S227" i="2"/>
  <c r="Q223" i="2"/>
  <c r="R223" i="2"/>
  <c r="Y223" i="2"/>
  <c r="S223" i="2"/>
  <c r="Z223" i="2"/>
  <c r="U223" i="2"/>
  <c r="W223" i="2"/>
  <c r="W221" i="2"/>
  <c r="N221" i="2"/>
  <c r="AC216" i="2"/>
  <c r="U216" i="2"/>
  <c r="AC215" i="2"/>
  <c r="AC171" i="2"/>
  <c r="Z171" i="2"/>
  <c r="N165" i="2"/>
  <c r="S165" i="2"/>
  <c r="X152" i="2"/>
  <c r="AA152" i="2"/>
  <c r="W150" i="2"/>
  <c r="X150" i="2"/>
  <c r="T142" i="2"/>
  <c r="AC142" i="2"/>
  <c r="O142" i="2"/>
  <c r="O138" i="2"/>
  <c r="X96" i="2"/>
  <c r="R96" i="2"/>
  <c r="V95" i="2"/>
  <c r="N118" i="2"/>
  <c r="S118" i="2"/>
  <c r="AA118" i="2"/>
  <c r="M118" i="2"/>
  <c r="U118" i="2"/>
  <c r="AC118" i="2"/>
  <c r="O74" i="2"/>
  <c r="N74" i="2"/>
  <c r="N66" i="2"/>
  <c r="U66" i="2"/>
  <c r="W52" i="2"/>
  <c r="N52" i="2"/>
  <c r="Y52" i="2"/>
  <c r="O36" i="2"/>
  <c r="N36" i="2"/>
  <c r="T36" i="2"/>
  <c r="Y36" i="2"/>
  <c r="P36" i="2"/>
  <c r="U36" i="2"/>
  <c r="Z36" i="2"/>
  <c r="O32" i="2"/>
  <c r="Q32" i="2"/>
  <c r="X32" i="2"/>
  <c r="L32" i="2"/>
  <c r="R32" i="2"/>
  <c r="Z32" i="2"/>
  <c r="L28" i="2"/>
  <c r="U28" i="2"/>
  <c r="Y28" i="2"/>
  <c r="N28" i="2"/>
  <c r="Z28" i="2"/>
  <c r="AC317" i="2"/>
  <c r="R317" i="2"/>
  <c r="AK316" i="2"/>
  <c r="Y315" i="2"/>
  <c r="AC283" i="2"/>
  <c r="R283" i="2"/>
  <c r="AA271" i="2"/>
  <c r="S271" i="2"/>
  <c r="AB231" i="2"/>
  <c r="Y173" i="2"/>
  <c r="O173" i="2"/>
  <c r="AK152" i="2"/>
  <c r="AB134" i="2"/>
  <c r="M134" i="2"/>
  <c r="O118" i="2"/>
  <c r="L78" i="2"/>
  <c r="S78" i="2"/>
  <c r="X75" i="2"/>
  <c r="M75" i="2"/>
  <c r="AB75" i="2"/>
  <c r="U74" i="2"/>
  <c r="AC66" i="2"/>
  <c r="R52" i="2"/>
  <c r="V36" i="2"/>
  <c r="L36" i="2"/>
  <c r="AB32" i="2"/>
  <c r="M32" i="2"/>
  <c r="O28" i="2"/>
  <c r="O24" i="2"/>
  <c r="Q24" i="2"/>
  <c r="Y24" i="2"/>
  <c r="R24" i="2"/>
  <c r="Z24" i="2"/>
  <c r="M24" i="2"/>
  <c r="U24" i="2"/>
  <c r="AC24" i="2"/>
  <c r="M435" i="2"/>
  <c r="AB434" i="2"/>
  <c r="W434" i="2"/>
  <c r="Q434" i="2"/>
  <c r="L434" i="2"/>
  <c r="AC432" i="2"/>
  <c r="W432" i="2"/>
  <c r="R432" i="2"/>
  <c r="M432" i="2"/>
  <c r="Q413" i="2"/>
  <c r="U407" i="2"/>
  <c r="S400" i="2"/>
  <c r="AK399" i="2"/>
  <c r="P379" i="2"/>
  <c r="U375" i="2"/>
  <c r="R372" i="2"/>
  <c r="Q360" i="2"/>
  <c r="M355" i="2"/>
  <c r="Q354" i="2"/>
  <c r="O353" i="2"/>
  <c r="O255" i="2"/>
  <c r="U255" i="2"/>
  <c r="T247" i="2"/>
  <c r="U247" i="2"/>
  <c r="N243" i="2"/>
  <c r="U243" i="2"/>
  <c r="AC243" i="2"/>
  <c r="O243" i="2"/>
  <c r="X243" i="2"/>
  <c r="S241" i="2"/>
  <c r="AC241" i="2"/>
  <c r="U241" i="2"/>
  <c r="U235" i="2"/>
  <c r="AA235" i="2"/>
  <c r="O235" i="2"/>
  <c r="AB235" i="2"/>
  <c r="N231" i="2"/>
  <c r="O231" i="2"/>
  <c r="T231" i="2"/>
  <c r="Y231" i="2"/>
  <c r="P231" i="2"/>
  <c r="U231" i="2"/>
  <c r="AA231" i="2"/>
  <c r="Y144" i="2"/>
  <c r="M144" i="2"/>
  <c r="S134" i="2"/>
  <c r="U121" i="2"/>
  <c r="Y121" i="2"/>
  <c r="Y118" i="2"/>
  <c r="Q81" i="2"/>
  <c r="Y78" i="2"/>
  <c r="Q75" i="2"/>
  <c r="S70" i="2"/>
  <c r="U69" i="2"/>
  <c r="O37" i="2"/>
  <c r="N37" i="2"/>
  <c r="V37" i="2"/>
  <c r="AC37" i="2"/>
  <c r="Q37" i="2"/>
  <c r="X37" i="2"/>
  <c r="AC36" i="2"/>
  <c r="R36" i="2"/>
  <c r="V32" i="2"/>
  <c r="M29" i="2"/>
  <c r="U27" i="2"/>
  <c r="Y25" i="2"/>
  <c r="M25" i="2"/>
  <c r="AK20" i="2"/>
  <c r="AC17" i="2"/>
  <c r="S6" i="2"/>
  <c r="AB5" i="2"/>
  <c r="M251" i="2"/>
  <c r="Q246" i="2"/>
  <c r="X236" i="2"/>
  <c r="M236" i="2"/>
  <c r="N213" i="2"/>
  <c r="AK205" i="2"/>
  <c r="Q195" i="2"/>
  <c r="M194" i="2"/>
  <c r="Q193" i="2"/>
  <c r="W187" i="2"/>
  <c r="P180" i="2"/>
  <c r="S158" i="2"/>
  <c r="T140" i="2"/>
  <c r="Y119" i="2"/>
  <c r="U104" i="2"/>
  <c r="M104" i="2"/>
  <c r="Y76" i="2"/>
  <c r="S72" i="2"/>
  <c r="S59" i="2"/>
  <c r="O58" i="2"/>
  <c r="S54" i="2"/>
  <c r="U25" i="2"/>
  <c r="L328" i="2"/>
  <c r="Y328" i="2"/>
  <c r="L305" i="2"/>
  <c r="W305" i="2"/>
  <c r="O305" i="2"/>
  <c r="Y305" i="2"/>
  <c r="Q267" i="2"/>
  <c r="Y267" i="2"/>
  <c r="O234" i="2"/>
  <c r="U234" i="2"/>
  <c r="AC234" i="2"/>
  <c r="M234" i="2"/>
  <c r="V234" i="2"/>
  <c r="N217" i="2"/>
  <c r="S217" i="2"/>
  <c r="X208" i="2"/>
  <c r="AC208" i="2"/>
  <c r="U176" i="2"/>
  <c r="M176" i="2"/>
  <c r="O21" i="2"/>
  <c r="P21" i="2"/>
  <c r="X21" i="2"/>
  <c r="R21" i="2"/>
  <c r="Y21" i="2"/>
  <c r="U21" i="2"/>
  <c r="M21" i="2"/>
  <c r="Z21" i="2"/>
  <c r="P7" i="2"/>
  <c r="T7" i="2"/>
  <c r="M480" i="2"/>
  <c r="O472" i="2"/>
  <c r="N456" i="2"/>
  <c r="V446" i="2"/>
  <c r="M446" i="2"/>
  <c r="M428" i="2"/>
  <c r="X416" i="2"/>
  <c r="M416" i="2"/>
  <c r="AC383" i="2"/>
  <c r="S383" i="2"/>
  <c r="L383" i="2"/>
  <c r="N365" i="2"/>
  <c r="T365" i="2"/>
  <c r="M365" i="2"/>
  <c r="X365" i="2"/>
  <c r="U345" i="2"/>
  <c r="L331" i="2"/>
  <c r="Z331" i="2"/>
  <c r="O331" i="2"/>
  <c r="Y330" i="2"/>
  <c r="L285" i="2"/>
  <c r="AA285" i="2"/>
  <c r="Q285" i="2"/>
  <c r="N267" i="2"/>
  <c r="P234" i="2"/>
  <c r="M213" i="2"/>
  <c r="N160" i="2"/>
  <c r="AA160" i="2"/>
  <c r="P160" i="2"/>
  <c r="AC160" i="2"/>
  <c r="S160" i="2"/>
  <c r="L85" i="2"/>
  <c r="Q85" i="2"/>
  <c r="U85" i="2"/>
  <c r="O72" i="2"/>
  <c r="O20" i="2"/>
  <c r="Q20" i="2"/>
  <c r="Y20" i="2"/>
  <c r="R20" i="2"/>
  <c r="Z20" i="2"/>
  <c r="V20" i="2"/>
  <c r="M20" i="2"/>
  <c r="AA20" i="2"/>
  <c r="S506" i="2"/>
  <c r="U493" i="2"/>
  <c r="Q484" i="2"/>
  <c r="AC480" i="2"/>
  <c r="X476" i="2"/>
  <c r="M476" i="2"/>
  <c r="X474" i="2"/>
  <c r="Q474" i="2"/>
  <c r="Z472" i="2"/>
  <c r="Q469" i="2"/>
  <c r="Q461" i="2"/>
  <c r="AC452" i="2"/>
  <c r="M452" i="2"/>
  <c r="U446" i="2"/>
  <c r="M441" i="2"/>
  <c r="AB440" i="2"/>
  <c r="W440" i="2"/>
  <c r="Q440" i="2"/>
  <c r="L440" i="2"/>
  <c r="Q439" i="2"/>
  <c r="Z438" i="2"/>
  <c r="R438" i="2"/>
  <c r="Y430" i="2"/>
  <c r="AC428" i="2"/>
  <c r="U416" i="2"/>
  <c r="U414" i="2"/>
  <c r="X410" i="2"/>
  <c r="AC406" i="2"/>
  <c r="R406" i="2"/>
  <c r="X402" i="2"/>
  <c r="U399" i="2"/>
  <c r="Z398" i="2"/>
  <c r="V398" i="2"/>
  <c r="R398" i="2"/>
  <c r="AB383" i="2"/>
  <c r="W383" i="2"/>
  <c r="Q383" i="2"/>
  <c r="W379" i="2"/>
  <c r="M379" i="2"/>
  <c r="Z376" i="2"/>
  <c r="N376" i="2"/>
  <c r="M375" i="2"/>
  <c r="X373" i="2"/>
  <c r="O365" i="2"/>
  <c r="Y341" i="2"/>
  <c r="Z341" i="2"/>
  <c r="L336" i="2"/>
  <c r="Y336" i="2"/>
  <c r="L333" i="2"/>
  <c r="U333" i="2"/>
  <c r="Z333" i="2"/>
  <c r="S331" i="2"/>
  <c r="L320" i="2"/>
  <c r="Y320" i="2"/>
  <c r="N310" i="2"/>
  <c r="R310" i="2"/>
  <c r="X309" i="2"/>
  <c r="N301" i="2"/>
  <c r="S301" i="2"/>
  <c r="L292" i="2"/>
  <c r="U292" i="2"/>
  <c r="L287" i="2"/>
  <c r="Y287" i="2"/>
  <c r="S285" i="2"/>
  <c r="M269" i="2"/>
  <c r="S269" i="2"/>
  <c r="Z269" i="2"/>
  <c r="N269" i="2"/>
  <c r="U269" i="2"/>
  <c r="AA269" i="2"/>
  <c r="Y262" i="2"/>
  <c r="U253" i="2"/>
  <c r="V253" i="2"/>
  <c r="N250" i="2"/>
  <c r="Q250" i="2"/>
  <c r="AB234" i="2"/>
  <c r="S229" i="2"/>
  <c r="AB229" i="2"/>
  <c r="L229" i="2"/>
  <c r="T229" i="2"/>
  <c r="AC229" i="2"/>
  <c r="X228" i="2"/>
  <c r="X226" i="2"/>
  <c r="AC226" i="2"/>
  <c r="P220" i="2"/>
  <c r="R220" i="2"/>
  <c r="Z220" i="2"/>
  <c r="T220" i="2"/>
  <c r="AC220" i="2"/>
  <c r="V219" i="2"/>
  <c r="O219" i="2"/>
  <c r="R218" i="2"/>
  <c r="Q205" i="2"/>
  <c r="O184" i="2"/>
  <c r="P184" i="2"/>
  <c r="U160" i="2"/>
  <c r="N136" i="2"/>
  <c r="W136" i="2"/>
  <c r="M136" i="2"/>
  <c r="X136" i="2"/>
  <c r="AC136" i="2"/>
  <c r="N126" i="2"/>
  <c r="S126" i="2"/>
  <c r="X126" i="2"/>
  <c r="AC126" i="2"/>
  <c r="M126" i="2"/>
  <c r="T126" i="2"/>
  <c r="Y126" i="2"/>
  <c r="U126" i="2"/>
  <c r="W126" i="2"/>
  <c r="S120" i="2"/>
  <c r="Y120" i="2"/>
  <c r="AA120" i="2"/>
  <c r="O120" i="2"/>
  <c r="U116" i="2"/>
  <c r="N86" i="2"/>
  <c r="Q86" i="2"/>
  <c r="Y86" i="2"/>
  <c r="S86" i="2"/>
  <c r="AA86" i="2"/>
  <c r="W86" i="2"/>
  <c r="M86" i="2"/>
  <c r="AC86" i="2"/>
  <c r="Y85" i="2"/>
  <c r="AC57" i="2"/>
  <c r="S57" i="2"/>
  <c r="O49" i="2"/>
  <c r="M49" i="2"/>
  <c r="Y48" i="2"/>
  <c r="L26" i="2"/>
  <c r="Y26" i="2"/>
  <c r="N26" i="2"/>
  <c r="Z26" i="2"/>
  <c r="O26" i="2"/>
  <c r="N20" i="2"/>
  <c r="Y357" i="2"/>
  <c r="O357" i="2"/>
  <c r="L325" i="2"/>
  <c r="U325" i="2"/>
  <c r="Z325" i="2"/>
  <c r="L299" i="2"/>
  <c r="AC299" i="2"/>
  <c r="M299" i="2"/>
  <c r="O244" i="2"/>
  <c r="X244" i="2"/>
  <c r="P244" i="2"/>
  <c r="AB244" i="2"/>
  <c r="Q213" i="2"/>
  <c r="R213" i="2"/>
  <c r="AC213" i="2"/>
  <c r="U213" i="2"/>
  <c r="AA176" i="2"/>
  <c r="M173" i="2"/>
  <c r="S173" i="2"/>
  <c r="Z173" i="2"/>
  <c r="Q173" i="2"/>
  <c r="AA173" i="2"/>
  <c r="U173" i="2"/>
  <c r="N157" i="2"/>
  <c r="Z157" i="2"/>
  <c r="U115" i="2"/>
  <c r="Q115" i="2"/>
  <c r="U45" i="2"/>
  <c r="N45" i="2"/>
  <c r="Z474" i="2"/>
  <c r="R474" i="2"/>
  <c r="L474" i="2"/>
  <c r="Y460" i="2"/>
  <c r="AC438" i="2"/>
  <c r="U438" i="2"/>
  <c r="M438" i="2"/>
  <c r="N430" i="2"/>
  <c r="V414" i="2"/>
  <c r="M414" i="2"/>
  <c r="AC402" i="2"/>
  <c r="M402" i="2"/>
  <c r="M400" i="2"/>
  <c r="X383" i="2"/>
  <c r="S381" i="2"/>
  <c r="L345" i="2"/>
  <c r="Z345" i="2"/>
  <c r="O345" i="2"/>
  <c r="O325" i="2"/>
  <c r="L318" i="2"/>
  <c r="Y318" i="2"/>
  <c r="AC308" i="2"/>
  <c r="Q305" i="2"/>
  <c r="O279" i="2"/>
  <c r="W279" i="2"/>
  <c r="AC279" i="2"/>
  <c r="M273" i="2"/>
  <c r="S273" i="2"/>
  <c r="Z273" i="2"/>
  <c r="N273" i="2"/>
  <c r="U273" i="2"/>
  <c r="AA273" i="2"/>
  <c r="Y256" i="2"/>
  <c r="AC256" i="2"/>
  <c r="Y254" i="2"/>
  <c r="P254" i="2"/>
  <c r="Y217" i="2"/>
  <c r="R210" i="2"/>
  <c r="O200" i="2"/>
  <c r="R200" i="2"/>
  <c r="U199" i="2"/>
  <c r="Y178" i="2"/>
  <c r="Q178" i="2"/>
  <c r="U178" i="2"/>
  <c r="O177" i="2"/>
  <c r="P176" i="2"/>
  <c r="N173" i="2"/>
  <c r="W84" i="2"/>
  <c r="M81" i="2"/>
  <c r="R45" i="2"/>
  <c r="O23" i="2"/>
  <c r="X23" i="2"/>
  <c r="M23" i="2"/>
  <c r="Y23" i="2"/>
  <c r="N21" i="2"/>
  <c r="U20" i="2"/>
  <c r="L6" i="2"/>
  <c r="Q6" i="2"/>
  <c r="W6" i="2"/>
  <c r="R6" i="2"/>
  <c r="Y6" i="2"/>
  <c r="V6" i="2"/>
  <c r="M6" i="2"/>
  <c r="AA6" i="2"/>
  <c r="AA506" i="2"/>
  <c r="L506" i="2"/>
  <c r="R503" i="2"/>
  <c r="AB502" i="2"/>
  <c r="O502" i="2"/>
  <c r="V510" i="2"/>
  <c r="X506" i="2"/>
  <c r="Q506" i="2"/>
  <c r="Q505" i="2"/>
  <c r="AA504" i="2"/>
  <c r="T504" i="2"/>
  <c r="M504" i="2"/>
  <c r="X502" i="2"/>
  <c r="S500" i="2"/>
  <c r="Y497" i="2"/>
  <c r="Y496" i="2"/>
  <c r="N496" i="2"/>
  <c r="X492" i="2"/>
  <c r="M492" i="2"/>
  <c r="AA488" i="2"/>
  <c r="U488" i="2"/>
  <c r="N488" i="2"/>
  <c r="U481" i="2"/>
  <c r="X480" i="2"/>
  <c r="AA478" i="2"/>
  <c r="U478" i="2"/>
  <c r="N478" i="2"/>
  <c r="T476" i="2"/>
  <c r="AC474" i="2"/>
  <c r="V474" i="2"/>
  <c r="P474" i="2"/>
  <c r="U472" i="2"/>
  <c r="N470" i="2"/>
  <c r="Q468" i="2"/>
  <c r="Q467" i="2"/>
  <c r="AC464" i="2"/>
  <c r="Y464" i="2"/>
  <c r="U464" i="2"/>
  <c r="Q464" i="2"/>
  <c r="M464" i="2"/>
  <c r="Q463" i="2"/>
  <c r="Y456" i="2"/>
  <c r="Q453" i="2"/>
  <c r="Y452" i="2"/>
  <c r="Y450" i="2"/>
  <c r="AC446" i="2"/>
  <c r="R446" i="2"/>
  <c r="AC441" i="2"/>
  <c r="AA440" i="2"/>
  <c r="U440" i="2"/>
  <c r="P440" i="2"/>
  <c r="Y438" i="2"/>
  <c r="Q438" i="2"/>
  <c r="AC433" i="2"/>
  <c r="M433" i="2"/>
  <c r="AB432" i="2"/>
  <c r="X432" i="2"/>
  <c r="T432" i="2"/>
  <c r="P432" i="2"/>
  <c r="Q431" i="2"/>
  <c r="Y428" i="2"/>
  <c r="AC420" i="2"/>
  <c r="M420" i="2"/>
  <c r="AC416" i="2"/>
  <c r="AC414" i="2"/>
  <c r="R414" i="2"/>
  <c r="AA400" i="2"/>
  <c r="AA383" i="2"/>
  <c r="U383" i="2"/>
  <c r="P383" i="2"/>
  <c r="AC379" i="2"/>
  <c r="Y376" i="2"/>
  <c r="N373" i="2"/>
  <c r="L373" i="2"/>
  <c r="R366" i="2"/>
  <c r="Y366" i="2"/>
  <c r="AC365" i="2"/>
  <c r="L323" i="2"/>
  <c r="Z323" i="2"/>
  <c r="O323" i="2"/>
  <c r="Y322" i="2"/>
  <c r="N313" i="2"/>
  <c r="W313" i="2"/>
  <c r="L306" i="2"/>
  <c r="T306" i="2"/>
  <c r="Z306" i="2"/>
  <c r="M306" i="2"/>
  <c r="U306" i="2"/>
  <c r="AC306" i="2"/>
  <c r="AA305" i="2"/>
  <c r="M303" i="2"/>
  <c r="R302" i="2"/>
  <c r="W301" i="2"/>
  <c r="L295" i="2"/>
  <c r="Y295" i="2"/>
  <c r="Y292" i="2"/>
  <c r="Q287" i="2"/>
  <c r="Y273" i="2"/>
  <c r="O269" i="2"/>
  <c r="U259" i="2"/>
  <c r="V259" i="2"/>
  <c r="AA259" i="2"/>
  <c r="N253" i="2"/>
  <c r="N248" i="2"/>
  <c r="T248" i="2"/>
  <c r="Y248" i="2"/>
  <c r="N247" i="2"/>
  <c r="P247" i="2"/>
  <c r="X247" i="2"/>
  <c r="S247" i="2"/>
  <c r="Y247" i="2"/>
  <c r="AC244" i="2"/>
  <c r="X234" i="2"/>
  <c r="N233" i="2"/>
  <c r="S233" i="2"/>
  <c r="Y233" i="2"/>
  <c r="M233" i="2"/>
  <c r="T233" i="2"/>
  <c r="AA233" i="2"/>
  <c r="M229" i="2"/>
  <c r="N226" i="2"/>
  <c r="R222" i="2"/>
  <c r="X222" i="2"/>
  <c r="M222" i="2"/>
  <c r="Z222" i="2"/>
  <c r="M220" i="2"/>
  <c r="Q219" i="2"/>
  <c r="V213" i="2"/>
  <c r="AC207" i="2"/>
  <c r="Q207" i="2"/>
  <c r="R206" i="2"/>
  <c r="O185" i="2"/>
  <c r="Y185" i="2"/>
  <c r="Z185" i="2"/>
  <c r="Q185" i="2"/>
  <c r="AA184" i="2"/>
  <c r="V173" i="2"/>
  <c r="S148" i="2"/>
  <c r="X148" i="2"/>
  <c r="L148" i="2"/>
  <c r="Y148" i="2"/>
  <c r="O136" i="2"/>
  <c r="O126" i="2"/>
  <c r="Q120" i="2"/>
  <c r="X114" i="2"/>
  <c r="N114" i="2"/>
  <c r="Q114" i="2"/>
  <c r="M65" i="2"/>
  <c r="S65" i="2"/>
  <c r="AC65" i="2"/>
  <c r="U65" i="2"/>
  <c r="Y65" i="2"/>
  <c r="O65" i="2"/>
  <c r="Q50" i="2"/>
  <c r="V50" i="2"/>
  <c r="Z38" i="2"/>
  <c r="P38" i="2"/>
  <c r="U26" i="2"/>
  <c r="L22" i="2"/>
  <c r="O22" i="2"/>
  <c r="U22" i="2"/>
  <c r="Z22" i="2"/>
  <c r="Q22" i="2"/>
  <c r="V22" i="2"/>
  <c r="AA22" i="2"/>
  <c r="S22" i="2"/>
  <c r="M22" i="2"/>
  <c r="W22" i="2"/>
  <c r="AC21" i="2"/>
  <c r="U351" i="2"/>
  <c r="U335" i="2"/>
  <c r="U327" i="2"/>
  <c r="U315" i="2"/>
  <c r="Y271" i="2"/>
  <c r="Q271" i="2"/>
  <c r="AC265" i="2"/>
  <c r="R265" i="2"/>
  <c r="Z236" i="2"/>
  <c r="Q236" i="2"/>
  <c r="N189" i="2"/>
  <c r="Z189" i="2"/>
  <c r="U179" i="2"/>
  <c r="M179" i="2"/>
  <c r="AC179" i="2"/>
  <c r="N134" i="2"/>
  <c r="O134" i="2"/>
  <c r="W134" i="2"/>
  <c r="AC134" i="2"/>
  <c r="Q134" i="2"/>
  <c r="X134" i="2"/>
  <c r="Q94" i="2"/>
  <c r="AC94" i="2"/>
  <c r="U94" i="2"/>
  <c r="S61" i="2"/>
  <c r="P61" i="2"/>
  <c r="Q56" i="2"/>
  <c r="V56" i="2"/>
  <c r="AA56" i="2"/>
  <c r="X51" i="2"/>
  <c r="M51" i="2"/>
  <c r="L8" i="2"/>
  <c r="Y8" i="2"/>
  <c r="T371" i="2"/>
  <c r="W291" i="2"/>
  <c r="M291" i="2"/>
  <c r="X284" i="2"/>
  <c r="M284" i="2"/>
  <c r="Z283" i="2"/>
  <c r="S283" i="2"/>
  <c r="AA243" i="2"/>
  <c r="T243" i="2"/>
  <c r="M243" i="2"/>
  <c r="Z242" i="2"/>
  <c r="O204" i="2"/>
  <c r="R204" i="2"/>
  <c r="U203" i="2"/>
  <c r="O196" i="2"/>
  <c r="R196" i="2"/>
  <c r="O194" i="2"/>
  <c r="X194" i="2"/>
  <c r="O189" i="2"/>
  <c r="O186" i="2"/>
  <c r="M186" i="2"/>
  <c r="O179" i="2"/>
  <c r="P164" i="2"/>
  <c r="AA156" i="2"/>
  <c r="S156" i="2"/>
  <c r="Q150" i="2"/>
  <c r="Y134" i="2"/>
  <c r="L134" i="2"/>
  <c r="O98" i="2"/>
  <c r="S98" i="2"/>
  <c r="AC98" i="2"/>
  <c r="M98" i="2"/>
  <c r="V98" i="2"/>
  <c r="M94" i="2"/>
  <c r="O64" i="2"/>
  <c r="S64" i="2"/>
  <c r="V64" i="2"/>
  <c r="AA61" i="2"/>
  <c r="M56" i="2"/>
  <c r="S55" i="2"/>
  <c r="O35" i="2"/>
  <c r="Q35" i="2"/>
  <c r="Y35" i="2"/>
  <c r="R35" i="2"/>
  <c r="AB35" i="2"/>
  <c r="O34" i="2"/>
  <c r="Q34" i="2"/>
  <c r="X34" i="2"/>
  <c r="L34" i="2"/>
  <c r="R34" i="2"/>
  <c r="Z34" i="2"/>
  <c r="X33" i="2"/>
  <c r="Y128" i="2"/>
  <c r="X104" i="2"/>
  <c r="Y43" i="2"/>
  <c r="AC29" i="2"/>
  <c r="S28" i="2"/>
  <c r="Z25" i="2"/>
  <c r="R25" i="2"/>
  <c r="Y10" i="2"/>
  <c r="U5" i="2"/>
  <c r="P3" i="2"/>
  <c r="O462" i="2"/>
  <c r="M462" i="2"/>
  <c r="U462" i="2"/>
  <c r="AC462" i="2"/>
  <c r="O443" i="2"/>
  <c r="U443" i="2"/>
  <c r="Y443" i="2"/>
  <c r="N442" i="2"/>
  <c r="R442" i="2"/>
  <c r="V442" i="2"/>
  <c r="Z442" i="2"/>
  <c r="O442" i="2"/>
  <c r="S442" i="2"/>
  <c r="W442" i="2"/>
  <c r="AA442" i="2"/>
  <c r="N436" i="2"/>
  <c r="U436" i="2"/>
  <c r="Y436" i="2"/>
  <c r="O422" i="2"/>
  <c r="Q422" i="2"/>
  <c r="Y422" i="2"/>
  <c r="R422" i="2"/>
  <c r="Z422" i="2"/>
  <c r="L408" i="2"/>
  <c r="O408" i="2"/>
  <c r="U408" i="2"/>
  <c r="Z408" i="2"/>
  <c r="Q408" i="2"/>
  <c r="V408" i="2"/>
  <c r="AA408" i="2"/>
  <c r="N404" i="2"/>
  <c r="Y404" i="2"/>
  <c r="M404" i="2"/>
  <c r="AC404" i="2"/>
  <c r="O396" i="2"/>
  <c r="S396" i="2"/>
  <c r="W396" i="2"/>
  <c r="AA396" i="2"/>
  <c r="L396" i="2"/>
  <c r="P396" i="2"/>
  <c r="T396" i="2"/>
  <c r="X396" i="2"/>
  <c r="AB396" i="2"/>
  <c r="Y392" i="2"/>
  <c r="U392" i="2"/>
  <c r="AC392" i="2"/>
  <c r="M382" i="2"/>
  <c r="V382" i="2"/>
  <c r="L349" i="2"/>
  <c r="S349" i="2"/>
  <c r="U349" i="2"/>
  <c r="Y349" i="2"/>
  <c r="Z349" i="2"/>
  <c r="N311" i="2"/>
  <c r="Q311" i="2"/>
  <c r="Y311" i="2"/>
  <c r="S311" i="2"/>
  <c r="AA311" i="2"/>
  <c r="W311" i="2"/>
  <c r="M311" i="2"/>
  <c r="AC311" i="2"/>
  <c r="Q263" i="2"/>
  <c r="V263" i="2"/>
  <c r="AA263" i="2"/>
  <c r="M263" i="2"/>
  <c r="R263" i="2"/>
  <c r="W263" i="2"/>
  <c r="AC263" i="2"/>
  <c r="S263" i="2"/>
  <c r="U263" i="2"/>
  <c r="O12" i="2"/>
  <c r="N12" i="2"/>
  <c r="O9" i="2"/>
  <c r="AB9" i="2"/>
  <c r="R510" i="2"/>
  <c r="AC500" i="2"/>
  <c r="M500" i="2"/>
  <c r="AB480" i="2"/>
  <c r="Q480" i="2"/>
  <c r="AC470" i="2"/>
  <c r="W466" i="2"/>
  <c r="M466" i="2"/>
  <c r="O465" i="2"/>
  <c r="Y465" i="2"/>
  <c r="N462" i="2"/>
  <c r="Q460" i="2"/>
  <c r="O457" i="2"/>
  <c r="M457" i="2"/>
  <c r="AC457" i="2"/>
  <c r="AC456" i="2"/>
  <c r="W456" i="2"/>
  <c r="R456" i="2"/>
  <c r="M456" i="2"/>
  <c r="M443" i="2"/>
  <c r="T442" i="2"/>
  <c r="M436" i="2"/>
  <c r="O423" i="2"/>
  <c r="Q423" i="2"/>
  <c r="AC422" i="2"/>
  <c r="M422" i="2"/>
  <c r="W408" i="2"/>
  <c r="Q407" i="2"/>
  <c r="Q404" i="2"/>
  <c r="O403" i="2"/>
  <c r="U403" i="2"/>
  <c r="Y403" i="2"/>
  <c r="N402" i="2"/>
  <c r="R402" i="2"/>
  <c r="V402" i="2"/>
  <c r="Z402" i="2"/>
  <c r="O402" i="2"/>
  <c r="S402" i="2"/>
  <c r="W402" i="2"/>
  <c r="AA402" i="2"/>
  <c r="O401" i="2"/>
  <c r="Q401" i="2"/>
  <c r="Q384" i="2"/>
  <c r="S384" i="2"/>
  <c r="Y384" i="2"/>
  <c r="N384" i="2"/>
  <c r="Z384" i="2"/>
  <c r="AC382" i="2"/>
  <c r="N263" i="2"/>
  <c r="L257" i="2"/>
  <c r="Q257" i="2"/>
  <c r="Y257" i="2"/>
  <c r="S257" i="2"/>
  <c r="Z257" i="2"/>
  <c r="U257" i="2"/>
  <c r="V257" i="2"/>
  <c r="S167" i="2"/>
  <c r="N167" i="2"/>
  <c r="O60" i="2"/>
  <c r="AA60" i="2"/>
  <c r="N60" i="2"/>
  <c r="Q60" i="2"/>
  <c r="Y60" i="2"/>
  <c r="AC13" i="2"/>
  <c r="M9" i="2"/>
  <c r="M7" i="2"/>
  <c r="U501" i="2"/>
  <c r="AB500" i="2"/>
  <c r="AC484" i="2"/>
  <c r="M484" i="2"/>
  <c r="AA480" i="2"/>
  <c r="U480" i="2"/>
  <c r="P480" i="2"/>
  <c r="U471" i="2"/>
  <c r="Z470" i="2"/>
  <c r="R470" i="2"/>
  <c r="AC467" i="2"/>
  <c r="M467" i="2"/>
  <c r="AA466" i="2"/>
  <c r="V466" i="2"/>
  <c r="Q465" i="2"/>
  <c r="V462" i="2"/>
  <c r="Q457" i="2"/>
  <c r="AA456" i="2"/>
  <c r="V456" i="2"/>
  <c r="O450" i="2"/>
  <c r="S450" i="2"/>
  <c r="W450" i="2"/>
  <c r="AA450" i="2"/>
  <c r="L450" i="2"/>
  <c r="P450" i="2"/>
  <c r="T450" i="2"/>
  <c r="X450" i="2"/>
  <c r="AB450" i="2"/>
  <c r="Y442" i="2"/>
  <c r="Q442" i="2"/>
  <c r="O424" i="2"/>
  <c r="S424" i="2"/>
  <c r="W424" i="2"/>
  <c r="AA424" i="2"/>
  <c r="L424" i="2"/>
  <c r="P424" i="2"/>
  <c r="T424" i="2"/>
  <c r="X424" i="2"/>
  <c r="AB424" i="2"/>
  <c r="U423" i="2"/>
  <c r="V422" i="2"/>
  <c r="O419" i="2"/>
  <c r="Y419" i="2"/>
  <c r="M419" i="2"/>
  <c r="AC419" i="2"/>
  <c r="AC418" i="2"/>
  <c r="U418" i="2"/>
  <c r="O417" i="2"/>
  <c r="U417" i="2"/>
  <c r="Y417" i="2"/>
  <c r="N416" i="2"/>
  <c r="R416" i="2"/>
  <c r="V416" i="2"/>
  <c r="Z416" i="2"/>
  <c r="O416" i="2"/>
  <c r="S416" i="2"/>
  <c r="W416" i="2"/>
  <c r="AA416" i="2"/>
  <c r="N412" i="2"/>
  <c r="Y412" i="2"/>
  <c r="M412" i="2"/>
  <c r="AC412" i="2"/>
  <c r="S408" i="2"/>
  <c r="M403" i="2"/>
  <c r="AB402" i="2"/>
  <c r="T402" i="2"/>
  <c r="L402" i="2"/>
  <c r="U401" i="2"/>
  <c r="Z396" i="2"/>
  <c r="R396" i="2"/>
  <c r="O394" i="2"/>
  <c r="Q394" i="2"/>
  <c r="Y394" i="2"/>
  <c r="R394" i="2"/>
  <c r="Z394" i="2"/>
  <c r="Y390" i="2"/>
  <c r="M390" i="2"/>
  <c r="AC390" i="2"/>
  <c r="O384" i="2"/>
  <c r="N363" i="2"/>
  <c r="Y363" i="2"/>
  <c r="AC363" i="2"/>
  <c r="O363" i="2"/>
  <c r="L304" i="2"/>
  <c r="Y304" i="2"/>
  <c r="N304" i="2"/>
  <c r="AC304" i="2"/>
  <c r="R304" i="2"/>
  <c r="L297" i="2"/>
  <c r="Q297" i="2"/>
  <c r="Z263" i="2"/>
  <c r="N260" i="2"/>
  <c r="U260" i="2"/>
  <c r="M260" i="2"/>
  <c r="X260" i="2"/>
  <c r="Y260" i="2"/>
  <c r="AC260" i="2"/>
  <c r="N257" i="2"/>
  <c r="N245" i="2"/>
  <c r="S245" i="2"/>
  <c r="AB245" i="2"/>
  <c r="T245" i="2"/>
  <c r="AC245" i="2"/>
  <c r="X245" i="2"/>
  <c r="Y245" i="2"/>
  <c r="N237" i="2"/>
  <c r="S237" i="2"/>
  <c r="AA237" i="2"/>
  <c r="T237" i="2"/>
  <c r="AC237" i="2"/>
  <c r="X237" i="2"/>
  <c r="Y237" i="2"/>
  <c r="M237" i="2"/>
  <c r="R175" i="2"/>
  <c r="Z175" i="2"/>
  <c r="S175" i="2"/>
  <c r="AC175" i="2"/>
  <c r="U175" i="2"/>
  <c r="Y175" i="2"/>
  <c r="P168" i="2"/>
  <c r="X168" i="2"/>
  <c r="AC167" i="2"/>
  <c r="U100" i="2"/>
  <c r="Z100" i="2"/>
  <c r="N100" i="2"/>
  <c r="Q100" i="2"/>
  <c r="O68" i="2"/>
  <c r="V68" i="2"/>
  <c r="N68" i="2"/>
  <c r="Y68" i="2"/>
  <c r="AA68" i="2"/>
  <c r="Q68" i="2"/>
  <c r="S68" i="2"/>
  <c r="L466" i="2"/>
  <c r="P466" i="2"/>
  <c r="T466" i="2"/>
  <c r="X466" i="2"/>
  <c r="AB466" i="2"/>
  <c r="L456" i="2"/>
  <c r="P456" i="2"/>
  <c r="T456" i="2"/>
  <c r="X456" i="2"/>
  <c r="AB456" i="2"/>
  <c r="O454" i="2"/>
  <c r="R454" i="2"/>
  <c r="Z454" i="2"/>
  <c r="Y388" i="2"/>
  <c r="U388" i="2"/>
  <c r="AC388" i="2"/>
  <c r="M386" i="2"/>
  <c r="V386" i="2"/>
  <c r="AA386" i="2"/>
  <c r="O349" i="2"/>
  <c r="L348" i="2"/>
  <c r="Q348" i="2"/>
  <c r="L347" i="2"/>
  <c r="U347" i="2"/>
  <c r="N347" i="2"/>
  <c r="Y347" i="2"/>
  <c r="O347" i="2"/>
  <c r="L293" i="2"/>
  <c r="R293" i="2"/>
  <c r="Y293" i="2"/>
  <c r="M293" i="2"/>
  <c r="S293" i="2"/>
  <c r="Z293" i="2"/>
  <c r="U293" i="2"/>
  <c r="W293" i="2"/>
  <c r="N258" i="2"/>
  <c r="U258" i="2"/>
  <c r="M258" i="2"/>
  <c r="X258" i="2"/>
  <c r="AC258" i="2"/>
  <c r="P258" i="2"/>
  <c r="L249" i="2"/>
  <c r="W249" i="2"/>
  <c r="AC249" i="2"/>
  <c r="X249" i="2"/>
  <c r="Y249" i="2"/>
  <c r="AB249" i="2"/>
  <c r="O182" i="2"/>
  <c r="M182" i="2"/>
  <c r="S182" i="2"/>
  <c r="Y12" i="2"/>
  <c r="N503" i="2"/>
  <c r="Q481" i="2"/>
  <c r="W480" i="2"/>
  <c r="L480" i="2"/>
  <c r="U479" i="2"/>
  <c r="U470" i="2"/>
  <c r="M470" i="2"/>
  <c r="AC466" i="2"/>
  <c r="R466" i="2"/>
  <c r="Y462" i="2"/>
  <c r="N460" i="2"/>
  <c r="U460" i="2"/>
  <c r="V454" i="2"/>
  <c r="M454" i="2"/>
  <c r="AB442" i="2"/>
  <c r="L442" i="2"/>
  <c r="O418" i="2"/>
  <c r="S418" i="2"/>
  <c r="W418" i="2"/>
  <c r="AA418" i="2"/>
  <c r="L418" i="2"/>
  <c r="P418" i="2"/>
  <c r="T418" i="2"/>
  <c r="X418" i="2"/>
  <c r="AB418" i="2"/>
  <c r="M408" i="2"/>
  <c r="O397" i="2"/>
  <c r="Y397" i="2"/>
  <c r="M397" i="2"/>
  <c r="AC397" i="2"/>
  <c r="AC396" i="2"/>
  <c r="U396" i="2"/>
  <c r="M396" i="2"/>
  <c r="M392" i="2"/>
  <c r="M388" i="2"/>
  <c r="Q380" i="2"/>
  <c r="Y380" i="2"/>
  <c r="U380" i="2"/>
  <c r="Z380" i="2"/>
  <c r="N375" i="2"/>
  <c r="P375" i="2"/>
  <c r="W375" i="2"/>
  <c r="AC375" i="2"/>
  <c r="Q375" i="2"/>
  <c r="AA375" i="2"/>
  <c r="S375" i="2"/>
  <c r="AB375" i="2"/>
  <c r="N371" i="2"/>
  <c r="X371" i="2"/>
  <c r="Y371" i="2"/>
  <c r="M371" i="2"/>
  <c r="V370" i="2"/>
  <c r="M358" i="2"/>
  <c r="AC358" i="2"/>
  <c r="N349" i="2"/>
  <c r="U348" i="2"/>
  <c r="S347" i="2"/>
  <c r="O311" i="2"/>
  <c r="N293" i="2"/>
  <c r="O257" i="2"/>
  <c r="O249" i="2"/>
  <c r="U183" i="2"/>
  <c r="Y183" i="2"/>
  <c r="AC183" i="2"/>
  <c r="N183" i="2"/>
  <c r="Q14" i="2"/>
  <c r="N14" i="2"/>
  <c r="U14" i="2"/>
  <c r="AC14" i="2"/>
  <c r="S12" i="2"/>
  <c r="S8" i="2"/>
  <c r="AC503" i="2"/>
  <c r="AC496" i="2"/>
  <c r="W496" i="2"/>
  <c r="R496" i="2"/>
  <c r="M496" i="2"/>
  <c r="Z510" i="2"/>
  <c r="Z505" i="2"/>
  <c r="N505" i="2"/>
  <c r="AB504" i="2"/>
  <c r="W504" i="2"/>
  <c r="Q504" i="2"/>
  <c r="L504" i="2"/>
  <c r="Z503" i="2"/>
  <c r="W502" i="2"/>
  <c r="X500" i="2"/>
  <c r="U497" i="2"/>
  <c r="AA496" i="2"/>
  <c r="V496" i="2"/>
  <c r="Q496" i="2"/>
  <c r="AC494" i="2"/>
  <c r="Q493" i="2"/>
  <c r="AB492" i="2"/>
  <c r="T492" i="2"/>
  <c r="L492" i="2"/>
  <c r="AC488" i="2"/>
  <c r="W488" i="2"/>
  <c r="R488" i="2"/>
  <c r="M488" i="2"/>
  <c r="Y480" i="2"/>
  <c r="T480" i="2"/>
  <c r="U477" i="2"/>
  <c r="U475" i="2"/>
  <c r="Y472" i="2"/>
  <c r="N472" i="2"/>
  <c r="Y470" i="2"/>
  <c r="Q470" i="2"/>
  <c r="AC468" i="2"/>
  <c r="M468" i="2"/>
  <c r="Y467" i="2"/>
  <c r="Z466" i="2"/>
  <c r="U466" i="2"/>
  <c r="O466" i="2"/>
  <c r="R462" i="2"/>
  <c r="AC460" i="2"/>
  <c r="Z456" i="2"/>
  <c r="U456" i="2"/>
  <c r="O456" i="2"/>
  <c r="O455" i="2"/>
  <c r="Q455" i="2"/>
  <c r="AC454" i="2"/>
  <c r="Q454" i="2"/>
  <c r="O451" i="2"/>
  <c r="M451" i="2"/>
  <c r="AC451" i="2"/>
  <c r="AC450" i="2"/>
  <c r="U450" i="2"/>
  <c r="M450" i="2"/>
  <c r="O449" i="2"/>
  <c r="U449" i="2"/>
  <c r="Y449" i="2"/>
  <c r="N448" i="2"/>
  <c r="R448" i="2"/>
  <c r="V448" i="2"/>
  <c r="Z448" i="2"/>
  <c r="O448" i="2"/>
  <c r="S448" i="2"/>
  <c r="W448" i="2"/>
  <c r="AA448" i="2"/>
  <c r="N444" i="2"/>
  <c r="Y444" i="2"/>
  <c r="M444" i="2"/>
  <c r="AC444" i="2"/>
  <c r="AC443" i="2"/>
  <c r="X442" i="2"/>
  <c r="P442" i="2"/>
  <c r="O437" i="2"/>
  <c r="Q437" i="2"/>
  <c r="AC436" i="2"/>
  <c r="O430" i="2"/>
  <c r="R430" i="2"/>
  <c r="Z430" i="2"/>
  <c r="M430" i="2"/>
  <c r="U430" i="2"/>
  <c r="AC430" i="2"/>
  <c r="Q429" i="2"/>
  <c r="O425" i="2"/>
  <c r="Y425" i="2"/>
  <c r="M425" i="2"/>
  <c r="AC425" i="2"/>
  <c r="AC424" i="2"/>
  <c r="U424" i="2"/>
  <c r="M424" i="2"/>
  <c r="U422" i="2"/>
  <c r="Q419" i="2"/>
  <c r="Z418" i="2"/>
  <c r="R418" i="2"/>
  <c r="M417" i="2"/>
  <c r="AB416" i="2"/>
  <c r="T416" i="2"/>
  <c r="L416" i="2"/>
  <c r="Q415" i="2"/>
  <c r="Q412" i="2"/>
  <c r="O411" i="2"/>
  <c r="U411" i="2"/>
  <c r="Y411" i="2"/>
  <c r="N410" i="2"/>
  <c r="R410" i="2"/>
  <c r="V410" i="2"/>
  <c r="Z410" i="2"/>
  <c r="O410" i="2"/>
  <c r="S410" i="2"/>
  <c r="W410" i="2"/>
  <c r="AA410" i="2"/>
  <c r="O409" i="2"/>
  <c r="Q409" i="2"/>
  <c r="AC408" i="2"/>
  <c r="R408" i="2"/>
  <c r="Y402" i="2"/>
  <c r="Q402" i="2"/>
  <c r="Y396" i="2"/>
  <c r="Q396" i="2"/>
  <c r="O395" i="2"/>
  <c r="Q395" i="2"/>
  <c r="AC394" i="2"/>
  <c r="M394" i="2"/>
  <c r="Q390" i="2"/>
  <c r="X375" i="2"/>
  <c r="Q374" i="2"/>
  <c r="M374" i="2"/>
  <c r="V374" i="2"/>
  <c r="U374" i="2"/>
  <c r="Z374" i="2"/>
  <c r="N367" i="2"/>
  <c r="S367" i="2"/>
  <c r="AC367" i="2"/>
  <c r="T367" i="2"/>
  <c r="Y367" i="2"/>
  <c r="M367" i="2"/>
  <c r="S363" i="2"/>
  <c r="L342" i="2"/>
  <c r="Y342" i="2"/>
  <c r="O309" i="2"/>
  <c r="AC309" i="2"/>
  <c r="M309" i="2"/>
  <c r="N308" i="2"/>
  <c r="X308" i="2"/>
  <c r="M308" i="2"/>
  <c r="AB308" i="2"/>
  <c r="Q308" i="2"/>
  <c r="U304" i="2"/>
  <c r="L303" i="2"/>
  <c r="Q303" i="2"/>
  <c r="Y303" i="2"/>
  <c r="S303" i="2"/>
  <c r="AA303" i="2"/>
  <c r="U303" i="2"/>
  <c r="W303" i="2"/>
  <c r="L298" i="2"/>
  <c r="AC298" i="2"/>
  <c r="M298" i="2"/>
  <c r="R298" i="2"/>
  <c r="Y297" i="2"/>
  <c r="P294" i="2"/>
  <c r="AC294" i="2"/>
  <c r="AC293" i="2"/>
  <c r="L289" i="2"/>
  <c r="U289" i="2"/>
  <c r="Y289" i="2"/>
  <c r="AC289" i="2"/>
  <c r="Y272" i="2"/>
  <c r="P272" i="2"/>
  <c r="P270" i="2"/>
  <c r="Y263" i="2"/>
  <c r="P260" i="2"/>
  <c r="L255" i="2"/>
  <c r="Q255" i="2"/>
  <c r="Y255" i="2"/>
  <c r="S255" i="2"/>
  <c r="Z255" i="2"/>
  <c r="V255" i="2"/>
  <c r="N255" i="2"/>
  <c r="AA255" i="2"/>
  <c r="N252" i="2"/>
  <c r="U252" i="2"/>
  <c r="M252" i="2"/>
  <c r="X252" i="2"/>
  <c r="Y252" i="2"/>
  <c r="AC252" i="2"/>
  <c r="M245" i="2"/>
  <c r="O237" i="2"/>
  <c r="M181" i="2"/>
  <c r="S181" i="2"/>
  <c r="Y181" i="2"/>
  <c r="N181" i="2"/>
  <c r="Q181" i="2"/>
  <c r="M175" i="2"/>
  <c r="N132" i="2"/>
  <c r="Q132" i="2"/>
  <c r="X132" i="2"/>
  <c r="L132" i="2"/>
  <c r="S132" i="2"/>
  <c r="Y132" i="2"/>
  <c r="T132" i="2"/>
  <c r="W132" i="2"/>
  <c r="AC132" i="2"/>
  <c r="M132" i="2"/>
  <c r="R101" i="2"/>
  <c r="X101" i="2"/>
  <c r="AA100" i="2"/>
  <c r="Y446" i="2"/>
  <c r="Q446" i="2"/>
  <c r="U441" i="2"/>
  <c r="Z440" i="2"/>
  <c r="V440" i="2"/>
  <c r="R440" i="2"/>
  <c r="U435" i="2"/>
  <c r="Z434" i="2"/>
  <c r="V434" i="2"/>
  <c r="R434" i="2"/>
  <c r="U428" i="2"/>
  <c r="Y414" i="2"/>
  <c r="Q414" i="2"/>
  <c r="Y406" i="2"/>
  <c r="Q406" i="2"/>
  <c r="O385" i="2"/>
  <c r="X385" i="2"/>
  <c r="O381" i="2"/>
  <c r="M381" i="2"/>
  <c r="O379" i="2"/>
  <c r="L379" i="2"/>
  <c r="S379" i="2"/>
  <c r="AA379" i="2"/>
  <c r="N359" i="2"/>
  <c r="AC359" i="2"/>
  <c r="M359" i="2"/>
  <c r="L356" i="2"/>
  <c r="Q356" i="2"/>
  <c r="L350" i="2"/>
  <c r="Y350" i="2"/>
  <c r="L341" i="2"/>
  <c r="S341" i="2"/>
  <c r="U341" i="2"/>
  <c r="L340" i="2"/>
  <c r="Q340" i="2"/>
  <c r="L312" i="2"/>
  <c r="Y312" i="2"/>
  <c r="L307" i="2"/>
  <c r="O307" i="2"/>
  <c r="U307" i="2"/>
  <c r="Z307" i="2"/>
  <c r="Q307" i="2"/>
  <c r="V307" i="2"/>
  <c r="AA307" i="2"/>
  <c r="Y280" i="2"/>
  <c r="Q280" i="2"/>
  <c r="M261" i="2"/>
  <c r="Q261" i="2"/>
  <c r="Y261" i="2"/>
  <c r="S261" i="2"/>
  <c r="Z261" i="2"/>
  <c r="N256" i="2"/>
  <c r="U256" i="2"/>
  <c r="M256" i="2"/>
  <c r="X256" i="2"/>
  <c r="L253" i="2"/>
  <c r="Q253" i="2"/>
  <c r="Y253" i="2"/>
  <c r="S253" i="2"/>
  <c r="Z253" i="2"/>
  <c r="U228" i="2"/>
  <c r="AC228" i="2"/>
  <c r="M228" i="2"/>
  <c r="V228" i="2"/>
  <c r="AB228" i="2"/>
  <c r="P228" i="2"/>
  <c r="M218" i="2"/>
  <c r="U218" i="2"/>
  <c r="Y218" i="2"/>
  <c r="AC218" i="2"/>
  <c r="O206" i="2"/>
  <c r="X206" i="2"/>
  <c r="N191" i="2"/>
  <c r="Y191" i="2"/>
  <c r="M191" i="2"/>
  <c r="AC191" i="2"/>
  <c r="N190" i="2"/>
  <c r="X190" i="2"/>
  <c r="P190" i="2"/>
  <c r="Z190" i="2"/>
  <c r="R190" i="2"/>
  <c r="U177" i="2"/>
  <c r="Q177" i="2"/>
  <c r="W177" i="2"/>
  <c r="Y177" i="2"/>
  <c r="AC177" i="2"/>
  <c r="U170" i="2"/>
  <c r="M170" i="2"/>
  <c r="X170" i="2"/>
  <c r="AA170" i="2"/>
  <c r="AC170" i="2"/>
  <c r="M169" i="2"/>
  <c r="V169" i="2"/>
  <c r="N169" i="2"/>
  <c r="Y169" i="2"/>
  <c r="Q169" i="2"/>
  <c r="Q122" i="2"/>
  <c r="L122" i="2"/>
  <c r="X122" i="2"/>
  <c r="AC122" i="2"/>
  <c r="M122" i="2"/>
  <c r="O39" i="2"/>
  <c r="T39" i="2"/>
  <c r="X39" i="2"/>
  <c r="M39" i="2"/>
  <c r="Q39" i="2"/>
  <c r="O377" i="2"/>
  <c r="AC377" i="2"/>
  <c r="U372" i="2"/>
  <c r="N372" i="2"/>
  <c r="N361" i="2"/>
  <c r="X361" i="2"/>
  <c r="AC361" i="2"/>
  <c r="N357" i="2"/>
  <c r="T357" i="2"/>
  <c r="M357" i="2"/>
  <c r="X357" i="2"/>
  <c r="N355" i="2"/>
  <c r="T355" i="2"/>
  <c r="X355" i="2"/>
  <c r="L339" i="2"/>
  <c r="U339" i="2"/>
  <c r="N339" i="2"/>
  <c r="Y339" i="2"/>
  <c r="L316" i="2"/>
  <c r="U316" i="2"/>
  <c r="N300" i="2"/>
  <c r="X300" i="2"/>
  <c r="L259" i="2"/>
  <c r="Q259" i="2"/>
  <c r="Y259" i="2"/>
  <c r="S259" i="2"/>
  <c r="Z259" i="2"/>
  <c r="N254" i="2"/>
  <c r="U254" i="2"/>
  <c r="M254" i="2"/>
  <c r="X254" i="2"/>
  <c r="L251" i="2"/>
  <c r="Q251" i="2"/>
  <c r="Y251" i="2"/>
  <c r="S251" i="2"/>
  <c r="AA251" i="2"/>
  <c r="R230" i="2"/>
  <c r="AC230" i="2"/>
  <c r="U230" i="2"/>
  <c r="V230" i="2"/>
  <c r="AB230" i="2"/>
  <c r="X99" i="2"/>
  <c r="N99" i="2"/>
  <c r="P99" i="2"/>
  <c r="P89" i="2"/>
  <c r="Q89" i="2"/>
  <c r="Y89" i="2"/>
  <c r="P53" i="2"/>
  <c r="X53" i="2"/>
  <c r="M53" i="2"/>
  <c r="Y53" i="2"/>
  <c r="O53" i="2"/>
  <c r="O40" i="2"/>
  <c r="U40" i="2"/>
  <c r="L40" i="2"/>
  <c r="X40" i="2"/>
  <c r="AB40" i="2"/>
  <c r="M40" i="2"/>
  <c r="AB39" i="2"/>
  <c r="O242" i="2"/>
  <c r="L242" i="2"/>
  <c r="R242" i="2"/>
  <c r="N241" i="2"/>
  <c r="Q241" i="2"/>
  <c r="W241" i="2"/>
  <c r="AB241" i="2"/>
  <c r="N239" i="2"/>
  <c r="X239" i="2"/>
  <c r="AC239" i="2"/>
  <c r="O227" i="2"/>
  <c r="Y227" i="2"/>
  <c r="N227" i="2"/>
  <c r="AA227" i="2"/>
  <c r="N197" i="2"/>
  <c r="Q197" i="2"/>
  <c r="X188" i="2"/>
  <c r="U188" i="2"/>
  <c r="AC188" i="2"/>
  <c r="Q171" i="2"/>
  <c r="S171" i="2"/>
  <c r="W171" i="2"/>
  <c r="X154" i="2"/>
  <c r="P154" i="2"/>
  <c r="N152" i="2"/>
  <c r="S152" i="2"/>
  <c r="AC152" i="2"/>
  <c r="U152" i="2"/>
  <c r="U149" i="2"/>
  <c r="Q149" i="2"/>
  <c r="AC148" i="2"/>
  <c r="U141" i="2"/>
  <c r="Q141" i="2"/>
  <c r="N130" i="2"/>
  <c r="O130" i="2"/>
  <c r="W130" i="2"/>
  <c r="AC130" i="2"/>
  <c r="Q130" i="2"/>
  <c r="X130" i="2"/>
  <c r="U102" i="2"/>
  <c r="M102" i="2"/>
  <c r="Q102" i="2"/>
  <c r="AB71" i="2"/>
  <c r="M71" i="2"/>
  <c r="O33" i="2"/>
  <c r="R33" i="2"/>
  <c r="AB33" i="2"/>
  <c r="L33" i="2"/>
  <c r="T33" i="2"/>
  <c r="Y33" i="2"/>
  <c r="M33" i="2"/>
  <c r="O15" i="2"/>
  <c r="P15" i="2"/>
  <c r="N366" i="2"/>
  <c r="R364" i="2"/>
  <c r="Q346" i="2"/>
  <c r="Y345" i="2"/>
  <c r="N345" i="2"/>
  <c r="Q338" i="2"/>
  <c r="Y337" i="2"/>
  <c r="N337" i="2"/>
  <c r="U336" i="2"/>
  <c r="Y335" i="2"/>
  <c r="N335" i="2"/>
  <c r="U334" i="2"/>
  <c r="Y333" i="2"/>
  <c r="N333" i="2"/>
  <c r="U332" i="2"/>
  <c r="Y331" i="2"/>
  <c r="N331" i="2"/>
  <c r="U330" i="2"/>
  <c r="Y329" i="2"/>
  <c r="N329" i="2"/>
  <c r="U328" i="2"/>
  <c r="Y327" i="2"/>
  <c r="N327" i="2"/>
  <c r="U326" i="2"/>
  <c r="Y325" i="2"/>
  <c r="N325" i="2"/>
  <c r="U324" i="2"/>
  <c r="Y323" i="2"/>
  <c r="N323" i="2"/>
  <c r="U322" i="2"/>
  <c r="Y321" i="2"/>
  <c r="N321" i="2"/>
  <c r="U320" i="2"/>
  <c r="Z319" i="2"/>
  <c r="S319" i="2"/>
  <c r="M319" i="2"/>
  <c r="U318" i="2"/>
  <c r="Z317" i="2"/>
  <c r="S317" i="2"/>
  <c r="M317" i="2"/>
  <c r="W315" i="2"/>
  <c r="M315" i="2"/>
  <c r="Q314" i="2"/>
  <c r="O313" i="2"/>
  <c r="AC305" i="2"/>
  <c r="U305" i="2"/>
  <c r="M305" i="2"/>
  <c r="O301" i="2"/>
  <c r="N296" i="2"/>
  <c r="Q295" i="2"/>
  <c r="P292" i="2"/>
  <c r="AC287" i="2"/>
  <c r="M287" i="2"/>
  <c r="U286" i="2"/>
  <c r="Y285" i="2"/>
  <c r="N285" i="2"/>
  <c r="S281" i="2"/>
  <c r="Y278" i="2"/>
  <c r="Y268" i="2"/>
  <c r="Y266" i="2"/>
  <c r="AA265" i="2"/>
  <c r="S265" i="2"/>
  <c r="M265" i="2"/>
  <c r="U248" i="2"/>
  <c r="L248" i="2"/>
  <c r="AB247" i="2"/>
  <c r="W247" i="2"/>
  <c r="Q247" i="2"/>
  <c r="L247" i="2"/>
  <c r="AB246" i="2"/>
  <c r="M246" i="2"/>
  <c r="V244" i="2"/>
  <c r="M244" i="2"/>
  <c r="AC242" i="2"/>
  <c r="V242" i="2"/>
  <c r="M242" i="2"/>
  <c r="AA241" i="2"/>
  <c r="T241" i="2"/>
  <c r="L241" i="2"/>
  <c r="M239" i="2"/>
  <c r="N235" i="2"/>
  <c r="S235" i="2"/>
  <c r="X235" i="2"/>
  <c r="AC235" i="2"/>
  <c r="M235" i="2"/>
  <c r="T235" i="2"/>
  <c r="Y235" i="2"/>
  <c r="O221" i="2"/>
  <c r="S221" i="2"/>
  <c r="AC221" i="2"/>
  <c r="V221" i="2"/>
  <c r="M219" i="2"/>
  <c r="S219" i="2"/>
  <c r="Z219" i="2"/>
  <c r="N219" i="2"/>
  <c r="U219" i="2"/>
  <c r="AA219" i="2"/>
  <c r="Q215" i="2"/>
  <c r="N215" i="2"/>
  <c r="M211" i="2"/>
  <c r="Y211" i="2"/>
  <c r="N203" i="2"/>
  <c r="AC203" i="2"/>
  <c r="M203" i="2"/>
  <c r="N199" i="2"/>
  <c r="Y199" i="2"/>
  <c r="M199" i="2"/>
  <c r="AC199" i="2"/>
  <c r="N195" i="2"/>
  <c r="U195" i="2"/>
  <c r="AC195" i="2"/>
  <c r="R159" i="2"/>
  <c r="Y159" i="2"/>
  <c r="O148" i="2"/>
  <c r="U148" i="2"/>
  <c r="AA148" i="2"/>
  <c r="Q148" i="2"/>
  <c r="W148" i="2"/>
  <c r="AB148" i="2"/>
  <c r="T146" i="2"/>
  <c r="M146" i="2"/>
  <c r="W140" i="2"/>
  <c r="M140" i="2"/>
  <c r="AB140" i="2"/>
  <c r="Y130" i="2"/>
  <c r="L130" i="2"/>
  <c r="Q129" i="2"/>
  <c r="O114" i="2"/>
  <c r="L114" i="2"/>
  <c r="R114" i="2"/>
  <c r="Y114" i="2"/>
  <c r="T114" i="2"/>
  <c r="AC114" i="2"/>
  <c r="M114" i="2"/>
  <c r="V114" i="2"/>
  <c r="N93" i="2"/>
  <c r="T93" i="2"/>
  <c r="Y93" i="2"/>
  <c r="P93" i="2"/>
  <c r="U93" i="2"/>
  <c r="Z93" i="2"/>
  <c r="Q93" i="2"/>
  <c r="AB93" i="2"/>
  <c r="R93" i="2"/>
  <c r="AC93" i="2"/>
  <c r="N92" i="2"/>
  <c r="R92" i="2"/>
  <c r="V92" i="2"/>
  <c r="Z92" i="2"/>
  <c r="O92" i="2"/>
  <c r="S92" i="2"/>
  <c r="W92" i="2"/>
  <c r="AA92" i="2"/>
  <c r="P92" i="2"/>
  <c r="X92" i="2"/>
  <c r="Q92" i="2"/>
  <c r="Y92" i="2"/>
  <c r="Q72" i="2"/>
  <c r="V72" i="2"/>
  <c r="AA72" i="2"/>
  <c r="M72" i="2"/>
  <c r="R72" i="2"/>
  <c r="W72" i="2"/>
  <c r="AC72" i="2"/>
  <c r="U72" i="2"/>
  <c r="N72" i="2"/>
  <c r="Y72" i="2"/>
  <c r="O30" i="2"/>
  <c r="T30" i="2"/>
  <c r="M30" i="2"/>
  <c r="X30" i="2"/>
  <c r="Y30" i="2"/>
  <c r="AC30" i="2"/>
  <c r="O19" i="2"/>
  <c r="P19" i="2"/>
  <c r="O223" i="2"/>
  <c r="P222" i="2"/>
  <c r="Y213" i="2"/>
  <c r="X202" i="2"/>
  <c r="Y193" i="2"/>
  <c r="U180" i="2"/>
  <c r="Q179" i="2"/>
  <c r="S163" i="2"/>
  <c r="AB136" i="2"/>
  <c r="Q136" i="2"/>
  <c r="Q95" i="2"/>
  <c r="AB95" i="2"/>
  <c r="R95" i="2"/>
  <c r="AC95" i="2"/>
  <c r="N94" i="2"/>
  <c r="R94" i="2"/>
  <c r="V94" i="2"/>
  <c r="Z94" i="2"/>
  <c r="O94" i="2"/>
  <c r="S94" i="2"/>
  <c r="W94" i="2"/>
  <c r="AA94" i="2"/>
  <c r="O91" i="2"/>
  <c r="N91" i="2"/>
  <c r="T91" i="2"/>
  <c r="Y91" i="2"/>
  <c r="P91" i="2"/>
  <c r="U91" i="2"/>
  <c r="Z91" i="2"/>
  <c r="Y90" i="2"/>
  <c r="O90" i="2"/>
  <c r="U88" i="2"/>
  <c r="W88" i="2"/>
  <c r="N88" i="2"/>
  <c r="Y88" i="2"/>
  <c r="O52" i="2"/>
  <c r="U52" i="2"/>
  <c r="Z52" i="2"/>
  <c r="Q52" i="2"/>
  <c r="V52" i="2"/>
  <c r="AA52" i="2"/>
  <c r="N31" i="2"/>
  <c r="X31" i="2"/>
  <c r="AB31" i="2"/>
  <c r="M16" i="2"/>
  <c r="S16" i="2"/>
  <c r="Z16" i="2"/>
  <c r="N16" i="2"/>
  <c r="U16" i="2"/>
  <c r="AA16" i="2"/>
  <c r="M240" i="2"/>
  <c r="V238" i="2"/>
  <c r="M238" i="2"/>
  <c r="Z234" i="2"/>
  <c r="R234" i="2"/>
  <c r="L234" i="2"/>
  <c r="AB233" i="2"/>
  <c r="W233" i="2"/>
  <c r="Q233" i="2"/>
  <c r="L233" i="2"/>
  <c r="Y225" i="2"/>
  <c r="U123" i="2"/>
  <c r="Y123" i="2"/>
  <c r="N120" i="2"/>
  <c r="W120" i="2"/>
  <c r="X105" i="2"/>
  <c r="R105" i="2"/>
  <c r="N104" i="2"/>
  <c r="L104" i="2"/>
  <c r="Q104" i="2"/>
  <c r="W104" i="2"/>
  <c r="AB104" i="2"/>
  <c r="L95" i="2"/>
  <c r="AB94" i="2"/>
  <c r="T94" i="2"/>
  <c r="L94" i="2"/>
  <c r="V91" i="2"/>
  <c r="L91" i="2"/>
  <c r="Q90" i="2"/>
  <c r="O88" i="2"/>
  <c r="P67" i="2"/>
  <c r="M67" i="2"/>
  <c r="M52" i="2"/>
  <c r="O46" i="2"/>
  <c r="W46" i="2"/>
  <c r="L46" i="2"/>
  <c r="AC46" i="2"/>
  <c r="O41" i="2"/>
  <c r="Y41" i="2"/>
  <c r="M41" i="2"/>
  <c r="O38" i="2"/>
  <c r="U38" i="2"/>
  <c r="M38" i="2"/>
  <c r="X38" i="2"/>
  <c r="Q18" i="2"/>
  <c r="N18" i="2"/>
  <c r="O16" i="2"/>
  <c r="P11" i="2"/>
  <c r="T11" i="2"/>
  <c r="AA11" i="2"/>
  <c r="M11" i="2"/>
  <c r="U11" i="2"/>
  <c r="AB11" i="2"/>
  <c r="S56" i="2"/>
  <c r="AB49" i="2"/>
  <c r="AC45" i="2"/>
  <c r="X42" i="2"/>
  <c r="AC35" i="2"/>
  <c r="V35" i="2"/>
  <c r="N35" i="2"/>
  <c r="Y34" i="2"/>
  <c r="T34" i="2"/>
  <c r="N34" i="2"/>
  <c r="AC27" i="2"/>
  <c r="Q27" i="2"/>
  <c r="S26" i="2"/>
  <c r="X25" i="2"/>
  <c r="P25" i="2"/>
  <c r="AC23" i="2"/>
  <c r="R23" i="2"/>
  <c r="W10" i="2"/>
  <c r="Z6" i="2"/>
  <c r="U6" i="2"/>
  <c r="O6" i="2"/>
  <c r="T5" i="2"/>
  <c r="R97" i="2"/>
  <c r="M96" i="2"/>
  <c r="AC85" i="2"/>
  <c r="M85" i="2"/>
  <c r="S84" i="2"/>
  <c r="N78" i="2"/>
  <c r="AA65" i="2"/>
  <c r="T65" i="2"/>
  <c r="Q501" i="2"/>
  <c r="W500" i="2"/>
  <c r="Q500" i="2"/>
  <c r="L500" i="2"/>
  <c r="N484" i="2"/>
  <c r="R484" i="2"/>
  <c r="V484" i="2"/>
  <c r="Z484" i="2"/>
  <c r="O484" i="2"/>
  <c r="S484" i="2"/>
  <c r="W484" i="2"/>
  <c r="AA484" i="2"/>
  <c r="L484" i="2"/>
  <c r="P484" i="2"/>
  <c r="T484" i="2"/>
  <c r="X484" i="2"/>
  <c r="AB484" i="2"/>
  <c r="V503" i="2"/>
  <c r="M503" i="2"/>
  <c r="N502" i="2"/>
  <c r="P502" i="2"/>
  <c r="U502" i="2"/>
  <c r="AA502" i="2"/>
  <c r="AC501" i="2"/>
  <c r="AA500" i="2"/>
  <c r="U500" i="2"/>
  <c r="P500" i="2"/>
  <c r="N498" i="2"/>
  <c r="Y498" i="2"/>
  <c r="M498" i="2"/>
  <c r="AC498" i="2"/>
  <c r="Y485" i="2"/>
  <c r="Q485" i="2"/>
  <c r="N510" i="2"/>
  <c r="Y506" i="2"/>
  <c r="T506" i="2"/>
  <c r="O506" i="2"/>
  <c r="U503" i="2"/>
  <c r="Y502" i="2"/>
  <c r="S502" i="2"/>
  <c r="L502" i="2"/>
  <c r="Z501" i="2"/>
  <c r="Y500" i="2"/>
  <c r="T500" i="2"/>
  <c r="N490" i="2"/>
  <c r="U490" i="2"/>
  <c r="Y490" i="2"/>
  <c r="M490" i="2"/>
  <c r="AC490" i="2"/>
  <c r="N500" i="2"/>
  <c r="R500" i="2"/>
  <c r="V500" i="2"/>
  <c r="Z500" i="2"/>
  <c r="Y487" i="2"/>
  <c r="U487" i="2"/>
  <c r="N400" i="2"/>
  <c r="R400" i="2"/>
  <c r="O393" i="2"/>
  <c r="U393" i="2"/>
  <c r="Y393" i="2"/>
  <c r="M393" i="2"/>
  <c r="AC393" i="2"/>
  <c r="O389" i="2"/>
  <c r="U389" i="2"/>
  <c r="Y389" i="2"/>
  <c r="M389" i="2"/>
  <c r="AC389" i="2"/>
  <c r="AA492" i="2"/>
  <c r="W492" i="2"/>
  <c r="S492" i="2"/>
  <c r="O492" i="2"/>
  <c r="AC469" i="2"/>
  <c r="M469" i="2"/>
  <c r="AB468" i="2"/>
  <c r="X468" i="2"/>
  <c r="T468" i="2"/>
  <c r="P468" i="2"/>
  <c r="L468" i="2"/>
  <c r="AC461" i="2"/>
  <c r="M461" i="2"/>
  <c r="AB460" i="2"/>
  <c r="X460" i="2"/>
  <c r="T460" i="2"/>
  <c r="P460" i="2"/>
  <c r="L460" i="2"/>
  <c r="AC453" i="2"/>
  <c r="M453" i="2"/>
  <c r="AB452" i="2"/>
  <c r="X452" i="2"/>
  <c r="T452" i="2"/>
  <c r="P452" i="2"/>
  <c r="L452" i="2"/>
  <c r="AC445" i="2"/>
  <c r="M445" i="2"/>
  <c r="AB444" i="2"/>
  <c r="X444" i="2"/>
  <c r="T444" i="2"/>
  <c r="P444" i="2"/>
  <c r="L444" i="2"/>
  <c r="AK441" i="2"/>
  <c r="AC437" i="2"/>
  <c r="M437" i="2"/>
  <c r="AB436" i="2"/>
  <c r="X436" i="2"/>
  <c r="T436" i="2"/>
  <c r="P436" i="2"/>
  <c r="L436" i="2"/>
  <c r="AC429" i="2"/>
  <c r="M429" i="2"/>
  <c r="AB428" i="2"/>
  <c r="X428" i="2"/>
  <c r="T428" i="2"/>
  <c r="P428" i="2"/>
  <c r="L428" i="2"/>
  <c r="AC421" i="2"/>
  <c r="M421" i="2"/>
  <c r="AB420" i="2"/>
  <c r="X420" i="2"/>
  <c r="T420" i="2"/>
  <c r="P420" i="2"/>
  <c r="L420" i="2"/>
  <c r="AC413" i="2"/>
  <c r="M413" i="2"/>
  <c r="AB412" i="2"/>
  <c r="X412" i="2"/>
  <c r="T412" i="2"/>
  <c r="P412" i="2"/>
  <c r="L412" i="2"/>
  <c r="AC405" i="2"/>
  <c r="M405" i="2"/>
  <c r="AB404" i="2"/>
  <c r="X404" i="2"/>
  <c r="T404" i="2"/>
  <c r="P404" i="2"/>
  <c r="L404" i="2"/>
  <c r="Z400" i="2"/>
  <c r="V400" i="2"/>
  <c r="Q400" i="2"/>
  <c r="L400" i="2"/>
  <c r="Q393" i="2"/>
  <c r="N390" i="2"/>
  <c r="R390" i="2"/>
  <c r="V390" i="2"/>
  <c r="Z390" i="2"/>
  <c r="O390" i="2"/>
  <c r="S390" i="2"/>
  <c r="W390" i="2"/>
  <c r="AA390" i="2"/>
  <c r="L390" i="2"/>
  <c r="P390" i="2"/>
  <c r="T390" i="2"/>
  <c r="X390" i="2"/>
  <c r="AB390" i="2"/>
  <c r="Q389" i="2"/>
  <c r="AB496" i="2"/>
  <c r="X496" i="2"/>
  <c r="T496" i="2"/>
  <c r="P496" i="2"/>
  <c r="Z492" i="2"/>
  <c r="V492" i="2"/>
  <c r="R492" i="2"/>
  <c r="AB488" i="2"/>
  <c r="X488" i="2"/>
  <c r="T488" i="2"/>
  <c r="P488" i="2"/>
  <c r="AC482" i="2"/>
  <c r="M482" i="2"/>
  <c r="AC478" i="2"/>
  <c r="W478" i="2"/>
  <c r="R478" i="2"/>
  <c r="Q477" i="2"/>
  <c r="AB476" i="2"/>
  <c r="W476" i="2"/>
  <c r="Q476" i="2"/>
  <c r="L476" i="2"/>
  <c r="Q475" i="2"/>
  <c r="AC472" i="2"/>
  <c r="W472" i="2"/>
  <c r="R472" i="2"/>
  <c r="M472" i="2"/>
  <c r="Q471" i="2"/>
  <c r="AB470" i="2"/>
  <c r="X470" i="2"/>
  <c r="T470" i="2"/>
  <c r="P470" i="2"/>
  <c r="L470" i="2"/>
  <c r="Y469" i="2"/>
  <c r="AA468" i="2"/>
  <c r="W468" i="2"/>
  <c r="S468" i="2"/>
  <c r="O468" i="2"/>
  <c r="AC463" i="2"/>
  <c r="M463" i="2"/>
  <c r="AB462" i="2"/>
  <c r="X462" i="2"/>
  <c r="T462" i="2"/>
  <c r="P462" i="2"/>
  <c r="L462" i="2"/>
  <c r="Y461" i="2"/>
  <c r="AA460" i="2"/>
  <c r="W460" i="2"/>
  <c r="S460" i="2"/>
  <c r="O460" i="2"/>
  <c r="AK459" i="2"/>
  <c r="AC455" i="2"/>
  <c r="M455" i="2"/>
  <c r="AB454" i="2"/>
  <c r="X454" i="2"/>
  <c r="T454" i="2"/>
  <c r="P454" i="2"/>
  <c r="L454" i="2"/>
  <c r="Y453" i="2"/>
  <c r="AA452" i="2"/>
  <c r="W452" i="2"/>
  <c r="S452" i="2"/>
  <c r="O452" i="2"/>
  <c r="AC447" i="2"/>
  <c r="M447" i="2"/>
  <c r="AB446" i="2"/>
  <c r="X446" i="2"/>
  <c r="T446" i="2"/>
  <c r="P446" i="2"/>
  <c r="L446" i="2"/>
  <c r="Y445" i="2"/>
  <c r="AA444" i="2"/>
  <c r="W444" i="2"/>
  <c r="S444" i="2"/>
  <c r="O444" i="2"/>
  <c r="AC439" i="2"/>
  <c r="M439" i="2"/>
  <c r="AB438" i="2"/>
  <c r="X438" i="2"/>
  <c r="T438" i="2"/>
  <c r="P438" i="2"/>
  <c r="L438" i="2"/>
  <c r="Y437" i="2"/>
  <c r="AA436" i="2"/>
  <c r="W436" i="2"/>
  <c r="S436" i="2"/>
  <c r="O436" i="2"/>
  <c r="AC431" i="2"/>
  <c r="M431" i="2"/>
  <c r="AB430" i="2"/>
  <c r="X430" i="2"/>
  <c r="T430" i="2"/>
  <c r="P430" i="2"/>
  <c r="L430" i="2"/>
  <c r="Y429" i="2"/>
  <c r="AA428" i="2"/>
  <c r="W428" i="2"/>
  <c r="S428" i="2"/>
  <c r="O428" i="2"/>
  <c r="AC423" i="2"/>
  <c r="M423" i="2"/>
  <c r="AB422" i="2"/>
  <c r="X422" i="2"/>
  <c r="T422" i="2"/>
  <c r="P422" i="2"/>
  <c r="L422" i="2"/>
  <c r="Y421" i="2"/>
  <c r="AA420" i="2"/>
  <c r="W420" i="2"/>
  <c r="S420" i="2"/>
  <c r="O420" i="2"/>
  <c r="AC415" i="2"/>
  <c r="M415" i="2"/>
  <c r="AB414" i="2"/>
  <c r="X414" i="2"/>
  <c r="T414" i="2"/>
  <c r="P414" i="2"/>
  <c r="L414" i="2"/>
  <c r="AK413" i="2"/>
  <c r="Y413" i="2"/>
  <c r="AA412" i="2"/>
  <c r="W412" i="2"/>
  <c r="S412" i="2"/>
  <c r="O412" i="2"/>
  <c r="AC407" i="2"/>
  <c r="M407" i="2"/>
  <c r="AB406" i="2"/>
  <c r="X406" i="2"/>
  <c r="T406" i="2"/>
  <c r="P406" i="2"/>
  <c r="L406" i="2"/>
  <c r="Y405" i="2"/>
  <c r="AA404" i="2"/>
  <c r="W404" i="2"/>
  <c r="S404" i="2"/>
  <c r="O404" i="2"/>
  <c r="AC400" i="2"/>
  <c r="Y400" i="2"/>
  <c r="U400" i="2"/>
  <c r="P400" i="2"/>
  <c r="O391" i="2"/>
  <c r="U391" i="2"/>
  <c r="Y391" i="2"/>
  <c r="M391" i="2"/>
  <c r="AC391" i="2"/>
  <c r="O387" i="2"/>
  <c r="U387" i="2"/>
  <c r="Y387" i="2"/>
  <c r="M387" i="2"/>
  <c r="AC387" i="2"/>
  <c r="AK495" i="2"/>
  <c r="Y482" i="2"/>
  <c r="AA476" i="2"/>
  <c r="U476" i="2"/>
  <c r="AA472" i="2"/>
  <c r="V472" i="2"/>
  <c r="AA470" i="2"/>
  <c r="W470" i="2"/>
  <c r="S470" i="2"/>
  <c r="U469" i="2"/>
  <c r="Z468" i="2"/>
  <c r="V468" i="2"/>
  <c r="R468" i="2"/>
  <c r="M465" i="2"/>
  <c r="Y463" i="2"/>
  <c r="AA462" i="2"/>
  <c r="W462" i="2"/>
  <c r="S462" i="2"/>
  <c r="U461" i="2"/>
  <c r="Z460" i="2"/>
  <c r="V460" i="2"/>
  <c r="R460" i="2"/>
  <c r="Y455" i="2"/>
  <c r="AA454" i="2"/>
  <c r="W454" i="2"/>
  <c r="S454" i="2"/>
  <c r="U453" i="2"/>
  <c r="Z452" i="2"/>
  <c r="V452" i="2"/>
  <c r="R452" i="2"/>
  <c r="Y447" i="2"/>
  <c r="AA446" i="2"/>
  <c r="W446" i="2"/>
  <c r="S446" i="2"/>
  <c r="U445" i="2"/>
  <c r="Z444" i="2"/>
  <c r="V444" i="2"/>
  <c r="R444" i="2"/>
  <c r="Y439" i="2"/>
  <c r="AA438" i="2"/>
  <c r="W438" i="2"/>
  <c r="S438" i="2"/>
  <c r="U437" i="2"/>
  <c r="Z436" i="2"/>
  <c r="V436" i="2"/>
  <c r="R436" i="2"/>
  <c r="Y431" i="2"/>
  <c r="AA430" i="2"/>
  <c r="W430" i="2"/>
  <c r="S430" i="2"/>
  <c r="U429" i="2"/>
  <c r="Z428" i="2"/>
  <c r="V428" i="2"/>
  <c r="R428" i="2"/>
  <c r="Y423" i="2"/>
  <c r="AA422" i="2"/>
  <c r="W422" i="2"/>
  <c r="S422" i="2"/>
  <c r="U421" i="2"/>
  <c r="Z420" i="2"/>
  <c r="V420" i="2"/>
  <c r="R420" i="2"/>
  <c r="Y415" i="2"/>
  <c r="AA414" i="2"/>
  <c r="W414" i="2"/>
  <c r="S414" i="2"/>
  <c r="U413" i="2"/>
  <c r="Z412" i="2"/>
  <c r="V412" i="2"/>
  <c r="R412" i="2"/>
  <c r="AC409" i="2"/>
  <c r="M409" i="2"/>
  <c r="AB408" i="2"/>
  <c r="X408" i="2"/>
  <c r="T408" i="2"/>
  <c r="P408" i="2"/>
  <c r="Y407" i="2"/>
  <c r="AA406" i="2"/>
  <c r="W406" i="2"/>
  <c r="S406" i="2"/>
  <c r="U405" i="2"/>
  <c r="Z404" i="2"/>
  <c r="V404" i="2"/>
  <c r="R404" i="2"/>
  <c r="AC401" i="2"/>
  <c r="M401" i="2"/>
  <c r="AB400" i="2"/>
  <c r="X400" i="2"/>
  <c r="T400" i="2"/>
  <c r="O400" i="2"/>
  <c r="N392" i="2"/>
  <c r="R392" i="2"/>
  <c r="V392" i="2"/>
  <c r="Z392" i="2"/>
  <c r="O392" i="2"/>
  <c r="S392" i="2"/>
  <c r="W392" i="2"/>
  <c r="AA392" i="2"/>
  <c r="L392" i="2"/>
  <c r="P392" i="2"/>
  <c r="T392" i="2"/>
  <c r="X392" i="2"/>
  <c r="AB392" i="2"/>
  <c r="Q391" i="2"/>
  <c r="N388" i="2"/>
  <c r="R388" i="2"/>
  <c r="V388" i="2"/>
  <c r="Z388" i="2"/>
  <c r="O388" i="2"/>
  <c r="S388" i="2"/>
  <c r="W388" i="2"/>
  <c r="AA388" i="2"/>
  <c r="L388" i="2"/>
  <c r="P388" i="2"/>
  <c r="T388" i="2"/>
  <c r="X388" i="2"/>
  <c r="AB388" i="2"/>
  <c r="Q387" i="2"/>
  <c r="N364" i="2"/>
  <c r="Q362" i="2"/>
  <c r="M360" i="2"/>
  <c r="AB359" i="2"/>
  <c r="W359" i="2"/>
  <c r="Q359" i="2"/>
  <c r="L359" i="2"/>
  <c r="X353" i="2"/>
  <c r="M353" i="2"/>
  <c r="Q352" i="2"/>
  <c r="Y316" i="2"/>
  <c r="AC313" i="2"/>
  <c r="U313" i="2"/>
  <c r="M313" i="2"/>
  <c r="Q312" i="2"/>
  <c r="M310" i="2"/>
  <c r="AB309" i="2"/>
  <c r="V309" i="2"/>
  <c r="Q309" i="2"/>
  <c r="L309" i="2"/>
  <c r="N306" i="2"/>
  <c r="Z305" i="2"/>
  <c r="V305" i="2"/>
  <c r="R305" i="2"/>
  <c r="N305" i="2"/>
  <c r="X304" i="2"/>
  <c r="P304" i="2"/>
  <c r="Z303" i="2"/>
  <c r="V303" i="2"/>
  <c r="R303" i="2"/>
  <c r="N303" i="2"/>
  <c r="Y301" i="2"/>
  <c r="Q301" i="2"/>
  <c r="U297" i="2"/>
  <c r="U295" i="2"/>
  <c r="AC292" i="2"/>
  <c r="Q292" i="2"/>
  <c r="U290" i="2"/>
  <c r="M288" i="2"/>
  <c r="Z285" i="2"/>
  <c r="U285" i="2"/>
  <c r="O285" i="2"/>
  <c r="P280" i="2"/>
  <c r="Z279" i="2"/>
  <c r="AC395" i="2"/>
  <c r="M395" i="2"/>
  <c r="AB394" i="2"/>
  <c r="X394" i="2"/>
  <c r="T394" i="2"/>
  <c r="P394" i="2"/>
  <c r="L394" i="2"/>
  <c r="N386" i="2"/>
  <c r="N382" i="2"/>
  <c r="S380" i="2"/>
  <c r="Y379" i="2"/>
  <c r="T379" i="2"/>
  <c r="N378" i="2"/>
  <c r="X377" i="2"/>
  <c r="S376" i="2"/>
  <c r="Y375" i="2"/>
  <c r="T375" i="2"/>
  <c r="O375" i="2"/>
  <c r="Y374" i="2"/>
  <c r="Y373" i="2"/>
  <c r="T373" i="2"/>
  <c r="O373" i="2"/>
  <c r="AC371" i="2"/>
  <c r="S371" i="2"/>
  <c r="AC369" i="2"/>
  <c r="S369" i="2"/>
  <c r="N368" i="2"/>
  <c r="AB367" i="2"/>
  <c r="W367" i="2"/>
  <c r="Q367" i="2"/>
  <c r="L367" i="2"/>
  <c r="AC366" i="2"/>
  <c r="U366" i="2"/>
  <c r="M366" i="2"/>
  <c r="AB365" i="2"/>
  <c r="W365" i="2"/>
  <c r="Q365" i="2"/>
  <c r="L365" i="2"/>
  <c r="AC364" i="2"/>
  <c r="X363" i="2"/>
  <c r="M363" i="2"/>
  <c r="AC360" i="2"/>
  <c r="AA359" i="2"/>
  <c r="U359" i="2"/>
  <c r="P359" i="2"/>
  <c r="Q358" i="2"/>
  <c r="AC355" i="2"/>
  <c r="S355" i="2"/>
  <c r="T353" i="2"/>
  <c r="Z351" i="2"/>
  <c r="T351" i="2"/>
  <c r="M351" i="2"/>
  <c r="AC349" i="2"/>
  <c r="W349" i="2"/>
  <c r="R349" i="2"/>
  <c r="M349" i="2"/>
  <c r="AC347" i="2"/>
  <c r="W347" i="2"/>
  <c r="R347" i="2"/>
  <c r="M347" i="2"/>
  <c r="AC345" i="2"/>
  <c r="W345" i="2"/>
  <c r="R345" i="2"/>
  <c r="M345" i="2"/>
  <c r="AC343" i="2"/>
  <c r="W343" i="2"/>
  <c r="R343" i="2"/>
  <c r="M343" i="2"/>
  <c r="AC341" i="2"/>
  <c r="W341" i="2"/>
  <c r="R341" i="2"/>
  <c r="M341" i="2"/>
  <c r="AC339" i="2"/>
  <c r="W339" i="2"/>
  <c r="R339" i="2"/>
  <c r="M339" i="2"/>
  <c r="AC337" i="2"/>
  <c r="W337" i="2"/>
  <c r="R337" i="2"/>
  <c r="M337" i="2"/>
  <c r="AC335" i="2"/>
  <c r="W335" i="2"/>
  <c r="R335" i="2"/>
  <c r="M335" i="2"/>
  <c r="AC333" i="2"/>
  <c r="W333" i="2"/>
  <c r="R333" i="2"/>
  <c r="M333" i="2"/>
  <c r="AC331" i="2"/>
  <c r="W331" i="2"/>
  <c r="R331" i="2"/>
  <c r="M331" i="2"/>
  <c r="AC329" i="2"/>
  <c r="W329" i="2"/>
  <c r="R329" i="2"/>
  <c r="M329" i="2"/>
  <c r="AC327" i="2"/>
  <c r="W327" i="2"/>
  <c r="R327" i="2"/>
  <c r="M327" i="2"/>
  <c r="AC325" i="2"/>
  <c r="W325" i="2"/>
  <c r="R325" i="2"/>
  <c r="M325" i="2"/>
  <c r="AC323" i="2"/>
  <c r="W323" i="2"/>
  <c r="R323" i="2"/>
  <c r="M323" i="2"/>
  <c r="AC321" i="2"/>
  <c r="W321" i="2"/>
  <c r="R321" i="2"/>
  <c r="M321" i="2"/>
  <c r="AA313" i="2"/>
  <c r="S313" i="2"/>
  <c r="Z309" i="2"/>
  <c r="U309" i="2"/>
  <c r="P309" i="2"/>
  <c r="Q281" i="2"/>
  <c r="N281" i="2"/>
  <c r="X281" i="2"/>
  <c r="AC280" i="2"/>
  <c r="Q279" i="2"/>
  <c r="R279" i="2"/>
  <c r="Y279" i="2"/>
  <c r="Y395" i="2"/>
  <c r="AA394" i="2"/>
  <c r="W394" i="2"/>
  <c r="S394" i="2"/>
  <c r="Y368" i="2"/>
  <c r="AA367" i="2"/>
  <c r="U367" i="2"/>
  <c r="P367" i="2"/>
  <c r="Z366" i="2"/>
  <c r="AA365" i="2"/>
  <c r="U365" i="2"/>
  <c r="P365" i="2"/>
  <c r="Z364" i="2"/>
  <c r="T363" i="2"/>
  <c r="Y359" i="2"/>
  <c r="T359" i="2"/>
  <c r="O359" i="2"/>
  <c r="AC353" i="2"/>
  <c r="S353" i="2"/>
  <c r="Y351" i="2"/>
  <c r="S351" i="2"/>
  <c r="AA349" i="2"/>
  <c r="V349" i="2"/>
  <c r="Q349" i="2"/>
  <c r="AA347" i="2"/>
  <c r="V347" i="2"/>
  <c r="Q347" i="2"/>
  <c r="AA345" i="2"/>
  <c r="V345" i="2"/>
  <c r="Q345" i="2"/>
  <c r="AA343" i="2"/>
  <c r="V343" i="2"/>
  <c r="Q343" i="2"/>
  <c r="AA341" i="2"/>
  <c r="V341" i="2"/>
  <c r="Q341" i="2"/>
  <c r="AA339" i="2"/>
  <c r="V339" i="2"/>
  <c r="Q339" i="2"/>
  <c r="AA337" i="2"/>
  <c r="V337" i="2"/>
  <c r="Q337" i="2"/>
  <c r="Q336" i="2"/>
  <c r="AA335" i="2"/>
  <c r="V335" i="2"/>
  <c r="Q335" i="2"/>
  <c r="Q334" i="2"/>
  <c r="AA333" i="2"/>
  <c r="V333" i="2"/>
  <c r="Q333" i="2"/>
  <c r="Q332" i="2"/>
  <c r="AA331" i="2"/>
  <c r="V331" i="2"/>
  <c r="Q331" i="2"/>
  <c r="Q330" i="2"/>
  <c r="AA329" i="2"/>
  <c r="V329" i="2"/>
  <c r="Q329" i="2"/>
  <c r="Q328" i="2"/>
  <c r="AA327" i="2"/>
  <c r="V327" i="2"/>
  <c r="Q327" i="2"/>
  <c r="Q326" i="2"/>
  <c r="AA325" i="2"/>
  <c r="V325" i="2"/>
  <c r="Q325" i="2"/>
  <c r="Q324" i="2"/>
  <c r="AA323" i="2"/>
  <c r="V323" i="2"/>
  <c r="Q323" i="2"/>
  <c r="Q322" i="2"/>
  <c r="AA321" i="2"/>
  <c r="V321" i="2"/>
  <c r="Q321" i="2"/>
  <c r="Q320" i="2"/>
  <c r="AA319" i="2"/>
  <c r="V319" i="2"/>
  <c r="Q319" i="2"/>
  <c r="Q318" i="2"/>
  <c r="AA317" i="2"/>
  <c r="V317" i="2"/>
  <c r="Q317" i="2"/>
  <c r="Q316" i="2"/>
  <c r="AA315" i="2"/>
  <c r="S315" i="2"/>
  <c r="Y313" i="2"/>
  <c r="Q313" i="2"/>
  <c r="X310" i="2"/>
  <c r="Y309" i="2"/>
  <c r="T309" i="2"/>
  <c r="N309" i="2"/>
  <c r="V308" i="2"/>
  <c r="L308" i="2"/>
  <c r="AB307" i="2"/>
  <c r="X307" i="2"/>
  <c r="T307" i="2"/>
  <c r="P307" i="2"/>
  <c r="AB306" i="2"/>
  <c r="V306" i="2"/>
  <c r="Q306" i="2"/>
  <c r="AB305" i="2"/>
  <c r="X305" i="2"/>
  <c r="T305" i="2"/>
  <c r="P305" i="2"/>
  <c r="Z304" i="2"/>
  <c r="T304" i="2"/>
  <c r="M304" i="2"/>
  <c r="AB303" i="2"/>
  <c r="X303" i="2"/>
  <c r="T303" i="2"/>
  <c r="P303" i="2"/>
  <c r="AC301" i="2"/>
  <c r="U301" i="2"/>
  <c r="M301" i="2"/>
  <c r="M300" i="2"/>
  <c r="Y299" i="2"/>
  <c r="AC297" i="2"/>
  <c r="M297" i="2"/>
  <c r="AC295" i="2"/>
  <c r="M295" i="2"/>
  <c r="U294" i="2"/>
  <c r="AA293" i="2"/>
  <c r="V293" i="2"/>
  <c r="Q293" i="2"/>
  <c r="X292" i="2"/>
  <c r="M292" i="2"/>
  <c r="AA291" i="2"/>
  <c r="S291" i="2"/>
  <c r="AC288" i="2"/>
  <c r="AC285" i="2"/>
  <c r="W285" i="2"/>
  <c r="R285" i="2"/>
  <c r="M285" i="2"/>
  <c r="L283" i="2"/>
  <c r="Q283" i="2"/>
  <c r="V283" i="2"/>
  <c r="AA283" i="2"/>
  <c r="U282" i="2"/>
  <c r="AB281" i="2"/>
  <c r="O281" i="2"/>
  <c r="U280" i="2"/>
  <c r="U279" i="2"/>
  <c r="M279" i="2"/>
  <c r="U278" i="2"/>
  <c r="Z267" i="2"/>
  <c r="U267" i="2"/>
  <c r="O267" i="2"/>
  <c r="U250" i="2"/>
  <c r="S249" i="2"/>
  <c r="AA245" i="2"/>
  <c r="U245" i="2"/>
  <c r="P245" i="2"/>
  <c r="Z244" i="2"/>
  <c r="R244" i="2"/>
  <c r="L244" i="2"/>
  <c r="W243" i="2"/>
  <c r="Q243" i="2"/>
  <c r="L243" i="2"/>
  <c r="AC240" i="2"/>
  <c r="V240" i="2"/>
  <c r="P240" i="2"/>
  <c r="Y239" i="2"/>
  <c r="T239" i="2"/>
  <c r="O239" i="2"/>
  <c r="U237" i="2"/>
  <c r="P237" i="2"/>
  <c r="R236" i="2"/>
  <c r="L236" i="2"/>
  <c r="Q235" i="2"/>
  <c r="L235" i="2"/>
  <c r="O230" i="2"/>
  <c r="Q230" i="2"/>
  <c r="X230" i="2"/>
  <c r="Q227" i="2"/>
  <c r="R226" i="2"/>
  <c r="Y226" i="2"/>
  <c r="N229" i="2"/>
  <c r="P229" i="2"/>
  <c r="U229" i="2"/>
  <c r="AA229" i="2"/>
  <c r="Z227" i="2"/>
  <c r="U227" i="2"/>
  <c r="U226" i="2"/>
  <c r="M226" i="2"/>
  <c r="S225" i="2"/>
  <c r="AC267" i="2"/>
  <c r="W267" i="2"/>
  <c r="R267" i="2"/>
  <c r="M267" i="2"/>
  <c r="AC250" i="2"/>
  <c r="M250" i="2"/>
  <c r="P241" i="2"/>
  <c r="Z240" i="2"/>
  <c r="R240" i="2"/>
  <c r="L240" i="2"/>
  <c r="AB239" i="2"/>
  <c r="W239" i="2"/>
  <c r="Q239" i="2"/>
  <c r="L239" i="2"/>
  <c r="L227" i="2"/>
  <c r="P227" i="2"/>
  <c r="T227" i="2"/>
  <c r="X227" i="2"/>
  <c r="AB227" i="2"/>
  <c r="Z277" i="2"/>
  <c r="S277" i="2"/>
  <c r="M277" i="2"/>
  <c r="AC275" i="2"/>
  <c r="W275" i="2"/>
  <c r="R275" i="2"/>
  <c r="AC273" i="2"/>
  <c r="W273" i="2"/>
  <c r="R273" i="2"/>
  <c r="AC271" i="2"/>
  <c r="W271" i="2"/>
  <c r="R271" i="2"/>
  <c r="AC269" i="2"/>
  <c r="W269" i="2"/>
  <c r="R269" i="2"/>
  <c r="AA267" i="2"/>
  <c r="V267" i="2"/>
  <c r="Z265" i="2"/>
  <c r="U265" i="2"/>
  <c r="AC261" i="2"/>
  <c r="W261" i="2"/>
  <c r="R261" i="2"/>
  <c r="AC259" i="2"/>
  <c r="W259" i="2"/>
  <c r="R259" i="2"/>
  <c r="M259" i="2"/>
  <c r="AC257" i="2"/>
  <c r="W257" i="2"/>
  <c r="R257" i="2"/>
  <c r="M257" i="2"/>
  <c r="AC255" i="2"/>
  <c r="W255" i="2"/>
  <c r="R255" i="2"/>
  <c r="M255" i="2"/>
  <c r="AC253" i="2"/>
  <c r="W253" i="2"/>
  <c r="R253" i="2"/>
  <c r="M253" i="2"/>
  <c r="Y250" i="2"/>
  <c r="AA249" i="2"/>
  <c r="U249" i="2"/>
  <c r="M249" i="2"/>
  <c r="U246" i="2"/>
  <c r="L246" i="2"/>
  <c r="W245" i="2"/>
  <c r="Q245" i="2"/>
  <c r="L245" i="2"/>
  <c r="X240" i="2"/>
  <c r="Q240" i="2"/>
  <c r="AA239" i="2"/>
  <c r="U239" i="2"/>
  <c r="P239" i="2"/>
  <c r="Z238" i="2"/>
  <c r="R238" i="2"/>
  <c r="L238" i="2"/>
  <c r="AB237" i="2"/>
  <c r="W237" i="2"/>
  <c r="Q237" i="2"/>
  <c r="L237" i="2"/>
  <c r="Z230" i="2"/>
  <c r="P230" i="2"/>
  <c r="X229" i="2"/>
  <c r="Q229" i="2"/>
  <c r="O228" i="2"/>
  <c r="L228" i="2"/>
  <c r="R228" i="2"/>
  <c r="Z228" i="2"/>
  <c r="W227" i="2"/>
  <c r="R227" i="2"/>
  <c r="M227" i="2"/>
  <c r="Z226" i="2"/>
  <c r="P226" i="2"/>
  <c r="X218" i="2"/>
  <c r="P218" i="2"/>
  <c r="N216" i="2"/>
  <c r="Z215" i="2"/>
  <c r="S215" i="2"/>
  <c r="M215" i="2"/>
  <c r="AC205" i="2"/>
  <c r="M205" i="2"/>
  <c r="X204" i="2"/>
  <c r="U201" i="2"/>
  <c r="M200" i="2"/>
  <c r="AC197" i="2"/>
  <c r="M197" i="2"/>
  <c r="M192" i="2"/>
  <c r="S189" i="2"/>
  <c r="X184" i="2"/>
  <c r="M184" i="2"/>
  <c r="S176" i="2"/>
  <c r="AC176" i="2"/>
  <c r="Z167" i="2"/>
  <c r="M167" i="2"/>
  <c r="R157" i="2"/>
  <c r="L146" i="2"/>
  <c r="Q145" i="2"/>
  <c r="N140" i="2"/>
  <c r="L140" i="2"/>
  <c r="S140" i="2"/>
  <c r="Y140" i="2"/>
  <c r="Q140" i="2"/>
  <c r="X140" i="2"/>
  <c r="Q139" i="2"/>
  <c r="AB138" i="2"/>
  <c r="M138" i="2"/>
  <c r="N128" i="2"/>
  <c r="Q128" i="2"/>
  <c r="X128" i="2"/>
  <c r="O128" i="2"/>
  <c r="W128" i="2"/>
  <c r="AC128" i="2"/>
  <c r="Q123" i="2"/>
  <c r="AB122" i="2"/>
  <c r="M221" i="2"/>
  <c r="Y215" i="2"/>
  <c r="R215" i="2"/>
  <c r="Y205" i="2"/>
  <c r="AC200" i="2"/>
  <c r="Y197" i="2"/>
  <c r="AC192" i="2"/>
  <c r="U184" i="2"/>
  <c r="M178" i="2"/>
  <c r="W178" i="2"/>
  <c r="U167" i="2"/>
  <c r="Q161" i="2"/>
  <c r="M161" i="2"/>
  <c r="S161" i="2"/>
  <c r="Z161" i="2"/>
  <c r="R161" i="2"/>
  <c r="Y161" i="2"/>
  <c r="N156" i="2"/>
  <c r="M156" i="2"/>
  <c r="X156" i="2"/>
  <c r="U156" i="2"/>
  <c r="N154" i="2"/>
  <c r="U154" i="2"/>
  <c r="S154" i="2"/>
  <c r="AC154" i="2"/>
  <c r="N150" i="2"/>
  <c r="M150" i="2"/>
  <c r="U150" i="2"/>
  <c r="AB150" i="2"/>
  <c r="S150" i="2"/>
  <c r="AA150" i="2"/>
  <c r="X146" i="2"/>
  <c r="O144" i="2"/>
  <c r="T144" i="2"/>
  <c r="S144" i="2"/>
  <c r="N142" i="2"/>
  <c r="L142" i="2"/>
  <c r="S142" i="2"/>
  <c r="Y142" i="2"/>
  <c r="Q142" i="2"/>
  <c r="X142" i="2"/>
  <c r="W138" i="2"/>
  <c r="U137" i="2"/>
  <c r="Q137" i="2"/>
  <c r="O122" i="2"/>
  <c r="P122" i="2"/>
  <c r="U122" i="2"/>
  <c r="Z122" i="2"/>
  <c r="N122" i="2"/>
  <c r="T122" i="2"/>
  <c r="Y122" i="2"/>
  <c r="AK117" i="2"/>
  <c r="AC222" i="2"/>
  <c r="T222" i="2"/>
  <c r="Y221" i="2"/>
  <c r="R221" i="2"/>
  <c r="AC219" i="2"/>
  <c r="W219" i="2"/>
  <c r="R219" i="2"/>
  <c r="Z218" i="2"/>
  <c r="T218" i="2"/>
  <c r="W215" i="2"/>
  <c r="O215" i="2"/>
  <c r="AK213" i="2"/>
  <c r="AC211" i="2"/>
  <c r="R208" i="2"/>
  <c r="AC206" i="2"/>
  <c r="U205" i="2"/>
  <c r="M204" i="2"/>
  <c r="Y203" i="2"/>
  <c r="AC201" i="2"/>
  <c r="M201" i="2"/>
  <c r="X200" i="2"/>
  <c r="AC198" i="2"/>
  <c r="U197" i="2"/>
  <c r="M196" i="2"/>
  <c r="Y195" i="2"/>
  <c r="AC193" i="2"/>
  <c r="M193" i="2"/>
  <c r="X192" i="2"/>
  <c r="AC190" i="2"/>
  <c r="V190" i="2"/>
  <c r="Y189" i="2"/>
  <c r="AC184" i="2"/>
  <c r="S184" i="2"/>
  <c r="AC182" i="2"/>
  <c r="V181" i="2"/>
  <c r="X180" i="2"/>
  <c r="M180" i="2"/>
  <c r="AC178" i="2"/>
  <c r="O178" i="2"/>
  <c r="X176" i="2"/>
  <c r="Q175" i="2"/>
  <c r="O175" i="2"/>
  <c r="W175" i="2"/>
  <c r="O165" i="2"/>
  <c r="Y165" i="2"/>
  <c r="X162" i="2"/>
  <c r="M162" i="2"/>
  <c r="AC162" i="2"/>
  <c r="AA162" i="2"/>
  <c r="AC161" i="2"/>
  <c r="N161" i="2"/>
  <c r="P156" i="2"/>
  <c r="M154" i="2"/>
  <c r="AC150" i="2"/>
  <c r="P150" i="2"/>
  <c r="L144" i="2"/>
  <c r="Q143" i="2"/>
  <c r="AB142" i="2"/>
  <c r="M142" i="2"/>
  <c r="AK137" i="2"/>
  <c r="T128" i="2"/>
  <c r="O106" i="2"/>
  <c r="P106" i="2"/>
  <c r="U106" i="2"/>
  <c r="Z106" i="2"/>
  <c r="L106" i="2"/>
  <c r="Q106" i="2"/>
  <c r="V106" i="2"/>
  <c r="AB106" i="2"/>
  <c r="T106" i="2"/>
  <c r="M106" i="2"/>
  <c r="X106" i="2"/>
  <c r="R106" i="2"/>
  <c r="AC106" i="2"/>
  <c r="M168" i="2"/>
  <c r="AC168" i="2"/>
  <c r="Q167" i="2"/>
  <c r="R167" i="2"/>
  <c r="Y167" i="2"/>
  <c r="O167" i="2"/>
  <c r="W167" i="2"/>
  <c r="N158" i="2"/>
  <c r="AC158" i="2"/>
  <c r="X158" i="2"/>
  <c r="O146" i="2"/>
  <c r="S146" i="2"/>
  <c r="AB146" i="2"/>
  <c r="Q146" i="2"/>
  <c r="Y146" i="2"/>
  <c r="N138" i="2"/>
  <c r="L138" i="2"/>
  <c r="S138" i="2"/>
  <c r="Y138" i="2"/>
  <c r="Q138" i="2"/>
  <c r="X138" i="2"/>
  <c r="U113" i="2"/>
  <c r="Y113" i="2"/>
  <c r="N106" i="2"/>
  <c r="AC173" i="2"/>
  <c r="W173" i="2"/>
  <c r="R173" i="2"/>
  <c r="U171" i="2"/>
  <c r="M171" i="2"/>
  <c r="U163" i="2"/>
  <c r="M163" i="2"/>
  <c r="X160" i="2"/>
  <c r="M160" i="2"/>
  <c r="N159" i="2"/>
  <c r="Q147" i="2"/>
  <c r="Y136" i="2"/>
  <c r="S136" i="2"/>
  <c r="L136" i="2"/>
  <c r="Q135" i="2"/>
  <c r="Q133" i="2"/>
  <c r="Q131" i="2"/>
  <c r="Z126" i="2"/>
  <c r="V126" i="2"/>
  <c r="Q126" i="2"/>
  <c r="L126" i="2"/>
  <c r="AC120" i="2"/>
  <c r="U120" i="2"/>
  <c r="M120" i="2"/>
  <c r="Q119" i="2"/>
  <c r="AB118" i="2"/>
  <c r="X118" i="2"/>
  <c r="T118" i="2"/>
  <c r="P118" i="2"/>
  <c r="L118" i="2"/>
  <c r="Z114" i="2"/>
  <c r="U114" i="2"/>
  <c r="P114" i="2"/>
  <c r="O100" i="2"/>
  <c r="R100" i="2"/>
  <c r="W100" i="2"/>
  <c r="AC100" i="2"/>
  <c r="M100" i="2"/>
  <c r="S100" i="2"/>
  <c r="Y100" i="2"/>
  <c r="Z118" i="2"/>
  <c r="V118" i="2"/>
  <c r="R118" i="2"/>
  <c r="V100" i="2"/>
  <c r="AK165" i="2"/>
  <c r="AK149" i="2"/>
  <c r="Y102" i="2"/>
  <c r="W98" i="2"/>
  <c r="Q98" i="2"/>
  <c r="AC96" i="2"/>
  <c r="U89" i="2"/>
  <c r="AK83" i="2"/>
  <c r="U81" i="2"/>
  <c r="AA78" i="2"/>
  <c r="V78" i="2"/>
  <c r="Q78" i="2"/>
  <c r="AC74" i="2"/>
  <c r="AC70" i="2"/>
  <c r="U67" i="2"/>
  <c r="X59" i="2"/>
  <c r="R58" i="2"/>
  <c r="Y54" i="2"/>
  <c r="Q51" i="2"/>
  <c r="AC47" i="2"/>
  <c r="Z43" i="2"/>
  <c r="U43" i="2"/>
  <c r="O43" i="2"/>
  <c r="AC40" i="2"/>
  <c r="T40" i="2"/>
  <c r="Y39" i="2"/>
  <c r="R39" i="2"/>
  <c r="L39" i="2"/>
  <c r="AB38" i="2"/>
  <c r="V38" i="2"/>
  <c r="Q38" i="2"/>
  <c r="L38" i="2"/>
  <c r="AA19" i="2"/>
  <c r="M19" i="2"/>
  <c r="Z18" i="2"/>
  <c r="M18" i="2"/>
  <c r="AA15" i="2"/>
  <c r="M15" i="2"/>
  <c r="Z14" i="2"/>
  <c r="S14" i="2"/>
  <c r="M14" i="2"/>
  <c r="AC12" i="2"/>
  <c r="W12" i="2"/>
  <c r="R12" i="2"/>
  <c r="M12" i="2"/>
  <c r="W11" i="2"/>
  <c r="Q11" i="2"/>
  <c r="L11" i="2"/>
  <c r="Y9" i="2"/>
  <c r="S9" i="2"/>
  <c r="L9" i="2"/>
  <c r="AC7" i="2"/>
  <c r="AK78" i="2"/>
  <c r="Z78" i="2"/>
  <c r="U78" i="2"/>
  <c r="O78" i="2"/>
  <c r="W70" i="2"/>
  <c r="AK67" i="2"/>
  <c r="AC33" i="2"/>
  <c r="V33" i="2"/>
  <c r="N33" i="2"/>
  <c r="Y32" i="2"/>
  <c r="T32" i="2"/>
  <c r="N32" i="2"/>
  <c r="U31" i="2"/>
  <c r="L31" i="2"/>
  <c r="AB30" i="2"/>
  <c r="V30" i="2"/>
  <c r="Q30" i="2"/>
  <c r="L30" i="2"/>
  <c r="AC28" i="2"/>
  <c r="W28" i="2"/>
  <c r="R28" i="2"/>
  <c r="M28" i="2"/>
  <c r="AC26" i="2"/>
  <c r="W26" i="2"/>
  <c r="R26" i="2"/>
  <c r="M26" i="2"/>
  <c r="AB25" i="2"/>
  <c r="V25" i="2"/>
  <c r="Q25" i="2"/>
  <c r="L25" i="2"/>
  <c r="AB24" i="2"/>
  <c r="X24" i="2"/>
  <c r="T24" i="2"/>
  <c r="P24" i="2"/>
  <c r="L24" i="2"/>
  <c r="AB23" i="2"/>
  <c r="V23" i="2"/>
  <c r="Q23" i="2"/>
  <c r="L23" i="2"/>
  <c r="AB22" i="2"/>
  <c r="X22" i="2"/>
  <c r="T22" i="2"/>
  <c r="P22" i="2"/>
  <c r="AB21" i="2"/>
  <c r="V21" i="2"/>
  <c r="Q21" i="2"/>
  <c r="L21" i="2"/>
  <c r="AB20" i="2"/>
  <c r="X20" i="2"/>
  <c r="T20" i="2"/>
  <c r="P20" i="2"/>
  <c r="L20" i="2"/>
  <c r="X19" i="2"/>
  <c r="U18" i="2"/>
  <c r="AC16" i="2"/>
  <c r="W16" i="2"/>
  <c r="R16" i="2"/>
  <c r="X15" i="2"/>
  <c r="Y14" i="2"/>
  <c r="R14" i="2"/>
  <c r="S13" i="2"/>
  <c r="AA12" i="2"/>
  <c r="V12" i="2"/>
  <c r="Q12" i="2"/>
  <c r="X9" i="2"/>
  <c r="Q9" i="2"/>
  <c r="N8" i="2"/>
  <c r="Y7" i="2"/>
  <c r="Y4" i="2"/>
  <c r="AC89" i="2"/>
  <c r="V60" i="2"/>
  <c r="M59" i="2"/>
  <c r="Y58" i="2"/>
  <c r="N58" i="2"/>
  <c r="Y56" i="2"/>
  <c r="R56" i="2"/>
  <c r="N54" i="2"/>
  <c r="AC53" i="2"/>
  <c r="S53" i="2"/>
  <c r="AB51" i="2"/>
  <c r="L51" i="2"/>
  <c r="N50" i="2"/>
  <c r="X49" i="2"/>
  <c r="AB46" i="2"/>
  <c r="S46" i="2"/>
  <c r="Y45" i="2"/>
  <c r="AC43" i="2"/>
  <c r="W43" i="2"/>
  <c r="R43" i="2"/>
  <c r="M43" i="2"/>
  <c r="AC41" i="2"/>
  <c r="U41" i="2"/>
  <c r="AC39" i="2"/>
  <c r="V39" i="2"/>
  <c r="N39" i="2"/>
  <c r="Y38" i="2"/>
  <c r="T38" i="2"/>
  <c r="N38" i="2"/>
  <c r="AC31" i="2"/>
  <c r="T31" i="2"/>
  <c r="Z30" i="2"/>
  <c r="U30" i="2"/>
  <c r="P30" i="2"/>
  <c r="AA28" i="2"/>
  <c r="V28" i="2"/>
  <c r="Q28" i="2"/>
  <c r="AA26" i="2"/>
  <c r="V26" i="2"/>
  <c r="Q26" i="2"/>
  <c r="AA24" i="2"/>
  <c r="W24" i="2"/>
  <c r="S24" i="2"/>
  <c r="Z23" i="2"/>
  <c r="U23" i="2"/>
  <c r="P23" i="2"/>
  <c r="W20" i="2"/>
  <c r="S20" i="2"/>
  <c r="U19" i="2"/>
  <c r="S18" i="2"/>
  <c r="U15" i="2"/>
  <c r="W14" i="2"/>
  <c r="O14" i="2"/>
  <c r="Z12" i="2"/>
  <c r="U12" i="2"/>
  <c r="AC9" i="2"/>
  <c r="W9" i="2"/>
  <c r="AC3" i="2"/>
  <c r="AK82" i="2"/>
  <c r="AC81" i="2"/>
  <c r="AC78" i="2"/>
  <c r="W78" i="2"/>
  <c r="R78" i="2"/>
  <c r="M78" i="2"/>
  <c r="N70" i="2"/>
  <c r="AB67" i="2"/>
  <c r="S60" i="2"/>
  <c r="W56" i="2"/>
  <c r="T49" i="2"/>
  <c r="AK46" i="2"/>
  <c r="AA46" i="2"/>
  <c r="P46" i="2"/>
  <c r="AA43" i="2"/>
  <c r="V43" i="2"/>
  <c r="AA41" i="2"/>
  <c r="Q41" i="2"/>
  <c r="N509" i="2"/>
  <c r="AC508" i="2"/>
  <c r="U508" i="2"/>
  <c r="Q508" i="2"/>
  <c r="M508" i="2"/>
  <c r="U499" i="2"/>
  <c r="U491" i="2"/>
  <c r="Y508" i="2"/>
  <c r="U495" i="2"/>
  <c r="Y494" i="2"/>
  <c r="U494" i="2"/>
  <c r="Q494" i="2"/>
  <c r="M494" i="2"/>
  <c r="Y486" i="2"/>
  <c r="U486" i="2"/>
  <c r="Q486" i="2"/>
  <c r="M486" i="2"/>
  <c r="V511" i="2"/>
  <c r="N511" i="2"/>
  <c r="M509" i="2"/>
  <c r="Q495" i="2"/>
  <c r="X494" i="2"/>
  <c r="Q491" i="2"/>
  <c r="AB490" i="2"/>
  <c r="X490" i="2"/>
  <c r="T490" i="2"/>
  <c r="P490" i="2"/>
  <c r="L490" i="2"/>
  <c r="Q487" i="2"/>
  <c r="AB486" i="2"/>
  <c r="X486" i="2"/>
  <c r="T486" i="2"/>
  <c r="P486" i="2"/>
  <c r="L486" i="2"/>
  <c r="Q483" i="2"/>
  <c r="AB482" i="2"/>
  <c r="X482" i="2"/>
  <c r="T482" i="2"/>
  <c r="P482" i="2"/>
  <c r="L482" i="2"/>
  <c r="AK450" i="2"/>
  <c r="AK428" i="2"/>
  <c r="AK422" i="2"/>
  <c r="AC510" i="2"/>
  <c r="Y510" i="2"/>
  <c r="U510" i="2"/>
  <c r="Q510" i="2"/>
  <c r="M510" i="2"/>
  <c r="AC509" i="2"/>
  <c r="U509" i="2"/>
  <c r="AB508" i="2"/>
  <c r="X508" i="2"/>
  <c r="T508" i="2"/>
  <c r="P508" i="2"/>
  <c r="L508" i="2"/>
  <c r="Q499" i="2"/>
  <c r="AB498" i="2"/>
  <c r="X498" i="2"/>
  <c r="T498" i="2"/>
  <c r="P498" i="2"/>
  <c r="L498" i="2"/>
  <c r="AC511" i="2"/>
  <c r="U511" i="2"/>
  <c r="M511" i="2"/>
  <c r="AB510" i="2"/>
  <c r="X510" i="2"/>
  <c r="T510" i="2"/>
  <c r="P510" i="2"/>
  <c r="L510" i="2"/>
  <c r="Z509" i="2"/>
  <c r="R509" i="2"/>
  <c r="AA508" i="2"/>
  <c r="W508" i="2"/>
  <c r="S508" i="2"/>
  <c r="O508" i="2"/>
  <c r="Z506" i="2"/>
  <c r="V506" i="2"/>
  <c r="R506" i="2"/>
  <c r="Z504" i="2"/>
  <c r="V504" i="2"/>
  <c r="R504" i="2"/>
  <c r="Y503" i="2"/>
  <c r="Z502" i="2"/>
  <c r="V502" i="2"/>
  <c r="R502" i="2"/>
  <c r="AA498" i="2"/>
  <c r="W498" i="2"/>
  <c r="S498" i="2"/>
  <c r="O498" i="2"/>
  <c r="AA494" i="2"/>
  <c r="W494" i="2"/>
  <c r="S494" i="2"/>
  <c r="O494" i="2"/>
  <c r="AA490" i="2"/>
  <c r="W490" i="2"/>
  <c r="S490" i="2"/>
  <c r="O490" i="2"/>
  <c r="AA486" i="2"/>
  <c r="W486" i="2"/>
  <c r="S486" i="2"/>
  <c r="O486" i="2"/>
  <c r="AA482" i="2"/>
  <c r="W482" i="2"/>
  <c r="S482" i="2"/>
  <c r="O482" i="2"/>
  <c r="N480" i="2"/>
  <c r="R480" i="2"/>
  <c r="V480" i="2"/>
  <c r="Z480" i="2"/>
  <c r="L478" i="2"/>
  <c r="P478" i="2"/>
  <c r="T478" i="2"/>
  <c r="X478" i="2"/>
  <c r="AB478" i="2"/>
  <c r="N476" i="2"/>
  <c r="R476" i="2"/>
  <c r="V476" i="2"/>
  <c r="Z476" i="2"/>
  <c r="Y474" i="2"/>
  <c r="T474" i="2"/>
  <c r="L472" i="2"/>
  <c r="P472" i="2"/>
  <c r="T472" i="2"/>
  <c r="X472" i="2"/>
  <c r="AB472" i="2"/>
  <c r="V509" i="2"/>
  <c r="U483" i="2"/>
  <c r="AB494" i="2"/>
  <c r="T494" i="2"/>
  <c r="P494" i="2"/>
  <c r="L494" i="2"/>
  <c r="Z511" i="2"/>
  <c r="R511" i="2"/>
  <c r="AA510" i="2"/>
  <c r="W510" i="2"/>
  <c r="S510" i="2"/>
  <c r="Y509" i="2"/>
  <c r="Q509" i="2"/>
  <c r="Z508" i="2"/>
  <c r="V508" i="2"/>
  <c r="R508" i="2"/>
  <c r="Z498" i="2"/>
  <c r="V498" i="2"/>
  <c r="R498" i="2"/>
  <c r="Z494" i="2"/>
  <c r="V494" i="2"/>
  <c r="R494" i="2"/>
  <c r="Z490" i="2"/>
  <c r="V490" i="2"/>
  <c r="R490" i="2"/>
  <c r="Z486" i="2"/>
  <c r="V486" i="2"/>
  <c r="R486" i="2"/>
  <c r="Z482" i="2"/>
  <c r="V482" i="2"/>
  <c r="R482" i="2"/>
  <c r="O474" i="2"/>
  <c r="S474" i="2"/>
  <c r="W474" i="2"/>
  <c r="AA474" i="2"/>
  <c r="Y473" i="2"/>
  <c r="Q473" i="2"/>
  <c r="AK404" i="2"/>
  <c r="AK396" i="2"/>
  <c r="X386" i="2"/>
  <c r="R386" i="2"/>
  <c r="Y382" i="2"/>
  <c r="R382" i="2"/>
  <c r="Y378" i="2"/>
  <c r="R378" i="2"/>
  <c r="V372" i="2"/>
  <c r="M372" i="2"/>
  <c r="AB371" i="2"/>
  <c r="W371" i="2"/>
  <c r="Q371" i="2"/>
  <c r="L371" i="2"/>
  <c r="N370" i="2"/>
  <c r="AB369" i="2"/>
  <c r="W369" i="2"/>
  <c r="Q369" i="2"/>
  <c r="L369" i="2"/>
  <c r="V364" i="2"/>
  <c r="M364" i="2"/>
  <c r="AB363" i="2"/>
  <c r="W363" i="2"/>
  <c r="Q363" i="2"/>
  <c r="L363" i="2"/>
  <c r="AC362" i="2"/>
  <c r="AK361" i="2"/>
  <c r="AA361" i="2"/>
  <c r="U361" i="2"/>
  <c r="P361" i="2"/>
  <c r="AB357" i="2"/>
  <c r="W357" i="2"/>
  <c r="Q357" i="2"/>
  <c r="L357" i="2"/>
  <c r="AC356" i="2"/>
  <c r="M356" i="2"/>
  <c r="AB355" i="2"/>
  <c r="W355" i="2"/>
  <c r="Q355" i="2"/>
  <c r="L355" i="2"/>
  <c r="AC354" i="2"/>
  <c r="M354" i="2"/>
  <c r="AB353" i="2"/>
  <c r="W353" i="2"/>
  <c r="Q353" i="2"/>
  <c r="L353" i="2"/>
  <c r="AC352" i="2"/>
  <c r="M352" i="2"/>
  <c r="AK306" i="2"/>
  <c r="AC300" i="2"/>
  <c r="R300" i="2"/>
  <c r="AA299" i="2"/>
  <c r="W299" i="2"/>
  <c r="S299" i="2"/>
  <c r="O299" i="2"/>
  <c r="Z298" i="2"/>
  <c r="U298" i="2"/>
  <c r="P298" i="2"/>
  <c r="AA297" i="2"/>
  <c r="W297" i="2"/>
  <c r="S297" i="2"/>
  <c r="O297" i="2"/>
  <c r="Y296" i="2"/>
  <c r="R296" i="2"/>
  <c r="AA295" i="2"/>
  <c r="W295" i="2"/>
  <c r="S295" i="2"/>
  <c r="O295" i="2"/>
  <c r="AA289" i="2"/>
  <c r="W289" i="2"/>
  <c r="S289" i="2"/>
  <c r="O289" i="2"/>
  <c r="Y288" i="2"/>
  <c r="Q288" i="2"/>
  <c r="AA287" i="2"/>
  <c r="W287" i="2"/>
  <c r="S287" i="2"/>
  <c r="O287" i="2"/>
  <c r="AA281" i="2"/>
  <c r="W281" i="2"/>
  <c r="R281" i="2"/>
  <c r="M281" i="2"/>
  <c r="N280" i="2"/>
  <c r="L280" i="2"/>
  <c r="T280" i="2"/>
  <c r="AB280" i="2"/>
  <c r="N278" i="2"/>
  <c r="L278" i="2"/>
  <c r="T278" i="2"/>
  <c r="AB278" i="2"/>
  <c r="N276" i="2"/>
  <c r="L276" i="2"/>
  <c r="T276" i="2"/>
  <c r="AB276" i="2"/>
  <c r="N274" i="2"/>
  <c r="L274" i="2"/>
  <c r="T274" i="2"/>
  <c r="AB274" i="2"/>
  <c r="N272" i="2"/>
  <c r="L272" i="2"/>
  <c r="T272" i="2"/>
  <c r="AB272" i="2"/>
  <c r="N270" i="2"/>
  <c r="L270" i="2"/>
  <c r="T270" i="2"/>
  <c r="AB270" i="2"/>
  <c r="N268" i="2"/>
  <c r="L268" i="2"/>
  <c r="T268" i="2"/>
  <c r="AB268" i="2"/>
  <c r="N266" i="2"/>
  <c r="L266" i="2"/>
  <c r="T266" i="2"/>
  <c r="AB266" i="2"/>
  <c r="N264" i="2"/>
  <c r="L264" i="2"/>
  <c r="T264" i="2"/>
  <c r="AB264" i="2"/>
  <c r="N262" i="2"/>
  <c r="L262" i="2"/>
  <c r="T262" i="2"/>
  <c r="AB262" i="2"/>
  <c r="AK476" i="2"/>
  <c r="AB386" i="2"/>
  <c r="W386" i="2"/>
  <c r="Q386" i="2"/>
  <c r="W382" i="2"/>
  <c r="Q382" i="2"/>
  <c r="W378" i="2"/>
  <c r="Q378" i="2"/>
  <c r="AA371" i="2"/>
  <c r="U371" i="2"/>
  <c r="P371" i="2"/>
  <c r="AA369" i="2"/>
  <c r="U369" i="2"/>
  <c r="P369" i="2"/>
  <c r="AA363" i="2"/>
  <c r="U363" i="2"/>
  <c r="P363" i="2"/>
  <c r="Y362" i="2"/>
  <c r="Y361" i="2"/>
  <c r="T361" i="2"/>
  <c r="O361" i="2"/>
  <c r="AA357" i="2"/>
  <c r="U357" i="2"/>
  <c r="P357" i="2"/>
  <c r="Y356" i="2"/>
  <c r="AA355" i="2"/>
  <c r="U355" i="2"/>
  <c r="P355" i="2"/>
  <c r="Y354" i="2"/>
  <c r="AA353" i="2"/>
  <c r="U353" i="2"/>
  <c r="P353" i="2"/>
  <c r="Y352" i="2"/>
  <c r="AA351" i="2"/>
  <c r="W351" i="2"/>
  <c r="Q351" i="2"/>
  <c r="L351" i="2"/>
  <c r="AC350" i="2"/>
  <c r="M350" i="2"/>
  <c r="AB349" i="2"/>
  <c r="X349" i="2"/>
  <c r="T349" i="2"/>
  <c r="P349" i="2"/>
  <c r="AC348" i="2"/>
  <c r="M348" i="2"/>
  <c r="AB347" i="2"/>
  <c r="X347" i="2"/>
  <c r="T347" i="2"/>
  <c r="P347" i="2"/>
  <c r="AC346" i="2"/>
  <c r="M346" i="2"/>
  <c r="AB345" i="2"/>
  <c r="X345" i="2"/>
  <c r="T345" i="2"/>
  <c r="P345" i="2"/>
  <c r="AC344" i="2"/>
  <c r="M344" i="2"/>
  <c r="AB343" i="2"/>
  <c r="X343" i="2"/>
  <c r="T343" i="2"/>
  <c r="P343" i="2"/>
  <c r="AC342" i="2"/>
  <c r="M342" i="2"/>
  <c r="AB341" i="2"/>
  <c r="X341" i="2"/>
  <c r="T341" i="2"/>
  <c r="P341" i="2"/>
  <c r="AC340" i="2"/>
  <c r="M340" i="2"/>
  <c r="AB339" i="2"/>
  <c r="X339" i="2"/>
  <c r="T339" i="2"/>
  <c r="P339" i="2"/>
  <c r="AC338" i="2"/>
  <c r="M338" i="2"/>
  <c r="AB337" i="2"/>
  <c r="X337" i="2"/>
  <c r="T337" i="2"/>
  <c r="P337" i="2"/>
  <c r="AC336" i="2"/>
  <c r="M336" i="2"/>
  <c r="AB335" i="2"/>
  <c r="X335" i="2"/>
  <c r="T335" i="2"/>
  <c r="P335" i="2"/>
  <c r="AC334" i="2"/>
  <c r="M334" i="2"/>
  <c r="AB333" i="2"/>
  <c r="X333" i="2"/>
  <c r="T333" i="2"/>
  <c r="P333" i="2"/>
  <c r="AC332" i="2"/>
  <c r="M332" i="2"/>
  <c r="AB331" i="2"/>
  <c r="X331" i="2"/>
  <c r="T331" i="2"/>
  <c r="P331" i="2"/>
  <c r="AC330" i="2"/>
  <c r="M330" i="2"/>
  <c r="AB329" i="2"/>
  <c r="X329" i="2"/>
  <c r="T329" i="2"/>
  <c r="P329" i="2"/>
  <c r="AC328" i="2"/>
  <c r="M328" i="2"/>
  <c r="AB327" i="2"/>
  <c r="X327" i="2"/>
  <c r="T327" i="2"/>
  <c r="P327" i="2"/>
  <c r="AC326" i="2"/>
  <c r="M326" i="2"/>
  <c r="AB325" i="2"/>
  <c r="X325" i="2"/>
  <c r="T325" i="2"/>
  <c r="P325" i="2"/>
  <c r="AC324" i="2"/>
  <c r="M324" i="2"/>
  <c r="AB323" i="2"/>
  <c r="X323" i="2"/>
  <c r="T323" i="2"/>
  <c r="P323" i="2"/>
  <c r="AC322" i="2"/>
  <c r="M322" i="2"/>
  <c r="AB321" i="2"/>
  <c r="X321" i="2"/>
  <c r="T321" i="2"/>
  <c r="P321" i="2"/>
  <c r="AC320" i="2"/>
  <c r="M320" i="2"/>
  <c r="AB319" i="2"/>
  <c r="X319" i="2"/>
  <c r="T319" i="2"/>
  <c r="P319" i="2"/>
  <c r="AC318" i="2"/>
  <c r="M318" i="2"/>
  <c r="AB317" i="2"/>
  <c r="X317" i="2"/>
  <c r="T317" i="2"/>
  <c r="P317" i="2"/>
  <c r="AC316" i="2"/>
  <c r="M316" i="2"/>
  <c r="AB315" i="2"/>
  <c r="X315" i="2"/>
  <c r="T315" i="2"/>
  <c r="P315" i="2"/>
  <c r="L315" i="2"/>
  <c r="AC314" i="2"/>
  <c r="M314" i="2"/>
  <c r="AB313" i="2"/>
  <c r="X313" i="2"/>
  <c r="T313" i="2"/>
  <c r="P313" i="2"/>
  <c r="L313" i="2"/>
  <c r="AC312" i="2"/>
  <c r="M312" i="2"/>
  <c r="AB311" i="2"/>
  <c r="X311" i="2"/>
  <c r="T311" i="2"/>
  <c r="P311" i="2"/>
  <c r="L311" i="2"/>
  <c r="AC310" i="2"/>
  <c r="AA309" i="2"/>
  <c r="W309" i="2"/>
  <c r="S309" i="2"/>
  <c r="M302" i="2"/>
  <c r="AB301" i="2"/>
  <c r="X301" i="2"/>
  <c r="T301" i="2"/>
  <c r="P301" i="2"/>
  <c r="L301" i="2"/>
  <c r="AB300" i="2"/>
  <c r="Q300" i="2"/>
  <c r="Z299" i="2"/>
  <c r="V299" i="2"/>
  <c r="R299" i="2"/>
  <c r="N299" i="2"/>
  <c r="Y298" i="2"/>
  <c r="T298" i="2"/>
  <c r="N298" i="2"/>
  <c r="Z297" i="2"/>
  <c r="V297" i="2"/>
  <c r="R297" i="2"/>
  <c r="N297" i="2"/>
  <c r="X296" i="2"/>
  <c r="P296" i="2"/>
  <c r="Z295" i="2"/>
  <c r="V295" i="2"/>
  <c r="R295" i="2"/>
  <c r="N295" i="2"/>
  <c r="M294" i="2"/>
  <c r="AB293" i="2"/>
  <c r="X293" i="2"/>
  <c r="T293" i="2"/>
  <c r="P293" i="2"/>
  <c r="AB292" i="2"/>
  <c r="T292" i="2"/>
  <c r="AB291" i="2"/>
  <c r="X291" i="2"/>
  <c r="T291" i="2"/>
  <c r="P291" i="2"/>
  <c r="L291" i="2"/>
  <c r="AC290" i="2"/>
  <c r="Z289" i="2"/>
  <c r="V289" i="2"/>
  <c r="R289" i="2"/>
  <c r="N289" i="2"/>
  <c r="X288" i="2"/>
  <c r="P288" i="2"/>
  <c r="Z287" i="2"/>
  <c r="V287" i="2"/>
  <c r="R287" i="2"/>
  <c r="N287" i="2"/>
  <c r="M286" i="2"/>
  <c r="AB285" i="2"/>
  <c r="X285" i="2"/>
  <c r="T285" i="2"/>
  <c r="P285" i="2"/>
  <c r="AB284" i="2"/>
  <c r="T284" i="2"/>
  <c r="AB283" i="2"/>
  <c r="X283" i="2"/>
  <c r="T283" i="2"/>
  <c r="P283" i="2"/>
  <c r="AC282" i="2"/>
  <c r="Z281" i="2"/>
  <c r="V281" i="2"/>
  <c r="X280" i="2"/>
  <c r="M280" i="2"/>
  <c r="AA279" i="2"/>
  <c r="V279" i="2"/>
  <c r="X278" i="2"/>
  <c r="M278" i="2"/>
  <c r="AA277" i="2"/>
  <c r="V277" i="2"/>
  <c r="X276" i="2"/>
  <c r="M276" i="2"/>
  <c r="X274" i="2"/>
  <c r="M274" i="2"/>
  <c r="X272" i="2"/>
  <c r="M272" i="2"/>
  <c r="X270" i="2"/>
  <c r="M270" i="2"/>
  <c r="X268" i="2"/>
  <c r="M268" i="2"/>
  <c r="X266" i="2"/>
  <c r="M266" i="2"/>
  <c r="X264" i="2"/>
  <c r="M264" i="2"/>
  <c r="X262" i="2"/>
  <c r="M262" i="2"/>
  <c r="U268" i="2"/>
  <c r="U266" i="2"/>
  <c r="U264" i="2"/>
  <c r="U262" i="2"/>
  <c r="Z386" i="2"/>
  <c r="S386" i="2"/>
  <c r="AA382" i="2"/>
  <c r="S382" i="2"/>
  <c r="AA378" i="2"/>
  <c r="S378" i="2"/>
  <c r="AB361" i="2"/>
  <c r="W361" i="2"/>
  <c r="Q361" i="2"/>
  <c r="L361" i="2"/>
  <c r="AK339" i="2"/>
  <c r="Z315" i="2"/>
  <c r="V315" i="2"/>
  <c r="R315" i="2"/>
  <c r="U314" i="2"/>
  <c r="Z313" i="2"/>
  <c r="V313" i="2"/>
  <c r="R313" i="2"/>
  <c r="U312" i="2"/>
  <c r="Z311" i="2"/>
  <c r="V311" i="2"/>
  <c r="R311" i="2"/>
  <c r="X302" i="2"/>
  <c r="AK301" i="2"/>
  <c r="Z301" i="2"/>
  <c r="V301" i="2"/>
  <c r="R301" i="2"/>
  <c r="V300" i="2"/>
  <c r="L300" i="2"/>
  <c r="AB299" i="2"/>
  <c r="X299" i="2"/>
  <c r="T299" i="2"/>
  <c r="P299" i="2"/>
  <c r="AB298" i="2"/>
  <c r="V298" i="2"/>
  <c r="Q298" i="2"/>
  <c r="AB297" i="2"/>
  <c r="X297" i="2"/>
  <c r="T297" i="2"/>
  <c r="P297" i="2"/>
  <c r="Z296" i="2"/>
  <c r="T296" i="2"/>
  <c r="M296" i="2"/>
  <c r="AB295" i="2"/>
  <c r="X295" i="2"/>
  <c r="T295" i="2"/>
  <c r="P295" i="2"/>
  <c r="Z291" i="2"/>
  <c r="V291" i="2"/>
  <c r="R291" i="2"/>
  <c r="M290" i="2"/>
  <c r="AB289" i="2"/>
  <c r="X289" i="2"/>
  <c r="T289" i="2"/>
  <c r="P289" i="2"/>
  <c r="AB288" i="2"/>
  <c r="T288" i="2"/>
  <c r="AB287" i="2"/>
  <c r="X287" i="2"/>
  <c r="T287" i="2"/>
  <c r="P287" i="2"/>
  <c r="M282" i="2"/>
  <c r="L281" i="2"/>
  <c r="P281" i="2"/>
  <c r="T281" i="2"/>
  <c r="AK279" i="2"/>
  <c r="L279" i="2"/>
  <c r="P279" i="2"/>
  <c r="T279" i="2"/>
  <c r="X279" i="2"/>
  <c r="AB279" i="2"/>
  <c r="AC278" i="2"/>
  <c r="Q278" i="2"/>
  <c r="L277" i="2"/>
  <c r="P277" i="2"/>
  <c r="T277" i="2"/>
  <c r="X277" i="2"/>
  <c r="AB277" i="2"/>
  <c r="AC276" i="2"/>
  <c r="Q276" i="2"/>
  <c r="L275" i="2"/>
  <c r="P275" i="2"/>
  <c r="T275" i="2"/>
  <c r="X275" i="2"/>
  <c r="AB275" i="2"/>
  <c r="AC274" i="2"/>
  <c r="Q274" i="2"/>
  <c r="AK273" i="2"/>
  <c r="L273" i="2"/>
  <c r="P273" i="2"/>
  <c r="T273" i="2"/>
  <c r="X273" i="2"/>
  <c r="AB273" i="2"/>
  <c r="AC272" i="2"/>
  <c r="Q272" i="2"/>
  <c r="L271" i="2"/>
  <c r="P271" i="2"/>
  <c r="T271" i="2"/>
  <c r="X271" i="2"/>
  <c r="AB271" i="2"/>
  <c r="AC270" i="2"/>
  <c r="Q270" i="2"/>
  <c r="L269" i="2"/>
  <c r="P269" i="2"/>
  <c r="T269" i="2"/>
  <c r="X269" i="2"/>
  <c r="AB269" i="2"/>
  <c r="AC268" i="2"/>
  <c r="Q268" i="2"/>
  <c r="L267" i="2"/>
  <c r="P267" i="2"/>
  <c r="T267" i="2"/>
  <c r="X267" i="2"/>
  <c r="AB267" i="2"/>
  <c r="AC266" i="2"/>
  <c r="Q266" i="2"/>
  <c r="L265" i="2"/>
  <c r="P265" i="2"/>
  <c r="T265" i="2"/>
  <c r="X265" i="2"/>
  <c r="AB265" i="2"/>
  <c r="AC264" i="2"/>
  <c r="Q264" i="2"/>
  <c r="L263" i="2"/>
  <c r="P263" i="2"/>
  <c r="T263" i="2"/>
  <c r="X263" i="2"/>
  <c r="AB263" i="2"/>
  <c r="AC262" i="2"/>
  <c r="Q262" i="2"/>
  <c r="L261" i="2"/>
  <c r="P261" i="2"/>
  <c r="T261" i="2"/>
  <c r="X261" i="2"/>
  <c r="AB261" i="2"/>
  <c r="L225" i="2"/>
  <c r="P225" i="2"/>
  <c r="T225" i="2"/>
  <c r="X225" i="2"/>
  <c r="AB225" i="2"/>
  <c r="O224" i="2"/>
  <c r="L224" i="2"/>
  <c r="Q224" i="2"/>
  <c r="V224" i="2"/>
  <c r="AB224" i="2"/>
  <c r="L217" i="2"/>
  <c r="P217" i="2"/>
  <c r="T217" i="2"/>
  <c r="X217" i="2"/>
  <c r="AB217" i="2"/>
  <c r="O216" i="2"/>
  <c r="L216" i="2"/>
  <c r="Q216" i="2"/>
  <c r="V216" i="2"/>
  <c r="AB216" i="2"/>
  <c r="O214" i="2"/>
  <c r="P214" i="2"/>
  <c r="U214" i="2"/>
  <c r="Z214" i="2"/>
  <c r="L214" i="2"/>
  <c r="Q214" i="2"/>
  <c r="V214" i="2"/>
  <c r="AB214" i="2"/>
  <c r="O212" i="2"/>
  <c r="P212" i="2"/>
  <c r="U212" i="2"/>
  <c r="Z212" i="2"/>
  <c r="L212" i="2"/>
  <c r="Q212" i="2"/>
  <c r="V212" i="2"/>
  <c r="AB212" i="2"/>
  <c r="N209" i="2"/>
  <c r="R209" i="2"/>
  <c r="V209" i="2"/>
  <c r="Z209" i="2"/>
  <c r="O209" i="2"/>
  <c r="S209" i="2"/>
  <c r="W209" i="2"/>
  <c r="AA209" i="2"/>
  <c r="L209" i="2"/>
  <c r="P209" i="2"/>
  <c r="T209" i="2"/>
  <c r="X209" i="2"/>
  <c r="AB209" i="2"/>
  <c r="AK255" i="2"/>
  <c r="Z251" i="2"/>
  <c r="V251" i="2"/>
  <c r="R251" i="2"/>
  <c r="N251" i="2"/>
  <c r="X250" i="2"/>
  <c r="P250" i="2"/>
  <c r="AK249" i="2"/>
  <c r="Z249" i="2"/>
  <c r="V249" i="2"/>
  <c r="R249" i="2"/>
  <c r="N249" i="2"/>
  <c r="X248" i="2"/>
  <c r="P248" i="2"/>
  <c r="Z247" i="2"/>
  <c r="V247" i="2"/>
  <c r="R247" i="2"/>
  <c r="X246" i="2"/>
  <c r="P246" i="2"/>
  <c r="Z245" i="2"/>
  <c r="V245" i="2"/>
  <c r="R245" i="2"/>
  <c r="Y244" i="2"/>
  <c r="T244" i="2"/>
  <c r="N244" i="2"/>
  <c r="Z243" i="2"/>
  <c r="V243" i="2"/>
  <c r="R243" i="2"/>
  <c r="Y242" i="2"/>
  <c r="T242" i="2"/>
  <c r="N242" i="2"/>
  <c r="Z241" i="2"/>
  <c r="V241" i="2"/>
  <c r="R241" i="2"/>
  <c r="Y240" i="2"/>
  <c r="T240" i="2"/>
  <c r="N240" i="2"/>
  <c r="Z239" i="2"/>
  <c r="V239" i="2"/>
  <c r="R239" i="2"/>
  <c r="Y238" i="2"/>
  <c r="T238" i="2"/>
  <c r="N238" i="2"/>
  <c r="Z237" i="2"/>
  <c r="V237" i="2"/>
  <c r="R237" i="2"/>
  <c r="Y236" i="2"/>
  <c r="T236" i="2"/>
  <c r="N236" i="2"/>
  <c r="Z235" i="2"/>
  <c r="V235" i="2"/>
  <c r="R235" i="2"/>
  <c r="AK234" i="2"/>
  <c r="Y234" i="2"/>
  <c r="T234" i="2"/>
  <c r="N234" i="2"/>
  <c r="Z233" i="2"/>
  <c r="V233" i="2"/>
  <c r="R233" i="2"/>
  <c r="Y232" i="2"/>
  <c r="T232" i="2"/>
  <c r="N232" i="2"/>
  <c r="Z231" i="2"/>
  <c r="V231" i="2"/>
  <c r="R231" i="2"/>
  <c r="Y230" i="2"/>
  <c r="T230" i="2"/>
  <c r="N230" i="2"/>
  <c r="Z229" i="2"/>
  <c r="V229" i="2"/>
  <c r="R229" i="2"/>
  <c r="Y228" i="2"/>
  <c r="T228" i="2"/>
  <c r="N228" i="2"/>
  <c r="O226" i="2"/>
  <c r="L226" i="2"/>
  <c r="Q226" i="2"/>
  <c r="V226" i="2"/>
  <c r="AB226" i="2"/>
  <c r="AC225" i="2"/>
  <c r="W225" i="2"/>
  <c r="R225" i="2"/>
  <c r="M225" i="2"/>
  <c r="Z224" i="2"/>
  <c r="T224" i="2"/>
  <c r="M224" i="2"/>
  <c r="AA223" i="2"/>
  <c r="V223" i="2"/>
  <c r="Y222" i="2"/>
  <c r="Z221" i="2"/>
  <c r="U221" i="2"/>
  <c r="X220" i="2"/>
  <c r="L219" i="2"/>
  <c r="P219" i="2"/>
  <c r="T219" i="2"/>
  <c r="X219" i="2"/>
  <c r="AB219" i="2"/>
  <c r="O218" i="2"/>
  <c r="L218" i="2"/>
  <c r="Q218" i="2"/>
  <c r="V218" i="2"/>
  <c r="AB218" i="2"/>
  <c r="AC217" i="2"/>
  <c r="W217" i="2"/>
  <c r="R217" i="2"/>
  <c r="M217" i="2"/>
  <c r="Z216" i="2"/>
  <c r="T216" i="2"/>
  <c r="M216" i="2"/>
  <c r="AA215" i="2"/>
  <c r="V215" i="2"/>
  <c r="X214" i="2"/>
  <c r="M214" i="2"/>
  <c r="X212" i="2"/>
  <c r="M212" i="2"/>
  <c r="O210" i="2"/>
  <c r="N210" i="2"/>
  <c r="T210" i="2"/>
  <c r="Y210" i="2"/>
  <c r="P210" i="2"/>
  <c r="U210" i="2"/>
  <c r="Z210" i="2"/>
  <c r="L210" i="2"/>
  <c r="Q210" i="2"/>
  <c r="V210" i="2"/>
  <c r="AB210" i="2"/>
  <c r="AC209" i="2"/>
  <c r="M209" i="2"/>
  <c r="N207" i="2"/>
  <c r="R207" i="2"/>
  <c r="V207" i="2"/>
  <c r="Z207" i="2"/>
  <c r="O207" i="2"/>
  <c r="S207" i="2"/>
  <c r="W207" i="2"/>
  <c r="AA207" i="2"/>
  <c r="L207" i="2"/>
  <c r="P207" i="2"/>
  <c r="T207" i="2"/>
  <c r="X207" i="2"/>
  <c r="AB207" i="2"/>
  <c r="AA225" i="2"/>
  <c r="V225" i="2"/>
  <c r="Q225" i="2"/>
  <c r="Y224" i="2"/>
  <c r="R224" i="2"/>
  <c r="L221" i="2"/>
  <c r="P221" i="2"/>
  <c r="T221" i="2"/>
  <c r="X221" i="2"/>
  <c r="AB221" i="2"/>
  <c r="O220" i="2"/>
  <c r="L220" i="2"/>
  <c r="Q220" i="2"/>
  <c r="V220" i="2"/>
  <c r="AB220" i="2"/>
  <c r="AA217" i="2"/>
  <c r="V217" i="2"/>
  <c r="Q217" i="2"/>
  <c r="Y216" i="2"/>
  <c r="R216" i="2"/>
  <c r="T214" i="2"/>
  <c r="T212" i="2"/>
  <c r="Y209" i="2"/>
  <c r="O208" i="2"/>
  <c r="N208" i="2"/>
  <c r="T208" i="2"/>
  <c r="Y208" i="2"/>
  <c r="P208" i="2"/>
  <c r="U208" i="2"/>
  <c r="Z208" i="2"/>
  <c r="L208" i="2"/>
  <c r="Q208" i="2"/>
  <c r="V208" i="2"/>
  <c r="AB208" i="2"/>
  <c r="M207" i="2"/>
  <c r="AB260" i="2"/>
  <c r="T260" i="2"/>
  <c r="L260" i="2"/>
  <c r="AB259" i="2"/>
  <c r="X259" i="2"/>
  <c r="T259" i="2"/>
  <c r="P259" i="2"/>
  <c r="AB258" i="2"/>
  <c r="T258" i="2"/>
  <c r="L258" i="2"/>
  <c r="AB257" i="2"/>
  <c r="X257" i="2"/>
  <c r="T257" i="2"/>
  <c r="P257" i="2"/>
  <c r="AB256" i="2"/>
  <c r="T256" i="2"/>
  <c r="L256" i="2"/>
  <c r="AB255" i="2"/>
  <c r="X255" i="2"/>
  <c r="T255" i="2"/>
  <c r="P255" i="2"/>
  <c r="AB254" i="2"/>
  <c r="T254" i="2"/>
  <c r="L254" i="2"/>
  <c r="AB253" i="2"/>
  <c r="X253" i="2"/>
  <c r="T253" i="2"/>
  <c r="P253" i="2"/>
  <c r="AB252" i="2"/>
  <c r="T252" i="2"/>
  <c r="L252" i="2"/>
  <c r="AB251" i="2"/>
  <c r="X251" i="2"/>
  <c r="T251" i="2"/>
  <c r="P251" i="2"/>
  <c r="AB250" i="2"/>
  <c r="T250" i="2"/>
  <c r="L250" i="2"/>
  <c r="T249" i="2"/>
  <c r="P249" i="2"/>
  <c r="AK248" i="2"/>
  <c r="Z225" i="2"/>
  <c r="U225" i="2"/>
  <c r="O225" i="2"/>
  <c r="X224" i="2"/>
  <c r="P224" i="2"/>
  <c r="L223" i="2"/>
  <c r="P223" i="2"/>
  <c r="T223" i="2"/>
  <c r="X223" i="2"/>
  <c r="AB223" i="2"/>
  <c r="O222" i="2"/>
  <c r="L222" i="2"/>
  <c r="Q222" i="2"/>
  <c r="V222" i="2"/>
  <c r="AB222" i="2"/>
  <c r="Z217" i="2"/>
  <c r="U217" i="2"/>
  <c r="O217" i="2"/>
  <c r="X216" i="2"/>
  <c r="P216" i="2"/>
  <c r="L215" i="2"/>
  <c r="P215" i="2"/>
  <c r="T215" i="2"/>
  <c r="X215" i="2"/>
  <c r="AB215" i="2"/>
  <c r="AC214" i="2"/>
  <c r="R214" i="2"/>
  <c r="O213" i="2"/>
  <c r="S213" i="2"/>
  <c r="W213" i="2"/>
  <c r="AA213" i="2"/>
  <c r="L213" i="2"/>
  <c r="P213" i="2"/>
  <c r="T213" i="2"/>
  <c r="X213" i="2"/>
  <c r="AB213" i="2"/>
  <c r="AC212" i="2"/>
  <c r="R212" i="2"/>
  <c r="N211" i="2"/>
  <c r="R211" i="2"/>
  <c r="V211" i="2"/>
  <c r="Z211" i="2"/>
  <c r="O211" i="2"/>
  <c r="S211" i="2"/>
  <c r="W211" i="2"/>
  <c r="AA211" i="2"/>
  <c r="L211" i="2"/>
  <c r="P211" i="2"/>
  <c r="T211" i="2"/>
  <c r="X211" i="2"/>
  <c r="AB211" i="2"/>
  <c r="AC210" i="2"/>
  <c r="U209" i="2"/>
  <c r="M208" i="2"/>
  <c r="Y207" i="2"/>
  <c r="O187" i="2"/>
  <c r="V187" i="2"/>
  <c r="AA187" i="2"/>
  <c r="S172" i="2"/>
  <c r="AA172" i="2"/>
  <c r="P172" i="2"/>
  <c r="AB206" i="2"/>
  <c r="V206" i="2"/>
  <c r="Q206" i="2"/>
  <c r="L206" i="2"/>
  <c r="AB205" i="2"/>
  <c r="X205" i="2"/>
  <c r="T205" i="2"/>
  <c r="P205" i="2"/>
  <c r="L205" i="2"/>
  <c r="AB204" i="2"/>
  <c r="V204" i="2"/>
  <c r="Q204" i="2"/>
  <c r="L204" i="2"/>
  <c r="AB203" i="2"/>
  <c r="X203" i="2"/>
  <c r="T203" i="2"/>
  <c r="P203" i="2"/>
  <c r="L203" i="2"/>
  <c r="AB202" i="2"/>
  <c r="V202" i="2"/>
  <c r="Q202" i="2"/>
  <c r="L202" i="2"/>
  <c r="AB201" i="2"/>
  <c r="X201" i="2"/>
  <c r="T201" i="2"/>
  <c r="P201" i="2"/>
  <c r="L201" i="2"/>
  <c r="AB200" i="2"/>
  <c r="V200" i="2"/>
  <c r="Q200" i="2"/>
  <c r="L200" i="2"/>
  <c r="AB199" i="2"/>
  <c r="X199" i="2"/>
  <c r="T199" i="2"/>
  <c r="P199" i="2"/>
  <c r="L199" i="2"/>
  <c r="AB198" i="2"/>
  <c r="V198" i="2"/>
  <c r="Q198" i="2"/>
  <c r="L198" i="2"/>
  <c r="AB197" i="2"/>
  <c r="X197" i="2"/>
  <c r="T197" i="2"/>
  <c r="P197" i="2"/>
  <c r="L197" i="2"/>
  <c r="AB196" i="2"/>
  <c r="V196" i="2"/>
  <c r="Q196" i="2"/>
  <c r="L196" i="2"/>
  <c r="AB195" i="2"/>
  <c r="X195" i="2"/>
  <c r="T195" i="2"/>
  <c r="P195" i="2"/>
  <c r="L195" i="2"/>
  <c r="AB194" i="2"/>
  <c r="V194" i="2"/>
  <c r="Q194" i="2"/>
  <c r="L194" i="2"/>
  <c r="AB193" i="2"/>
  <c r="X193" i="2"/>
  <c r="T193" i="2"/>
  <c r="P193" i="2"/>
  <c r="L193" i="2"/>
  <c r="AB192" i="2"/>
  <c r="V192" i="2"/>
  <c r="Q192" i="2"/>
  <c r="L192" i="2"/>
  <c r="AB191" i="2"/>
  <c r="X191" i="2"/>
  <c r="T191" i="2"/>
  <c r="P191" i="2"/>
  <c r="L191" i="2"/>
  <c r="L189" i="2"/>
  <c r="P189" i="2"/>
  <c r="T189" i="2"/>
  <c r="X189" i="2"/>
  <c r="AB189" i="2"/>
  <c r="O188" i="2"/>
  <c r="L188" i="2"/>
  <c r="Q188" i="2"/>
  <c r="V188" i="2"/>
  <c r="AB188" i="2"/>
  <c r="AB187" i="2"/>
  <c r="T187" i="2"/>
  <c r="M187" i="2"/>
  <c r="U172" i="2"/>
  <c r="Z206" i="2"/>
  <c r="U206" i="2"/>
  <c r="P206" i="2"/>
  <c r="AA205" i="2"/>
  <c r="W205" i="2"/>
  <c r="S205" i="2"/>
  <c r="O205" i="2"/>
  <c r="Z204" i="2"/>
  <c r="U204" i="2"/>
  <c r="P204" i="2"/>
  <c r="AA203" i="2"/>
  <c r="W203" i="2"/>
  <c r="S203" i="2"/>
  <c r="O203" i="2"/>
  <c r="Z202" i="2"/>
  <c r="U202" i="2"/>
  <c r="P202" i="2"/>
  <c r="AA201" i="2"/>
  <c r="W201" i="2"/>
  <c r="S201" i="2"/>
  <c r="O201" i="2"/>
  <c r="Z200" i="2"/>
  <c r="U200" i="2"/>
  <c r="P200" i="2"/>
  <c r="AA199" i="2"/>
  <c r="W199" i="2"/>
  <c r="S199" i="2"/>
  <c r="O199" i="2"/>
  <c r="Z198" i="2"/>
  <c r="U198" i="2"/>
  <c r="P198" i="2"/>
  <c r="AA197" i="2"/>
  <c r="W197" i="2"/>
  <c r="S197" i="2"/>
  <c r="O197" i="2"/>
  <c r="Z196" i="2"/>
  <c r="U196" i="2"/>
  <c r="P196" i="2"/>
  <c r="AA195" i="2"/>
  <c r="W195" i="2"/>
  <c r="S195" i="2"/>
  <c r="O195" i="2"/>
  <c r="Z194" i="2"/>
  <c r="U194" i="2"/>
  <c r="P194" i="2"/>
  <c r="AA193" i="2"/>
  <c r="W193" i="2"/>
  <c r="S193" i="2"/>
  <c r="O193" i="2"/>
  <c r="Z192" i="2"/>
  <c r="U192" i="2"/>
  <c r="P192" i="2"/>
  <c r="AA191" i="2"/>
  <c r="W191" i="2"/>
  <c r="S191" i="2"/>
  <c r="O191" i="2"/>
  <c r="O190" i="2"/>
  <c r="L190" i="2"/>
  <c r="Q190" i="2"/>
  <c r="AC189" i="2"/>
  <c r="W189" i="2"/>
  <c r="R189" i="2"/>
  <c r="M189" i="2"/>
  <c r="Z188" i="2"/>
  <c r="T188" i="2"/>
  <c r="M188" i="2"/>
  <c r="Z187" i="2"/>
  <c r="S187" i="2"/>
  <c r="M185" i="2"/>
  <c r="R185" i="2"/>
  <c r="W185" i="2"/>
  <c r="AC185" i="2"/>
  <c r="S174" i="2"/>
  <c r="P174" i="2"/>
  <c r="Y206" i="2"/>
  <c r="T206" i="2"/>
  <c r="N206" i="2"/>
  <c r="Z205" i="2"/>
  <c r="V205" i="2"/>
  <c r="R205" i="2"/>
  <c r="Y204" i="2"/>
  <c r="T204" i="2"/>
  <c r="N204" i="2"/>
  <c r="Z203" i="2"/>
  <c r="V203" i="2"/>
  <c r="R203" i="2"/>
  <c r="Y202" i="2"/>
  <c r="T202" i="2"/>
  <c r="N202" i="2"/>
  <c r="Z201" i="2"/>
  <c r="V201" i="2"/>
  <c r="R201" i="2"/>
  <c r="Y200" i="2"/>
  <c r="T200" i="2"/>
  <c r="N200" i="2"/>
  <c r="Z199" i="2"/>
  <c r="V199" i="2"/>
  <c r="R199" i="2"/>
  <c r="Y198" i="2"/>
  <c r="T198" i="2"/>
  <c r="N198" i="2"/>
  <c r="Z197" i="2"/>
  <c r="V197" i="2"/>
  <c r="R197" i="2"/>
  <c r="Y196" i="2"/>
  <c r="T196" i="2"/>
  <c r="N196" i="2"/>
  <c r="Z195" i="2"/>
  <c r="V195" i="2"/>
  <c r="R195" i="2"/>
  <c r="Y194" i="2"/>
  <c r="T194" i="2"/>
  <c r="N194" i="2"/>
  <c r="Z193" i="2"/>
  <c r="V193" i="2"/>
  <c r="R193" i="2"/>
  <c r="Y192" i="2"/>
  <c r="T192" i="2"/>
  <c r="N192" i="2"/>
  <c r="Z191" i="2"/>
  <c r="V191" i="2"/>
  <c r="R191" i="2"/>
  <c r="Y190" i="2"/>
  <c r="T190" i="2"/>
  <c r="M190" i="2"/>
  <c r="AA189" i="2"/>
  <c r="V189" i="2"/>
  <c r="Q189" i="2"/>
  <c r="Y188" i="2"/>
  <c r="R188" i="2"/>
  <c r="X187" i="2"/>
  <c r="R187" i="2"/>
  <c r="AA185" i="2"/>
  <c r="U185" i="2"/>
  <c r="N185" i="2"/>
  <c r="O183" i="2"/>
  <c r="W183" i="2"/>
  <c r="M183" i="2"/>
  <c r="S183" i="2"/>
  <c r="Z183" i="2"/>
  <c r="AA174" i="2"/>
  <c r="S166" i="2"/>
  <c r="AA166" i="2"/>
  <c r="P166" i="2"/>
  <c r="O124" i="2"/>
  <c r="S124" i="2"/>
  <c r="W124" i="2"/>
  <c r="AA124" i="2"/>
  <c r="L124" i="2"/>
  <c r="P124" i="2"/>
  <c r="T124" i="2"/>
  <c r="X124" i="2"/>
  <c r="AB124" i="2"/>
  <c r="N124" i="2"/>
  <c r="R124" i="2"/>
  <c r="V124" i="2"/>
  <c r="Z124" i="2"/>
  <c r="R103" i="2"/>
  <c r="AC103" i="2"/>
  <c r="L103" i="2"/>
  <c r="V103" i="2"/>
  <c r="Q103" i="2"/>
  <c r="AB103" i="2"/>
  <c r="Z181" i="2"/>
  <c r="U181" i="2"/>
  <c r="O181" i="2"/>
  <c r="Z169" i="2"/>
  <c r="U169" i="2"/>
  <c r="O169" i="2"/>
  <c r="S168" i="2"/>
  <c r="AC165" i="2"/>
  <c r="W165" i="2"/>
  <c r="R165" i="2"/>
  <c r="M165" i="2"/>
  <c r="Y160" i="2"/>
  <c r="T160" i="2"/>
  <c r="O160" i="2"/>
  <c r="V159" i="2"/>
  <c r="M159" i="2"/>
  <c r="AB158" i="2"/>
  <c r="W158" i="2"/>
  <c r="Q158" i="2"/>
  <c r="L158" i="2"/>
  <c r="V157" i="2"/>
  <c r="Y156" i="2"/>
  <c r="T156" i="2"/>
  <c r="O156" i="2"/>
  <c r="Y154" i="2"/>
  <c r="T154" i="2"/>
  <c r="O154" i="2"/>
  <c r="Y152" i="2"/>
  <c r="T152" i="2"/>
  <c r="O152" i="2"/>
  <c r="Y150" i="2"/>
  <c r="T150" i="2"/>
  <c r="O150" i="2"/>
  <c r="N148" i="2"/>
  <c r="P148" i="2"/>
  <c r="AC146" i="2"/>
  <c r="W146" i="2"/>
  <c r="X144" i="2"/>
  <c r="Q144" i="2"/>
  <c r="U125" i="2"/>
  <c r="Q125" i="2"/>
  <c r="AC124" i="2"/>
  <c r="M124" i="2"/>
  <c r="O116" i="2"/>
  <c r="S116" i="2"/>
  <c r="W116" i="2"/>
  <c r="AA116" i="2"/>
  <c r="L116" i="2"/>
  <c r="P116" i="2"/>
  <c r="T116" i="2"/>
  <c r="X116" i="2"/>
  <c r="AB116" i="2"/>
  <c r="N116" i="2"/>
  <c r="R116" i="2"/>
  <c r="V116" i="2"/>
  <c r="Z116" i="2"/>
  <c r="M103" i="2"/>
  <c r="P101" i="2"/>
  <c r="U101" i="2"/>
  <c r="Z101" i="2"/>
  <c r="L101" i="2"/>
  <c r="Q101" i="2"/>
  <c r="V101" i="2"/>
  <c r="AB101" i="2"/>
  <c r="N101" i="2"/>
  <c r="T101" i="2"/>
  <c r="Y101" i="2"/>
  <c r="AA165" i="2"/>
  <c r="V165" i="2"/>
  <c r="Q165" i="2"/>
  <c r="U159" i="2"/>
  <c r="AA158" i="2"/>
  <c r="U158" i="2"/>
  <c r="P158" i="2"/>
  <c r="N146" i="2"/>
  <c r="P146" i="2"/>
  <c r="U146" i="2"/>
  <c r="AA146" i="2"/>
  <c r="AC144" i="2"/>
  <c r="W144" i="2"/>
  <c r="Y125" i="2"/>
  <c r="Y124" i="2"/>
  <c r="U117" i="2"/>
  <c r="Q117" i="2"/>
  <c r="AC116" i="2"/>
  <c r="M116" i="2"/>
  <c r="M101" i="2"/>
  <c r="AC181" i="2"/>
  <c r="W181" i="2"/>
  <c r="R181" i="2"/>
  <c r="Y171" i="2"/>
  <c r="R171" i="2"/>
  <c r="AC169" i="2"/>
  <c r="W169" i="2"/>
  <c r="R169" i="2"/>
  <c r="AA168" i="2"/>
  <c r="Z165" i="2"/>
  <c r="U165" i="2"/>
  <c r="Y163" i="2"/>
  <c r="R163" i="2"/>
  <c r="AA161" i="2"/>
  <c r="V161" i="2"/>
  <c r="AB160" i="2"/>
  <c r="W160" i="2"/>
  <c r="Q160" i="2"/>
  <c r="L160" i="2"/>
  <c r="AC159" i="2"/>
  <c r="Q159" i="2"/>
  <c r="Y158" i="2"/>
  <c r="T158" i="2"/>
  <c r="O158" i="2"/>
  <c r="AB156" i="2"/>
  <c r="W156" i="2"/>
  <c r="Q156" i="2"/>
  <c r="L156" i="2"/>
  <c r="Y155" i="2"/>
  <c r="AB154" i="2"/>
  <c r="W154" i="2"/>
  <c r="Q154" i="2"/>
  <c r="L154" i="2"/>
  <c r="Q153" i="2"/>
  <c r="AB152" i="2"/>
  <c r="W152" i="2"/>
  <c r="Q152" i="2"/>
  <c r="L152" i="2"/>
  <c r="Q151" i="2"/>
  <c r="L150" i="2"/>
  <c r="N144" i="2"/>
  <c r="P144" i="2"/>
  <c r="U144" i="2"/>
  <c r="AA144" i="2"/>
  <c r="U124" i="2"/>
  <c r="Y117" i="2"/>
  <c r="Y116" i="2"/>
  <c r="O102" i="2"/>
  <c r="S102" i="2"/>
  <c r="W102" i="2"/>
  <c r="AA102" i="2"/>
  <c r="L102" i="2"/>
  <c r="P102" i="2"/>
  <c r="T102" i="2"/>
  <c r="X102" i="2"/>
  <c r="AB102" i="2"/>
  <c r="N102" i="2"/>
  <c r="R102" i="2"/>
  <c r="V102" i="2"/>
  <c r="Z102" i="2"/>
  <c r="AC101" i="2"/>
  <c r="AK142" i="2"/>
  <c r="AA142" i="2"/>
  <c r="U142" i="2"/>
  <c r="P142" i="2"/>
  <c r="AA140" i="2"/>
  <c r="U140" i="2"/>
  <c r="P140" i="2"/>
  <c r="AA138" i="2"/>
  <c r="U138" i="2"/>
  <c r="P138" i="2"/>
  <c r="AA136" i="2"/>
  <c r="U136" i="2"/>
  <c r="P136" i="2"/>
  <c r="AK134" i="2"/>
  <c r="AA134" i="2"/>
  <c r="U134" i="2"/>
  <c r="P134" i="2"/>
  <c r="AA132" i="2"/>
  <c r="U132" i="2"/>
  <c r="P132" i="2"/>
  <c r="AA130" i="2"/>
  <c r="U130" i="2"/>
  <c r="P130" i="2"/>
  <c r="AA128" i="2"/>
  <c r="U128" i="2"/>
  <c r="P128" i="2"/>
  <c r="AA122" i="2"/>
  <c r="W122" i="2"/>
  <c r="S122" i="2"/>
  <c r="Q121" i="2"/>
  <c r="AB120" i="2"/>
  <c r="X120" i="2"/>
  <c r="T120" i="2"/>
  <c r="P120" i="2"/>
  <c r="L120" i="2"/>
  <c r="AA114" i="2"/>
  <c r="W114" i="2"/>
  <c r="S114" i="2"/>
  <c r="Q113" i="2"/>
  <c r="AB112" i="2"/>
  <c r="X112" i="2"/>
  <c r="T112" i="2"/>
  <c r="P112" i="2"/>
  <c r="L112" i="2"/>
  <c r="M105" i="2"/>
  <c r="M99" i="2"/>
  <c r="T99" i="2"/>
  <c r="Z99" i="2"/>
  <c r="O96" i="2"/>
  <c r="S96" i="2"/>
  <c r="W96" i="2"/>
  <c r="AA96" i="2"/>
  <c r="L87" i="2"/>
  <c r="U87" i="2"/>
  <c r="P77" i="2"/>
  <c r="O77" i="2"/>
  <c r="AA77" i="2"/>
  <c r="M62" i="2"/>
  <c r="S62" i="2"/>
  <c r="Z62" i="2"/>
  <c r="O62" i="2"/>
  <c r="W62" i="2"/>
  <c r="R62" i="2"/>
  <c r="Y62" i="2"/>
  <c r="M97" i="2"/>
  <c r="AB96" i="2"/>
  <c r="V96" i="2"/>
  <c r="Q96" i="2"/>
  <c r="L96" i="2"/>
  <c r="L90" i="2"/>
  <c r="M90" i="2"/>
  <c r="R90" i="2"/>
  <c r="W90" i="2"/>
  <c r="AC90" i="2"/>
  <c r="M87" i="2"/>
  <c r="N84" i="2"/>
  <c r="Q84" i="2"/>
  <c r="Y84" i="2"/>
  <c r="M84" i="2"/>
  <c r="U84" i="2"/>
  <c r="AC84" i="2"/>
  <c r="L83" i="2"/>
  <c r="U83" i="2"/>
  <c r="M83" i="2"/>
  <c r="AC83" i="2"/>
  <c r="N82" i="2"/>
  <c r="U82" i="2"/>
  <c r="M82" i="2"/>
  <c r="AC82" i="2"/>
  <c r="U77" i="2"/>
  <c r="M76" i="2"/>
  <c r="R76" i="2"/>
  <c r="W76" i="2"/>
  <c r="AC76" i="2"/>
  <c r="O76" i="2"/>
  <c r="U76" i="2"/>
  <c r="Z76" i="2"/>
  <c r="Q76" i="2"/>
  <c r="V76" i="2"/>
  <c r="AA76" i="2"/>
  <c r="N62" i="2"/>
  <c r="Z120" i="2"/>
  <c r="V120" i="2"/>
  <c r="R120" i="2"/>
  <c r="Z112" i="2"/>
  <c r="V112" i="2"/>
  <c r="R112" i="2"/>
  <c r="AA110" i="2"/>
  <c r="W110" i="2"/>
  <c r="S110" i="2"/>
  <c r="AA108" i="2"/>
  <c r="W108" i="2"/>
  <c r="S108" i="2"/>
  <c r="AA106" i="2"/>
  <c r="W106" i="2"/>
  <c r="S106" i="2"/>
  <c r="Z104" i="2"/>
  <c r="V104" i="2"/>
  <c r="R104" i="2"/>
  <c r="AB100" i="2"/>
  <c r="X100" i="2"/>
  <c r="T100" i="2"/>
  <c r="U99" i="2"/>
  <c r="Z98" i="2"/>
  <c r="U98" i="2"/>
  <c r="Z96" i="2"/>
  <c r="U96" i="2"/>
  <c r="P96" i="2"/>
  <c r="AA90" i="2"/>
  <c r="U90" i="2"/>
  <c r="N90" i="2"/>
  <c r="N89" i="2"/>
  <c r="L89" i="2"/>
  <c r="T89" i="2"/>
  <c r="AB89" i="2"/>
  <c r="L88" i="2"/>
  <c r="Q88" i="2"/>
  <c r="V88" i="2"/>
  <c r="AA88" i="2"/>
  <c r="AC87" i="2"/>
  <c r="O84" i="2"/>
  <c r="Q83" i="2"/>
  <c r="Q82" i="2"/>
  <c r="L79" i="2"/>
  <c r="M79" i="2"/>
  <c r="AC79" i="2"/>
  <c r="U79" i="2"/>
  <c r="Y79" i="2"/>
  <c r="N76" i="2"/>
  <c r="S73" i="2"/>
  <c r="M73" i="2"/>
  <c r="U73" i="2"/>
  <c r="P73" i="2"/>
  <c r="AA73" i="2"/>
  <c r="T73" i="2"/>
  <c r="AC73" i="2"/>
  <c r="L71" i="2"/>
  <c r="S71" i="2"/>
  <c r="AA71" i="2"/>
  <c r="P71" i="2"/>
  <c r="W71" i="2"/>
  <c r="AC71" i="2"/>
  <c r="Q71" i="2"/>
  <c r="X71" i="2"/>
  <c r="L100" i="2"/>
  <c r="P100" i="2"/>
  <c r="AC99" i="2"/>
  <c r="R99" i="2"/>
  <c r="L98" i="2"/>
  <c r="P98" i="2"/>
  <c r="T98" i="2"/>
  <c r="X98" i="2"/>
  <c r="AB98" i="2"/>
  <c r="X97" i="2"/>
  <c r="Y96" i="2"/>
  <c r="T96" i="2"/>
  <c r="N96" i="2"/>
  <c r="Z90" i="2"/>
  <c r="S90" i="2"/>
  <c r="X89" i="2"/>
  <c r="M89" i="2"/>
  <c r="Z88" i="2"/>
  <c r="S88" i="2"/>
  <c r="M88" i="2"/>
  <c r="Y87" i="2"/>
  <c r="N80" i="2"/>
  <c r="M80" i="2"/>
  <c r="U80" i="2"/>
  <c r="AC80" i="2"/>
  <c r="Q80" i="2"/>
  <c r="Y80" i="2"/>
  <c r="S80" i="2"/>
  <c r="AA80" i="2"/>
  <c r="Q79" i="2"/>
  <c r="O73" i="2"/>
  <c r="U63" i="2"/>
  <c r="P63" i="2"/>
  <c r="AA63" i="2"/>
  <c r="AC63" i="2"/>
  <c r="AC62" i="2"/>
  <c r="R48" i="2"/>
  <c r="Z48" i="2"/>
  <c r="O47" i="2"/>
  <c r="U47" i="2"/>
  <c r="Z47" i="2"/>
  <c r="Y81" i="2"/>
  <c r="U70" i="2"/>
  <c r="M70" i="2"/>
  <c r="AC68" i="2"/>
  <c r="W68" i="2"/>
  <c r="R68" i="2"/>
  <c r="M68" i="2"/>
  <c r="X67" i="2"/>
  <c r="AC64" i="2"/>
  <c r="W64" i="2"/>
  <c r="R64" i="2"/>
  <c r="M64" i="2"/>
  <c r="M61" i="2"/>
  <c r="AC60" i="2"/>
  <c r="W60" i="2"/>
  <c r="R60" i="2"/>
  <c r="M60" i="2"/>
  <c r="M58" i="2"/>
  <c r="S58" i="2"/>
  <c r="X55" i="2"/>
  <c r="S51" i="2"/>
  <c r="AC51" i="2"/>
  <c r="AC49" i="2"/>
  <c r="W49" i="2"/>
  <c r="V48" i="2"/>
  <c r="M48" i="2"/>
  <c r="AA47" i="2"/>
  <c r="S47" i="2"/>
  <c r="M47" i="2"/>
  <c r="O57" i="2"/>
  <c r="X57" i="2"/>
  <c r="N49" i="2"/>
  <c r="P49" i="2"/>
  <c r="U49" i="2"/>
  <c r="AA49" i="2"/>
  <c r="U48" i="2"/>
  <c r="Y47" i="2"/>
  <c r="R47" i="2"/>
  <c r="AK44" i="2"/>
  <c r="X44" i="2"/>
  <c r="AC44" i="2"/>
  <c r="M44" i="2"/>
  <c r="Z70" i="2"/>
  <c r="O70" i="2"/>
  <c r="Z68" i="2"/>
  <c r="U68" i="2"/>
  <c r="Z64" i="2"/>
  <c r="U64" i="2"/>
  <c r="X61" i="2"/>
  <c r="Z60" i="2"/>
  <c r="U60" i="2"/>
  <c r="AC58" i="2"/>
  <c r="U58" i="2"/>
  <c r="M57" i="2"/>
  <c r="O56" i="2"/>
  <c r="U56" i="2"/>
  <c r="Z56" i="2"/>
  <c r="AC55" i="2"/>
  <c r="M55" i="2"/>
  <c r="W51" i="2"/>
  <c r="Y49" i="2"/>
  <c r="S49" i="2"/>
  <c r="L49" i="2"/>
  <c r="AC48" i="2"/>
  <c r="Q48" i="2"/>
  <c r="W47" i="2"/>
  <c r="Q47" i="2"/>
  <c r="M45" i="2"/>
  <c r="S45" i="2"/>
  <c r="Z45" i="2"/>
  <c r="O45" i="2"/>
  <c r="W45" i="2"/>
  <c r="S44" i="2"/>
  <c r="AK42" i="2"/>
  <c r="AC19" i="2"/>
  <c r="S19" i="2"/>
  <c r="Y18" i="2"/>
  <c r="R18" i="2"/>
  <c r="AC15" i="2"/>
  <c r="S15" i="2"/>
  <c r="X13" i="2"/>
  <c r="S10" i="2"/>
  <c r="AC8" i="2"/>
  <c r="W8" i="2"/>
  <c r="R8" i="2"/>
  <c r="M8" i="2"/>
  <c r="AB7" i="2"/>
  <c r="Q7" i="2"/>
  <c r="AC4" i="2"/>
  <c r="W4" i="2"/>
  <c r="R4" i="2"/>
  <c r="M4" i="2"/>
  <c r="AK3" i="2"/>
  <c r="AF513" i="2"/>
  <c r="AF514" i="2"/>
  <c r="AF515" i="2"/>
  <c r="AB3" i="2"/>
  <c r="T3" i="2"/>
  <c r="L3" i="2"/>
  <c r="AB29" i="2"/>
  <c r="T29" i="2"/>
  <c r="L29" i="2"/>
  <c r="AB28" i="2"/>
  <c r="X28" i="2"/>
  <c r="T28" i="2"/>
  <c r="P28" i="2"/>
  <c r="AB27" i="2"/>
  <c r="T27" i="2"/>
  <c r="L27" i="2"/>
  <c r="AB26" i="2"/>
  <c r="X26" i="2"/>
  <c r="T26" i="2"/>
  <c r="P26" i="2"/>
  <c r="W18" i="2"/>
  <c r="O18" i="2"/>
  <c r="AC10" i="2"/>
  <c r="R10" i="2"/>
  <c r="AA8" i="2"/>
  <c r="V8" i="2"/>
  <c r="Q8" i="2"/>
  <c r="AA4" i="2"/>
  <c r="V4" i="2"/>
  <c r="Q4" i="2"/>
  <c r="AE514" i="2"/>
  <c r="AE513" i="2"/>
  <c r="AE515" i="2"/>
  <c r="Y3" i="2"/>
  <c r="Q3" i="2"/>
  <c r="AK49" i="2"/>
  <c r="X46" i="2"/>
  <c r="Q46" i="2"/>
  <c r="AC42" i="2"/>
  <c r="Z41" i="2"/>
  <c r="R41" i="2"/>
  <c r="Y40" i="2"/>
  <c r="Q40" i="2"/>
  <c r="Z39" i="2"/>
  <c r="U39" i="2"/>
  <c r="P39" i="2"/>
  <c r="AA38" i="2"/>
  <c r="W38" i="2"/>
  <c r="S38" i="2"/>
  <c r="Z37" i="2"/>
  <c r="U37" i="2"/>
  <c r="P37" i="2"/>
  <c r="AA36" i="2"/>
  <c r="W36" i="2"/>
  <c r="S36" i="2"/>
  <c r="Z35" i="2"/>
  <c r="U35" i="2"/>
  <c r="P35" i="2"/>
  <c r="AA34" i="2"/>
  <c r="W34" i="2"/>
  <c r="S34" i="2"/>
  <c r="Z33" i="2"/>
  <c r="U33" i="2"/>
  <c r="P33" i="2"/>
  <c r="AA32" i="2"/>
  <c r="W32" i="2"/>
  <c r="S32" i="2"/>
  <c r="Y31" i="2"/>
  <c r="Q31" i="2"/>
  <c r="AA30" i="2"/>
  <c r="W30" i="2"/>
  <c r="S30" i="2"/>
  <c r="Y29" i="2"/>
  <c r="Q29" i="2"/>
  <c r="Z8" i="2"/>
  <c r="U8" i="2"/>
  <c r="O8" i="2"/>
  <c r="U7" i="2"/>
  <c r="L7" i="2"/>
  <c r="Z4" i="2"/>
  <c r="U4" i="2"/>
  <c r="O4" i="2"/>
  <c r="AD515" i="2"/>
  <c r="AD514" i="2"/>
  <c r="AD513" i="2"/>
  <c r="X3" i="2"/>
  <c r="X29" i="2"/>
  <c r="P29" i="2"/>
  <c r="N3" i="2"/>
  <c r="E513" i="2"/>
  <c r="E514" i="2"/>
  <c r="E515" i="2"/>
  <c r="O507" i="2"/>
  <c r="S507" i="2"/>
  <c r="W507" i="2"/>
  <c r="AA507" i="2"/>
  <c r="AK500" i="2"/>
  <c r="AB511" i="2"/>
  <c r="X511" i="2"/>
  <c r="T511" i="2"/>
  <c r="P511" i="2"/>
  <c r="L511" i="2"/>
  <c r="AB509" i="2"/>
  <c r="X509" i="2"/>
  <c r="T509" i="2"/>
  <c r="P509" i="2"/>
  <c r="L509" i="2"/>
  <c r="Z507" i="2"/>
  <c r="U507" i="2"/>
  <c r="P507" i="2"/>
  <c r="O505" i="2"/>
  <c r="S505" i="2"/>
  <c r="W505" i="2"/>
  <c r="AA505" i="2"/>
  <c r="L505" i="2"/>
  <c r="P505" i="2"/>
  <c r="T505" i="2"/>
  <c r="X505" i="2"/>
  <c r="AB505" i="2"/>
  <c r="O501" i="2"/>
  <c r="S501" i="2"/>
  <c r="W501" i="2"/>
  <c r="AA501" i="2"/>
  <c r="L501" i="2"/>
  <c r="P501" i="2"/>
  <c r="T501" i="2"/>
  <c r="X501" i="2"/>
  <c r="AB501" i="2"/>
  <c r="N501" i="2"/>
  <c r="R501" i="2"/>
  <c r="O499" i="2"/>
  <c r="S499" i="2"/>
  <c r="W499" i="2"/>
  <c r="AA499" i="2"/>
  <c r="L499" i="2"/>
  <c r="P499" i="2"/>
  <c r="T499" i="2"/>
  <c r="X499" i="2"/>
  <c r="AB499" i="2"/>
  <c r="N499" i="2"/>
  <c r="R499" i="2"/>
  <c r="V499" i="2"/>
  <c r="Z499" i="2"/>
  <c r="O497" i="2"/>
  <c r="S497" i="2"/>
  <c r="W497" i="2"/>
  <c r="AA497" i="2"/>
  <c r="L497" i="2"/>
  <c r="P497" i="2"/>
  <c r="T497" i="2"/>
  <c r="X497" i="2"/>
  <c r="AB497" i="2"/>
  <c r="N497" i="2"/>
  <c r="R497" i="2"/>
  <c r="V497" i="2"/>
  <c r="Z497" i="2"/>
  <c r="O495" i="2"/>
  <c r="S495" i="2"/>
  <c r="W495" i="2"/>
  <c r="AA495" i="2"/>
  <c r="L495" i="2"/>
  <c r="P495" i="2"/>
  <c r="T495" i="2"/>
  <c r="X495" i="2"/>
  <c r="AB495" i="2"/>
  <c r="N495" i="2"/>
  <c r="R495" i="2"/>
  <c r="V495" i="2"/>
  <c r="Z495" i="2"/>
  <c r="O493" i="2"/>
  <c r="S493" i="2"/>
  <c r="W493" i="2"/>
  <c r="AA493" i="2"/>
  <c r="L493" i="2"/>
  <c r="P493" i="2"/>
  <c r="T493" i="2"/>
  <c r="X493" i="2"/>
  <c r="AB493" i="2"/>
  <c r="N493" i="2"/>
  <c r="R493" i="2"/>
  <c r="V493" i="2"/>
  <c r="Z493" i="2"/>
  <c r="O491" i="2"/>
  <c r="S491" i="2"/>
  <c r="W491" i="2"/>
  <c r="AA491" i="2"/>
  <c r="L491" i="2"/>
  <c r="P491" i="2"/>
  <c r="T491" i="2"/>
  <c r="X491" i="2"/>
  <c r="AB491" i="2"/>
  <c r="N491" i="2"/>
  <c r="R491" i="2"/>
  <c r="V491" i="2"/>
  <c r="Z491" i="2"/>
  <c r="O489" i="2"/>
  <c r="S489" i="2"/>
  <c r="W489" i="2"/>
  <c r="AA489" i="2"/>
  <c r="L489" i="2"/>
  <c r="P489" i="2"/>
  <c r="T489" i="2"/>
  <c r="X489" i="2"/>
  <c r="AB489" i="2"/>
  <c r="N489" i="2"/>
  <c r="R489" i="2"/>
  <c r="V489" i="2"/>
  <c r="Z489" i="2"/>
  <c r="O487" i="2"/>
  <c r="S487" i="2"/>
  <c r="W487" i="2"/>
  <c r="AA487" i="2"/>
  <c r="L487" i="2"/>
  <c r="P487" i="2"/>
  <c r="T487" i="2"/>
  <c r="X487" i="2"/>
  <c r="AB487" i="2"/>
  <c r="N487" i="2"/>
  <c r="R487" i="2"/>
  <c r="V487" i="2"/>
  <c r="Z487" i="2"/>
  <c r="O485" i="2"/>
  <c r="S485" i="2"/>
  <c r="W485" i="2"/>
  <c r="AA485" i="2"/>
  <c r="L485" i="2"/>
  <c r="P485" i="2"/>
  <c r="T485" i="2"/>
  <c r="X485" i="2"/>
  <c r="AB485" i="2"/>
  <c r="N485" i="2"/>
  <c r="R485" i="2"/>
  <c r="V485" i="2"/>
  <c r="Z485" i="2"/>
  <c r="O483" i="2"/>
  <c r="S483" i="2"/>
  <c r="W483" i="2"/>
  <c r="AA483" i="2"/>
  <c r="L483" i="2"/>
  <c r="P483" i="2"/>
  <c r="T483" i="2"/>
  <c r="X483" i="2"/>
  <c r="AB483" i="2"/>
  <c r="N483" i="2"/>
  <c r="R483" i="2"/>
  <c r="V483" i="2"/>
  <c r="Z483" i="2"/>
  <c r="O481" i="2"/>
  <c r="S481" i="2"/>
  <c r="W481" i="2"/>
  <c r="AA481" i="2"/>
  <c r="L481" i="2"/>
  <c r="P481" i="2"/>
  <c r="T481" i="2"/>
  <c r="X481" i="2"/>
  <c r="AB481" i="2"/>
  <c r="N481" i="2"/>
  <c r="R481" i="2"/>
  <c r="V481" i="2"/>
  <c r="Z481" i="2"/>
  <c r="O479" i="2"/>
  <c r="S479" i="2"/>
  <c r="W479" i="2"/>
  <c r="AA479" i="2"/>
  <c r="L479" i="2"/>
  <c r="P479" i="2"/>
  <c r="T479" i="2"/>
  <c r="X479" i="2"/>
  <c r="AB479" i="2"/>
  <c r="N479" i="2"/>
  <c r="R479" i="2"/>
  <c r="V479" i="2"/>
  <c r="Z479" i="2"/>
  <c r="O477" i="2"/>
  <c r="S477" i="2"/>
  <c r="W477" i="2"/>
  <c r="AA477" i="2"/>
  <c r="L477" i="2"/>
  <c r="P477" i="2"/>
  <c r="T477" i="2"/>
  <c r="X477" i="2"/>
  <c r="AB477" i="2"/>
  <c r="N477" i="2"/>
  <c r="R477" i="2"/>
  <c r="V477" i="2"/>
  <c r="Z477" i="2"/>
  <c r="O475" i="2"/>
  <c r="S475" i="2"/>
  <c r="W475" i="2"/>
  <c r="AA475" i="2"/>
  <c r="L475" i="2"/>
  <c r="P475" i="2"/>
  <c r="T475" i="2"/>
  <c r="X475" i="2"/>
  <c r="AB475" i="2"/>
  <c r="N475" i="2"/>
  <c r="R475" i="2"/>
  <c r="V475" i="2"/>
  <c r="Z475" i="2"/>
  <c r="O473" i="2"/>
  <c r="S473" i="2"/>
  <c r="W473" i="2"/>
  <c r="AA473" i="2"/>
  <c r="L473" i="2"/>
  <c r="P473" i="2"/>
  <c r="T473" i="2"/>
  <c r="X473" i="2"/>
  <c r="AB473" i="2"/>
  <c r="N473" i="2"/>
  <c r="R473" i="2"/>
  <c r="V473" i="2"/>
  <c r="Z473" i="2"/>
  <c r="O471" i="2"/>
  <c r="S471" i="2"/>
  <c r="W471" i="2"/>
  <c r="AA471" i="2"/>
  <c r="L471" i="2"/>
  <c r="P471" i="2"/>
  <c r="T471" i="2"/>
  <c r="X471" i="2"/>
  <c r="AB471" i="2"/>
  <c r="N471" i="2"/>
  <c r="R471" i="2"/>
  <c r="V471" i="2"/>
  <c r="Z471" i="2"/>
  <c r="AC507" i="2"/>
  <c r="X507" i="2"/>
  <c r="R507" i="2"/>
  <c r="M507" i="2"/>
  <c r="AB507" i="2"/>
  <c r="V507" i="2"/>
  <c r="Q507" i="2"/>
  <c r="L507" i="2"/>
  <c r="AA511" i="2"/>
  <c r="W511" i="2"/>
  <c r="S511" i="2"/>
  <c r="AA509" i="2"/>
  <c r="W509" i="2"/>
  <c r="S509" i="2"/>
  <c r="Y507" i="2"/>
  <c r="T507" i="2"/>
  <c r="N507" i="2"/>
  <c r="AC505" i="2"/>
  <c r="U505" i="2"/>
  <c r="M505" i="2"/>
  <c r="O503" i="2"/>
  <c r="S503" i="2"/>
  <c r="W503" i="2"/>
  <c r="AA503" i="2"/>
  <c r="L503" i="2"/>
  <c r="P503" i="2"/>
  <c r="T503" i="2"/>
  <c r="X503" i="2"/>
  <c r="AB503" i="2"/>
  <c r="Y501" i="2"/>
  <c r="M501" i="2"/>
  <c r="AC499" i="2"/>
  <c r="M499" i="2"/>
  <c r="AC497" i="2"/>
  <c r="M497" i="2"/>
  <c r="AC495" i="2"/>
  <c r="M495" i="2"/>
  <c r="AC493" i="2"/>
  <c r="M493" i="2"/>
  <c r="AC491" i="2"/>
  <c r="M491" i="2"/>
  <c r="AC489" i="2"/>
  <c r="M489" i="2"/>
  <c r="AC487" i="2"/>
  <c r="M487" i="2"/>
  <c r="AC485" i="2"/>
  <c r="M485" i="2"/>
  <c r="AC483" i="2"/>
  <c r="M483" i="2"/>
  <c r="AC481" i="2"/>
  <c r="M481" i="2"/>
  <c r="AC479" i="2"/>
  <c r="M479" i="2"/>
  <c r="AC477" i="2"/>
  <c r="M477" i="2"/>
  <c r="AC475" i="2"/>
  <c r="M475" i="2"/>
  <c r="AC473" i="2"/>
  <c r="M473" i="2"/>
  <c r="AC471" i="2"/>
  <c r="M471" i="2"/>
  <c r="Z469" i="2"/>
  <c r="V469" i="2"/>
  <c r="R469" i="2"/>
  <c r="N469" i="2"/>
  <c r="Z467" i="2"/>
  <c r="V467" i="2"/>
  <c r="R467" i="2"/>
  <c r="N467" i="2"/>
  <c r="Z465" i="2"/>
  <c r="V465" i="2"/>
  <c r="R465" i="2"/>
  <c r="N465" i="2"/>
  <c r="Z463" i="2"/>
  <c r="V463" i="2"/>
  <c r="R463" i="2"/>
  <c r="N463" i="2"/>
  <c r="Z461" i="2"/>
  <c r="V461" i="2"/>
  <c r="R461" i="2"/>
  <c r="N461" i="2"/>
  <c r="Z459" i="2"/>
  <c r="V459" i="2"/>
  <c r="R459" i="2"/>
  <c r="N459" i="2"/>
  <c r="Z457" i="2"/>
  <c r="V457" i="2"/>
  <c r="R457" i="2"/>
  <c r="N457" i="2"/>
  <c r="Z455" i="2"/>
  <c r="V455" i="2"/>
  <c r="R455" i="2"/>
  <c r="N455" i="2"/>
  <c r="Z453" i="2"/>
  <c r="V453" i="2"/>
  <c r="R453" i="2"/>
  <c r="N453" i="2"/>
  <c r="Z451" i="2"/>
  <c r="V451" i="2"/>
  <c r="R451" i="2"/>
  <c r="N451" i="2"/>
  <c r="Z449" i="2"/>
  <c r="V449" i="2"/>
  <c r="R449" i="2"/>
  <c r="N449" i="2"/>
  <c r="Z447" i="2"/>
  <c r="V447" i="2"/>
  <c r="R447" i="2"/>
  <c r="N447" i="2"/>
  <c r="Z445" i="2"/>
  <c r="V445" i="2"/>
  <c r="R445" i="2"/>
  <c r="N445" i="2"/>
  <c r="Z443" i="2"/>
  <c r="V443" i="2"/>
  <c r="R443" i="2"/>
  <c r="N443" i="2"/>
  <c r="Z441" i="2"/>
  <c r="V441" i="2"/>
  <c r="R441" i="2"/>
  <c r="N441" i="2"/>
  <c r="Z439" i="2"/>
  <c r="V439" i="2"/>
  <c r="R439" i="2"/>
  <c r="N439" i="2"/>
  <c r="Z437" i="2"/>
  <c r="V437" i="2"/>
  <c r="R437" i="2"/>
  <c r="N437" i="2"/>
  <c r="Z435" i="2"/>
  <c r="V435" i="2"/>
  <c r="R435" i="2"/>
  <c r="N435" i="2"/>
  <c r="Z433" i="2"/>
  <c r="V433" i="2"/>
  <c r="R433" i="2"/>
  <c r="N433" i="2"/>
  <c r="Z431" i="2"/>
  <c r="V431" i="2"/>
  <c r="R431" i="2"/>
  <c r="N431" i="2"/>
  <c r="Z429" i="2"/>
  <c r="V429" i="2"/>
  <c r="R429" i="2"/>
  <c r="N429" i="2"/>
  <c r="Z427" i="2"/>
  <c r="V427" i="2"/>
  <c r="R427" i="2"/>
  <c r="N427" i="2"/>
  <c r="Z425" i="2"/>
  <c r="V425" i="2"/>
  <c r="R425" i="2"/>
  <c r="N425" i="2"/>
  <c r="Z423" i="2"/>
  <c r="V423" i="2"/>
  <c r="R423" i="2"/>
  <c r="N423" i="2"/>
  <c r="Z421" i="2"/>
  <c r="V421" i="2"/>
  <c r="R421" i="2"/>
  <c r="N421" i="2"/>
  <c r="Z419" i="2"/>
  <c r="V419" i="2"/>
  <c r="R419" i="2"/>
  <c r="N419" i="2"/>
  <c r="Z417" i="2"/>
  <c r="V417" i="2"/>
  <c r="R417" i="2"/>
  <c r="N417" i="2"/>
  <c r="Z415" i="2"/>
  <c r="V415" i="2"/>
  <c r="R415" i="2"/>
  <c r="N415" i="2"/>
  <c r="Z413" i="2"/>
  <c r="V413" i="2"/>
  <c r="R413" i="2"/>
  <c r="N413" i="2"/>
  <c r="Z411" i="2"/>
  <c r="V411" i="2"/>
  <c r="R411" i="2"/>
  <c r="N411" i="2"/>
  <c r="Z409" i="2"/>
  <c r="V409" i="2"/>
  <c r="R409" i="2"/>
  <c r="N409" i="2"/>
  <c r="Z407" i="2"/>
  <c r="V407" i="2"/>
  <c r="R407" i="2"/>
  <c r="N407" i="2"/>
  <c r="Z405" i="2"/>
  <c r="V405" i="2"/>
  <c r="R405" i="2"/>
  <c r="N405" i="2"/>
  <c r="Z403" i="2"/>
  <c r="V403" i="2"/>
  <c r="R403" i="2"/>
  <c r="N403" i="2"/>
  <c r="Z401" i="2"/>
  <c r="V401" i="2"/>
  <c r="R401" i="2"/>
  <c r="N401" i="2"/>
  <c r="Z399" i="2"/>
  <c r="V399" i="2"/>
  <c r="R399" i="2"/>
  <c r="N399" i="2"/>
  <c r="Z397" i="2"/>
  <c r="V397" i="2"/>
  <c r="R397" i="2"/>
  <c r="N397" i="2"/>
  <c r="Z395" i="2"/>
  <c r="V395" i="2"/>
  <c r="R395" i="2"/>
  <c r="N395" i="2"/>
  <c r="Z393" i="2"/>
  <c r="V393" i="2"/>
  <c r="R393" i="2"/>
  <c r="N393" i="2"/>
  <c r="Z391" i="2"/>
  <c r="V391" i="2"/>
  <c r="R391" i="2"/>
  <c r="N391" i="2"/>
  <c r="Z389" i="2"/>
  <c r="V389" i="2"/>
  <c r="R389" i="2"/>
  <c r="N389" i="2"/>
  <c r="Z387" i="2"/>
  <c r="V387" i="2"/>
  <c r="R387" i="2"/>
  <c r="N387" i="2"/>
  <c r="L386" i="2"/>
  <c r="P386" i="2"/>
  <c r="T386" i="2"/>
  <c r="Y385" i="2"/>
  <c r="T385" i="2"/>
  <c r="AA384" i="2"/>
  <c r="V384" i="2"/>
  <c r="L382" i="2"/>
  <c r="P382" i="2"/>
  <c r="T382" i="2"/>
  <c r="X382" i="2"/>
  <c r="AB382" i="2"/>
  <c r="Y381" i="2"/>
  <c r="T381" i="2"/>
  <c r="AA380" i="2"/>
  <c r="V380" i="2"/>
  <c r="L378" i="2"/>
  <c r="P378" i="2"/>
  <c r="T378" i="2"/>
  <c r="X378" i="2"/>
  <c r="AB378" i="2"/>
  <c r="Y377" i="2"/>
  <c r="T377" i="2"/>
  <c r="AA376" i="2"/>
  <c r="V376" i="2"/>
  <c r="L372" i="2"/>
  <c r="P372" i="2"/>
  <c r="T372" i="2"/>
  <c r="X372" i="2"/>
  <c r="AB372" i="2"/>
  <c r="O372" i="2"/>
  <c r="S372" i="2"/>
  <c r="W372" i="2"/>
  <c r="AA372" i="2"/>
  <c r="Y370" i="2"/>
  <c r="Z368" i="2"/>
  <c r="L364" i="2"/>
  <c r="P364" i="2"/>
  <c r="T364" i="2"/>
  <c r="X364" i="2"/>
  <c r="AB364" i="2"/>
  <c r="O364" i="2"/>
  <c r="S364" i="2"/>
  <c r="W364" i="2"/>
  <c r="AA364" i="2"/>
  <c r="L362" i="2"/>
  <c r="P362" i="2"/>
  <c r="T362" i="2"/>
  <c r="X362" i="2"/>
  <c r="AB362" i="2"/>
  <c r="N362" i="2"/>
  <c r="R362" i="2"/>
  <c r="V362" i="2"/>
  <c r="Z362" i="2"/>
  <c r="O362" i="2"/>
  <c r="S362" i="2"/>
  <c r="W362" i="2"/>
  <c r="AA362" i="2"/>
  <c r="L360" i="2"/>
  <c r="P360" i="2"/>
  <c r="T360" i="2"/>
  <c r="X360" i="2"/>
  <c r="AB360" i="2"/>
  <c r="N360" i="2"/>
  <c r="R360" i="2"/>
  <c r="V360" i="2"/>
  <c r="Z360" i="2"/>
  <c r="O360" i="2"/>
  <c r="S360" i="2"/>
  <c r="W360" i="2"/>
  <c r="AA360" i="2"/>
  <c r="L358" i="2"/>
  <c r="P358" i="2"/>
  <c r="T358" i="2"/>
  <c r="X358" i="2"/>
  <c r="AB358" i="2"/>
  <c r="N358" i="2"/>
  <c r="R358" i="2"/>
  <c r="V358" i="2"/>
  <c r="Z358" i="2"/>
  <c r="O358" i="2"/>
  <c r="S358" i="2"/>
  <c r="W358" i="2"/>
  <c r="AA358" i="2"/>
  <c r="N385" i="2"/>
  <c r="R385" i="2"/>
  <c r="V385" i="2"/>
  <c r="Z385" i="2"/>
  <c r="N381" i="2"/>
  <c r="R381" i="2"/>
  <c r="V381" i="2"/>
  <c r="Z381" i="2"/>
  <c r="N377" i="2"/>
  <c r="R377" i="2"/>
  <c r="V377" i="2"/>
  <c r="Z377" i="2"/>
  <c r="L370" i="2"/>
  <c r="P370" i="2"/>
  <c r="T370" i="2"/>
  <c r="X370" i="2"/>
  <c r="AB370" i="2"/>
  <c r="O370" i="2"/>
  <c r="S370" i="2"/>
  <c r="W370" i="2"/>
  <c r="AA370" i="2"/>
  <c r="AB469" i="2"/>
  <c r="X469" i="2"/>
  <c r="T469" i="2"/>
  <c r="P469" i="2"/>
  <c r="L469" i="2"/>
  <c r="AB467" i="2"/>
  <c r="X467" i="2"/>
  <c r="T467" i="2"/>
  <c r="P467" i="2"/>
  <c r="L467" i="2"/>
  <c r="AB465" i="2"/>
  <c r="X465" i="2"/>
  <c r="T465" i="2"/>
  <c r="P465" i="2"/>
  <c r="L465" i="2"/>
  <c r="AB463" i="2"/>
  <c r="X463" i="2"/>
  <c r="T463" i="2"/>
  <c r="P463" i="2"/>
  <c r="L463" i="2"/>
  <c r="AB461" i="2"/>
  <c r="X461" i="2"/>
  <c r="T461" i="2"/>
  <c r="P461" i="2"/>
  <c r="L461" i="2"/>
  <c r="AB459" i="2"/>
  <c r="X459" i="2"/>
  <c r="T459" i="2"/>
  <c r="P459" i="2"/>
  <c r="L459" i="2"/>
  <c r="AB457" i="2"/>
  <c r="X457" i="2"/>
  <c r="T457" i="2"/>
  <c r="P457" i="2"/>
  <c r="L457" i="2"/>
  <c r="AB455" i="2"/>
  <c r="X455" i="2"/>
  <c r="T455" i="2"/>
  <c r="P455" i="2"/>
  <c r="L455" i="2"/>
  <c r="AB453" i="2"/>
  <c r="X453" i="2"/>
  <c r="T453" i="2"/>
  <c r="P453" i="2"/>
  <c r="L453" i="2"/>
  <c r="AB451" i="2"/>
  <c r="X451" i="2"/>
  <c r="T451" i="2"/>
  <c r="P451" i="2"/>
  <c r="L451" i="2"/>
  <c r="AB449" i="2"/>
  <c r="X449" i="2"/>
  <c r="T449" i="2"/>
  <c r="P449" i="2"/>
  <c r="L449" i="2"/>
  <c r="AB447" i="2"/>
  <c r="X447" i="2"/>
  <c r="T447" i="2"/>
  <c r="P447" i="2"/>
  <c r="L447" i="2"/>
  <c r="AB445" i="2"/>
  <c r="X445" i="2"/>
  <c r="T445" i="2"/>
  <c r="P445" i="2"/>
  <c r="L445" i="2"/>
  <c r="AB443" i="2"/>
  <c r="X443" i="2"/>
  <c r="T443" i="2"/>
  <c r="P443" i="2"/>
  <c r="L443" i="2"/>
  <c r="AB441" i="2"/>
  <c r="X441" i="2"/>
  <c r="T441" i="2"/>
  <c r="P441" i="2"/>
  <c r="L441" i="2"/>
  <c r="AB439" i="2"/>
  <c r="X439" i="2"/>
  <c r="T439" i="2"/>
  <c r="P439" i="2"/>
  <c r="L439" i="2"/>
  <c r="AB437" i="2"/>
  <c r="X437" i="2"/>
  <c r="T437" i="2"/>
  <c r="P437" i="2"/>
  <c r="L437" i="2"/>
  <c r="AB435" i="2"/>
  <c r="X435" i="2"/>
  <c r="T435" i="2"/>
  <c r="P435" i="2"/>
  <c r="L435" i="2"/>
  <c r="AB433" i="2"/>
  <c r="X433" i="2"/>
  <c r="T433" i="2"/>
  <c r="P433" i="2"/>
  <c r="L433" i="2"/>
  <c r="AB431" i="2"/>
  <c r="X431" i="2"/>
  <c r="T431" i="2"/>
  <c r="P431" i="2"/>
  <c r="L431" i="2"/>
  <c r="AB429" i="2"/>
  <c r="X429" i="2"/>
  <c r="T429" i="2"/>
  <c r="P429" i="2"/>
  <c r="L429" i="2"/>
  <c r="AB427" i="2"/>
  <c r="X427" i="2"/>
  <c r="T427" i="2"/>
  <c r="P427" i="2"/>
  <c r="L427" i="2"/>
  <c r="AB425" i="2"/>
  <c r="X425" i="2"/>
  <c r="T425" i="2"/>
  <c r="P425" i="2"/>
  <c r="L425" i="2"/>
  <c r="AB423" i="2"/>
  <c r="X423" i="2"/>
  <c r="T423" i="2"/>
  <c r="P423" i="2"/>
  <c r="L423" i="2"/>
  <c r="AB421" i="2"/>
  <c r="X421" i="2"/>
  <c r="T421" i="2"/>
  <c r="P421" i="2"/>
  <c r="L421" i="2"/>
  <c r="AB419" i="2"/>
  <c r="X419" i="2"/>
  <c r="T419" i="2"/>
  <c r="P419" i="2"/>
  <c r="L419" i="2"/>
  <c r="AB417" i="2"/>
  <c r="X417" i="2"/>
  <c r="T417" i="2"/>
  <c r="P417" i="2"/>
  <c r="L417" i="2"/>
  <c r="AB415" i="2"/>
  <c r="X415" i="2"/>
  <c r="T415" i="2"/>
  <c r="P415" i="2"/>
  <c r="L415" i="2"/>
  <c r="AB413" i="2"/>
  <c r="X413" i="2"/>
  <c r="T413" i="2"/>
  <c r="P413" i="2"/>
  <c r="L413" i="2"/>
  <c r="AB411" i="2"/>
  <c r="X411" i="2"/>
  <c r="T411" i="2"/>
  <c r="P411" i="2"/>
  <c r="L411" i="2"/>
  <c r="AB409" i="2"/>
  <c r="X409" i="2"/>
  <c r="T409" i="2"/>
  <c r="P409" i="2"/>
  <c r="L409" i="2"/>
  <c r="AB407" i="2"/>
  <c r="X407" i="2"/>
  <c r="T407" i="2"/>
  <c r="P407" i="2"/>
  <c r="L407" i="2"/>
  <c r="AB405" i="2"/>
  <c r="X405" i="2"/>
  <c r="T405" i="2"/>
  <c r="P405" i="2"/>
  <c r="L405" i="2"/>
  <c r="AB403" i="2"/>
  <c r="X403" i="2"/>
  <c r="T403" i="2"/>
  <c r="P403" i="2"/>
  <c r="L403" i="2"/>
  <c r="AB401" i="2"/>
  <c r="X401" i="2"/>
  <c r="T401" i="2"/>
  <c r="P401" i="2"/>
  <c r="L401" i="2"/>
  <c r="AB399" i="2"/>
  <c r="X399" i="2"/>
  <c r="T399" i="2"/>
  <c r="P399" i="2"/>
  <c r="L399" i="2"/>
  <c r="AB397" i="2"/>
  <c r="X397" i="2"/>
  <c r="T397" i="2"/>
  <c r="P397" i="2"/>
  <c r="L397" i="2"/>
  <c r="AB395" i="2"/>
  <c r="X395" i="2"/>
  <c r="T395" i="2"/>
  <c r="P395" i="2"/>
  <c r="L395" i="2"/>
  <c r="AB393" i="2"/>
  <c r="X393" i="2"/>
  <c r="T393" i="2"/>
  <c r="P393" i="2"/>
  <c r="L393" i="2"/>
  <c r="AB391" i="2"/>
  <c r="X391" i="2"/>
  <c r="T391" i="2"/>
  <c r="P391" i="2"/>
  <c r="L391" i="2"/>
  <c r="AB389" i="2"/>
  <c r="X389" i="2"/>
  <c r="T389" i="2"/>
  <c r="P389" i="2"/>
  <c r="L389" i="2"/>
  <c r="AB387" i="2"/>
  <c r="X387" i="2"/>
  <c r="T387" i="2"/>
  <c r="P387" i="2"/>
  <c r="L387" i="2"/>
  <c r="AB385" i="2"/>
  <c r="W385" i="2"/>
  <c r="Q385" i="2"/>
  <c r="L385" i="2"/>
  <c r="L384" i="2"/>
  <c r="P384" i="2"/>
  <c r="T384" i="2"/>
  <c r="X384" i="2"/>
  <c r="AB384" i="2"/>
  <c r="AB381" i="2"/>
  <c r="W381" i="2"/>
  <c r="Q381" i="2"/>
  <c r="L381" i="2"/>
  <c r="L380" i="2"/>
  <c r="P380" i="2"/>
  <c r="T380" i="2"/>
  <c r="X380" i="2"/>
  <c r="AB380" i="2"/>
  <c r="AB377" i="2"/>
  <c r="W377" i="2"/>
  <c r="Q377" i="2"/>
  <c r="L377" i="2"/>
  <c r="L376" i="2"/>
  <c r="P376" i="2"/>
  <c r="T376" i="2"/>
  <c r="X376" i="2"/>
  <c r="AB376" i="2"/>
  <c r="AC370" i="2"/>
  <c r="U370" i="2"/>
  <c r="M370" i="2"/>
  <c r="L368" i="2"/>
  <c r="P368" i="2"/>
  <c r="T368" i="2"/>
  <c r="X368" i="2"/>
  <c r="AB368" i="2"/>
  <c r="O368" i="2"/>
  <c r="S368" i="2"/>
  <c r="W368" i="2"/>
  <c r="AA368" i="2"/>
  <c r="AK363" i="2"/>
  <c r="Y358" i="2"/>
  <c r="AA469" i="2"/>
  <c r="W469" i="2"/>
  <c r="S469" i="2"/>
  <c r="AA467" i="2"/>
  <c r="W467" i="2"/>
  <c r="S467" i="2"/>
  <c r="AA465" i="2"/>
  <c r="W465" i="2"/>
  <c r="S465" i="2"/>
  <c r="AA463" i="2"/>
  <c r="W463" i="2"/>
  <c r="S463" i="2"/>
  <c r="AA461" i="2"/>
  <c r="W461" i="2"/>
  <c r="S461" i="2"/>
  <c r="AA459" i="2"/>
  <c r="W459" i="2"/>
  <c r="S459" i="2"/>
  <c r="AA457" i="2"/>
  <c r="W457" i="2"/>
  <c r="S457" i="2"/>
  <c r="AA455" i="2"/>
  <c r="W455" i="2"/>
  <c r="S455" i="2"/>
  <c r="AA453" i="2"/>
  <c r="W453" i="2"/>
  <c r="S453" i="2"/>
  <c r="AA451" i="2"/>
  <c r="W451" i="2"/>
  <c r="S451" i="2"/>
  <c r="AA449" i="2"/>
  <c r="W449" i="2"/>
  <c r="S449" i="2"/>
  <c r="AA447" i="2"/>
  <c r="W447" i="2"/>
  <c r="S447" i="2"/>
  <c r="AA445" i="2"/>
  <c r="W445" i="2"/>
  <c r="S445" i="2"/>
  <c r="AA443" i="2"/>
  <c r="W443" i="2"/>
  <c r="S443" i="2"/>
  <c r="AA441" i="2"/>
  <c r="W441" i="2"/>
  <c r="S441" i="2"/>
  <c r="AA439" i="2"/>
  <c r="W439" i="2"/>
  <c r="S439" i="2"/>
  <c r="AA437" i="2"/>
  <c r="W437" i="2"/>
  <c r="S437" i="2"/>
  <c r="AA435" i="2"/>
  <c r="W435" i="2"/>
  <c r="S435" i="2"/>
  <c r="AA433" i="2"/>
  <c r="W433" i="2"/>
  <c r="S433" i="2"/>
  <c r="AA431" i="2"/>
  <c r="W431" i="2"/>
  <c r="S431" i="2"/>
  <c r="AA429" i="2"/>
  <c r="W429" i="2"/>
  <c r="S429" i="2"/>
  <c r="AA427" i="2"/>
  <c r="W427" i="2"/>
  <c r="S427" i="2"/>
  <c r="AA425" i="2"/>
  <c r="W425" i="2"/>
  <c r="S425" i="2"/>
  <c r="AA423" i="2"/>
  <c r="W423" i="2"/>
  <c r="S423" i="2"/>
  <c r="AA421" i="2"/>
  <c r="W421" i="2"/>
  <c r="S421" i="2"/>
  <c r="AA419" i="2"/>
  <c r="W419" i="2"/>
  <c r="S419" i="2"/>
  <c r="AA417" i="2"/>
  <c r="W417" i="2"/>
  <c r="S417" i="2"/>
  <c r="AA415" i="2"/>
  <c r="W415" i="2"/>
  <c r="S415" i="2"/>
  <c r="AA413" i="2"/>
  <c r="W413" i="2"/>
  <c r="S413" i="2"/>
  <c r="AA411" i="2"/>
  <c r="W411" i="2"/>
  <c r="S411" i="2"/>
  <c r="AA409" i="2"/>
  <c r="W409" i="2"/>
  <c r="S409" i="2"/>
  <c r="AA407" i="2"/>
  <c r="W407" i="2"/>
  <c r="S407" i="2"/>
  <c r="AA405" i="2"/>
  <c r="W405" i="2"/>
  <c r="S405" i="2"/>
  <c r="AA403" i="2"/>
  <c r="W403" i="2"/>
  <c r="S403" i="2"/>
  <c r="AA401" i="2"/>
  <c r="W401" i="2"/>
  <c r="S401" i="2"/>
  <c r="AA399" i="2"/>
  <c r="W399" i="2"/>
  <c r="S399" i="2"/>
  <c r="AA397" i="2"/>
  <c r="W397" i="2"/>
  <c r="S397" i="2"/>
  <c r="AA395" i="2"/>
  <c r="W395" i="2"/>
  <c r="S395" i="2"/>
  <c r="AA393" i="2"/>
  <c r="W393" i="2"/>
  <c r="S393" i="2"/>
  <c r="AA391" i="2"/>
  <c r="W391" i="2"/>
  <c r="S391" i="2"/>
  <c r="AA389" i="2"/>
  <c r="W389" i="2"/>
  <c r="S389" i="2"/>
  <c r="AA387" i="2"/>
  <c r="W387" i="2"/>
  <c r="S387" i="2"/>
  <c r="AC386" i="2"/>
  <c r="Y386" i="2"/>
  <c r="U386" i="2"/>
  <c r="O386" i="2"/>
  <c r="AA385" i="2"/>
  <c r="U385" i="2"/>
  <c r="P385" i="2"/>
  <c r="AC384" i="2"/>
  <c r="W384" i="2"/>
  <c r="R384" i="2"/>
  <c r="M384" i="2"/>
  <c r="N383" i="2"/>
  <c r="R383" i="2"/>
  <c r="V383" i="2"/>
  <c r="Z383" i="2"/>
  <c r="Z382" i="2"/>
  <c r="U382" i="2"/>
  <c r="O382" i="2"/>
  <c r="AA381" i="2"/>
  <c r="U381" i="2"/>
  <c r="P381" i="2"/>
  <c r="AC380" i="2"/>
  <c r="W380" i="2"/>
  <c r="R380" i="2"/>
  <c r="M380" i="2"/>
  <c r="N379" i="2"/>
  <c r="R379" i="2"/>
  <c r="V379" i="2"/>
  <c r="Z379" i="2"/>
  <c r="Z378" i="2"/>
  <c r="U378" i="2"/>
  <c r="O378" i="2"/>
  <c r="AA377" i="2"/>
  <c r="U377" i="2"/>
  <c r="P377" i="2"/>
  <c r="AC376" i="2"/>
  <c r="W376" i="2"/>
  <c r="R376" i="2"/>
  <c r="M376" i="2"/>
  <c r="L374" i="2"/>
  <c r="P374" i="2"/>
  <c r="T374" i="2"/>
  <c r="X374" i="2"/>
  <c r="AB374" i="2"/>
  <c r="O374" i="2"/>
  <c r="S374" i="2"/>
  <c r="W374" i="2"/>
  <c r="AA374" i="2"/>
  <c r="Y372" i="2"/>
  <c r="Q372" i="2"/>
  <c r="Z370" i="2"/>
  <c r="R370" i="2"/>
  <c r="AC368" i="2"/>
  <c r="U368" i="2"/>
  <c r="M368" i="2"/>
  <c r="L366" i="2"/>
  <c r="P366" i="2"/>
  <c r="T366" i="2"/>
  <c r="X366" i="2"/>
  <c r="AB366" i="2"/>
  <c r="O366" i="2"/>
  <c r="S366" i="2"/>
  <c r="W366" i="2"/>
  <c r="AA366" i="2"/>
  <c r="Y364" i="2"/>
  <c r="Q364" i="2"/>
  <c r="U362" i="2"/>
  <c r="U360" i="2"/>
  <c r="U358" i="2"/>
  <c r="AA356" i="2"/>
  <c r="W356" i="2"/>
  <c r="S356" i="2"/>
  <c r="O356" i="2"/>
  <c r="AA354" i="2"/>
  <c r="W354" i="2"/>
  <c r="S354" i="2"/>
  <c r="O354" i="2"/>
  <c r="AA352" i="2"/>
  <c r="W352" i="2"/>
  <c r="S352" i="2"/>
  <c r="O352" i="2"/>
  <c r="AA350" i="2"/>
  <c r="W350" i="2"/>
  <c r="S350" i="2"/>
  <c r="O350" i="2"/>
  <c r="AA348" i="2"/>
  <c r="W348" i="2"/>
  <c r="S348" i="2"/>
  <c r="O348" i="2"/>
  <c r="AA346" i="2"/>
  <c r="W346" i="2"/>
  <c r="S346" i="2"/>
  <c r="O346" i="2"/>
  <c r="AA344" i="2"/>
  <c r="W344" i="2"/>
  <c r="S344" i="2"/>
  <c r="O344" i="2"/>
  <c r="AA342" i="2"/>
  <c r="W342" i="2"/>
  <c r="S342" i="2"/>
  <c r="O342" i="2"/>
  <c r="AA340" i="2"/>
  <c r="W340" i="2"/>
  <c r="S340" i="2"/>
  <c r="O340" i="2"/>
  <c r="AA338" i="2"/>
  <c r="W338" i="2"/>
  <c r="S338" i="2"/>
  <c r="O338" i="2"/>
  <c r="AA336" i="2"/>
  <c r="W336" i="2"/>
  <c r="S336" i="2"/>
  <c r="O336" i="2"/>
  <c r="AA334" i="2"/>
  <c r="W334" i="2"/>
  <c r="S334" i="2"/>
  <c r="O334" i="2"/>
  <c r="AA332" i="2"/>
  <c r="W332" i="2"/>
  <c r="S332" i="2"/>
  <c r="O332" i="2"/>
  <c r="AA330" i="2"/>
  <c r="W330" i="2"/>
  <c r="S330" i="2"/>
  <c r="O330" i="2"/>
  <c r="AA328" i="2"/>
  <c r="W328" i="2"/>
  <c r="S328" i="2"/>
  <c r="O328" i="2"/>
  <c r="AA326" i="2"/>
  <c r="W326" i="2"/>
  <c r="S326" i="2"/>
  <c r="O326" i="2"/>
  <c r="AA324" i="2"/>
  <c r="W324" i="2"/>
  <c r="S324" i="2"/>
  <c r="O324" i="2"/>
  <c r="AA322" i="2"/>
  <c r="W322" i="2"/>
  <c r="S322" i="2"/>
  <c r="O322" i="2"/>
  <c r="AA320" i="2"/>
  <c r="W320" i="2"/>
  <c r="S320" i="2"/>
  <c r="O320" i="2"/>
  <c r="AA318" i="2"/>
  <c r="W318" i="2"/>
  <c r="S318" i="2"/>
  <c r="O318" i="2"/>
  <c r="AA316" i="2"/>
  <c r="W316" i="2"/>
  <c r="S316" i="2"/>
  <c r="O316" i="2"/>
  <c r="AA314" i="2"/>
  <c r="W314" i="2"/>
  <c r="S314" i="2"/>
  <c r="O314" i="2"/>
  <c r="AA312" i="2"/>
  <c r="W312" i="2"/>
  <c r="S312" i="2"/>
  <c r="O312" i="2"/>
  <c r="Z310" i="2"/>
  <c r="U310" i="2"/>
  <c r="P310" i="2"/>
  <c r="Y308" i="2"/>
  <c r="T308" i="2"/>
  <c r="O306" i="2"/>
  <c r="S306" i="2"/>
  <c r="W306" i="2"/>
  <c r="AA306" i="2"/>
  <c r="AB304" i="2"/>
  <c r="V304" i="2"/>
  <c r="Q304" i="2"/>
  <c r="Z302" i="2"/>
  <c r="U302" i="2"/>
  <c r="P302" i="2"/>
  <c r="Y300" i="2"/>
  <c r="T300" i="2"/>
  <c r="O298" i="2"/>
  <c r="S298" i="2"/>
  <c r="W298" i="2"/>
  <c r="AA298" i="2"/>
  <c r="AB296" i="2"/>
  <c r="V296" i="2"/>
  <c r="Q296" i="2"/>
  <c r="Y294" i="2"/>
  <c r="Q294" i="2"/>
  <c r="N292" i="2"/>
  <c r="R292" i="2"/>
  <c r="V292" i="2"/>
  <c r="Z292" i="2"/>
  <c r="O292" i="2"/>
  <c r="S292" i="2"/>
  <c r="W292" i="2"/>
  <c r="AA292" i="2"/>
  <c r="Y290" i="2"/>
  <c r="Q290" i="2"/>
  <c r="N288" i="2"/>
  <c r="R288" i="2"/>
  <c r="V288" i="2"/>
  <c r="Z288" i="2"/>
  <c r="O288" i="2"/>
  <c r="S288" i="2"/>
  <c r="W288" i="2"/>
  <c r="AA288" i="2"/>
  <c r="Y286" i="2"/>
  <c r="Q286" i="2"/>
  <c r="N284" i="2"/>
  <c r="R284" i="2"/>
  <c r="V284" i="2"/>
  <c r="Z284" i="2"/>
  <c r="O284" i="2"/>
  <c r="S284" i="2"/>
  <c r="W284" i="2"/>
  <c r="AA284" i="2"/>
  <c r="Y282" i="2"/>
  <c r="Q282" i="2"/>
  <c r="Z356" i="2"/>
  <c r="V356" i="2"/>
  <c r="R356" i="2"/>
  <c r="N356" i="2"/>
  <c r="Z354" i="2"/>
  <c r="V354" i="2"/>
  <c r="R354" i="2"/>
  <c r="N354" i="2"/>
  <c r="Z352" i="2"/>
  <c r="V352" i="2"/>
  <c r="R352" i="2"/>
  <c r="N352" i="2"/>
  <c r="Z350" i="2"/>
  <c r="V350" i="2"/>
  <c r="R350" i="2"/>
  <c r="N350" i="2"/>
  <c r="Z348" i="2"/>
  <c r="V348" i="2"/>
  <c r="R348" i="2"/>
  <c r="N348" i="2"/>
  <c r="Z346" i="2"/>
  <c r="V346" i="2"/>
  <c r="R346" i="2"/>
  <c r="N346" i="2"/>
  <c r="Z344" i="2"/>
  <c r="V344" i="2"/>
  <c r="R344" i="2"/>
  <c r="N344" i="2"/>
  <c r="Z342" i="2"/>
  <c r="V342" i="2"/>
  <c r="R342" i="2"/>
  <c r="N342" i="2"/>
  <c r="Z340" i="2"/>
  <c r="V340" i="2"/>
  <c r="R340" i="2"/>
  <c r="N340" i="2"/>
  <c r="Z338" i="2"/>
  <c r="V338" i="2"/>
  <c r="R338" i="2"/>
  <c r="N338" i="2"/>
  <c r="Z336" i="2"/>
  <c r="V336" i="2"/>
  <c r="R336" i="2"/>
  <c r="N336" i="2"/>
  <c r="Z334" i="2"/>
  <c r="V334" i="2"/>
  <c r="R334" i="2"/>
  <c r="N334" i="2"/>
  <c r="Z332" i="2"/>
  <c r="V332" i="2"/>
  <c r="R332" i="2"/>
  <c r="N332" i="2"/>
  <c r="Z330" i="2"/>
  <c r="V330" i="2"/>
  <c r="R330" i="2"/>
  <c r="N330" i="2"/>
  <c r="Z328" i="2"/>
  <c r="V328" i="2"/>
  <c r="R328" i="2"/>
  <c r="N328" i="2"/>
  <c r="Z326" i="2"/>
  <c r="V326" i="2"/>
  <c r="R326" i="2"/>
  <c r="N326" i="2"/>
  <c r="Z324" i="2"/>
  <c r="V324" i="2"/>
  <c r="R324" i="2"/>
  <c r="N324" i="2"/>
  <c r="Z322" i="2"/>
  <c r="V322" i="2"/>
  <c r="R322" i="2"/>
  <c r="N322" i="2"/>
  <c r="Z320" i="2"/>
  <c r="V320" i="2"/>
  <c r="R320" i="2"/>
  <c r="N320" i="2"/>
  <c r="Z318" i="2"/>
  <c r="V318" i="2"/>
  <c r="R318" i="2"/>
  <c r="N318" i="2"/>
  <c r="Z316" i="2"/>
  <c r="V316" i="2"/>
  <c r="R316" i="2"/>
  <c r="N316" i="2"/>
  <c r="Z314" i="2"/>
  <c r="V314" i="2"/>
  <c r="R314" i="2"/>
  <c r="N314" i="2"/>
  <c r="Z312" i="2"/>
  <c r="V312" i="2"/>
  <c r="R312" i="2"/>
  <c r="N312" i="2"/>
  <c r="Y310" i="2"/>
  <c r="T310" i="2"/>
  <c r="O308" i="2"/>
  <c r="S308" i="2"/>
  <c r="W308" i="2"/>
  <c r="AA308" i="2"/>
  <c r="Y302" i="2"/>
  <c r="T302" i="2"/>
  <c r="O300" i="2"/>
  <c r="S300" i="2"/>
  <c r="W300" i="2"/>
  <c r="AA300" i="2"/>
  <c r="X294" i="2"/>
  <c r="X290" i="2"/>
  <c r="X286" i="2"/>
  <c r="X282" i="2"/>
  <c r="O310" i="2"/>
  <c r="S310" i="2"/>
  <c r="W310" i="2"/>
  <c r="AA310" i="2"/>
  <c r="O302" i="2"/>
  <c r="S302" i="2"/>
  <c r="W302" i="2"/>
  <c r="AA302" i="2"/>
  <c r="N294" i="2"/>
  <c r="R294" i="2"/>
  <c r="V294" i="2"/>
  <c r="Z294" i="2"/>
  <c r="O294" i="2"/>
  <c r="S294" i="2"/>
  <c r="W294" i="2"/>
  <c r="AA294" i="2"/>
  <c r="N290" i="2"/>
  <c r="R290" i="2"/>
  <c r="V290" i="2"/>
  <c r="Z290" i="2"/>
  <c r="O290" i="2"/>
  <c r="S290" i="2"/>
  <c r="W290" i="2"/>
  <c r="AA290" i="2"/>
  <c r="N286" i="2"/>
  <c r="R286" i="2"/>
  <c r="V286" i="2"/>
  <c r="Z286" i="2"/>
  <c r="O286" i="2"/>
  <c r="S286" i="2"/>
  <c r="W286" i="2"/>
  <c r="AA286" i="2"/>
  <c r="N282" i="2"/>
  <c r="R282" i="2"/>
  <c r="V282" i="2"/>
  <c r="Z282" i="2"/>
  <c r="O282" i="2"/>
  <c r="S282" i="2"/>
  <c r="W282" i="2"/>
  <c r="AA282" i="2"/>
  <c r="Z375" i="2"/>
  <c r="V375" i="2"/>
  <c r="R375" i="2"/>
  <c r="Z373" i="2"/>
  <c r="V373" i="2"/>
  <c r="R373" i="2"/>
  <c r="Z371" i="2"/>
  <c r="V371" i="2"/>
  <c r="R371" i="2"/>
  <c r="Z369" i="2"/>
  <c r="V369" i="2"/>
  <c r="R369" i="2"/>
  <c r="Z367" i="2"/>
  <c r="V367" i="2"/>
  <c r="R367" i="2"/>
  <c r="Z365" i="2"/>
  <c r="V365" i="2"/>
  <c r="R365" i="2"/>
  <c r="Z363" i="2"/>
  <c r="V363" i="2"/>
  <c r="R363" i="2"/>
  <c r="Z361" i="2"/>
  <c r="V361" i="2"/>
  <c r="R361" i="2"/>
  <c r="Z359" i="2"/>
  <c r="V359" i="2"/>
  <c r="R359" i="2"/>
  <c r="Z357" i="2"/>
  <c r="V357" i="2"/>
  <c r="R357" i="2"/>
  <c r="AB356" i="2"/>
  <c r="X356" i="2"/>
  <c r="T356" i="2"/>
  <c r="P356" i="2"/>
  <c r="Z355" i="2"/>
  <c r="V355" i="2"/>
  <c r="R355" i="2"/>
  <c r="AB354" i="2"/>
  <c r="X354" i="2"/>
  <c r="T354" i="2"/>
  <c r="P354" i="2"/>
  <c r="Z353" i="2"/>
  <c r="V353" i="2"/>
  <c r="R353" i="2"/>
  <c r="AB352" i="2"/>
  <c r="X352" i="2"/>
  <c r="T352" i="2"/>
  <c r="P352" i="2"/>
  <c r="V351" i="2"/>
  <c r="R351" i="2"/>
  <c r="AB350" i="2"/>
  <c r="X350" i="2"/>
  <c r="T350" i="2"/>
  <c r="P350" i="2"/>
  <c r="AB348" i="2"/>
  <c r="X348" i="2"/>
  <c r="T348" i="2"/>
  <c r="P348" i="2"/>
  <c r="AB346" i="2"/>
  <c r="X346" i="2"/>
  <c r="T346" i="2"/>
  <c r="P346" i="2"/>
  <c r="AB344" i="2"/>
  <c r="X344" i="2"/>
  <c r="T344" i="2"/>
  <c r="P344" i="2"/>
  <c r="AB342" i="2"/>
  <c r="X342" i="2"/>
  <c r="T342" i="2"/>
  <c r="P342" i="2"/>
  <c r="AB340" i="2"/>
  <c r="X340" i="2"/>
  <c r="T340" i="2"/>
  <c r="P340" i="2"/>
  <c r="AB338" i="2"/>
  <c r="X338" i="2"/>
  <c r="T338" i="2"/>
  <c r="P338" i="2"/>
  <c r="AB336" i="2"/>
  <c r="X336" i="2"/>
  <c r="T336" i="2"/>
  <c r="P336" i="2"/>
  <c r="AB334" i="2"/>
  <c r="X334" i="2"/>
  <c r="T334" i="2"/>
  <c r="P334" i="2"/>
  <c r="AB332" i="2"/>
  <c r="X332" i="2"/>
  <c r="T332" i="2"/>
  <c r="P332" i="2"/>
  <c r="AB330" i="2"/>
  <c r="X330" i="2"/>
  <c r="T330" i="2"/>
  <c r="P330" i="2"/>
  <c r="AB328" i="2"/>
  <c r="X328" i="2"/>
  <c r="T328" i="2"/>
  <c r="P328" i="2"/>
  <c r="AB326" i="2"/>
  <c r="X326" i="2"/>
  <c r="T326" i="2"/>
  <c r="P326" i="2"/>
  <c r="AB324" i="2"/>
  <c r="X324" i="2"/>
  <c r="T324" i="2"/>
  <c r="P324" i="2"/>
  <c r="AB322" i="2"/>
  <c r="X322" i="2"/>
  <c r="T322" i="2"/>
  <c r="P322" i="2"/>
  <c r="AB320" i="2"/>
  <c r="X320" i="2"/>
  <c r="T320" i="2"/>
  <c r="P320" i="2"/>
  <c r="AB318" i="2"/>
  <c r="X318" i="2"/>
  <c r="T318" i="2"/>
  <c r="P318" i="2"/>
  <c r="AB316" i="2"/>
  <c r="X316" i="2"/>
  <c r="T316" i="2"/>
  <c r="P316" i="2"/>
  <c r="AB314" i="2"/>
  <c r="X314" i="2"/>
  <c r="T314" i="2"/>
  <c r="P314" i="2"/>
  <c r="AB312" i="2"/>
  <c r="X312" i="2"/>
  <c r="T312" i="2"/>
  <c r="P312" i="2"/>
  <c r="AB310" i="2"/>
  <c r="V310" i="2"/>
  <c r="Q310" i="2"/>
  <c r="L310" i="2"/>
  <c r="Z308" i="2"/>
  <c r="U308" i="2"/>
  <c r="P308" i="2"/>
  <c r="O304" i="2"/>
  <c r="S304" i="2"/>
  <c r="W304" i="2"/>
  <c r="AA304" i="2"/>
  <c r="AB302" i="2"/>
  <c r="V302" i="2"/>
  <c r="Q302" i="2"/>
  <c r="L302" i="2"/>
  <c r="Z300" i="2"/>
  <c r="U300" i="2"/>
  <c r="P300" i="2"/>
  <c r="O296" i="2"/>
  <c r="S296" i="2"/>
  <c r="W296" i="2"/>
  <c r="AA296" i="2"/>
  <c r="AB294" i="2"/>
  <c r="T294" i="2"/>
  <c r="L294" i="2"/>
  <c r="AB290" i="2"/>
  <c r="T290" i="2"/>
  <c r="L290" i="2"/>
  <c r="AB286" i="2"/>
  <c r="T286" i="2"/>
  <c r="L286" i="2"/>
  <c r="AB282" i="2"/>
  <c r="T282" i="2"/>
  <c r="L282" i="2"/>
  <c r="L187" i="2"/>
  <c r="P187" i="2"/>
  <c r="Y186" i="2"/>
  <c r="T186" i="2"/>
  <c r="AB184" i="2"/>
  <c r="W184" i="2"/>
  <c r="Q184" i="2"/>
  <c r="L184" i="2"/>
  <c r="L183" i="2"/>
  <c r="P183" i="2"/>
  <c r="T183" i="2"/>
  <c r="X183" i="2"/>
  <c r="AB183" i="2"/>
  <c r="Y182" i="2"/>
  <c r="T182" i="2"/>
  <c r="AB180" i="2"/>
  <c r="W180" i="2"/>
  <c r="Q180" i="2"/>
  <c r="L180" i="2"/>
  <c r="N179" i="2"/>
  <c r="R179" i="2"/>
  <c r="V179" i="2"/>
  <c r="Z179" i="2"/>
  <c r="L179" i="2"/>
  <c r="P179" i="2"/>
  <c r="T179" i="2"/>
  <c r="X179" i="2"/>
  <c r="AB179" i="2"/>
  <c r="L178" i="2"/>
  <c r="P178" i="2"/>
  <c r="T178" i="2"/>
  <c r="X178" i="2"/>
  <c r="AB178" i="2"/>
  <c r="N178" i="2"/>
  <c r="R178" i="2"/>
  <c r="V178" i="2"/>
  <c r="Z178" i="2"/>
  <c r="N177" i="2"/>
  <c r="R177" i="2"/>
  <c r="V177" i="2"/>
  <c r="Z177" i="2"/>
  <c r="L177" i="2"/>
  <c r="P177" i="2"/>
  <c r="T177" i="2"/>
  <c r="X177" i="2"/>
  <c r="AB177" i="2"/>
  <c r="AC174" i="2"/>
  <c r="X172" i="2"/>
  <c r="M172" i="2"/>
  <c r="N168" i="2"/>
  <c r="R168" i="2"/>
  <c r="V168" i="2"/>
  <c r="Z168" i="2"/>
  <c r="L168" i="2"/>
  <c r="Q168" i="2"/>
  <c r="W168" i="2"/>
  <c r="AB168" i="2"/>
  <c r="O168" i="2"/>
  <c r="T168" i="2"/>
  <c r="Y168" i="2"/>
  <c r="X166" i="2"/>
  <c r="M166" i="2"/>
  <c r="AC164" i="2"/>
  <c r="N162" i="2"/>
  <c r="R162" i="2"/>
  <c r="V162" i="2"/>
  <c r="Z162" i="2"/>
  <c r="O162" i="2"/>
  <c r="T162" i="2"/>
  <c r="Y162" i="2"/>
  <c r="L162" i="2"/>
  <c r="Q162" i="2"/>
  <c r="W162" i="2"/>
  <c r="AB162" i="2"/>
  <c r="N186" i="2"/>
  <c r="R186" i="2"/>
  <c r="V186" i="2"/>
  <c r="Z186" i="2"/>
  <c r="N182" i="2"/>
  <c r="R182" i="2"/>
  <c r="V182" i="2"/>
  <c r="Z182" i="2"/>
  <c r="N174" i="2"/>
  <c r="R174" i="2"/>
  <c r="V174" i="2"/>
  <c r="Z174" i="2"/>
  <c r="O174" i="2"/>
  <c r="T174" i="2"/>
  <c r="Y174" i="2"/>
  <c r="L174" i="2"/>
  <c r="Q174" i="2"/>
  <c r="W174" i="2"/>
  <c r="AB174" i="2"/>
  <c r="N164" i="2"/>
  <c r="R164" i="2"/>
  <c r="V164" i="2"/>
  <c r="Z164" i="2"/>
  <c r="L164" i="2"/>
  <c r="Q164" i="2"/>
  <c r="W164" i="2"/>
  <c r="AB164" i="2"/>
  <c r="O164" i="2"/>
  <c r="T164" i="2"/>
  <c r="Y164" i="2"/>
  <c r="AA280" i="2"/>
  <c r="W280" i="2"/>
  <c r="S280" i="2"/>
  <c r="O280" i="2"/>
  <c r="AA278" i="2"/>
  <c r="W278" i="2"/>
  <c r="S278" i="2"/>
  <c r="O278" i="2"/>
  <c r="AA276" i="2"/>
  <c r="W276" i="2"/>
  <c r="S276" i="2"/>
  <c r="O276" i="2"/>
  <c r="AA274" i="2"/>
  <c r="W274" i="2"/>
  <c r="S274" i="2"/>
  <c r="O274" i="2"/>
  <c r="AA272" i="2"/>
  <c r="W272" i="2"/>
  <c r="S272" i="2"/>
  <c r="O272" i="2"/>
  <c r="AA270" i="2"/>
  <c r="W270" i="2"/>
  <c r="S270" i="2"/>
  <c r="O270" i="2"/>
  <c r="AA268" i="2"/>
  <c r="W268" i="2"/>
  <c r="S268" i="2"/>
  <c r="O268" i="2"/>
  <c r="AA266" i="2"/>
  <c r="W266" i="2"/>
  <c r="S266" i="2"/>
  <c r="O266" i="2"/>
  <c r="AA264" i="2"/>
  <c r="W264" i="2"/>
  <c r="S264" i="2"/>
  <c r="O264" i="2"/>
  <c r="AA262" i="2"/>
  <c r="W262" i="2"/>
  <c r="S262" i="2"/>
  <c r="O262" i="2"/>
  <c r="AA260" i="2"/>
  <c r="W260" i="2"/>
  <c r="S260" i="2"/>
  <c r="O260" i="2"/>
  <c r="AA258" i="2"/>
  <c r="W258" i="2"/>
  <c r="S258" i="2"/>
  <c r="O258" i="2"/>
  <c r="AA256" i="2"/>
  <c r="W256" i="2"/>
  <c r="S256" i="2"/>
  <c r="O256" i="2"/>
  <c r="AA254" i="2"/>
  <c r="W254" i="2"/>
  <c r="S254" i="2"/>
  <c r="O254" i="2"/>
  <c r="AA252" i="2"/>
  <c r="W252" i="2"/>
  <c r="S252" i="2"/>
  <c r="O252" i="2"/>
  <c r="AA250" i="2"/>
  <c r="W250" i="2"/>
  <c r="S250" i="2"/>
  <c r="O250" i="2"/>
  <c r="AA248" i="2"/>
  <c r="W248" i="2"/>
  <c r="S248" i="2"/>
  <c r="O248" i="2"/>
  <c r="AA246" i="2"/>
  <c r="W246" i="2"/>
  <c r="S246" i="2"/>
  <c r="O246" i="2"/>
  <c r="AA244" i="2"/>
  <c r="W244" i="2"/>
  <c r="S244" i="2"/>
  <c r="AA242" i="2"/>
  <c r="W242" i="2"/>
  <c r="S242" i="2"/>
  <c r="AA240" i="2"/>
  <c r="W240" i="2"/>
  <c r="S240" i="2"/>
  <c r="AA238" i="2"/>
  <c r="W238" i="2"/>
  <c r="S238" i="2"/>
  <c r="AA236" i="2"/>
  <c r="W236" i="2"/>
  <c r="S236" i="2"/>
  <c r="AA234" i="2"/>
  <c r="W234" i="2"/>
  <c r="S234" i="2"/>
  <c r="AA232" i="2"/>
  <c r="W232" i="2"/>
  <c r="S232" i="2"/>
  <c r="AA230" i="2"/>
  <c r="W230" i="2"/>
  <c r="S230" i="2"/>
  <c r="AA228" i="2"/>
  <c r="W228" i="2"/>
  <c r="S228" i="2"/>
  <c r="AA226" i="2"/>
  <c r="W226" i="2"/>
  <c r="S226" i="2"/>
  <c r="AA224" i="2"/>
  <c r="W224" i="2"/>
  <c r="S224" i="2"/>
  <c r="AA222" i="2"/>
  <c r="W222" i="2"/>
  <c r="S222" i="2"/>
  <c r="AA220" i="2"/>
  <c r="W220" i="2"/>
  <c r="S220" i="2"/>
  <c r="AA218" i="2"/>
  <c r="W218" i="2"/>
  <c r="S218" i="2"/>
  <c r="AA216" i="2"/>
  <c r="W216" i="2"/>
  <c r="S216" i="2"/>
  <c r="AA214" i="2"/>
  <c r="W214" i="2"/>
  <c r="S214" i="2"/>
  <c r="AA212" i="2"/>
  <c r="W212" i="2"/>
  <c r="S212" i="2"/>
  <c r="AA210" i="2"/>
  <c r="W210" i="2"/>
  <c r="S210" i="2"/>
  <c r="AA208" i="2"/>
  <c r="W208" i="2"/>
  <c r="S208" i="2"/>
  <c r="AA206" i="2"/>
  <c r="W206" i="2"/>
  <c r="S206" i="2"/>
  <c r="AA204" i="2"/>
  <c r="W204" i="2"/>
  <c r="S204" i="2"/>
  <c r="AA202" i="2"/>
  <c r="W202" i="2"/>
  <c r="S202" i="2"/>
  <c r="AA200" i="2"/>
  <c r="W200" i="2"/>
  <c r="S200" i="2"/>
  <c r="AA198" i="2"/>
  <c r="W198" i="2"/>
  <c r="S198" i="2"/>
  <c r="AA196" i="2"/>
  <c r="W196" i="2"/>
  <c r="S196" i="2"/>
  <c r="AA194" i="2"/>
  <c r="W194" i="2"/>
  <c r="S194" i="2"/>
  <c r="AA192" i="2"/>
  <c r="W192" i="2"/>
  <c r="S192" i="2"/>
  <c r="AA190" i="2"/>
  <c r="W190" i="2"/>
  <c r="S190" i="2"/>
  <c r="AA188" i="2"/>
  <c r="W188" i="2"/>
  <c r="S188" i="2"/>
  <c r="AC187" i="2"/>
  <c r="Y187" i="2"/>
  <c r="U187" i="2"/>
  <c r="Q187" i="2"/>
  <c r="AB186" i="2"/>
  <c r="W186" i="2"/>
  <c r="Q186" i="2"/>
  <c r="L186" i="2"/>
  <c r="L185" i="2"/>
  <c r="P185" i="2"/>
  <c r="T185" i="2"/>
  <c r="X185" i="2"/>
  <c r="AB185" i="2"/>
  <c r="Y184" i="2"/>
  <c r="T184" i="2"/>
  <c r="AA183" i="2"/>
  <c r="V183" i="2"/>
  <c r="Q183" i="2"/>
  <c r="AB182" i="2"/>
  <c r="W182" i="2"/>
  <c r="Q182" i="2"/>
  <c r="L182" i="2"/>
  <c r="L181" i="2"/>
  <c r="P181" i="2"/>
  <c r="T181" i="2"/>
  <c r="X181" i="2"/>
  <c r="AB181" i="2"/>
  <c r="Y180" i="2"/>
  <c r="T180" i="2"/>
  <c r="AA179" i="2"/>
  <c r="S179" i="2"/>
  <c r="AA178" i="2"/>
  <c r="S178" i="2"/>
  <c r="AA177" i="2"/>
  <c r="S177" i="2"/>
  <c r="N176" i="2"/>
  <c r="R176" i="2"/>
  <c r="V176" i="2"/>
  <c r="Z176" i="2"/>
  <c r="L176" i="2"/>
  <c r="Q176" i="2"/>
  <c r="W176" i="2"/>
  <c r="AB176" i="2"/>
  <c r="O176" i="2"/>
  <c r="T176" i="2"/>
  <c r="Y176" i="2"/>
  <c r="X174" i="2"/>
  <c r="M174" i="2"/>
  <c r="AC172" i="2"/>
  <c r="N170" i="2"/>
  <c r="R170" i="2"/>
  <c r="V170" i="2"/>
  <c r="Z170" i="2"/>
  <c r="O170" i="2"/>
  <c r="T170" i="2"/>
  <c r="Y170" i="2"/>
  <c r="L170" i="2"/>
  <c r="Q170" i="2"/>
  <c r="W170" i="2"/>
  <c r="AB170" i="2"/>
  <c r="U168" i="2"/>
  <c r="AC166" i="2"/>
  <c r="X164" i="2"/>
  <c r="M164" i="2"/>
  <c r="U162" i="2"/>
  <c r="O157" i="2"/>
  <c r="S157" i="2"/>
  <c r="W157" i="2"/>
  <c r="AA157" i="2"/>
  <c r="L157" i="2"/>
  <c r="P157" i="2"/>
  <c r="T157" i="2"/>
  <c r="X157" i="2"/>
  <c r="AB157" i="2"/>
  <c r="Q157" i="2"/>
  <c r="Y157" i="2"/>
  <c r="M157" i="2"/>
  <c r="U157" i="2"/>
  <c r="AC157" i="2"/>
  <c r="Z280" i="2"/>
  <c r="V280" i="2"/>
  <c r="R280" i="2"/>
  <c r="Z278" i="2"/>
  <c r="V278" i="2"/>
  <c r="R278" i="2"/>
  <c r="Z276" i="2"/>
  <c r="V276" i="2"/>
  <c r="R276" i="2"/>
  <c r="Z274" i="2"/>
  <c r="V274" i="2"/>
  <c r="R274" i="2"/>
  <c r="Z272" i="2"/>
  <c r="V272" i="2"/>
  <c r="R272" i="2"/>
  <c r="Z270" i="2"/>
  <c r="V270" i="2"/>
  <c r="R270" i="2"/>
  <c r="Z268" i="2"/>
  <c r="V268" i="2"/>
  <c r="R268" i="2"/>
  <c r="Z266" i="2"/>
  <c r="V266" i="2"/>
  <c r="R266" i="2"/>
  <c r="Z264" i="2"/>
  <c r="V264" i="2"/>
  <c r="R264" i="2"/>
  <c r="Z262" i="2"/>
  <c r="V262" i="2"/>
  <c r="R262" i="2"/>
  <c r="Z260" i="2"/>
  <c r="V260" i="2"/>
  <c r="R260" i="2"/>
  <c r="Z258" i="2"/>
  <c r="V258" i="2"/>
  <c r="R258" i="2"/>
  <c r="Z256" i="2"/>
  <c r="V256" i="2"/>
  <c r="R256" i="2"/>
  <c r="Z254" i="2"/>
  <c r="V254" i="2"/>
  <c r="R254" i="2"/>
  <c r="Z252" i="2"/>
  <c r="V252" i="2"/>
  <c r="R252" i="2"/>
  <c r="Z250" i="2"/>
  <c r="V250" i="2"/>
  <c r="R250" i="2"/>
  <c r="Z248" i="2"/>
  <c r="V248" i="2"/>
  <c r="R248" i="2"/>
  <c r="Z246" i="2"/>
  <c r="V246" i="2"/>
  <c r="R246" i="2"/>
  <c r="AA186" i="2"/>
  <c r="U186" i="2"/>
  <c r="P186" i="2"/>
  <c r="N184" i="2"/>
  <c r="R184" i="2"/>
  <c r="V184" i="2"/>
  <c r="Z184" i="2"/>
  <c r="AA182" i="2"/>
  <c r="U182" i="2"/>
  <c r="P182" i="2"/>
  <c r="N180" i="2"/>
  <c r="R180" i="2"/>
  <c r="V180" i="2"/>
  <c r="Z180" i="2"/>
  <c r="U174" i="2"/>
  <c r="N172" i="2"/>
  <c r="R172" i="2"/>
  <c r="V172" i="2"/>
  <c r="Z172" i="2"/>
  <c r="L172" i="2"/>
  <c r="Q172" i="2"/>
  <c r="W172" i="2"/>
  <c r="AB172" i="2"/>
  <c r="O172" i="2"/>
  <c r="T172" i="2"/>
  <c r="Y172" i="2"/>
  <c r="N166" i="2"/>
  <c r="R166" i="2"/>
  <c r="V166" i="2"/>
  <c r="Z166" i="2"/>
  <c r="O166" i="2"/>
  <c r="T166" i="2"/>
  <c r="Y166" i="2"/>
  <c r="L166" i="2"/>
  <c r="Q166" i="2"/>
  <c r="W166" i="2"/>
  <c r="AB166" i="2"/>
  <c r="U164" i="2"/>
  <c r="O155" i="2"/>
  <c r="S155" i="2"/>
  <c r="W155" i="2"/>
  <c r="AA155" i="2"/>
  <c r="L155" i="2"/>
  <c r="P155" i="2"/>
  <c r="T155" i="2"/>
  <c r="X155" i="2"/>
  <c r="AB155" i="2"/>
  <c r="N155" i="2"/>
  <c r="R155" i="2"/>
  <c r="V155" i="2"/>
  <c r="Z155" i="2"/>
  <c r="U155" i="2"/>
  <c r="M155" i="2"/>
  <c r="AC155" i="2"/>
  <c r="AA175" i="2"/>
  <c r="V175" i="2"/>
  <c r="L173" i="2"/>
  <c r="P173" i="2"/>
  <c r="T173" i="2"/>
  <c r="X173" i="2"/>
  <c r="AB173" i="2"/>
  <c r="AA171" i="2"/>
  <c r="V171" i="2"/>
  <c r="L169" i="2"/>
  <c r="P169" i="2"/>
  <c r="T169" i="2"/>
  <c r="X169" i="2"/>
  <c r="AB169" i="2"/>
  <c r="AA167" i="2"/>
  <c r="V167" i="2"/>
  <c r="L165" i="2"/>
  <c r="P165" i="2"/>
  <c r="T165" i="2"/>
  <c r="X165" i="2"/>
  <c r="AB165" i="2"/>
  <c r="AA163" i="2"/>
  <c r="V163" i="2"/>
  <c r="L161" i="2"/>
  <c r="P161" i="2"/>
  <c r="T161" i="2"/>
  <c r="X161" i="2"/>
  <c r="AB161" i="2"/>
  <c r="Z159" i="2"/>
  <c r="AC153" i="2"/>
  <c r="M153" i="2"/>
  <c r="AC151" i="2"/>
  <c r="M151" i="2"/>
  <c r="AC149" i="2"/>
  <c r="M149" i="2"/>
  <c r="AC147" i="2"/>
  <c r="M147" i="2"/>
  <c r="AC145" i="2"/>
  <c r="M145" i="2"/>
  <c r="AC143" i="2"/>
  <c r="M143" i="2"/>
  <c r="AC141" i="2"/>
  <c r="M141" i="2"/>
  <c r="AC139" i="2"/>
  <c r="M139" i="2"/>
  <c r="AC137" i="2"/>
  <c r="M137" i="2"/>
  <c r="AC135" i="2"/>
  <c r="M135" i="2"/>
  <c r="AC133" i="2"/>
  <c r="M133" i="2"/>
  <c r="AC131" i="2"/>
  <c r="M131" i="2"/>
  <c r="AC129" i="2"/>
  <c r="M129" i="2"/>
  <c r="AC127" i="2"/>
  <c r="M127" i="2"/>
  <c r="AK118" i="2"/>
  <c r="O105" i="2"/>
  <c r="S105" i="2"/>
  <c r="W105" i="2"/>
  <c r="AA105" i="2"/>
  <c r="P105" i="2"/>
  <c r="U105" i="2"/>
  <c r="Z105" i="2"/>
  <c r="L105" i="2"/>
  <c r="Q105" i="2"/>
  <c r="V105" i="2"/>
  <c r="AB105" i="2"/>
  <c r="N105" i="2"/>
  <c r="T105" i="2"/>
  <c r="Y105" i="2"/>
  <c r="Y153" i="2"/>
  <c r="Y151" i="2"/>
  <c r="Y149" i="2"/>
  <c r="Y147" i="2"/>
  <c r="Y145" i="2"/>
  <c r="Y143" i="2"/>
  <c r="Y141" i="2"/>
  <c r="Y139" i="2"/>
  <c r="Y137" i="2"/>
  <c r="Y135" i="2"/>
  <c r="Y133" i="2"/>
  <c r="Y131" i="2"/>
  <c r="Y129" i="2"/>
  <c r="Y127" i="2"/>
  <c r="O125" i="2"/>
  <c r="S125" i="2"/>
  <c r="W125" i="2"/>
  <c r="AA125" i="2"/>
  <c r="L125" i="2"/>
  <c r="P125" i="2"/>
  <c r="T125" i="2"/>
  <c r="X125" i="2"/>
  <c r="AB125" i="2"/>
  <c r="N125" i="2"/>
  <c r="R125" i="2"/>
  <c r="V125" i="2"/>
  <c r="Z125" i="2"/>
  <c r="O123" i="2"/>
  <c r="S123" i="2"/>
  <c r="W123" i="2"/>
  <c r="AA123" i="2"/>
  <c r="L123" i="2"/>
  <c r="P123" i="2"/>
  <c r="T123" i="2"/>
  <c r="X123" i="2"/>
  <c r="AB123" i="2"/>
  <c r="N123" i="2"/>
  <c r="R123" i="2"/>
  <c r="V123" i="2"/>
  <c r="Z123" i="2"/>
  <c r="O121" i="2"/>
  <c r="S121" i="2"/>
  <c r="W121" i="2"/>
  <c r="AA121" i="2"/>
  <c r="L121" i="2"/>
  <c r="P121" i="2"/>
  <c r="T121" i="2"/>
  <c r="X121" i="2"/>
  <c r="AB121" i="2"/>
  <c r="N121" i="2"/>
  <c r="R121" i="2"/>
  <c r="V121" i="2"/>
  <c r="Z121" i="2"/>
  <c r="O119" i="2"/>
  <c r="S119" i="2"/>
  <c r="W119" i="2"/>
  <c r="AA119" i="2"/>
  <c r="L119" i="2"/>
  <c r="P119" i="2"/>
  <c r="T119" i="2"/>
  <c r="X119" i="2"/>
  <c r="AB119" i="2"/>
  <c r="N119" i="2"/>
  <c r="R119" i="2"/>
  <c r="V119" i="2"/>
  <c r="Z119" i="2"/>
  <c r="O117" i="2"/>
  <c r="S117" i="2"/>
  <c r="W117" i="2"/>
  <c r="AA117" i="2"/>
  <c r="L117" i="2"/>
  <c r="P117" i="2"/>
  <c r="T117" i="2"/>
  <c r="X117" i="2"/>
  <c r="AB117" i="2"/>
  <c r="N117" i="2"/>
  <c r="R117" i="2"/>
  <c r="V117" i="2"/>
  <c r="Z117" i="2"/>
  <c r="O115" i="2"/>
  <c r="S115" i="2"/>
  <c r="W115" i="2"/>
  <c r="AA115" i="2"/>
  <c r="L115" i="2"/>
  <c r="P115" i="2"/>
  <c r="T115" i="2"/>
  <c r="X115" i="2"/>
  <c r="AB115" i="2"/>
  <c r="N115" i="2"/>
  <c r="R115" i="2"/>
  <c r="V115" i="2"/>
  <c r="Z115" i="2"/>
  <c r="O113" i="2"/>
  <c r="S113" i="2"/>
  <c r="W113" i="2"/>
  <c r="AA113" i="2"/>
  <c r="L113" i="2"/>
  <c r="P113" i="2"/>
  <c r="T113" i="2"/>
  <c r="X113" i="2"/>
  <c r="AB113" i="2"/>
  <c r="N113" i="2"/>
  <c r="R113" i="2"/>
  <c r="V113" i="2"/>
  <c r="Z113" i="2"/>
  <c r="O111" i="2"/>
  <c r="S111" i="2"/>
  <c r="W111" i="2"/>
  <c r="AA111" i="2"/>
  <c r="L111" i="2"/>
  <c r="P111" i="2"/>
  <c r="T111" i="2"/>
  <c r="X111" i="2"/>
  <c r="AB111" i="2"/>
  <c r="N111" i="2"/>
  <c r="R111" i="2"/>
  <c r="V111" i="2"/>
  <c r="Z111" i="2"/>
  <c r="O109" i="2"/>
  <c r="S109" i="2"/>
  <c r="W109" i="2"/>
  <c r="AA109" i="2"/>
  <c r="L109" i="2"/>
  <c r="P109" i="2"/>
  <c r="T109" i="2"/>
  <c r="X109" i="2"/>
  <c r="AB109" i="2"/>
  <c r="N109" i="2"/>
  <c r="R109" i="2"/>
  <c r="V109" i="2"/>
  <c r="Z109" i="2"/>
  <c r="O107" i="2"/>
  <c r="S107" i="2"/>
  <c r="W107" i="2"/>
  <c r="AA107" i="2"/>
  <c r="L107" i="2"/>
  <c r="P107" i="2"/>
  <c r="T107" i="2"/>
  <c r="X107" i="2"/>
  <c r="AB107" i="2"/>
  <c r="N107" i="2"/>
  <c r="R107" i="2"/>
  <c r="V107" i="2"/>
  <c r="Z107" i="2"/>
  <c r="L175" i="2"/>
  <c r="P175" i="2"/>
  <c r="T175" i="2"/>
  <c r="X175" i="2"/>
  <c r="AB175" i="2"/>
  <c r="L171" i="2"/>
  <c r="P171" i="2"/>
  <c r="T171" i="2"/>
  <c r="X171" i="2"/>
  <c r="AB171" i="2"/>
  <c r="L167" i="2"/>
  <c r="P167" i="2"/>
  <c r="T167" i="2"/>
  <c r="X167" i="2"/>
  <c r="AB167" i="2"/>
  <c r="L163" i="2"/>
  <c r="P163" i="2"/>
  <c r="T163" i="2"/>
  <c r="X163" i="2"/>
  <c r="AB163" i="2"/>
  <c r="O159" i="2"/>
  <c r="S159" i="2"/>
  <c r="W159" i="2"/>
  <c r="AA159" i="2"/>
  <c r="L159" i="2"/>
  <c r="P159" i="2"/>
  <c r="T159" i="2"/>
  <c r="X159" i="2"/>
  <c r="AB159" i="2"/>
  <c r="AC125" i="2"/>
  <c r="M125" i="2"/>
  <c r="AC123" i="2"/>
  <c r="M123" i="2"/>
  <c r="AC121" i="2"/>
  <c r="M121" i="2"/>
  <c r="AC119" i="2"/>
  <c r="M119" i="2"/>
  <c r="AC117" i="2"/>
  <c r="M117" i="2"/>
  <c r="AC115" i="2"/>
  <c r="M115" i="2"/>
  <c r="AC113" i="2"/>
  <c r="M113" i="2"/>
  <c r="AC111" i="2"/>
  <c r="M111" i="2"/>
  <c r="AC109" i="2"/>
  <c r="M109" i="2"/>
  <c r="AC107" i="2"/>
  <c r="M107" i="2"/>
  <c r="O153" i="2"/>
  <c r="S153" i="2"/>
  <c r="W153" i="2"/>
  <c r="AA153" i="2"/>
  <c r="L153" i="2"/>
  <c r="P153" i="2"/>
  <c r="T153" i="2"/>
  <c r="X153" i="2"/>
  <c r="AB153" i="2"/>
  <c r="N153" i="2"/>
  <c r="R153" i="2"/>
  <c r="V153" i="2"/>
  <c r="Z153" i="2"/>
  <c r="O151" i="2"/>
  <c r="S151" i="2"/>
  <c r="W151" i="2"/>
  <c r="AA151" i="2"/>
  <c r="L151" i="2"/>
  <c r="P151" i="2"/>
  <c r="T151" i="2"/>
  <c r="X151" i="2"/>
  <c r="AB151" i="2"/>
  <c r="N151" i="2"/>
  <c r="R151" i="2"/>
  <c r="V151" i="2"/>
  <c r="Z151" i="2"/>
  <c r="O149" i="2"/>
  <c r="S149" i="2"/>
  <c r="W149" i="2"/>
  <c r="AA149" i="2"/>
  <c r="L149" i="2"/>
  <c r="P149" i="2"/>
  <c r="T149" i="2"/>
  <c r="X149" i="2"/>
  <c r="AB149" i="2"/>
  <c r="N149" i="2"/>
  <c r="R149" i="2"/>
  <c r="V149" i="2"/>
  <c r="Z149" i="2"/>
  <c r="O147" i="2"/>
  <c r="S147" i="2"/>
  <c r="W147" i="2"/>
  <c r="AA147" i="2"/>
  <c r="L147" i="2"/>
  <c r="P147" i="2"/>
  <c r="T147" i="2"/>
  <c r="X147" i="2"/>
  <c r="AB147" i="2"/>
  <c r="N147" i="2"/>
  <c r="R147" i="2"/>
  <c r="V147" i="2"/>
  <c r="Z147" i="2"/>
  <c r="O145" i="2"/>
  <c r="S145" i="2"/>
  <c r="W145" i="2"/>
  <c r="AA145" i="2"/>
  <c r="L145" i="2"/>
  <c r="P145" i="2"/>
  <c r="T145" i="2"/>
  <c r="X145" i="2"/>
  <c r="AB145" i="2"/>
  <c r="N145" i="2"/>
  <c r="R145" i="2"/>
  <c r="V145" i="2"/>
  <c r="Z145" i="2"/>
  <c r="O143" i="2"/>
  <c r="S143" i="2"/>
  <c r="W143" i="2"/>
  <c r="AA143" i="2"/>
  <c r="L143" i="2"/>
  <c r="P143" i="2"/>
  <c r="T143" i="2"/>
  <c r="X143" i="2"/>
  <c r="AB143" i="2"/>
  <c r="N143" i="2"/>
  <c r="R143" i="2"/>
  <c r="V143" i="2"/>
  <c r="Z143" i="2"/>
  <c r="O141" i="2"/>
  <c r="S141" i="2"/>
  <c r="W141" i="2"/>
  <c r="AA141" i="2"/>
  <c r="L141" i="2"/>
  <c r="P141" i="2"/>
  <c r="T141" i="2"/>
  <c r="X141" i="2"/>
  <c r="AB141" i="2"/>
  <c r="N141" i="2"/>
  <c r="R141" i="2"/>
  <c r="V141" i="2"/>
  <c r="Z141" i="2"/>
  <c r="O139" i="2"/>
  <c r="S139" i="2"/>
  <c r="W139" i="2"/>
  <c r="AA139" i="2"/>
  <c r="L139" i="2"/>
  <c r="P139" i="2"/>
  <c r="T139" i="2"/>
  <c r="X139" i="2"/>
  <c r="AB139" i="2"/>
  <c r="N139" i="2"/>
  <c r="R139" i="2"/>
  <c r="V139" i="2"/>
  <c r="Z139" i="2"/>
  <c r="O137" i="2"/>
  <c r="S137" i="2"/>
  <c r="W137" i="2"/>
  <c r="AA137" i="2"/>
  <c r="L137" i="2"/>
  <c r="P137" i="2"/>
  <c r="T137" i="2"/>
  <c r="X137" i="2"/>
  <c r="AB137" i="2"/>
  <c r="N137" i="2"/>
  <c r="R137" i="2"/>
  <c r="V137" i="2"/>
  <c r="Z137" i="2"/>
  <c r="O135" i="2"/>
  <c r="S135" i="2"/>
  <c r="W135" i="2"/>
  <c r="AA135" i="2"/>
  <c r="L135" i="2"/>
  <c r="P135" i="2"/>
  <c r="T135" i="2"/>
  <c r="X135" i="2"/>
  <c r="AB135" i="2"/>
  <c r="N135" i="2"/>
  <c r="R135" i="2"/>
  <c r="V135" i="2"/>
  <c r="Z135" i="2"/>
  <c r="O133" i="2"/>
  <c r="S133" i="2"/>
  <c r="W133" i="2"/>
  <c r="AA133" i="2"/>
  <c r="L133" i="2"/>
  <c r="P133" i="2"/>
  <c r="T133" i="2"/>
  <c r="X133" i="2"/>
  <c r="AB133" i="2"/>
  <c r="N133" i="2"/>
  <c r="R133" i="2"/>
  <c r="V133" i="2"/>
  <c r="Z133" i="2"/>
  <c r="O131" i="2"/>
  <c r="S131" i="2"/>
  <c r="W131" i="2"/>
  <c r="AA131" i="2"/>
  <c r="L131" i="2"/>
  <c r="P131" i="2"/>
  <c r="T131" i="2"/>
  <c r="X131" i="2"/>
  <c r="AB131" i="2"/>
  <c r="N131" i="2"/>
  <c r="R131" i="2"/>
  <c r="V131" i="2"/>
  <c r="Z131" i="2"/>
  <c r="O129" i="2"/>
  <c r="S129" i="2"/>
  <c r="W129" i="2"/>
  <c r="AA129" i="2"/>
  <c r="L129" i="2"/>
  <c r="P129" i="2"/>
  <c r="T129" i="2"/>
  <c r="X129" i="2"/>
  <c r="AB129" i="2"/>
  <c r="N129" i="2"/>
  <c r="R129" i="2"/>
  <c r="V129" i="2"/>
  <c r="Z129" i="2"/>
  <c r="O127" i="2"/>
  <c r="S127" i="2"/>
  <c r="W127" i="2"/>
  <c r="AA127" i="2"/>
  <c r="L127" i="2"/>
  <c r="P127" i="2"/>
  <c r="T127" i="2"/>
  <c r="X127" i="2"/>
  <c r="AB127" i="2"/>
  <c r="N127" i="2"/>
  <c r="R127" i="2"/>
  <c r="V127" i="2"/>
  <c r="Z127" i="2"/>
  <c r="Y109" i="2"/>
  <c r="Y107" i="2"/>
  <c r="O97" i="2"/>
  <c r="S97" i="2"/>
  <c r="W97" i="2"/>
  <c r="AA97" i="2"/>
  <c r="P97" i="2"/>
  <c r="U97" i="2"/>
  <c r="Z97" i="2"/>
  <c r="L97" i="2"/>
  <c r="Q97" i="2"/>
  <c r="V97" i="2"/>
  <c r="AB97" i="2"/>
  <c r="N97" i="2"/>
  <c r="T97" i="2"/>
  <c r="Y97" i="2"/>
  <c r="O103" i="2"/>
  <c r="S103" i="2"/>
  <c r="W103" i="2"/>
  <c r="AA103" i="2"/>
  <c r="O95" i="2"/>
  <c r="S95" i="2"/>
  <c r="W95" i="2"/>
  <c r="AA95" i="2"/>
  <c r="Z160" i="2"/>
  <c r="V160" i="2"/>
  <c r="R160" i="2"/>
  <c r="Z158" i="2"/>
  <c r="V158" i="2"/>
  <c r="R158" i="2"/>
  <c r="Z156" i="2"/>
  <c r="V156" i="2"/>
  <c r="R156" i="2"/>
  <c r="Z154" i="2"/>
  <c r="V154" i="2"/>
  <c r="R154" i="2"/>
  <c r="Z152" i="2"/>
  <c r="V152" i="2"/>
  <c r="R152" i="2"/>
  <c r="Z150" i="2"/>
  <c r="V150" i="2"/>
  <c r="R150" i="2"/>
  <c r="Z148" i="2"/>
  <c r="V148" i="2"/>
  <c r="R148" i="2"/>
  <c r="Z146" i="2"/>
  <c r="V146" i="2"/>
  <c r="R146" i="2"/>
  <c r="Z144" i="2"/>
  <c r="V144" i="2"/>
  <c r="R144" i="2"/>
  <c r="Z142" i="2"/>
  <c r="V142" i="2"/>
  <c r="R142" i="2"/>
  <c r="Z140" i="2"/>
  <c r="V140" i="2"/>
  <c r="R140" i="2"/>
  <c r="Z138" i="2"/>
  <c r="V138" i="2"/>
  <c r="R138" i="2"/>
  <c r="Z136" i="2"/>
  <c r="V136" i="2"/>
  <c r="R136" i="2"/>
  <c r="Z134" i="2"/>
  <c r="V134" i="2"/>
  <c r="R134" i="2"/>
  <c r="Z132" i="2"/>
  <c r="V132" i="2"/>
  <c r="R132" i="2"/>
  <c r="Z130" i="2"/>
  <c r="V130" i="2"/>
  <c r="R130" i="2"/>
  <c r="Z128" i="2"/>
  <c r="V128" i="2"/>
  <c r="R128" i="2"/>
  <c r="R126" i="2"/>
  <c r="Z103" i="2"/>
  <c r="U103" i="2"/>
  <c r="P103" i="2"/>
  <c r="O99" i="2"/>
  <c r="S99" i="2"/>
  <c r="W99" i="2"/>
  <c r="AA99" i="2"/>
  <c r="Z95" i="2"/>
  <c r="U95" i="2"/>
  <c r="P95" i="2"/>
  <c r="Y103" i="2"/>
  <c r="T103" i="2"/>
  <c r="N103" i="2"/>
  <c r="O101" i="2"/>
  <c r="S101" i="2"/>
  <c r="W101" i="2"/>
  <c r="AA101" i="2"/>
  <c r="AB99" i="2"/>
  <c r="V99" i="2"/>
  <c r="Q99" i="2"/>
  <c r="L99" i="2"/>
  <c r="Y95" i="2"/>
  <c r="T95" i="2"/>
  <c r="N95" i="2"/>
  <c r="O93" i="2"/>
  <c r="S93" i="2"/>
  <c r="W93" i="2"/>
  <c r="AA93" i="2"/>
  <c r="AK92" i="2"/>
  <c r="AA91" i="2"/>
  <c r="W91" i="2"/>
  <c r="S91" i="2"/>
  <c r="AA89" i="2"/>
  <c r="W89" i="2"/>
  <c r="S89" i="2"/>
  <c r="O89" i="2"/>
  <c r="AA87" i="2"/>
  <c r="W87" i="2"/>
  <c r="S87" i="2"/>
  <c r="O87" i="2"/>
  <c r="AA85" i="2"/>
  <c r="W85" i="2"/>
  <c r="S85" i="2"/>
  <c r="O85" i="2"/>
  <c r="AA83" i="2"/>
  <c r="W83" i="2"/>
  <c r="S83" i="2"/>
  <c r="O83" i="2"/>
  <c r="AA81" i="2"/>
  <c r="W81" i="2"/>
  <c r="S81" i="2"/>
  <c r="O81" i="2"/>
  <c r="AA79" i="2"/>
  <c r="W79" i="2"/>
  <c r="S79" i="2"/>
  <c r="O79" i="2"/>
  <c r="AC77" i="2"/>
  <c r="X77" i="2"/>
  <c r="S77" i="2"/>
  <c r="N75" i="2"/>
  <c r="R75" i="2"/>
  <c r="V75" i="2"/>
  <c r="Z75" i="2"/>
  <c r="O75" i="2"/>
  <c r="T75" i="2"/>
  <c r="Y75" i="2"/>
  <c r="Y74" i="2"/>
  <c r="R74" i="2"/>
  <c r="N69" i="2"/>
  <c r="R69" i="2"/>
  <c r="V69" i="2"/>
  <c r="Z69" i="2"/>
  <c r="L69" i="2"/>
  <c r="Q69" i="2"/>
  <c r="W69" i="2"/>
  <c r="AB69" i="2"/>
  <c r="L66" i="2"/>
  <c r="P66" i="2"/>
  <c r="T66" i="2"/>
  <c r="X66" i="2"/>
  <c r="AB66" i="2"/>
  <c r="Q66" i="2"/>
  <c r="V66" i="2"/>
  <c r="AA66" i="2"/>
  <c r="X63" i="2"/>
  <c r="M63" i="2"/>
  <c r="U61" i="2"/>
  <c r="AB90" i="2"/>
  <c r="X90" i="2"/>
  <c r="T90" i="2"/>
  <c r="P90" i="2"/>
  <c r="Z89" i="2"/>
  <c r="V89" i="2"/>
  <c r="R89" i="2"/>
  <c r="AB88" i="2"/>
  <c r="X88" i="2"/>
  <c r="T88" i="2"/>
  <c r="P88" i="2"/>
  <c r="Z87" i="2"/>
  <c r="V87" i="2"/>
  <c r="R87" i="2"/>
  <c r="N87" i="2"/>
  <c r="AB86" i="2"/>
  <c r="X86" i="2"/>
  <c r="T86" i="2"/>
  <c r="P86" i="2"/>
  <c r="L86" i="2"/>
  <c r="Z85" i="2"/>
  <c r="V85" i="2"/>
  <c r="R85" i="2"/>
  <c r="N85" i="2"/>
  <c r="AB84" i="2"/>
  <c r="X84" i="2"/>
  <c r="T84" i="2"/>
  <c r="P84" i="2"/>
  <c r="L84" i="2"/>
  <c r="Z83" i="2"/>
  <c r="V83" i="2"/>
  <c r="R83" i="2"/>
  <c r="N83" i="2"/>
  <c r="AB82" i="2"/>
  <c r="X82" i="2"/>
  <c r="T82" i="2"/>
  <c r="P82" i="2"/>
  <c r="L82" i="2"/>
  <c r="Z81" i="2"/>
  <c r="V81" i="2"/>
  <c r="R81" i="2"/>
  <c r="N81" i="2"/>
  <c r="AB80" i="2"/>
  <c r="X80" i="2"/>
  <c r="T80" i="2"/>
  <c r="P80" i="2"/>
  <c r="L80" i="2"/>
  <c r="Z79" i="2"/>
  <c r="V79" i="2"/>
  <c r="R79" i="2"/>
  <c r="N79" i="2"/>
  <c r="AB78" i="2"/>
  <c r="X78" i="2"/>
  <c r="T78" i="2"/>
  <c r="P78" i="2"/>
  <c r="AB77" i="2"/>
  <c r="W77" i="2"/>
  <c r="AA75" i="2"/>
  <c r="S75" i="2"/>
  <c r="L75" i="2"/>
  <c r="W74" i="2"/>
  <c r="Y73" i="2"/>
  <c r="N71" i="2"/>
  <c r="R71" i="2"/>
  <c r="V71" i="2"/>
  <c r="Z71" i="2"/>
  <c r="O71" i="2"/>
  <c r="T71" i="2"/>
  <c r="Y71" i="2"/>
  <c r="Y70" i="2"/>
  <c r="AA69" i="2"/>
  <c r="T69" i="2"/>
  <c r="M69" i="2"/>
  <c r="AC67" i="2"/>
  <c r="W67" i="2"/>
  <c r="Z66" i="2"/>
  <c r="S66" i="2"/>
  <c r="M66" i="2"/>
  <c r="N65" i="2"/>
  <c r="R65" i="2"/>
  <c r="V65" i="2"/>
  <c r="Z65" i="2"/>
  <c r="L65" i="2"/>
  <c r="Q65" i="2"/>
  <c r="W65" i="2"/>
  <c r="AB65" i="2"/>
  <c r="AC61" i="2"/>
  <c r="AA82" i="2"/>
  <c r="W82" i="2"/>
  <c r="S82" i="2"/>
  <c r="O82" i="2"/>
  <c r="N77" i="2"/>
  <c r="R77" i="2"/>
  <c r="L77" i="2"/>
  <c r="Q77" i="2"/>
  <c r="V77" i="2"/>
  <c r="Z77" i="2"/>
  <c r="L74" i="2"/>
  <c r="P74" i="2"/>
  <c r="T74" i="2"/>
  <c r="X74" i="2"/>
  <c r="AB74" i="2"/>
  <c r="Q74" i="2"/>
  <c r="V74" i="2"/>
  <c r="AA74" i="2"/>
  <c r="Y69" i="2"/>
  <c r="S69" i="2"/>
  <c r="N67" i="2"/>
  <c r="R67" i="2"/>
  <c r="V67" i="2"/>
  <c r="Z67" i="2"/>
  <c r="O67" i="2"/>
  <c r="T67" i="2"/>
  <c r="Y67" i="2"/>
  <c r="Y66" i="2"/>
  <c r="R66" i="2"/>
  <c r="N61" i="2"/>
  <c r="R61" i="2"/>
  <c r="V61" i="2"/>
  <c r="Z61" i="2"/>
  <c r="L61" i="2"/>
  <c r="Q61" i="2"/>
  <c r="W61" i="2"/>
  <c r="AB61" i="2"/>
  <c r="O61" i="2"/>
  <c r="T61" i="2"/>
  <c r="Y61" i="2"/>
  <c r="AB87" i="2"/>
  <c r="X87" i="2"/>
  <c r="T87" i="2"/>
  <c r="P87" i="2"/>
  <c r="Z86" i="2"/>
  <c r="V86" i="2"/>
  <c r="R86" i="2"/>
  <c r="AB85" i="2"/>
  <c r="X85" i="2"/>
  <c r="T85" i="2"/>
  <c r="P85" i="2"/>
  <c r="Z84" i="2"/>
  <c r="V84" i="2"/>
  <c r="R84" i="2"/>
  <c r="AB83" i="2"/>
  <c r="X83" i="2"/>
  <c r="T83" i="2"/>
  <c r="P83" i="2"/>
  <c r="Z82" i="2"/>
  <c r="V82" i="2"/>
  <c r="R82" i="2"/>
  <c r="AB81" i="2"/>
  <c r="X81" i="2"/>
  <c r="T81" i="2"/>
  <c r="P81" i="2"/>
  <c r="Z80" i="2"/>
  <c r="V80" i="2"/>
  <c r="R80" i="2"/>
  <c r="AB79" i="2"/>
  <c r="X79" i="2"/>
  <c r="T79" i="2"/>
  <c r="P79" i="2"/>
  <c r="Y77" i="2"/>
  <c r="T77" i="2"/>
  <c r="M77" i="2"/>
  <c r="AC75" i="2"/>
  <c r="W75" i="2"/>
  <c r="P75" i="2"/>
  <c r="Z74" i="2"/>
  <c r="S74" i="2"/>
  <c r="M74" i="2"/>
  <c r="N73" i="2"/>
  <c r="R73" i="2"/>
  <c r="V73" i="2"/>
  <c r="Z73" i="2"/>
  <c r="L73" i="2"/>
  <c r="Q73" i="2"/>
  <c r="W73" i="2"/>
  <c r="AB73" i="2"/>
  <c r="L70" i="2"/>
  <c r="P70" i="2"/>
  <c r="T70" i="2"/>
  <c r="X70" i="2"/>
  <c r="AB70" i="2"/>
  <c r="Q70" i="2"/>
  <c r="V70" i="2"/>
  <c r="AA70" i="2"/>
  <c r="X69" i="2"/>
  <c r="P69" i="2"/>
  <c r="AA67" i="2"/>
  <c r="S67" i="2"/>
  <c r="L67" i="2"/>
  <c r="W66" i="2"/>
  <c r="O66" i="2"/>
  <c r="N63" i="2"/>
  <c r="R63" i="2"/>
  <c r="V63" i="2"/>
  <c r="Z63" i="2"/>
  <c r="O63" i="2"/>
  <c r="T63" i="2"/>
  <c r="Y63" i="2"/>
  <c r="L63" i="2"/>
  <c r="Q63" i="2"/>
  <c r="W63" i="2"/>
  <c r="AB63" i="2"/>
  <c r="N59" i="2"/>
  <c r="R59" i="2"/>
  <c r="V59" i="2"/>
  <c r="Z59" i="2"/>
  <c r="AA57" i="2"/>
  <c r="U57" i="2"/>
  <c r="P57" i="2"/>
  <c r="N55" i="2"/>
  <c r="R55" i="2"/>
  <c r="V55" i="2"/>
  <c r="Z55" i="2"/>
  <c r="Z54" i="2"/>
  <c r="U54" i="2"/>
  <c r="AA53" i="2"/>
  <c r="U53" i="2"/>
  <c r="N51" i="2"/>
  <c r="R51" i="2"/>
  <c r="V51" i="2"/>
  <c r="Z51" i="2"/>
  <c r="Y50" i="2"/>
  <c r="L62" i="2"/>
  <c r="P62" i="2"/>
  <c r="T62" i="2"/>
  <c r="X62" i="2"/>
  <c r="AB62" i="2"/>
  <c r="AB59" i="2"/>
  <c r="W59" i="2"/>
  <c r="Q59" i="2"/>
  <c r="L59" i="2"/>
  <c r="L58" i="2"/>
  <c r="P58" i="2"/>
  <c r="T58" i="2"/>
  <c r="X58" i="2"/>
  <c r="AB58" i="2"/>
  <c r="Y57" i="2"/>
  <c r="T57" i="2"/>
  <c r="Q55" i="2"/>
  <c r="L55" i="2"/>
  <c r="L54" i="2"/>
  <c r="P54" i="2"/>
  <c r="T54" i="2"/>
  <c r="X54" i="2"/>
  <c r="AB54" i="2"/>
  <c r="O50" i="2"/>
  <c r="S50" i="2"/>
  <c r="W50" i="2"/>
  <c r="AA50" i="2"/>
  <c r="L50" i="2"/>
  <c r="P50" i="2"/>
  <c r="T50" i="2"/>
  <c r="X50" i="2"/>
  <c r="AB50" i="2"/>
  <c r="AA59" i="2"/>
  <c r="U59" i="2"/>
  <c r="P59" i="2"/>
  <c r="N57" i="2"/>
  <c r="R57" i="2"/>
  <c r="V57" i="2"/>
  <c r="Z57" i="2"/>
  <c r="AA55" i="2"/>
  <c r="U55" i="2"/>
  <c r="P55" i="2"/>
  <c r="AC54" i="2"/>
  <c r="W54" i="2"/>
  <c r="R54" i="2"/>
  <c r="M54" i="2"/>
  <c r="N53" i="2"/>
  <c r="R53" i="2"/>
  <c r="V53" i="2"/>
  <c r="Z53" i="2"/>
  <c r="AA51" i="2"/>
  <c r="U51" i="2"/>
  <c r="P51" i="2"/>
  <c r="AC50" i="2"/>
  <c r="U50" i="2"/>
  <c r="M50" i="2"/>
  <c r="O48" i="2"/>
  <c r="S48" i="2"/>
  <c r="W48" i="2"/>
  <c r="AA48" i="2"/>
  <c r="L48" i="2"/>
  <c r="P48" i="2"/>
  <c r="T48" i="2"/>
  <c r="X48" i="2"/>
  <c r="AB48" i="2"/>
  <c r="L76" i="2"/>
  <c r="P76" i="2"/>
  <c r="T76" i="2"/>
  <c r="X76" i="2"/>
  <c r="AB76" i="2"/>
  <c r="L72" i="2"/>
  <c r="P72" i="2"/>
  <c r="T72" i="2"/>
  <c r="X72" i="2"/>
  <c r="AB72" i="2"/>
  <c r="L68" i="2"/>
  <c r="P68" i="2"/>
  <c r="T68" i="2"/>
  <c r="X68" i="2"/>
  <c r="AB68" i="2"/>
  <c r="L64" i="2"/>
  <c r="P64" i="2"/>
  <c r="T64" i="2"/>
  <c r="X64" i="2"/>
  <c r="AB64" i="2"/>
  <c r="AA62" i="2"/>
  <c r="V62" i="2"/>
  <c r="Q62" i="2"/>
  <c r="L60" i="2"/>
  <c r="P60" i="2"/>
  <c r="T60" i="2"/>
  <c r="X60" i="2"/>
  <c r="AB60" i="2"/>
  <c r="Y59" i="2"/>
  <c r="T59" i="2"/>
  <c r="O59" i="2"/>
  <c r="AA58" i="2"/>
  <c r="V58" i="2"/>
  <c r="Q58" i="2"/>
  <c r="AB57" i="2"/>
  <c r="W57" i="2"/>
  <c r="Q57" i="2"/>
  <c r="L57" i="2"/>
  <c r="L56" i="2"/>
  <c r="P56" i="2"/>
  <c r="T56" i="2"/>
  <c r="X56" i="2"/>
  <c r="AB56" i="2"/>
  <c r="Y55" i="2"/>
  <c r="T55" i="2"/>
  <c r="O55" i="2"/>
  <c r="AA54" i="2"/>
  <c r="V54" i="2"/>
  <c r="Q54" i="2"/>
  <c r="AB53" i="2"/>
  <c r="W53" i="2"/>
  <c r="Q53" i="2"/>
  <c r="L53" i="2"/>
  <c r="L52" i="2"/>
  <c r="P52" i="2"/>
  <c r="T52" i="2"/>
  <c r="X52" i="2"/>
  <c r="AB52" i="2"/>
  <c r="Y51" i="2"/>
  <c r="T51" i="2"/>
  <c r="O51" i="2"/>
  <c r="Z50" i="2"/>
  <c r="R50" i="2"/>
  <c r="N44" i="2"/>
  <c r="R44" i="2"/>
  <c r="V44" i="2"/>
  <c r="Z44" i="2"/>
  <c r="P44" i="2"/>
  <c r="U44" i="2"/>
  <c r="AA44" i="2"/>
  <c r="L44" i="2"/>
  <c r="Q44" i="2"/>
  <c r="W44" i="2"/>
  <c r="AB44" i="2"/>
  <c r="O44" i="2"/>
  <c r="T44" i="2"/>
  <c r="Y44" i="2"/>
  <c r="L45" i="2"/>
  <c r="P45" i="2"/>
  <c r="T45" i="2"/>
  <c r="X45" i="2"/>
  <c r="AB45" i="2"/>
  <c r="AB42" i="2"/>
  <c r="W42" i="2"/>
  <c r="Q42" i="2"/>
  <c r="L42" i="2"/>
  <c r="AA42" i="2"/>
  <c r="U42" i="2"/>
  <c r="P42" i="2"/>
  <c r="Z49" i="2"/>
  <c r="V49" i="2"/>
  <c r="R49" i="2"/>
  <c r="L47" i="2"/>
  <c r="P47" i="2"/>
  <c r="T47" i="2"/>
  <c r="X47" i="2"/>
  <c r="AB47" i="2"/>
  <c r="Y46" i="2"/>
  <c r="T46" i="2"/>
  <c r="AA45" i="2"/>
  <c r="V45" i="2"/>
  <c r="Q45" i="2"/>
  <c r="L43" i="2"/>
  <c r="P43" i="2"/>
  <c r="T43" i="2"/>
  <c r="X43" i="2"/>
  <c r="AB43" i="2"/>
  <c r="Y42" i="2"/>
  <c r="T42" i="2"/>
  <c r="N46" i="2"/>
  <c r="R46" i="2"/>
  <c r="V46" i="2"/>
  <c r="Z46" i="2"/>
  <c r="N42" i="2"/>
  <c r="R42" i="2"/>
  <c r="V42" i="2"/>
  <c r="Z42" i="2"/>
  <c r="AB41" i="2"/>
  <c r="X41" i="2"/>
  <c r="T41" i="2"/>
  <c r="P41" i="2"/>
  <c r="L41" i="2"/>
  <c r="Z40" i="2"/>
  <c r="V40" i="2"/>
  <c r="R40" i="2"/>
  <c r="N40" i="2"/>
  <c r="N17" i="2"/>
  <c r="R17" i="2"/>
  <c r="V17" i="2"/>
  <c r="Z17" i="2"/>
  <c r="N13" i="2"/>
  <c r="R13" i="2"/>
  <c r="V13" i="2"/>
  <c r="Z13" i="2"/>
  <c r="N9" i="2"/>
  <c r="R9" i="2"/>
  <c r="V9" i="2"/>
  <c r="Z9" i="2"/>
  <c r="W41" i="2"/>
  <c r="S41" i="2"/>
  <c r="AA39" i="2"/>
  <c r="W39" i="2"/>
  <c r="S39" i="2"/>
  <c r="AA37" i="2"/>
  <c r="W37" i="2"/>
  <c r="S37" i="2"/>
  <c r="AA35" i="2"/>
  <c r="W35" i="2"/>
  <c r="S35" i="2"/>
  <c r="AA33" i="2"/>
  <c r="W33" i="2"/>
  <c r="S33" i="2"/>
  <c r="AA31" i="2"/>
  <c r="W31" i="2"/>
  <c r="S31" i="2"/>
  <c r="O31" i="2"/>
  <c r="AA29" i="2"/>
  <c r="W29" i="2"/>
  <c r="S29" i="2"/>
  <c r="O29" i="2"/>
  <c r="AA27" i="2"/>
  <c r="W27" i="2"/>
  <c r="S27" i="2"/>
  <c r="O27" i="2"/>
  <c r="AA25" i="2"/>
  <c r="W25" i="2"/>
  <c r="S25" i="2"/>
  <c r="AA23" i="2"/>
  <c r="W23" i="2"/>
  <c r="S23" i="2"/>
  <c r="AA21" i="2"/>
  <c r="W21" i="2"/>
  <c r="S21" i="2"/>
  <c r="Y19" i="2"/>
  <c r="T19" i="2"/>
  <c r="AA18" i="2"/>
  <c r="V18" i="2"/>
  <c r="AB17" i="2"/>
  <c r="W17" i="2"/>
  <c r="Q17" i="2"/>
  <c r="L17" i="2"/>
  <c r="L16" i="2"/>
  <c r="P16" i="2"/>
  <c r="T16" i="2"/>
  <c r="X16" i="2"/>
  <c r="AB16" i="2"/>
  <c r="Y15" i="2"/>
  <c r="T15" i="2"/>
  <c r="AA14" i="2"/>
  <c r="V14" i="2"/>
  <c r="AB13" i="2"/>
  <c r="W13" i="2"/>
  <c r="Q13" i="2"/>
  <c r="L13" i="2"/>
  <c r="L12" i="2"/>
  <c r="P12" i="2"/>
  <c r="T12" i="2"/>
  <c r="X12" i="2"/>
  <c r="AB12" i="2"/>
  <c r="AA10" i="2"/>
  <c r="V10" i="2"/>
  <c r="Q10" i="2"/>
  <c r="X7" i="2"/>
  <c r="Y5" i="2"/>
  <c r="Q5" i="2"/>
  <c r="Z31" i="2"/>
  <c r="V31" i="2"/>
  <c r="R31" i="2"/>
  <c r="Z29" i="2"/>
  <c r="V29" i="2"/>
  <c r="R29" i="2"/>
  <c r="Z27" i="2"/>
  <c r="V27" i="2"/>
  <c r="R27" i="2"/>
  <c r="N19" i="2"/>
  <c r="R19" i="2"/>
  <c r="V19" i="2"/>
  <c r="Z19" i="2"/>
  <c r="AA17" i="2"/>
  <c r="U17" i="2"/>
  <c r="P17" i="2"/>
  <c r="N15" i="2"/>
  <c r="R15" i="2"/>
  <c r="V15" i="2"/>
  <c r="Z15" i="2"/>
  <c r="AA13" i="2"/>
  <c r="U13" i="2"/>
  <c r="P13" i="2"/>
  <c r="N11" i="2"/>
  <c r="R11" i="2"/>
  <c r="V11" i="2"/>
  <c r="Z11" i="2"/>
  <c r="Z10" i="2"/>
  <c r="U10" i="2"/>
  <c r="AA9" i="2"/>
  <c r="U9" i="2"/>
  <c r="P9" i="2"/>
  <c r="N7" i="2"/>
  <c r="R7" i="2"/>
  <c r="V7" i="2"/>
  <c r="Z7" i="2"/>
  <c r="O7" i="2"/>
  <c r="S7" i="2"/>
  <c r="W7" i="2"/>
  <c r="AA7" i="2"/>
  <c r="X5" i="2"/>
  <c r="AA40" i="2"/>
  <c r="W40" i="2"/>
  <c r="S40" i="2"/>
  <c r="AB19" i="2"/>
  <c r="W19" i="2"/>
  <c r="Q19" i="2"/>
  <c r="L19" i="2"/>
  <c r="L18" i="2"/>
  <c r="P18" i="2"/>
  <c r="T18" i="2"/>
  <c r="X18" i="2"/>
  <c r="AB18" i="2"/>
  <c r="Y17" i="2"/>
  <c r="T17" i="2"/>
  <c r="O17" i="2"/>
  <c r="AB15" i="2"/>
  <c r="W15" i="2"/>
  <c r="Q15" i="2"/>
  <c r="L15" i="2"/>
  <c r="L14" i="2"/>
  <c r="P14" i="2"/>
  <c r="T14" i="2"/>
  <c r="X14" i="2"/>
  <c r="AB14" i="2"/>
  <c r="Y13" i="2"/>
  <c r="T13" i="2"/>
  <c r="O13" i="2"/>
  <c r="L10" i="2"/>
  <c r="P10" i="2"/>
  <c r="T10" i="2"/>
  <c r="X10" i="2"/>
  <c r="AB10" i="2"/>
  <c r="N5" i="2"/>
  <c r="R5" i="2"/>
  <c r="V5" i="2"/>
  <c r="Z5" i="2"/>
  <c r="O5" i="2"/>
  <c r="S5" i="2"/>
  <c r="W5" i="2"/>
  <c r="AA5" i="2"/>
  <c r="AA3" i="2"/>
  <c r="W3" i="2"/>
  <c r="S3" i="2"/>
  <c r="O3" i="2"/>
  <c r="AB8" i="2"/>
  <c r="X8" i="2"/>
  <c r="T8" i="2"/>
  <c r="P8" i="2"/>
  <c r="AB6" i="2"/>
  <c r="X6" i="2"/>
  <c r="T6" i="2"/>
  <c r="P6" i="2"/>
  <c r="AB4" i="2"/>
  <c r="X4" i="2"/>
  <c r="T4" i="2"/>
  <c r="P4" i="2"/>
  <c r="Z3" i="2"/>
  <c r="V3" i="2"/>
  <c r="R3" i="2"/>
  <c r="E3" i="17"/>
  <c r="J6" i="2" s="1"/>
  <c r="F3" i="17"/>
  <c r="K6" i="2" s="1"/>
  <c r="E4" i="17"/>
  <c r="F4" i="17"/>
  <c r="E5" i="17"/>
  <c r="F5" i="17"/>
  <c r="E6" i="17"/>
  <c r="F6" i="17"/>
  <c r="E7" i="17"/>
  <c r="J11" i="2" s="1"/>
  <c r="F7" i="17"/>
  <c r="K11" i="2" s="1"/>
  <c r="E8" i="17"/>
  <c r="F8" i="17"/>
  <c r="E9" i="17"/>
  <c r="F9" i="17"/>
  <c r="E10" i="17"/>
  <c r="F10" i="17"/>
  <c r="E11" i="17"/>
  <c r="F11" i="17"/>
  <c r="E12" i="17"/>
  <c r="F12" i="17"/>
  <c r="E13" i="17"/>
  <c r="F13" i="17"/>
  <c r="E14" i="17"/>
  <c r="F14" i="17"/>
  <c r="E15" i="17"/>
  <c r="J39" i="2" s="1"/>
  <c r="F15" i="17"/>
  <c r="K39" i="2" s="1"/>
  <c r="E16" i="17"/>
  <c r="J40" i="2" s="1"/>
  <c r="F16" i="17"/>
  <c r="K40" i="2" s="1"/>
  <c r="E17" i="17"/>
  <c r="F17" i="17"/>
  <c r="E18" i="17"/>
  <c r="F18" i="17"/>
  <c r="E19" i="17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J54" i="2" s="1"/>
  <c r="F26" i="17"/>
  <c r="K54" i="2" s="1"/>
  <c r="E27" i="17"/>
  <c r="J55" i="2" s="1"/>
  <c r="F27" i="17"/>
  <c r="K55" i="2" s="1"/>
  <c r="E28" i="17"/>
  <c r="J56" i="2" s="1"/>
  <c r="F28" i="17"/>
  <c r="K56" i="2" s="1"/>
  <c r="E29" i="17"/>
  <c r="F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J84" i="2" s="1"/>
  <c r="F41" i="17"/>
  <c r="K84" i="2" s="1"/>
  <c r="E42" i="17"/>
  <c r="J85" i="2" s="1"/>
  <c r="F42" i="17"/>
  <c r="K85" i="2" s="1"/>
  <c r="E43" i="17"/>
  <c r="J86" i="2" s="1"/>
  <c r="F43" i="17"/>
  <c r="K86" i="2" s="1"/>
  <c r="E44" i="17"/>
  <c r="J87" i="2" s="1"/>
  <c r="F44" i="17"/>
  <c r="K87" i="2" s="1"/>
  <c r="E45" i="17"/>
  <c r="J88" i="2" s="1"/>
  <c r="F45" i="17"/>
  <c r="K88" i="2" s="1"/>
  <c r="E46" i="17"/>
  <c r="F46" i="17"/>
  <c r="E47" i="17"/>
  <c r="F47" i="17"/>
  <c r="E48" i="17"/>
  <c r="F48" i="17"/>
  <c r="E49" i="17"/>
  <c r="F49" i="17"/>
  <c r="E50" i="17"/>
  <c r="J93" i="2" s="1"/>
  <c r="F50" i="17"/>
  <c r="K93" i="2" s="1"/>
  <c r="E51" i="17"/>
  <c r="J94" i="2" s="1"/>
  <c r="F51" i="17"/>
  <c r="K94" i="2" s="1"/>
  <c r="E52" i="17"/>
  <c r="J95" i="2" s="1"/>
  <c r="F52" i="17"/>
  <c r="K95" i="2" s="1"/>
  <c r="E53" i="17"/>
  <c r="J96" i="2" s="1"/>
  <c r="F53" i="17"/>
  <c r="K96" i="2" s="1"/>
  <c r="E54" i="17"/>
  <c r="J97" i="2" s="1"/>
  <c r="F54" i="17"/>
  <c r="K97" i="2" s="1"/>
  <c r="E55" i="17"/>
  <c r="J98" i="2" s="1"/>
  <c r="F55" i="17"/>
  <c r="K98" i="2" s="1"/>
  <c r="E56" i="17"/>
  <c r="F56" i="17"/>
  <c r="E57" i="17"/>
  <c r="J99" i="2" s="1"/>
  <c r="F57" i="17"/>
  <c r="K99" i="2" s="1"/>
  <c r="E58" i="17"/>
  <c r="J100" i="2" s="1"/>
  <c r="F58" i="17"/>
  <c r="K100" i="2" s="1"/>
  <c r="E59" i="17"/>
  <c r="J101" i="2" s="1"/>
  <c r="F59" i="17"/>
  <c r="K101" i="2" s="1"/>
  <c r="E60" i="17"/>
  <c r="J102" i="2" s="1"/>
  <c r="F60" i="17"/>
  <c r="K102" i="2" s="1"/>
  <c r="E61" i="17"/>
  <c r="F61" i="17"/>
  <c r="E62" i="17"/>
  <c r="F62" i="17"/>
  <c r="E63" i="17"/>
  <c r="F63" i="17"/>
  <c r="E64" i="17"/>
  <c r="J105" i="2" s="1"/>
  <c r="F64" i="17"/>
  <c r="K105" i="2" s="1"/>
  <c r="E65" i="17"/>
  <c r="J106" i="2" s="1"/>
  <c r="F65" i="17"/>
  <c r="K106" i="2" s="1"/>
  <c r="E66" i="17"/>
  <c r="J107" i="2" s="1"/>
  <c r="F66" i="17"/>
  <c r="K107" i="2" s="1"/>
  <c r="E67" i="17"/>
  <c r="J108" i="2" s="1"/>
  <c r="F67" i="17"/>
  <c r="K108" i="2" s="1"/>
  <c r="E68" i="17"/>
  <c r="F68" i="17"/>
  <c r="E69" i="17"/>
  <c r="F69" i="17"/>
  <c r="E70" i="17"/>
  <c r="F70" i="17"/>
  <c r="E71" i="17"/>
  <c r="F71" i="17"/>
  <c r="E72" i="17"/>
  <c r="J120" i="2" s="1"/>
  <c r="F72" i="17"/>
  <c r="K120" i="2" s="1"/>
  <c r="E73" i="17"/>
  <c r="F73" i="17"/>
  <c r="E74" i="17"/>
  <c r="J123" i="2" s="1"/>
  <c r="F74" i="17"/>
  <c r="K123" i="2" s="1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J143" i="2" s="1"/>
  <c r="F81" i="17"/>
  <c r="K143" i="2" s="1"/>
  <c r="E82" i="17"/>
  <c r="J144" i="2" s="1"/>
  <c r="F82" i="17"/>
  <c r="K144" i="2" s="1"/>
  <c r="E83" i="17"/>
  <c r="F83" i="17"/>
  <c r="E84" i="17"/>
  <c r="J148" i="2" s="1"/>
  <c r="F84" i="17"/>
  <c r="K148" i="2" s="1"/>
  <c r="E85" i="17"/>
  <c r="J149" i="2" s="1"/>
  <c r="F85" i="17"/>
  <c r="K149" i="2" s="1"/>
  <c r="E86" i="17"/>
  <c r="J150" i="2" s="1"/>
  <c r="F86" i="17"/>
  <c r="K150" i="2" s="1"/>
  <c r="E87" i="17"/>
  <c r="J151" i="2" s="1"/>
  <c r="F87" i="17"/>
  <c r="K151" i="2" s="1"/>
  <c r="E88" i="17"/>
  <c r="F88" i="17"/>
  <c r="E89" i="17"/>
  <c r="F89" i="17"/>
  <c r="E90" i="17"/>
  <c r="J156" i="2" s="1"/>
  <c r="F90" i="17"/>
  <c r="K156" i="2" s="1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J159" i="2" s="1"/>
  <c r="F99" i="17"/>
  <c r="K159" i="2" s="1"/>
  <c r="E100" i="17"/>
  <c r="J160" i="2" s="1"/>
  <c r="F100" i="17"/>
  <c r="K160" i="2" s="1"/>
  <c r="E101" i="17"/>
  <c r="F101" i="17"/>
  <c r="E102" i="17"/>
  <c r="J171" i="2" s="1"/>
  <c r="F102" i="17"/>
  <c r="K171" i="2" s="1"/>
  <c r="E103" i="17"/>
  <c r="F103" i="17"/>
  <c r="E104" i="17"/>
  <c r="F104" i="17"/>
  <c r="E105" i="17"/>
  <c r="F105" i="17"/>
  <c r="E106" i="17"/>
  <c r="J174" i="2" s="1"/>
  <c r="F106" i="17"/>
  <c r="K174" i="2" s="1"/>
  <c r="E107" i="17"/>
  <c r="F107" i="17"/>
  <c r="E108" i="17"/>
  <c r="F108" i="17"/>
  <c r="E109" i="17"/>
  <c r="J179" i="2" s="1"/>
  <c r="F109" i="17"/>
  <c r="K179" i="2" s="1"/>
  <c r="E110" i="17"/>
  <c r="J180" i="2" s="1"/>
  <c r="F110" i="17"/>
  <c r="K180" i="2" s="1"/>
  <c r="E111" i="17"/>
  <c r="F111" i="17"/>
  <c r="E112" i="17"/>
  <c r="F112" i="17"/>
  <c r="E113" i="17"/>
  <c r="F113" i="17"/>
  <c r="E114" i="17"/>
  <c r="F114" i="17"/>
  <c r="E115" i="17"/>
  <c r="J196" i="2" s="1"/>
  <c r="F115" i="17"/>
  <c r="K196" i="2" s="1"/>
  <c r="E116" i="17"/>
  <c r="J197" i="2" s="1"/>
  <c r="F116" i="17"/>
  <c r="K197" i="2" s="1"/>
  <c r="E117" i="17"/>
  <c r="J198" i="2" s="1"/>
  <c r="F117" i="17"/>
  <c r="K198" i="2" s="1"/>
  <c r="E118" i="17"/>
  <c r="J199" i="2" s="1"/>
  <c r="F118" i="17"/>
  <c r="K199" i="2" s="1"/>
  <c r="E119" i="17"/>
  <c r="F119" i="17"/>
  <c r="E120" i="17"/>
  <c r="J202" i="2" s="1"/>
  <c r="F120" i="17"/>
  <c r="K202" i="2" s="1"/>
  <c r="E121" i="17"/>
  <c r="J203" i="2" s="1"/>
  <c r="F121" i="17"/>
  <c r="K203" i="2" s="1"/>
  <c r="E122" i="17"/>
  <c r="F122" i="17"/>
  <c r="E123" i="17"/>
  <c r="J206" i="2" s="1"/>
  <c r="F123" i="17"/>
  <c r="K206" i="2" s="1"/>
  <c r="E124" i="17"/>
  <c r="F124" i="17"/>
  <c r="E125" i="17"/>
  <c r="F125" i="17"/>
  <c r="E126" i="17"/>
  <c r="J219" i="2" s="1"/>
  <c r="F126" i="17"/>
  <c r="K219" i="2" s="1"/>
  <c r="E127" i="17"/>
  <c r="F127" i="17"/>
  <c r="E128" i="17"/>
  <c r="J220" i="2" s="1"/>
  <c r="F128" i="17"/>
  <c r="K220" i="2" s="1"/>
  <c r="E129" i="17"/>
  <c r="J221" i="2" s="1"/>
  <c r="F129" i="17"/>
  <c r="K221" i="2" s="1"/>
  <c r="E130" i="17"/>
  <c r="F130" i="17"/>
  <c r="E131" i="17"/>
  <c r="F131" i="17"/>
  <c r="E132" i="17"/>
  <c r="J225" i="2" s="1"/>
  <c r="F132" i="17"/>
  <c r="K225" i="2" s="1"/>
  <c r="E133" i="17"/>
  <c r="F133" i="17"/>
  <c r="E134" i="17"/>
  <c r="J226" i="2" s="1"/>
  <c r="F134" i="17"/>
  <c r="K226" i="2" s="1"/>
  <c r="E135" i="17"/>
  <c r="F135" i="17"/>
  <c r="E136" i="17"/>
  <c r="J229" i="2" s="1"/>
  <c r="F136" i="17"/>
  <c r="K229" i="2" s="1"/>
  <c r="E137" i="17"/>
  <c r="J230" i="2" s="1"/>
  <c r="F137" i="17"/>
  <c r="K230" i="2" s="1"/>
  <c r="E138" i="17"/>
  <c r="J231" i="2" s="1"/>
  <c r="F138" i="17"/>
  <c r="K231" i="2" s="1"/>
  <c r="E139" i="17"/>
  <c r="J232" i="2" s="1"/>
  <c r="F139" i="17"/>
  <c r="K232" i="2" s="1"/>
  <c r="E140" i="17"/>
  <c r="F140" i="17"/>
  <c r="E141" i="17"/>
  <c r="F141" i="17"/>
  <c r="E142" i="17"/>
  <c r="F142" i="17"/>
  <c r="E143" i="17"/>
  <c r="F143" i="17"/>
  <c r="E144" i="17"/>
  <c r="F144" i="17"/>
  <c r="E145" i="17"/>
  <c r="J245" i="2" s="1"/>
  <c r="F145" i="17"/>
  <c r="K245" i="2" s="1"/>
  <c r="E146" i="17"/>
  <c r="J246" i="2" s="1"/>
  <c r="F146" i="17"/>
  <c r="K246" i="2" s="1"/>
  <c r="E147" i="17"/>
  <c r="F147" i="17"/>
  <c r="E148" i="17"/>
  <c r="J249" i="2" s="1"/>
  <c r="F148" i="17"/>
  <c r="K249" i="2" s="1"/>
  <c r="E149" i="17"/>
  <c r="F149" i="17"/>
  <c r="E150" i="17"/>
  <c r="J252" i="2" s="1"/>
  <c r="F150" i="17"/>
  <c r="K252" i="2" s="1"/>
  <c r="E151" i="17"/>
  <c r="J253" i="2" s="1"/>
  <c r="F151" i="17"/>
  <c r="K253" i="2" s="1"/>
  <c r="E152" i="17"/>
  <c r="J254" i="2" s="1"/>
  <c r="F152" i="17"/>
  <c r="K254" i="2" s="1"/>
  <c r="E153" i="17"/>
  <c r="F153" i="17"/>
  <c r="E154" i="17"/>
  <c r="J257" i="2" s="1"/>
  <c r="F154" i="17"/>
  <c r="K257" i="2" s="1"/>
  <c r="E155" i="17"/>
  <c r="J258" i="2" s="1"/>
  <c r="F155" i="17"/>
  <c r="K258" i="2" s="1"/>
  <c r="E156" i="17"/>
  <c r="F156" i="17"/>
  <c r="E157" i="17"/>
  <c r="F157" i="17"/>
  <c r="E158" i="17"/>
  <c r="F158" i="17"/>
  <c r="E159" i="17"/>
  <c r="F159" i="17"/>
  <c r="E160" i="17"/>
  <c r="J264" i="2" s="1"/>
  <c r="F160" i="17"/>
  <c r="K264" i="2" s="1"/>
  <c r="E161" i="17"/>
  <c r="J265" i="2" s="1"/>
  <c r="F161" i="17"/>
  <c r="K265" i="2" s="1"/>
  <c r="E162" i="17"/>
  <c r="J266" i="2" s="1"/>
  <c r="F162" i="17"/>
  <c r="K266" i="2" s="1"/>
  <c r="E163" i="17"/>
  <c r="F163" i="17"/>
  <c r="E164" i="17"/>
  <c r="F164" i="17"/>
  <c r="E165" i="17"/>
  <c r="J269" i="2" s="1"/>
  <c r="F165" i="17"/>
  <c r="K269" i="2" s="1"/>
  <c r="E166" i="17"/>
  <c r="J270" i="2" s="1"/>
  <c r="F166" i="17"/>
  <c r="K270" i="2" s="1"/>
  <c r="E167" i="17"/>
  <c r="J271" i="2" s="1"/>
  <c r="F167" i="17"/>
  <c r="K271" i="2" s="1"/>
  <c r="E168" i="17"/>
  <c r="F168" i="17"/>
  <c r="E169" i="17"/>
  <c r="F169" i="17"/>
  <c r="E170" i="17"/>
  <c r="F170" i="17"/>
  <c r="E171" i="17"/>
  <c r="J281" i="2" s="1"/>
  <c r="F171" i="17"/>
  <c r="K281" i="2" s="1"/>
  <c r="E172" i="17"/>
  <c r="F172" i="17"/>
  <c r="E173" i="17"/>
  <c r="J286" i="2" s="1"/>
  <c r="F173" i="17"/>
  <c r="K286" i="2" s="1"/>
  <c r="E174" i="17"/>
  <c r="F174" i="17"/>
  <c r="E175" i="17"/>
  <c r="F175" i="17"/>
  <c r="E176" i="17"/>
  <c r="J295" i="2" s="1"/>
  <c r="F176" i="17"/>
  <c r="K295" i="2" s="1"/>
  <c r="E177" i="17"/>
  <c r="J296" i="2" s="1"/>
  <c r="F177" i="17"/>
  <c r="K296" i="2" s="1"/>
  <c r="E178" i="17"/>
  <c r="F178" i="17"/>
  <c r="E179" i="17"/>
  <c r="J299" i="2" s="1"/>
  <c r="F179" i="17"/>
  <c r="K299" i="2" s="1"/>
  <c r="E180" i="17"/>
  <c r="J300" i="2" s="1"/>
  <c r="F180" i="17"/>
  <c r="K300" i="2" s="1"/>
  <c r="E181" i="17"/>
  <c r="F181" i="17"/>
  <c r="E182" i="17"/>
  <c r="F182" i="17"/>
  <c r="E183" i="17"/>
  <c r="F183" i="17"/>
  <c r="E184" i="17"/>
  <c r="J308" i="2" s="1"/>
  <c r="F184" i="17"/>
  <c r="K308" i="2" s="1"/>
  <c r="E185" i="17"/>
  <c r="F185" i="17"/>
  <c r="E186" i="17"/>
  <c r="J309" i="2" s="1"/>
  <c r="F186" i="17"/>
  <c r="K309" i="2" s="1"/>
  <c r="E187" i="17"/>
  <c r="F187" i="17"/>
  <c r="E188" i="17"/>
  <c r="F188" i="17"/>
  <c r="E189" i="17"/>
  <c r="F189" i="17"/>
  <c r="E190" i="17"/>
  <c r="J310" i="2" s="1"/>
  <c r="F190" i="17"/>
  <c r="K310" i="2" s="1"/>
  <c r="E191" i="17"/>
  <c r="J311" i="2" s="1"/>
  <c r="F191" i="17"/>
  <c r="K311" i="2" s="1"/>
  <c r="E192" i="17"/>
  <c r="F192" i="17"/>
  <c r="E193" i="17"/>
  <c r="F193" i="17"/>
  <c r="E194" i="17"/>
  <c r="J314" i="2" s="1"/>
  <c r="F194" i="17"/>
  <c r="K314" i="2" s="1"/>
  <c r="E195" i="17"/>
  <c r="F195" i="17"/>
  <c r="E196" i="17"/>
  <c r="J318" i="2" s="1"/>
  <c r="F196" i="17"/>
  <c r="K318" i="2" s="1"/>
  <c r="E197" i="17"/>
  <c r="F197" i="17"/>
  <c r="E198" i="17"/>
  <c r="J319" i="2" s="1"/>
  <c r="F198" i="17"/>
  <c r="K319" i="2" s="1"/>
  <c r="E199" i="17"/>
  <c r="F199" i="17"/>
  <c r="E200" i="17"/>
  <c r="F200" i="17"/>
  <c r="E201" i="17"/>
  <c r="J323" i="2" s="1"/>
  <c r="F201" i="17"/>
  <c r="K323" i="2" s="1"/>
  <c r="E202" i="17"/>
  <c r="F202" i="17"/>
  <c r="E203" i="17"/>
  <c r="F203" i="17"/>
  <c r="E204" i="17"/>
  <c r="J328" i="2" s="1"/>
  <c r="F204" i="17"/>
  <c r="K328" i="2" s="1"/>
  <c r="E205" i="17"/>
  <c r="F205" i="17"/>
  <c r="E206" i="17"/>
  <c r="J329" i="2" s="1"/>
  <c r="F206" i="17"/>
  <c r="K329" i="2" s="1"/>
  <c r="E207" i="17"/>
  <c r="J330" i="2" s="1"/>
  <c r="F207" i="17"/>
  <c r="K330" i="2" s="1"/>
  <c r="E208" i="17"/>
  <c r="F208" i="17"/>
  <c r="E209" i="17"/>
  <c r="F209" i="17"/>
  <c r="E210" i="17"/>
  <c r="F210" i="17"/>
  <c r="E211" i="17"/>
  <c r="F211" i="17"/>
  <c r="E212" i="17"/>
  <c r="F212" i="17"/>
  <c r="E213" i="17"/>
  <c r="F213" i="17"/>
  <c r="E214" i="17"/>
  <c r="J343" i="2" s="1"/>
  <c r="F214" i="17"/>
  <c r="K343" i="2" s="1"/>
  <c r="E215" i="17"/>
  <c r="F215" i="17"/>
  <c r="E216" i="17"/>
  <c r="J344" i="2" s="1"/>
  <c r="F216" i="17"/>
  <c r="K344" i="2" s="1"/>
  <c r="E217" i="17"/>
  <c r="J345" i="2" s="1"/>
  <c r="F217" i="17"/>
  <c r="K345" i="2" s="1"/>
  <c r="E218" i="17"/>
  <c r="F218" i="17"/>
  <c r="E219" i="17"/>
  <c r="J350" i="2" s="1"/>
  <c r="F219" i="17"/>
  <c r="K350" i="2" s="1"/>
  <c r="E220" i="17"/>
  <c r="F220" i="17"/>
  <c r="E221" i="17"/>
  <c r="F221" i="17"/>
  <c r="E222" i="17"/>
  <c r="J357" i="2" s="1"/>
  <c r="F222" i="17"/>
  <c r="K357" i="2" s="1"/>
  <c r="E223" i="17"/>
  <c r="F223" i="17"/>
  <c r="E224" i="17"/>
  <c r="F224" i="17"/>
  <c r="E225" i="17"/>
  <c r="F225" i="17"/>
  <c r="E226" i="17"/>
  <c r="F226" i="17"/>
  <c r="E227" i="17"/>
  <c r="J365" i="2" s="1"/>
  <c r="F227" i="17"/>
  <c r="K365" i="2" s="1"/>
  <c r="E228" i="17"/>
  <c r="J366" i="2" s="1"/>
  <c r="F228" i="17"/>
  <c r="K366" i="2" s="1"/>
  <c r="E229" i="17"/>
  <c r="F229" i="17"/>
  <c r="E230" i="17"/>
  <c r="F230" i="17"/>
  <c r="E231" i="17"/>
  <c r="F231" i="17"/>
  <c r="E232" i="17"/>
  <c r="F232" i="17"/>
  <c r="E233" i="17"/>
  <c r="F233" i="17"/>
  <c r="E234" i="17"/>
  <c r="J389" i="2" s="1"/>
  <c r="F234" i="17"/>
  <c r="K389" i="2" s="1"/>
  <c r="E235" i="17"/>
  <c r="F235" i="17"/>
  <c r="E236" i="17"/>
  <c r="F236" i="17"/>
  <c r="E237" i="17"/>
  <c r="F237" i="17"/>
  <c r="E238" i="17"/>
  <c r="F238" i="17"/>
  <c r="E239" i="17"/>
  <c r="F239" i="17"/>
  <c r="E240" i="17"/>
  <c r="J396" i="2" s="1"/>
  <c r="F240" i="17"/>
  <c r="K396" i="2" s="1"/>
  <c r="E241" i="17"/>
  <c r="F241" i="17"/>
  <c r="E242" i="17"/>
  <c r="F242" i="17"/>
  <c r="E243" i="17"/>
  <c r="F243" i="17"/>
  <c r="E244" i="17"/>
  <c r="F244" i="17"/>
  <c r="E245" i="17"/>
  <c r="J406" i="2" s="1"/>
  <c r="F245" i="17"/>
  <c r="K406" i="2" s="1"/>
  <c r="E246" i="17"/>
  <c r="F246" i="17"/>
  <c r="E247" i="17"/>
  <c r="F247" i="17"/>
  <c r="E248" i="17"/>
  <c r="F248" i="17"/>
  <c r="E249" i="17"/>
  <c r="F249" i="17"/>
  <c r="E250" i="17"/>
  <c r="F250" i="17"/>
  <c r="E251" i="17"/>
  <c r="J422" i="2" s="1"/>
  <c r="F251" i="17"/>
  <c r="K422" i="2" s="1"/>
  <c r="E252" i="17"/>
  <c r="J423" i="2" s="1"/>
  <c r="F252" i="17"/>
  <c r="K423" i="2" s="1"/>
  <c r="E253" i="17"/>
  <c r="F253" i="17"/>
  <c r="E254" i="17"/>
  <c r="F254" i="17"/>
  <c r="E255" i="17"/>
  <c r="F255" i="17"/>
  <c r="E256" i="17"/>
  <c r="F256" i="17"/>
  <c r="E257" i="17"/>
  <c r="J426" i="2" s="1"/>
  <c r="F257" i="17"/>
  <c r="K426" i="2" s="1"/>
  <c r="E258" i="17"/>
  <c r="F258" i="17"/>
  <c r="E259" i="17"/>
  <c r="J427" i="2" s="1"/>
  <c r="F259" i="17"/>
  <c r="K427" i="2" s="1"/>
  <c r="E260" i="17"/>
  <c r="F260" i="17"/>
  <c r="E261" i="17"/>
  <c r="F261" i="17"/>
  <c r="E262" i="17"/>
  <c r="J430" i="2" s="1"/>
  <c r="F262" i="17"/>
  <c r="K430" i="2" s="1"/>
  <c r="E263" i="17"/>
  <c r="J431" i="2" s="1"/>
  <c r="F263" i="17"/>
  <c r="K431" i="2" s="1"/>
  <c r="E264" i="17"/>
  <c r="F264" i="17"/>
  <c r="E265" i="17"/>
  <c r="F265" i="17"/>
  <c r="E266" i="17"/>
  <c r="J434" i="2" s="1"/>
  <c r="F266" i="17"/>
  <c r="K434" i="2" s="1"/>
  <c r="E267" i="17"/>
  <c r="F267" i="17"/>
  <c r="E268" i="17"/>
  <c r="F268" i="17"/>
  <c r="E269" i="17"/>
  <c r="J445" i="2" s="1"/>
  <c r="F269" i="17"/>
  <c r="K445" i="2" s="1"/>
  <c r="E270" i="17"/>
  <c r="J446" i="2" s="1"/>
  <c r="F270" i="17"/>
  <c r="K446" i="2" s="1"/>
  <c r="E271" i="17"/>
  <c r="J447" i="2" s="1"/>
  <c r="F271" i="17"/>
  <c r="K447" i="2" s="1"/>
  <c r="E272" i="17"/>
  <c r="J448" i="2" s="1"/>
  <c r="F272" i="17"/>
  <c r="K448" i="2" s="1"/>
  <c r="E273" i="17"/>
  <c r="J449" i="2" s="1"/>
  <c r="F273" i="17"/>
  <c r="K449" i="2" s="1"/>
  <c r="E274" i="17"/>
  <c r="F274" i="17"/>
  <c r="E275" i="17"/>
  <c r="J452" i="2" s="1"/>
  <c r="F275" i="17"/>
  <c r="K452" i="2" s="1"/>
  <c r="E276" i="17"/>
  <c r="F276" i="17"/>
  <c r="E277" i="17"/>
  <c r="J455" i="2" s="1"/>
  <c r="F277" i="17"/>
  <c r="K455" i="2" s="1"/>
  <c r="E278" i="17"/>
  <c r="J456" i="2" s="1"/>
  <c r="F278" i="17"/>
  <c r="K456" i="2" s="1"/>
  <c r="E279" i="17"/>
  <c r="J457" i="2" s="1"/>
  <c r="F279" i="17"/>
  <c r="K457" i="2" s="1"/>
  <c r="E280" i="17"/>
  <c r="F280" i="17"/>
  <c r="E281" i="17"/>
  <c r="F281" i="17"/>
  <c r="E282" i="17"/>
  <c r="F282" i="17"/>
  <c r="E283" i="17"/>
  <c r="J463" i="2" s="1"/>
  <c r="F283" i="17"/>
  <c r="K463" i="2" s="1"/>
  <c r="E284" i="17"/>
  <c r="F284" i="17"/>
  <c r="E285" i="17"/>
  <c r="F285" i="17"/>
  <c r="E286" i="17"/>
  <c r="F286" i="17"/>
  <c r="E287" i="17"/>
  <c r="F287" i="17"/>
  <c r="E288" i="17"/>
  <c r="J475" i="2" s="1"/>
  <c r="F288" i="17"/>
  <c r="K475" i="2" s="1"/>
  <c r="E289" i="17"/>
  <c r="F289" i="17"/>
  <c r="E290" i="17"/>
  <c r="J478" i="2" s="1"/>
  <c r="F290" i="17"/>
  <c r="K478" i="2" s="1"/>
  <c r="E291" i="17"/>
  <c r="F291" i="17"/>
  <c r="E292" i="17"/>
  <c r="F292" i="17"/>
  <c r="E293" i="17"/>
  <c r="J483" i="2" s="1"/>
  <c r="F293" i="17"/>
  <c r="K483" i="2" s="1"/>
  <c r="E294" i="17"/>
  <c r="J484" i="2" s="1"/>
  <c r="F294" i="17"/>
  <c r="K484" i="2" s="1"/>
  <c r="E295" i="17"/>
  <c r="J485" i="2" s="1"/>
  <c r="F295" i="17"/>
  <c r="K485" i="2" s="1"/>
  <c r="E296" i="17"/>
  <c r="J486" i="2" s="1"/>
  <c r="F296" i="17"/>
  <c r="K486" i="2" s="1"/>
  <c r="E297" i="17"/>
  <c r="J487" i="2" s="1"/>
  <c r="F297" i="17"/>
  <c r="K487" i="2" s="1"/>
  <c r="E298" i="17"/>
  <c r="F298" i="17"/>
  <c r="E299" i="17"/>
  <c r="F299" i="17"/>
  <c r="E300" i="17"/>
  <c r="F300" i="17"/>
  <c r="E301" i="17"/>
  <c r="J492" i="2" s="1"/>
  <c r="F301" i="17"/>
  <c r="K492" i="2" s="1"/>
  <c r="E302" i="17"/>
  <c r="J493" i="2" s="1"/>
  <c r="F302" i="17"/>
  <c r="K493" i="2" s="1"/>
  <c r="E303" i="17"/>
  <c r="F303" i="17"/>
  <c r="E304" i="17"/>
  <c r="J496" i="2" s="1"/>
  <c r="F304" i="17"/>
  <c r="K496" i="2" s="1"/>
  <c r="E305" i="17"/>
  <c r="J497" i="2" s="1"/>
  <c r="F305" i="17"/>
  <c r="K497" i="2" s="1"/>
  <c r="E306" i="17"/>
  <c r="F306" i="17"/>
  <c r="E307" i="17"/>
  <c r="J498" i="2" s="1"/>
  <c r="F307" i="17"/>
  <c r="K498" i="2" s="1"/>
  <c r="E308" i="17"/>
  <c r="F308" i="17"/>
  <c r="E309" i="17"/>
  <c r="J501" i="2" s="1"/>
  <c r="F309" i="17"/>
  <c r="K501" i="2" s="1"/>
  <c r="E310" i="17"/>
  <c r="J502" i="2" s="1"/>
  <c r="F310" i="17"/>
  <c r="K502" i="2" s="1"/>
  <c r="E311" i="17"/>
  <c r="F311" i="17"/>
  <c r="E312" i="17"/>
  <c r="F312" i="17"/>
  <c r="E313" i="17"/>
  <c r="F313" i="17"/>
  <c r="E314" i="17"/>
  <c r="J512" i="2" s="1"/>
  <c r="F314" i="17"/>
  <c r="K512" i="2" s="1"/>
  <c r="E315" i="17"/>
  <c r="F315" i="17"/>
  <c r="F2" i="17"/>
  <c r="E2" i="17"/>
  <c r="AK9" i="2" l="1"/>
  <c r="K479" i="2"/>
  <c r="K480" i="2"/>
  <c r="K468" i="2"/>
  <c r="K469" i="2"/>
  <c r="K471" i="2"/>
  <c r="K464" i="2"/>
  <c r="K465" i="2"/>
  <c r="K466" i="2"/>
  <c r="K467" i="2"/>
  <c r="K470" i="2"/>
  <c r="K397" i="2"/>
  <c r="K401" i="2"/>
  <c r="K400" i="2"/>
  <c r="K399" i="2"/>
  <c r="K398" i="2"/>
  <c r="K393" i="2"/>
  <c r="K392" i="2"/>
  <c r="K390" i="2"/>
  <c r="K391" i="2"/>
  <c r="K388" i="2"/>
  <c r="K387" i="2"/>
  <c r="K370" i="2"/>
  <c r="K372" i="2"/>
  <c r="K380" i="2"/>
  <c r="K382" i="2"/>
  <c r="K369" i="2"/>
  <c r="K374" i="2"/>
  <c r="K375" i="2"/>
  <c r="K371" i="2"/>
  <c r="K381" i="2"/>
  <c r="K383" i="2"/>
  <c r="K377" i="2"/>
  <c r="K376" i="2"/>
  <c r="K373" i="2"/>
  <c r="K379" i="2"/>
  <c r="K378" i="2"/>
  <c r="K384" i="2"/>
  <c r="K367" i="2"/>
  <c r="K368" i="2"/>
  <c r="K327" i="2"/>
  <c r="K326" i="2"/>
  <c r="K294" i="2"/>
  <c r="K293" i="2"/>
  <c r="K262" i="2"/>
  <c r="K261" i="2"/>
  <c r="K263" i="2"/>
  <c r="K259" i="2"/>
  <c r="K260" i="2"/>
  <c r="K256" i="2"/>
  <c r="K255" i="2"/>
  <c r="K228" i="2"/>
  <c r="K227" i="2"/>
  <c r="K215" i="2"/>
  <c r="K217" i="2"/>
  <c r="K209" i="2"/>
  <c r="K212" i="2"/>
  <c r="K214" i="2"/>
  <c r="K211" i="2"/>
  <c r="K216" i="2"/>
  <c r="K218" i="2"/>
  <c r="K213" i="2"/>
  <c r="K210" i="2"/>
  <c r="K104" i="2"/>
  <c r="K103" i="2"/>
  <c r="K91" i="2"/>
  <c r="K92" i="2"/>
  <c r="K78" i="2"/>
  <c r="K77" i="2"/>
  <c r="K73" i="2"/>
  <c r="K74" i="2"/>
  <c r="K71" i="2"/>
  <c r="K72" i="2"/>
  <c r="K67" i="2"/>
  <c r="K68" i="2"/>
  <c r="K61" i="2"/>
  <c r="K63" i="2"/>
  <c r="K62" i="2"/>
  <c r="K64" i="2"/>
  <c r="K50" i="2"/>
  <c r="K51" i="2"/>
  <c r="K44" i="2"/>
  <c r="K45" i="2"/>
  <c r="K30" i="2"/>
  <c r="K27" i="2"/>
  <c r="K29" i="2"/>
  <c r="K24" i="2"/>
  <c r="K25" i="2"/>
  <c r="K28" i="2"/>
  <c r="K26" i="2"/>
  <c r="K17" i="2"/>
  <c r="K16" i="2"/>
  <c r="K8" i="2"/>
  <c r="K7" i="2"/>
  <c r="K364" i="2"/>
  <c r="K363" i="2"/>
  <c r="K359" i="2"/>
  <c r="K358" i="2"/>
  <c r="K356" i="2"/>
  <c r="K355" i="2"/>
  <c r="K320" i="2"/>
  <c r="K322" i="2"/>
  <c r="K321" i="2"/>
  <c r="K317" i="2"/>
  <c r="K315" i="2"/>
  <c r="K316" i="2"/>
  <c r="K240" i="2"/>
  <c r="K241" i="2"/>
  <c r="K239" i="2"/>
  <c r="K242" i="2"/>
  <c r="K237" i="2"/>
  <c r="K235" i="2"/>
  <c r="K236" i="2"/>
  <c r="K238" i="2"/>
  <c r="K146" i="2"/>
  <c r="K145" i="2"/>
  <c r="K147" i="2"/>
  <c r="K128" i="2"/>
  <c r="K130" i="2"/>
  <c r="K132" i="2"/>
  <c r="K133" i="2"/>
  <c r="K129" i="2"/>
  <c r="K131" i="2"/>
  <c r="K121" i="2"/>
  <c r="K122" i="2"/>
  <c r="J461" i="2"/>
  <c r="J460" i="2"/>
  <c r="J462" i="2"/>
  <c r="J433" i="2"/>
  <c r="J432" i="2"/>
  <c r="J425" i="2"/>
  <c r="J424" i="2"/>
  <c r="J413" i="2"/>
  <c r="J417" i="2"/>
  <c r="J420" i="2"/>
  <c r="J416" i="2"/>
  <c r="J421" i="2"/>
  <c r="J414" i="2"/>
  <c r="J415" i="2"/>
  <c r="J418" i="2"/>
  <c r="J412" i="2"/>
  <c r="J419" i="2"/>
  <c r="J411" i="2"/>
  <c r="J410" i="2"/>
  <c r="J405" i="2"/>
  <c r="J404" i="2"/>
  <c r="J401" i="2"/>
  <c r="J398" i="2"/>
  <c r="J399" i="2"/>
  <c r="J400" i="2"/>
  <c r="J397" i="2"/>
  <c r="J392" i="2"/>
  <c r="J393" i="2"/>
  <c r="J390" i="2"/>
  <c r="J391" i="2"/>
  <c r="J388" i="2"/>
  <c r="J387" i="2"/>
  <c r="J369" i="2"/>
  <c r="J374" i="2"/>
  <c r="J375" i="2"/>
  <c r="J371" i="2"/>
  <c r="J381" i="2"/>
  <c r="J383" i="2"/>
  <c r="J373" i="2"/>
  <c r="J376" i="2"/>
  <c r="J377" i="2"/>
  <c r="J378" i="2"/>
  <c r="J379" i="2"/>
  <c r="J384" i="2"/>
  <c r="J372" i="2"/>
  <c r="J380" i="2"/>
  <c r="J370" i="2"/>
  <c r="J382" i="2"/>
  <c r="J368" i="2"/>
  <c r="J367" i="2"/>
  <c r="J364" i="2"/>
  <c r="J363" i="2"/>
  <c r="J358" i="2"/>
  <c r="J359" i="2"/>
  <c r="J356" i="2"/>
  <c r="J355" i="2"/>
  <c r="J342" i="2"/>
  <c r="J341" i="2"/>
  <c r="J327" i="2"/>
  <c r="J326" i="2"/>
  <c r="J322" i="2"/>
  <c r="J321" i="2"/>
  <c r="J320" i="2"/>
  <c r="J315" i="2"/>
  <c r="J316" i="2"/>
  <c r="J317" i="2"/>
  <c r="J307" i="2"/>
  <c r="J306" i="2"/>
  <c r="J302" i="2"/>
  <c r="J301" i="2"/>
  <c r="J294" i="2"/>
  <c r="J293" i="2"/>
  <c r="J276" i="2"/>
  <c r="J274" i="2"/>
  <c r="J275" i="2"/>
  <c r="J277" i="2"/>
  <c r="J261" i="2"/>
  <c r="J263" i="2"/>
  <c r="J262" i="2"/>
  <c r="J259" i="2"/>
  <c r="J260" i="2"/>
  <c r="J255" i="2"/>
  <c r="J256" i="2"/>
  <c r="J251" i="2"/>
  <c r="J250" i="2"/>
  <c r="J247" i="2"/>
  <c r="J248" i="2"/>
  <c r="J240" i="2"/>
  <c r="J241" i="2"/>
  <c r="J239" i="2"/>
  <c r="J242" i="2"/>
  <c r="J235" i="2"/>
  <c r="J236" i="2"/>
  <c r="J238" i="2"/>
  <c r="J237" i="2"/>
  <c r="J228" i="2"/>
  <c r="J227" i="2"/>
  <c r="J209" i="2"/>
  <c r="J212" i="2"/>
  <c r="J214" i="2"/>
  <c r="J211" i="2"/>
  <c r="J216" i="2"/>
  <c r="J218" i="2"/>
  <c r="J210" i="2"/>
  <c r="J213" i="2"/>
  <c r="J215" i="2"/>
  <c r="J217" i="2"/>
  <c r="J200" i="2"/>
  <c r="J201" i="2"/>
  <c r="J188" i="2"/>
  <c r="J185" i="2"/>
  <c r="J186" i="2"/>
  <c r="J187" i="2"/>
  <c r="J184" i="2"/>
  <c r="J189" i="2"/>
  <c r="J165" i="2"/>
  <c r="J167" i="2"/>
  <c r="J169" i="2"/>
  <c r="J170" i="2"/>
  <c r="J163" i="2"/>
  <c r="J168" i="2"/>
  <c r="J162" i="2"/>
  <c r="J161" i="2"/>
  <c r="J164" i="2"/>
  <c r="J166" i="2"/>
  <c r="J158" i="2"/>
  <c r="J157" i="2"/>
  <c r="J154" i="2"/>
  <c r="J155" i="2"/>
  <c r="J145" i="2"/>
  <c r="J147" i="2"/>
  <c r="J146" i="2"/>
  <c r="J140" i="2"/>
  <c r="J135" i="2"/>
  <c r="J137" i="2"/>
  <c r="J134" i="2"/>
  <c r="J139" i="2"/>
  <c r="J138" i="2"/>
  <c r="J136" i="2"/>
  <c r="J128" i="2"/>
  <c r="J130" i="2"/>
  <c r="J132" i="2"/>
  <c r="J133" i="2"/>
  <c r="J129" i="2"/>
  <c r="J131" i="2"/>
  <c r="J122" i="2"/>
  <c r="J121" i="2"/>
  <c r="J117" i="2"/>
  <c r="J116" i="2"/>
  <c r="J103" i="2"/>
  <c r="J104" i="2"/>
  <c r="J91" i="2"/>
  <c r="J92" i="2"/>
  <c r="J77" i="2"/>
  <c r="J78" i="2"/>
  <c r="J73" i="2"/>
  <c r="J74" i="2"/>
  <c r="J71" i="2"/>
  <c r="J72" i="2"/>
  <c r="J68" i="2"/>
  <c r="J67" i="2"/>
  <c r="J62" i="2"/>
  <c r="J64" i="2"/>
  <c r="J63" i="2"/>
  <c r="J61" i="2"/>
  <c r="J50" i="2"/>
  <c r="J51" i="2"/>
  <c r="J45" i="2"/>
  <c r="J44" i="2"/>
  <c r="J27" i="2"/>
  <c r="J29" i="2"/>
  <c r="J24" i="2"/>
  <c r="J25" i="2"/>
  <c r="J26" i="2"/>
  <c r="J28" i="2"/>
  <c r="J30" i="2"/>
  <c r="J16" i="2"/>
  <c r="J17" i="2"/>
  <c r="J7" i="2"/>
  <c r="J8" i="2"/>
  <c r="K460" i="2"/>
  <c r="K462" i="2"/>
  <c r="K461" i="2"/>
  <c r="K432" i="2"/>
  <c r="K433" i="2"/>
  <c r="K418" i="2"/>
  <c r="K413" i="2"/>
  <c r="K419" i="2"/>
  <c r="K416" i="2"/>
  <c r="K420" i="2"/>
  <c r="K421" i="2"/>
  <c r="K414" i="2"/>
  <c r="K415" i="2"/>
  <c r="K412" i="2"/>
  <c r="K417" i="2"/>
  <c r="K411" i="2"/>
  <c r="K410" i="2"/>
  <c r="K404" i="2"/>
  <c r="K405" i="2"/>
  <c r="K341" i="2"/>
  <c r="K342" i="2"/>
  <c r="K200" i="2"/>
  <c r="K201" i="2"/>
  <c r="K157" i="2"/>
  <c r="K158" i="2"/>
  <c r="K154" i="2"/>
  <c r="K155" i="2"/>
  <c r="K136" i="2"/>
  <c r="K138" i="2"/>
  <c r="K140" i="2"/>
  <c r="K135" i="2"/>
  <c r="K137" i="2"/>
  <c r="K134" i="2"/>
  <c r="K139" i="2"/>
  <c r="J495" i="2"/>
  <c r="J494" i="2"/>
  <c r="J480" i="2"/>
  <c r="J479" i="2"/>
  <c r="J477" i="2"/>
  <c r="J476" i="2"/>
  <c r="J464" i="2"/>
  <c r="J465" i="2"/>
  <c r="J466" i="2"/>
  <c r="J467" i="2"/>
  <c r="J470" i="2"/>
  <c r="J471" i="2"/>
  <c r="J468" i="2"/>
  <c r="J469" i="2"/>
  <c r="J3" i="2"/>
  <c r="J4" i="2"/>
  <c r="J5" i="2"/>
  <c r="K508" i="2"/>
  <c r="K506" i="2"/>
  <c r="K505" i="2"/>
  <c r="K509" i="2"/>
  <c r="K507" i="2"/>
  <c r="K500" i="2"/>
  <c r="K499" i="2"/>
  <c r="K491" i="2"/>
  <c r="K490" i="2"/>
  <c r="K488" i="2"/>
  <c r="K489" i="2"/>
  <c r="K481" i="2"/>
  <c r="K482" i="2"/>
  <c r="K473" i="2"/>
  <c r="K472" i="2"/>
  <c r="K474" i="2"/>
  <c r="K458" i="2"/>
  <c r="K459" i="2"/>
  <c r="K453" i="2"/>
  <c r="K454" i="2"/>
  <c r="K451" i="2"/>
  <c r="K450" i="2"/>
  <c r="K435" i="2"/>
  <c r="K440" i="2"/>
  <c r="K443" i="2"/>
  <c r="K436" i="2"/>
  <c r="K438" i="2"/>
  <c r="K439" i="2"/>
  <c r="K442" i="2"/>
  <c r="K441" i="2"/>
  <c r="K444" i="2"/>
  <c r="K437" i="2"/>
  <c r="K428" i="2"/>
  <c r="K429" i="2"/>
  <c r="K407" i="2"/>
  <c r="K408" i="2"/>
  <c r="K409" i="2"/>
  <c r="K402" i="2"/>
  <c r="K403" i="2"/>
  <c r="K394" i="2"/>
  <c r="K395" i="2"/>
  <c r="K385" i="2"/>
  <c r="K386" i="2"/>
  <c r="K361" i="2"/>
  <c r="K362" i="2"/>
  <c r="K360" i="2"/>
  <c r="K353" i="2"/>
  <c r="K351" i="2"/>
  <c r="K352" i="2"/>
  <c r="K354" i="2"/>
  <c r="K349" i="2"/>
  <c r="K348" i="2"/>
  <c r="K347" i="2"/>
  <c r="K346" i="2"/>
  <c r="K338" i="2"/>
  <c r="K339" i="2"/>
  <c r="K340" i="2"/>
  <c r="K337" i="2"/>
  <c r="K336" i="2"/>
  <c r="K333" i="2"/>
  <c r="K334" i="2"/>
  <c r="K332" i="2"/>
  <c r="K331" i="2"/>
  <c r="K335" i="2"/>
  <c r="K324" i="2"/>
  <c r="K325" i="2"/>
  <c r="K313" i="2"/>
  <c r="K312" i="2"/>
  <c r="K304" i="2"/>
  <c r="K303" i="2"/>
  <c r="K305" i="2"/>
  <c r="K297" i="2"/>
  <c r="K298" i="2"/>
  <c r="K288" i="2"/>
  <c r="K292" i="2"/>
  <c r="K287" i="2"/>
  <c r="K289" i="2"/>
  <c r="K290" i="2"/>
  <c r="K291" i="2"/>
  <c r="K284" i="2"/>
  <c r="K283" i="2"/>
  <c r="K285" i="2"/>
  <c r="K282" i="2"/>
  <c r="K278" i="2"/>
  <c r="K280" i="2"/>
  <c r="K279" i="2"/>
  <c r="K272" i="2"/>
  <c r="K273" i="2"/>
  <c r="K268" i="2"/>
  <c r="K267" i="2"/>
  <c r="K243" i="2"/>
  <c r="K244" i="2"/>
  <c r="K234" i="2"/>
  <c r="K233" i="2"/>
  <c r="K222" i="2"/>
  <c r="K223" i="2"/>
  <c r="K224" i="2"/>
  <c r="K207" i="2"/>
  <c r="K208" i="2"/>
  <c r="K205" i="2"/>
  <c r="K204" i="2"/>
  <c r="K192" i="2"/>
  <c r="K195" i="2"/>
  <c r="K191" i="2"/>
  <c r="K194" i="2"/>
  <c r="K190" i="2"/>
  <c r="K193" i="2"/>
  <c r="K182" i="2"/>
  <c r="K181" i="2"/>
  <c r="K183" i="2"/>
  <c r="K176" i="2"/>
  <c r="K178" i="2"/>
  <c r="K175" i="2"/>
  <c r="K177" i="2"/>
  <c r="K173" i="2"/>
  <c r="K172" i="2"/>
  <c r="K153" i="2"/>
  <c r="K152" i="2"/>
  <c r="K141" i="2"/>
  <c r="K142" i="2"/>
  <c r="K125" i="2"/>
  <c r="K127" i="2"/>
  <c r="K124" i="2"/>
  <c r="K126" i="2"/>
  <c r="K118" i="2"/>
  <c r="K119" i="2"/>
  <c r="K109" i="2"/>
  <c r="K114" i="2"/>
  <c r="K113" i="2"/>
  <c r="K115" i="2"/>
  <c r="K112" i="2"/>
  <c r="K111" i="2"/>
  <c r="K110" i="2"/>
  <c r="K90" i="2"/>
  <c r="K89" i="2"/>
  <c r="K80" i="2"/>
  <c r="K82" i="2"/>
  <c r="K79" i="2"/>
  <c r="K81" i="2"/>
  <c r="K83" i="2"/>
  <c r="K76" i="2"/>
  <c r="K75" i="2"/>
  <c r="K69" i="2"/>
  <c r="K70" i="2"/>
  <c r="K65" i="2"/>
  <c r="K66" i="2"/>
  <c r="K59" i="2"/>
  <c r="K58" i="2"/>
  <c r="K60" i="2"/>
  <c r="K57" i="2"/>
  <c r="K52" i="2"/>
  <c r="K53" i="2"/>
  <c r="K48" i="2"/>
  <c r="K49" i="2"/>
  <c r="K46" i="2"/>
  <c r="K47" i="2"/>
  <c r="K41" i="2"/>
  <c r="K42" i="2"/>
  <c r="K43" i="2"/>
  <c r="K35" i="2"/>
  <c r="K37" i="2"/>
  <c r="K38" i="2"/>
  <c r="K36" i="2"/>
  <c r="K34" i="2"/>
  <c r="K32" i="2"/>
  <c r="K33" i="2"/>
  <c r="K31" i="2"/>
  <c r="K19" i="2"/>
  <c r="K22" i="2"/>
  <c r="K21" i="2"/>
  <c r="K18" i="2"/>
  <c r="K23" i="2"/>
  <c r="K20" i="2"/>
  <c r="K13" i="2"/>
  <c r="K15" i="2"/>
  <c r="K12" i="2"/>
  <c r="K14" i="2"/>
  <c r="K10" i="2"/>
  <c r="K9" i="2"/>
  <c r="K510" i="2"/>
  <c r="K511" i="2"/>
  <c r="K503" i="2"/>
  <c r="K504" i="2"/>
  <c r="K494" i="2"/>
  <c r="K495" i="2"/>
  <c r="K476" i="2"/>
  <c r="K477" i="2"/>
  <c r="K424" i="2"/>
  <c r="K425" i="2"/>
  <c r="K306" i="2"/>
  <c r="K307" i="2"/>
  <c r="K301" i="2"/>
  <c r="K302" i="2"/>
  <c r="K277" i="2"/>
  <c r="K274" i="2"/>
  <c r="K276" i="2"/>
  <c r="K275" i="2"/>
  <c r="K250" i="2"/>
  <c r="K251" i="2"/>
  <c r="K248" i="2"/>
  <c r="K247" i="2"/>
  <c r="K184" i="2"/>
  <c r="K189" i="2"/>
  <c r="K188" i="2"/>
  <c r="K185" i="2"/>
  <c r="K186" i="2"/>
  <c r="K187" i="2"/>
  <c r="K161" i="2"/>
  <c r="K162" i="2"/>
  <c r="K163" i="2"/>
  <c r="K166" i="2"/>
  <c r="K168" i="2"/>
  <c r="K170" i="2"/>
  <c r="K165" i="2"/>
  <c r="K169" i="2"/>
  <c r="K164" i="2"/>
  <c r="K167" i="2"/>
  <c r="K116" i="2"/>
  <c r="K117" i="2"/>
  <c r="J511" i="2"/>
  <c r="J510" i="2"/>
  <c r="J504" i="2"/>
  <c r="J503" i="2"/>
  <c r="K3" i="2"/>
  <c r="K4" i="2"/>
  <c r="K5" i="2"/>
  <c r="J506" i="2"/>
  <c r="J505" i="2"/>
  <c r="J507" i="2"/>
  <c r="J509" i="2"/>
  <c r="J508" i="2"/>
  <c r="J499" i="2"/>
  <c r="J500" i="2"/>
  <c r="J491" i="2"/>
  <c r="J490" i="2"/>
  <c r="J489" i="2"/>
  <c r="J488" i="2"/>
  <c r="J482" i="2"/>
  <c r="J481" i="2"/>
  <c r="J472" i="2"/>
  <c r="J474" i="2"/>
  <c r="J473" i="2"/>
  <c r="J458" i="2"/>
  <c r="J459" i="2"/>
  <c r="J454" i="2"/>
  <c r="J453" i="2"/>
  <c r="J450" i="2"/>
  <c r="J451" i="2"/>
  <c r="J436" i="2"/>
  <c r="J438" i="2"/>
  <c r="J439" i="2"/>
  <c r="J442" i="2"/>
  <c r="J441" i="2"/>
  <c r="J444" i="2"/>
  <c r="J437" i="2"/>
  <c r="J435" i="2"/>
  <c r="J440" i="2"/>
  <c r="J443" i="2"/>
  <c r="J429" i="2"/>
  <c r="J428" i="2"/>
  <c r="J407" i="2"/>
  <c r="J408" i="2"/>
  <c r="J409" i="2"/>
  <c r="J403" i="2"/>
  <c r="J402" i="2"/>
  <c r="J394" i="2"/>
  <c r="J395" i="2"/>
  <c r="J385" i="2"/>
  <c r="J386" i="2"/>
  <c r="J361" i="2"/>
  <c r="J362" i="2"/>
  <c r="J360" i="2"/>
  <c r="J351" i="2"/>
  <c r="J352" i="2"/>
  <c r="J354" i="2"/>
  <c r="J353" i="2"/>
  <c r="J348" i="2"/>
  <c r="J346" i="2"/>
  <c r="J347" i="2"/>
  <c r="J349" i="2"/>
  <c r="J338" i="2"/>
  <c r="J340" i="2"/>
  <c r="J339" i="2"/>
  <c r="J337" i="2"/>
  <c r="J336" i="2"/>
  <c r="J332" i="2"/>
  <c r="J331" i="2"/>
  <c r="J335" i="2"/>
  <c r="J333" i="2"/>
  <c r="J334" i="2"/>
  <c r="J324" i="2"/>
  <c r="J325" i="2"/>
  <c r="J312" i="2"/>
  <c r="J313" i="2"/>
  <c r="J303" i="2"/>
  <c r="J305" i="2"/>
  <c r="J304" i="2"/>
  <c r="J298" i="2"/>
  <c r="J297" i="2"/>
  <c r="J291" i="2"/>
  <c r="J287" i="2"/>
  <c r="J289" i="2"/>
  <c r="J290" i="2"/>
  <c r="J292" i="2"/>
  <c r="J288" i="2"/>
  <c r="J282" i="2"/>
  <c r="J285" i="2"/>
  <c r="J283" i="2"/>
  <c r="J284" i="2"/>
  <c r="J280" i="2"/>
  <c r="J279" i="2"/>
  <c r="J278" i="2"/>
  <c r="J272" i="2"/>
  <c r="J273" i="2"/>
  <c r="J268" i="2"/>
  <c r="J267" i="2"/>
  <c r="J244" i="2"/>
  <c r="J243" i="2"/>
  <c r="J234" i="2"/>
  <c r="J233" i="2"/>
  <c r="J222" i="2"/>
  <c r="J223" i="2"/>
  <c r="J224" i="2"/>
  <c r="J207" i="2"/>
  <c r="J208" i="2"/>
  <c r="J205" i="2"/>
  <c r="J204" i="2"/>
  <c r="J191" i="2"/>
  <c r="J194" i="2"/>
  <c r="J190" i="2"/>
  <c r="J193" i="2"/>
  <c r="J192" i="2"/>
  <c r="J195" i="2"/>
  <c r="J181" i="2"/>
  <c r="J183" i="2"/>
  <c r="J182" i="2"/>
  <c r="J175" i="2"/>
  <c r="J177" i="2"/>
  <c r="J176" i="2"/>
  <c r="J178" i="2"/>
  <c r="J173" i="2"/>
  <c r="J172" i="2"/>
  <c r="J152" i="2"/>
  <c r="J153" i="2"/>
  <c r="J142" i="2"/>
  <c r="J141" i="2"/>
  <c r="J125" i="2"/>
  <c r="J127" i="2"/>
  <c r="J124" i="2"/>
  <c r="J126" i="2"/>
  <c r="J118" i="2"/>
  <c r="J119" i="2"/>
  <c r="J113" i="2"/>
  <c r="J115" i="2"/>
  <c r="J110" i="2"/>
  <c r="J111" i="2"/>
  <c r="J112" i="2"/>
  <c r="J109" i="2"/>
  <c r="J114" i="2"/>
  <c r="J89" i="2"/>
  <c r="J90" i="2"/>
  <c r="J82" i="2"/>
  <c r="J79" i="2"/>
  <c r="J81" i="2"/>
  <c r="J83" i="2"/>
  <c r="J80" i="2"/>
  <c r="J75" i="2"/>
  <c r="J76" i="2"/>
  <c r="J70" i="2"/>
  <c r="J69" i="2"/>
  <c r="J66" i="2"/>
  <c r="J65" i="2"/>
  <c r="J58" i="2"/>
  <c r="J60" i="2"/>
  <c r="J57" i="2"/>
  <c r="J59" i="2"/>
  <c r="J52" i="2"/>
  <c r="J53" i="2"/>
  <c r="J48" i="2"/>
  <c r="J49" i="2"/>
  <c r="J47" i="2"/>
  <c r="J46" i="2"/>
  <c r="J43" i="2"/>
  <c r="J42" i="2"/>
  <c r="J41" i="2"/>
  <c r="J36" i="2"/>
  <c r="J37" i="2"/>
  <c r="J38" i="2"/>
  <c r="J35" i="2"/>
  <c r="J32" i="2"/>
  <c r="J33" i="2"/>
  <c r="J31" i="2"/>
  <c r="J34" i="2"/>
  <c r="J19" i="2"/>
  <c r="J22" i="2"/>
  <c r="J21" i="2"/>
  <c r="J18" i="2"/>
  <c r="J20" i="2"/>
  <c r="J23" i="2"/>
  <c r="J13" i="2"/>
  <c r="J15" i="2"/>
  <c r="J12" i="2"/>
  <c r="J14" i="2"/>
  <c r="J9" i="2"/>
  <c r="J10" i="2"/>
  <c r="AK26" i="2"/>
  <c r="P515" i="2"/>
  <c r="AC513" i="2"/>
  <c r="U515" i="2"/>
  <c r="U514" i="2"/>
  <c r="AC514" i="2"/>
  <c r="AK510" i="2"/>
  <c r="M515" i="2"/>
  <c r="M514" i="2"/>
  <c r="U513" i="2"/>
  <c r="AC515" i="2"/>
  <c r="T513" i="2"/>
  <c r="T514" i="2"/>
  <c r="T515" i="2"/>
  <c r="P514" i="2"/>
  <c r="O514" i="2"/>
  <c r="O513" i="2"/>
  <c r="O515" i="2"/>
  <c r="R515" i="2"/>
  <c r="R514" i="2"/>
  <c r="R513" i="2"/>
  <c r="AK31" i="2"/>
  <c r="AK8" i="2"/>
  <c r="AK11" i="2"/>
  <c r="AK47" i="2"/>
  <c r="AK56" i="2"/>
  <c r="M513" i="2"/>
  <c r="Q515" i="2"/>
  <c r="Q513" i="2"/>
  <c r="Q514" i="2"/>
  <c r="AB513" i="2"/>
  <c r="AB514" i="2"/>
  <c r="AB515" i="2"/>
  <c r="P513" i="2"/>
  <c r="S514" i="2"/>
  <c r="S513" i="2"/>
  <c r="S515" i="2"/>
  <c r="AK5" i="2"/>
  <c r="V515" i="2"/>
  <c r="V514" i="2"/>
  <c r="V513" i="2"/>
  <c r="W514" i="2"/>
  <c r="W513" i="2"/>
  <c r="W515" i="2"/>
  <c r="Z515" i="2"/>
  <c r="Z514" i="2"/>
  <c r="Z513" i="2"/>
  <c r="AA514" i="2"/>
  <c r="AA513" i="2"/>
  <c r="AA515" i="2"/>
  <c r="AK22" i="2"/>
  <c r="AK19" i="2"/>
  <c r="AK53" i="2"/>
  <c r="AK57" i="2"/>
  <c r="X513" i="2"/>
  <c r="X514" i="2"/>
  <c r="X515" i="2"/>
  <c r="Y515" i="2"/>
  <c r="Y513" i="2"/>
  <c r="Y514" i="2"/>
  <c r="N515" i="2"/>
  <c r="N514" i="2"/>
  <c r="N513" i="2"/>
  <c r="L513" i="2"/>
  <c r="L514" i="2"/>
  <c r="L515" i="2"/>
  <c r="AK153" i="2"/>
  <c r="AK100" i="2"/>
  <c r="AK61" i="2"/>
  <c r="AK74" i="2"/>
  <c r="AK96" i="2"/>
  <c r="AK103" i="2"/>
  <c r="AK108" i="2"/>
  <c r="AK133" i="2"/>
  <c r="AK147" i="2"/>
  <c r="AK6" i="2"/>
  <c r="AK21" i="2"/>
  <c r="AK25" i="2"/>
  <c r="AK30" i="2"/>
  <c r="AK34" i="2"/>
  <c r="AK18" i="2"/>
  <c r="AK4" i="2"/>
  <c r="AK38" i="2"/>
  <c r="AK7" i="2"/>
  <c r="AK41" i="2"/>
  <c r="AK43" i="2"/>
  <c r="AK52" i="2"/>
  <c r="AK60" i="2"/>
  <c r="AK48" i="2"/>
  <c r="AK55" i="2"/>
  <c r="AK70" i="2"/>
  <c r="AK72" i="2"/>
  <c r="AK65" i="2"/>
  <c r="AK77" i="2"/>
  <c r="AK69" i="2"/>
  <c r="AK85" i="2"/>
  <c r="AK90" i="2"/>
  <c r="AK111" i="2"/>
  <c r="AK125" i="2"/>
  <c r="AK97" i="2"/>
  <c r="AK126" i="2"/>
  <c r="AK130" i="2"/>
  <c r="AK144" i="2"/>
  <c r="AK148" i="2"/>
  <c r="AK106" i="2"/>
  <c r="AK114" i="2"/>
  <c r="AK122" i="2"/>
  <c r="AK127" i="2"/>
  <c r="AK135" i="2"/>
  <c r="AK141" i="2"/>
  <c r="AK99" i="2"/>
  <c r="AK170" i="2"/>
  <c r="AK176" i="2"/>
  <c r="AK186" i="2"/>
  <c r="AK171" i="2"/>
  <c r="AK174" i="2"/>
  <c r="AK266" i="2"/>
  <c r="AK166" i="2"/>
  <c r="AK181" i="2"/>
  <c r="AK189" i="2"/>
  <c r="AK193" i="2"/>
  <c r="AK197" i="2"/>
  <c r="AK201" i="2"/>
  <c r="AK206" i="2"/>
  <c r="AK210" i="2"/>
  <c r="AK215" i="2"/>
  <c r="AK219" i="2"/>
  <c r="AK223" i="2"/>
  <c r="AK227" i="2"/>
  <c r="AK231" i="2"/>
  <c r="AK236" i="2"/>
  <c r="AK240" i="2"/>
  <c r="AK244" i="2"/>
  <c r="AK253" i="2"/>
  <c r="AK263" i="2"/>
  <c r="AK286" i="2"/>
  <c r="AK180" i="2"/>
  <c r="AK157" i="2"/>
  <c r="AK250" i="2"/>
  <c r="AK258" i="2"/>
  <c r="AK272" i="2"/>
  <c r="AK283" i="2"/>
  <c r="AK297" i="2"/>
  <c r="AK309" i="2"/>
  <c r="AK284" i="2"/>
  <c r="AK298" i="2"/>
  <c r="AK314" i="2"/>
  <c r="AK324" i="2"/>
  <c r="AK332" i="2"/>
  <c r="AK342" i="2"/>
  <c r="AK350" i="2"/>
  <c r="AK357" i="2"/>
  <c r="AK371" i="2"/>
  <c r="AK352" i="2"/>
  <c r="AK360" i="2"/>
  <c r="AK373" i="2"/>
  <c r="AK285" i="2"/>
  <c r="AK311" i="2"/>
  <c r="AK319" i="2"/>
  <c r="AK327" i="2"/>
  <c r="AK335" i="2"/>
  <c r="AK345" i="2"/>
  <c r="AK370" i="2"/>
  <c r="AK387" i="2"/>
  <c r="AK395" i="2"/>
  <c r="AK405" i="2"/>
  <c r="AK415" i="2"/>
  <c r="AK423" i="2"/>
  <c r="AK431" i="2"/>
  <c r="AK439" i="2"/>
  <c r="AK449" i="2"/>
  <c r="AK457" i="2"/>
  <c r="AK467" i="2"/>
  <c r="AK471" i="2"/>
  <c r="AK479" i="2"/>
  <c r="AK485" i="2"/>
  <c r="AK493" i="2"/>
  <c r="AK499" i="2"/>
  <c r="AK508" i="2"/>
  <c r="AK384" i="2"/>
  <c r="AK392" i="2"/>
  <c r="AK402" i="2"/>
  <c r="AK412" i="2"/>
  <c r="AK420" i="2"/>
  <c r="AK432" i="2"/>
  <c r="AK440" i="2"/>
  <c r="AK448" i="2"/>
  <c r="AK458" i="2"/>
  <c r="AK466" i="2"/>
  <c r="AK474" i="2"/>
  <c r="AK484" i="2"/>
  <c r="AK492" i="2"/>
  <c r="AK501" i="2"/>
  <c r="AK512" i="2"/>
  <c r="AK154" i="2"/>
  <c r="AK177" i="2"/>
  <c r="AK156" i="2"/>
  <c r="AK274" i="2"/>
  <c r="AK169" i="2"/>
  <c r="AK185" i="2"/>
  <c r="AK190" i="2"/>
  <c r="AK194" i="2"/>
  <c r="AK198" i="2"/>
  <c r="AK202" i="2"/>
  <c r="AK207" i="2"/>
  <c r="AK211" i="2"/>
  <c r="AK216" i="2"/>
  <c r="AK220" i="2"/>
  <c r="AK224" i="2"/>
  <c r="AK228" i="2"/>
  <c r="AK232" i="2"/>
  <c r="AK237" i="2"/>
  <c r="AK241" i="2"/>
  <c r="AK245" i="2"/>
  <c r="AK257" i="2"/>
  <c r="AK268" i="2"/>
  <c r="AK290" i="2"/>
  <c r="AK184" i="2"/>
  <c r="AK162" i="2"/>
  <c r="AK252" i="2"/>
  <c r="AK260" i="2"/>
  <c r="AK280" i="2"/>
  <c r="AK305" i="2"/>
  <c r="AK265" i="2"/>
  <c r="AK289" i="2"/>
  <c r="AK300" i="2"/>
  <c r="AK318" i="2"/>
  <c r="AK326" i="2"/>
  <c r="AK334" i="2"/>
  <c r="AK344" i="2"/>
  <c r="AK351" i="2"/>
  <c r="AK354" i="2"/>
  <c r="AK362" i="2"/>
  <c r="AK377" i="2"/>
  <c r="AK288" i="2"/>
  <c r="AK313" i="2"/>
  <c r="AK321" i="2"/>
  <c r="AK329" i="2"/>
  <c r="AK337" i="2"/>
  <c r="AK347" i="2"/>
  <c r="AK364" i="2"/>
  <c r="AK372" i="2"/>
  <c r="AK389" i="2"/>
  <c r="AK397" i="2"/>
  <c r="AK407" i="2"/>
  <c r="AK417" i="2"/>
  <c r="AK425" i="2"/>
  <c r="AK433" i="2"/>
  <c r="AK443" i="2"/>
  <c r="AK451" i="2"/>
  <c r="AK461" i="2"/>
  <c r="AK469" i="2"/>
  <c r="AK477" i="2"/>
  <c r="AK483" i="2"/>
  <c r="AK491" i="2"/>
  <c r="AK497" i="2"/>
  <c r="AK386" i="2"/>
  <c r="AK394" i="2"/>
  <c r="AK406" i="2"/>
  <c r="AK414" i="2"/>
  <c r="AK424" i="2"/>
  <c r="AK434" i="2"/>
  <c r="AK442" i="2"/>
  <c r="AK452" i="2"/>
  <c r="AK460" i="2"/>
  <c r="AK468" i="2"/>
  <c r="AK478" i="2"/>
  <c r="AK486" i="2"/>
  <c r="AK494" i="2"/>
  <c r="AK504" i="2"/>
  <c r="AK505" i="2"/>
  <c r="AK86" i="2"/>
  <c r="AK68" i="2"/>
  <c r="AK109" i="2"/>
  <c r="AK136" i="2"/>
  <c r="AK95" i="2"/>
  <c r="AK116" i="2"/>
  <c r="AK139" i="2"/>
  <c r="AK13" i="2"/>
  <c r="AK12" i="2"/>
  <c r="AK27" i="2"/>
  <c r="AK36" i="2"/>
  <c r="AK37" i="2"/>
  <c r="AK91" i="2"/>
  <c r="AK102" i="2"/>
  <c r="AK94" i="2"/>
  <c r="AK267" i="2"/>
  <c r="AK275" i="2"/>
  <c r="AK299" i="2"/>
  <c r="AK307" i="2"/>
  <c r="AK269" i="2"/>
  <c r="AK277" i="2"/>
  <c r="AK10" i="2"/>
  <c r="AK35" i="2"/>
  <c r="AK58" i="2"/>
  <c r="AK76" i="2"/>
  <c r="AK62" i="2"/>
  <c r="AK87" i="2"/>
  <c r="AK71" i="2"/>
  <c r="AK84" i="2"/>
  <c r="AK80" i="2"/>
  <c r="AK101" i="2"/>
  <c r="AK107" i="2"/>
  <c r="AK115" i="2"/>
  <c r="AK121" i="2"/>
  <c r="AK88" i="2"/>
  <c r="AK128" i="2"/>
  <c r="AK132" i="2"/>
  <c r="AK146" i="2"/>
  <c r="AK150" i="2"/>
  <c r="AK110" i="2"/>
  <c r="AK131" i="2"/>
  <c r="AK145" i="2"/>
  <c r="AK151" i="2"/>
  <c r="AK155" i="2"/>
  <c r="AK160" i="2"/>
  <c r="AK178" i="2"/>
  <c r="AK164" i="2"/>
  <c r="AK295" i="2"/>
  <c r="AK303" i="2"/>
  <c r="AK172" i="2"/>
  <c r="AK187" i="2"/>
  <c r="AK191" i="2"/>
  <c r="AK195" i="2"/>
  <c r="AK199" i="2"/>
  <c r="AK203" i="2"/>
  <c r="AK208" i="2"/>
  <c r="AK212" i="2"/>
  <c r="AK217" i="2"/>
  <c r="AK221" i="2"/>
  <c r="AK225" i="2"/>
  <c r="AK229" i="2"/>
  <c r="AK233" i="2"/>
  <c r="AK238" i="2"/>
  <c r="AK242" i="2"/>
  <c r="AK247" i="2"/>
  <c r="AK259" i="2"/>
  <c r="AK276" i="2"/>
  <c r="AK168" i="2"/>
  <c r="AK270" i="2"/>
  <c r="AK163" i="2"/>
  <c r="AK254" i="2"/>
  <c r="AK262" i="2"/>
  <c r="AK291" i="2"/>
  <c r="AK369" i="2"/>
  <c r="AK271" i="2"/>
  <c r="AK292" i="2"/>
  <c r="AK310" i="2"/>
  <c r="AK320" i="2"/>
  <c r="AK328" i="2"/>
  <c r="AK338" i="2"/>
  <c r="AK346" i="2"/>
  <c r="AK353" i="2"/>
  <c r="AK359" i="2"/>
  <c r="AK304" i="2"/>
  <c r="AK356" i="2"/>
  <c r="AK365" i="2"/>
  <c r="AK381" i="2"/>
  <c r="AK293" i="2"/>
  <c r="AK315" i="2"/>
  <c r="AK323" i="2"/>
  <c r="AK331" i="2"/>
  <c r="AK341" i="2"/>
  <c r="AK349" i="2"/>
  <c r="AK366" i="2"/>
  <c r="AK374" i="2"/>
  <c r="AK391" i="2"/>
  <c r="AK401" i="2"/>
  <c r="AK409" i="2"/>
  <c r="AK419" i="2"/>
  <c r="AK427" i="2"/>
  <c r="AK435" i="2"/>
  <c r="AK445" i="2"/>
  <c r="AK453" i="2"/>
  <c r="AK463" i="2"/>
  <c r="AK475" i="2"/>
  <c r="AK489" i="2"/>
  <c r="AK376" i="2"/>
  <c r="AK388" i="2"/>
  <c r="AK398" i="2"/>
  <c r="AK408" i="2"/>
  <c r="AK416" i="2"/>
  <c r="AK426" i="2"/>
  <c r="AK436" i="2"/>
  <c r="AK444" i="2"/>
  <c r="AK454" i="2"/>
  <c r="AK462" i="2"/>
  <c r="AK470" i="2"/>
  <c r="AK480" i="2"/>
  <c r="AK488" i="2"/>
  <c r="AK496" i="2"/>
  <c r="AK379" i="2"/>
  <c r="AK506" i="2"/>
  <c r="AK503" i="2"/>
  <c r="AK79" i="2"/>
  <c r="AK123" i="2"/>
  <c r="AK140" i="2"/>
  <c r="AK124" i="2"/>
  <c r="AK23" i="2"/>
  <c r="AK32" i="2"/>
  <c r="AK14" i="2"/>
  <c r="AK50" i="2"/>
  <c r="AK54" i="2"/>
  <c r="AK17" i="2"/>
  <c r="AK16" i="2"/>
  <c r="AK24" i="2"/>
  <c r="AK28" i="2"/>
  <c r="AK33" i="2"/>
  <c r="AK15" i="2"/>
  <c r="AK40" i="2"/>
  <c r="AK29" i="2"/>
  <c r="AK39" i="2"/>
  <c r="AK51" i="2"/>
  <c r="AK59" i="2"/>
  <c r="AK73" i="2"/>
  <c r="AK45" i="2"/>
  <c r="AK66" i="2"/>
  <c r="AK89" i="2"/>
  <c r="AK98" i="2"/>
  <c r="AK64" i="2"/>
  <c r="AK75" i="2"/>
  <c r="AK63" i="2"/>
  <c r="AK81" i="2"/>
  <c r="AK104" i="2"/>
  <c r="AK105" i="2"/>
  <c r="AK113" i="2"/>
  <c r="AK119" i="2"/>
  <c r="AK93" i="2"/>
  <c r="AK138" i="2"/>
  <c r="AK112" i="2"/>
  <c r="AK120" i="2"/>
  <c r="AK129" i="2"/>
  <c r="AK143" i="2"/>
  <c r="AK158" i="2"/>
  <c r="AK159" i="2"/>
  <c r="AK161" i="2"/>
  <c r="AK167" i="2"/>
  <c r="AK182" i="2"/>
  <c r="AK173" i="2"/>
  <c r="AK175" i="2"/>
  <c r="AK188" i="2"/>
  <c r="AK192" i="2"/>
  <c r="AK196" i="2"/>
  <c r="AK200" i="2"/>
  <c r="AK204" i="2"/>
  <c r="AK209" i="2"/>
  <c r="AK214" i="2"/>
  <c r="AK218" i="2"/>
  <c r="AK222" i="2"/>
  <c r="AK226" i="2"/>
  <c r="AK230" i="2"/>
  <c r="AK235" i="2"/>
  <c r="AK239" i="2"/>
  <c r="AK243" i="2"/>
  <c r="AK251" i="2"/>
  <c r="AK261" i="2"/>
  <c r="AK282" i="2"/>
  <c r="AK179" i="2"/>
  <c r="AK278" i="2"/>
  <c r="AK246" i="2"/>
  <c r="AK256" i="2"/>
  <c r="AK264" i="2"/>
  <c r="AK287" i="2"/>
  <c r="AK302" i="2"/>
  <c r="AK281" i="2"/>
  <c r="AK296" i="2"/>
  <c r="AK312" i="2"/>
  <c r="AK322" i="2"/>
  <c r="AK330" i="2"/>
  <c r="AK340" i="2"/>
  <c r="AK348" i="2"/>
  <c r="AK355" i="2"/>
  <c r="AK308" i="2"/>
  <c r="AK358" i="2"/>
  <c r="AK385" i="2"/>
  <c r="AK294" i="2"/>
  <c r="AK317" i="2"/>
  <c r="AK325" i="2"/>
  <c r="AK333" i="2"/>
  <c r="AK343" i="2"/>
  <c r="AK367" i="2"/>
  <c r="AK375" i="2"/>
  <c r="AK368" i="2"/>
  <c r="AK378" i="2"/>
  <c r="AK393" i="2"/>
  <c r="AK403" i="2"/>
  <c r="AK411" i="2"/>
  <c r="AK421" i="2"/>
  <c r="AK429" i="2"/>
  <c r="AK437" i="2"/>
  <c r="AK447" i="2"/>
  <c r="AK455" i="2"/>
  <c r="AK465" i="2"/>
  <c r="AK473" i="2"/>
  <c r="AK487" i="2"/>
  <c r="AK502" i="2"/>
  <c r="AK380" i="2"/>
  <c r="AK390" i="2"/>
  <c r="AK400" i="2"/>
  <c r="AK410" i="2"/>
  <c r="AK418" i="2"/>
  <c r="AK430" i="2"/>
  <c r="AK438" i="2"/>
  <c r="AK446" i="2"/>
  <c r="AK456" i="2"/>
  <c r="AK464" i="2"/>
  <c r="AK472" i="2"/>
  <c r="AK482" i="2"/>
  <c r="AK490" i="2"/>
  <c r="AK498" i="2"/>
  <c r="AK383" i="2"/>
  <c r="AK507" i="2"/>
  <c r="AK511" i="2"/>
  <c r="L1786" i="14"/>
  <c r="L1787" i="14"/>
  <c r="L1788" i="14"/>
  <c r="L1789" i="14"/>
  <c r="L1790" i="14"/>
  <c r="L1791" i="14"/>
  <c r="L1792" i="14"/>
  <c r="L1793" i="14"/>
  <c r="L1794" i="14"/>
  <c r="L1795" i="14"/>
  <c r="L1796" i="14"/>
  <c r="L1797" i="14"/>
  <c r="L1798" i="14"/>
  <c r="L1799" i="14"/>
  <c r="L1800" i="14"/>
  <c r="L1801" i="14"/>
  <c r="L1802" i="14"/>
  <c r="L1803" i="14"/>
  <c r="L1804" i="14"/>
  <c r="L1805" i="14"/>
  <c r="L1806" i="14"/>
  <c r="L1807" i="14"/>
  <c r="L1808" i="14"/>
  <c r="L1809" i="14"/>
  <c r="L1810" i="14"/>
  <c r="L1811" i="14"/>
  <c r="L1812" i="14"/>
  <c r="L1813" i="14"/>
  <c r="L1814" i="14"/>
  <c r="L1815" i="14"/>
  <c r="L1816" i="14"/>
  <c r="L1817" i="14"/>
  <c r="L1818" i="14"/>
  <c r="L1819" i="14"/>
  <c r="L1820" i="14"/>
  <c r="L1821" i="14"/>
  <c r="L1822" i="14"/>
  <c r="L1823" i="14"/>
  <c r="L1824" i="14"/>
  <c r="L1825" i="14"/>
  <c r="L1826" i="14"/>
  <c r="L1827" i="14"/>
  <c r="L1828" i="14"/>
  <c r="L1829" i="14"/>
  <c r="L1830" i="14"/>
  <c r="L1831" i="14"/>
  <c r="L1832" i="14"/>
  <c r="L1833" i="14"/>
  <c r="L1834" i="14"/>
  <c r="L1835" i="14"/>
  <c r="L1836" i="14"/>
  <c r="L1837" i="14"/>
  <c r="L1838" i="14"/>
  <c r="L1839" i="14"/>
  <c r="L1840" i="14"/>
  <c r="L1841" i="14"/>
  <c r="L1842" i="14"/>
  <c r="L1843" i="14"/>
  <c r="L1844" i="14"/>
  <c r="L1845" i="14"/>
  <c r="L1846" i="14"/>
  <c r="L1847" i="14"/>
  <c r="L1848" i="14"/>
  <c r="L1849" i="14"/>
  <c r="L1850" i="14"/>
  <c r="L1851" i="14"/>
  <c r="L1852" i="14"/>
  <c r="L1853" i="14"/>
  <c r="L1854" i="14"/>
  <c r="L1855" i="14"/>
  <c r="L1856" i="14"/>
  <c r="L1857" i="14"/>
  <c r="L1858" i="14"/>
  <c r="L1859" i="14"/>
  <c r="L1860" i="14"/>
  <c r="L1861" i="14"/>
  <c r="L1862" i="14"/>
  <c r="L1863" i="14"/>
  <c r="L1864" i="14"/>
  <c r="L1865" i="14"/>
  <c r="L1866" i="14"/>
  <c r="L1867" i="14"/>
  <c r="L1868" i="14"/>
  <c r="L1869" i="14"/>
  <c r="L1870" i="14"/>
  <c r="L1871" i="14"/>
  <c r="L1872" i="14"/>
  <c r="L1873" i="14"/>
  <c r="L1874" i="14"/>
  <c r="L1875" i="14"/>
  <c r="L1876" i="14"/>
  <c r="L1877" i="14"/>
  <c r="L1878" i="14"/>
  <c r="L1879" i="14"/>
  <c r="L1880" i="14"/>
  <c r="L1881" i="14"/>
  <c r="L1882" i="14"/>
  <c r="L1883" i="14"/>
  <c r="L1884" i="14"/>
  <c r="L1885" i="14"/>
  <c r="L1886" i="14"/>
  <c r="L1887" i="14"/>
  <c r="L1888" i="14"/>
  <c r="L2023" i="15"/>
  <c r="L2022" i="15"/>
  <c r="L2021" i="15"/>
  <c r="L2020" i="15"/>
  <c r="L2019" i="15"/>
  <c r="L2018" i="15"/>
  <c r="L2017" i="15"/>
  <c r="L2016" i="15"/>
  <c r="L2015" i="15"/>
  <c r="L2014" i="15"/>
  <c r="L2013" i="15"/>
  <c r="L2012" i="15"/>
  <c r="L2011" i="15"/>
  <c r="L2010" i="15"/>
  <c r="L2009" i="15"/>
  <c r="L2008" i="15"/>
  <c r="L2007" i="15"/>
  <c r="L2006" i="15"/>
  <c r="L2005" i="15"/>
  <c r="L2004" i="15"/>
  <c r="L2003" i="15"/>
  <c r="L2002" i="15"/>
  <c r="L2001" i="15"/>
  <c r="L2000" i="15"/>
  <c r="L1999" i="15"/>
  <c r="L1998" i="15"/>
  <c r="L1997" i="15"/>
  <c r="L1996" i="15"/>
  <c r="L1995" i="15"/>
  <c r="L1994" i="15"/>
  <c r="L1993" i="15"/>
  <c r="L1992" i="15"/>
  <c r="L1991" i="15"/>
  <c r="L1990" i="15"/>
  <c r="L1989" i="15"/>
  <c r="L1988" i="15"/>
  <c r="L1987" i="15"/>
  <c r="L1986" i="15"/>
  <c r="L1985" i="15"/>
  <c r="L1984" i="15"/>
  <c r="L1983" i="15"/>
  <c r="L1982" i="15"/>
  <c r="L1981" i="15"/>
  <c r="L1980" i="15"/>
  <c r="L1979" i="15"/>
  <c r="L1978" i="15"/>
  <c r="L1977" i="15"/>
  <c r="L1976" i="15"/>
  <c r="L1975" i="15"/>
  <c r="L1974" i="15"/>
  <c r="L1973" i="15"/>
  <c r="L1972" i="15"/>
  <c r="L1971" i="15"/>
  <c r="L1970" i="15"/>
  <c r="L1969" i="15"/>
  <c r="L1968" i="15"/>
  <c r="L1967" i="15"/>
  <c r="L1966" i="15"/>
  <c r="L1965" i="15"/>
  <c r="L1964" i="15"/>
  <c r="L1963" i="15"/>
  <c r="L1962" i="15"/>
  <c r="L1961" i="15"/>
  <c r="L1960" i="15"/>
  <c r="L1959" i="15"/>
  <c r="L1958" i="15"/>
  <c r="L1957" i="15"/>
  <c r="L1956" i="15"/>
  <c r="L1955" i="15"/>
  <c r="L1954" i="15"/>
  <c r="L1953" i="15"/>
  <c r="L1952" i="15"/>
  <c r="L1951" i="15"/>
  <c r="L1950" i="15"/>
  <c r="L1949" i="15"/>
  <c r="L1948" i="15"/>
  <c r="L1947" i="15"/>
  <c r="L1946" i="15"/>
  <c r="L1945" i="15"/>
  <c r="L1944" i="15"/>
  <c r="L1943" i="15"/>
  <c r="L1942" i="15"/>
  <c r="L1941" i="15"/>
  <c r="L1940" i="15"/>
  <c r="L1939" i="15"/>
  <c r="L1938" i="15"/>
  <c r="L1937" i="15"/>
  <c r="L1936" i="15"/>
  <c r="L1935" i="15"/>
  <c r="L1934" i="15"/>
  <c r="L1933" i="15"/>
  <c r="L1932" i="15"/>
  <c r="L1931" i="15"/>
  <c r="L1930" i="15"/>
  <c r="L1929" i="15"/>
  <c r="L1928" i="15"/>
  <c r="L1927" i="15"/>
  <c r="L1926" i="15"/>
  <c r="L1925" i="15"/>
  <c r="L1924" i="15"/>
  <c r="L1923" i="15"/>
  <c r="L1922" i="15"/>
  <c r="L1921" i="15"/>
  <c r="L1920" i="15"/>
  <c r="L1919" i="15"/>
  <c r="L1918" i="15"/>
  <c r="L1917" i="15"/>
  <c r="L1916" i="15"/>
  <c r="L1915" i="15"/>
  <c r="L1914" i="15"/>
  <c r="L1913" i="15"/>
  <c r="L1912" i="15"/>
  <c r="L1911" i="15"/>
  <c r="L1910" i="15"/>
  <c r="L1909" i="15"/>
  <c r="L1908" i="15"/>
  <c r="L1907" i="15"/>
  <c r="L1906" i="15"/>
  <c r="L1905" i="15"/>
  <c r="L1904" i="15"/>
  <c r="L1903" i="15"/>
  <c r="L1902" i="15"/>
  <c r="L1901" i="15"/>
  <c r="L1900" i="15"/>
  <c r="L1899" i="15"/>
  <c r="L1898" i="15"/>
  <c r="L1897" i="15"/>
  <c r="L1896" i="15"/>
  <c r="L1895" i="15"/>
  <c r="L1894" i="15"/>
  <c r="L1893" i="15"/>
  <c r="L1892" i="15"/>
  <c r="L1891" i="15"/>
  <c r="L1890" i="15"/>
  <c r="L1889" i="15"/>
  <c r="L1888" i="15"/>
  <c r="L1887" i="15"/>
  <c r="L1886" i="15"/>
  <c r="L1885" i="15"/>
  <c r="L1884" i="15"/>
  <c r="L1883" i="15"/>
  <c r="L1882" i="15"/>
  <c r="L1881" i="15"/>
  <c r="L1880" i="15"/>
  <c r="L1879" i="15"/>
  <c r="L1878" i="15"/>
  <c r="L1877" i="15"/>
  <c r="L1876" i="15"/>
  <c r="L1875" i="15"/>
  <c r="L1874" i="15"/>
  <c r="L1873" i="15"/>
  <c r="L1872" i="15"/>
  <c r="L1871" i="15"/>
  <c r="L1870" i="15"/>
  <c r="L1869" i="15"/>
  <c r="L1868" i="15"/>
  <c r="L1867" i="15"/>
  <c r="L1866" i="15"/>
  <c r="L1865" i="15"/>
  <c r="L1864" i="15"/>
  <c r="L1863" i="15"/>
  <c r="L1862" i="15"/>
  <c r="L1861" i="15"/>
  <c r="L1860" i="15"/>
  <c r="L1859" i="15"/>
  <c r="L1858" i="15"/>
  <c r="L1857" i="15"/>
  <c r="L1856" i="15"/>
  <c r="L1855" i="15"/>
  <c r="L1854" i="15"/>
  <c r="L1853" i="15"/>
  <c r="L1852" i="15"/>
  <c r="L1851" i="15"/>
  <c r="L1850" i="15"/>
  <c r="L1849" i="15"/>
  <c r="L1848" i="15"/>
  <c r="L1847" i="15"/>
  <c r="L1846" i="15"/>
  <c r="L1845" i="15"/>
  <c r="L1844" i="15"/>
  <c r="L1843" i="15"/>
  <c r="L1842" i="15"/>
  <c r="L1841" i="15"/>
  <c r="L1840" i="15"/>
  <c r="L1839" i="15"/>
  <c r="L1838" i="15"/>
  <c r="L1837" i="15"/>
  <c r="L1836" i="15"/>
  <c r="L1835" i="15"/>
  <c r="L1834" i="15"/>
  <c r="L1833" i="15"/>
  <c r="L1832" i="15"/>
  <c r="L1831" i="15"/>
  <c r="L1830" i="15"/>
  <c r="L1829" i="15"/>
  <c r="L1828" i="15"/>
  <c r="L1827" i="15"/>
  <c r="L1826" i="15"/>
  <c r="L1825" i="15"/>
  <c r="L1824" i="15"/>
  <c r="L1823" i="15"/>
  <c r="L1822" i="15"/>
  <c r="L1821" i="15"/>
  <c r="L1820" i="15"/>
  <c r="L1819" i="15"/>
  <c r="L1818" i="15"/>
  <c r="L1817" i="15"/>
  <c r="L1816" i="15"/>
  <c r="L1815" i="15"/>
  <c r="L1814" i="15"/>
  <c r="L1813" i="15"/>
  <c r="L1812" i="15"/>
  <c r="L1811" i="15"/>
  <c r="L1810" i="15"/>
  <c r="L1809" i="15"/>
  <c r="L1808" i="15"/>
  <c r="L1807" i="15"/>
  <c r="L1806" i="15"/>
  <c r="L1805" i="15"/>
  <c r="L1804" i="15"/>
  <c r="L1803" i="15"/>
  <c r="L1802" i="15"/>
  <c r="L1801" i="15"/>
  <c r="L1800" i="15"/>
  <c r="L1799" i="15"/>
  <c r="L1798" i="15"/>
  <c r="L1797" i="15"/>
  <c r="L1796" i="15"/>
  <c r="L1795" i="15"/>
  <c r="L1794" i="15"/>
  <c r="L1793" i="15"/>
  <c r="L1792" i="15"/>
  <c r="L1791" i="15"/>
  <c r="L1790" i="15"/>
  <c r="L1789" i="15"/>
  <c r="L1788" i="15"/>
  <c r="L1787" i="15"/>
  <c r="L1786" i="15"/>
  <c r="L1785" i="15"/>
  <c r="L1784" i="15"/>
  <c r="L1783" i="15"/>
  <c r="L1782" i="15"/>
  <c r="L1781" i="15"/>
  <c r="L1780" i="15"/>
  <c r="L1779" i="15"/>
  <c r="L1778" i="15"/>
  <c r="L1777" i="15"/>
  <c r="L1776" i="15"/>
  <c r="L1775" i="15"/>
  <c r="L1774" i="15"/>
  <c r="L1773" i="15"/>
  <c r="L1772" i="15"/>
  <c r="L1771" i="15"/>
  <c r="L1770" i="15"/>
  <c r="L1769" i="15"/>
  <c r="L1768" i="15"/>
  <c r="L1767" i="15"/>
  <c r="L1766" i="15"/>
  <c r="L1765" i="15"/>
  <c r="L1764" i="15"/>
  <c r="L1763" i="15"/>
  <c r="L1762" i="15"/>
  <c r="L1761" i="15"/>
  <c r="L1760" i="15"/>
  <c r="L1759" i="15"/>
  <c r="L1758" i="15"/>
  <c r="L1757" i="15"/>
  <c r="L1756" i="15"/>
  <c r="L1755" i="15"/>
  <c r="L1754" i="15"/>
  <c r="L1753" i="15"/>
  <c r="L1752" i="15"/>
  <c r="L1751" i="15"/>
  <c r="L1750" i="15"/>
  <c r="L1749" i="15"/>
  <c r="L1748" i="15"/>
  <c r="L1747" i="15"/>
  <c r="L1746" i="15"/>
  <c r="L1745" i="15"/>
  <c r="L1744" i="15"/>
  <c r="L1743" i="15"/>
  <c r="L1742" i="15"/>
  <c r="L1741" i="15"/>
  <c r="L1740" i="15"/>
  <c r="L1739" i="15"/>
  <c r="L1738" i="15"/>
  <c r="L1737" i="15"/>
  <c r="L1736" i="15"/>
  <c r="L1735" i="15"/>
  <c r="L1734" i="15"/>
  <c r="L1733" i="15"/>
  <c r="L1732" i="15"/>
  <c r="L1731" i="15"/>
  <c r="L1730" i="15"/>
  <c r="L1729" i="15"/>
  <c r="L1728" i="15"/>
  <c r="L1727" i="15"/>
  <c r="L1726" i="15"/>
  <c r="L1725" i="15"/>
  <c r="L1724" i="15"/>
  <c r="L1723" i="15"/>
  <c r="L1722" i="15"/>
  <c r="L1721" i="15"/>
  <c r="L1720" i="15"/>
  <c r="L1719" i="15"/>
  <c r="L1718" i="15"/>
  <c r="L1717" i="15"/>
  <c r="L1716" i="15"/>
  <c r="L1715" i="15"/>
  <c r="L1714" i="15"/>
  <c r="L1713" i="15"/>
  <c r="L1712" i="15"/>
  <c r="L1711" i="15"/>
  <c r="L1710" i="15"/>
  <c r="L1709" i="15"/>
  <c r="L1708" i="15"/>
  <c r="L1707" i="15"/>
  <c r="L1706" i="15"/>
  <c r="L1705" i="15"/>
  <c r="L1704" i="15"/>
  <c r="L1703" i="15"/>
  <c r="L1702" i="15"/>
  <c r="L1701" i="15"/>
  <c r="L1700" i="15"/>
  <c r="L1699" i="15"/>
  <c r="L1698" i="15"/>
  <c r="L1697" i="15"/>
  <c r="L1696" i="15"/>
  <c r="L1695" i="15"/>
  <c r="L1694" i="15"/>
  <c r="L1693" i="15"/>
  <c r="L1692" i="15"/>
  <c r="L1691" i="15"/>
  <c r="L1690" i="15"/>
  <c r="L1689" i="15"/>
  <c r="L1688" i="15"/>
  <c r="L1687" i="15"/>
  <c r="L1686" i="15"/>
  <c r="L1685" i="15"/>
  <c r="L1684" i="15"/>
  <c r="L1683" i="15"/>
  <c r="L1682" i="15"/>
  <c r="L1681" i="15"/>
  <c r="L1680" i="15"/>
  <c r="L1679" i="15"/>
  <c r="L1678" i="15"/>
  <c r="L1677" i="15"/>
  <c r="L1676" i="15"/>
  <c r="L1675" i="15"/>
  <c r="L1674" i="15"/>
  <c r="L1673" i="15"/>
  <c r="L1672" i="15"/>
  <c r="L1671" i="15"/>
  <c r="L1670" i="15"/>
  <c r="L1669" i="15"/>
  <c r="L1668" i="15"/>
  <c r="L1667" i="15"/>
  <c r="L1666" i="15"/>
  <c r="L1665" i="15"/>
  <c r="L1664" i="15"/>
  <c r="L1663" i="15"/>
  <c r="L1662" i="15"/>
  <c r="L1661" i="15"/>
  <c r="L1660" i="15"/>
  <c r="L1659" i="15"/>
  <c r="L1658" i="15"/>
  <c r="L1657" i="15"/>
  <c r="L1656" i="15"/>
  <c r="L1655" i="15"/>
  <c r="L1654" i="15"/>
  <c r="L1653" i="15"/>
  <c r="L1652" i="15"/>
  <c r="L1651" i="15"/>
  <c r="L1650" i="15"/>
  <c r="L1649" i="15"/>
  <c r="L1648" i="15"/>
  <c r="L1647" i="15"/>
  <c r="L1646" i="15"/>
  <c r="L1645" i="15"/>
  <c r="L1644" i="15"/>
  <c r="L1643" i="15"/>
  <c r="L1642" i="15"/>
  <c r="L1641" i="15"/>
  <c r="L1640" i="15"/>
  <c r="L1639" i="15"/>
  <c r="L1638" i="15"/>
  <c r="L1637" i="15"/>
  <c r="L1636" i="15"/>
  <c r="L1635" i="15"/>
  <c r="L1634" i="15"/>
  <c r="L1633" i="15"/>
  <c r="L1632" i="15"/>
  <c r="L1631" i="15"/>
  <c r="L1630" i="15"/>
  <c r="L1629" i="15"/>
  <c r="L1628" i="15"/>
  <c r="L1627" i="15"/>
  <c r="L1626" i="15"/>
  <c r="L1625" i="15"/>
  <c r="L1624" i="15"/>
  <c r="L1623" i="15"/>
  <c r="L1622" i="15"/>
  <c r="L1621" i="15"/>
  <c r="L1620" i="15"/>
  <c r="L1619" i="15"/>
  <c r="L1618" i="15"/>
  <c r="L1617" i="15"/>
  <c r="L1616" i="15"/>
  <c r="L1615" i="15"/>
  <c r="L1614" i="15"/>
  <c r="L1613" i="15"/>
  <c r="L1612" i="15"/>
  <c r="L1611" i="15"/>
  <c r="L1610" i="15"/>
  <c r="L1609" i="15"/>
  <c r="L1608" i="15"/>
  <c r="L1607" i="15"/>
  <c r="L1606" i="15"/>
  <c r="L1605" i="15"/>
  <c r="L1604" i="15"/>
  <c r="L1603" i="15"/>
  <c r="L1602" i="15"/>
  <c r="L1601" i="15"/>
  <c r="L1600" i="15"/>
  <c r="L1599" i="15"/>
  <c r="L1598" i="15"/>
  <c r="L1597" i="15"/>
  <c r="L1596" i="15"/>
  <c r="L1595" i="15"/>
  <c r="L1594" i="15"/>
  <c r="L1593" i="15"/>
  <c r="L1592" i="15"/>
  <c r="L1591" i="15"/>
  <c r="L1590" i="15"/>
  <c r="L1589" i="15"/>
  <c r="L1588" i="15"/>
  <c r="L1587" i="15"/>
  <c r="L1586" i="15"/>
  <c r="L1585" i="15"/>
  <c r="L1584" i="15"/>
  <c r="L1583" i="15"/>
  <c r="L1582" i="15"/>
  <c r="L1581" i="15"/>
  <c r="L1580" i="15"/>
  <c r="L1579" i="15"/>
  <c r="L1578" i="15"/>
  <c r="L1577" i="15"/>
  <c r="L1576" i="15"/>
  <c r="L1575" i="15"/>
  <c r="L1574" i="15"/>
  <c r="L1573" i="15"/>
  <c r="L1572" i="15"/>
  <c r="L1571" i="15"/>
  <c r="L1570" i="15"/>
  <c r="L1569" i="15"/>
  <c r="L1568" i="15"/>
  <c r="L1567" i="15"/>
  <c r="L1566" i="15"/>
  <c r="L1565" i="15"/>
  <c r="L1564" i="15"/>
  <c r="L1563" i="15"/>
  <c r="L1562" i="15"/>
  <c r="L1561" i="15"/>
  <c r="L1560" i="15"/>
  <c r="L1559" i="15"/>
  <c r="L1558" i="15"/>
  <c r="L1557" i="15"/>
  <c r="L1556" i="15"/>
  <c r="L1555" i="15"/>
  <c r="L1554" i="15"/>
  <c r="L1553" i="15"/>
  <c r="L1552" i="15"/>
  <c r="L1551" i="15"/>
  <c r="L1550" i="15"/>
  <c r="L1549" i="15"/>
  <c r="L1548" i="15"/>
  <c r="L1547" i="15"/>
  <c r="L1546" i="15"/>
  <c r="L1545" i="15"/>
  <c r="L1544" i="15"/>
  <c r="L1543" i="15"/>
  <c r="L1542" i="15"/>
  <c r="L1541" i="15"/>
  <c r="L1540" i="15"/>
  <c r="L1539" i="15"/>
  <c r="L1538" i="15"/>
  <c r="L1537" i="15"/>
  <c r="L1536" i="15"/>
  <c r="L1535" i="15"/>
  <c r="L1534" i="15"/>
  <c r="L1533" i="15"/>
  <c r="L1532" i="15"/>
  <c r="L1531" i="15"/>
  <c r="L1530" i="15"/>
  <c r="L1529" i="15"/>
  <c r="L1528" i="15"/>
  <c r="L1527" i="15"/>
  <c r="L1526" i="15"/>
  <c r="L1525" i="15"/>
  <c r="L1524" i="15"/>
  <c r="L1523" i="15"/>
  <c r="L1522" i="15"/>
  <c r="L1521" i="15"/>
  <c r="L1520" i="15"/>
  <c r="L1519" i="15"/>
  <c r="L1518" i="15"/>
  <c r="L1517" i="15"/>
  <c r="L1516" i="15"/>
  <c r="L1515" i="15"/>
  <c r="L1514" i="15"/>
  <c r="L1513" i="15"/>
  <c r="L1512" i="15"/>
  <c r="L1511" i="15"/>
  <c r="L1510" i="15"/>
  <c r="L1509" i="15"/>
  <c r="L1508" i="15"/>
  <c r="L1507" i="15"/>
  <c r="L1506" i="15"/>
  <c r="L1505" i="15"/>
  <c r="L1504" i="15"/>
  <c r="L1503" i="15"/>
  <c r="L1502" i="15"/>
  <c r="L1501" i="15"/>
  <c r="L1500" i="15"/>
  <c r="L1499" i="15"/>
  <c r="L1498" i="15"/>
  <c r="L1497" i="15"/>
  <c r="L1496" i="15"/>
  <c r="L1495" i="15"/>
  <c r="L1494" i="15"/>
  <c r="L1493" i="15"/>
  <c r="L1492" i="15"/>
  <c r="L1491" i="15"/>
  <c r="L1490" i="15"/>
  <c r="L1489" i="15"/>
  <c r="L1488" i="15"/>
  <c r="L1487" i="15"/>
  <c r="L1486" i="15"/>
  <c r="L1485" i="15"/>
  <c r="L1484" i="15"/>
  <c r="L1483" i="15"/>
  <c r="L1482" i="15"/>
  <c r="L1481" i="15"/>
  <c r="L1480" i="15"/>
  <c r="L1479" i="15"/>
  <c r="L1478" i="15"/>
  <c r="L1477" i="15"/>
  <c r="L1476" i="15"/>
  <c r="L1475" i="15"/>
  <c r="L1474" i="15"/>
  <c r="L1473" i="15"/>
  <c r="L1472" i="15"/>
  <c r="L1471" i="15"/>
  <c r="L1470" i="15"/>
  <c r="L1469" i="15"/>
  <c r="L1468" i="15"/>
  <c r="L1467" i="15"/>
  <c r="L1466" i="15"/>
  <c r="L1465" i="15"/>
  <c r="L1464" i="15"/>
  <c r="L1463" i="15"/>
  <c r="L1462" i="15"/>
  <c r="L1461" i="15"/>
  <c r="L1460" i="15"/>
  <c r="L1459" i="15"/>
  <c r="L1458" i="15"/>
  <c r="L1457" i="15"/>
  <c r="L1456" i="15"/>
  <c r="L1455" i="15"/>
  <c r="L1454" i="15"/>
  <c r="L1453" i="15"/>
  <c r="L1452" i="15"/>
  <c r="L1451" i="15"/>
  <c r="L1450" i="15"/>
  <c r="L1449" i="15"/>
  <c r="L1448" i="15"/>
  <c r="L1447" i="15"/>
  <c r="L1446" i="15"/>
  <c r="L1445" i="15"/>
  <c r="L1444" i="15"/>
  <c r="L1443" i="15"/>
  <c r="L1442" i="15"/>
  <c r="L1441" i="15"/>
  <c r="L1440" i="15"/>
  <c r="L1439" i="15"/>
  <c r="L1438" i="15"/>
  <c r="L1437" i="15"/>
  <c r="L1436" i="15"/>
  <c r="L1435" i="15"/>
  <c r="L1434" i="15"/>
  <c r="L1433" i="15"/>
  <c r="L1432" i="15"/>
  <c r="L1431" i="15"/>
  <c r="L1430" i="15"/>
  <c r="L1429" i="15"/>
  <c r="L1428" i="15"/>
  <c r="L1427" i="15"/>
  <c r="L1426" i="15"/>
  <c r="L1425" i="15"/>
  <c r="L1424" i="15"/>
  <c r="L1423" i="15"/>
  <c r="L1422" i="15"/>
  <c r="L1421" i="15"/>
  <c r="L1420" i="15"/>
  <c r="L1419" i="15"/>
  <c r="L1418" i="15"/>
  <c r="L1417" i="15"/>
  <c r="L1416" i="15"/>
  <c r="L1415" i="15"/>
  <c r="L1414" i="15"/>
  <c r="L1413" i="15"/>
  <c r="L1412" i="15"/>
  <c r="L1411" i="15"/>
  <c r="L1410" i="15"/>
  <c r="L1409" i="15"/>
  <c r="L1408" i="15"/>
  <c r="L1407" i="15"/>
  <c r="L1406" i="15"/>
  <c r="L1405" i="15"/>
  <c r="L1404" i="15"/>
  <c r="L1403" i="15"/>
  <c r="L1402" i="15"/>
  <c r="L1401" i="15"/>
  <c r="L1400" i="15"/>
  <c r="L1399" i="15"/>
  <c r="L1398" i="15"/>
  <c r="L1397" i="15"/>
  <c r="L1396" i="15"/>
  <c r="L1395" i="15"/>
  <c r="L1394" i="15"/>
  <c r="L1393" i="15"/>
  <c r="L1392" i="15"/>
  <c r="L1391" i="15"/>
  <c r="L1390" i="15"/>
  <c r="L1389" i="15"/>
  <c r="L1388" i="15"/>
  <c r="L1387" i="15"/>
  <c r="L1386" i="15"/>
  <c r="L1385" i="15"/>
  <c r="L1384" i="15"/>
  <c r="L1383" i="15"/>
  <c r="L1382" i="15"/>
  <c r="L1381" i="15"/>
  <c r="L1380" i="15"/>
  <c r="L1379" i="15"/>
  <c r="L1378" i="15"/>
  <c r="L1377" i="15"/>
  <c r="L1376" i="15"/>
  <c r="L1375" i="15"/>
  <c r="L1374" i="15"/>
  <c r="L1373" i="15"/>
  <c r="L1372" i="15"/>
  <c r="L1371" i="15"/>
  <c r="L1370" i="15"/>
  <c r="L1369" i="15"/>
  <c r="L1368" i="15"/>
  <c r="L1367" i="15"/>
  <c r="L1366" i="15"/>
  <c r="L1365" i="15"/>
  <c r="L1364" i="15"/>
  <c r="L1363" i="15"/>
  <c r="L1362" i="15"/>
  <c r="L1361" i="15"/>
  <c r="L1360" i="15"/>
  <c r="L1359" i="15"/>
  <c r="L1358" i="15"/>
  <c r="L1357" i="15"/>
  <c r="L1356" i="15"/>
  <c r="L1355" i="15"/>
  <c r="L1354" i="15"/>
  <c r="L1353" i="15"/>
  <c r="L1352" i="15"/>
  <c r="L1351" i="15"/>
  <c r="L1350" i="15"/>
  <c r="L1349" i="15"/>
  <c r="L1348" i="15"/>
  <c r="L1347" i="15"/>
  <c r="L1346" i="15"/>
  <c r="L1345" i="15"/>
  <c r="L1344" i="15"/>
  <c r="L1343" i="15"/>
  <c r="L1342" i="15"/>
  <c r="L1341" i="15"/>
  <c r="L1340" i="15"/>
  <c r="L1339" i="15"/>
  <c r="L1338" i="15"/>
  <c r="L1337" i="15"/>
  <c r="L1336" i="15"/>
  <c r="L1335" i="15"/>
  <c r="L1334" i="15"/>
  <c r="L1333" i="15"/>
  <c r="L1332" i="15"/>
  <c r="L1331" i="15"/>
  <c r="L1330" i="15"/>
  <c r="L1329" i="15"/>
  <c r="L1328" i="15"/>
  <c r="L1327" i="15"/>
  <c r="L1326" i="15"/>
  <c r="L1325" i="15"/>
  <c r="L1324" i="15"/>
  <c r="L1323" i="15"/>
  <c r="L1322" i="15"/>
  <c r="L1321" i="15"/>
  <c r="L1320" i="15"/>
  <c r="L1319" i="15"/>
  <c r="L1318" i="15"/>
  <c r="L1317" i="15"/>
  <c r="L1316" i="15"/>
  <c r="L1315" i="15"/>
  <c r="L1314" i="15"/>
  <c r="L1313" i="15"/>
  <c r="L1312" i="15"/>
  <c r="L1311" i="15"/>
  <c r="L1310" i="15"/>
  <c r="L1309" i="15"/>
  <c r="L1308" i="15"/>
  <c r="L1307" i="15"/>
  <c r="L1306" i="15"/>
  <c r="L1305" i="15"/>
  <c r="L1304" i="15"/>
  <c r="L1303" i="15"/>
  <c r="L1302" i="15"/>
  <c r="L1301" i="15"/>
  <c r="L1300" i="15"/>
  <c r="L1299" i="15"/>
  <c r="L1298" i="15"/>
  <c r="L1297" i="15"/>
  <c r="L1296" i="15"/>
  <c r="L1295" i="15"/>
  <c r="L1294" i="15"/>
  <c r="L1293" i="15"/>
  <c r="L1292" i="15"/>
  <c r="L1291" i="15"/>
  <c r="L1290" i="15"/>
  <c r="L1289" i="15"/>
  <c r="L1288" i="15"/>
  <c r="L1287" i="15"/>
  <c r="L1286" i="15"/>
  <c r="L1285" i="15"/>
  <c r="L1284" i="15"/>
  <c r="L1283" i="15"/>
  <c r="L1282" i="15"/>
  <c r="L1281" i="15"/>
  <c r="L1280" i="15"/>
  <c r="L1279" i="15"/>
  <c r="L1278" i="15"/>
  <c r="L1277" i="15"/>
  <c r="L1276" i="15"/>
  <c r="L1275" i="15"/>
  <c r="L1274" i="15"/>
  <c r="L1273" i="15"/>
  <c r="L1272" i="15"/>
  <c r="L1271" i="15"/>
  <c r="L1270" i="15"/>
  <c r="L1269" i="15"/>
  <c r="L1268" i="15"/>
  <c r="L1267" i="15"/>
  <c r="L1266" i="15"/>
  <c r="L1265" i="15"/>
  <c r="L1264" i="15"/>
  <c r="L1263" i="15"/>
  <c r="L1262" i="15"/>
  <c r="L1261" i="15"/>
  <c r="L1260" i="15"/>
  <c r="L1259" i="15"/>
  <c r="L1258" i="15"/>
  <c r="L1257" i="15"/>
  <c r="L1256" i="15"/>
  <c r="L1255" i="15"/>
  <c r="L1254" i="15"/>
  <c r="L1253" i="15"/>
  <c r="L1252" i="15"/>
  <c r="L1251" i="15"/>
  <c r="L1250" i="15"/>
  <c r="L1249" i="15"/>
  <c r="L1248" i="15"/>
  <c r="L1247" i="15"/>
  <c r="L1246" i="15"/>
  <c r="L1245" i="15"/>
  <c r="L1244" i="15"/>
  <c r="L1243" i="15"/>
  <c r="L1242" i="15"/>
  <c r="L1241" i="15"/>
  <c r="L1240" i="15"/>
  <c r="L1239" i="15"/>
  <c r="L1238" i="15"/>
  <c r="L1237" i="15"/>
  <c r="L1236" i="15"/>
  <c r="L1235" i="15"/>
  <c r="L1234" i="15"/>
  <c r="L1233" i="15"/>
  <c r="L1232" i="15"/>
  <c r="L1231" i="15"/>
  <c r="L1230" i="15"/>
  <c r="L1229" i="15"/>
  <c r="L1228" i="15"/>
  <c r="L1227" i="15"/>
  <c r="L1226" i="15"/>
  <c r="L1225" i="15"/>
  <c r="L1224" i="15"/>
  <c r="L1223" i="15"/>
  <c r="L1222" i="15"/>
  <c r="L1221" i="15"/>
  <c r="L1220" i="15"/>
  <c r="L1219" i="15"/>
  <c r="L1218" i="15"/>
  <c r="L1217" i="15"/>
  <c r="L1216" i="15"/>
  <c r="L1215" i="15"/>
  <c r="L1214" i="15"/>
  <c r="L1213" i="15"/>
  <c r="L1212" i="15"/>
  <c r="L1211" i="15"/>
  <c r="L1210" i="15"/>
  <c r="L1209" i="15"/>
  <c r="L1208" i="15"/>
  <c r="L1207" i="15"/>
  <c r="L1206" i="15"/>
  <c r="L1205" i="15"/>
  <c r="L1204" i="15"/>
  <c r="L1203" i="15"/>
  <c r="L1202" i="15"/>
  <c r="L1201" i="15"/>
  <c r="L1200" i="15"/>
  <c r="L1199" i="15"/>
  <c r="L1198" i="15"/>
  <c r="L1197" i="15"/>
  <c r="L1196" i="15"/>
  <c r="L1195" i="15"/>
  <c r="L1194" i="15"/>
  <c r="L1193" i="15"/>
  <c r="L1192" i="15"/>
  <c r="L1191" i="15"/>
  <c r="L1190" i="15"/>
  <c r="L1189" i="15"/>
  <c r="L1188" i="15"/>
  <c r="L1187" i="15"/>
  <c r="L1186" i="15"/>
  <c r="L1185" i="15"/>
  <c r="L1184" i="15"/>
  <c r="L1183" i="15"/>
  <c r="L1182" i="15"/>
  <c r="L1181" i="15"/>
  <c r="L1180" i="15"/>
  <c r="L1179" i="15"/>
  <c r="L1178" i="15"/>
  <c r="L1177" i="15"/>
  <c r="L1176" i="15"/>
  <c r="L1175" i="15"/>
  <c r="L1174" i="15"/>
  <c r="L1173" i="15"/>
  <c r="L1172" i="15"/>
  <c r="L1171" i="15"/>
  <c r="L1170" i="15"/>
  <c r="L1169" i="15"/>
  <c r="L1168" i="15"/>
  <c r="L1167" i="15"/>
  <c r="L1166" i="15"/>
  <c r="L1165" i="15"/>
  <c r="L1164" i="15"/>
  <c r="L1163" i="15"/>
  <c r="L1162" i="15"/>
  <c r="L1161" i="15"/>
  <c r="L1160" i="15"/>
  <c r="L1159" i="15"/>
  <c r="L1158" i="15"/>
  <c r="L1157" i="15"/>
  <c r="L1156" i="15"/>
  <c r="L1155" i="15"/>
  <c r="L1154" i="15"/>
  <c r="L1153" i="15"/>
  <c r="L1152" i="15"/>
  <c r="L1151" i="15"/>
  <c r="L1150" i="15"/>
  <c r="L1149" i="15"/>
  <c r="L1148" i="15"/>
  <c r="L1147" i="15"/>
  <c r="L1146" i="15"/>
  <c r="L1145" i="15"/>
  <c r="L1144" i="15"/>
  <c r="L1143" i="15"/>
  <c r="L1142" i="15"/>
  <c r="L1141" i="15"/>
  <c r="L1140" i="15"/>
  <c r="L1139" i="15"/>
  <c r="L1138" i="15"/>
  <c r="L1137" i="15"/>
  <c r="L1136" i="15"/>
  <c r="L1135" i="15"/>
  <c r="L1134" i="15"/>
  <c r="L1133" i="15"/>
  <c r="L1132" i="15"/>
  <c r="L1131" i="15"/>
  <c r="L1130" i="15"/>
  <c r="L1129" i="15"/>
  <c r="L1128" i="15"/>
  <c r="L1127" i="15"/>
  <c r="L1126" i="15"/>
  <c r="L1125" i="15"/>
  <c r="L1124" i="15"/>
  <c r="L1123" i="15"/>
  <c r="L1122" i="15"/>
  <c r="L1121" i="15"/>
  <c r="L1120" i="15"/>
  <c r="L1119" i="15"/>
  <c r="L1118" i="15"/>
  <c r="L1117" i="15"/>
  <c r="L1116" i="15"/>
  <c r="L1115" i="15"/>
  <c r="L1114" i="15"/>
  <c r="L1113" i="15"/>
  <c r="L1112" i="15"/>
  <c r="L1111" i="15"/>
  <c r="L1110" i="15"/>
  <c r="L1109" i="15"/>
  <c r="L1108" i="15"/>
  <c r="L1107" i="15"/>
  <c r="L1106" i="15"/>
  <c r="L1105" i="15"/>
  <c r="L1104" i="15"/>
  <c r="L1103" i="15"/>
  <c r="L1102" i="15"/>
  <c r="L1101" i="15"/>
  <c r="L1100" i="15"/>
  <c r="L1099" i="15"/>
  <c r="L1098" i="15"/>
  <c r="L1097" i="15"/>
  <c r="L1096" i="15"/>
  <c r="L1095" i="15"/>
  <c r="L1094" i="15"/>
  <c r="L1093" i="15"/>
  <c r="L1092" i="15"/>
  <c r="L1091" i="15"/>
  <c r="L1090" i="15"/>
  <c r="L1089" i="15"/>
  <c r="L1088" i="15"/>
  <c r="L1087" i="15"/>
  <c r="L1086" i="15"/>
  <c r="L1085" i="15"/>
  <c r="L1084" i="15"/>
  <c r="L1083" i="15"/>
  <c r="L1082" i="15"/>
  <c r="L1081" i="15"/>
  <c r="L1080" i="15"/>
  <c r="L1079" i="15"/>
  <c r="L1078" i="15"/>
  <c r="L1077" i="15"/>
  <c r="L1076" i="15"/>
  <c r="L1075" i="15"/>
  <c r="L1074" i="15"/>
  <c r="L1073" i="15"/>
  <c r="L1072" i="15"/>
  <c r="L1071" i="15"/>
  <c r="L1070" i="15"/>
  <c r="L1069" i="15"/>
  <c r="L1068" i="15"/>
  <c r="L1067" i="15"/>
  <c r="L1066" i="15"/>
  <c r="L1065" i="15"/>
  <c r="L1064" i="15"/>
  <c r="L1063" i="15"/>
  <c r="L1062" i="15"/>
  <c r="L1061" i="15"/>
  <c r="L1060" i="15"/>
  <c r="L1059" i="15"/>
  <c r="L1058" i="15"/>
  <c r="L1057" i="15"/>
  <c r="L1056" i="15"/>
  <c r="L1055" i="15"/>
  <c r="L1054" i="15"/>
  <c r="L1053" i="15"/>
  <c r="L1052" i="15"/>
  <c r="L1051" i="15"/>
  <c r="L1050" i="15"/>
  <c r="L1049" i="15"/>
  <c r="L1048" i="15"/>
  <c r="L1047" i="15"/>
  <c r="L1046" i="15"/>
  <c r="L1045" i="15"/>
  <c r="L1044" i="15"/>
  <c r="L1043" i="15"/>
  <c r="L1042" i="15"/>
  <c r="L1041" i="15"/>
  <c r="L1040" i="15"/>
  <c r="L1039" i="15"/>
  <c r="L1038" i="15"/>
  <c r="L1037" i="15"/>
  <c r="L1036" i="15"/>
  <c r="L1035" i="15"/>
  <c r="L1034" i="15"/>
  <c r="L1033" i="15"/>
  <c r="L1032" i="15"/>
  <c r="L1031" i="15"/>
  <c r="L1030" i="15"/>
  <c r="L1029" i="15"/>
  <c r="L1028" i="15"/>
  <c r="L1027" i="15"/>
  <c r="L1026" i="15"/>
  <c r="L1025" i="15"/>
  <c r="L1024" i="15"/>
  <c r="L1023" i="15"/>
  <c r="L1022" i="15"/>
  <c r="L1021" i="15"/>
  <c r="L1020" i="15"/>
  <c r="L1019" i="15"/>
  <c r="L1018" i="15"/>
  <c r="L1017" i="15"/>
  <c r="L1016" i="15"/>
  <c r="L1015" i="15"/>
  <c r="L1014" i="15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3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5" i="15"/>
  <c r="L4" i="15"/>
  <c r="L3" i="15"/>
  <c r="L2" i="15"/>
  <c r="L3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L1201" i="16"/>
  <c r="L1202" i="16"/>
  <c r="L1203" i="16"/>
  <c r="L1204" i="16"/>
  <c r="L1205" i="16"/>
  <c r="L1206" i="16"/>
  <c r="L1207" i="16"/>
  <c r="L1208" i="16"/>
  <c r="L1209" i="16"/>
  <c r="L1210" i="16"/>
  <c r="L1211" i="16"/>
  <c r="L1212" i="16"/>
  <c r="L1213" i="16"/>
  <c r="L1214" i="16"/>
  <c r="L1215" i="16"/>
  <c r="L1216" i="16"/>
  <c r="L1217" i="16"/>
  <c r="L1218" i="16"/>
  <c r="L1219" i="16"/>
  <c r="L1220" i="16"/>
  <c r="L1221" i="16"/>
  <c r="L1222" i="16"/>
  <c r="L1223" i="16"/>
  <c r="L1224" i="16"/>
  <c r="L1225" i="16"/>
  <c r="L1226" i="16"/>
  <c r="L1227" i="16"/>
  <c r="L1228" i="16"/>
  <c r="L1229" i="16"/>
  <c r="L1230" i="16"/>
  <c r="L1231" i="16"/>
  <c r="L1232" i="16"/>
  <c r="L1233" i="16"/>
  <c r="L1234" i="16"/>
  <c r="L1235" i="16"/>
  <c r="L1236" i="16"/>
  <c r="L1237" i="16"/>
  <c r="L1238" i="16"/>
  <c r="L1239" i="16"/>
  <c r="L1240" i="16"/>
  <c r="L1241" i="16"/>
  <c r="L1242" i="16"/>
  <c r="L1243" i="16"/>
  <c r="L1244" i="16"/>
  <c r="L1245" i="16"/>
  <c r="L1246" i="16"/>
  <c r="L1247" i="16"/>
  <c r="L1248" i="16"/>
  <c r="L1249" i="16"/>
  <c r="L1250" i="16"/>
  <c r="L1251" i="16"/>
  <c r="L1252" i="16"/>
  <c r="L1253" i="16"/>
  <c r="L1254" i="16"/>
  <c r="L1255" i="16"/>
  <c r="L1256" i="16"/>
  <c r="L1257" i="16"/>
  <c r="L1258" i="16"/>
  <c r="L1259" i="16"/>
  <c r="L1260" i="16"/>
  <c r="L1261" i="16"/>
  <c r="L1262" i="16"/>
  <c r="L1263" i="16"/>
  <c r="L1264" i="16"/>
  <c r="L1265" i="16"/>
  <c r="L1266" i="16"/>
  <c r="L1267" i="16"/>
  <c r="L1268" i="16"/>
  <c r="L1269" i="16"/>
  <c r="L1270" i="16"/>
  <c r="L1271" i="16"/>
  <c r="L1272" i="16"/>
  <c r="L1273" i="16"/>
  <c r="L1274" i="16"/>
  <c r="L1275" i="16"/>
  <c r="L1276" i="16"/>
  <c r="L1277" i="16"/>
  <c r="L1278" i="16"/>
  <c r="L1279" i="16"/>
  <c r="L1280" i="16"/>
  <c r="L1281" i="16"/>
  <c r="L1282" i="16"/>
  <c r="L1283" i="16"/>
  <c r="L1284" i="16"/>
  <c r="L1285" i="16"/>
  <c r="L1286" i="16"/>
  <c r="L1287" i="16"/>
  <c r="L1288" i="16"/>
  <c r="L1289" i="16"/>
  <c r="L1290" i="16"/>
  <c r="L1291" i="16"/>
  <c r="L1292" i="16"/>
  <c r="L1293" i="16"/>
  <c r="L1294" i="16"/>
  <c r="L1295" i="16"/>
  <c r="L1296" i="16"/>
  <c r="L1297" i="16"/>
  <c r="L1298" i="16"/>
  <c r="L1299" i="16"/>
  <c r="L1300" i="16"/>
  <c r="L1301" i="16"/>
  <c r="L1302" i="16"/>
  <c r="L1303" i="16"/>
  <c r="L1304" i="16"/>
  <c r="L1305" i="16"/>
  <c r="L1306" i="16"/>
  <c r="L1307" i="16"/>
  <c r="L1308" i="16"/>
  <c r="L1309" i="16"/>
  <c r="L1310" i="16"/>
  <c r="L1311" i="16"/>
  <c r="L1312" i="16"/>
  <c r="L1313" i="16"/>
  <c r="L1314" i="16"/>
  <c r="L1315" i="16"/>
  <c r="L1316" i="16"/>
  <c r="L1317" i="16"/>
  <c r="L1318" i="16"/>
  <c r="L1319" i="16"/>
  <c r="L1320" i="16"/>
  <c r="L1321" i="16"/>
  <c r="L1322" i="16"/>
  <c r="L1323" i="16"/>
  <c r="L1324" i="16"/>
  <c r="L1325" i="16"/>
  <c r="L1326" i="16"/>
  <c r="L1327" i="16"/>
  <c r="L1328" i="16"/>
  <c r="L1329" i="16"/>
  <c r="L1330" i="16"/>
  <c r="L1331" i="16"/>
  <c r="L1332" i="16"/>
  <c r="L1333" i="16"/>
  <c r="L1334" i="16"/>
  <c r="L1335" i="16"/>
  <c r="L1336" i="16"/>
  <c r="L1337" i="16"/>
  <c r="L1338" i="16"/>
  <c r="L1339" i="16"/>
  <c r="L1340" i="16"/>
  <c r="L1341" i="16"/>
  <c r="L1342" i="16"/>
  <c r="L1343" i="16"/>
  <c r="L1344" i="16"/>
  <c r="L1345" i="16"/>
  <c r="L1346" i="16"/>
  <c r="L1347" i="16"/>
  <c r="L1348" i="16"/>
  <c r="L1349" i="16"/>
  <c r="L1350" i="16"/>
  <c r="L1351" i="16"/>
  <c r="L1352" i="16"/>
  <c r="L1353" i="16"/>
  <c r="L1354" i="16"/>
  <c r="L1355" i="16"/>
  <c r="L1356" i="16"/>
  <c r="L1357" i="16"/>
  <c r="L1358" i="16"/>
  <c r="L1359" i="16"/>
  <c r="L1360" i="16"/>
  <c r="L1361" i="16"/>
  <c r="L1362" i="16"/>
  <c r="L1363" i="16"/>
  <c r="L1364" i="16"/>
  <c r="L1365" i="16"/>
  <c r="L1366" i="16"/>
  <c r="L1367" i="16"/>
  <c r="L1368" i="16"/>
  <c r="L1369" i="16"/>
  <c r="L1370" i="16"/>
  <c r="L1371" i="16"/>
  <c r="L1372" i="16"/>
  <c r="L1373" i="16"/>
  <c r="L1374" i="16"/>
  <c r="L1375" i="16"/>
  <c r="L1376" i="16"/>
  <c r="L1377" i="16"/>
  <c r="L1378" i="16"/>
  <c r="L1379" i="16"/>
  <c r="L1380" i="16"/>
  <c r="L1381" i="16"/>
  <c r="L1382" i="16"/>
  <c r="L1383" i="16"/>
  <c r="L1384" i="16"/>
  <c r="L1385" i="16"/>
  <c r="L1386" i="16"/>
  <c r="L1387" i="16"/>
  <c r="L1388" i="16"/>
  <c r="L1389" i="16"/>
  <c r="L1390" i="16"/>
  <c r="L1391" i="16"/>
  <c r="L1392" i="16"/>
  <c r="L1393" i="16"/>
  <c r="L1394" i="16"/>
  <c r="L1395" i="16"/>
  <c r="L1396" i="16"/>
  <c r="L1397" i="16"/>
  <c r="L1398" i="16"/>
  <c r="L1399" i="16"/>
  <c r="L1400" i="16"/>
  <c r="L1401" i="16"/>
  <c r="L1402" i="16"/>
  <c r="L1403" i="16"/>
  <c r="L1404" i="16"/>
  <c r="L1405" i="16"/>
  <c r="L1406" i="16"/>
  <c r="L1407" i="16"/>
  <c r="L1408" i="16"/>
  <c r="L1409" i="16"/>
  <c r="L1410" i="16"/>
  <c r="L1411" i="16"/>
  <c r="L1412" i="16"/>
  <c r="L1413" i="16"/>
  <c r="L1414" i="16"/>
  <c r="L1415" i="16"/>
  <c r="L1416" i="16"/>
  <c r="L1417" i="16"/>
  <c r="L1418" i="16"/>
  <c r="L1419" i="16"/>
  <c r="L1420" i="16"/>
  <c r="L1421" i="16"/>
  <c r="L1422" i="16"/>
  <c r="L1423" i="16"/>
  <c r="L1424" i="16"/>
  <c r="L1425" i="16"/>
  <c r="L1426" i="16"/>
  <c r="L1427" i="16"/>
  <c r="L1428" i="16"/>
  <c r="L1429" i="16"/>
  <c r="L1430" i="16"/>
  <c r="L1431" i="16"/>
  <c r="L1432" i="16"/>
  <c r="L1433" i="16"/>
  <c r="L1434" i="16"/>
  <c r="L1435" i="16"/>
  <c r="L1436" i="16"/>
  <c r="L1437" i="16"/>
  <c r="L1438" i="16"/>
  <c r="L1439" i="16"/>
  <c r="L1440" i="16"/>
  <c r="L1441" i="16"/>
  <c r="L1442" i="16"/>
  <c r="L1443" i="16"/>
  <c r="L1444" i="16"/>
  <c r="L1445" i="16"/>
  <c r="L1446" i="16"/>
  <c r="L1447" i="16"/>
  <c r="L1448" i="16"/>
  <c r="L1449" i="16"/>
  <c r="L1450" i="16"/>
  <c r="L1451" i="16"/>
  <c r="L1452" i="16"/>
  <c r="L1453" i="16"/>
  <c r="L1454" i="16"/>
  <c r="L1455" i="16"/>
  <c r="L1456" i="16"/>
  <c r="L1457" i="16"/>
  <c r="L1458" i="16"/>
  <c r="L1459" i="16"/>
  <c r="L1460" i="16"/>
  <c r="L1461" i="16"/>
  <c r="L1462" i="16"/>
  <c r="L1463" i="16"/>
  <c r="L1464" i="16"/>
  <c r="L1465" i="16"/>
  <c r="L1466" i="16"/>
  <c r="L1467" i="16"/>
  <c r="L1468" i="16"/>
  <c r="L1469" i="16"/>
  <c r="L1470" i="16"/>
  <c r="L1471" i="16"/>
  <c r="L1472" i="16"/>
  <c r="L1473" i="16"/>
  <c r="L1474" i="16"/>
  <c r="L1475" i="16"/>
  <c r="L1476" i="16"/>
  <c r="L1477" i="16"/>
  <c r="L1478" i="16"/>
  <c r="L1479" i="16"/>
  <c r="L1480" i="16"/>
  <c r="L1481" i="16"/>
  <c r="L1482" i="16"/>
  <c r="L1483" i="16"/>
  <c r="L1484" i="16"/>
  <c r="L1485" i="16"/>
  <c r="L1486" i="16"/>
  <c r="L1487" i="16"/>
  <c r="L1488" i="16"/>
  <c r="L1489" i="16"/>
  <c r="L1490" i="16"/>
  <c r="L1491" i="16"/>
  <c r="L1492" i="16"/>
  <c r="L1493" i="16"/>
  <c r="L1494" i="16"/>
  <c r="L1495" i="16"/>
  <c r="L1496" i="16"/>
  <c r="L1497" i="16"/>
  <c r="L1498" i="16"/>
  <c r="L1499" i="16"/>
  <c r="L1500" i="16"/>
  <c r="L1501" i="16"/>
  <c r="L1502" i="16"/>
  <c r="L1503" i="16"/>
  <c r="L1504" i="16"/>
  <c r="L1505" i="16"/>
  <c r="L1506" i="16"/>
  <c r="L1507" i="16"/>
  <c r="L1508" i="16"/>
  <c r="L1509" i="16"/>
  <c r="L1510" i="16"/>
  <c r="L1511" i="16"/>
  <c r="L1512" i="16"/>
  <c r="L1513" i="16"/>
  <c r="L1514" i="16"/>
  <c r="L1515" i="16"/>
  <c r="L1516" i="16"/>
  <c r="L1517" i="16"/>
  <c r="L1518" i="16"/>
  <c r="L1519" i="16"/>
  <c r="L1520" i="16"/>
  <c r="L1521" i="16"/>
  <c r="L1522" i="16"/>
  <c r="L1523" i="16"/>
  <c r="L1524" i="16"/>
  <c r="L1525" i="16"/>
  <c r="L1526" i="16"/>
  <c r="L1527" i="16"/>
  <c r="L1528" i="16"/>
  <c r="L1529" i="16"/>
  <c r="L1530" i="16"/>
  <c r="L1531" i="16"/>
  <c r="L1532" i="16"/>
  <c r="L1533" i="16"/>
  <c r="L1534" i="16"/>
  <c r="L1535" i="16"/>
  <c r="L1536" i="16"/>
  <c r="L1537" i="16"/>
  <c r="L1538" i="16"/>
  <c r="L1539" i="16"/>
  <c r="L1540" i="16"/>
  <c r="L1541" i="16"/>
  <c r="L1542" i="16"/>
  <c r="L1543" i="16"/>
  <c r="L1544" i="16"/>
  <c r="L1545" i="16"/>
  <c r="L1546" i="16"/>
  <c r="L1547" i="16"/>
  <c r="L1548" i="16"/>
  <c r="L1549" i="16"/>
  <c r="L1550" i="16"/>
  <c r="L1551" i="16"/>
  <c r="L1552" i="16"/>
  <c r="L1553" i="16"/>
  <c r="L1554" i="16"/>
  <c r="L1555" i="16"/>
  <c r="L1556" i="16"/>
  <c r="L1557" i="16"/>
  <c r="L1558" i="16"/>
  <c r="L1559" i="16"/>
  <c r="L1560" i="16"/>
  <c r="L1561" i="16"/>
  <c r="L1562" i="16"/>
  <c r="L1563" i="16"/>
  <c r="L1564" i="16"/>
  <c r="L1565" i="16"/>
  <c r="L1566" i="16"/>
  <c r="L1567" i="16"/>
  <c r="L1568" i="16"/>
  <c r="L1569" i="16"/>
  <c r="L1570" i="16"/>
  <c r="L1571" i="16"/>
  <c r="L1572" i="16"/>
  <c r="L1573" i="16"/>
  <c r="L1574" i="16"/>
  <c r="L1575" i="16"/>
  <c r="L1576" i="16"/>
  <c r="L1577" i="16"/>
  <c r="L1578" i="16"/>
  <c r="L1579" i="16"/>
  <c r="L1580" i="16"/>
  <c r="L1581" i="16"/>
  <c r="L1582" i="16"/>
  <c r="L1583" i="16"/>
  <c r="L1584" i="16"/>
  <c r="L1585" i="16"/>
  <c r="L1586" i="16"/>
  <c r="L1587" i="16"/>
  <c r="L1588" i="16"/>
  <c r="L1589" i="16"/>
  <c r="L1590" i="16"/>
  <c r="L1591" i="16"/>
  <c r="L1592" i="16"/>
  <c r="L1593" i="16"/>
  <c r="L1594" i="16"/>
  <c r="L1595" i="16"/>
  <c r="L1596" i="16"/>
  <c r="L1597" i="16"/>
  <c r="L1598" i="16"/>
  <c r="L1599" i="16"/>
  <c r="L1600" i="16"/>
  <c r="L1601" i="16"/>
  <c r="L1602" i="16"/>
  <c r="L1603" i="16"/>
  <c r="L1604" i="16"/>
  <c r="L1605" i="16"/>
  <c r="L1606" i="16"/>
  <c r="L1607" i="16"/>
  <c r="L1608" i="16"/>
  <c r="L1609" i="16"/>
  <c r="L1610" i="16"/>
  <c r="L1611" i="16"/>
  <c r="L1612" i="16"/>
  <c r="L1613" i="16"/>
  <c r="L1614" i="16"/>
  <c r="L1615" i="16"/>
  <c r="L1616" i="16"/>
  <c r="L1617" i="16"/>
  <c r="L1618" i="16"/>
  <c r="L1619" i="16"/>
  <c r="L1620" i="16"/>
  <c r="L1621" i="16"/>
  <c r="L1622" i="16"/>
  <c r="L1623" i="16"/>
  <c r="L1624" i="16"/>
  <c r="L1625" i="16"/>
  <c r="L1626" i="16"/>
  <c r="L1627" i="16"/>
  <c r="L1628" i="16"/>
  <c r="L1629" i="16"/>
  <c r="L1630" i="16"/>
  <c r="L1631" i="16"/>
  <c r="L1632" i="16"/>
  <c r="L1633" i="16"/>
  <c r="L1634" i="16"/>
  <c r="L1635" i="16"/>
  <c r="L1636" i="16"/>
  <c r="L1637" i="16"/>
  <c r="L1638" i="16"/>
  <c r="L1639" i="16"/>
  <c r="L1640" i="16"/>
  <c r="L1641" i="16"/>
  <c r="L1642" i="16"/>
  <c r="L1643" i="16"/>
  <c r="L1644" i="16"/>
  <c r="L1645" i="16"/>
  <c r="L1646" i="16"/>
  <c r="L1647" i="16"/>
  <c r="L1648" i="16"/>
  <c r="L1649" i="16"/>
  <c r="L1650" i="16"/>
  <c r="L1651" i="16"/>
  <c r="L1652" i="16"/>
  <c r="L1653" i="16"/>
  <c r="L1654" i="16"/>
  <c r="L1655" i="16"/>
  <c r="L1656" i="16"/>
  <c r="L1657" i="16"/>
  <c r="L1658" i="16"/>
  <c r="L1659" i="16"/>
  <c r="L1660" i="16"/>
  <c r="L1661" i="16"/>
  <c r="L1662" i="16"/>
  <c r="L1663" i="16"/>
  <c r="L1664" i="16"/>
  <c r="L1665" i="16"/>
  <c r="L1666" i="16"/>
  <c r="L1667" i="16"/>
  <c r="L1668" i="16"/>
  <c r="L1669" i="16"/>
  <c r="L1670" i="16"/>
  <c r="L1671" i="16"/>
  <c r="L1672" i="16"/>
  <c r="L1673" i="16"/>
  <c r="L1674" i="16"/>
  <c r="L1675" i="16"/>
  <c r="L1676" i="16"/>
  <c r="L1677" i="16"/>
  <c r="L1678" i="16"/>
  <c r="L1679" i="16"/>
  <c r="L1680" i="16"/>
  <c r="L1681" i="16"/>
  <c r="L1682" i="16"/>
  <c r="L1683" i="16"/>
  <c r="L1684" i="16"/>
  <c r="L1685" i="16"/>
  <c r="L1686" i="16"/>
  <c r="L1687" i="16"/>
  <c r="L1688" i="16"/>
  <c r="L1689" i="16"/>
  <c r="L1690" i="16"/>
  <c r="L1691" i="16"/>
  <c r="L1692" i="16"/>
  <c r="L1693" i="16"/>
  <c r="L1694" i="16"/>
  <c r="L1695" i="16"/>
  <c r="L1696" i="16"/>
  <c r="L1697" i="16"/>
  <c r="L1698" i="16"/>
  <c r="L1699" i="16"/>
  <c r="L1700" i="16"/>
  <c r="L1701" i="16"/>
  <c r="L1702" i="16"/>
  <c r="L1703" i="16"/>
  <c r="L1704" i="16"/>
  <c r="L1705" i="16"/>
  <c r="L1706" i="16"/>
  <c r="L1707" i="16"/>
  <c r="L1708" i="16"/>
  <c r="L1709" i="16"/>
  <c r="L1710" i="16"/>
  <c r="L1711" i="16"/>
  <c r="L1712" i="16"/>
  <c r="L1713" i="16"/>
  <c r="L1714" i="16"/>
  <c r="L1715" i="16"/>
  <c r="L1716" i="16"/>
  <c r="L1717" i="16"/>
  <c r="L1718" i="16"/>
  <c r="L1719" i="16"/>
  <c r="L1720" i="16"/>
  <c r="L1721" i="16"/>
  <c r="L1722" i="16"/>
  <c r="L1723" i="16"/>
  <c r="L1724" i="16"/>
  <c r="L1725" i="16"/>
  <c r="L1726" i="16"/>
  <c r="L1727" i="16"/>
  <c r="L1728" i="16"/>
  <c r="L1729" i="16"/>
  <c r="L1730" i="16"/>
  <c r="L1731" i="16"/>
  <c r="L1732" i="16"/>
  <c r="L1733" i="16"/>
  <c r="L1734" i="16"/>
  <c r="L1735" i="16"/>
  <c r="L1736" i="16"/>
  <c r="L1737" i="16"/>
  <c r="L1738" i="16"/>
  <c r="L1739" i="16"/>
  <c r="L1740" i="16"/>
  <c r="L1741" i="16"/>
  <c r="L1742" i="16"/>
  <c r="L1743" i="16"/>
  <c r="L1744" i="16"/>
  <c r="L1745" i="16"/>
  <c r="L1746" i="16"/>
  <c r="L1747" i="16"/>
  <c r="L1748" i="16"/>
  <c r="L1749" i="16"/>
  <c r="L1750" i="16"/>
  <c r="L1751" i="16"/>
  <c r="L1752" i="16"/>
  <c r="L1753" i="16"/>
  <c r="L1754" i="16"/>
  <c r="L1755" i="16"/>
  <c r="L1756" i="16"/>
  <c r="L1757" i="16"/>
  <c r="L1758" i="16"/>
  <c r="L1759" i="16"/>
  <c r="L1760" i="16"/>
  <c r="L1761" i="16"/>
  <c r="L1762" i="16"/>
  <c r="L1763" i="16"/>
  <c r="L1764" i="16"/>
  <c r="L1765" i="16"/>
  <c r="L1766" i="16"/>
  <c r="L1767" i="16"/>
  <c r="L1768" i="16"/>
  <c r="L1769" i="16"/>
  <c r="L1770" i="16"/>
  <c r="L1771" i="16"/>
  <c r="L1772" i="16"/>
  <c r="L1773" i="16"/>
  <c r="L1774" i="16"/>
  <c r="L1775" i="16"/>
  <c r="L1776" i="16"/>
  <c r="L1777" i="16"/>
  <c r="L1778" i="16"/>
  <c r="L1779" i="16"/>
  <c r="L1780" i="16"/>
  <c r="L1781" i="16"/>
  <c r="L1782" i="16"/>
  <c r="L1783" i="16"/>
  <c r="L1784" i="16"/>
  <c r="L1785" i="16"/>
  <c r="L1786" i="16"/>
  <c r="L1787" i="16"/>
  <c r="L1788" i="16"/>
  <c r="L1789" i="16"/>
  <c r="L1790" i="16"/>
  <c r="L1791" i="16"/>
  <c r="L1792" i="16"/>
  <c r="L1793" i="16"/>
  <c r="L1794" i="16"/>
  <c r="L1795" i="16"/>
  <c r="L1796" i="16"/>
  <c r="L1797" i="16"/>
  <c r="L1798" i="16"/>
  <c r="L1799" i="16"/>
  <c r="L1800" i="16"/>
  <c r="L1801" i="16"/>
  <c r="L1802" i="16"/>
  <c r="L1803" i="16"/>
  <c r="L1804" i="16"/>
  <c r="L1805" i="16"/>
  <c r="L1806" i="16"/>
  <c r="L1807" i="16"/>
  <c r="L1808" i="16"/>
  <c r="L1809" i="16"/>
  <c r="L1810" i="16"/>
  <c r="L1811" i="16"/>
  <c r="L1812" i="16"/>
  <c r="L1813" i="16"/>
  <c r="L1814" i="16"/>
  <c r="L1815" i="16"/>
  <c r="L1816" i="16"/>
  <c r="L1817" i="16"/>
  <c r="L1818" i="16"/>
  <c r="L1819" i="16"/>
  <c r="L1820" i="16"/>
  <c r="L1821" i="16"/>
  <c r="L1822" i="16"/>
  <c r="L1823" i="16"/>
  <c r="L1824" i="16"/>
  <c r="L1825" i="16"/>
  <c r="L1826" i="16"/>
  <c r="L1827" i="16"/>
  <c r="L1828" i="16"/>
  <c r="L1829" i="16"/>
  <c r="L1830" i="16"/>
  <c r="L1831" i="16"/>
  <c r="L1832" i="16"/>
  <c r="L1833" i="16"/>
  <c r="L1834" i="16"/>
  <c r="L1835" i="16"/>
  <c r="L1836" i="16"/>
  <c r="L1837" i="16"/>
  <c r="L1838" i="16"/>
  <c r="L1839" i="16"/>
  <c r="L1840" i="16"/>
  <c r="L1841" i="16"/>
  <c r="L1842" i="16"/>
  <c r="L1843" i="16"/>
  <c r="L1844" i="16"/>
  <c r="L1845" i="16"/>
  <c r="L1846" i="16"/>
  <c r="L1847" i="16"/>
  <c r="L1848" i="16"/>
  <c r="L1849" i="16"/>
  <c r="L1850" i="16"/>
  <c r="L1851" i="16"/>
  <c r="L1852" i="16"/>
  <c r="L1853" i="16"/>
  <c r="L1854" i="16"/>
  <c r="L1855" i="16"/>
  <c r="L1856" i="16"/>
  <c r="L1857" i="16"/>
  <c r="L1858" i="16"/>
  <c r="L1859" i="16"/>
  <c r="L1860" i="16"/>
  <c r="L1861" i="16"/>
  <c r="L1862" i="16"/>
  <c r="L1863" i="16"/>
  <c r="L1864" i="16"/>
  <c r="L1865" i="16"/>
  <c r="L1866" i="16"/>
  <c r="L1867" i="16"/>
  <c r="L1868" i="16"/>
  <c r="L1869" i="16"/>
  <c r="L1870" i="16"/>
  <c r="L1871" i="16"/>
  <c r="L1872" i="16"/>
  <c r="L1873" i="16"/>
  <c r="L1874" i="16"/>
  <c r="L1875" i="16"/>
  <c r="L1876" i="16"/>
  <c r="L1877" i="16"/>
  <c r="L1878" i="16"/>
  <c r="L1879" i="16"/>
  <c r="L1880" i="16"/>
  <c r="L1881" i="16"/>
  <c r="L1882" i="16"/>
  <c r="L1883" i="16"/>
  <c r="L1884" i="16"/>
  <c r="L1885" i="16"/>
  <c r="L1886" i="16"/>
  <c r="L1887" i="16"/>
  <c r="L1888" i="16"/>
  <c r="L1889" i="16"/>
  <c r="L1890" i="16"/>
  <c r="L1891" i="16"/>
  <c r="L1892" i="16"/>
  <c r="L1893" i="16"/>
  <c r="L1894" i="16"/>
  <c r="L1895" i="16"/>
  <c r="L1896" i="16"/>
  <c r="L1897" i="16"/>
  <c r="L1898" i="16"/>
  <c r="L1899" i="16"/>
  <c r="L1900" i="16"/>
  <c r="L1901" i="16"/>
  <c r="L1902" i="16"/>
  <c r="L1903" i="16"/>
  <c r="L1904" i="16"/>
  <c r="L1905" i="16"/>
  <c r="L1906" i="16"/>
  <c r="L1907" i="16"/>
  <c r="L1908" i="16"/>
  <c r="L1909" i="16"/>
  <c r="L1910" i="16"/>
  <c r="L1911" i="16"/>
  <c r="L1912" i="16"/>
  <c r="L1913" i="16"/>
  <c r="L1914" i="16"/>
  <c r="L1915" i="16"/>
  <c r="L1916" i="16"/>
  <c r="L1917" i="16"/>
  <c r="L1918" i="16"/>
  <c r="L1919" i="16"/>
  <c r="L1920" i="16"/>
  <c r="L1921" i="16"/>
  <c r="L1922" i="16"/>
  <c r="L1923" i="16"/>
  <c r="L1924" i="16"/>
  <c r="L1925" i="16"/>
  <c r="L1926" i="16"/>
  <c r="L1927" i="16"/>
  <c r="L1928" i="16"/>
  <c r="L1929" i="16"/>
  <c r="L1930" i="16"/>
  <c r="L1931" i="16"/>
  <c r="L1932" i="16"/>
  <c r="L1933" i="16"/>
  <c r="L1934" i="16"/>
  <c r="L1935" i="16"/>
  <c r="L1936" i="16"/>
  <c r="L1937" i="16"/>
  <c r="L1938" i="16"/>
  <c r="L1939" i="16"/>
  <c r="L1940" i="16"/>
  <c r="L1941" i="16"/>
  <c r="L1942" i="16"/>
  <c r="L1943" i="16"/>
  <c r="L1944" i="16"/>
  <c r="L1945" i="16"/>
  <c r="L1946" i="16"/>
  <c r="L1947" i="16"/>
  <c r="L1948" i="16"/>
  <c r="L1949" i="16"/>
  <c r="L1950" i="16"/>
  <c r="L1951" i="16"/>
  <c r="L1952" i="16"/>
  <c r="L1953" i="16"/>
  <c r="L1954" i="16"/>
  <c r="L1955" i="16"/>
  <c r="L1956" i="16"/>
  <c r="L1957" i="16"/>
  <c r="L1958" i="16"/>
  <c r="L1959" i="16"/>
  <c r="L2" i="16"/>
  <c r="K514" i="2" l="1"/>
  <c r="K513" i="2"/>
  <c r="K515" i="2"/>
  <c r="J515" i="2"/>
  <c r="J514" i="2"/>
  <c r="J513" i="2"/>
  <c r="L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2" i="14"/>
  <c r="L533" i="14"/>
  <c r="L534" i="14"/>
  <c r="L535" i="14"/>
  <c r="L536" i="14"/>
  <c r="L537" i="14"/>
  <c r="L538" i="14"/>
  <c r="L539" i="14"/>
  <c r="L540" i="14"/>
  <c r="L541" i="14"/>
  <c r="L542" i="14"/>
  <c r="L543" i="14"/>
  <c r="L544" i="14"/>
  <c r="L545" i="14"/>
  <c r="L546" i="14"/>
  <c r="L547" i="14"/>
  <c r="L548" i="14"/>
  <c r="L549" i="14"/>
  <c r="L550" i="14"/>
  <c r="L551" i="14"/>
  <c r="L552" i="14"/>
  <c r="L553" i="14"/>
  <c r="L554" i="14"/>
  <c r="L555" i="14"/>
  <c r="L556" i="14"/>
  <c r="L557" i="14"/>
  <c r="L558" i="14"/>
  <c r="L559" i="14"/>
  <c r="L560" i="14"/>
  <c r="L561" i="14"/>
  <c r="L562" i="14"/>
  <c r="L563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1" i="14"/>
  <c r="L582" i="14"/>
  <c r="L583" i="14"/>
  <c r="L584" i="14"/>
  <c r="L585" i="14"/>
  <c r="L586" i="14"/>
  <c r="L587" i="14"/>
  <c r="L588" i="14"/>
  <c r="L589" i="14"/>
  <c r="L590" i="14"/>
  <c r="L591" i="14"/>
  <c r="L592" i="14"/>
  <c r="L593" i="14"/>
  <c r="L594" i="14"/>
  <c r="L595" i="14"/>
  <c r="L596" i="14"/>
  <c r="L597" i="14"/>
  <c r="L598" i="14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619" i="14"/>
  <c r="L620" i="14"/>
  <c r="L621" i="14"/>
  <c r="L622" i="14"/>
  <c r="L623" i="14"/>
  <c r="L624" i="14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1" i="14"/>
  <c r="L662" i="14"/>
  <c r="L663" i="14"/>
  <c r="L664" i="14"/>
  <c r="L665" i="14"/>
  <c r="L666" i="14"/>
  <c r="L667" i="14"/>
  <c r="L668" i="14"/>
  <c r="L669" i="14"/>
  <c r="L670" i="14"/>
  <c r="L671" i="14"/>
  <c r="L672" i="14"/>
  <c r="L673" i="14"/>
  <c r="L674" i="14"/>
  <c r="L675" i="14"/>
  <c r="L676" i="14"/>
  <c r="L677" i="14"/>
  <c r="L678" i="14"/>
  <c r="L679" i="14"/>
  <c r="L680" i="14"/>
  <c r="L681" i="14"/>
  <c r="L682" i="14"/>
  <c r="L683" i="14"/>
  <c r="L684" i="14"/>
  <c r="L685" i="14"/>
  <c r="L686" i="14"/>
  <c r="L687" i="14"/>
  <c r="L688" i="14"/>
  <c r="L689" i="14"/>
  <c r="L690" i="14"/>
  <c r="L691" i="14"/>
  <c r="L692" i="14"/>
  <c r="L693" i="14"/>
  <c r="L694" i="14"/>
  <c r="L695" i="14"/>
  <c r="L696" i="14"/>
  <c r="L697" i="14"/>
  <c r="L698" i="14"/>
  <c r="L699" i="14"/>
  <c r="L700" i="14"/>
  <c r="L701" i="14"/>
  <c r="L702" i="14"/>
  <c r="L703" i="14"/>
  <c r="L704" i="14"/>
  <c r="L705" i="14"/>
  <c r="L706" i="14"/>
  <c r="L707" i="14"/>
  <c r="L708" i="14"/>
  <c r="L709" i="14"/>
  <c r="L710" i="14"/>
  <c r="L711" i="14"/>
  <c r="L712" i="14"/>
  <c r="L713" i="14"/>
  <c r="L714" i="14"/>
  <c r="L715" i="14"/>
  <c r="L716" i="14"/>
  <c r="L717" i="14"/>
  <c r="L718" i="14"/>
  <c r="L719" i="14"/>
  <c r="L720" i="14"/>
  <c r="L721" i="14"/>
  <c r="L722" i="14"/>
  <c r="L723" i="14"/>
  <c r="L724" i="14"/>
  <c r="L725" i="14"/>
  <c r="L726" i="14"/>
  <c r="L727" i="14"/>
  <c r="L728" i="14"/>
  <c r="L729" i="14"/>
  <c r="L730" i="14"/>
  <c r="L731" i="14"/>
  <c r="L732" i="14"/>
  <c r="L733" i="14"/>
  <c r="L734" i="14"/>
  <c r="L735" i="14"/>
  <c r="L736" i="14"/>
  <c r="L737" i="14"/>
  <c r="L738" i="14"/>
  <c r="L739" i="14"/>
  <c r="L740" i="14"/>
  <c r="L741" i="14"/>
  <c r="L742" i="14"/>
  <c r="L743" i="14"/>
  <c r="L744" i="14"/>
  <c r="L745" i="14"/>
  <c r="L746" i="14"/>
  <c r="L747" i="14"/>
  <c r="L748" i="14"/>
  <c r="L749" i="14"/>
  <c r="L750" i="14"/>
  <c r="L751" i="14"/>
  <c r="L752" i="14"/>
  <c r="L753" i="14"/>
  <c r="L754" i="14"/>
  <c r="L755" i="14"/>
  <c r="L756" i="14"/>
  <c r="L757" i="14"/>
  <c r="L758" i="14"/>
  <c r="L759" i="14"/>
  <c r="L760" i="14"/>
  <c r="L761" i="14"/>
  <c r="L762" i="14"/>
  <c r="L763" i="14"/>
  <c r="L764" i="14"/>
  <c r="L765" i="14"/>
  <c r="L766" i="14"/>
  <c r="L767" i="14"/>
  <c r="L768" i="14"/>
  <c r="L769" i="14"/>
  <c r="L770" i="14"/>
  <c r="L771" i="14"/>
  <c r="L772" i="14"/>
  <c r="L773" i="14"/>
  <c r="L774" i="14"/>
  <c r="L775" i="14"/>
  <c r="L776" i="14"/>
  <c r="L777" i="14"/>
  <c r="L778" i="14"/>
  <c r="L779" i="14"/>
  <c r="L780" i="14"/>
  <c r="L781" i="14"/>
  <c r="L782" i="14"/>
  <c r="L783" i="14"/>
  <c r="L784" i="14"/>
  <c r="L785" i="14"/>
  <c r="L786" i="14"/>
  <c r="L787" i="14"/>
  <c r="L788" i="14"/>
  <c r="L789" i="14"/>
  <c r="L790" i="14"/>
  <c r="L791" i="14"/>
  <c r="L792" i="14"/>
  <c r="L793" i="14"/>
  <c r="L794" i="14"/>
  <c r="L795" i="14"/>
  <c r="L796" i="14"/>
  <c r="L797" i="14"/>
  <c r="L798" i="14"/>
  <c r="L799" i="14"/>
  <c r="L800" i="14"/>
  <c r="L801" i="14"/>
  <c r="L802" i="14"/>
  <c r="L803" i="14"/>
  <c r="L804" i="14"/>
  <c r="L805" i="14"/>
  <c r="L806" i="14"/>
  <c r="L807" i="14"/>
  <c r="L808" i="14"/>
  <c r="L809" i="14"/>
  <c r="L810" i="14"/>
  <c r="L811" i="14"/>
  <c r="L812" i="14"/>
  <c r="L813" i="14"/>
  <c r="L814" i="14"/>
  <c r="L815" i="14"/>
  <c r="L816" i="14"/>
  <c r="L817" i="14"/>
  <c r="L818" i="14"/>
  <c r="L819" i="14"/>
  <c r="L820" i="14"/>
  <c r="L821" i="14"/>
  <c r="L822" i="14"/>
  <c r="L823" i="14"/>
  <c r="L824" i="14"/>
  <c r="L825" i="14"/>
  <c r="L826" i="14"/>
  <c r="L827" i="14"/>
  <c r="L828" i="14"/>
  <c r="L829" i="14"/>
  <c r="L830" i="14"/>
  <c r="L831" i="14"/>
  <c r="L832" i="14"/>
  <c r="L833" i="14"/>
  <c r="L834" i="14"/>
  <c r="L835" i="14"/>
  <c r="L836" i="14"/>
  <c r="L837" i="14"/>
  <c r="L838" i="14"/>
  <c r="L839" i="14"/>
  <c r="L840" i="14"/>
  <c r="L841" i="14"/>
  <c r="L842" i="14"/>
  <c r="L843" i="14"/>
  <c r="L844" i="14"/>
  <c r="L845" i="14"/>
  <c r="L846" i="14"/>
  <c r="L847" i="14"/>
  <c r="L848" i="14"/>
  <c r="L849" i="14"/>
  <c r="L850" i="14"/>
  <c r="L851" i="14"/>
  <c r="L852" i="14"/>
  <c r="L853" i="14"/>
  <c r="L854" i="14"/>
  <c r="L855" i="14"/>
  <c r="L856" i="14"/>
  <c r="L857" i="14"/>
  <c r="L858" i="14"/>
  <c r="L859" i="14"/>
  <c r="L860" i="14"/>
  <c r="L861" i="14"/>
  <c r="L862" i="14"/>
  <c r="L863" i="14"/>
  <c r="L864" i="14"/>
  <c r="L865" i="14"/>
  <c r="L866" i="14"/>
  <c r="L867" i="14"/>
  <c r="L868" i="14"/>
  <c r="L869" i="14"/>
  <c r="L870" i="14"/>
  <c r="L871" i="14"/>
  <c r="L872" i="14"/>
  <c r="L873" i="14"/>
  <c r="L874" i="14"/>
  <c r="L875" i="14"/>
  <c r="L876" i="14"/>
  <c r="L877" i="14"/>
  <c r="L878" i="14"/>
  <c r="L879" i="14"/>
  <c r="L880" i="14"/>
  <c r="L881" i="14"/>
  <c r="L882" i="14"/>
  <c r="L883" i="14"/>
  <c r="L884" i="14"/>
  <c r="L885" i="14"/>
  <c r="L886" i="14"/>
  <c r="L887" i="14"/>
  <c r="L888" i="14"/>
  <c r="L889" i="14"/>
  <c r="L890" i="14"/>
  <c r="L891" i="14"/>
  <c r="L892" i="14"/>
  <c r="L893" i="14"/>
  <c r="L894" i="14"/>
  <c r="L895" i="14"/>
  <c r="L896" i="14"/>
  <c r="L897" i="14"/>
  <c r="L898" i="14"/>
  <c r="L899" i="14"/>
  <c r="L900" i="14"/>
  <c r="L901" i="14"/>
  <c r="L902" i="14"/>
  <c r="L903" i="14"/>
  <c r="L904" i="14"/>
  <c r="L905" i="14"/>
  <c r="L906" i="14"/>
  <c r="L907" i="14"/>
  <c r="L908" i="14"/>
  <c r="L909" i="14"/>
  <c r="L910" i="14"/>
  <c r="L911" i="14"/>
  <c r="L912" i="14"/>
  <c r="L913" i="14"/>
  <c r="L914" i="14"/>
  <c r="L915" i="14"/>
  <c r="L916" i="14"/>
  <c r="L917" i="14"/>
  <c r="L918" i="14"/>
  <c r="L919" i="14"/>
  <c r="L920" i="14"/>
  <c r="L921" i="14"/>
  <c r="L922" i="14"/>
  <c r="L923" i="14"/>
  <c r="L924" i="14"/>
  <c r="L925" i="14"/>
  <c r="L926" i="14"/>
  <c r="L927" i="14"/>
  <c r="L928" i="14"/>
  <c r="L929" i="14"/>
  <c r="L930" i="14"/>
  <c r="L931" i="14"/>
  <c r="L932" i="14"/>
  <c r="L933" i="14"/>
  <c r="L934" i="14"/>
  <c r="L935" i="14"/>
  <c r="L936" i="14"/>
  <c r="L937" i="14"/>
  <c r="L938" i="14"/>
  <c r="L939" i="14"/>
  <c r="L940" i="14"/>
  <c r="L941" i="14"/>
  <c r="L942" i="14"/>
  <c r="L943" i="14"/>
  <c r="L944" i="14"/>
  <c r="L945" i="14"/>
  <c r="L946" i="14"/>
  <c r="L947" i="14"/>
  <c r="L948" i="14"/>
  <c r="L949" i="14"/>
  <c r="L950" i="14"/>
  <c r="L951" i="14"/>
  <c r="L952" i="14"/>
  <c r="L953" i="14"/>
  <c r="L954" i="14"/>
  <c r="L955" i="14"/>
  <c r="L956" i="14"/>
  <c r="L957" i="14"/>
  <c r="L958" i="14"/>
  <c r="L959" i="14"/>
  <c r="L960" i="14"/>
  <c r="L961" i="14"/>
  <c r="L962" i="14"/>
  <c r="L963" i="14"/>
  <c r="L964" i="14"/>
  <c r="L965" i="14"/>
  <c r="L966" i="14"/>
  <c r="L967" i="14"/>
  <c r="L968" i="14"/>
  <c r="L969" i="14"/>
  <c r="L970" i="14"/>
  <c r="L971" i="14"/>
  <c r="L972" i="14"/>
  <c r="L973" i="14"/>
  <c r="L974" i="14"/>
  <c r="L975" i="14"/>
  <c r="L976" i="14"/>
  <c r="L977" i="14"/>
  <c r="L978" i="14"/>
  <c r="L979" i="14"/>
  <c r="L980" i="14"/>
  <c r="L981" i="14"/>
  <c r="L982" i="14"/>
  <c r="L983" i="14"/>
  <c r="L984" i="14"/>
  <c r="L985" i="14"/>
  <c r="L986" i="14"/>
  <c r="L987" i="14"/>
  <c r="L988" i="14"/>
  <c r="L989" i="14"/>
  <c r="L990" i="14"/>
  <c r="L991" i="14"/>
  <c r="L992" i="14"/>
  <c r="L993" i="14"/>
  <c r="L994" i="14"/>
  <c r="L995" i="14"/>
  <c r="L996" i="14"/>
  <c r="L997" i="14"/>
  <c r="L998" i="14"/>
  <c r="L999" i="14"/>
  <c r="L1000" i="14"/>
  <c r="L1001" i="14"/>
  <c r="L1002" i="14"/>
  <c r="L1003" i="14"/>
  <c r="L1004" i="14"/>
  <c r="L1005" i="14"/>
  <c r="L1006" i="14"/>
  <c r="L1007" i="14"/>
  <c r="L1008" i="14"/>
  <c r="L1009" i="14"/>
  <c r="L1010" i="14"/>
  <c r="L1011" i="14"/>
  <c r="L1012" i="14"/>
  <c r="L1013" i="14"/>
  <c r="L1014" i="14"/>
  <c r="L1015" i="14"/>
  <c r="L1016" i="14"/>
  <c r="L1017" i="14"/>
  <c r="L1018" i="14"/>
  <c r="L1019" i="14"/>
  <c r="L1020" i="14"/>
  <c r="L1021" i="14"/>
  <c r="L1022" i="14"/>
  <c r="L1023" i="14"/>
  <c r="L1024" i="14"/>
  <c r="L1025" i="14"/>
  <c r="L1026" i="14"/>
  <c r="L1027" i="14"/>
  <c r="L1028" i="14"/>
  <c r="L1029" i="14"/>
  <c r="L1030" i="14"/>
  <c r="L1031" i="14"/>
  <c r="L1032" i="14"/>
  <c r="L1033" i="14"/>
  <c r="L1034" i="14"/>
  <c r="L1035" i="14"/>
  <c r="L1036" i="14"/>
  <c r="L1037" i="14"/>
  <c r="L1038" i="14"/>
  <c r="L1039" i="14"/>
  <c r="L1040" i="14"/>
  <c r="L1041" i="14"/>
  <c r="L1042" i="14"/>
  <c r="L1043" i="14"/>
  <c r="L1044" i="14"/>
  <c r="L1045" i="14"/>
  <c r="L1046" i="14"/>
  <c r="L1047" i="14"/>
  <c r="L1048" i="14"/>
  <c r="L1049" i="14"/>
  <c r="L1050" i="14"/>
  <c r="L1051" i="14"/>
  <c r="L1052" i="14"/>
  <c r="L1053" i="14"/>
  <c r="L1054" i="14"/>
  <c r="L1055" i="14"/>
  <c r="L1056" i="14"/>
  <c r="L1057" i="14"/>
  <c r="L1058" i="14"/>
  <c r="L1059" i="14"/>
  <c r="L1060" i="14"/>
  <c r="L1061" i="14"/>
  <c r="L1062" i="14"/>
  <c r="L1063" i="14"/>
  <c r="L1064" i="14"/>
  <c r="L1065" i="14"/>
  <c r="L1066" i="14"/>
  <c r="L1067" i="14"/>
  <c r="L1068" i="14"/>
  <c r="L1069" i="14"/>
  <c r="L1070" i="14"/>
  <c r="L1071" i="14"/>
  <c r="L1072" i="14"/>
  <c r="L1073" i="14"/>
  <c r="L1074" i="14"/>
  <c r="L1075" i="14"/>
  <c r="L1076" i="14"/>
  <c r="L1077" i="14"/>
  <c r="L1078" i="14"/>
  <c r="L1079" i="14"/>
  <c r="L1080" i="14"/>
  <c r="L1081" i="14"/>
  <c r="L1082" i="14"/>
  <c r="L1083" i="14"/>
  <c r="L1084" i="14"/>
  <c r="L1085" i="14"/>
  <c r="L1086" i="14"/>
  <c r="L1087" i="14"/>
  <c r="L1088" i="14"/>
  <c r="L1089" i="14"/>
  <c r="L1090" i="14"/>
  <c r="L1091" i="14"/>
  <c r="L1092" i="14"/>
  <c r="L1093" i="14"/>
  <c r="L1094" i="14"/>
  <c r="L1095" i="14"/>
  <c r="L1096" i="14"/>
  <c r="L1097" i="14"/>
  <c r="L1098" i="14"/>
  <c r="L1099" i="14"/>
  <c r="L1100" i="14"/>
  <c r="L1101" i="14"/>
  <c r="L1102" i="14"/>
  <c r="L1103" i="14"/>
  <c r="L1104" i="14"/>
  <c r="L1105" i="14"/>
  <c r="L1106" i="14"/>
  <c r="L1107" i="14"/>
  <c r="L1108" i="14"/>
  <c r="L1109" i="14"/>
  <c r="L1110" i="14"/>
  <c r="L1111" i="14"/>
  <c r="L1112" i="14"/>
  <c r="L1113" i="14"/>
  <c r="L1114" i="14"/>
  <c r="L1115" i="14"/>
  <c r="L1116" i="14"/>
  <c r="L1117" i="14"/>
  <c r="L1118" i="14"/>
  <c r="L1119" i="14"/>
  <c r="L1120" i="14"/>
  <c r="L1121" i="14"/>
  <c r="L1122" i="14"/>
  <c r="L1123" i="14"/>
  <c r="L1124" i="14"/>
  <c r="L1125" i="14"/>
  <c r="L1126" i="14"/>
  <c r="L1127" i="14"/>
  <c r="L1128" i="14"/>
  <c r="L1129" i="14"/>
  <c r="L1130" i="14"/>
  <c r="L1131" i="14"/>
  <c r="L1132" i="14"/>
  <c r="L1133" i="14"/>
  <c r="L1134" i="14"/>
  <c r="L1135" i="14"/>
  <c r="L1136" i="14"/>
  <c r="L1137" i="14"/>
  <c r="L1138" i="14"/>
  <c r="L1139" i="14"/>
  <c r="L1140" i="14"/>
  <c r="L1141" i="14"/>
  <c r="L1142" i="14"/>
  <c r="L1143" i="14"/>
  <c r="L1144" i="14"/>
  <c r="L1145" i="14"/>
  <c r="L1146" i="14"/>
  <c r="L1147" i="14"/>
  <c r="L1148" i="14"/>
  <c r="L1149" i="14"/>
  <c r="L1150" i="14"/>
  <c r="L1151" i="14"/>
  <c r="L1152" i="14"/>
  <c r="L1153" i="14"/>
  <c r="L1154" i="14"/>
  <c r="L1155" i="14"/>
  <c r="L1156" i="14"/>
  <c r="L1157" i="14"/>
  <c r="L1158" i="14"/>
  <c r="L1159" i="14"/>
  <c r="L1160" i="14"/>
  <c r="L1161" i="14"/>
  <c r="L1162" i="14"/>
  <c r="L1163" i="14"/>
  <c r="L1164" i="14"/>
  <c r="L1165" i="14"/>
  <c r="L1166" i="14"/>
  <c r="L1167" i="14"/>
  <c r="L1168" i="14"/>
  <c r="L1169" i="14"/>
  <c r="L1170" i="14"/>
  <c r="L1171" i="14"/>
  <c r="L1172" i="14"/>
  <c r="L1173" i="14"/>
  <c r="L1174" i="14"/>
  <c r="L1175" i="14"/>
  <c r="L1176" i="14"/>
  <c r="L1177" i="14"/>
  <c r="L1178" i="14"/>
  <c r="L1179" i="14"/>
  <c r="L1180" i="14"/>
  <c r="L1181" i="14"/>
  <c r="L1182" i="14"/>
  <c r="L1183" i="14"/>
  <c r="L1184" i="14"/>
  <c r="L1185" i="14"/>
  <c r="L1186" i="14"/>
  <c r="L1187" i="14"/>
  <c r="L1188" i="14"/>
  <c r="L1189" i="14"/>
  <c r="L1190" i="14"/>
  <c r="L1191" i="14"/>
  <c r="L1192" i="14"/>
  <c r="L1193" i="14"/>
  <c r="L1194" i="14"/>
  <c r="L1195" i="14"/>
  <c r="L1196" i="14"/>
  <c r="L1197" i="14"/>
  <c r="L1198" i="14"/>
  <c r="L1199" i="14"/>
  <c r="L1200" i="14"/>
  <c r="L1201" i="14"/>
  <c r="L1202" i="14"/>
  <c r="L1203" i="14"/>
  <c r="L1204" i="14"/>
  <c r="L1205" i="14"/>
  <c r="L1206" i="14"/>
  <c r="L1207" i="14"/>
  <c r="L1208" i="14"/>
  <c r="L1209" i="14"/>
  <c r="L1210" i="14"/>
  <c r="L1211" i="14"/>
  <c r="L1212" i="14"/>
  <c r="L1213" i="14"/>
  <c r="L1214" i="14"/>
  <c r="L1215" i="14"/>
  <c r="L1216" i="14"/>
  <c r="L1217" i="14"/>
  <c r="L1218" i="14"/>
  <c r="L1219" i="14"/>
  <c r="L1220" i="14"/>
  <c r="L1221" i="14"/>
  <c r="L1222" i="14"/>
  <c r="L1223" i="14"/>
  <c r="L1224" i="14"/>
  <c r="L1225" i="14"/>
  <c r="L1226" i="14"/>
  <c r="L1227" i="14"/>
  <c r="L1228" i="14"/>
  <c r="L1229" i="14"/>
  <c r="L1230" i="14"/>
  <c r="L1231" i="14"/>
  <c r="L1232" i="14"/>
  <c r="L1233" i="14"/>
  <c r="L1234" i="14"/>
  <c r="L1235" i="14"/>
  <c r="L1236" i="14"/>
  <c r="L1237" i="14"/>
  <c r="L1238" i="14"/>
  <c r="L1239" i="14"/>
  <c r="L1240" i="14"/>
  <c r="L1241" i="14"/>
  <c r="L1242" i="14"/>
  <c r="L1243" i="14"/>
  <c r="L1244" i="14"/>
  <c r="L1245" i="14"/>
  <c r="L1246" i="14"/>
  <c r="L1247" i="14"/>
  <c r="L1248" i="14"/>
  <c r="L1249" i="14"/>
  <c r="L1250" i="14"/>
  <c r="L1251" i="14"/>
  <c r="L1252" i="14"/>
  <c r="L1253" i="14"/>
  <c r="L1254" i="14"/>
  <c r="L1255" i="14"/>
  <c r="L1256" i="14"/>
  <c r="L1257" i="14"/>
  <c r="L1258" i="14"/>
  <c r="L1259" i="14"/>
  <c r="L1260" i="14"/>
  <c r="L1261" i="14"/>
  <c r="L1262" i="14"/>
  <c r="L1263" i="14"/>
  <c r="L1264" i="14"/>
  <c r="L1265" i="14"/>
  <c r="L1266" i="14"/>
  <c r="L1267" i="14"/>
  <c r="L1268" i="14"/>
  <c r="L1269" i="14"/>
  <c r="L1270" i="14"/>
  <c r="L1271" i="14"/>
  <c r="L1272" i="14"/>
  <c r="L1273" i="14"/>
  <c r="L1274" i="14"/>
  <c r="L1275" i="14"/>
  <c r="L1276" i="14"/>
  <c r="L1277" i="14"/>
  <c r="L1278" i="14"/>
  <c r="L1279" i="14"/>
  <c r="L1280" i="14"/>
  <c r="L1281" i="14"/>
  <c r="L1282" i="14"/>
  <c r="L1283" i="14"/>
  <c r="L1284" i="14"/>
  <c r="L1285" i="14"/>
  <c r="L1286" i="14"/>
  <c r="L1287" i="14"/>
  <c r="L1288" i="14"/>
  <c r="L1289" i="14"/>
  <c r="L1290" i="14"/>
  <c r="L1291" i="14"/>
  <c r="L1292" i="14"/>
  <c r="L1293" i="14"/>
  <c r="L1294" i="14"/>
  <c r="L1295" i="14"/>
  <c r="L1296" i="14"/>
  <c r="L1297" i="14"/>
  <c r="L1298" i="14"/>
  <c r="L1299" i="14"/>
  <c r="L1300" i="14"/>
  <c r="L1301" i="14"/>
  <c r="L1302" i="14"/>
  <c r="L1303" i="14"/>
  <c r="L1304" i="14"/>
  <c r="L1305" i="14"/>
  <c r="L1306" i="14"/>
  <c r="L1307" i="14"/>
  <c r="L1308" i="14"/>
  <c r="L1309" i="14"/>
  <c r="L1310" i="14"/>
  <c r="L1311" i="14"/>
  <c r="L1312" i="14"/>
  <c r="L1313" i="14"/>
  <c r="L1314" i="14"/>
  <c r="L1315" i="14"/>
  <c r="L1316" i="14"/>
  <c r="L1317" i="14"/>
  <c r="L1318" i="14"/>
  <c r="L1319" i="14"/>
  <c r="L1320" i="14"/>
  <c r="L1321" i="14"/>
  <c r="L1322" i="14"/>
  <c r="L1323" i="14"/>
  <c r="L1324" i="14"/>
  <c r="L1325" i="14"/>
  <c r="L1326" i="14"/>
  <c r="L1327" i="14"/>
  <c r="L1328" i="14"/>
  <c r="L1329" i="14"/>
  <c r="L1330" i="14"/>
  <c r="L1331" i="14"/>
  <c r="L1332" i="14"/>
  <c r="L1333" i="14"/>
  <c r="L1334" i="14"/>
  <c r="L1335" i="14"/>
  <c r="L1336" i="14"/>
  <c r="L1337" i="14"/>
  <c r="L1338" i="14"/>
  <c r="L1339" i="14"/>
  <c r="L1340" i="14"/>
  <c r="L1341" i="14"/>
  <c r="L1342" i="14"/>
  <c r="L1343" i="14"/>
  <c r="L1344" i="14"/>
  <c r="L1345" i="14"/>
  <c r="L1346" i="14"/>
  <c r="L1347" i="14"/>
  <c r="L1348" i="14"/>
  <c r="L1349" i="14"/>
  <c r="L1350" i="14"/>
  <c r="L1351" i="14"/>
  <c r="L1352" i="14"/>
  <c r="L1353" i="14"/>
  <c r="L1354" i="14"/>
  <c r="L1355" i="14"/>
  <c r="L1356" i="14"/>
  <c r="L1357" i="14"/>
  <c r="L1358" i="14"/>
  <c r="L1359" i="14"/>
  <c r="L1360" i="14"/>
  <c r="L1361" i="14"/>
  <c r="L1362" i="14"/>
  <c r="L1363" i="14"/>
  <c r="L1364" i="14"/>
  <c r="L1365" i="14"/>
  <c r="L1366" i="14"/>
  <c r="L1367" i="14"/>
  <c r="L1368" i="14"/>
  <c r="L1369" i="14"/>
  <c r="L1370" i="14"/>
  <c r="L1371" i="14"/>
  <c r="L1372" i="14"/>
  <c r="L1373" i="14"/>
  <c r="L1374" i="14"/>
  <c r="L1375" i="14"/>
  <c r="L1376" i="14"/>
  <c r="L1377" i="14"/>
  <c r="L1378" i="14"/>
  <c r="L1379" i="14"/>
  <c r="L1380" i="14"/>
  <c r="L1381" i="14"/>
  <c r="L1382" i="14"/>
  <c r="L1383" i="14"/>
  <c r="L1384" i="14"/>
  <c r="L1385" i="14"/>
  <c r="L1386" i="14"/>
  <c r="L1387" i="14"/>
  <c r="L1388" i="14"/>
  <c r="L1389" i="14"/>
  <c r="L1390" i="14"/>
  <c r="L1391" i="14"/>
  <c r="L1392" i="14"/>
  <c r="L1393" i="14"/>
  <c r="L1394" i="14"/>
  <c r="L1395" i="14"/>
  <c r="L1396" i="14"/>
  <c r="L1397" i="14"/>
  <c r="L1398" i="14"/>
  <c r="L1399" i="14"/>
  <c r="L1400" i="14"/>
  <c r="L1401" i="14"/>
  <c r="L1402" i="14"/>
  <c r="L1403" i="14"/>
  <c r="L1404" i="14"/>
  <c r="L1405" i="14"/>
  <c r="L1406" i="14"/>
  <c r="L1407" i="14"/>
  <c r="L1408" i="14"/>
  <c r="L1409" i="14"/>
  <c r="L1410" i="14"/>
  <c r="L1411" i="14"/>
  <c r="L1412" i="14"/>
  <c r="L1413" i="14"/>
  <c r="L1414" i="14"/>
  <c r="L1415" i="14"/>
  <c r="L1416" i="14"/>
  <c r="L1417" i="14"/>
  <c r="L1418" i="14"/>
  <c r="L1419" i="14"/>
  <c r="L1420" i="14"/>
  <c r="L1421" i="14"/>
  <c r="L1422" i="14"/>
  <c r="L1423" i="14"/>
  <c r="L1424" i="14"/>
  <c r="L1425" i="14"/>
  <c r="L1426" i="14"/>
  <c r="L1427" i="14"/>
  <c r="L1428" i="14"/>
  <c r="L1429" i="14"/>
  <c r="L1430" i="14"/>
  <c r="L1431" i="14"/>
  <c r="L1432" i="14"/>
  <c r="L1433" i="14"/>
  <c r="L1434" i="14"/>
  <c r="L1435" i="14"/>
  <c r="L1436" i="14"/>
  <c r="L1437" i="14"/>
  <c r="L1438" i="14"/>
  <c r="L1439" i="14"/>
  <c r="L1440" i="14"/>
  <c r="L1441" i="14"/>
  <c r="L1442" i="14"/>
  <c r="L1443" i="14"/>
  <c r="L1444" i="14"/>
  <c r="L1445" i="14"/>
  <c r="L1446" i="14"/>
  <c r="L1447" i="14"/>
  <c r="L1448" i="14"/>
  <c r="L1449" i="14"/>
  <c r="L1450" i="14"/>
  <c r="L1451" i="14"/>
  <c r="L1452" i="14"/>
  <c r="L1453" i="14"/>
  <c r="L1454" i="14"/>
  <c r="L1455" i="14"/>
  <c r="L1456" i="14"/>
  <c r="L1457" i="14"/>
  <c r="L1458" i="14"/>
  <c r="L1459" i="14"/>
  <c r="L1460" i="14"/>
  <c r="L1461" i="14"/>
  <c r="L1462" i="14"/>
  <c r="L1463" i="14"/>
  <c r="L1464" i="14"/>
  <c r="L1465" i="14"/>
  <c r="L1466" i="14"/>
  <c r="L1467" i="14"/>
  <c r="L1468" i="14"/>
  <c r="L1469" i="14"/>
  <c r="L1470" i="14"/>
  <c r="L1471" i="14"/>
  <c r="L1472" i="14"/>
  <c r="L1473" i="14"/>
  <c r="L1474" i="14"/>
  <c r="L1475" i="14"/>
  <c r="L1476" i="14"/>
  <c r="L1477" i="14"/>
  <c r="L1478" i="14"/>
  <c r="L1479" i="14"/>
  <c r="L1480" i="14"/>
  <c r="L1481" i="14"/>
  <c r="L1482" i="14"/>
  <c r="L1483" i="14"/>
  <c r="L1484" i="14"/>
  <c r="L1485" i="14"/>
  <c r="L1486" i="14"/>
  <c r="L1487" i="14"/>
  <c r="L1488" i="14"/>
  <c r="L1489" i="14"/>
  <c r="L1490" i="14"/>
  <c r="L1491" i="14"/>
  <c r="L1492" i="14"/>
  <c r="L1493" i="14"/>
  <c r="L1494" i="14"/>
  <c r="L1495" i="14"/>
  <c r="L1496" i="14"/>
  <c r="L1497" i="14"/>
  <c r="L1498" i="14"/>
  <c r="L1499" i="14"/>
  <c r="L1500" i="14"/>
  <c r="L1501" i="14"/>
  <c r="L1502" i="14"/>
  <c r="L1503" i="14"/>
  <c r="L1504" i="14"/>
  <c r="L1505" i="14"/>
  <c r="L1506" i="14"/>
  <c r="L1507" i="14"/>
  <c r="L1508" i="14"/>
  <c r="L1509" i="14"/>
  <c r="L1510" i="14"/>
  <c r="L1511" i="14"/>
  <c r="L1512" i="14"/>
  <c r="L1513" i="14"/>
  <c r="L1514" i="14"/>
  <c r="L1515" i="14"/>
  <c r="L1516" i="14"/>
  <c r="L1517" i="14"/>
  <c r="L1518" i="14"/>
  <c r="L1519" i="14"/>
  <c r="L1520" i="14"/>
  <c r="L1521" i="14"/>
  <c r="L1522" i="14"/>
  <c r="L1523" i="14"/>
  <c r="L1524" i="14"/>
  <c r="L1525" i="14"/>
  <c r="L1526" i="14"/>
  <c r="L1527" i="14"/>
  <c r="L1528" i="14"/>
  <c r="L1529" i="14"/>
  <c r="L1530" i="14"/>
  <c r="L1531" i="14"/>
  <c r="L1532" i="14"/>
  <c r="L1533" i="14"/>
  <c r="L1534" i="14"/>
  <c r="L1535" i="14"/>
  <c r="L1536" i="14"/>
  <c r="L1537" i="14"/>
  <c r="L1538" i="14"/>
  <c r="L1539" i="14"/>
  <c r="L1540" i="14"/>
  <c r="L1541" i="14"/>
  <c r="L1542" i="14"/>
  <c r="L1543" i="14"/>
  <c r="L1544" i="14"/>
  <c r="L1545" i="14"/>
  <c r="L1546" i="14"/>
  <c r="L1547" i="14"/>
  <c r="L1548" i="14"/>
  <c r="L1549" i="14"/>
  <c r="L1550" i="14"/>
  <c r="L1551" i="14"/>
  <c r="L1552" i="14"/>
  <c r="L1553" i="14"/>
  <c r="L1554" i="14"/>
  <c r="L1555" i="14"/>
  <c r="L1556" i="14"/>
  <c r="L1557" i="14"/>
  <c r="L1558" i="14"/>
  <c r="L1559" i="14"/>
  <c r="L1560" i="14"/>
  <c r="L1561" i="14"/>
  <c r="L1562" i="14"/>
  <c r="L1563" i="14"/>
  <c r="L1564" i="14"/>
  <c r="L1565" i="14"/>
  <c r="L1566" i="14"/>
  <c r="L1567" i="14"/>
  <c r="L1568" i="14"/>
  <c r="L1569" i="14"/>
  <c r="L1570" i="14"/>
  <c r="L1571" i="14"/>
  <c r="L1572" i="14"/>
  <c r="L1573" i="14"/>
  <c r="L1574" i="14"/>
  <c r="L1575" i="14"/>
  <c r="L1576" i="14"/>
  <c r="L1577" i="14"/>
  <c r="L1578" i="14"/>
  <c r="L1579" i="14"/>
  <c r="L1580" i="14"/>
  <c r="L1581" i="14"/>
  <c r="L1582" i="14"/>
  <c r="L1583" i="14"/>
  <c r="L1584" i="14"/>
  <c r="L1585" i="14"/>
  <c r="L1586" i="14"/>
  <c r="L1587" i="14"/>
  <c r="L1588" i="14"/>
  <c r="L1589" i="14"/>
  <c r="L1590" i="14"/>
  <c r="L1591" i="14"/>
  <c r="L1592" i="14"/>
  <c r="L1593" i="14"/>
  <c r="L1594" i="14"/>
  <c r="L1595" i="14"/>
  <c r="L1596" i="14"/>
  <c r="L1597" i="14"/>
  <c r="L1598" i="14"/>
  <c r="L1599" i="14"/>
  <c r="L1600" i="14"/>
  <c r="L1601" i="14"/>
  <c r="L1602" i="14"/>
  <c r="L1603" i="14"/>
  <c r="L1604" i="14"/>
  <c r="L1605" i="14"/>
  <c r="L1606" i="14"/>
  <c r="L1607" i="14"/>
  <c r="L1608" i="14"/>
  <c r="L1609" i="14"/>
  <c r="L1610" i="14"/>
  <c r="L1611" i="14"/>
  <c r="L1612" i="14"/>
  <c r="L1613" i="14"/>
  <c r="L1614" i="14"/>
  <c r="L1615" i="14"/>
  <c r="L1616" i="14"/>
  <c r="L1617" i="14"/>
  <c r="L1618" i="14"/>
  <c r="L1619" i="14"/>
  <c r="L1620" i="14"/>
  <c r="L1621" i="14"/>
  <c r="L1622" i="14"/>
  <c r="L1623" i="14"/>
  <c r="L1624" i="14"/>
  <c r="L1625" i="14"/>
  <c r="L1626" i="14"/>
  <c r="L1627" i="14"/>
  <c r="L1628" i="14"/>
  <c r="L1629" i="14"/>
  <c r="L1630" i="14"/>
  <c r="L1631" i="14"/>
  <c r="L1632" i="14"/>
  <c r="L1633" i="14"/>
  <c r="L1634" i="14"/>
  <c r="L1635" i="14"/>
  <c r="L1636" i="14"/>
  <c r="L1637" i="14"/>
  <c r="L1638" i="14"/>
  <c r="L1639" i="14"/>
  <c r="L1640" i="14"/>
  <c r="L1641" i="14"/>
  <c r="L1642" i="14"/>
  <c r="L1643" i="14"/>
  <c r="L1644" i="14"/>
  <c r="L1645" i="14"/>
  <c r="L1646" i="14"/>
  <c r="L1647" i="14"/>
  <c r="L1648" i="14"/>
  <c r="L1649" i="14"/>
  <c r="L1650" i="14"/>
  <c r="L1651" i="14"/>
  <c r="L1652" i="14"/>
  <c r="L1653" i="14"/>
  <c r="L1654" i="14"/>
  <c r="L1655" i="14"/>
  <c r="L1656" i="14"/>
  <c r="L1657" i="14"/>
  <c r="L1658" i="14"/>
  <c r="L1659" i="14"/>
  <c r="L1660" i="14"/>
  <c r="L1661" i="14"/>
  <c r="L1662" i="14"/>
  <c r="L1663" i="14"/>
  <c r="L1664" i="14"/>
  <c r="L1665" i="14"/>
  <c r="L1666" i="14"/>
  <c r="L1667" i="14"/>
  <c r="L1668" i="14"/>
  <c r="L1669" i="14"/>
  <c r="L1670" i="14"/>
  <c r="L1671" i="14"/>
  <c r="L1672" i="14"/>
  <c r="L1673" i="14"/>
  <c r="L1674" i="14"/>
  <c r="L1675" i="14"/>
  <c r="L1676" i="14"/>
  <c r="L1677" i="14"/>
  <c r="L1678" i="14"/>
  <c r="L1679" i="14"/>
  <c r="L1680" i="14"/>
  <c r="L1681" i="14"/>
  <c r="L1682" i="14"/>
  <c r="L1683" i="14"/>
  <c r="L1684" i="14"/>
  <c r="L1685" i="14"/>
  <c r="L1686" i="14"/>
  <c r="L1687" i="14"/>
  <c r="L1688" i="14"/>
  <c r="L1689" i="14"/>
  <c r="L1690" i="14"/>
  <c r="L1691" i="14"/>
  <c r="L1692" i="14"/>
  <c r="L1693" i="14"/>
  <c r="L1694" i="14"/>
  <c r="L1695" i="14"/>
  <c r="L1696" i="14"/>
  <c r="L1697" i="14"/>
  <c r="L1698" i="14"/>
  <c r="L1699" i="14"/>
  <c r="L1700" i="14"/>
  <c r="L1701" i="14"/>
  <c r="L1702" i="14"/>
  <c r="L1703" i="14"/>
  <c r="L1704" i="14"/>
  <c r="L1705" i="14"/>
  <c r="L1706" i="14"/>
  <c r="L1707" i="14"/>
  <c r="L1708" i="14"/>
  <c r="L1709" i="14"/>
  <c r="L1710" i="14"/>
  <c r="L1711" i="14"/>
  <c r="L1712" i="14"/>
  <c r="L1713" i="14"/>
  <c r="L1714" i="14"/>
  <c r="L1715" i="14"/>
  <c r="L1716" i="14"/>
  <c r="L1717" i="14"/>
  <c r="L1718" i="14"/>
  <c r="L1719" i="14"/>
  <c r="L1720" i="14"/>
  <c r="L1721" i="14"/>
  <c r="L1722" i="14"/>
  <c r="L1723" i="14"/>
  <c r="L1724" i="14"/>
  <c r="L1725" i="14"/>
  <c r="L1726" i="14"/>
  <c r="L1727" i="14"/>
  <c r="L1728" i="14"/>
  <c r="L1729" i="14"/>
  <c r="L1730" i="14"/>
  <c r="L1731" i="14"/>
  <c r="L1732" i="14"/>
  <c r="L1733" i="14"/>
  <c r="L1734" i="14"/>
  <c r="L1735" i="14"/>
  <c r="L1736" i="14"/>
  <c r="L1737" i="14"/>
  <c r="L1738" i="14"/>
  <c r="L1739" i="14"/>
  <c r="L1740" i="14"/>
  <c r="L1741" i="14"/>
  <c r="L1742" i="14"/>
  <c r="L1743" i="14"/>
  <c r="L1744" i="14"/>
  <c r="L1745" i="14"/>
  <c r="L1746" i="14"/>
  <c r="L1747" i="14"/>
  <c r="L1748" i="14"/>
  <c r="L1749" i="14"/>
  <c r="L1750" i="14"/>
  <c r="L1751" i="14"/>
  <c r="L1752" i="14"/>
  <c r="L1753" i="14"/>
  <c r="L1754" i="14"/>
  <c r="L1755" i="14"/>
  <c r="L1756" i="14"/>
  <c r="L1757" i="14"/>
  <c r="L1758" i="14"/>
  <c r="L1759" i="14"/>
  <c r="L1760" i="14"/>
  <c r="L1761" i="14"/>
  <c r="L1762" i="14"/>
  <c r="L1763" i="14"/>
  <c r="L1764" i="14"/>
  <c r="L1765" i="14"/>
  <c r="L1766" i="14"/>
  <c r="L1767" i="14"/>
  <c r="L1768" i="14"/>
  <c r="L1769" i="14"/>
  <c r="L1770" i="14"/>
  <c r="L1771" i="14"/>
  <c r="L1772" i="14"/>
  <c r="L1773" i="14"/>
  <c r="L1774" i="14"/>
  <c r="L1775" i="14"/>
  <c r="L1776" i="14"/>
  <c r="L1777" i="14"/>
  <c r="L1778" i="14"/>
  <c r="L1779" i="14"/>
  <c r="L1780" i="14"/>
  <c r="L1781" i="14"/>
  <c r="L1782" i="14"/>
  <c r="L1783" i="14"/>
  <c r="L1784" i="14"/>
  <c r="L1785" i="14"/>
  <c r="L2" i="14"/>
</calcChain>
</file>

<file path=xl/sharedStrings.xml><?xml version="1.0" encoding="utf-8"?>
<sst xmlns="http://schemas.openxmlformats.org/spreadsheetml/2006/main" count="3729" uniqueCount="957">
  <si>
    <t>Meadowdale High School</t>
  </si>
  <si>
    <t>Summit View High School</t>
  </si>
  <si>
    <t>Coupeville High School</t>
  </si>
  <si>
    <t>Seattle World School</t>
  </si>
  <si>
    <t>Henry M. Jackson High School</t>
  </si>
  <si>
    <t>Lindbergh Senior High School</t>
  </si>
  <si>
    <t>Monroe High School</t>
  </si>
  <si>
    <t>Liberty Sr High School</t>
  </si>
  <si>
    <t>Rochester High School</t>
  </si>
  <si>
    <t>Prairie High School</t>
  </si>
  <si>
    <t>A G West Black Hills High School</t>
  </si>
  <si>
    <t>Charles Francis Adams High School</t>
  </si>
  <si>
    <t>Arlington High School</t>
  </si>
  <si>
    <t>Vashon Island High School</t>
  </si>
  <si>
    <t>Snohomish High School</t>
  </si>
  <si>
    <t>Walla Walla High School</t>
  </si>
  <si>
    <t>Skyview High School</t>
  </si>
  <si>
    <t>North Beach Senior High School</t>
  </si>
  <si>
    <t>Oak Harbor High School</t>
  </si>
  <si>
    <t>Yakima Online</t>
  </si>
  <si>
    <t>Lake Stevens Sr High School</t>
  </si>
  <si>
    <t>Colfax High School</t>
  </si>
  <si>
    <t>Washington High School</t>
  </si>
  <si>
    <t>Othello High School</t>
  </si>
  <si>
    <t>Sehome High School</t>
  </si>
  <si>
    <t>Ferris High School</t>
  </si>
  <si>
    <t>Cle Elum Roslyn High School</t>
  </si>
  <si>
    <t>Woodland High School</t>
  </si>
  <si>
    <t>Crossroads High School</t>
  </si>
  <si>
    <t>Kelso High School</t>
  </si>
  <si>
    <t>Franklin High School</t>
  </si>
  <si>
    <t>South Lake High School</t>
  </si>
  <si>
    <t>The Community School</t>
  </si>
  <si>
    <t>Brewster High School</t>
  </si>
  <si>
    <t>Leaders In Learning</t>
  </si>
  <si>
    <t>Friday Harbor High School</t>
  </si>
  <si>
    <t>Lewis &amp; Clark High School</t>
  </si>
  <si>
    <t>Lynden High School</t>
  </si>
  <si>
    <t>W F West High School</t>
  </si>
  <si>
    <t>WINDWARD HIGH SCHOOL</t>
  </si>
  <si>
    <t>Kingston High School</t>
  </si>
  <si>
    <t>Kent Mountain View Academy</t>
  </si>
  <si>
    <t>Harbor High School</t>
  </si>
  <si>
    <t>Henderson Bay Alt High School</t>
  </si>
  <si>
    <t>Cascade High School</t>
  </si>
  <si>
    <t>Foster Senior High School</t>
  </si>
  <si>
    <t>Camas High School</t>
  </si>
  <si>
    <t>Wilson</t>
  </si>
  <si>
    <t>Klahowya Secondary</t>
  </si>
  <si>
    <t>Sunnyside High School</t>
  </si>
  <si>
    <t>Wishkah Valley Elementary/High School</t>
  </si>
  <si>
    <t>Auburn Mountainview High School</t>
  </si>
  <si>
    <t>Royal High School</t>
  </si>
  <si>
    <t>Mead Senior High School</t>
  </si>
  <si>
    <t>Hanford High School</t>
  </si>
  <si>
    <t>Omak High School</t>
  </si>
  <si>
    <t>Castle Rock High School</t>
  </si>
  <si>
    <t>Newport Senior High School</t>
  </si>
  <si>
    <t>Quincy High School</t>
  </si>
  <si>
    <t>Chelan High School</t>
  </si>
  <si>
    <t>La Center High School</t>
  </si>
  <si>
    <t>Rainier Senior High School</t>
  </si>
  <si>
    <t>Bellingham High School</t>
  </si>
  <si>
    <t>Auburn Riverside High School</t>
  </si>
  <si>
    <t>South Whidbey High School</t>
  </si>
  <si>
    <t>Mercer Island High School</t>
  </si>
  <si>
    <t>Fife High School</t>
  </si>
  <si>
    <t>Kentridge High School</t>
  </si>
  <si>
    <t>Asotin Jr Sr High</t>
  </si>
  <si>
    <t>Republic Senior High School</t>
  </si>
  <si>
    <t>Science and Math Institute</t>
  </si>
  <si>
    <t>Willapa Valley Middle-High</t>
  </si>
  <si>
    <t>Bryant Center</t>
  </si>
  <si>
    <t>Waterville High School</t>
  </si>
  <si>
    <t>New Horizons High School</t>
  </si>
  <si>
    <t>Rivers Edge High School</t>
  </si>
  <si>
    <t>Eatonville High School</t>
  </si>
  <si>
    <t>Interlake Senior High School</t>
  </si>
  <si>
    <t>Hayes Freedom High School</t>
  </si>
  <si>
    <t>Klickitat Elem &amp; High</t>
  </si>
  <si>
    <t>New Start</t>
  </si>
  <si>
    <t>Vancouver Virtual Learning Academy</t>
  </si>
  <si>
    <t>Kentlake High School</t>
  </si>
  <si>
    <t>Grandview High School</t>
  </si>
  <si>
    <t>Southridge High School</t>
  </si>
  <si>
    <t>Selah High School</t>
  </si>
  <si>
    <t>Crescent School</t>
  </si>
  <si>
    <t>Garfield High School</t>
  </si>
  <si>
    <t>Oakville High School</t>
  </si>
  <si>
    <t>Curtis Senior High</t>
  </si>
  <si>
    <t>Central Valley High School</t>
  </si>
  <si>
    <t>Tenino High School</t>
  </si>
  <si>
    <t>Interagency Programs</t>
  </si>
  <si>
    <t>Oroville Middle-High School</t>
  </si>
  <si>
    <t>Prescott Jr Sr High</t>
  </si>
  <si>
    <t>Secondary Academy for Success</t>
  </si>
  <si>
    <t>Emerald Ridge High School</t>
  </si>
  <si>
    <t>Eagle Harbor High School</t>
  </si>
  <si>
    <t>Morton Junior-Senior High</t>
  </si>
  <si>
    <t>Pullman High School</t>
  </si>
  <si>
    <t>Ephrata High School</t>
  </si>
  <si>
    <t>Hoquiam High School</t>
  </si>
  <si>
    <t>Graham Kapowsin High School</t>
  </si>
  <si>
    <t>Waitsburg High School</t>
  </si>
  <si>
    <t>Enumclaw Sr High School</t>
  </si>
  <si>
    <t>Okanogan High School</t>
  </si>
  <si>
    <t>Edmonds Woodway High School</t>
  </si>
  <si>
    <t>Ridgefield High School</t>
  </si>
  <si>
    <t>Rosalia Elementary &amp; Secondary School</t>
  </si>
  <si>
    <t>Kamiakin High School</t>
  </si>
  <si>
    <t>Bethel High School</t>
  </si>
  <si>
    <t>Tekoa High School</t>
  </si>
  <si>
    <t>Dayton High School</t>
  </si>
  <si>
    <t>Gates Secondary School</t>
  </si>
  <si>
    <t>Almira Coulee Hartline High School</t>
  </si>
  <si>
    <t>Ritzville High School</t>
  </si>
  <si>
    <t>Granite Falls High School</t>
  </si>
  <si>
    <t>Yelm High School 12</t>
  </si>
  <si>
    <t>Career Academy at Truman High School</t>
  </si>
  <si>
    <t>Eastlake High School</t>
  </si>
  <si>
    <t>Ocosta Junior - Senior High</t>
  </si>
  <si>
    <t>Explorer Academy</t>
  </si>
  <si>
    <t>Quilcene High And Elementary</t>
  </si>
  <si>
    <t>P</t>
  </si>
  <si>
    <t>A</t>
  </si>
  <si>
    <t>St John/Endicott High</t>
  </si>
  <si>
    <t>Newport High School</t>
  </si>
  <si>
    <t>Auburn Senior High School</t>
  </si>
  <si>
    <t>Washougal High School</t>
  </si>
  <si>
    <t>Ingraham High School</t>
  </si>
  <si>
    <t>Warden High School</t>
  </si>
  <si>
    <t>Mountain View High School</t>
  </si>
  <si>
    <t>Skyline High School</t>
  </si>
  <si>
    <t>Steilacoom High</t>
  </si>
  <si>
    <t>Avanti High School</t>
  </si>
  <si>
    <t>Prosser High School</t>
  </si>
  <si>
    <t>Liberty Bell Jr Sr High</t>
  </si>
  <si>
    <t>Soap Lake Middle &amp; High School</t>
  </si>
  <si>
    <t>Freeman High School</t>
  </si>
  <si>
    <t>Wilson Creek High</t>
  </si>
  <si>
    <t>Davenport Senior High School</t>
  </si>
  <si>
    <t>Legacy High School</t>
  </si>
  <si>
    <t>Mount Baker Senior High</t>
  </si>
  <si>
    <t>Davis High School</t>
  </si>
  <si>
    <t>Pasco Senior High School</t>
  </si>
  <si>
    <t>Kittitas High School</t>
  </si>
  <si>
    <t>Port Angeles High School</t>
  </si>
  <si>
    <t>Riverside High School</t>
  </si>
  <si>
    <t>Bellevue Big Picture School</t>
  </si>
  <si>
    <t>Shelton High School</t>
  </si>
  <si>
    <t>White Swan High School</t>
  </si>
  <si>
    <t>Pe Ell School</t>
  </si>
  <si>
    <t>Cedarcrest High School</t>
  </si>
  <si>
    <t>South Bend High School</t>
  </si>
  <si>
    <t>River Ridge High School</t>
  </si>
  <si>
    <t>Wilbur Secondary School</t>
  </si>
  <si>
    <t>Capital High School</t>
  </si>
  <si>
    <t>Squalicum High School</t>
  </si>
  <si>
    <t>Colville Senior High School</t>
  </si>
  <si>
    <t>Middle College High School</t>
  </si>
  <si>
    <t>Wapato High School</t>
  </si>
  <si>
    <t>Kettle Falls High School</t>
  </si>
  <si>
    <t>Winlock Senior High</t>
  </si>
  <si>
    <t>Colton School</t>
  </si>
  <si>
    <t>Evergreen High School</t>
  </si>
  <si>
    <t>Highland High School</t>
  </si>
  <si>
    <t>Woodinville HS</t>
  </si>
  <si>
    <t>Neah Bay Junior/ Senior High School</t>
  </si>
  <si>
    <t>Palouse High School</t>
  </si>
  <si>
    <t>Eisenhower High School</t>
  </si>
  <si>
    <t>Hoquiam Homelink School</t>
  </si>
  <si>
    <t>Blaine High School</t>
  </si>
  <si>
    <t>Mount Si High School</t>
  </si>
  <si>
    <t>Wahluke High School</t>
  </si>
  <si>
    <t>Goldendale High School</t>
  </si>
  <si>
    <t>Olympic High School</t>
  </si>
  <si>
    <t>Mark Morris High School</t>
  </si>
  <si>
    <t>Tahoma Senior High School</t>
  </si>
  <si>
    <t>Curlew Elem &amp; High School</t>
  </si>
  <si>
    <t>Mount Rainier High School</t>
  </si>
  <si>
    <t>Shorecrest High School</t>
  </si>
  <si>
    <t>Mary Walker High School</t>
  </si>
  <si>
    <t>Lyle High School</t>
  </si>
  <si>
    <t>Sequim Senior High</t>
  </si>
  <si>
    <t>Sequoia High School</t>
  </si>
  <si>
    <t>Mt Spokane High School</t>
  </si>
  <si>
    <t>Mariner High School</t>
  </si>
  <si>
    <t>West Seattle High School</t>
  </si>
  <si>
    <t>Foss</t>
  </si>
  <si>
    <t>Kamiak High School</t>
  </si>
  <si>
    <t>Kentwood High School</t>
  </si>
  <si>
    <t>North Mason Senior High School</t>
  </si>
  <si>
    <t>Cheney High School</t>
  </si>
  <si>
    <t>Richland High School</t>
  </si>
  <si>
    <t>Lincoln Hill High School</t>
  </si>
  <si>
    <t>White Pass Jr. Sr. High School</t>
  </si>
  <si>
    <t>Big Picture School</t>
  </si>
  <si>
    <t>J M Weatherwax High School</t>
  </si>
  <si>
    <t>Clallam Bay High &amp; Elementary</t>
  </si>
  <si>
    <t>Moses Lake High School</t>
  </si>
  <si>
    <t>Three Springs High School</t>
  </si>
  <si>
    <t>Gig Harbor High</t>
  </si>
  <si>
    <t>Lincoln High School</t>
  </si>
  <si>
    <t>Kennewick High School</t>
  </si>
  <si>
    <t>Wellpinit High School</t>
  </si>
  <si>
    <t>Jenkins Junior/Senior High</t>
  </si>
  <si>
    <t>Deer Park High School</t>
  </si>
  <si>
    <t>Taholah High School</t>
  </si>
  <si>
    <t>Thomas Jefferson High School</t>
  </si>
  <si>
    <t>Franklin Pierce High School</t>
  </si>
  <si>
    <t>Lynnwood High School</t>
  </si>
  <si>
    <t>Olympia High School</t>
  </si>
  <si>
    <t>Panorama School</t>
  </si>
  <si>
    <t>Toutle Lake High School</t>
  </si>
  <si>
    <t>Weston High School</t>
  </si>
  <si>
    <t>AIM High School</t>
  </si>
  <si>
    <t>Decatur High School</t>
  </si>
  <si>
    <t>La Conner High School</t>
  </si>
  <si>
    <t>Tumwater High School</t>
  </si>
  <si>
    <t>Hockinson High School</t>
  </si>
  <si>
    <t>Cusick Jr Sr High School</t>
  </si>
  <si>
    <t>Sultan Senior High School</t>
  </si>
  <si>
    <t>Entiat Middle and High School</t>
  </si>
  <si>
    <t>Wahkiakum High School</t>
  </si>
  <si>
    <t>CHOICE Academy</t>
  </si>
  <si>
    <t>Mossyrock Jr./Sr. High School</t>
  </si>
  <si>
    <t>Timberline High School</t>
  </si>
  <si>
    <t>Sumner High School</t>
  </si>
  <si>
    <t>The Center School</t>
  </si>
  <si>
    <t>Ellensburg High School</t>
  </si>
  <si>
    <t>Puyallup High School</t>
  </si>
  <si>
    <t>Mabton Jr. Sr. High</t>
  </si>
  <si>
    <t>Mountlake Terrace High School</t>
  </si>
  <si>
    <t>Pomeroy Jr Sr High School</t>
  </si>
  <si>
    <t>Sammamish Senior High</t>
  </si>
  <si>
    <t>South Sound High School</t>
  </si>
  <si>
    <t>Inglemoor HS</t>
  </si>
  <si>
    <t>North Central High School</t>
  </si>
  <si>
    <t>Zillah High School</t>
  </si>
  <si>
    <t>Columbia River High</t>
  </si>
  <si>
    <t>Bonney Lake High School</t>
  </si>
  <si>
    <t>Rogers High School</t>
  </si>
  <si>
    <t>Issaquah High School</t>
  </si>
  <si>
    <t>Peninsula High School</t>
  </si>
  <si>
    <t>Liberty High School</t>
  </si>
  <si>
    <t>Bickleton Elementary &amp; High Schl</t>
  </si>
  <si>
    <t>West Auburn Senior High School</t>
  </si>
  <si>
    <t>River View High School</t>
  </si>
  <si>
    <t>Stevenson High School</t>
  </si>
  <si>
    <t>District</t>
  </si>
  <si>
    <t>Shorewood High School</t>
  </si>
  <si>
    <t>Montesano Jr-Sr High</t>
  </si>
  <si>
    <t>CAM Academy</t>
  </si>
  <si>
    <t>North Kitsap High School</t>
  </si>
  <si>
    <t>Sedro Woolley Senior High School</t>
  </si>
  <si>
    <t>Ballard High School</t>
  </si>
  <si>
    <t>Odessa High School</t>
  </si>
  <si>
    <t>Westside High School</t>
  </si>
  <si>
    <t>Centralia High School</t>
  </si>
  <si>
    <t>Meridian High School</t>
  </si>
  <si>
    <t>Lakewood High School</t>
  </si>
  <si>
    <t>Toledo High School</t>
  </si>
  <si>
    <t>Reardan Middle-Senior High School</t>
  </si>
  <si>
    <t>Todd Beamer High School</t>
  </si>
  <si>
    <t>Heritage School</t>
  </si>
  <si>
    <t>Lakeside High School</t>
  </si>
  <si>
    <t>Selkirk High School</t>
  </si>
  <si>
    <t>West Valley High School</t>
  </si>
  <si>
    <t>State Street High School</t>
  </si>
  <si>
    <t>Battle Ground High School</t>
  </si>
  <si>
    <t>Two Rivers School</t>
  </si>
  <si>
    <t>Homelink</t>
  </si>
  <si>
    <t>Touchet Elem &amp; High School</t>
  </si>
  <si>
    <t>Loowit High School</t>
  </si>
  <si>
    <t>Northport High School</t>
  </si>
  <si>
    <t>R A Long High School</t>
  </si>
  <si>
    <t>Ferndale High School</t>
  </si>
  <si>
    <t>East Valley High School</t>
  </si>
  <si>
    <t>Roosevelt High School</t>
  </si>
  <si>
    <t>Granger High School</t>
  </si>
  <si>
    <t>Pateros High School</t>
  </si>
  <si>
    <t>Medical Lake High School</t>
  </si>
  <si>
    <t>School</t>
  </si>
  <si>
    <t>Bremerton High School</t>
  </si>
  <si>
    <t>Manson High School</t>
  </si>
  <si>
    <t>Eastmont Senior High</t>
  </si>
  <si>
    <t>Northshore Networks</t>
  </si>
  <si>
    <t>Columbia High School</t>
  </si>
  <si>
    <t>Rainier Beach High School</t>
  </si>
  <si>
    <t>Clover Park High School</t>
  </si>
  <si>
    <t>Phoenix High School</t>
  </si>
  <si>
    <t>Columbia High And Elementary</t>
  </si>
  <si>
    <t>Renton Senior High School</t>
  </si>
  <si>
    <t>Yelm Extension School</t>
  </si>
  <si>
    <t>Lincoln</t>
  </si>
  <si>
    <t>Orting High School</t>
  </si>
  <si>
    <t>Highline High School</t>
  </si>
  <si>
    <t>Emerson High School</t>
  </si>
  <si>
    <t>Edmonds Heights K-12</t>
  </si>
  <si>
    <t>Options High School</t>
  </si>
  <si>
    <t>Nooksack Valley High School</t>
  </si>
  <si>
    <t>Everett High School</t>
  </si>
  <si>
    <t>Concrete High School</t>
  </si>
  <si>
    <t>Stadium</t>
  </si>
  <si>
    <t>Burlington Edison High School</t>
  </si>
  <si>
    <t>Trout Lake School</t>
  </si>
  <si>
    <t>Fort Vancouver High School</t>
  </si>
  <si>
    <t>Glacier Peak High School</t>
  </si>
  <si>
    <t>Lopez Middle High School</t>
  </si>
  <si>
    <t>White River High School</t>
  </si>
  <si>
    <t>Kent Phoenix Academy</t>
  </si>
  <si>
    <t>ACES High School</t>
  </si>
  <si>
    <t>Heritage High School</t>
  </si>
  <si>
    <t>Bellevue High School</t>
  </si>
  <si>
    <t>Elma High School</t>
  </si>
  <si>
    <t>Nova High School</t>
  </si>
  <si>
    <t>Union High School</t>
  </si>
  <si>
    <t>Mount Vernon High School</t>
  </si>
  <si>
    <t>North Thurston High School</t>
  </si>
  <si>
    <t>Toppenish High School</t>
  </si>
  <si>
    <t>Lynden Academy</t>
  </si>
  <si>
    <t>Port Townsend High School</t>
  </si>
  <si>
    <t>Bothell High School</t>
  </si>
  <si>
    <t>Hudson's Bay High School</t>
  </si>
  <si>
    <t>Raymond Jr Sr High School</t>
  </si>
  <si>
    <t>Tacoma School of the Arts</t>
  </si>
  <si>
    <t>Shadle Park High School</t>
  </si>
  <si>
    <t>Central Kitsap High School</t>
  </si>
  <si>
    <t>University High School</t>
  </si>
  <si>
    <t>Homelink River</t>
  </si>
  <si>
    <t>Bainbridge High School</t>
  </si>
  <si>
    <t>Federal Way High School</t>
  </si>
  <si>
    <t>Orcas Island High School</t>
  </si>
  <si>
    <t>South Kitsap High School</t>
  </si>
  <si>
    <t>Hazen Senior High School</t>
  </si>
  <si>
    <t>Lakes High School</t>
  </si>
  <si>
    <t>Connell High School</t>
  </si>
  <si>
    <t>Scriber Lake High School</t>
  </si>
  <si>
    <t>Stanwood High School</t>
  </si>
  <si>
    <t>Mt Tahoma</t>
  </si>
  <si>
    <t>Vancouver School of Arts and Academics</t>
  </si>
  <si>
    <t>Bridgeport High School</t>
  </si>
  <si>
    <t>Kent-Meridian High School</t>
  </si>
  <si>
    <t>Oakland High School</t>
  </si>
  <si>
    <t>Bldg</t>
  </si>
  <si>
    <t>Type</t>
  </si>
  <si>
    <t>Enrollment</t>
  </si>
  <si>
    <t>Asian</t>
  </si>
  <si>
    <t>Black</t>
  </si>
  <si>
    <t>Hispanic</t>
  </si>
  <si>
    <t>White</t>
  </si>
  <si>
    <t>Male</t>
  </si>
  <si>
    <t>Female</t>
  </si>
  <si>
    <t>Migrant</t>
  </si>
  <si>
    <t>Washtucna Elementary/High School</t>
  </si>
  <si>
    <t>Lind-Ritzville High School</t>
  </si>
  <si>
    <t>Educational Opportunity Center</t>
  </si>
  <si>
    <t>Mid-Columbia Parent Partnership</t>
  </si>
  <si>
    <t>Kiona-Benton City High School</t>
  </si>
  <si>
    <t>Three Rivers Home Link</t>
  </si>
  <si>
    <t>Wenatchee High School</t>
  </si>
  <si>
    <t>District Run Home School</t>
  </si>
  <si>
    <t>Kelso Virtual Academy</t>
  </si>
  <si>
    <t>Bridgeport Aurora High School</t>
  </si>
  <si>
    <t>Mansfield Elem and High School</t>
  </si>
  <si>
    <t>Inchelium High School</t>
  </si>
  <si>
    <t>Palouse Junction High School</t>
  </si>
  <si>
    <t>Kahlotus Elem &amp; High</t>
  </si>
  <si>
    <t>Sentinel Tech Alt School</t>
  </si>
  <si>
    <t>East Grays Harbor High School</t>
  </si>
  <si>
    <t>Homeconnection</t>
  </si>
  <si>
    <t>Crossroads Community School</t>
  </si>
  <si>
    <t>PI Program</t>
  </si>
  <si>
    <t>Chief Sealth International High School</t>
  </si>
  <si>
    <t>Nathan Hale High School</t>
  </si>
  <si>
    <t>Support School</t>
  </si>
  <si>
    <t>Family Link</t>
  </si>
  <si>
    <t>Student Link</t>
  </si>
  <si>
    <t>Skykomish High School</t>
  </si>
  <si>
    <t>International School</t>
  </si>
  <si>
    <t>CLIP</t>
  </si>
  <si>
    <t>PARADE</t>
  </si>
  <si>
    <t>Emerson K-12</t>
  </si>
  <si>
    <t>International Community School</t>
  </si>
  <si>
    <t>Futures School</t>
  </si>
  <si>
    <t>Renaissance Alternative High School</t>
  </si>
  <si>
    <t>Discovery</t>
  </si>
  <si>
    <t>Easton School</t>
  </si>
  <si>
    <t>Thorp Elem &amp; Jr Sr High</t>
  </si>
  <si>
    <t>K-12 Ellensburg Learning Center</t>
  </si>
  <si>
    <t>Wishram High And Elementary Schl</t>
  </si>
  <si>
    <t>Glenwood Secondary</t>
  </si>
  <si>
    <t>White Salmon Academy</t>
  </si>
  <si>
    <t>Napavine Jr Sr High School</t>
  </si>
  <si>
    <t>Mossyrock Academy</t>
  </si>
  <si>
    <t>Adna Middle/High School</t>
  </si>
  <si>
    <t>Onalaska High School</t>
  </si>
  <si>
    <t>Sprague High School</t>
  </si>
  <si>
    <t>Creston Jr-Sr High School</t>
  </si>
  <si>
    <t>Harrington High School</t>
  </si>
  <si>
    <t>North Mason Homelink Program</t>
  </si>
  <si>
    <t>Okanogan Alternative High School</t>
  </si>
  <si>
    <t>Brewster Alternative School</t>
  </si>
  <si>
    <t>Tonasket High School</t>
  </si>
  <si>
    <t>North River School</t>
  </si>
  <si>
    <t>Special Services</t>
  </si>
  <si>
    <t>Re-Entry High School</t>
  </si>
  <si>
    <t>Transition Day Students</t>
  </si>
  <si>
    <t>Spanaway Lake High School</t>
  </si>
  <si>
    <t>Griffin Bay School</t>
  </si>
  <si>
    <t>Twin Cedars High School</t>
  </si>
  <si>
    <t>Burlington-Edison Alternative School</t>
  </si>
  <si>
    <t>Anacortes High School</t>
  </si>
  <si>
    <t>Cap Sante High School</t>
  </si>
  <si>
    <t>High School Re Entry</t>
  </si>
  <si>
    <t>Sky Valley Options</t>
  </si>
  <si>
    <t>Daybreak Alternative School</t>
  </si>
  <si>
    <t>On Track Academy</t>
  </si>
  <si>
    <t>Mead Alternative High School</t>
  </si>
  <si>
    <t>Independent Scholar</t>
  </si>
  <si>
    <t>Secondary Options</t>
  </si>
  <si>
    <t>H.e.a.r.t. High School</t>
  </si>
  <si>
    <t>Lacrosse High School</t>
  </si>
  <si>
    <t>Garfield at Palouse High School</t>
  </si>
  <si>
    <t>Oakesdale High School</t>
  </si>
  <si>
    <t>Naches Valley High School</t>
  </si>
  <si>
    <t>Yakima Satellite Alternative Programs</t>
  </si>
  <si>
    <t>Contract Learning Center</t>
  </si>
  <si>
    <t>Pace Alternative High School</t>
  </si>
  <si>
    <t>Residuals</t>
  </si>
  <si>
    <t>Average Level</t>
  </si>
  <si>
    <t>School Characteristics</t>
  </si>
  <si>
    <t>Student Demographics</t>
  </si>
  <si>
    <t>Score</t>
  </si>
  <si>
    <t>Rank</t>
  </si>
  <si>
    <t>FRPL</t>
  </si>
  <si>
    <t>Grays Harbor Academy</t>
  </si>
  <si>
    <t>Daybreak Youth Services</t>
  </si>
  <si>
    <t>Central Educational Services</t>
  </si>
  <si>
    <t>Challenger High School</t>
  </si>
  <si>
    <t>Career &amp; Academic Re-engagement Center</t>
  </si>
  <si>
    <t>CASHMERE HIGH SCHOOL</t>
  </si>
  <si>
    <t>Barker Creek Community School</t>
  </si>
  <si>
    <t>Mica Peak High School</t>
  </si>
  <si>
    <t>Stem Academy at SVT</t>
  </si>
  <si>
    <t>Futurus High School</t>
  </si>
  <si>
    <t>Lewis County Alternative School</t>
  </si>
  <si>
    <t>Quartzite Learning</t>
  </si>
  <si>
    <t>Chimacum Junior/Senior High School</t>
  </si>
  <si>
    <t>Swiftwater Alternative High School</t>
  </si>
  <si>
    <t>General William H. Harrison Preparatory School</t>
  </si>
  <si>
    <t>College Place High School</t>
  </si>
  <si>
    <t>Darrington High School</t>
  </si>
  <si>
    <t>EV Online</t>
  </si>
  <si>
    <t>Edmonds eLearning Academy</t>
  </si>
  <si>
    <t>Enumclaw Middle School</t>
  </si>
  <si>
    <t>Henrietta Lacks Health and Bioscience High School</t>
  </si>
  <si>
    <t>Technology Access Foundation Academy at Saghalie</t>
  </si>
  <si>
    <t>Lake Roosevelt Alternative School</t>
  </si>
  <si>
    <t>Lake Roosevelt Jr/Sr High School</t>
  </si>
  <si>
    <t>Highline Home School Center</t>
  </si>
  <si>
    <t>Puget Sound High School</t>
  </si>
  <si>
    <t>Raisbeck Aviation High School</t>
  </si>
  <si>
    <t>Tyee High School</t>
  </si>
  <si>
    <t>Gibson Ek High School</t>
  </si>
  <si>
    <t>Kalama High School</t>
  </si>
  <si>
    <t>La Center Home School Academy</t>
  </si>
  <si>
    <t>Chelan School of Innovation</t>
  </si>
  <si>
    <t>Lake Quinault School</t>
  </si>
  <si>
    <t>Contractual Schools</t>
  </si>
  <si>
    <t>Juanita High School</t>
  </si>
  <si>
    <t>Lake Washington High School</t>
  </si>
  <si>
    <t>Nikola Tesla Science, Technology, Engineering, and Math High School</t>
  </si>
  <si>
    <t>Redmond High School</t>
  </si>
  <si>
    <t>Discovery High School</t>
  </si>
  <si>
    <t>Mary M. Knight School</t>
  </si>
  <si>
    <t>Mary Walker Promise</t>
  </si>
  <si>
    <t>Marysville Getchell High School</t>
  </si>
  <si>
    <t>Marysville Pilchuck High School</t>
  </si>
  <si>
    <t>Riverpoint Academy</t>
  </si>
  <si>
    <t>Medical Lake Endeavors</t>
  </si>
  <si>
    <t>Methow Valley Independent  L C</t>
  </si>
  <si>
    <t>Pacific Crest Innovation Academy</t>
  </si>
  <si>
    <t>Skagit Academy</t>
  </si>
  <si>
    <t>Naselle-Grays River Valley Jr Sr High Schools</t>
  </si>
  <si>
    <t>Pend Oreille River School</t>
  </si>
  <si>
    <t>Choice Academy</t>
  </si>
  <si>
    <t>Pal Program</t>
  </si>
  <si>
    <t>James A. Taylor High School</t>
  </si>
  <si>
    <t>North Creek High School</t>
  </si>
  <si>
    <t>Ilwaco High School</t>
  </si>
  <si>
    <t>Ocean Beach Alternative School</t>
  </si>
  <si>
    <t>Highlands High School</t>
  </si>
  <si>
    <t>Desert Oasis High School</t>
  </si>
  <si>
    <t>Chiawana Senior High School</t>
  </si>
  <si>
    <t>OCEAN</t>
  </si>
  <si>
    <t>E B Walker High School</t>
  </si>
  <si>
    <t>Gov John Rogers High School</t>
  </si>
  <si>
    <t>Puyallup Online Academy/POA</t>
  </si>
  <si>
    <t>Forks Alternative School</t>
  </si>
  <si>
    <t>Forks Junior-Senior High School</t>
  </si>
  <si>
    <t>Quincy Innovation Academy</t>
  </si>
  <si>
    <t>Talley High School</t>
  </si>
  <si>
    <t>South Ridge Elementary</t>
  </si>
  <si>
    <t>Cleveland High School STEM</t>
  </si>
  <si>
    <t>Selah Academy Online</t>
  </si>
  <si>
    <t>Olympic Peninsula Academy</t>
  </si>
  <si>
    <t>Choice Middle and High School</t>
  </si>
  <si>
    <t>Parent Partnership</t>
  </si>
  <si>
    <t>RISE Academy</t>
  </si>
  <si>
    <t>South Whidbey Academy</t>
  </si>
  <si>
    <t>Pratt Academy</t>
  </si>
  <si>
    <t>Summit Public School: Olympus</t>
  </si>
  <si>
    <t>Summit Public School: Sierra</t>
  </si>
  <si>
    <t>Industrial Design Engineering and Art</t>
  </si>
  <si>
    <t>Cowlitz Prairie Academy</t>
  </si>
  <si>
    <t>Computer Academy Toppenish High School</t>
  </si>
  <si>
    <t>Tukwila Online Learning</t>
  </si>
  <si>
    <t>Lewis and Clark High School</t>
  </si>
  <si>
    <t>Vancouver iTech Preparatory</t>
  </si>
  <si>
    <t>WEST VALLEY VIRTUAL ACADEMY 9-12</t>
  </si>
  <si>
    <t>Winolequa Learning Academy</t>
  </si>
  <si>
    <t>Woodland Alternative School</t>
  </si>
  <si>
    <t>Stanton Academy</t>
  </si>
  <si>
    <t>SchoolCode</t>
  </si>
  <si>
    <t>All Students</t>
  </si>
  <si>
    <t>American Indian/ Alaskan Native</t>
  </si>
  <si>
    <t>Black/ African American</t>
  </si>
  <si>
    <t>Hispanic/ Latino of any race(s)</t>
  </si>
  <si>
    <t>Native Hawaiian/ Other Pacific Islander</t>
  </si>
  <si>
    <t>Two or More Races</t>
  </si>
  <si>
    <t>English Language Learners</t>
  </si>
  <si>
    <t>Foster Care</t>
  </si>
  <si>
    <t>Homeless</t>
  </si>
  <si>
    <t>Low-Income</t>
  </si>
  <si>
    <t>Military Parent</t>
  </si>
  <si>
    <t>Mobile</t>
  </si>
  <si>
    <t>Section 504</t>
  </si>
  <si>
    <t>Students with Disabilities</t>
  </si>
  <si>
    <t>Count of Students Expected to Test</t>
  </si>
  <si>
    <t>Count of students expected to test including previously passed</t>
  </si>
  <si>
    <t>CountMetStandard</t>
  </si>
  <si>
    <t>PercentMetStandard</t>
  </si>
  <si>
    <t>PercentLevel1</t>
  </si>
  <si>
    <t>PercentLevel2</t>
  </si>
  <si>
    <t>PercentLevel3</t>
  </si>
  <si>
    <t>PercentLevel4</t>
  </si>
  <si>
    <t>PercentMetTestedOnly</t>
  </si>
  <si>
    <t>Percent No Score</t>
  </si>
  <si>
    <t>Science</t>
  </si>
  <si>
    <t>Level</t>
  </si>
  <si>
    <t>Math</t>
  </si>
  <si>
    <t>ELA</t>
  </si>
  <si>
    <t>2 or More</t>
  </si>
  <si>
    <t>Native American</t>
  </si>
  <si>
    <t>ELL</t>
  </si>
  <si>
    <t>Foster</t>
  </si>
  <si>
    <t>Military</t>
  </si>
  <si>
    <t>Disabled</t>
  </si>
  <si>
    <t>Pacific Islander</t>
  </si>
  <si>
    <t>DistTitle</t>
  </si>
  <si>
    <t>Chief Leschi Tribal</t>
  </si>
  <si>
    <t>Green Dot Excel Charter</t>
  </si>
  <si>
    <t>Green Dot Rainier Valley Charter</t>
  </si>
  <si>
    <t>Impact Charter</t>
  </si>
  <si>
    <t>Naselle-Grays River Valley</t>
  </si>
  <si>
    <t>Spokane Intl Acad Charter</t>
  </si>
  <si>
    <t>Summit Atlas Charter</t>
  </si>
  <si>
    <t>WA HE LUT Indian Tribal</t>
  </si>
  <si>
    <t>Willow Charter</t>
  </si>
  <si>
    <t>Grand Total</t>
  </si>
  <si>
    <t>Revenue</t>
  </si>
  <si>
    <t>Teachers</t>
  </si>
  <si>
    <t>Per-Pupil Funding</t>
  </si>
  <si>
    <t>Student-Teacher Ratio</t>
  </si>
  <si>
    <t>Aberdeen</t>
  </si>
  <si>
    <t>Adna</t>
  </si>
  <si>
    <t>Anacortes</t>
  </si>
  <si>
    <t>Arlington</t>
  </si>
  <si>
    <t>Asotin-Anatone</t>
  </si>
  <si>
    <t>Auburn</t>
  </si>
  <si>
    <t>Bainbridge Island</t>
  </si>
  <si>
    <t>Battle Ground</t>
  </si>
  <si>
    <t>Bellevue</t>
  </si>
  <si>
    <t>Bellingham</t>
  </si>
  <si>
    <t>Bethel</t>
  </si>
  <si>
    <t>Bickleton</t>
  </si>
  <si>
    <t>Blaine</t>
  </si>
  <si>
    <t>Bremerton</t>
  </si>
  <si>
    <t>Brewster</t>
  </si>
  <si>
    <t>Bridgeport</t>
  </si>
  <si>
    <t>Burlington-Edison</t>
  </si>
  <si>
    <t>Camas</t>
  </si>
  <si>
    <t>Cape Flattery</t>
  </si>
  <si>
    <t>Cascade</t>
  </si>
  <si>
    <t>CASHMERE</t>
  </si>
  <si>
    <t>Castle Rock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</si>
  <si>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</si>
  <si>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</si>
  <si>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</si>
  <si>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</si>
  <si>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</si>
  <si>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</si>
  <si>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</si>
  <si>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</si>
  <si>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</si>
  <si>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</si>
  <si>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Colfax</t>
  </si>
  <si>
    <t>College Place</t>
  </si>
  <si>
    <t>Colton</t>
  </si>
  <si>
    <t>Columbia (Stevens)</t>
  </si>
  <si>
    <t>Columbia (Walla Walla)</t>
  </si>
  <si>
    <t>Colville</t>
  </si>
  <si>
    <t>Concrete</t>
  </si>
  <si>
    <t>Coulee-Hartline</t>
  </si>
  <si>
    <t>Coupeville</t>
  </si>
  <si>
    <t>Crescent</t>
  </si>
  <si>
    <t>Creston</t>
  </si>
  <si>
    <t>Curlew</t>
  </si>
  <si>
    <t>Cusick</t>
  </si>
  <si>
    <t>Darrington</t>
  </si>
  <si>
    <t>Davenport</t>
  </si>
  <si>
    <t>Dayton</t>
  </si>
  <si>
    <t>Deer Park</t>
  </si>
  <si>
    <t>East Valley (Spokane)</t>
  </si>
  <si>
    <t>East Valley (Yakima)</t>
  </si>
  <si>
    <t>Eastmont</t>
  </si>
  <si>
    <t>Easton</t>
  </si>
  <si>
    <t>Eatonville</t>
  </si>
  <si>
    <t>Edmonds</t>
  </si>
  <si>
    <t>Ellensburg</t>
  </si>
  <si>
    <t>Elma</t>
  </si>
  <si>
    <t>Entiat</t>
  </si>
  <si>
    <t>Enumclaw</t>
  </si>
  <si>
    <t>Ephrata</t>
  </si>
  <si>
    <t>Everett</t>
  </si>
  <si>
    <t>Evergreen (Clark)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</si>
  <si>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</si>
  <si>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</si>
  <si>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</si>
  <si>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</si>
  <si>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</si>
  <si>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</si>
  <si>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</si>
  <si>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</si>
  <si>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</si>
  <si>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Grand Coulee Dam</t>
  </si>
  <si>
    <t>Grandview</t>
  </si>
  <si>
    <t>Granger</t>
  </si>
  <si>
    <t>Granite Falls</t>
  </si>
  <si>
    <t>Harrington</t>
  </si>
  <si>
    <t>Highland</t>
  </si>
  <si>
    <t>Highline</t>
  </si>
  <si>
    <t>Hockinson</t>
  </si>
  <si>
    <t>Hoquiam</t>
  </si>
  <si>
    <t>Inchelium</t>
  </si>
  <si>
    <t>Issaquah</t>
  </si>
  <si>
    <t>Kahlotus</t>
  </si>
  <si>
    <t>Kalama</t>
  </si>
  <si>
    <t>Kelso</t>
  </si>
  <si>
    <t>Kennewick</t>
  </si>
  <si>
    <t>Kent</t>
  </si>
  <si>
    <t>Kettle Falls</t>
  </si>
  <si>
    <t>Kiona-Benton City</t>
  </si>
  <si>
    <t>Kittitas</t>
  </si>
  <si>
    <t>Klickitat</t>
  </si>
  <si>
    <t>La Center</t>
  </si>
  <si>
    <t>La Conner</t>
  </si>
  <si>
    <t>LaCrosse</t>
  </si>
  <si>
    <t>Lake Chelan</t>
  </si>
  <si>
    <t>Lake Quinault</t>
  </si>
  <si>
    <t>Lake Stevens</t>
  </si>
  <si>
    <t>Lake Washington</t>
  </si>
  <si>
    <t>Lakewood</t>
  </si>
  <si>
    <t>Liberty</t>
  </si>
  <si>
    <t>Lind</t>
  </si>
  <si>
    <t>Longview</t>
  </si>
  <si>
    <t>Lyle</t>
  </si>
  <si>
    <t>Lynden</t>
  </si>
  <si>
    <t>Mabton</t>
  </si>
  <si>
    <t>Mansfield</t>
  </si>
  <si>
    <t>Manson</t>
  </si>
  <si>
    <t>Mary Walker</t>
  </si>
  <si>
    <t>Marysville</t>
  </si>
  <si>
    <t>Mead</t>
  </si>
  <si>
    <t>Medical Lake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</si>
  <si>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</si>
  <si>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</si>
  <si>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</si>
  <si>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</si>
  <si>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</si>
  <si>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</si>
  <si>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</si>
  <si>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</si>
  <si>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</si>
  <si>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</si>
  <si>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</si>
  <si>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Vernon</t>
  </si>
  <si>
    <t>Mukilteo</t>
  </si>
  <si>
    <t>Naches Valley</t>
  </si>
  <si>
    <t>Napavine</t>
  </si>
  <si>
    <t>Newport</t>
  </si>
  <si>
    <t>Nine Mile Falls</t>
  </si>
  <si>
    <t>Nooksack Valley</t>
  </si>
  <si>
    <t>North Franklin</t>
  </si>
  <si>
    <t>North Kitsap</t>
  </si>
  <si>
    <t>North Mason</t>
  </si>
  <si>
    <t>North River</t>
  </si>
  <si>
    <t>Northport</t>
  </si>
  <si>
    <t>Northshore</t>
  </si>
  <si>
    <t>Oak Harbor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</si>
  <si>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</si>
  <si>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</si>
  <si>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</si>
  <si>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</si>
  <si>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</si>
  <si>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</si>
  <si>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</si>
  <si>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</si>
  <si>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</si>
  <si>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Orcas Island</t>
  </si>
  <si>
    <t>Oroville</t>
  </si>
  <si>
    <t>Orting</t>
  </si>
  <si>
    <t>Othello</t>
  </si>
  <si>
    <t>Palouse</t>
  </si>
  <si>
    <t>Pasco</t>
  </si>
  <si>
    <t>Pateros</t>
  </si>
  <si>
    <t>Pe Ell</t>
  </si>
  <si>
    <t>Peninsula</t>
  </si>
  <si>
    <t>Pomeroy</t>
  </si>
  <si>
    <t>Port Angeles</t>
  </si>
  <si>
    <t>Port Townsend</t>
  </si>
  <si>
    <t>Prescott</t>
  </si>
  <si>
    <t>Prosser</t>
  </si>
  <si>
    <t>Pullman</t>
  </si>
  <si>
    <t>Puyallup</t>
  </si>
  <si>
    <t>Quilcene</t>
  </si>
  <si>
    <t>Quillayute Valley</t>
  </si>
  <si>
    <t>Quincy</t>
  </si>
  <si>
    <t>Rainier</t>
  </si>
  <si>
    <t>Raymond</t>
  </si>
  <si>
    <t>Reardan-Edwall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</si>
  <si>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</si>
  <si>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</si>
  <si>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</si>
  <si>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</si>
  <si>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</si>
  <si>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</si>
  <si>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</si>
  <si>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</si>
  <si>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</si>
  <si>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</si>
  <si>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 Island</t>
  </si>
  <si>
    <t>Sedro-Woolley</t>
  </si>
  <si>
    <t>Selah</t>
  </si>
  <si>
    <t>Selkirk</t>
  </si>
  <si>
    <t>Sequim</t>
  </si>
  <si>
    <t>Shelton</t>
  </si>
  <si>
    <t>Shoreline</t>
  </si>
  <si>
    <t>Skykomish</t>
  </si>
  <si>
    <t>Snohomish</t>
  </si>
  <si>
    <t>Snoqualmie Valley</t>
  </si>
  <si>
    <t>Soap Lake</t>
  </si>
  <si>
    <t>South Bend</t>
  </si>
  <si>
    <t>South Kitsap</t>
  </si>
  <si>
    <t>South Whidbey</t>
  </si>
  <si>
    <t>Spokane</t>
  </si>
  <si>
    <t>Sprague</t>
  </si>
  <si>
    <t>St. John</t>
  </si>
  <si>
    <t>Stanwood-Camano</t>
  </si>
  <si>
    <t>Stevenson-Carson</t>
  </si>
  <si>
    <t>Sultan</t>
  </si>
  <si>
    <t>Sumner</t>
  </si>
  <si>
    <t>Sunnyside</t>
  </si>
  <si>
    <t>Tacoma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</si>
  <si>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</si>
  <si>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</si>
  <si>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</si>
  <si>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</si>
  <si>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</si>
  <si>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</si>
  <si>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</si>
  <si>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</si>
  <si>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</si>
  <si>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</si>
  <si>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</si>
  <si>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</si>
  <si>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</si>
  <si>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University Place</t>
  </si>
  <si>
    <t>Vancouver</t>
  </si>
  <si>
    <t>Vashon Island</t>
  </si>
  <si>
    <t>Wahkiakum</t>
  </si>
  <si>
    <t>Wahluke</t>
  </si>
  <si>
    <t>Waitsburg</t>
  </si>
  <si>
    <t>Wapato</t>
  </si>
  <si>
    <t>Warden</t>
  </si>
  <si>
    <t>Washougal</t>
  </si>
  <si>
    <t>Washtucna</t>
  </si>
  <si>
    <t>Waterville</t>
  </si>
  <si>
    <t>Wenatchee</t>
  </si>
  <si>
    <t>West Valley (Yakima)</t>
  </si>
  <si>
    <t>White Pass</t>
  </si>
  <si>
    <t>White River</t>
  </si>
  <si>
    <t>White Salmon Valley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</si>
  <si>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</si>
  <si>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</si>
  <si>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</si>
  <si>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</si>
  <si>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</si>
  <si>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</si>
  <si>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</si>
  <si>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</si>
  <si>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Yelm</t>
  </si>
  <si>
    <t>Zillah</t>
  </si>
  <si>
    <t>Almira</t>
  </si>
  <si>
    <t>Benge</t>
  </si>
  <si>
    <t>Boistfort</t>
  </si>
  <si>
    <t>Brinnon</t>
  </si>
  <si>
    <t>Carbonado</t>
  </si>
  <si>
    <t>Cashmere</t>
  </si>
  <si>
    <t>Centerville</t>
  </si>
  <si>
    <t>Conway</t>
  </si>
  <si>
    <t>Cosmopolis</t>
  </si>
  <si>
    <t>Damman</t>
  </si>
  <si>
    <t>Dieringer</t>
  </si>
  <si>
    <t>Dixie</t>
  </si>
  <si>
    <t>Endicott</t>
  </si>
  <si>
    <t>Evaline</t>
  </si>
  <si>
    <t>Evergreen (Stevens)</t>
  </si>
  <si>
    <t>Grapeview</t>
  </si>
  <si>
    <t>Great Northern</t>
  </si>
  <si>
    <t>Green Dot Destiny Charter</t>
  </si>
  <si>
    <t>Green Mountain</t>
  </si>
  <si>
    <t>Griffin</t>
  </si>
  <si>
    <t>Hood Canal</t>
  </si>
  <si>
    <t>Index</t>
  </si>
  <si>
    <t>Keller</t>
  </si>
  <si>
    <t>Lacrosse</t>
  </si>
  <si>
    <t>Lamont</t>
  </si>
  <si>
    <t>Loon Lake</t>
  </si>
  <si>
    <t>Lopez Island</t>
  </si>
  <si>
    <t>Lummi Tribal</t>
  </si>
  <si>
    <t>Mary M. Knight</t>
  </si>
  <si>
    <t>McCleary</t>
  </si>
  <si>
    <t>Mount Pleasant</t>
  </si>
  <si>
    <t>Muckleshoot Tribal</t>
  </si>
  <si>
    <t>Nespelem</t>
  </si>
  <si>
    <t>North Beach</t>
  </si>
  <si>
    <t>North Thurston</t>
  </si>
  <si>
    <t>Onion Creek</t>
  </si>
  <si>
    <t>Orchard Prairie</t>
  </si>
  <si>
    <t>Orient</t>
  </si>
  <si>
    <t>Orondo</t>
  </si>
  <si>
    <t>Palisades</t>
  </si>
  <si>
    <t>Paterson</t>
  </si>
  <si>
    <t>Pioneer</t>
  </si>
  <si>
    <t>Pride Prep Charter</t>
  </si>
  <si>
    <t>Queets-Clearwater</t>
  </si>
  <si>
    <t>Quileute Tribal</t>
  </si>
  <si>
    <t>Rainier Prep Charter</t>
  </si>
  <si>
    <t>Roosevelt</t>
  </si>
  <si>
    <t>Satsop</t>
  </si>
  <si>
    <t>Seattle</t>
  </si>
  <si>
    <t>Shaw Island</t>
  </si>
  <si>
    <t>Skamania</t>
  </si>
  <si>
    <t>Soar Academy Charter</t>
  </si>
  <si>
    <t>Southside</t>
  </si>
  <si>
    <t>Star</t>
  </si>
  <si>
    <t>Starbuck</t>
  </si>
  <si>
    <t>Stehekin</t>
  </si>
  <si>
    <t>Steilacoom Historical</t>
  </si>
  <si>
    <t>Steptoe</t>
  </si>
  <si>
    <t>Summit Olympus Charter</t>
  </si>
  <si>
    <t>Summit Sierra Charter</t>
  </si>
  <si>
    <t>Summit Valley</t>
  </si>
  <si>
    <t>Suquamish Tribal</t>
  </si>
  <si>
    <t>Union Gap</t>
  </si>
  <si>
    <t>Valley</t>
  </si>
  <si>
    <t>Walla Walla</t>
  </si>
  <si>
    <t>Wellpinit</t>
  </si>
  <si>
    <t>West Valley (Spokane)</t>
  </si>
  <si>
    <t>Round 2</t>
  </si>
  <si>
    <t>Round 3</t>
  </si>
  <si>
    <t>Term</t>
  </si>
  <si>
    <t>Coef</t>
  </si>
  <si>
    <t>P-Value</t>
  </si>
  <si>
    <t>VIF</t>
  </si>
  <si>
    <t>Constant</t>
  </si>
  <si>
    <t xml:space="preserve"> </t>
  </si>
  <si>
    <t>Regression Equation</t>
  </si>
  <si>
    <t>Stepwise Regression</t>
  </si>
  <si>
    <t>10-fold R-sq</t>
  </si>
  <si>
    <t xml:space="preserve">Science = </t>
  </si>
  <si>
    <t xml:space="preserve">Math = </t>
  </si>
  <si>
    <t xml:space="preserve">ELA = </t>
  </si>
  <si>
    <t>Multicolinearity Reduction</t>
  </si>
  <si>
    <t>Median</t>
  </si>
  <si>
    <t>Average</t>
  </si>
  <si>
    <t>Standard Deviation</t>
  </si>
  <si>
    <t>DisciplineDenominator</t>
  </si>
  <si>
    <t>DisciplineNumerator</t>
  </si>
  <si>
    <t>DisciplineRate</t>
  </si>
  <si>
    <t>Excluded1DayOrLess</t>
  </si>
  <si>
    <t>Excluded2To3Days</t>
  </si>
  <si>
    <t>Excluded4To5Days</t>
  </si>
  <si>
    <t>Excluded6To10Days</t>
  </si>
  <si>
    <t>Excluded10DaysOrMore</t>
  </si>
  <si>
    <t>Average Unexcused Absences</t>
  </si>
  <si>
    <t>BegginingGrade9</t>
  </si>
  <si>
    <t>TransferIn</t>
  </si>
  <si>
    <t>Year1Dropout</t>
  </si>
  <si>
    <t>Year2Dropout</t>
  </si>
  <si>
    <t>Year3Dropout</t>
  </si>
  <si>
    <t>Year4Dropout</t>
  </si>
  <si>
    <t>TransferOut</t>
  </si>
  <si>
    <t>FinalCohort</t>
  </si>
  <si>
    <t>Graduate</t>
  </si>
  <si>
    <t>Continuing</t>
  </si>
  <si>
    <t>Dropout</t>
  </si>
  <si>
    <t>GraduationRate</t>
  </si>
  <si>
    <t>Discipline Rate</t>
  </si>
  <si>
    <t>Graduation Rate</t>
  </si>
  <si>
    <t>District Characteristics</t>
  </si>
  <si>
    <t>Round 4</t>
  </si>
  <si>
    <t>Numerator</t>
  </si>
  <si>
    <t>Denominator</t>
  </si>
  <si>
    <t>NumberTakingAP</t>
  </si>
  <si>
    <t>PercentTakingAP</t>
  </si>
  <si>
    <t>NumberTakingIB</t>
  </si>
  <si>
    <t>PercentTakingIB</t>
  </si>
  <si>
    <t>NumberTakingCollegeInTheHighSchool</t>
  </si>
  <si>
    <t>PercentTakingCollegeInTheHighSchool</t>
  </si>
  <si>
    <t>NumberTakingCambridge</t>
  </si>
  <si>
    <t>PercentTakingCambridge</t>
  </si>
  <si>
    <t>NumberTakingRunningStart</t>
  </si>
  <si>
    <t>PercentTakingRunningStart</t>
  </si>
  <si>
    <t>NumberTakingCTETechPrep</t>
  </si>
  <si>
    <t>PercentTakingCTETechPrep</t>
  </si>
  <si>
    <t>Dual Credit</t>
  </si>
  <si>
    <t>PercentageCompletingDualCredit</t>
  </si>
  <si>
    <t>3.329 - 0.2735 Type + 0.445 Graduation Rate - 1.051 Discipline Rate + 0.682 Asian</t>
  </si>
  <si>
    <t>- 0.646 ELL - 0.891 Low-Income + 1.013 Section 504 - 0.848 Disabled</t>
  </si>
  <si>
    <t>3.3632 - 0.3877 Type - 0.02757 Average Unexcused Absences + 1.280 Asian</t>
  </si>
  <si>
    <t>- 4.115 Pacific Islander + 1.116 2 or More - 1.1756 Low-Income - 1.558 Disabled</t>
  </si>
  <si>
    <t>2.352 - 0.2789 Type - 0.02552 Average Unexcused Absences</t>
  </si>
  <si>
    <t>+ 0.000058 Per-Pupil Funding + 0.678 Asian - 4.33 Pacific Islander - 0.819 ELL</t>
  </si>
  <si>
    <t>- 0.912 Low-Income</t>
  </si>
  <si>
    <t>3.070 + 0.850 Female + 0.769 Asian - 0.439 ELL - 0.719 Homeless - 1.0076 Low-Income</t>
  </si>
  <si>
    <t>- 1.392 Mobile - 0.506 Disabled</t>
  </si>
  <si>
    <t>2.9120 + 1.518 Asian - 5.249 Pacific Islander + 1.027 2 or More - 0.636 ELL</t>
  </si>
  <si>
    <t>- 1.0337 Low-Income - 1.724 Mobile - 1.160 Section 504 - 0.741 Disabled</t>
  </si>
  <si>
    <t>2.8400 + 1.503 Asian - 0.708 Black - 4.29 Pacific Islander - 1.027 ELL</t>
  </si>
  <si>
    <t>- 1.270 Homeless - 0.7977 Low-Income</t>
  </si>
  <si>
    <t>2018-19 School Performance for Demographic</t>
  </si>
  <si>
    <t>Demographic Regression Analysis</t>
  </si>
  <si>
    <t>English Language Arts</t>
  </si>
  <si>
    <t>Full Regression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</si>
</sst>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* #,##0.0_);_(* \(#,##0.0\);_(* &quot;-&quot;??_);_(@_)"/>
    <numFmt numFmtId="167" formatCode="_(&quot;$&quot;* #,##0.0_);_(&quot;$&quot;* \(#,##0.0\);_(&quot;$&quot;* &quot;-&quot;??_);_(@_)"/>
    <numFmt numFmtId="168" formatCode="_(&quot;$&quot;* #,##0_);_(&quot;$&quot;* \(#,##0\);_(&quot;$&quot;* &quot;-&quot;??_);_(@_)"/>
    <numFmt numFmtId="169" formatCode="0.000"/>
    <numFmt numFmtId="170" formatCode="0.0"/>
  </numFmts>
  <fonts count="7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9" fontId="0" fillId="0" borderId="0" xfId="1" applyFont="1" applyAlignment="1">
      <alignment horizontal="center"/>
    </xf>
    <xf numFmtId="43" fontId="0" fillId="0" borderId="0" xfId="2" applyFont="1" applyAlignment="1">
      <alignment horizontal="center"/>
    </xf>
    <xf numFmtId="0" fontId="3" fillId="0" borderId="0" xfId="0" applyFont="1"/>
    <xf numFmtId="9" fontId="0" fillId="0" borderId="0" xfId="1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0" fillId="0" borderId="0" xfId="0" applyBorder="1"/>
    <xf numFmtId="0" fontId="0" fillId="0" borderId="2" xfId="0" applyBorder="1"/>
    <xf numFmtId="0" fontId="0" fillId="0" borderId="1" xfId="0" applyBorder="1"/>
    <xf numFmtId="0" fontId="0" fillId="0" borderId="4" xfId="0" applyBorder="1"/>
    <xf numFmtId="0" fontId="0" fillId="0" borderId="6" xfId="0" applyBorder="1"/>
    <xf numFmtId="0" fontId="2" fillId="0" borderId="7" xfId="0" applyFont="1" applyBorder="1"/>
    <xf numFmtId="0" fontId="0" fillId="0" borderId="7" xfId="0" applyBorder="1"/>
    <xf numFmtId="0" fontId="0" fillId="0" borderId="5" xfId="0" applyBorder="1"/>
    <xf numFmtId="0" fontId="2" fillId="0" borderId="1" xfId="0" applyFont="1" applyBorder="1"/>
    <xf numFmtId="2" fontId="0" fillId="0" borderId="3" xfId="0" applyNumberFormat="1" applyBorder="1"/>
    <xf numFmtId="2" fontId="0" fillId="0" borderId="0" xfId="0" applyNumberFormat="1" applyBorder="1"/>
    <xf numFmtId="2" fontId="0" fillId="0" borderId="2" xfId="2" applyNumberFormat="1" applyFont="1" applyBorder="1"/>
    <xf numFmtId="2" fontId="0" fillId="0" borderId="0" xfId="2" applyNumberFormat="1" applyFont="1" applyBorder="1"/>
    <xf numFmtId="2" fontId="0" fillId="0" borderId="2" xfId="0" applyNumberFormat="1" applyBorder="1"/>
    <xf numFmtId="9" fontId="0" fillId="0" borderId="5" xfId="1" applyFont="1" applyBorder="1" applyAlignment="1">
      <alignment horizontal="center"/>
    </xf>
    <xf numFmtId="2" fontId="0" fillId="0" borderId="5" xfId="2" applyNumberFormat="1" applyFont="1" applyBorder="1" applyAlignment="1">
      <alignment horizontal="center"/>
    </xf>
    <xf numFmtId="2" fontId="0" fillId="0" borderId="5" xfId="2" applyNumberFormat="1" applyFont="1" applyBorder="1"/>
    <xf numFmtId="2" fontId="0" fillId="0" borderId="6" xfId="0" applyNumberFormat="1" applyBorder="1"/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0" xfId="0" applyFont="1"/>
    <xf numFmtId="2" fontId="0" fillId="0" borderId="0" xfId="0" applyNumberFormat="1"/>
    <xf numFmtId="164" fontId="2" fillId="0" borderId="0" xfId="1" applyNumberFormat="1" applyFont="1"/>
    <xf numFmtId="164" fontId="0" fillId="0" borderId="0" xfId="1" applyNumberFormat="1" applyFont="1"/>
    <xf numFmtId="0" fontId="2" fillId="0" borderId="0" xfId="0" applyFont="1" applyAlignment="1">
      <alignment horizontal="right"/>
    </xf>
    <xf numFmtId="164" fontId="2" fillId="0" borderId="0" xfId="1" applyNumberFormat="1" applyFont="1" applyAlignment="1">
      <alignment horizontal="right"/>
    </xf>
    <xf numFmtId="0" fontId="0" fillId="0" borderId="5" xfId="0" applyNumberFormat="1" applyBorder="1"/>
    <xf numFmtId="0" fontId="0" fillId="0" borderId="0" xfId="0" applyNumberFormat="1" applyBorder="1"/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43" fontId="2" fillId="0" borderId="7" xfId="2" applyFont="1" applyFill="1" applyBorder="1" applyAlignment="1">
      <alignment horizontal="center" textRotation="90"/>
    </xf>
    <xf numFmtId="43" fontId="2" fillId="0" borderId="8" xfId="2" applyFont="1" applyFill="1" applyBorder="1" applyAlignment="1">
      <alignment horizontal="center" textRotation="90"/>
    </xf>
    <xf numFmtId="165" fontId="0" fillId="0" borderId="0" xfId="2" applyNumberFormat="1" applyFont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165" fontId="2" fillId="0" borderId="0" xfId="2" applyNumberFormat="1" applyFont="1"/>
    <xf numFmtId="165" fontId="0" fillId="0" borderId="0" xfId="2" applyNumberFormat="1" applyFont="1"/>
    <xf numFmtId="2" fontId="0" fillId="0" borderId="0" xfId="2" applyNumberFormat="1" applyFont="1" applyBorder="1" applyAlignment="1">
      <alignment horizontal="center"/>
    </xf>
    <xf numFmtId="166" fontId="0" fillId="0" borderId="0" xfId="2" applyNumberFormat="1" applyFont="1"/>
    <xf numFmtId="167" fontId="0" fillId="0" borderId="0" xfId="3" applyNumberFormat="1" applyFont="1"/>
    <xf numFmtId="168" fontId="0" fillId="0" borderId="0" xfId="3" applyNumberFormat="1" applyFont="1"/>
    <xf numFmtId="0" fontId="2" fillId="0" borderId="0" xfId="0" applyFont="1" applyAlignment="1">
      <alignment wrapText="1"/>
    </xf>
    <xf numFmtId="166" fontId="2" fillId="0" borderId="0" xfId="2" applyNumberFormat="1" applyFont="1" applyAlignment="1">
      <alignment horizontal="right" wrapText="1"/>
    </xf>
    <xf numFmtId="168" fontId="2" fillId="0" borderId="0" xfId="3" applyNumberFormat="1" applyFont="1" applyAlignment="1">
      <alignment horizontal="right" wrapText="1"/>
    </xf>
    <xf numFmtId="166" fontId="2" fillId="0" borderId="0" xfId="2" applyNumberFormat="1" applyFont="1" applyAlignment="1">
      <alignment horizontal="center" wrapText="1"/>
    </xf>
    <xf numFmtId="167" fontId="2" fillId="0" borderId="0" xfId="3" applyNumberFormat="1" applyFont="1" applyAlignment="1">
      <alignment horizontal="center" wrapText="1"/>
    </xf>
    <xf numFmtId="9" fontId="0" fillId="0" borderId="6" xfId="1" applyFont="1" applyBorder="1" applyAlignment="1">
      <alignment horizontal="center"/>
    </xf>
    <xf numFmtId="9" fontId="0" fillId="0" borderId="3" xfId="1" applyFont="1" applyBorder="1" applyAlignment="1">
      <alignment horizontal="center"/>
    </xf>
    <xf numFmtId="168" fontId="0" fillId="0" borderId="3" xfId="3" applyNumberFormat="1" applyFont="1" applyBorder="1" applyAlignment="1">
      <alignment horizontal="center"/>
    </xf>
    <xf numFmtId="168" fontId="0" fillId="0" borderId="8" xfId="3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5" fontId="2" fillId="0" borderId="0" xfId="2" applyNumberFormat="1" applyFont="1" applyAlignment="1">
      <alignment horizontal="left"/>
    </xf>
    <xf numFmtId="165" fontId="0" fillId="0" borderId="0" xfId="2" applyNumberFormat="1" applyFont="1" applyAlignment="1">
      <alignment horizontal="left"/>
    </xf>
    <xf numFmtId="0" fontId="2" fillId="0" borderId="0" xfId="0" applyFont="1" applyBorder="1"/>
    <xf numFmtId="10" fontId="0" fillId="0" borderId="0" xfId="0" applyNumberFormat="1"/>
    <xf numFmtId="169" fontId="0" fillId="0" borderId="0" xfId="0" applyNumberFormat="1"/>
    <xf numFmtId="0" fontId="2" fillId="0" borderId="0" xfId="0" applyFont="1" applyAlignment="1">
      <alignment horizontal="left" indent="1"/>
    </xf>
    <xf numFmtId="169" fontId="2" fillId="0" borderId="0" xfId="0" applyNumberFormat="1" applyFont="1" applyAlignment="1">
      <alignment horizontal="right"/>
    </xf>
    <xf numFmtId="10" fontId="0" fillId="0" borderId="0" xfId="1" applyNumberFormat="1" applyFont="1"/>
    <xf numFmtId="2" fontId="0" fillId="0" borderId="5" xfId="0" applyNumberFormat="1" applyBorder="1"/>
    <xf numFmtId="2" fontId="0" fillId="0" borderId="4" xfId="2" applyNumberFormat="1" applyFont="1" applyBorder="1"/>
    <xf numFmtId="0" fontId="0" fillId="0" borderId="3" xfId="0" applyBorder="1"/>
    <xf numFmtId="43" fontId="2" fillId="0" borderId="2" xfId="2" applyFont="1" applyFill="1" applyBorder="1" applyAlignment="1">
      <alignment horizontal="center"/>
    </xf>
    <xf numFmtId="43" fontId="2" fillId="0" borderId="3" xfId="2" applyFont="1" applyFill="1" applyBorder="1" applyAlignment="1">
      <alignment horizontal="center"/>
    </xf>
    <xf numFmtId="43" fontId="2" fillId="0" borderId="2" xfId="2" applyFont="1" applyBorder="1" applyAlignment="1">
      <alignment horizontal="center"/>
    </xf>
    <xf numFmtId="43" fontId="2" fillId="0" borderId="0" xfId="2" applyFont="1" applyBorder="1" applyAlignment="1">
      <alignment horizontal="center"/>
    </xf>
    <xf numFmtId="43" fontId="2" fillId="0" borderId="3" xfId="2" applyFont="1" applyBorder="1" applyAlignment="1">
      <alignment horizontal="center"/>
    </xf>
    <xf numFmtId="0" fontId="2" fillId="0" borderId="2" xfId="0" applyFont="1" applyBorder="1"/>
    <xf numFmtId="9" fontId="2" fillId="0" borderId="0" xfId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0" fillId="0" borderId="0" xfId="0" applyNumberFormat="1"/>
    <xf numFmtId="0" fontId="2" fillId="0" borderId="0" xfId="0" applyNumberFormat="1" applyFont="1"/>
    <xf numFmtId="170" fontId="0" fillId="0" borderId="0" xfId="0" applyNumberFormat="1"/>
    <xf numFmtId="170" fontId="2" fillId="0" borderId="0" xfId="0" applyNumberFormat="1" applyFont="1" applyAlignment="1">
      <alignment horizontal="center" wrapText="1"/>
    </xf>
    <xf numFmtId="164" fontId="0" fillId="0" borderId="0" xfId="1" applyNumberFormat="1" applyFont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170" fontId="0" fillId="0" borderId="0" xfId="2" applyNumberFormat="1" applyFont="1" applyBorder="1" applyAlignment="1">
      <alignment horizontal="center"/>
    </xf>
    <xf numFmtId="170" fontId="0" fillId="0" borderId="1" xfId="2" applyNumberFormat="1" applyFont="1" applyBorder="1" applyAlignment="1">
      <alignment horizontal="center"/>
    </xf>
    <xf numFmtId="170" fontId="0" fillId="0" borderId="0" xfId="0" applyNumberFormat="1" applyAlignment="1">
      <alignment horizontal="center"/>
    </xf>
    <xf numFmtId="170" fontId="2" fillId="0" borderId="1" xfId="0" applyNumberFormat="1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textRotation="90" wrapText="1"/>
    </xf>
    <xf numFmtId="0" fontId="2" fillId="0" borderId="7" xfId="0" applyFont="1" applyBorder="1" applyAlignment="1">
      <alignment horizontal="center" textRotation="90" wrapText="1"/>
    </xf>
    <xf numFmtId="0" fontId="2" fillId="0" borderId="1" xfId="0" applyFont="1" applyBorder="1" applyAlignment="1">
      <alignment horizontal="center" textRotation="90" wrapText="1"/>
    </xf>
    <xf numFmtId="164" fontId="2" fillId="0" borderId="1" xfId="1" applyNumberFormat="1" applyFont="1" applyBorder="1" applyAlignment="1">
      <alignment horizontal="center" textRotation="90" wrapText="1"/>
    </xf>
    <xf numFmtId="170" fontId="2" fillId="0" borderId="7" xfId="0" applyNumberFormat="1" applyFont="1" applyBorder="1" applyAlignment="1">
      <alignment horizontal="center" textRotation="90" wrapText="1"/>
    </xf>
    <xf numFmtId="170" fontId="0" fillId="0" borderId="2" xfId="2" applyNumberFormat="1" applyFont="1" applyBorder="1" applyAlignment="1">
      <alignment horizontal="center"/>
    </xf>
    <xf numFmtId="170" fontId="0" fillId="0" borderId="7" xfId="2" applyNumberFormat="1" applyFont="1" applyBorder="1" applyAlignment="1">
      <alignment horizontal="center"/>
    </xf>
    <xf numFmtId="3" fontId="0" fillId="0" borderId="0" xfId="0" applyNumberFormat="1"/>
    <xf numFmtId="2" fontId="0" fillId="0" borderId="4" xfId="0" applyNumberFormat="1" applyBorder="1"/>
    <xf numFmtId="2" fontId="0" fillId="0" borderId="7" xfId="0" applyNumberFormat="1" applyBorder="1"/>
    <xf numFmtId="0" fontId="0" fillId="0" borderId="8" xfId="0" applyBorder="1" applyAlignment="1">
      <alignment horizontal="center"/>
    </xf>
    <xf numFmtId="2" fontId="0" fillId="0" borderId="1" xfId="0" applyNumberFormat="1" applyBorder="1"/>
    <xf numFmtId="2" fontId="0" fillId="0" borderId="8" xfId="0" applyNumberFormat="1" applyBorder="1"/>
    <xf numFmtId="2" fontId="0" fillId="0" borderId="7" xfId="2" applyNumberFormat="1" applyFont="1" applyBorder="1"/>
    <xf numFmtId="2" fontId="0" fillId="0" borderId="1" xfId="2" applyNumberFormat="1" applyFont="1" applyBorder="1"/>
    <xf numFmtId="9" fontId="2" fillId="0" borderId="4" xfId="1" applyFont="1" applyBorder="1" applyAlignment="1">
      <alignment horizontal="center"/>
    </xf>
    <xf numFmtId="9" fontId="2" fillId="0" borderId="5" xfId="1" applyFont="1" applyBorder="1" applyAlignment="1">
      <alignment horizontal="center"/>
    </xf>
    <xf numFmtId="9" fontId="2" fillId="0" borderId="6" xfId="1" applyFont="1" applyBorder="1" applyAlignment="1">
      <alignment horizontal="center"/>
    </xf>
    <xf numFmtId="43" fontId="2" fillId="0" borderId="4" xfId="2" applyFont="1" applyBorder="1" applyAlignment="1">
      <alignment horizontal="center"/>
    </xf>
    <xf numFmtId="43" fontId="2" fillId="0" borderId="5" xfId="2" applyFont="1" applyBorder="1" applyAlignment="1">
      <alignment horizontal="center"/>
    </xf>
    <xf numFmtId="43" fontId="2" fillId="0" borderId="6" xfId="2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8" xfId="0" applyNumberFormat="1" applyBorder="1"/>
    <xf numFmtId="9" fontId="2" fillId="0" borderId="1" xfId="1" applyFont="1" applyBorder="1" applyAlignment="1">
      <alignment horizontal="center" textRotation="90"/>
    </xf>
    <xf numFmtId="9" fontId="2" fillId="0" borderId="8" xfId="1" applyFont="1" applyBorder="1" applyAlignment="1">
      <alignment horizontal="center" textRotation="90"/>
    </xf>
    <xf numFmtId="43" fontId="2" fillId="0" borderId="7" xfId="2" applyFont="1" applyBorder="1" applyAlignment="1">
      <alignment horizontal="center" textRotation="90"/>
    </xf>
    <xf numFmtId="43" fontId="2" fillId="0" borderId="1" xfId="2" applyFont="1" applyBorder="1" applyAlignment="1">
      <alignment horizontal="center" textRotation="90"/>
    </xf>
    <xf numFmtId="43" fontId="2" fillId="0" borderId="8" xfId="2" applyFont="1" applyBorder="1" applyAlignment="1">
      <alignment horizontal="center" textRotation="90"/>
    </xf>
    <xf numFmtId="0" fontId="5" fillId="0" borderId="0" xfId="0" applyFont="1"/>
    <xf numFmtId="0" fontId="6" fillId="0" borderId="0" xfId="0" applyFont="1"/>
  </cellXfs>
  <cellStyles count="4">
    <cellStyle name="Comma" xfId="2" builtinId="3"/>
    <cellStyle name="Currency" xfId="3" builtinId="4"/>
    <cellStyle name="Normal" xfId="0" builtinId="0"/>
    <cellStyle name="Percent" xfId="1" builtinId="5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515"/>
  <sheetViews>
    <sheetView tabSelected="1" workbookViewId="0">
      <pane xSplit="3" ySplit="2" topLeftCell="D3" activePane="bottomRight" state="frozen"/>
      <selection activeCell="C1" sqref="C1"/>
      <selection pane="topRight" activeCell="E1" sqref="E1"/>
      <selection pane="bottomLeft" activeCell="C3" sqref="C3"/>
      <selection pane="bottomRight" activeCell="A3" sqref="A3"/>
    </sheetView>
  </sheetViews>
  <sheetFormatPr defaultColWidth="9.140625" defaultRowHeight="12.75" x14ac:dyDescent="0.2"/>
  <cols>
    <col min="1" max="1" width="23.42578125" bestFit="1" customWidth="1"/>
    <col min="2" max="2" width="39.140625" customWidth="1"/>
    <col min="3" max="3" width="5.140625" customWidth="1"/>
    <col min="4" max="4" width="5.85546875" style="2" customWidth="1"/>
    <col min="5" max="6" width="9.42578125" style="2" customWidth="1"/>
    <col min="7" max="8" width="9.42578125" style="89" customWidth="1"/>
    <col min="9" max="10" width="9.42578125" style="92" customWidth="1"/>
    <col min="11" max="11" width="9.42578125" style="2" customWidth="1"/>
    <col min="12" max="29" width="5.42578125" style="3" customWidth="1"/>
    <col min="30" max="32" width="6.7109375" style="4" customWidth="1"/>
    <col min="33" max="35" width="6.7109375" customWidth="1"/>
    <col min="37" max="37" width="8.85546875" style="2" customWidth="1"/>
  </cols>
  <sheetData>
    <row r="1" spans="1:37" x14ac:dyDescent="0.2">
      <c r="A1" s="11"/>
      <c r="B1" s="15"/>
      <c r="C1" s="12"/>
      <c r="D1" s="115" t="s">
        <v>431</v>
      </c>
      <c r="E1" s="116"/>
      <c r="F1" s="116"/>
      <c r="G1" s="116"/>
      <c r="H1" s="116"/>
      <c r="I1" s="115" t="s">
        <v>922</v>
      </c>
      <c r="J1" s="116"/>
      <c r="K1" s="117"/>
      <c r="L1" s="109" t="s">
        <v>432</v>
      </c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1"/>
      <c r="AD1" s="112" t="s">
        <v>430</v>
      </c>
      <c r="AE1" s="113"/>
      <c r="AF1" s="114"/>
      <c r="AG1" s="115" t="s">
        <v>429</v>
      </c>
      <c r="AH1" s="116"/>
      <c r="AI1" s="117"/>
      <c r="AJ1" s="11"/>
      <c r="AK1" s="26"/>
    </row>
    <row r="2" spans="1:37" ht="81.75" customHeight="1" thickBot="1" x14ac:dyDescent="0.25">
      <c r="A2" s="13" t="s">
        <v>249</v>
      </c>
      <c r="B2" s="16" t="s">
        <v>282</v>
      </c>
      <c r="C2" s="16" t="s">
        <v>344</v>
      </c>
      <c r="D2" s="95" t="s">
        <v>345</v>
      </c>
      <c r="E2" s="96" t="s">
        <v>346</v>
      </c>
      <c r="F2" s="96" t="s">
        <v>921</v>
      </c>
      <c r="G2" s="97" t="s">
        <v>920</v>
      </c>
      <c r="H2" s="97" t="s">
        <v>938</v>
      </c>
      <c r="I2" s="98" t="s">
        <v>907</v>
      </c>
      <c r="J2" s="93" t="s">
        <v>574</v>
      </c>
      <c r="K2" s="94" t="s">
        <v>573</v>
      </c>
      <c r="L2" s="119" t="s">
        <v>352</v>
      </c>
      <c r="M2" s="119" t="s">
        <v>351</v>
      </c>
      <c r="N2" s="119" t="s">
        <v>554</v>
      </c>
      <c r="O2" s="119" t="s">
        <v>347</v>
      </c>
      <c r="P2" s="119" t="s">
        <v>348</v>
      </c>
      <c r="Q2" s="119" t="s">
        <v>349</v>
      </c>
      <c r="R2" s="119" t="s">
        <v>559</v>
      </c>
      <c r="S2" s="119" t="s">
        <v>553</v>
      </c>
      <c r="T2" s="119" t="s">
        <v>350</v>
      </c>
      <c r="U2" s="119" t="s">
        <v>555</v>
      </c>
      <c r="V2" s="119" t="s">
        <v>556</v>
      </c>
      <c r="W2" s="119" t="s">
        <v>533</v>
      </c>
      <c r="X2" s="119" t="s">
        <v>534</v>
      </c>
      <c r="Y2" s="119" t="s">
        <v>353</v>
      </c>
      <c r="Z2" s="119" t="s">
        <v>557</v>
      </c>
      <c r="AA2" s="119" t="s">
        <v>536</v>
      </c>
      <c r="AB2" s="119" t="s">
        <v>537</v>
      </c>
      <c r="AC2" s="120" t="s">
        <v>558</v>
      </c>
      <c r="AD2" s="121" t="s">
        <v>552</v>
      </c>
      <c r="AE2" s="122" t="s">
        <v>551</v>
      </c>
      <c r="AF2" s="123" t="s">
        <v>549</v>
      </c>
      <c r="AG2" s="121" t="s">
        <v>552</v>
      </c>
      <c r="AH2" s="122" t="s">
        <v>551</v>
      </c>
      <c r="AI2" s="123" t="s">
        <v>549</v>
      </c>
      <c r="AJ2" s="38" t="s">
        <v>433</v>
      </c>
      <c r="AK2" s="39" t="s">
        <v>434</v>
      </c>
    </row>
    <row r="3" spans="1:37" x14ac:dyDescent="0.2">
      <c r="A3" s="11" t="s">
        <v>575</v>
      </c>
      <c r="B3" s="15" t="s">
        <v>436</v>
      </c>
      <c r="C3" s="34">
        <v>5514</v>
      </c>
      <c r="D3" s="36" t="s">
        <v>124</v>
      </c>
      <c r="E3" s="40">
        <f>VLOOKUP($C3,Demographics!$A$2:$T$2860,2,FALSE)</f>
        <v>13</v>
      </c>
      <c r="F3" s="87" t="str">
        <f>IFERROR(VLOOKUP($C3,'Graduation Rate'!$A:$M,13,FALSE), "")</f>
        <v/>
      </c>
      <c r="G3" s="87" t="str">
        <f>IFERROR(VLOOKUP($C3,Discipline!$A:$I,4,FALSE), "")</f>
        <v/>
      </c>
      <c r="H3" s="87" t="str">
        <f>IFERROR(VLOOKUP($C3,'Dual Credit'!$A:$P,6,FALSE), "")</f>
        <v/>
      </c>
      <c r="I3" s="99">
        <f>VLOOKUP($A3,Districts!$A:$G,7,FALSE)</f>
        <v>4.9919876733436057</v>
      </c>
      <c r="J3" s="90">
        <f>VLOOKUP($A3,Districts!$A:$F,5,FALSE)</f>
        <v>13.961483321386304</v>
      </c>
      <c r="K3" s="55">
        <f>VLOOKUP($A3,Districts!$A:$F,6,FALSE)</f>
        <v>15014.819562809886</v>
      </c>
      <c r="L3" s="22">
        <f>VLOOKUP($C3,Demographics!$A$1:$T$2860,3,FALSE)/$E3</f>
        <v>0.53846153846153844</v>
      </c>
      <c r="M3" s="22">
        <f>VLOOKUP($C3,Demographics!$A$1:$T$2860,4,FALSE)/$E3</f>
        <v>0.46153846153846156</v>
      </c>
      <c r="N3" s="22">
        <f>VLOOKUP($C3,Demographics!$A$1:$T$2860,5,FALSE)/$E3</f>
        <v>0.46153846153846156</v>
      </c>
      <c r="O3" s="22">
        <f>VLOOKUP($C3,Demographics!$A$1:$T$2860,6,FALSE)/$E3</f>
        <v>0</v>
      </c>
      <c r="P3" s="22">
        <f>VLOOKUP($C3,Demographics!$A$1:$T$2860,7,FALSE)/$E3</f>
        <v>0</v>
      </c>
      <c r="Q3" s="22">
        <f>VLOOKUP($C3,Demographics!$A$1:$T$2860,8,FALSE)/$E3</f>
        <v>7.6923076923076927E-2</v>
      </c>
      <c r="R3" s="22">
        <f>VLOOKUP($C3,Demographics!$A$1:$T$2860,9,FALSE)/$E3</f>
        <v>0</v>
      </c>
      <c r="S3" s="22">
        <f>VLOOKUP($C3,Demographics!$A$1:$T$2860,10,FALSE)/$E3</f>
        <v>0</v>
      </c>
      <c r="T3" s="22">
        <f>VLOOKUP($C3,Demographics!$A$1:$T$2860,11,FALSE)/$E3</f>
        <v>0.46153846153846156</v>
      </c>
      <c r="U3" s="22">
        <f>VLOOKUP($C3,Demographics!$A$1:$T$2860,12,FALSE)/$E3</f>
        <v>0</v>
      </c>
      <c r="V3" s="22">
        <f>VLOOKUP($C3,Demographics!$A$1:$T$2860,13,FALSE)/$E3</f>
        <v>0</v>
      </c>
      <c r="W3" s="22">
        <f>VLOOKUP($C3,Demographics!$A$1:$T$2860,14,FALSE)/$E3</f>
        <v>7.6923076923076927E-2</v>
      </c>
      <c r="X3" s="22">
        <f>VLOOKUP($C3,Demographics!$A$1:$T$2860,15,FALSE)/$E3</f>
        <v>0.23076923076923078</v>
      </c>
      <c r="Y3" s="22">
        <f>VLOOKUP($C3,Demographics!$A$1:$T$2860,16,FALSE)/$E3</f>
        <v>0</v>
      </c>
      <c r="Z3" s="22">
        <f>VLOOKUP($C3,Demographics!$A$1:$T$2860,17,FALSE)/$E3</f>
        <v>0</v>
      </c>
      <c r="AA3" s="22">
        <f>VLOOKUP($C3,Demographics!$A$1:$T$2860,18,FALSE)/$E3</f>
        <v>0.61538461538461542</v>
      </c>
      <c r="AB3" s="22">
        <f>VLOOKUP($C3,Demographics!$A$1:$T$2860,19,FALSE)/$E3</f>
        <v>0</v>
      </c>
      <c r="AC3" s="53">
        <f>VLOOKUP($C3,Demographics!$A$1:$T$2860,20,FALSE)/$E3</f>
        <v>0.15384615384615385</v>
      </c>
      <c r="AD3" s="23" t="str">
        <f t="shared" ref="AD3:AD65" si="0">IFERROR(VLOOKUP($C3,ELA,12,FALSE),"")</f>
        <v/>
      </c>
      <c r="AE3" s="23" t="str">
        <f t="shared" ref="AE3:AE65" si="1">IFERROR(VLOOKUP($C3,Math,12,FALSE),"")</f>
        <v/>
      </c>
      <c r="AF3" s="23" t="str">
        <f t="shared" ref="AF3:AF65" si="2">IFERROR(VLOOKUP($C3,Science,12,FALSE),"")</f>
        <v/>
      </c>
      <c r="AG3" s="69"/>
      <c r="AH3" s="24"/>
      <c r="AI3" s="25"/>
      <c r="AJ3" s="102">
        <f>IFERROR(SUM(AG3:AI3),"")</f>
        <v>0</v>
      </c>
      <c r="AK3" s="26">
        <f t="shared" ref="AK3:AK66" si="3">IF(AJ3="","",_xlfn.RANK.EQ(AJ3,AJ$3:AJ$512))</f>
        <v>223</v>
      </c>
    </row>
    <row r="4" spans="1:37" x14ac:dyDescent="0.2">
      <c r="A4" s="9" t="s">
        <v>575</v>
      </c>
      <c r="B4" s="8" t="s">
        <v>42</v>
      </c>
      <c r="C4" s="35">
        <v>3857</v>
      </c>
      <c r="D4" s="36" t="s">
        <v>123</v>
      </c>
      <c r="E4" s="40">
        <f>VLOOKUP($C4,Demographics!$A$2:$T$2860,2,FALSE)</f>
        <v>84</v>
      </c>
      <c r="F4" s="87">
        <f>IFERROR(VLOOKUP($C4,'Graduation Rate'!$A:$M,13,FALSE), "")</f>
        <v>0.33333333300000001</v>
      </c>
      <c r="G4" s="87">
        <f>IFERROR(VLOOKUP($C4,Discipline!$A:$I,4,FALSE), "")</f>
        <v>5.6000000000000001E-2</v>
      </c>
      <c r="H4" s="87" t="str">
        <f>IFERROR(VLOOKUP($C4,'Dual Credit'!$A:$P,6,FALSE), "")</f>
        <v/>
      </c>
      <c r="I4" s="99">
        <f>VLOOKUP($A4,Districts!$A:$G,7,FALSE)</f>
        <v>4.9919876733436057</v>
      </c>
      <c r="J4" s="90">
        <f>VLOOKUP($A4,Districts!$A:$F,5,FALSE)</f>
        <v>13.961483321386304</v>
      </c>
      <c r="K4" s="55">
        <f>VLOOKUP($A4,Districts!$A:$F,6,FALSE)</f>
        <v>15014.819562809886</v>
      </c>
      <c r="L4" s="6">
        <f>VLOOKUP($C4,Demographics!$A$1:$T$2860,3,FALSE)/$E4</f>
        <v>0.59523809523809523</v>
      </c>
      <c r="M4" s="6">
        <f>VLOOKUP($C4,Demographics!$A$1:$T$2860,4,FALSE)/$E4</f>
        <v>0.40476190476190477</v>
      </c>
      <c r="N4" s="6">
        <f>VLOOKUP($C4,Demographics!$A$1:$T$2860,5,FALSE)/$E4</f>
        <v>4.7619047619047616E-2</v>
      </c>
      <c r="O4" s="6">
        <f>VLOOKUP($C4,Demographics!$A$1:$T$2860,6,FALSE)/$E4</f>
        <v>0</v>
      </c>
      <c r="P4" s="6">
        <f>VLOOKUP($C4,Demographics!$A$1:$T$2860,7,FALSE)/$E4</f>
        <v>0</v>
      </c>
      <c r="Q4" s="6">
        <f>VLOOKUP($C4,Demographics!$A$1:$T$2860,8,FALSE)/$E4</f>
        <v>0.2857142857142857</v>
      </c>
      <c r="R4" s="6">
        <f>VLOOKUP($C4,Demographics!$A$1:$T$2860,9,FALSE)/$E4</f>
        <v>1.1904761904761904E-2</v>
      </c>
      <c r="S4" s="6">
        <f>VLOOKUP($C4,Demographics!$A$1:$T$2860,10,FALSE)/$E4</f>
        <v>4.7619047619047616E-2</v>
      </c>
      <c r="T4" s="6">
        <f>VLOOKUP($C4,Demographics!$A$1:$T$2860,11,FALSE)/$E4</f>
        <v>0.6071428571428571</v>
      </c>
      <c r="U4" s="6">
        <f>VLOOKUP($C4,Demographics!$A$1:$T$2860,12,FALSE)/$E4</f>
        <v>0.10714285714285714</v>
      </c>
      <c r="V4" s="6">
        <f>VLOOKUP($C4,Demographics!$A$1:$T$2860,13,FALSE)/$E4</f>
        <v>3.5714285714285712E-2</v>
      </c>
      <c r="W4" s="6">
        <f>VLOOKUP($C4,Demographics!$A$1:$T$2860,14,FALSE)/$E4</f>
        <v>0.29761904761904762</v>
      </c>
      <c r="X4" s="6">
        <f>VLOOKUP($C4,Demographics!$A$1:$T$2860,15,FALSE)/$E4</f>
        <v>0.8214285714285714</v>
      </c>
      <c r="Y4" s="6">
        <f>VLOOKUP($C4,Demographics!$A$1:$T$2860,16,FALSE)/$E4</f>
        <v>0</v>
      </c>
      <c r="Z4" s="6">
        <f>VLOOKUP($C4,Demographics!$A$1:$T$2860,17,FALSE)/$E4</f>
        <v>2.3809523809523808E-2</v>
      </c>
      <c r="AA4" s="6">
        <f>VLOOKUP($C4,Demographics!$A$1:$T$2860,18,FALSE)/$E4</f>
        <v>0.20238095238095238</v>
      </c>
      <c r="AB4" s="6">
        <f>VLOOKUP($C4,Demographics!$A$1:$T$2860,19,FALSE)/$E4</f>
        <v>0.10714285714285714</v>
      </c>
      <c r="AC4" s="54">
        <f>VLOOKUP($C4,Demographics!$A$1:$T$2860,20,FALSE)/$E4</f>
        <v>0.13095238095238096</v>
      </c>
      <c r="AD4" s="44">
        <f t="shared" si="0"/>
        <v>1.9449999999999998</v>
      </c>
      <c r="AE4" s="44" t="str">
        <f t="shared" si="1"/>
        <v/>
      </c>
      <c r="AF4" s="44" t="str">
        <f t="shared" si="2"/>
        <v/>
      </c>
      <c r="AG4" s="19">
        <v>-0.2</v>
      </c>
      <c r="AH4" s="20"/>
      <c r="AI4" s="17"/>
      <c r="AJ4" s="21">
        <f t="shared" ref="AJ4:AJ67" si="4">IFERROR(SUM(AG4:AI4),"")</f>
        <v>-0.2</v>
      </c>
      <c r="AK4" s="27">
        <f t="shared" si="3"/>
        <v>346</v>
      </c>
    </row>
    <row r="5" spans="1:37" x14ac:dyDescent="0.2">
      <c r="A5" s="9" t="s">
        <v>575</v>
      </c>
      <c r="B5" s="8" t="s">
        <v>197</v>
      </c>
      <c r="C5" s="35">
        <v>3476</v>
      </c>
      <c r="D5" s="36" t="s">
        <v>123</v>
      </c>
      <c r="E5" s="40">
        <f>VLOOKUP($C5,Demographics!$A$2:$T$2860,2,FALSE)</f>
        <v>957</v>
      </c>
      <c r="F5" s="87">
        <f>IFERROR(VLOOKUP($C5,'Graduation Rate'!$A:$M,13,FALSE), "")</f>
        <v>0.821428571</v>
      </c>
      <c r="G5" s="87">
        <f>IFERROR(VLOOKUP($C5,Discipline!$A:$I,4,FALSE), "")</f>
        <v>0.05</v>
      </c>
      <c r="H5" s="87">
        <f>IFERROR(VLOOKUP($C5,'Dual Credit'!$A:$P,6,FALSE), "")</f>
        <v>0.11799999999999999</v>
      </c>
      <c r="I5" s="99">
        <f>VLOOKUP($A5,Districts!$A:$G,7,FALSE)</f>
        <v>4.9919876733436057</v>
      </c>
      <c r="J5" s="90">
        <f>VLOOKUP($A5,Districts!$A:$F,5,FALSE)</f>
        <v>13.961483321386304</v>
      </c>
      <c r="K5" s="55">
        <f>VLOOKUP($A5,Districts!$A:$F,6,FALSE)</f>
        <v>15014.819562809886</v>
      </c>
      <c r="L5" s="6">
        <f>VLOOKUP($C5,Demographics!$A$1:$T$2860,3,FALSE)/$E5</f>
        <v>0.51933124346917448</v>
      </c>
      <c r="M5" s="6">
        <f>VLOOKUP($C5,Demographics!$A$1:$T$2860,4,FALSE)/$E5</f>
        <v>0.48066875653082547</v>
      </c>
      <c r="N5" s="6">
        <f>VLOOKUP($C5,Demographics!$A$1:$T$2860,5,FALSE)/$E5</f>
        <v>3.2392894461859979E-2</v>
      </c>
      <c r="O5" s="6">
        <f>VLOOKUP($C5,Demographics!$A$1:$T$2860,6,FALSE)/$E5</f>
        <v>2.612330198537095E-2</v>
      </c>
      <c r="P5" s="6">
        <f>VLOOKUP($C5,Demographics!$A$1:$T$2860,7,FALSE)/$E5</f>
        <v>9.4043887147335428E-3</v>
      </c>
      <c r="Q5" s="6">
        <f>VLOOKUP($C5,Demographics!$A$1:$T$2860,8,FALSE)/$E5</f>
        <v>0.28422152560083597</v>
      </c>
      <c r="R5" s="6">
        <f>VLOOKUP($C5,Demographics!$A$1:$T$2860,9,FALSE)/$E5</f>
        <v>2.0898641588296763E-3</v>
      </c>
      <c r="S5" s="6">
        <f>VLOOKUP($C5,Demographics!$A$1:$T$2860,10,FALSE)/$E5</f>
        <v>6.5830721003134793E-2</v>
      </c>
      <c r="T5" s="6">
        <f>VLOOKUP($C5,Demographics!$A$1:$T$2860,11,FALSE)/$E5</f>
        <v>0.57993730407523514</v>
      </c>
      <c r="U5" s="6">
        <f>VLOOKUP($C5,Demographics!$A$1:$T$2860,12,FALSE)/$E5</f>
        <v>8.254963427377221E-2</v>
      </c>
      <c r="V5" s="6">
        <f>VLOOKUP($C5,Demographics!$A$1:$T$2860,13,FALSE)/$E5</f>
        <v>9.4043887147335428E-3</v>
      </c>
      <c r="W5" s="6">
        <f>VLOOKUP($C5,Demographics!$A$1:$T$2860,14,FALSE)/$E5</f>
        <v>4.8066875653082548E-2</v>
      </c>
      <c r="X5" s="6">
        <f>VLOOKUP($C5,Demographics!$A$1:$T$2860,15,FALSE)/$E5</f>
        <v>0.56008359456635315</v>
      </c>
      <c r="Y5" s="6">
        <f>VLOOKUP($C5,Demographics!$A$1:$T$2860,16,FALSE)/$E5</f>
        <v>2.2988505747126436E-2</v>
      </c>
      <c r="Z5" s="6">
        <f>VLOOKUP($C5,Demographics!$A$1:$T$2860,17,FALSE)/$E5</f>
        <v>3.134796238244514E-3</v>
      </c>
      <c r="AA5" s="6">
        <f>VLOOKUP($C5,Demographics!$A$1:$T$2860,18,FALSE)/$E5</f>
        <v>6.8965517241379309E-2</v>
      </c>
      <c r="AB5" s="6">
        <f>VLOOKUP($C5,Demographics!$A$1:$T$2860,19,FALSE)/$E5</f>
        <v>4.2842215256008356E-2</v>
      </c>
      <c r="AC5" s="54">
        <f>VLOOKUP($C5,Demographics!$A$1:$T$2860,20,FALSE)/$E5</f>
        <v>0.16091954022988506</v>
      </c>
      <c r="AD5" s="44">
        <f t="shared" si="0"/>
        <v>2.5819999999999999</v>
      </c>
      <c r="AE5" s="44">
        <f t="shared" si="1"/>
        <v>1.8196555217831814</v>
      </c>
      <c r="AF5" s="44">
        <f t="shared" si="2"/>
        <v>1.8397534668721107</v>
      </c>
      <c r="AG5" s="19">
        <v>-0.13900000000000001</v>
      </c>
      <c r="AH5" s="20">
        <v>-0.29399999999999998</v>
      </c>
      <c r="AI5" s="17">
        <v>-0.44600000000000001</v>
      </c>
      <c r="AJ5" s="21">
        <f t="shared" si="4"/>
        <v>-0.879</v>
      </c>
      <c r="AK5" s="27">
        <f t="shared" si="3"/>
        <v>486</v>
      </c>
    </row>
    <row r="6" spans="1:37" x14ac:dyDescent="0.2">
      <c r="A6" s="9" t="s">
        <v>576</v>
      </c>
      <c r="B6" s="8" t="s">
        <v>395</v>
      </c>
      <c r="C6" s="35">
        <v>2441</v>
      </c>
      <c r="D6" s="36" t="s">
        <v>123</v>
      </c>
      <c r="E6" s="40">
        <f>VLOOKUP($C6,Demographics!$A$2:$T$2860,2,FALSE)</f>
        <v>393</v>
      </c>
      <c r="F6" s="87" t="str">
        <f>IFERROR(VLOOKUP($C6,'Graduation Rate'!$A:$M,13,FALSE), "")</f>
        <v/>
      </c>
      <c r="G6" s="87">
        <f>IFERROR(VLOOKUP($C6,Discipline!$A:$I,4,FALSE), "")</f>
        <v>3.4000000000000002E-2</v>
      </c>
      <c r="H6" s="87">
        <f>IFERROR(VLOOKUP($C6,'Dual Credit'!$A:$P,6,FALSE), "")</f>
        <v>0.1</v>
      </c>
      <c r="I6" s="99">
        <f>VLOOKUP($A6,Districts!$A:$G,7,FALSE)</f>
        <v>1.9835526315789473</v>
      </c>
      <c r="J6" s="90">
        <f>VLOOKUP($A6,Districts!$A:$F,5,FALSE)</f>
        <v>16.556169429097601</v>
      </c>
      <c r="K6" s="55">
        <f>VLOOKUP($A6,Districts!$A:$F,6,FALSE)</f>
        <v>13688.211441283966</v>
      </c>
      <c r="L6" s="6">
        <f>VLOOKUP($C6,Demographics!$A$1:$T$2860,3,FALSE)/$E6</f>
        <v>0.4910941475826972</v>
      </c>
      <c r="M6" s="6">
        <f>VLOOKUP($C6,Demographics!$A$1:$T$2860,4,FALSE)/$E6</f>
        <v>0.5089058524173028</v>
      </c>
      <c r="N6" s="6">
        <f>VLOOKUP($C6,Demographics!$A$1:$T$2860,5,FALSE)/$E6</f>
        <v>5.0890585241730284E-3</v>
      </c>
      <c r="O6" s="6">
        <f>VLOOKUP($C6,Demographics!$A$1:$T$2860,6,FALSE)/$E6</f>
        <v>1.0178117048346057E-2</v>
      </c>
      <c r="P6" s="6">
        <f>VLOOKUP($C6,Demographics!$A$1:$T$2860,7,FALSE)/$E6</f>
        <v>2.5445292620865142E-3</v>
      </c>
      <c r="Q6" s="6">
        <f>VLOOKUP($C6,Demographics!$A$1:$T$2860,8,FALSE)/$E6</f>
        <v>6.1068702290076333E-2</v>
      </c>
      <c r="R6" s="6">
        <f>VLOOKUP($C6,Demographics!$A$1:$T$2860,9,FALSE)/$E6</f>
        <v>0</v>
      </c>
      <c r="S6" s="6">
        <f>VLOOKUP($C6,Demographics!$A$1:$T$2860,10,FALSE)/$E6</f>
        <v>2.2900763358778626E-2</v>
      </c>
      <c r="T6" s="6">
        <f>VLOOKUP($C6,Demographics!$A$1:$T$2860,11,FALSE)/$E6</f>
        <v>0.89821882951653942</v>
      </c>
      <c r="U6" s="6">
        <f>VLOOKUP($C6,Demographics!$A$1:$T$2860,12,FALSE)/$E6</f>
        <v>5.0890585241730284E-3</v>
      </c>
      <c r="V6" s="6">
        <f>VLOOKUP($C6,Demographics!$A$1:$T$2860,13,FALSE)/$E6</f>
        <v>1.0178117048346057E-2</v>
      </c>
      <c r="W6" s="6">
        <f>VLOOKUP($C6,Demographics!$A$1:$T$2860,14,FALSE)/$E6</f>
        <v>2.2900763358778626E-2</v>
      </c>
      <c r="X6" s="6">
        <f>VLOOKUP($C6,Demographics!$A$1:$T$2860,15,FALSE)/$E6</f>
        <v>0.31806615776081426</v>
      </c>
      <c r="Y6" s="6">
        <f>VLOOKUP($C6,Demographics!$A$1:$T$2860,16,FALSE)/$E6</f>
        <v>0</v>
      </c>
      <c r="Z6" s="6">
        <f>VLOOKUP($C6,Demographics!$A$1:$T$2860,17,FALSE)/$E6</f>
        <v>1.2722646310432569E-2</v>
      </c>
      <c r="AA6" s="6">
        <f>VLOOKUP($C6,Demographics!$A$1:$T$2860,18,FALSE)/$E6</f>
        <v>2.5445292620865138E-2</v>
      </c>
      <c r="AB6" s="6">
        <f>VLOOKUP($C6,Demographics!$A$1:$T$2860,19,FALSE)/$E6</f>
        <v>4.3256997455470736E-2</v>
      </c>
      <c r="AC6" s="54">
        <f>VLOOKUP($C6,Demographics!$A$1:$T$2860,20,FALSE)/$E6</f>
        <v>0.10178117048346055</v>
      </c>
      <c r="AD6" s="44">
        <f t="shared" si="0"/>
        <v>2.8940000000000001</v>
      </c>
      <c r="AE6" s="44">
        <f t="shared" si="1"/>
        <v>2.3519999999999999</v>
      </c>
      <c r="AF6" s="44">
        <f t="shared" si="2"/>
        <v>2.3118609406952966</v>
      </c>
      <c r="AG6" s="19">
        <v>-0.16600000000000001</v>
      </c>
      <c r="AH6" s="20">
        <v>-8.5999999999999993E-2</v>
      </c>
      <c r="AI6" s="17">
        <v>-0.252</v>
      </c>
      <c r="AJ6" s="21">
        <f t="shared" si="4"/>
        <v>-0.504</v>
      </c>
      <c r="AK6" s="27">
        <f t="shared" si="3"/>
        <v>429</v>
      </c>
    </row>
    <row r="7" spans="1:37" x14ac:dyDescent="0.2">
      <c r="A7" s="9" t="s">
        <v>577</v>
      </c>
      <c r="B7" s="8" t="s">
        <v>412</v>
      </c>
      <c r="C7" s="35">
        <v>2467</v>
      </c>
      <c r="D7" s="36" t="s">
        <v>123</v>
      </c>
      <c r="E7" s="40">
        <f>VLOOKUP($C7,Demographics!$A$2:$T$2860,2,FALSE)</f>
        <v>773</v>
      </c>
      <c r="F7" s="87">
        <f>IFERROR(VLOOKUP($C7,'Graduation Rate'!$A:$M,13,FALSE), "")</f>
        <v>0.95833333300000001</v>
      </c>
      <c r="G7" s="87">
        <f>IFERROR(VLOOKUP($C7,Discipline!$A:$I,4,FALSE), "")</f>
        <v>2.1000000000000001E-2</v>
      </c>
      <c r="H7" s="87">
        <f>IFERROR(VLOOKUP($C7,'Dual Credit'!$A:$P,6,FALSE), "")</f>
        <v>0.34200000000000003</v>
      </c>
      <c r="I7" s="99">
        <f>VLOOKUP($A7,Districts!$A:$G,7,FALSE)</f>
        <v>2.8745158791634391</v>
      </c>
      <c r="J7" s="90">
        <f>VLOOKUP($A7,Districts!$A:$F,5,FALSE)</f>
        <v>15.374557450917285</v>
      </c>
      <c r="K7" s="55">
        <f>VLOOKUP($A7,Districts!$A:$F,6,FALSE)</f>
        <v>15084.01267639857</v>
      </c>
      <c r="L7" s="6">
        <f>VLOOKUP($C7,Demographics!$A$1:$T$2860,3,FALSE)/$E7</f>
        <v>0.48253557567917205</v>
      </c>
      <c r="M7" s="6">
        <f>VLOOKUP($C7,Demographics!$A$1:$T$2860,4,FALSE)/$E7</f>
        <v>0.51746442432082795</v>
      </c>
      <c r="N7" s="6">
        <f>VLOOKUP($C7,Demographics!$A$1:$T$2860,5,FALSE)/$E7</f>
        <v>7.7619663648124193E-3</v>
      </c>
      <c r="O7" s="6">
        <f>VLOOKUP($C7,Demographics!$A$1:$T$2860,6,FALSE)/$E7</f>
        <v>4.5278137128072445E-2</v>
      </c>
      <c r="P7" s="6">
        <f>VLOOKUP($C7,Demographics!$A$1:$T$2860,7,FALSE)/$E7</f>
        <v>1.5523932729624839E-2</v>
      </c>
      <c r="Q7" s="6">
        <f>VLOOKUP($C7,Demographics!$A$1:$T$2860,8,FALSE)/$E7</f>
        <v>8.7968952134540757E-2</v>
      </c>
      <c r="R7" s="6">
        <f>VLOOKUP($C7,Demographics!$A$1:$T$2860,9,FALSE)/$E7</f>
        <v>0</v>
      </c>
      <c r="S7" s="6">
        <f>VLOOKUP($C7,Demographics!$A$1:$T$2860,10,FALSE)/$E7</f>
        <v>2.9754204398447608E-2</v>
      </c>
      <c r="T7" s="6">
        <f>VLOOKUP($C7,Demographics!$A$1:$T$2860,11,FALSE)/$E7</f>
        <v>0.8137128072445019</v>
      </c>
      <c r="U7" s="6">
        <f>VLOOKUP($C7,Demographics!$A$1:$T$2860,12,FALSE)/$E7</f>
        <v>1.8111254851228976E-2</v>
      </c>
      <c r="V7" s="6">
        <f>VLOOKUP($C7,Demographics!$A$1:$T$2860,13,FALSE)/$E7</f>
        <v>5.1746442432082798E-3</v>
      </c>
      <c r="W7" s="6">
        <f>VLOOKUP($C7,Demographics!$A$1:$T$2860,14,FALSE)/$E7</f>
        <v>7.7619663648124193E-3</v>
      </c>
      <c r="X7" s="6">
        <f>VLOOKUP($C7,Demographics!$A$1:$T$2860,15,FALSE)/$E7</f>
        <v>0.2276843467011643</v>
      </c>
      <c r="Y7" s="6">
        <f>VLOOKUP($C7,Demographics!$A$1:$T$2860,16,FALSE)/$E7</f>
        <v>2.5873221216041399E-3</v>
      </c>
      <c r="Z7" s="6">
        <f>VLOOKUP($C7,Demographics!$A$1:$T$2860,17,FALSE)/$E7</f>
        <v>8.6675291073738683E-2</v>
      </c>
      <c r="AA7" s="6">
        <f>VLOOKUP($C7,Demographics!$A$1:$T$2860,18,FALSE)/$E7</f>
        <v>2.1992238033635189E-2</v>
      </c>
      <c r="AB7" s="6">
        <f>VLOOKUP($C7,Demographics!$A$1:$T$2860,19,FALSE)/$E7</f>
        <v>6.7270375161707627E-2</v>
      </c>
      <c r="AC7" s="54">
        <f>VLOOKUP($C7,Demographics!$A$1:$T$2860,20,FALSE)/$E7</f>
        <v>9.5730918499353168E-2</v>
      </c>
      <c r="AD7" s="44">
        <f t="shared" si="0"/>
        <v>3.4101010101010103</v>
      </c>
      <c r="AE7" s="44">
        <f t="shared" si="1"/>
        <v>2.797979797979798</v>
      </c>
      <c r="AF7" s="44">
        <f t="shared" si="2"/>
        <v>2.9480369515011549</v>
      </c>
      <c r="AG7" s="21">
        <v>0.22</v>
      </c>
      <c r="AH7" s="18">
        <v>0.22</v>
      </c>
      <c r="AI7" s="17">
        <v>0.26400000000000001</v>
      </c>
      <c r="AJ7" s="21">
        <f t="shared" si="4"/>
        <v>0.70399999999999996</v>
      </c>
      <c r="AK7" s="27">
        <f t="shared" si="3"/>
        <v>52</v>
      </c>
    </row>
    <row r="8" spans="1:37" x14ac:dyDescent="0.2">
      <c r="A8" s="9" t="s">
        <v>577</v>
      </c>
      <c r="B8" s="8" t="s">
        <v>413</v>
      </c>
      <c r="C8" s="35">
        <v>5176</v>
      </c>
      <c r="D8" s="36" t="s">
        <v>124</v>
      </c>
      <c r="E8" s="40">
        <f>VLOOKUP($C8,Demographics!$A$2:$T$2860,2,FALSE)</f>
        <v>78</v>
      </c>
      <c r="F8" s="87">
        <f>IFERROR(VLOOKUP($C8,'Graduation Rate'!$A:$M,13,FALSE), "")</f>
        <v>0.38461538499999998</v>
      </c>
      <c r="G8" s="87">
        <f>IFERROR(VLOOKUP($C8,Discipline!$A:$I,4,FALSE), "")</f>
        <v>4.2999999999999997E-2</v>
      </c>
      <c r="H8" s="87" t="str">
        <f>IFERROR(VLOOKUP($C8,'Dual Credit'!$A:$P,6,FALSE), "")</f>
        <v/>
      </c>
      <c r="I8" s="99">
        <f>VLOOKUP($A8,Districts!$A:$G,7,FALSE)</f>
        <v>2.8745158791634391</v>
      </c>
      <c r="J8" s="90">
        <f>VLOOKUP($A8,Districts!$A:$F,5,FALSE)</f>
        <v>15.374557450917285</v>
      </c>
      <c r="K8" s="55">
        <f>VLOOKUP($A8,Districts!$A:$F,6,FALSE)</f>
        <v>15084.01267639857</v>
      </c>
      <c r="L8" s="6">
        <f>VLOOKUP($C8,Demographics!$A$1:$T$2860,3,FALSE)/$E8</f>
        <v>0.4358974358974359</v>
      </c>
      <c r="M8" s="6">
        <f>VLOOKUP($C8,Demographics!$A$1:$T$2860,4,FALSE)/$E8</f>
        <v>0.5641025641025641</v>
      </c>
      <c r="N8" s="6">
        <f>VLOOKUP($C8,Demographics!$A$1:$T$2860,5,FALSE)/$E8</f>
        <v>2.564102564102564E-2</v>
      </c>
      <c r="O8" s="6">
        <f>VLOOKUP($C8,Demographics!$A$1:$T$2860,6,FALSE)/$E8</f>
        <v>1.282051282051282E-2</v>
      </c>
      <c r="P8" s="6">
        <f>VLOOKUP($C8,Demographics!$A$1:$T$2860,7,FALSE)/$E8</f>
        <v>0</v>
      </c>
      <c r="Q8" s="6">
        <f>VLOOKUP($C8,Demographics!$A$1:$T$2860,8,FALSE)/$E8</f>
        <v>0.16666666666666666</v>
      </c>
      <c r="R8" s="6">
        <f>VLOOKUP($C8,Demographics!$A$1:$T$2860,9,FALSE)/$E8</f>
        <v>0</v>
      </c>
      <c r="S8" s="6">
        <f>VLOOKUP($C8,Demographics!$A$1:$T$2860,10,FALSE)/$E8</f>
        <v>3.8461538461538464E-2</v>
      </c>
      <c r="T8" s="6">
        <f>VLOOKUP($C8,Demographics!$A$1:$T$2860,11,FALSE)/$E8</f>
        <v>0.75641025641025639</v>
      </c>
      <c r="U8" s="6">
        <f>VLOOKUP($C8,Demographics!$A$1:$T$2860,12,FALSE)/$E8</f>
        <v>0</v>
      </c>
      <c r="V8" s="6">
        <f>VLOOKUP($C8,Demographics!$A$1:$T$2860,13,FALSE)/$E8</f>
        <v>1.282051282051282E-2</v>
      </c>
      <c r="W8" s="6">
        <f>VLOOKUP($C8,Demographics!$A$1:$T$2860,14,FALSE)/$E8</f>
        <v>6.4102564102564097E-2</v>
      </c>
      <c r="X8" s="6">
        <f>VLOOKUP($C8,Demographics!$A$1:$T$2860,15,FALSE)/$E8</f>
        <v>0.55128205128205132</v>
      </c>
      <c r="Y8" s="6">
        <f>VLOOKUP($C8,Demographics!$A$1:$T$2860,16,FALSE)/$E8</f>
        <v>0</v>
      </c>
      <c r="Z8" s="6">
        <f>VLOOKUP($C8,Demographics!$A$1:$T$2860,17,FALSE)/$E8</f>
        <v>1.282051282051282E-2</v>
      </c>
      <c r="AA8" s="6">
        <f>VLOOKUP($C8,Demographics!$A$1:$T$2860,18,FALSE)/$E8</f>
        <v>0.16666666666666666</v>
      </c>
      <c r="AB8" s="6">
        <f>VLOOKUP($C8,Demographics!$A$1:$T$2860,19,FALSE)/$E8</f>
        <v>0.12820512820512819</v>
      </c>
      <c r="AC8" s="54">
        <f>VLOOKUP($C8,Demographics!$A$1:$T$2860,20,FALSE)/$E8</f>
        <v>0.10256410256410256</v>
      </c>
      <c r="AD8" s="44">
        <f t="shared" si="0"/>
        <v>1.3337222870478411</v>
      </c>
      <c r="AE8" s="44" t="str">
        <f t="shared" si="1"/>
        <v/>
      </c>
      <c r="AF8" s="44">
        <f t="shared" si="2"/>
        <v>1.5622188905547225</v>
      </c>
      <c r="AG8" s="19">
        <v>-1.2330000000000001</v>
      </c>
      <c r="AH8" s="20"/>
      <c r="AI8" s="17">
        <v>-0.77800000000000002</v>
      </c>
      <c r="AJ8" s="21">
        <f t="shared" si="4"/>
        <v>-2.0110000000000001</v>
      </c>
      <c r="AK8" s="27">
        <f t="shared" si="3"/>
        <v>510</v>
      </c>
    </row>
    <row r="9" spans="1:37" x14ac:dyDescent="0.2">
      <c r="A9" s="9" t="s">
        <v>578</v>
      </c>
      <c r="B9" s="8" t="s">
        <v>12</v>
      </c>
      <c r="C9" s="35">
        <v>2523</v>
      </c>
      <c r="D9" s="36" t="s">
        <v>123</v>
      </c>
      <c r="E9" s="40">
        <f>VLOOKUP($C9,Demographics!$A$2:$T$2860,2,FALSE)</f>
        <v>1666</v>
      </c>
      <c r="F9" s="87">
        <f>IFERROR(VLOOKUP($C9,'Graduation Rate'!$A:$M,13,FALSE), "")</f>
        <v>0.93830334199999998</v>
      </c>
      <c r="G9" s="87">
        <f>IFERROR(VLOOKUP($C9,Discipline!$A:$I,4,FALSE), "")</f>
        <v>2.4E-2</v>
      </c>
      <c r="H9" s="87">
        <f>IFERROR(VLOOKUP($C9,'Dual Credit'!$A:$P,6,FALSE), "")</f>
        <v>0.222</v>
      </c>
      <c r="I9" s="99">
        <f>VLOOKUP($A9,Districts!$A:$G,7,FALSE)</f>
        <v>4.0714808043875683</v>
      </c>
      <c r="J9" s="90">
        <f>VLOOKUP($A9,Districts!$A:$F,5,FALSE)</f>
        <v>16.827492007083325</v>
      </c>
      <c r="K9" s="55">
        <f>VLOOKUP($A9,Districts!$A:$F,6,FALSE)</f>
        <v>14646.515663048713</v>
      </c>
      <c r="L9" s="6">
        <f>VLOOKUP($C9,Demographics!$A$1:$T$2860,3,FALSE)/$E9</f>
        <v>0.47599039615846339</v>
      </c>
      <c r="M9" s="6">
        <f>VLOOKUP($C9,Demographics!$A$1:$T$2860,4,FALSE)/$E9</f>
        <v>0.52400960384153661</v>
      </c>
      <c r="N9" s="6">
        <f>VLOOKUP($C9,Demographics!$A$1:$T$2860,5,FALSE)/$E9</f>
        <v>1.4405762304921969E-2</v>
      </c>
      <c r="O9" s="6">
        <f>VLOOKUP($C9,Demographics!$A$1:$T$2860,6,FALSE)/$E9</f>
        <v>2.100840336134454E-2</v>
      </c>
      <c r="P9" s="6">
        <f>VLOOKUP($C9,Demographics!$A$1:$T$2860,7,FALSE)/$E9</f>
        <v>7.2028811524609843E-3</v>
      </c>
      <c r="Q9" s="6">
        <f>VLOOKUP($C9,Demographics!$A$1:$T$2860,8,FALSE)/$E9</f>
        <v>0.12965186074429771</v>
      </c>
      <c r="R9" s="6">
        <f>VLOOKUP($C9,Demographics!$A$1:$T$2860,9,FALSE)/$E9</f>
        <v>3.0012004801920769E-3</v>
      </c>
      <c r="S9" s="6">
        <f>VLOOKUP($C9,Demographics!$A$1:$T$2860,10,FALSE)/$E9</f>
        <v>6.1224489795918366E-2</v>
      </c>
      <c r="T9" s="6">
        <f>VLOOKUP($C9,Demographics!$A$1:$T$2860,11,FALSE)/$E9</f>
        <v>0.76350540216086438</v>
      </c>
      <c r="U9" s="6">
        <f>VLOOKUP($C9,Demographics!$A$1:$T$2860,12,FALSE)/$E9</f>
        <v>2.8211284513805522E-2</v>
      </c>
      <c r="V9" s="6">
        <f>VLOOKUP($C9,Demographics!$A$1:$T$2860,13,FALSE)/$E9</f>
        <v>3.6014405762304922E-3</v>
      </c>
      <c r="W9" s="6">
        <f>VLOOKUP($C9,Demographics!$A$1:$T$2860,14,FALSE)/$E9</f>
        <v>3.0612244897959183E-2</v>
      </c>
      <c r="X9" s="6">
        <f>VLOOKUP($C9,Demographics!$A$1:$T$2860,15,FALSE)/$E9</f>
        <v>0.29351740696278511</v>
      </c>
      <c r="Y9" s="6">
        <f>VLOOKUP($C9,Demographics!$A$1:$T$2860,16,FALSE)/$E9</f>
        <v>5.4021608643457387E-3</v>
      </c>
      <c r="Z9" s="6">
        <f>VLOOKUP($C9,Demographics!$A$1:$T$2860,17,FALSE)/$E9</f>
        <v>1.2605042016806723E-2</v>
      </c>
      <c r="AA9" s="6">
        <f>VLOOKUP($C9,Demographics!$A$1:$T$2860,18,FALSE)/$E9</f>
        <v>3.4813925570228089E-2</v>
      </c>
      <c r="AB9" s="6">
        <f>VLOOKUP($C9,Demographics!$A$1:$T$2860,19,FALSE)/$E9</f>
        <v>6.3025210084033612E-2</v>
      </c>
      <c r="AC9" s="54">
        <f>VLOOKUP($C9,Demographics!$A$1:$T$2860,20,FALSE)/$E9</f>
        <v>0.10444177671068428</v>
      </c>
      <c r="AD9" s="44">
        <f t="shared" si="0"/>
        <v>3.1965897693079239</v>
      </c>
      <c r="AE9" s="44">
        <f t="shared" si="1"/>
        <v>2.3790322580645165</v>
      </c>
      <c r="AF9" s="44">
        <f t="shared" si="2"/>
        <v>2.6851063829787236</v>
      </c>
      <c r="AG9" s="21">
        <v>0.123</v>
      </c>
      <c r="AH9" s="18">
        <v>-0.111</v>
      </c>
      <c r="AI9" s="17">
        <v>0.122</v>
      </c>
      <c r="AJ9" s="21">
        <f t="shared" si="4"/>
        <v>0.13400000000000001</v>
      </c>
      <c r="AK9" s="27">
        <f t="shared" si="3"/>
        <v>179</v>
      </c>
    </row>
    <row r="10" spans="1:37" x14ac:dyDescent="0.2">
      <c r="A10" s="9" t="s">
        <v>578</v>
      </c>
      <c r="B10" s="8" t="s">
        <v>214</v>
      </c>
      <c r="C10" s="35">
        <v>4287</v>
      </c>
      <c r="D10" s="36" t="s">
        <v>124</v>
      </c>
      <c r="E10" s="40">
        <f>VLOOKUP($C10,Demographics!$A$2:$T$2860,2,FALSE)</f>
        <v>143</v>
      </c>
      <c r="F10" s="87">
        <f>IFERROR(VLOOKUP($C10,'Graduation Rate'!$A:$M,13,FALSE), "")</f>
        <v>0.55555555599999995</v>
      </c>
      <c r="G10" s="87">
        <f>IFERROR(VLOOKUP($C10,Discipline!$A:$I,4,FALSE), "")</f>
        <v>4.8000000000000001E-2</v>
      </c>
      <c r="H10" s="87">
        <f>IFERROR(VLOOKUP($C10,'Dual Credit'!$A:$P,6,FALSE), "")</f>
        <v>0.1</v>
      </c>
      <c r="I10" s="99">
        <f>VLOOKUP($A10,Districts!$A:$G,7,FALSE)</f>
        <v>4.0714808043875683</v>
      </c>
      <c r="J10" s="90">
        <f>VLOOKUP($A10,Districts!$A:$F,5,FALSE)</f>
        <v>16.827492007083325</v>
      </c>
      <c r="K10" s="55">
        <f>VLOOKUP($A10,Districts!$A:$F,6,FALSE)</f>
        <v>14646.515663048713</v>
      </c>
      <c r="L10" s="6">
        <f>VLOOKUP($C10,Demographics!$A$1:$T$2860,3,FALSE)/$E10</f>
        <v>0.47552447552447552</v>
      </c>
      <c r="M10" s="6">
        <f>VLOOKUP($C10,Demographics!$A$1:$T$2860,4,FALSE)/$E10</f>
        <v>0.52447552447552448</v>
      </c>
      <c r="N10" s="6">
        <f>VLOOKUP($C10,Demographics!$A$1:$T$2860,5,FALSE)/$E10</f>
        <v>6.993006993006993E-3</v>
      </c>
      <c r="O10" s="6">
        <f>VLOOKUP($C10,Demographics!$A$1:$T$2860,6,FALSE)/$E10</f>
        <v>2.097902097902098E-2</v>
      </c>
      <c r="P10" s="6">
        <f>VLOOKUP($C10,Demographics!$A$1:$T$2860,7,FALSE)/$E10</f>
        <v>1.3986013986013986E-2</v>
      </c>
      <c r="Q10" s="6">
        <f>VLOOKUP($C10,Demographics!$A$1:$T$2860,8,FALSE)/$E10</f>
        <v>0.11188811188811189</v>
      </c>
      <c r="R10" s="6">
        <f>VLOOKUP($C10,Demographics!$A$1:$T$2860,9,FALSE)/$E10</f>
        <v>0</v>
      </c>
      <c r="S10" s="6">
        <f>VLOOKUP($C10,Demographics!$A$1:$T$2860,10,FALSE)/$E10</f>
        <v>3.4965034965034968E-2</v>
      </c>
      <c r="T10" s="6">
        <f>VLOOKUP($C10,Demographics!$A$1:$T$2860,11,FALSE)/$E10</f>
        <v>0.81118881118881114</v>
      </c>
      <c r="U10" s="6">
        <f>VLOOKUP($C10,Demographics!$A$1:$T$2860,12,FALSE)/$E10</f>
        <v>4.8951048951048952E-2</v>
      </c>
      <c r="V10" s="6">
        <f>VLOOKUP($C10,Demographics!$A$1:$T$2860,13,FALSE)/$E10</f>
        <v>1.3986013986013986E-2</v>
      </c>
      <c r="W10" s="6">
        <f>VLOOKUP($C10,Demographics!$A$1:$T$2860,14,FALSE)/$E10</f>
        <v>7.6923076923076927E-2</v>
      </c>
      <c r="X10" s="6">
        <f>VLOOKUP($C10,Demographics!$A$1:$T$2860,15,FALSE)/$E10</f>
        <v>0.48951048951048953</v>
      </c>
      <c r="Y10" s="6">
        <f>VLOOKUP($C10,Demographics!$A$1:$T$2860,16,FALSE)/$E10</f>
        <v>6.993006993006993E-3</v>
      </c>
      <c r="Z10" s="6">
        <f>VLOOKUP($C10,Demographics!$A$1:$T$2860,17,FALSE)/$E10</f>
        <v>1.3986013986013986E-2</v>
      </c>
      <c r="AA10" s="6">
        <f>VLOOKUP($C10,Demographics!$A$1:$T$2860,18,FALSE)/$E10</f>
        <v>0.20279720279720279</v>
      </c>
      <c r="AB10" s="6">
        <f>VLOOKUP($C10,Demographics!$A$1:$T$2860,19,FALSE)/$E10</f>
        <v>6.9930069930069935E-2</v>
      </c>
      <c r="AC10" s="54">
        <f>VLOOKUP($C10,Demographics!$A$1:$T$2860,20,FALSE)/$E10</f>
        <v>0.19580419580419581</v>
      </c>
      <c r="AD10" s="44">
        <f t="shared" si="0"/>
        <v>2.0921187308085978</v>
      </c>
      <c r="AE10" s="44" t="str">
        <f t="shared" si="1"/>
        <v/>
      </c>
      <c r="AF10" s="44">
        <f t="shared" si="2"/>
        <v>1.8775510204081631</v>
      </c>
      <c r="AG10" s="19">
        <v>-0.44800000000000001</v>
      </c>
      <c r="AH10" s="20"/>
      <c r="AI10" s="17">
        <v>-0.442</v>
      </c>
      <c r="AJ10" s="21">
        <f t="shared" si="4"/>
        <v>-0.89</v>
      </c>
      <c r="AK10" s="27">
        <f t="shared" si="3"/>
        <v>487</v>
      </c>
    </row>
    <row r="11" spans="1:37" x14ac:dyDescent="0.2">
      <c r="A11" s="9" t="s">
        <v>579</v>
      </c>
      <c r="B11" s="8" t="s">
        <v>68</v>
      </c>
      <c r="C11" s="35">
        <v>2434</v>
      </c>
      <c r="D11" s="36" t="s">
        <v>123</v>
      </c>
      <c r="E11" s="40">
        <f>VLOOKUP($C11,Demographics!$A$2:$T$2860,2,FALSE)</f>
        <v>360</v>
      </c>
      <c r="F11" s="87">
        <f>IFERROR(VLOOKUP($C11,'Graduation Rate'!$A:$M,13,FALSE), "")</f>
        <v>0.92063492099999999</v>
      </c>
      <c r="G11" s="87">
        <f>IFERROR(VLOOKUP($C11,Discipline!$A:$I,4,FALSE), "")</f>
        <v>5.8000000000000003E-2</v>
      </c>
      <c r="H11" s="87">
        <f>IFERROR(VLOOKUP($C11,'Dual Credit'!$A:$P,6,FALSE), "")</f>
        <v>0.1</v>
      </c>
      <c r="I11" s="99">
        <f>VLOOKUP($A11,Districts!$A:$G,7,FALSE)</f>
        <v>0.45936981757877282</v>
      </c>
      <c r="J11" s="90">
        <f>VLOOKUP($A11,Districts!$A:$F,5,FALSE)</f>
        <v>15.152865336303742</v>
      </c>
      <c r="K11" s="55">
        <f>VLOOKUP($A11,Districts!$A:$F,6,FALSE)</f>
        <v>14077.345705080077</v>
      </c>
      <c r="L11" s="6">
        <f>VLOOKUP($C11,Demographics!$A$1:$T$2860,3,FALSE)/$E11</f>
        <v>0.5083333333333333</v>
      </c>
      <c r="M11" s="6">
        <f>VLOOKUP($C11,Demographics!$A$1:$T$2860,4,FALSE)/$E11</f>
        <v>0.49166666666666664</v>
      </c>
      <c r="N11" s="6">
        <f>VLOOKUP($C11,Demographics!$A$1:$T$2860,5,FALSE)/$E11</f>
        <v>5.5555555555555558E-3</v>
      </c>
      <c r="O11" s="6">
        <f>VLOOKUP($C11,Demographics!$A$1:$T$2860,6,FALSE)/$E11</f>
        <v>1.3888888888888888E-2</v>
      </c>
      <c r="P11" s="6">
        <f>VLOOKUP($C11,Demographics!$A$1:$T$2860,7,FALSE)/$E11</f>
        <v>2.7777777777777779E-3</v>
      </c>
      <c r="Q11" s="6">
        <f>VLOOKUP($C11,Demographics!$A$1:$T$2860,8,FALSE)/$E11</f>
        <v>6.9444444444444448E-2</v>
      </c>
      <c r="R11" s="6">
        <f>VLOOKUP($C11,Demographics!$A$1:$T$2860,9,FALSE)/$E11</f>
        <v>0</v>
      </c>
      <c r="S11" s="6">
        <f>VLOOKUP($C11,Demographics!$A$1:$T$2860,10,FALSE)/$E11</f>
        <v>6.3888888888888884E-2</v>
      </c>
      <c r="T11" s="6">
        <f>VLOOKUP($C11,Demographics!$A$1:$T$2860,11,FALSE)/$E11</f>
        <v>0.84444444444444444</v>
      </c>
      <c r="U11" s="6">
        <f>VLOOKUP($C11,Demographics!$A$1:$T$2860,12,FALSE)/$E11</f>
        <v>0</v>
      </c>
      <c r="V11" s="6">
        <f>VLOOKUP($C11,Demographics!$A$1:$T$2860,13,FALSE)/$E11</f>
        <v>2.7777777777777779E-3</v>
      </c>
      <c r="W11" s="6">
        <f>VLOOKUP($C11,Demographics!$A$1:$T$2860,14,FALSE)/$E11</f>
        <v>1.6666666666666666E-2</v>
      </c>
      <c r="X11" s="6">
        <f>VLOOKUP($C11,Demographics!$A$1:$T$2860,15,FALSE)/$E11</f>
        <v>0.31944444444444442</v>
      </c>
      <c r="Y11" s="6">
        <f>VLOOKUP($C11,Demographics!$A$1:$T$2860,16,FALSE)/$E11</f>
        <v>0</v>
      </c>
      <c r="Z11" s="6">
        <f>VLOOKUP($C11,Demographics!$A$1:$T$2860,17,FALSE)/$E11</f>
        <v>1.1111111111111112E-2</v>
      </c>
      <c r="AA11" s="6">
        <f>VLOOKUP($C11,Demographics!$A$1:$T$2860,18,FALSE)/$E11</f>
        <v>1.6666666666666666E-2</v>
      </c>
      <c r="AB11" s="6">
        <f>VLOOKUP($C11,Demographics!$A$1:$T$2860,19,FALSE)/$E11</f>
        <v>2.2222222222222223E-2</v>
      </c>
      <c r="AC11" s="54">
        <f>VLOOKUP($C11,Demographics!$A$1:$T$2860,20,FALSE)/$E11</f>
        <v>0.10277777777777777</v>
      </c>
      <c r="AD11" s="44">
        <f t="shared" si="0"/>
        <v>2.8462311557788942</v>
      </c>
      <c r="AE11" s="44">
        <f t="shared" si="1"/>
        <v>2.7517587939698491</v>
      </c>
      <c r="AF11" s="44">
        <f t="shared" si="2"/>
        <v>2.65979381443299</v>
      </c>
      <c r="AG11" s="19">
        <v>-0.25</v>
      </c>
      <c r="AH11" s="20">
        <v>0.22600000000000001</v>
      </c>
      <c r="AI11" s="17">
        <v>8.5000000000000006E-2</v>
      </c>
      <c r="AJ11" s="21">
        <f t="shared" si="4"/>
        <v>6.1000000000000013E-2</v>
      </c>
      <c r="AK11" s="27">
        <f t="shared" si="3"/>
        <v>196</v>
      </c>
    </row>
    <row r="12" spans="1:37" x14ac:dyDescent="0.2">
      <c r="A12" s="9" t="s">
        <v>580</v>
      </c>
      <c r="B12" s="8" t="s">
        <v>51</v>
      </c>
      <c r="C12" s="35">
        <v>5037</v>
      </c>
      <c r="D12" s="36" t="s">
        <v>123</v>
      </c>
      <c r="E12" s="40">
        <f>VLOOKUP($C12,Demographics!$A$2:$T$2860,2,FALSE)</f>
        <v>1628</v>
      </c>
      <c r="F12" s="87">
        <f>IFERROR(VLOOKUP($C12,'Graduation Rate'!$A:$M,13,FALSE), "")</f>
        <v>0.91576086999999995</v>
      </c>
      <c r="G12" s="87">
        <f>IFERROR(VLOOKUP($C12,Discipline!$A:$I,4,FALSE), "")</f>
        <v>4.9000000000000002E-2</v>
      </c>
      <c r="H12" s="87">
        <f>IFERROR(VLOOKUP($C12,'Dual Credit'!$A:$P,6,FALSE), "")</f>
        <v>0.314</v>
      </c>
      <c r="I12" s="99">
        <f>VLOOKUP($A12,Districts!$A:$G,7,FALSE)</f>
        <v>5.6917498295419326</v>
      </c>
      <c r="J12" s="90">
        <f>VLOOKUP($A12,Districts!$A:$F,5,FALSE)</f>
        <v>16.030686996850012</v>
      </c>
      <c r="K12" s="55">
        <f>VLOOKUP($A12,Districts!$A:$F,6,FALSE)</f>
        <v>15447.611773344992</v>
      </c>
      <c r="L12" s="6">
        <f>VLOOKUP($C12,Demographics!$A$1:$T$2860,3,FALSE)/$E12</f>
        <v>0.51044226044226049</v>
      </c>
      <c r="M12" s="6">
        <f>VLOOKUP($C12,Demographics!$A$1:$T$2860,4,FALSE)/$E12</f>
        <v>0.48955773955773957</v>
      </c>
      <c r="N12" s="6">
        <f>VLOOKUP($C12,Demographics!$A$1:$T$2860,5,FALSE)/$E12</f>
        <v>4.2997542997542998E-3</v>
      </c>
      <c r="O12" s="6">
        <f>VLOOKUP($C12,Demographics!$A$1:$T$2860,6,FALSE)/$E12</f>
        <v>0.12407862407862408</v>
      </c>
      <c r="P12" s="6">
        <f>VLOOKUP($C12,Demographics!$A$1:$T$2860,7,FALSE)/$E12</f>
        <v>0.10749385749385749</v>
      </c>
      <c r="Q12" s="6">
        <f>VLOOKUP($C12,Demographics!$A$1:$T$2860,8,FALSE)/$E12</f>
        <v>0.19840294840294839</v>
      </c>
      <c r="R12" s="6">
        <f>VLOOKUP($C12,Demographics!$A$1:$T$2860,9,FALSE)/$E12</f>
        <v>1.5970515970515971E-2</v>
      </c>
      <c r="S12" s="6">
        <f>VLOOKUP($C12,Demographics!$A$1:$T$2860,10,FALSE)/$E12</f>
        <v>7.4938574938574934E-2</v>
      </c>
      <c r="T12" s="6">
        <f>VLOOKUP($C12,Demographics!$A$1:$T$2860,11,FALSE)/$E12</f>
        <v>0.47481572481572482</v>
      </c>
      <c r="U12" s="6">
        <f>VLOOKUP($C12,Demographics!$A$1:$T$2860,12,FALSE)/$E12</f>
        <v>0.10565110565110565</v>
      </c>
      <c r="V12" s="6">
        <f>VLOOKUP($C12,Demographics!$A$1:$T$2860,13,FALSE)/$E12</f>
        <v>1.8427518427518428E-3</v>
      </c>
      <c r="W12" s="6">
        <f>VLOOKUP($C12,Demographics!$A$1:$T$2860,14,FALSE)/$E12</f>
        <v>1.4127764127764128E-2</v>
      </c>
      <c r="X12" s="6">
        <f>VLOOKUP($C12,Demographics!$A$1:$T$2860,15,FALSE)/$E12</f>
        <v>0.4735872235872236</v>
      </c>
      <c r="Y12" s="6">
        <f>VLOOKUP($C12,Demographics!$A$1:$T$2860,16,FALSE)/$E12</f>
        <v>0</v>
      </c>
      <c r="Z12" s="6">
        <f>VLOOKUP($C12,Demographics!$A$1:$T$2860,17,FALSE)/$E12</f>
        <v>4.2997542997542998E-3</v>
      </c>
      <c r="AA12" s="6">
        <f>VLOOKUP($C12,Demographics!$A$1:$T$2860,18,FALSE)/$E12</f>
        <v>4.7911547911547912E-2</v>
      </c>
      <c r="AB12" s="6">
        <f>VLOOKUP($C12,Demographics!$A$1:$T$2860,19,FALSE)/$E12</f>
        <v>4.1154791154791155E-2</v>
      </c>
      <c r="AC12" s="54">
        <f>VLOOKUP($C12,Demographics!$A$1:$T$2860,20,FALSE)/$E12</f>
        <v>9.2751842751842756E-2</v>
      </c>
      <c r="AD12" s="44">
        <f t="shared" si="0"/>
        <v>2.9701030927835053</v>
      </c>
      <c r="AE12" s="44">
        <f t="shared" si="1"/>
        <v>2.1449126413155191</v>
      </c>
      <c r="AF12" s="44">
        <f t="shared" si="2"/>
        <v>1.7343941248470016</v>
      </c>
      <c r="AG12" s="19">
        <v>1.9E-2</v>
      </c>
      <c r="AH12" s="20">
        <v>-0.161</v>
      </c>
      <c r="AI12" s="17">
        <v>-0.622</v>
      </c>
      <c r="AJ12" s="21">
        <f t="shared" si="4"/>
        <v>-0.76400000000000001</v>
      </c>
      <c r="AK12" s="27">
        <f t="shared" si="3"/>
        <v>474</v>
      </c>
    </row>
    <row r="13" spans="1:37" x14ac:dyDescent="0.2">
      <c r="A13" s="9" t="s">
        <v>580</v>
      </c>
      <c r="B13" s="8" t="s">
        <v>63</v>
      </c>
      <c r="C13" s="35">
        <v>4474</v>
      </c>
      <c r="D13" s="36" t="s">
        <v>123</v>
      </c>
      <c r="E13" s="40">
        <f>VLOOKUP($C13,Demographics!$A$2:$T$2860,2,FALSE)</f>
        <v>1664</v>
      </c>
      <c r="F13" s="87">
        <f>IFERROR(VLOOKUP($C13,'Graduation Rate'!$A:$M,13,FALSE), "")</f>
        <v>0.92196531800000003</v>
      </c>
      <c r="G13" s="87">
        <f>IFERROR(VLOOKUP($C13,Discipline!$A:$I,4,FALSE), "")</f>
        <v>5.0999999999999997E-2</v>
      </c>
      <c r="H13" s="87">
        <f>IFERROR(VLOOKUP($C13,'Dual Credit'!$A:$P,6,FALSE), "")</f>
        <v>0.27300000000000002</v>
      </c>
      <c r="I13" s="99">
        <f>VLOOKUP($A13,Districts!$A:$G,7,FALSE)</f>
        <v>5.6917498295419326</v>
      </c>
      <c r="J13" s="90">
        <f>VLOOKUP($A13,Districts!$A:$F,5,FALSE)</f>
        <v>16.030686996850012</v>
      </c>
      <c r="K13" s="55">
        <f>VLOOKUP($A13,Districts!$A:$F,6,FALSE)</f>
        <v>15447.611773344992</v>
      </c>
      <c r="L13" s="6">
        <f>VLOOKUP($C13,Demographics!$A$1:$T$2860,3,FALSE)/$E13</f>
        <v>0.49939903846153844</v>
      </c>
      <c r="M13" s="6">
        <f>VLOOKUP($C13,Demographics!$A$1:$T$2860,4,FALSE)/$E13</f>
        <v>0.50060096153846156</v>
      </c>
      <c r="N13" s="6">
        <f>VLOOKUP($C13,Demographics!$A$1:$T$2860,5,FALSE)/$E13</f>
        <v>4.807692307692308E-3</v>
      </c>
      <c r="O13" s="6">
        <f>VLOOKUP($C13,Demographics!$A$1:$T$2860,6,FALSE)/$E13</f>
        <v>0.11478365384615384</v>
      </c>
      <c r="P13" s="6">
        <f>VLOOKUP($C13,Demographics!$A$1:$T$2860,7,FALSE)/$E13</f>
        <v>4.6875E-2</v>
      </c>
      <c r="Q13" s="6">
        <f>VLOOKUP($C13,Demographics!$A$1:$T$2860,8,FALSE)/$E13</f>
        <v>0.27944711538461536</v>
      </c>
      <c r="R13" s="6">
        <f>VLOOKUP($C13,Demographics!$A$1:$T$2860,9,FALSE)/$E13</f>
        <v>3.0048076923076924E-2</v>
      </c>
      <c r="S13" s="6">
        <f>VLOOKUP($C13,Demographics!$A$1:$T$2860,10,FALSE)/$E13</f>
        <v>7.4519230769230768E-2</v>
      </c>
      <c r="T13" s="6">
        <f>VLOOKUP($C13,Demographics!$A$1:$T$2860,11,FALSE)/$E13</f>
        <v>0.44951923076923078</v>
      </c>
      <c r="U13" s="6">
        <f>VLOOKUP($C13,Demographics!$A$1:$T$2860,12,FALSE)/$E13</f>
        <v>0.10396634615384616</v>
      </c>
      <c r="V13" s="6">
        <f>VLOOKUP($C13,Demographics!$A$1:$T$2860,13,FALSE)/$E13</f>
        <v>2.403846153846154E-3</v>
      </c>
      <c r="W13" s="6">
        <f>VLOOKUP($C13,Demographics!$A$1:$T$2860,14,FALSE)/$E13</f>
        <v>7.2115384615384619E-3</v>
      </c>
      <c r="X13" s="6">
        <f>VLOOKUP($C13,Demographics!$A$1:$T$2860,15,FALSE)/$E13</f>
        <v>0.40264423076923078</v>
      </c>
      <c r="Y13" s="6">
        <f>VLOOKUP($C13,Demographics!$A$1:$T$2860,16,FALSE)/$E13</f>
        <v>6.0096153846153849E-4</v>
      </c>
      <c r="Z13" s="6">
        <f>VLOOKUP($C13,Demographics!$A$1:$T$2860,17,FALSE)/$E13</f>
        <v>1.141826923076923E-2</v>
      </c>
      <c r="AA13" s="6">
        <f>VLOOKUP($C13,Demographics!$A$1:$T$2860,18,FALSE)/$E13</f>
        <v>3.786057692307692E-2</v>
      </c>
      <c r="AB13" s="6">
        <f>VLOOKUP($C13,Demographics!$A$1:$T$2860,19,FALSE)/$E13</f>
        <v>2.4639423076923076E-2</v>
      </c>
      <c r="AC13" s="54">
        <f>VLOOKUP($C13,Demographics!$A$1:$T$2860,20,FALSE)/$E13</f>
        <v>6.5504807692307696E-2</v>
      </c>
      <c r="AD13" s="44">
        <f t="shared" si="0"/>
        <v>3.0391959798994974</v>
      </c>
      <c r="AE13" s="44">
        <f t="shared" si="1"/>
        <v>2.2387755102040816</v>
      </c>
      <c r="AF13" s="44">
        <f t="shared" si="2"/>
        <v>2.3943502824858753</v>
      </c>
      <c r="AG13" s="19">
        <v>5.0000000000000001E-3</v>
      </c>
      <c r="AH13" s="20">
        <v>-0.13400000000000001</v>
      </c>
      <c r="AI13" s="17">
        <v>-1.2E-2</v>
      </c>
      <c r="AJ13" s="21">
        <f t="shared" si="4"/>
        <v>-0.14100000000000001</v>
      </c>
      <c r="AK13" s="27">
        <f t="shared" si="3"/>
        <v>319</v>
      </c>
    </row>
    <row r="14" spans="1:37" x14ac:dyDescent="0.2">
      <c r="A14" s="9" t="s">
        <v>580</v>
      </c>
      <c r="B14" s="8" t="s">
        <v>127</v>
      </c>
      <c r="C14" s="35">
        <v>2795</v>
      </c>
      <c r="D14" s="36" t="s">
        <v>123</v>
      </c>
      <c r="E14" s="40">
        <f>VLOOKUP($C14,Demographics!$A$2:$T$2860,2,FALSE)</f>
        <v>1734</v>
      </c>
      <c r="F14" s="87">
        <f>IFERROR(VLOOKUP($C14,'Graduation Rate'!$A:$M,13,FALSE), "")</f>
        <v>0.79404466500000004</v>
      </c>
      <c r="G14" s="87">
        <f>IFERROR(VLOOKUP($C14,Discipline!$A:$I,4,FALSE), "")</f>
        <v>6.3E-2</v>
      </c>
      <c r="H14" s="87">
        <f>IFERROR(VLOOKUP($C14,'Dual Credit'!$A:$P,6,FALSE), "")</f>
        <v>0.21199999999999999</v>
      </c>
      <c r="I14" s="99">
        <f>VLOOKUP($A14,Districts!$A:$G,7,FALSE)</f>
        <v>5.6917498295419326</v>
      </c>
      <c r="J14" s="90">
        <f>VLOOKUP($A14,Districts!$A:$F,5,FALSE)</f>
        <v>16.030686996850012</v>
      </c>
      <c r="K14" s="55">
        <f>VLOOKUP($A14,Districts!$A:$F,6,FALSE)</f>
        <v>15447.611773344992</v>
      </c>
      <c r="L14" s="6">
        <f>VLOOKUP($C14,Demographics!$A$1:$T$2860,3,FALSE)/$E14</f>
        <v>0.48500576701268744</v>
      </c>
      <c r="M14" s="6">
        <f>VLOOKUP($C14,Demographics!$A$1:$T$2860,4,FALSE)/$E14</f>
        <v>0.51499423298731262</v>
      </c>
      <c r="N14" s="6">
        <f>VLOOKUP($C14,Demographics!$A$1:$T$2860,5,FALSE)/$E14</f>
        <v>2.0761245674740483E-2</v>
      </c>
      <c r="O14" s="6">
        <f>VLOOKUP($C14,Demographics!$A$1:$T$2860,6,FALSE)/$E14</f>
        <v>8.6505190311418678E-2</v>
      </c>
      <c r="P14" s="6">
        <f>VLOOKUP($C14,Demographics!$A$1:$T$2860,7,FALSE)/$E14</f>
        <v>8.8811995386389855E-2</v>
      </c>
      <c r="Q14" s="6">
        <f>VLOOKUP($C14,Demographics!$A$1:$T$2860,8,FALSE)/$E14</f>
        <v>0.33852364475201846</v>
      </c>
      <c r="R14" s="6">
        <f>VLOOKUP($C14,Demographics!$A$1:$T$2860,9,FALSE)/$E14</f>
        <v>6.3437139561707032E-2</v>
      </c>
      <c r="S14" s="6">
        <f>VLOOKUP($C14,Demographics!$A$1:$T$2860,10,FALSE)/$E14</f>
        <v>6.7474048442906581E-2</v>
      </c>
      <c r="T14" s="6">
        <f>VLOOKUP($C14,Demographics!$A$1:$T$2860,11,FALSE)/$E14</f>
        <v>0.3344867358708189</v>
      </c>
      <c r="U14" s="6">
        <f>VLOOKUP($C14,Demographics!$A$1:$T$2860,12,FALSE)/$E14</f>
        <v>0.16666666666666666</v>
      </c>
      <c r="V14" s="6">
        <f>VLOOKUP($C14,Demographics!$A$1:$T$2860,13,FALSE)/$E14</f>
        <v>6.920415224913495E-3</v>
      </c>
      <c r="W14" s="6">
        <f>VLOOKUP($C14,Demographics!$A$1:$T$2860,14,FALSE)/$E14</f>
        <v>2.5374855824682813E-2</v>
      </c>
      <c r="X14" s="6">
        <f>VLOOKUP($C14,Demographics!$A$1:$T$2860,15,FALSE)/$E14</f>
        <v>0.62456747404844293</v>
      </c>
      <c r="Y14" s="6">
        <f>VLOOKUP($C14,Demographics!$A$1:$T$2860,16,FALSE)/$E14</f>
        <v>3.4602076124567475E-3</v>
      </c>
      <c r="Z14" s="6">
        <f>VLOOKUP($C14,Demographics!$A$1:$T$2860,17,FALSE)/$E14</f>
        <v>1.0957324106113034E-2</v>
      </c>
      <c r="AA14" s="6">
        <f>VLOOKUP($C14,Demographics!$A$1:$T$2860,18,FALSE)/$E14</f>
        <v>7.2664359861591699E-2</v>
      </c>
      <c r="AB14" s="6">
        <f>VLOOKUP($C14,Demographics!$A$1:$T$2860,19,FALSE)/$E14</f>
        <v>3.0565167243367934E-2</v>
      </c>
      <c r="AC14" s="54">
        <f>VLOOKUP($C14,Demographics!$A$1:$T$2860,20,FALSE)/$E14</f>
        <v>0.15051903114186851</v>
      </c>
      <c r="AD14" s="44">
        <f t="shared" si="0"/>
        <v>2.5901639344262297</v>
      </c>
      <c r="AE14" s="44">
        <f t="shared" si="1"/>
        <v>1.6593750000000003</v>
      </c>
      <c r="AF14" s="44">
        <f t="shared" si="2"/>
        <v>2.0696347031963471</v>
      </c>
      <c r="AG14" s="19">
        <v>-7.0999999999999994E-2</v>
      </c>
      <c r="AH14" s="20">
        <v>-0.13100000000000001</v>
      </c>
      <c r="AI14" s="17">
        <v>0.123</v>
      </c>
      <c r="AJ14" s="21">
        <f t="shared" si="4"/>
        <v>-7.9000000000000015E-2</v>
      </c>
      <c r="AK14" s="27">
        <f t="shared" si="3"/>
        <v>296</v>
      </c>
    </row>
    <row r="15" spans="1:37" x14ac:dyDescent="0.2">
      <c r="A15" s="9" t="s">
        <v>580</v>
      </c>
      <c r="B15" s="8" t="s">
        <v>246</v>
      </c>
      <c r="C15" s="35">
        <v>2702</v>
      </c>
      <c r="D15" s="36" t="s">
        <v>124</v>
      </c>
      <c r="E15" s="40">
        <f>VLOOKUP($C15,Demographics!$A$2:$T$2860,2,FALSE)</f>
        <v>209</v>
      </c>
      <c r="F15" s="87">
        <f>IFERROR(VLOOKUP($C15,'Graduation Rate'!$A:$M,13,FALSE), "")</f>
        <v>0.24</v>
      </c>
      <c r="G15" s="87">
        <f>IFERROR(VLOOKUP($C15,Discipline!$A:$I,4,FALSE), "")</f>
        <v>0.11899999999999999</v>
      </c>
      <c r="H15" s="87" t="str">
        <f>IFERROR(VLOOKUP($C15,'Dual Credit'!$A:$P,6,FALSE), "")</f>
        <v/>
      </c>
      <c r="I15" s="99">
        <f>VLOOKUP($A15,Districts!$A:$G,7,FALSE)</f>
        <v>5.6917498295419326</v>
      </c>
      <c r="J15" s="90">
        <f>VLOOKUP($A15,Districts!$A:$F,5,FALSE)</f>
        <v>16.030686996850012</v>
      </c>
      <c r="K15" s="55">
        <f>VLOOKUP($A15,Districts!$A:$F,6,FALSE)</f>
        <v>15447.611773344992</v>
      </c>
      <c r="L15" s="6">
        <f>VLOOKUP($C15,Demographics!$A$1:$T$2860,3,FALSE)/$E15</f>
        <v>0.44976076555023925</v>
      </c>
      <c r="M15" s="6">
        <f>VLOOKUP($C15,Demographics!$A$1:$T$2860,4,FALSE)/$E15</f>
        <v>0.55023923444976075</v>
      </c>
      <c r="N15" s="6">
        <f>VLOOKUP($C15,Demographics!$A$1:$T$2860,5,FALSE)/$E15</f>
        <v>5.2631578947368418E-2</v>
      </c>
      <c r="O15" s="6">
        <f>VLOOKUP($C15,Demographics!$A$1:$T$2860,6,FALSE)/$E15</f>
        <v>3.3492822966507178E-2</v>
      </c>
      <c r="P15" s="6">
        <f>VLOOKUP($C15,Demographics!$A$1:$T$2860,7,FALSE)/$E15</f>
        <v>8.1339712918660281E-2</v>
      </c>
      <c r="Q15" s="6">
        <f>VLOOKUP($C15,Demographics!$A$1:$T$2860,8,FALSE)/$E15</f>
        <v>0.28708133971291866</v>
      </c>
      <c r="R15" s="6">
        <f>VLOOKUP($C15,Demographics!$A$1:$T$2860,9,FALSE)/$E15</f>
        <v>8.1339712918660281E-2</v>
      </c>
      <c r="S15" s="6">
        <f>VLOOKUP($C15,Demographics!$A$1:$T$2860,10,FALSE)/$E15</f>
        <v>6.6985645933014357E-2</v>
      </c>
      <c r="T15" s="6">
        <f>VLOOKUP($C15,Demographics!$A$1:$T$2860,11,FALSE)/$E15</f>
        <v>0.39712918660287083</v>
      </c>
      <c r="U15" s="6">
        <f>VLOOKUP($C15,Demographics!$A$1:$T$2860,12,FALSE)/$E15</f>
        <v>0.11004784688995216</v>
      </c>
      <c r="V15" s="6">
        <f>VLOOKUP($C15,Demographics!$A$1:$T$2860,13,FALSE)/$E15</f>
        <v>9.5693779904306216E-3</v>
      </c>
      <c r="W15" s="6">
        <f>VLOOKUP($C15,Demographics!$A$1:$T$2860,14,FALSE)/$E15</f>
        <v>5.2631578947368418E-2</v>
      </c>
      <c r="X15" s="6">
        <f>VLOOKUP($C15,Demographics!$A$1:$T$2860,15,FALSE)/$E15</f>
        <v>0.69377990430622005</v>
      </c>
      <c r="Y15" s="6">
        <f>VLOOKUP($C15,Demographics!$A$1:$T$2860,16,FALSE)/$E15</f>
        <v>4.7846889952153108E-3</v>
      </c>
      <c r="Z15" s="6">
        <f>VLOOKUP($C15,Demographics!$A$1:$T$2860,17,FALSE)/$E15</f>
        <v>4.7846889952153108E-3</v>
      </c>
      <c r="AA15" s="6">
        <f>VLOOKUP($C15,Demographics!$A$1:$T$2860,18,FALSE)/$E15</f>
        <v>0.35406698564593303</v>
      </c>
      <c r="AB15" s="6">
        <f>VLOOKUP($C15,Demographics!$A$1:$T$2860,19,FALSE)/$E15</f>
        <v>3.8277511961722487E-2</v>
      </c>
      <c r="AC15" s="54">
        <f>VLOOKUP($C15,Demographics!$A$1:$T$2860,20,FALSE)/$E15</f>
        <v>0.1674641148325359</v>
      </c>
      <c r="AD15" s="44">
        <f t="shared" si="0"/>
        <v>1.9399224806201552</v>
      </c>
      <c r="AE15" s="44" t="str">
        <f t="shared" si="1"/>
        <v/>
      </c>
      <c r="AF15" s="44" t="str">
        <f t="shared" si="2"/>
        <v/>
      </c>
      <c r="AG15" s="19">
        <v>-0.183</v>
      </c>
      <c r="AH15" s="20"/>
      <c r="AI15" s="17"/>
      <c r="AJ15" s="21">
        <f t="shared" si="4"/>
        <v>-0.183</v>
      </c>
      <c r="AK15" s="27">
        <f t="shared" si="3"/>
        <v>338</v>
      </c>
    </row>
    <row r="16" spans="1:37" x14ac:dyDescent="0.2">
      <c r="A16" s="9" t="s">
        <v>581</v>
      </c>
      <c r="B16" s="8" t="s">
        <v>330</v>
      </c>
      <c r="C16" s="35">
        <v>2395</v>
      </c>
      <c r="D16" s="36" t="s">
        <v>123</v>
      </c>
      <c r="E16" s="40">
        <f>VLOOKUP($C16,Demographics!$A$2:$T$2860,2,FALSE)</f>
        <v>1344</v>
      </c>
      <c r="F16" s="87">
        <f>IFERROR(VLOOKUP($C16,'Graduation Rate'!$A:$M,13,FALSE), "")</f>
        <v>0.95104895099999998</v>
      </c>
      <c r="G16" s="87">
        <f>IFERROR(VLOOKUP($C16,Discipline!$A:$I,4,FALSE), "")</f>
        <v>1.7999999999999999E-2</v>
      </c>
      <c r="H16" s="87">
        <f>IFERROR(VLOOKUP($C16,'Dual Credit'!$A:$P,6,FALSE), "")</f>
        <v>0.34</v>
      </c>
      <c r="I16" s="99">
        <f>VLOOKUP($A16,Districts!$A:$G,7,FALSE)</f>
        <v>2.2117166212534061</v>
      </c>
      <c r="J16" s="90">
        <f>VLOOKUP($A16,Districts!$A:$F,5,FALSE)</f>
        <v>14.736951353722397</v>
      </c>
      <c r="K16" s="55">
        <f>VLOOKUP($A16,Districts!$A:$F,6,FALSE)</f>
        <v>14857.896734638554</v>
      </c>
      <c r="L16" s="6">
        <f>VLOOKUP($C16,Demographics!$A$1:$T$2860,3,FALSE)/$E16</f>
        <v>0.48139880952380953</v>
      </c>
      <c r="M16" s="6">
        <f>VLOOKUP($C16,Demographics!$A$1:$T$2860,4,FALSE)/$E16</f>
        <v>0.51711309523809523</v>
      </c>
      <c r="N16" s="6">
        <f>VLOOKUP($C16,Demographics!$A$1:$T$2860,5,FALSE)/$E16</f>
        <v>7.4404761904761901E-3</v>
      </c>
      <c r="O16" s="6">
        <f>VLOOKUP($C16,Demographics!$A$1:$T$2860,6,FALSE)/$E16</f>
        <v>3.7202380952380952E-2</v>
      </c>
      <c r="P16" s="6">
        <f>VLOOKUP($C16,Demographics!$A$1:$T$2860,7,FALSE)/$E16</f>
        <v>2.976190476190476E-3</v>
      </c>
      <c r="Q16" s="6">
        <f>VLOOKUP($C16,Demographics!$A$1:$T$2860,8,FALSE)/$E16</f>
        <v>8.7797619047619041E-2</v>
      </c>
      <c r="R16" s="6">
        <f>VLOOKUP($C16,Demographics!$A$1:$T$2860,9,FALSE)/$E16</f>
        <v>7.4404761904761901E-4</v>
      </c>
      <c r="S16" s="6">
        <f>VLOOKUP($C16,Demographics!$A$1:$T$2860,10,FALSE)/$E16</f>
        <v>7.8125E-2</v>
      </c>
      <c r="T16" s="6">
        <f>VLOOKUP($C16,Demographics!$A$1:$T$2860,11,FALSE)/$E16</f>
        <v>0.7857142857142857</v>
      </c>
      <c r="U16" s="6">
        <f>VLOOKUP($C16,Demographics!$A$1:$T$2860,12,FALSE)/$E16</f>
        <v>1.1904761904761904E-2</v>
      </c>
      <c r="V16" s="6">
        <f>VLOOKUP($C16,Demographics!$A$1:$T$2860,13,FALSE)/$E16</f>
        <v>7.4404761904761901E-4</v>
      </c>
      <c r="W16" s="6">
        <f>VLOOKUP($C16,Demographics!$A$1:$T$2860,14,FALSE)/$E16</f>
        <v>7.4404761904761901E-4</v>
      </c>
      <c r="X16" s="6">
        <f>VLOOKUP($C16,Demographics!$A$1:$T$2860,15,FALSE)/$E16</f>
        <v>8.0357142857142863E-2</v>
      </c>
      <c r="Y16" s="6">
        <f>VLOOKUP($C16,Demographics!$A$1:$T$2860,16,FALSE)/$E16</f>
        <v>0</v>
      </c>
      <c r="Z16" s="6">
        <f>VLOOKUP($C16,Demographics!$A$1:$T$2860,17,FALSE)/$E16</f>
        <v>1.711309523809524E-2</v>
      </c>
      <c r="AA16" s="6">
        <f>VLOOKUP($C16,Demographics!$A$1:$T$2860,18,FALSE)/$E16</f>
        <v>1.3392857142857142E-2</v>
      </c>
      <c r="AB16" s="6">
        <f>VLOOKUP($C16,Demographics!$A$1:$T$2860,19,FALSE)/$E16</f>
        <v>0.20833333333333334</v>
      </c>
      <c r="AC16" s="54">
        <f>VLOOKUP($C16,Demographics!$A$1:$T$2860,20,FALSE)/$E16</f>
        <v>6.6964285714285712E-2</v>
      </c>
      <c r="AD16" s="44">
        <f t="shared" si="0"/>
        <v>3.6659877800407328</v>
      </c>
      <c r="AE16" s="44">
        <f t="shared" si="1"/>
        <v>3.2588357588357586</v>
      </c>
      <c r="AF16" s="44">
        <f t="shared" si="2"/>
        <v>1.8737864077669899</v>
      </c>
      <c r="AG16" s="19">
        <v>0.29199999999999998</v>
      </c>
      <c r="AH16" s="20">
        <v>0.60599999999999998</v>
      </c>
      <c r="AI16" s="17">
        <v>-0.95199999999999996</v>
      </c>
      <c r="AJ16" s="21">
        <f t="shared" si="4"/>
        <v>-5.4000000000000048E-2</v>
      </c>
      <c r="AK16" s="27">
        <f t="shared" si="3"/>
        <v>286</v>
      </c>
    </row>
    <row r="17" spans="1:37" x14ac:dyDescent="0.2">
      <c r="A17" s="9" t="s">
        <v>581</v>
      </c>
      <c r="B17" s="8" t="s">
        <v>97</v>
      </c>
      <c r="C17" s="35">
        <v>1935</v>
      </c>
      <c r="D17" s="36" t="s">
        <v>124</v>
      </c>
      <c r="E17" s="40">
        <f>VLOOKUP($C17,Demographics!$A$2:$T$2860,2,FALSE)</f>
        <v>115</v>
      </c>
      <c r="F17" s="87">
        <f>IFERROR(VLOOKUP($C17,'Graduation Rate'!$A:$M,13,FALSE), "")</f>
        <v>0.78378378400000004</v>
      </c>
      <c r="G17" s="87" t="str">
        <f>IFERROR(VLOOKUP($C17,Discipline!$A:$I,4,FALSE), "")</f>
        <v/>
      </c>
      <c r="H17" s="87">
        <f>IFERROR(VLOOKUP($C17,'Dual Credit'!$A:$P,6,FALSE), "")</f>
        <v>0.314</v>
      </c>
      <c r="I17" s="99">
        <f>VLOOKUP($A17,Districts!$A:$G,7,FALSE)</f>
        <v>2.2117166212534061</v>
      </c>
      <c r="J17" s="90">
        <f>VLOOKUP($A17,Districts!$A:$F,5,FALSE)</f>
        <v>14.736951353722397</v>
      </c>
      <c r="K17" s="55">
        <f>VLOOKUP($A17,Districts!$A:$F,6,FALSE)</f>
        <v>14857.896734638554</v>
      </c>
      <c r="L17" s="6">
        <f>VLOOKUP($C17,Demographics!$A$1:$T$2860,3,FALSE)/$E17</f>
        <v>0.45217391304347826</v>
      </c>
      <c r="M17" s="6">
        <f>VLOOKUP($C17,Demographics!$A$1:$T$2860,4,FALSE)/$E17</f>
        <v>0.54782608695652169</v>
      </c>
      <c r="N17" s="6">
        <f>VLOOKUP($C17,Demographics!$A$1:$T$2860,5,FALSE)/$E17</f>
        <v>0</v>
      </c>
      <c r="O17" s="6">
        <f>VLOOKUP($C17,Demographics!$A$1:$T$2860,6,FALSE)/$E17</f>
        <v>5.2173913043478258E-2</v>
      </c>
      <c r="P17" s="6">
        <f>VLOOKUP($C17,Demographics!$A$1:$T$2860,7,FALSE)/$E17</f>
        <v>0</v>
      </c>
      <c r="Q17" s="6">
        <f>VLOOKUP($C17,Demographics!$A$1:$T$2860,8,FALSE)/$E17</f>
        <v>9.5652173913043481E-2</v>
      </c>
      <c r="R17" s="6">
        <f>VLOOKUP($C17,Demographics!$A$1:$T$2860,9,FALSE)/$E17</f>
        <v>0</v>
      </c>
      <c r="S17" s="6">
        <f>VLOOKUP($C17,Demographics!$A$1:$T$2860,10,FALSE)/$E17</f>
        <v>7.8260869565217397E-2</v>
      </c>
      <c r="T17" s="6">
        <f>VLOOKUP($C17,Demographics!$A$1:$T$2860,11,FALSE)/$E17</f>
        <v>0.77391304347826084</v>
      </c>
      <c r="U17" s="6">
        <f>VLOOKUP($C17,Demographics!$A$1:$T$2860,12,FALSE)/$E17</f>
        <v>0</v>
      </c>
      <c r="V17" s="6">
        <f>VLOOKUP($C17,Demographics!$A$1:$T$2860,13,FALSE)/$E17</f>
        <v>0</v>
      </c>
      <c r="W17" s="6">
        <f>VLOOKUP($C17,Demographics!$A$1:$T$2860,14,FALSE)/$E17</f>
        <v>0</v>
      </c>
      <c r="X17" s="6">
        <f>VLOOKUP($C17,Demographics!$A$1:$T$2860,15,FALSE)/$E17</f>
        <v>0.11304347826086956</v>
      </c>
      <c r="Y17" s="6">
        <f>VLOOKUP($C17,Demographics!$A$1:$T$2860,16,FALSE)/$E17</f>
        <v>0</v>
      </c>
      <c r="Z17" s="6">
        <f>VLOOKUP($C17,Demographics!$A$1:$T$2860,17,FALSE)/$E17</f>
        <v>8.6956521739130436E-3</v>
      </c>
      <c r="AA17" s="6">
        <f>VLOOKUP($C17,Demographics!$A$1:$T$2860,18,FALSE)/$E17</f>
        <v>8.6956521739130436E-3</v>
      </c>
      <c r="AB17" s="6">
        <f>VLOOKUP($C17,Demographics!$A$1:$T$2860,19,FALSE)/$E17</f>
        <v>0.24347826086956523</v>
      </c>
      <c r="AC17" s="54">
        <f>VLOOKUP($C17,Demographics!$A$1:$T$2860,20,FALSE)/$E17</f>
        <v>0.21739130434782608</v>
      </c>
      <c r="AD17" s="44" t="str">
        <f t="shared" si="0"/>
        <v/>
      </c>
      <c r="AE17" s="44">
        <f t="shared" si="1"/>
        <v>2.5330578512396693</v>
      </c>
      <c r="AF17" s="44">
        <f t="shared" si="2"/>
        <v>2.7482185273159141</v>
      </c>
      <c r="AG17" s="19"/>
      <c r="AH17" s="20">
        <v>3.5000000000000003E-2</v>
      </c>
      <c r="AI17" s="17">
        <v>-7.9000000000000001E-2</v>
      </c>
      <c r="AJ17" s="21">
        <f t="shared" si="4"/>
        <v>-4.3999999999999997E-2</v>
      </c>
      <c r="AK17" s="27">
        <f t="shared" si="3"/>
        <v>284</v>
      </c>
    </row>
    <row r="18" spans="1:37" x14ac:dyDescent="0.2">
      <c r="A18" s="9" t="s">
        <v>582</v>
      </c>
      <c r="B18" s="8" t="s">
        <v>269</v>
      </c>
      <c r="C18" s="35">
        <v>2415</v>
      </c>
      <c r="D18" s="36" t="s">
        <v>123</v>
      </c>
      <c r="E18" s="40">
        <f>VLOOKUP($C18,Demographics!$A$2:$T$2860,2,FALSE)</f>
        <v>2002</v>
      </c>
      <c r="F18" s="87">
        <f>IFERROR(VLOOKUP($C18,'Graduation Rate'!$A:$M,13,FALSE), "")</f>
        <v>0.88026607499999998</v>
      </c>
      <c r="G18" s="87">
        <f>IFERROR(VLOOKUP($C18,Discipline!$A:$I,4,FALSE), "")</f>
        <v>4.8000000000000001E-2</v>
      </c>
      <c r="H18" s="87">
        <f>IFERROR(VLOOKUP($C18,'Dual Credit'!$A:$P,6,FALSE), "")</f>
        <v>0.107</v>
      </c>
      <c r="I18" s="99">
        <f>VLOOKUP($A18,Districts!$A:$G,7,FALSE)</f>
        <v>3.4018279231011661</v>
      </c>
      <c r="J18" s="90">
        <f>VLOOKUP($A18,Districts!$A:$F,5,FALSE)</f>
        <v>15.080321823276838</v>
      </c>
      <c r="K18" s="55">
        <f>VLOOKUP($A18,Districts!$A:$F,6,FALSE)</f>
        <v>13951.740325255019</v>
      </c>
      <c r="L18" s="6">
        <f>VLOOKUP($C18,Demographics!$A$1:$T$2860,3,FALSE)/$E18</f>
        <v>0.45204795204795206</v>
      </c>
      <c r="M18" s="6">
        <f>VLOOKUP($C18,Demographics!$A$1:$T$2860,4,FALSE)/$E18</f>
        <v>0.54795204795204799</v>
      </c>
      <c r="N18" s="6">
        <f>VLOOKUP($C18,Demographics!$A$1:$T$2860,5,FALSE)/$E18</f>
        <v>4.995004995004995E-3</v>
      </c>
      <c r="O18" s="6">
        <f>VLOOKUP($C18,Demographics!$A$1:$T$2860,6,FALSE)/$E18</f>
        <v>1.3486513486513486E-2</v>
      </c>
      <c r="P18" s="6">
        <f>VLOOKUP($C18,Demographics!$A$1:$T$2860,7,FALSE)/$E18</f>
        <v>4.995004995004995E-3</v>
      </c>
      <c r="Q18" s="6">
        <f>VLOOKUP($C18,Demographics!$A$1:$T$2860,8,FALSE)/$E18</f>
        <v>6.7932067932067935E-2</v>
      </c>
      <c r="R18" s="6">
        <f>VLOOKUP($C18,Demographics!$A$1:$T$2860,9,FALSE)/$E18</f>
        <v>1.998001998001998E-3</v>
      </c>
      <c r="S18" s="6">
        <f>VLOOKUP($C18,Demographics!$A$1:$T$2860,10,FALSE)/$E18</f>
        <v>3.5964035964035967E-2</v>
      </c>
      <c r="T18" s="6">
        <f>VLOOKUP($C18,Demographics!$A$1:$T$2860,11,FALSE)/$E18</f>
        <v>0.87062937062937062</v>
      </c>
      <c r="U18" s="6">
        <f>VLOOKUP($C18,Demographics!$A$1:$T$2860,12,FALSE)/$E18</f>
        <v>3.0969030969030968E-2</v>
      </c>
      <c r="V18" s="6">
        <f>VLOOKUP($C18,Demographics!$A$1:$T$2860,13,FALSE)/$E18</f>
        <v>2.4975024975024975E-3</v>
      </c>
      <c r="W18" s="6">
        <f>VLOOKUP($C18,Demographics!$A$1:$T$2860,14,FALSE)/$E18</f>
        <v>3.0969030969030968E-2</v>
      </c>
      <c r="X18" s="6">
        <f>VLOOKUP($C18,Demographics!$A$1:$T$2860,15,FALSE)/$E18</f>
        <v>0.2842157842157842</v>
      </c>
      <c r="Y18" s="6">
        <f>VLOOKUP($C18,Demographics!$A$1:$T$2860,16,FALSE)/$E18</f>
        <v>9.99000999000999E-4</v>
      </c>
      <c r="Z18" s="6">
        <f>VLOOKUP($C18,Demographics!$A$1:$T$2860,17,FALSE)/$E18</f>
        <v>5.4945054945054949E-3</v>
      </c>
      <c r="AA18" s="6">
        <f>VLOOKUP($C18,Demographics!$A$1:$T$2860,18,FALSE)/$E18</f>
        <v>6.4935064935064929E-2</v>
      </c>
      <c r="AB18" s="6">
        <f>VLOOKUP($C18,Demographics!$A$1:$T$2860,19,FALSE)/$E18</f>
        <v>5.6943056943056944E-2</v>
      </c>
      <c r="AC18" s="54">
        <f>VLOOKUP($C18,Demographics!$A$1:$T$2860,20,FALSE)/$E18</f>
        <v>0.14235764235764237</v>
      </c>
      <c r="AD18" s="44">
        <f t="shared" si="0"/>
        <v>3.0651731160896127</v>
      </c>
      <c r="AE18" s="44">
        <f t="shared" si="1"/>
        <v>2.6326315789473682</v>
      </c>
      <c r="AF18" s="44">
        <f t="shared" si="2"/>
        <v>2.2774427020506636</v>
      </c>
      <c r="AG18" s="19">
        <v>7.5999999999999998E-2</v>
      </c>
      <c r="AH18" s="20">
        <v>0.25</v>
      </c>
      <c r="AI18" s="17">
        <v>-0.28499999999999998</v>
      </c>
      <c r="AJ18" s="21">
        <f t="shared" si="4"/>
        <v>4.1000000000000036E-2</v>
      </c>
      <c r="AK18" s="27">
        <f t="shared" si="3"/>
        <v>205</v>
      </c>
    </row>
    <row r="19" spans="1:37" x14ac:dyDescent="0.2">
      <c r="A19" s="9" t="s">
        <v>582</v>
      </c>
      <c r="B19" s="8" t="s">
        <v>252</v>
      </c>
      <c r="C19" s="35">
        <v>1836</v>
      </c>
      <c r="D19" s="36" t="s">
        <v>124</v>
      </c>
      <c r="E19" s="40">
        <f>VLOOKUP($C19,Demographics!$A$2:$T$2860,2,FALSE)</f>
        <v>536</v>
      </c>
      <c r="F19" s="87" t="str">
        <f>IFERROR(VLOOKUP($C19,'Graduation Rate'!$A:$M,13,FALSE), "")</f>
        <v/>
      </c>
      <c r="G19" s="87" t="str">
        <f>IFERROR(VLOOKUP($C19,Discipline!$A:$I,4,FALSE), "")</f>
        <v/>
      </c>
      <c r="H19" s="87" t="str">
        <f>IFERROR(VLOOKUP($C19,'Dual Credit'!$A:$P,6,FALSE), "")</f>
        <v/>
      </c>
      <c r="I19" s="99">
        <f>VLOOKUP($A19,Districts!$A:$G,7,FALSE)</f>
        <v>3.4018279231011661</v>
      </c>
      <c r="J19" s="90">
        <f>VLOOKUP($A19,Districts!$A:$F,5,FALSE)</f>
        <v>15.080321823276838</v>
      </c>
      <c r="K19" s="55">
        <f>VLOOKUP($A19,Districts!$A:$F,6,FALSE)</f>
        <v>13951.740325255019</v>
      </c>
      <c r="L19" s="6">
        <f>VLOOKUP($C19,Demographics!$A$1:$T$2860,3,FALSE)/$E19</f>
        <v>0.53731343283582089</v>
      </c>
      <c r="M19" s="6">
        <f>VLOOKUP($C19,Demographics!$A$1:$T$2860,4,FALSE)/$E19</f>
        <v>0.46268656716417911</v>
      </c>
      <c r="N19" s="6">
        <f>VLOOKUP($C19,Demographics!$A$1:$T$2860,5,FALSE)/$E19</f>
        <v>0</v>
      </c>
      <c r="O19" s="6">
        <f>VLOOKUP($C19,Demographics!$A$1:$T$2860,6,FALSE)/$E19</f>
        <v>3.9179104477611942E-2</v>
      </c>
      <c r="P19" s="6">
        <f>VLOOKUP($C19,Demographics!$A$1:$T$2860,7,FALSE)/$E19</f>
        <v>0</v>
      </c>
      <c r="Q19" s="6">
        <f>VLOOKUP($C19,Demographics!$A$1:$T$2860,8,FALSE)/$E19</f>
        <v>4.2910447761194029E-2</v>
      </c>
      <c r="R19" s="6">
        <f>VLOOKUP($C19,Demographics!$A$1:$T$2860,9,FALSE)/$E19</f>
        <v>0</v>
      </c>
      <c r="S19" s="6">
        <f>VLOOKUP($C19,Demographics!$A$1:$T$2860,10,FALSE)/$E19</f>
        <v>4.4776119402985072E-2</v>
      </c>
      <c r="T19" s="6">
        <f>VLOOKUP($C19,Demographics!$A$1:$T$2860,11,FALSE)/$E19</f>
        <v>0.87313432835820892</v>
      </c>
      <c r="U19" s="6">
        <f>VLOOKUP($C19,Demographics!$A$1:$T$2860,12,FALSE)/$E19</f>
        <v>3.7313432835820892E-2</v>
      </c>
      <c r="V19" s="6">
        <f>VLOOKUP($C19,Demographics!$A$1:$T$2860,13,FALSE)/$E19</f>
        <v>0</v>
      </c>
      <c r="W19" s="6">
        <f>VLOOKUP($C19,Demographics!$A$1:$T$2860,14,FALSE)/$E19</f>
        <v>3.7313432835820895E-3</v>
      </c>
      <c r="X19" s="6">
        <f>VLOOKUP($C19,Demographics!$A$1:$T$2860,15,FALSE)/$E19</f>
        <v>0.18656716417910449</v>
      </c>
      <c r="Y19" s="6">
        <f>VLOOKUP($C19,Demographics!$A$1:$T$2860,16,FALSE)/$E19</f>
        <v>0</v>
      </c>
      <c r="Z19" s="6">
        <f>VLOOKUP($C19,Demographics!$A$1:$T$2860,17,FALSE)/$E19</f>
        <v>5.597014925373134E-3</v>
      </c>
      <c r="AA19" s="6">
        <f>VLOOKUP($C19,Demographics!$A$1:$T$2860,18,FALSE)/$E19</f>
        <v>1.4925373134328358E-2</v>
      </c>
      <c r="AB19" s="6">
        <f>VLOOKUP($C19,Demographics!$A$1:$T$2860,19,FALSE)/$E19</f>
        <v>2.4253731343283583E-2</v>
      </c>
      <c r="AC19" s="54">
        <f>VLOOKUP($C19,Demographics!$A$1:$T$2860,20,FALSE)/$E19</f>
        <v>1.8656716417910446E-2</v>
      </c>
      <c r="AD19" s="44">
        <f t="shared" si="0"/>
        <v>3.431293881644935</v>
      </c>
      <c r="AE19" s="44">
        <f t="shared" si="1"/>
        <v>3.3380140421263795</v>
      </c>
      <c r="AF19" s="44">
        <f t="shared" si="2"/>
        <v>3.3722334004024148</v>
      </c>
      <c r="AG19" s="19">
        <v>0.105</v>
      </c>
      <c r="AH19" s="20">
        <v>0.60099999999999998</v>
      </c>
      <c r="AI19" s="17">
        <v>0.66500000000000004</v>
      </c>
      <c r="AJ19" s="21">
        <f t="shared" si="4"/>
        <v>1.371</v>
      </c>
      <c r="AK19" s="27">
        <f t="shared" si="3"/>
        <v>8</v>
      </c>
    </row>
    <row r="20" spans="1:37" x14ac:dyDescent="0.2">
      <c r="A20" s="9" t="s">
        <v>582</v>
      </c>
      <c r="B20" s="8" t="s">
        <v>437</v>
      </c>
      <c r="C20" s="35">
        <v>5502</v>
      </c>
      <c r="D20" s="36" t="s">
        <v>123</v>
      </c>
      <c r="E20" s="40">
        <f>VLOOKUP($C20,Demographics!$A$2:$T$2860,2,FALSE)</f>
        <v>21</v>
      </c>
      <c r="F20" s="87" t="str">
        <f>IFERROR(VLOOKUP($C20,'Graduation Rate'!$A:$M,13,FALSE), "")</f>
        <v/>
      </c>
      <c r="G20" s="87" t="str">
        <f>IFERROR(VLOOKUP($C20,Discipline!$A:$I,4,FALSE), "")</f>
        <v/>
      </c>
      <c r="H20" s="87" t="str">
        <f>IFERROR(VLOOKUP($C20,'Dual Credit'!$A:$P,6,FALSE), "")</f>
        <v/>
      </c>
      <c r="I20" s="99">
        <f>VLOOKUP($A20,Districts!$A:$G,7,FALSE)</f>
        <v>3.4018279231011661</v>
      </c>
      <c r="J20" s="90">
        <f>VLOOKUP($A20,Districts!$A:$F,5,FALSE)</f>
        <v>15.080321823276838</v>
      </c>
      <c r="K20" s="55">
        <f>VLOOKUP($A20,Districts!$A:$F,6,FALSE)</f>
        <v>13951.740325255019</v>
      </c>
      <c r="L20" s="6">
        <f>VLOOKUP($C20,Demographics!$A$1:$T$2860,3,FALSE)/$E20</f>
        <v>0.33333333333333331</v>
      </c>
      <c r="M20" s="6">
        <f>VLOOKUP($C20,Demographics!$A$1:$T$2860,4,FALSE)/$E20</f>
        <v>0.66666666666666663</v>
      </c>
      <c r="N20" s="6">
        <f>VLOOKUP($C20,Demographics!$A$1:$T$2860,5,FALSE)/$E20</f>
        <v>0.14285714285714285</v>
      </c>
      <c r="O20" s="6">
        <f>VLOOKUP($C20,Demographics!$A$1:$T$2860,6,FALSE)/$E20</f>
        <v>0</v>
      </c>
      <c r="P20" s="6">
        <f>VLOOKUP($C20,Demographics!$A$1:$T$2860,7,FALSE)/$E20</f>
        <v>0</v>
      </c>
      <c r="Q20" s="6">
        <f>VLOOKUP($C20,Demographics!$A$1:$T$2860,8,FALSE)/$E20</f>
        <v>0.14285714285714285</v>
      </c>
      <c r="R20" s="6">
        <f>VLOOKUP($C20,Demographics!$A$1:$T$2860,9,FALSE)/$E20</f>
        <v>0</v>
      </c>
      <c r="S20" s="6">
        <f>VLOOKUP($C20,Demographics!$A$1:$T$2860,10,FALSE)/$E20</f>
        <v>0</v>
      </c>
      <c r="T20" s="6">
        <f>VLOOKUP($C20,Demographics!$A$1:$T$2860,11,FALSE)/$E20</f>
        <v>0.7142857142857143</v>
      </c>
      <c r="U20" s="6">
        <f>VLOOKUP($C20,Demographics!$A$1:$T$2860,12,FALSE)/$E20</f>
        <v>0</v>
      </c>
      <c r="V20" s="6">
        <f>VLOOKUP($C20,Demographics!$A$1:$T$2860,13,FALSE)/$E20</f>
        <v>9.5238095238095233E-2</v>
      </c>
      <c r="W20" s="6">
        <f>VLOOKUP($C20,Demographics!$A$1:$T$2860,14,FALSE)/$E20</f>
        <v>0</v>
      </c>
      <c r="X20" s="6">
        <f>VLOOKUP($C20,Demographics!$A$1:$T$2860,15,FALSE)/$E20</f>
        <v>0.52380952380952384</v>
      </c>
      <c r="Y20" s="6">
        <f>VLOOKUP($C20,Demographics!$A$1:$T$2860,16,FALSE)/$E20</f>
        <v>0</v>
      </c>
      <c r="Z20" s="6">
        <f>VLOOKUP($C20,Demographics!$A$1:$T$2860,17,FALSE)/$E20</f>
        <v>0</v>
      </c>
      <c r="AA20" s="6">
        <f>VLOOKUP($C20,Demographics!$A$1:$T$2860,18,FALSE)/$E20</f>
        <v>1</v>
      </c>
      <c r="AB20" s="6">
        <f>VLOOKUP($C20,Demographics!$A$1:$T$2860,19,FALSE)/$E20</f>
        <v>0</v>
      </c>
      <c r="AC20" s="54">
        <f>VLOOKUP($C20,Demographics!$A$1:$T$2860,20,FALSE)/$E20</f>
        <v>0</v>
      </c>
      <c r="AD20" s="44" t="str">
        <f t="shared" si="0"/>
        <v/>
      </c>
      <c r="AE20" s="44" t="str">
        <f t="shared" si="1"/>
        <v/>
      </c>
      <c r="AF20" s="44" t="str">
        <f t="shared" si="2"/>
        <v/>
      </c>
      <c r="AG20" s="19"/>
      <c r="AH20" s="20"/>
      <c r="AI20" s="17"/>
      <c r="AJ20" s="21">
        <f t="shared" si="4"/>
        <v>0</v>
      </c>
      <c r="AK20" s="27">
        <f t="shared" si="3"/>
        <v>223</v>
      </c>
    </row>
    <row r="21" spans="1:37" x14ac:dyDescent="0.2">
      <c r="A21" s="9" t="s">
        <v>582</v>
      </c>
      <c r="B21" s="8" t="s">
        <v>329</v>
      </c>
      <c r="C21" s="35">
        <v>1875</v>
      </c>
      <c r="D21" s="36" t="s">
        <v>124</v>
      </c>
      <c r="E21" s="40">
        <f>VLOOKUP($C21,Demographics!$A$2:$T$2860,2,FALSE)</f>
        <v>973</v>
      </c>
      <c r="F21" s="87">
        <f>IFERROR(VLOOKUP($C21,'Graduation Rate'!$A:$M,13,FALSE), "")</f>
        <v>0.79347826099999996</v>
      </c>
      <c r="G21" s="87" t="str">
        <f>IFERROR(VLOOKUP($C21,Discipline!$A:$I,4,FALSE), "")</f>
        <v/>
      </c>
      <c r="H21" s="87">
        <f>IFERROR(VLOOKUP($C21,'Dual Credit'!$A:$P,6,FALSE), "")</f>
        <v>6.9000000000000006E-2</v>
      </c>
      <c r="I21" s="99">
        <f>VLOOKUP($A21,Districts!$A:$G,7,FALSE)</f>
        <v>3.4018279231011661</v>
      </c>
      <c r="J21" s="90">
        <f>VLOOKUP($A21,Districts!$A:$F,5,FALSE)</f>
        <v>15.080321823276838</v>
      </c>
      <c r="K21" s="55">
        <f>VLOOKUP($A21,Districts!$A:$F,6,FALSE)</f>
        <v>13951.740325255019</v>
      </c>
      <c r="L21" s="6">
        <f>VLOOKUP($C21,Demographics!$A$1:$T$2860,3,FALSE)/$E21</f>
        <v>0.53442959917780064</v>
      </c>
      <c r="M21" s="6">
        <f>VLOOKUP($C21,Demographics!$A$1:$T$2860,4,FALSE)/$E21</f>
        <v>0.46557040082219936</v>
      </c>
      <c r="N21" s="6">
        <f>VLOOKUP($C21,Demographics!$A$1:$T$2860,5,FALSE)/$E21</f>
        <v>8.2219938335046251E-3</v>
      </c>
      <c r="O21" s="6">
        <f>VLOOKUP($C21,Demographics!$A$1:$T$2860,6,FALSE)/$E21</f>
        <v>1.0277492291880781E-2</v>
      </c>
      <c r="P21" s="6">
        <f>VLOOKUP($C21,Demographics!$A$1:$T$2860,7,FALSE)/$E21</f>
        <v>1.2332990750256937E-2</v>
      </c>
      <c r="Q21" s="6">
        <f>VLOOKUP($C21,Demographics!$A$1:$T$2860,8,FALSE)/$E21</f>
        <v>5.7553956834532377E-2</v>
      </c>
      <c r="R21" s="6">
        <f>VLOOKUP($C21,Demographics!$A$1:$T$2860,9,FALSE)/$E21</f>
        <v>0</v>
      </c>
      <c r="S21" s="6">
        <f>VLOOKUP($C21,Demographics!$A$1:$T$2860,10,FALSE)/$E21</f>
        <v>6.1664953751284689E-2</v>
      </c>
      <c r="T21" s="6">
        <f>VLOOKUP($C21,Demographics!$A$1:$T$2860,11,FALSE)/$E21</f>
        <v>0.84994861253854059</v>
      </c>
      <c r="U21" s="6">
        <f>VLOOKUP($C21,Demographics!$A$1:$T$2860,12,FALSE)/$E21</f>
        <v>5.7553956834532377E-2</v>
      </c>
      <c r="V21" s="6">
        <f>VLOOKUP($C21,Demographics!$A$1:$T$2860,13,FALSE)/$E21</f>
        <v>1.0277492291880781E-3</v>
      </c>
      <c r="W21" s="6">
        <f>VLOOKUP($C21,Demographics!$A$1:$T$2860,14,FALSE)/$E21</f>
        <v>9.249743062692703E-3</v>
      </c>
      <c r="X21" s="6">
        <f>VLOOKUP($C21,Demographics!$A$1:$T$2860,15,FALSE)/$E21</f>
        <v>0.29290853031860226</v>
      </c>
      <c r="Y21" s="6">
        <f>VLOOKUP($C21,Demographics!$A$1:$T$2860,16,FALSE)/$E21</f>
        <v>0</v>
      </c>
      <c r="Z21" s="6">
        <f>VLOOKUP($C21,Demographics!$A$1:$T$2860,17,FALSE)/$E21</f>
        <v>1.2332990750256937E-2</v>
      </c>
      <c r="AA21" s="6">
        <f>VLOOKUP($C21,Demographics!$A$1:$T$2860,18,FALSE)/$E21</f>
        <v>4.4193216855087356E-2</v>
      </c>
      <c r="AB21" s="6">
        <f>VLOOKUP($C21,Demographics!$A$1:$T$2860,19,FALSE)/$E21</f>
        <v>4.8304213771839674E-2</v>
      </c>
      <c r="AC21" s="54">
        <f>VLOOKUP($C21,Demographics!$A$1:$T$2860,20,FALSE)/$E21</f>
        <v>7.7081192189105863E-2</v>
      </c>
      <c r="AD21" s="44">
        <f t="shared" si="0"/>
        <v>2.9044193216855083</v>
      </c>
      <c r="AE21" s="44">
        <f t="shared" si="1"/>
        <v>2.4184615384615382</v>
      </c>
      <c r="AF21" s="44">
        <f t="shared" si="2"/>
        <v>2.6834532374100717</v>
      </c>
      <c r="AG21" s="19">
        <v>-0.20200000000000001</v>
      </c>
      <c r="AH21" s="20">
        <v>-4.5999999999999999E-2</v>
      </c>
      <c r="AI21" s="17">
        <v>0.14099999999999999</v>
      </c>
      <c r="AJ21" s="21">
        <f t="shared" si="4"/>
        <v>-0.10700000000000001</v>
      </c>
      <c r="AK21" s="27">
        <f t="shared" si="3"/>
        <v>311</v>
      </c>
    </row>
    <row r="22" spans="1:37" x14ac:dyDescent="0.2">
      <c r="A22" s="9" t="s">
        <v>582</v>
      </c>
      <c r="B22" s="8" t="s">
        <v>9</v>
      </c>
      <c r="C22" s="35">
        <v>4104</v>
      </c>
      <c r="D22" s="36" t="s">
        <v>123</v>
      </c>
      <c r="E22" s="40">
        <f>VLOOKUP($C22,Demographics!$A$2:$T$2860,2,FALSE)</f>
        <v>1541</v>
      </c>
      <c r="F22" s="87">
        <f>IFERROR(VLOOKUP($C22,'Graduation Rate'!$A:$M,13,FALSE), "")</f>
        <v>0.86666666699999995</v>
      </c>
      <c r="G22" s="87">
        <f>IFERROR(VLOOKUP($C22,Discipline!$A:$I,4,FALSE), "")</f>
        <v>4.7E-2</v>
      </c>
      <c r="H22" s="87">
        <f>IFERROR(VLOOKUP($C22,'Dual Credit'!$A:$P,6,FALSE), "")</f>
        <v>0.14099999999999999</v>
      </c>
      <c r="I22" s="99">
        <f>VLOOKUP($A22,Districts!$A:$G,7,FALSE)</f>
        <v>3.4018279231011661</v>
      </c>
      <c r="J22" s="90">
        <f>VLOOKUP($A22,Districts!$A:$F,5,FALSE)</f>
        <v>15.080321823276838</v>
      </c>
      <c r="K22" s="55">
        <f>VLOOKUP($A22,Districts!$A:$F,6,FALSE)</f>
        <v>13951.740325255019</v>
      </c>
      <c r="L22" s="6">
        <f>VLOOKUP($C22,Demographics!$A$1:$T$2860,3,FALSE)/$E22</f>
        <v>0.4925373134328358</v>
      </c>
      <c r="M22" s="6">
        <f>VLOOKUP($C22,Demographics!$A$1:$T$2860,4,FALSE)/$E22</f>
        <v>0.5074626865671642</v>
      </c>
      <c r="N22" s="6">
        <f>VLOOKUP($C22,Demographics!$A$1:$T$2860,5,FALSE)/$E22</f>
        <v>9.7339390006489293E-3</v>
      </c>
      <c r="O22" s="6">
        <f>VLOOKUP($C22,Demographics!$A$1:$T$2860,6,FALSE)/$E22</f>
        <v>5.191434133679429E-2</v>
      </c>
      <c r="P22" s="6">
        <f>VLOOKUP($C22,Demographics!$A$1:$T$2860,7,FALSE)/$E22</f>
        <v>1.2978585334198572E-2</v>
      </c>
      <c r="Q22" s="6">
        <f>VLOOKUP($C22,Demographics!$A$1:$T$2860,8,FALSE)/$E22</f>
        <v>0.13497728747566515</v>
      </c>
      <c r="R22" s="6">
        <f>VLOOKUP($C22,Demographics!$A$1:$T$2860,9,FALSE)/$E22</f>
        <v>6.4892926670992858E-4</v>
      </c>
      <c r="S22" s="6">
        <f>VLOOKUP($C22,Demographics!$A$1:$T$2860,10,FALSE)/$E22</f>
        <v>5.5807916937053864E-2</v>
      </c>
      <c r="T22" s="6">
        <f>VLOOKUP($C22,Demographics!$A$1:$T$2860,11,FALSE)/$E22</f>
        <v>0.73393900064892925</v>
      </c>
      <c r="U22" s="6">
        <f>VLOOKUP($C22,Demographics!$A$1:$T$2860,12,FALSE)/$E22</f>
        <v>5.2563270603504221E-2</v>
      </c>
      <c r="V22" s="6">
        <f>VLOOKUP($C22,Demographics!$A$1:$T$2860,13,FALSE)/$E22</f>
        <v>7.138221933809215E-3</v>
      </c>
      <c r="W22" s="6">
        <f>VLOOKUP($C22,Demographics!$A$1:$T$2860,14,FALSE)/$E22</f>
        <v>2.5308241401687217E-2</v>
      </c>
      <c r="X22" s="6">
        <f>VLOOKUP($C22,Demographics!$A$1:$T$2860,15,FALSE)/$E22</f>
        <v>0.32446463335496428</v>
      </c>
      <c r="Y22" s="6">
        <f>VLOOKUP($C22,Demographics!$A$1:$T$2860,16,FALSE)/$E22</f>
        <v>6.4892926670992858E-4</v>
      </c>
      <c r="Z22" s="6">
        <f>VLOOKUP($C22,Demographics!$A$1:$T$2860,17,FALSE)/$E22</f>
        <v>7.138221933809215E-3</v>
      </c>
      <c r="AA22" s="6">
        <f>VLOOKUP($C22,Demographics!$A$1:$T$2860,18,FALSE)/$E22</f>
        <v>3.3095392602206362E-2</v>
      </c>
      <c r="AB22" s="6">
        <f>VLOOKUP($C22,Demographics!$A$1:$T$2860,19,FALSE)/$E22</f>
        <v>5.1265412070084358E-2</v>
      </c>
      <c r="AC22" s="54">
        <f>VLOOKUP($C22,Demographics!$A$1:$T$2860,20,FALSE)/$E22</f>
        <v>0.1382219338092148</v>
      </c>
      <c r="AD22" s="44">
        <f t="shared" si="0"/>
        <v>3.0415400202634242</v>
      </c>
      <c r="AE22" s="44">
        <f t="shared" si="1"/>
        <v>2.2835209825997951</v>
      </c>
      <c r="AF22" s="44">
        <f t="shared" si="2"/>
        <v>2.1538461538461542</v>
      </c>
      <c r="AG22" s="19">
        <v>-5.0000000000000001E-3</v>
      </c>
      <c r="AH22" s="20">
        <v>-0.19</v>
      </c>
      <c r="AI22" s="17">
        <v>-0.41</v>
      </c>
      <c r="AJ22" s="21">
        <f t="shared" si="4"/>
        <v>-0.60499999999999998</v>
      </c>
      <c r="AK22" s="27">
        <f t="shared" si="3"/>
        <v>447</v>
      </c>
    </row>
    <row r="23" spans="1:37" x14ac:dyDescent="0.2">
      <c r="A23" s="9" t="s">
        <v>582</v>
      </c>
      <c r="B23" s="8" t="s">
        <v>1</v>
      </c>
      <c r="C23" s="35">
        <v>4450</v>
      </c>
      <c r="D23" s="36" t="s">
        <v>124</v>
      </c>
      <c r="E23" s="40">
        <f>VLOOKUP($C23,Demographics!$A$2:$T$2860,2,FALSE)</f>
        <v>397</v>
      </c>
      <c r="F23" s="87">
        <f>IFERROR(VLOOKUP($C23,'Graduation Rate'!$A:$M,13,FALSE), "")</f>
        <v>0.27932960899999998</v>
      </c>
      <c r="G23" s="87" t="str">
        <f>IFERROR(VLOOKUP($C23,Discipline!$A:$I,4,FALSE), "")</f>
        <v/>
      </c>
      <c r="H23" s="87">
        <f>IFERROR(VLOOKUP($C23,'Dual Credit'!$A:$P,6,FALSE), "")</f>
        <v>0.01</v>
      </c>
      <c r="I23" s="99">
        <f>VLOOKUP($A23,Districts!$A:$G,7,FALSE)</f>
        <v>3.4018279231011661</v>
      </c>
      <c r="J23" s="90">
        <f>VLOOKUP($A23,Districts!$A:$F,5,FALSE)</f>
        <v>15.080321823276838</v>
      </c>
      <c r="K23" s="55">
        <f>VLOOKUP($A23,Districts!$A:$F,6,FALSE)</f>
        <v>13951.740325255019</v>
      </c>
      <c r="L23" s="6">
        <f>VLOOKUP($C23,Demographics!$A$1:$T$2860,3,FALSE)/$E23</f>
        <v>0.5617128463476071</v>
      </c>
      <c r="M23" s="6">
        <f>VLOOKUP($C23,Demographics!$A$1:$T$2860,4,FALSE)/$E23</f>
        <v>0.43828715365239296</v>
      </c>
      <c r="N23" s="6">
        <f>VLOOKUP($C23,Demographics!$A$1:$T$2860,5,FALSE)/$E23</f>
        <v>5.0377833753148613E-3</v>
      </c>
      <c r="O23" s="6">
        <f>VLOOKUP($C23,Demographics!$A$1:$T$2860,6,FALSE)/$E23</f>
        <v>7.556675062972292E-3</v>
      </c>
      <c r="P23" s="6">
        <f>VLOOKUP($C23,Demographics!$A$1:$T$2860,7,FALSE)/$E23</f>
        <v>2.5188916876574307E-3</v>
      </c>
      <c r="Q23" s="6">
        <f>VLOOKUP($C23,Demographics!$A$1:$T$2860,8,FALSE)/$E23</f>
        <v>8.3123425692695208E-2</v>
      </c>
      <c r="R23" s="6">
        <f>VLOOKUP($C23,Demographics!$A$1:$T$2860,9,FALSE)/$E23</f>
        <v>2.5188916876574307E-3</v>
      </c>
      <c r="S23" s="6">
        <f>VLOOKUP($C23,Demographics!$A$1:$T$2860,10,FALSE)/$E23</f>
        <v>4.2821158690176324E-2</v>
      </c>
      <c r="T23" s="6">
        <f>VLOOKUP($C23,Demographics!$A$1:$T$2860,11,FALSE)/$E23</f>
        <v>0.85642317380352639</v>
      </c>
      <c r="U23" s="6">
        <f>VLOOKUP($C23,Demographics!$A$1:$T$2860,12,FALSE)/$E23</f>
        <v>4.534005037783375E-2</v>
      </c>
      <c r="V23" s="6">
        <f>VLOOKUP($C23,Demographics!$A$1:$T$2860,13,FALSE)/$E23</f>
        <v>5.0377833753148613E-3</v>
      </c>
      <c r="W23" s="6">
        <f>VLOOKUP($C23,Demographics!$A$1:$T$2860,14,FALSE)/$E23</f>
        <v>9.3198992443324941E-2</v>
      </c>
      <c r="X23" s="6">
        <f>VLOOKUP($C23,Demographics!$A$1:$T$2860,15,FALSE)/$E23</f>
        <v>0.46599496221662468</v>
      </c>
      <c r="Y23" s="6">
        <f>VLOOKUP($C23,Demographics!$A$1:$T$2860,16,FALSE)/$E23</f>
        <v>0</v>
      </c>
      <c r="Z23" s="6">
        <f>VLOOKUP($C23,Demographics!$A$1:$T$2860,17,FALSE)/$E23</f>
        <v>7.556675062972292E-3</v>
      </c>
      <c r="AA23" s="6">
        <f>VLOOKUP($C23,Demographics!$A$1:$T$2860,18,FALSE)/$E23</f>
        <v>0.20906801007556675</v>
      </c>
      <c r="AB23" s="6">
        <f>VLOOKUP($C23,Demographics!$A$1:$T$2860,19,FALSE)/$E23</f>
        <v>4.0302267002518891E-2</v>
      </c>
      <c r="AC23" s="54">
        <f>VLOOKUP($C23,Demographics!$A$1:$T$2860,20,FALSE)/$E23</f>
        <v>7.8085642317380355E-2</v>
      </c>
      <c r="AD23" s="44">
        <f t="shared" si="0"/>
        <v>2.1853720050441363</v>
      </c>
      <c r="AE23" s="44">
        <f t="shared" si="1"/>
        <v>1.3694829760403531</v>
      </c>
      <c r="AF23" s="44">
        <f t="shared" si="2"/>
        <v>2.0875576036866357</v>
      </c>
      <c r="AG23" s="19">
        <v>-0.47499999999999998</v>
      </c>
      <c r="AH23" s="20">
        <v>-0.61299999999999999</v>
      </c>
      <c r="AI23" s="17">
        <v>-0.22700000000000001</v>
      </c>
      <c r="AJ23" s="21">
        <f t="shared" si="4"/>
        <v>-1.3150000000000002</v>
      </c>
      <c r="AK23" s="27">
        <f t="shared" si="3"/>
        <v>506</v>
      </c>
    </row>
    <row r="24" spans="1:37" x14ac:dyDescent="0.2">
      <c r="A24" s="9" t="s">
        <v>583</v>
      </c>
      <c r="B24" s="8" t="s">
        <v>148</v>
      </c>
      <c r="C24" s="35">
        <v>5240</v>
      </c>
      <c r="D24" s="36" t="s">
        <v>124</v>
      </c>
      <c r="E24" s="40">
        <f>VLOOKUP($C24,Demographics!$A$2:$T$2860,2,FALSE)</f>
        <v>377</v>
      </c>
      <c r="F24" s="87" t="str">
        <f>IFERROR(VLOOKUP($C24,'Graduation Rate'!$A:$M,13,FALSE), "")</f>
        <v/>
      </c>
      <c r="G24" s="87" t="str">
        <f>IFERROR(VLOOKUP($C24,Discipline!$A:$I,4,FALSE), "")</f>
        <v/>
      </c>
      <c r="H24" s="87">
        <f>IFERROR(VLOOKUP($C24,'Dual Credit'!$A:$P,6,FALSE), "")</f>
        <v>0.17499999999999999</v>
      </c>
      <c r="I24" s="99">
        <f>VLOOKUP($A24,Districts!$A:$G,7,FALSE)</f>
        <v>1.702079107505071</v>
      </c>
      <c r="J24" s="90">
        <f>VLOOKUP($A24,Districts!$A:$F,5,FALSE)</f>
        <v>14.743389127477013</v>
      </c>
      <c r="K24" s="55">
        <f>VLOOKUP($A24,Districts!$A:$F,6,FALSE)</f>
        <v>16401.1373052749</v>
      </c>
      <c r="L24" s="6">
        <f>VLOOKUP($C24,Demographics!$A$1:$T$2860,3,FALSE)/$E24</f>
        <v>0.43236074270557029</v>
      </c>
      <c r="M24" s="6">
        <f>VLOOKUP($C24,Demographics!$A$1:$T$2860,4,FALSE)/$E24</f>
        <v>0.56763925729442966</v>
      </c>
      <c r="N24" s="6">
        <f>VLOOKUP($C24,Demographics!$A$1:$T$2860,5,FALSE)/$E24</f>
        <v>2.6525198938992041E-3</v>
      </c>
      <c r="O24" s="6">
        <f>VLOOKUP($C24,Demographics!$A$1:$T$2860,6,FALSE)/$E24</f>
        <v>0.21485411140583555</v>
      </c>
      <c r="P24" s="6">
        <f>VLOOKUP($C24,Demographics!$A$1:$T$2860,7,FALSE)/$E24</f>
        <v>2.6525198938992044E-2</v>
      </c>
      <c r="Q24" s="6">
        <f>VLOOKUP($C24,Demographics!$A$1:$T$2860,8,FALSE)/$E24</f>
        <v>9.8143236074270557E-2</v>
      </c>
      <c r="R24" s="6">
        <f>VLOOKUP($C24,Demographics!$A$1:$T$2860,9,FALSE)/$E24</f>
        <v>2.6525198938992041E-3</v>
      </c>
      <c r="S24" s="6">
        <f>VLOOKUP($C24,Demographics!$A$1:$T$2860,10,FALSE)/$E24</f>
        <v>0.1220159151193634</v>
      </c>
      <c r="T24" s="6">
        <f>VLOOKUP($C24,Demographics!$A$1:$T$2860,11,FALSE)/$E24</f>
        <v>0.53315649867374004</v>
      </c>
      <c r="U24" s="6">
        <f>VLOOKUP($C24,Demographics!$A$1:$T$2860,12,FALSE)/$E24</f>
        <v>3.9787798408488062E-2</v>
      </c>
      <c r="V24" s="6">
        <f>VLOOKUP($C24,Demographics!$A$1:$T$2860,13,FALSE)/$E24</f>
        <v>0</v>
      </c>
      <c r="W24" s="6">
        <f>VLOOKUP($C24,Demographics!$A$1:$T$2860,14,FALSE)/$E24</f>
        <v>5.3050397877984082E-3</v>
      </c>
      <c r="X24" s="6">
        <f>VLOOKUP($C24,Demographics!$A$1:$T$2860,15,FALSE)/$E24</f>
        <v>0.16976127320954906</v>
      </c>
      <c r="Y24" s="6">
        <f>VLOOKUP($C24,Demographics!$A$1:$T$2860,16,FALSE)/$E24</f>
        <v>0</v>
      </c>
      <c r="Z24" s="6">
        <f>VLOOKUP($C24,Demographics!$A$1:$T$2860,17,FALSE)/$E24</f>
        <v>7.9575596816976128E-3</v>
      </c>
      <c r="AA24" s="6">
        <f>VLOOKUP($C24,Demographics!$A$1:$T$2860,18,FALSE)/$E24</f>
        <v>2.3872679045092837E-2</v>
      </c>
      <c r="AB24" s="6">
        <f>VLOOKUP($C24,Demographics!$A$1:$T$2860,19,FALSE)/$E24</f>
        <v>0.19628647214854111</v>
      </c>
      <c r="AC24" s="54">
        <f>VLOOKUP($C24,Demographics!$A$1:$T$2860,20,FALSE)/$E24</f>
        <v>0.21485411140583555</v>
      </c>
      <c r="AD24" s="44">
        <f t="shared" si="0"/>
        <v>3.1601642710472282</v>
      </c>
      <c r="AE24" s="44">
        <f t="shared" si="1"/>
        <v>2.8835051546391752</v>
      </c>
      <c r="AF24" s="44">
        <f t="shared" si="2"/>
        <v>3.0978593272171251</v>
      </c>
      <c r="AG24" s="21">
        <v>-0.107</v>
      </c>
      <c r="AH24" s="18">
        <v>0.153</v>
      </c>
      <c r="AI24" s="17">
        <v>0.153</v>
      </c>
      <c r="AJ24" s="21">
        <f t="shared" si="4"/>
        <v>0.19900000000000001</v>
      </c>
      <c r="AK24" s="27">
        <f t="shared" si="3"/>
        <v>162</v>
      </c>
    </row>
    <row r="25" spans="1:37" x14ac:dyDescent="0.2">
      <c r="A25" s="9" t="s">
        <v>583</v>
      </c>
      <c r="B25" s="8" t="s">
        <v>313</v>
      </c>
      <c r="C25" s="35">
        <v>2701</v>
      </c>
      <c r="D25" s="36" t="s">
        <v>123</v>
      </c>
      <c r="E25" s="40">
        <f>VLOOKUP($C25,Demographics!$A$2:$T$2860,2,FALSE)</f>
        <v>1620</v>
      </c>
      <c r="F25" s="87">
        <f>IFERROR(VLOOKUP($C25,'Graduation Rate'!$A:$M,13,FALSE), "")</f>
        <v>0.92431192699999998</v>
      </c>
      <c r="G25" s="87" t="str">
        <f>IFERROR(VLOOKUP($C25,Discipline!$A:$I,4,FALSE), "")</f>
        <v/>
      </c>
      <c r="H25" s="87">
        <f>IFERROR(VLOOKUP($C25,'Dual Credit'!$A:$P,6,FALSE), "")</f>
        <v>0.621</v>
      </c>
      <c r="I25" s="99">
        <f>VLOOKUP($A25,Districts!$A:$G,7,FALSE)</f>
        <v>1.702079107505071</v>
      </c>
      <c r="J25" s="90">
        <f>VLOOKUP($A25,Districts!$A:$F,5,FALSE)</f>
        <v>14.743389127477013</v>
      </c>
      <c r="K25" s="55">
        <f>VLOOKUP($A25,Districts!$A:$F,6,FALSE)</f>
        <v>16401.1373052749</v>
      </c>
      <c r="L25" s="6">
        <f>VLOOKUP($C25,Demographics!$A$1:$T$2860,3,FALSE)/$E25</f>
        <v>0.48148148148148145</v>
      </c>
      <c r="M25" s="6">
        <f>VLOOKUP($C25,Demographics!$A$1:$T$2860,4,FALSE)/$E25</f>
        <v>0.51851851851851849</v>
      </c>
      <c r="N25" s="6">
        <f>VLOOKUP($C25,Demographics!$A$1:$T$2860,5,FALSE)/$E25</f>
        <v>1.2345679012345679E-3</v>
      </c>
      <c r="O25" s="6">
        <f>VLOOKUP($C25,Demographics!$A$1:$T$2860,6,FALSE)/$E25</f>
        <v>0.32592592592592595</v>
      </c>
      <c r="P25" s="6">
        <f>VLOOKUP($C25,Demographics!$A$1:$T$2860,7,FALSE)/$E25</f>
        <v>1.9135802469135803E-2</v>
      </c>
      <c r="Q25" s="6">
        <f>VLOOKUP($C25,Demographics!$A$1:$T$2860,8,FALSE)/$E25</f>
        <v>7.8395061728395068E-2</v>
      </c>
      <c r="R25" s="6">
        <f>VLOOKUP($C25,Demographics!$A$1:$T$2860,9,FALSE)/$E25</f>
        <v>6.1728395061728394E-4</v>
      </c>
      <c r="S25" s="6">
        <f>VLOOKUP($C25,Demographics!$A$1:$T$2860,10,FALSE)/$E25</f>
        <v>9.3827160493827166E-2</v>
      </c>
      <c r="T25" s="6">
        <f>VLOOKUP($C25,Demographics!$A$1:$T$2860,11,FALSE)/$E25</f>
        <v>0.48086419753086418</v>
      </c>
      <c r="U25" s="6">
        <f>VLOOKUP($C25,Demographics!$A$1:$T$2860,12,FALSE)/$E25</f>
        <v>6.2345679012345681E-2</v>
      </c>
      <c r="V25" s="6">
        <f>VLOOKUP($C25,Demographics!$A$1:$T$2860,13,FALSE)/$E25</f>
        <v>6.1728395061728394E-4</v>
      </c>
      <c r="W25" s="6">
        <f>VLOOKUP($C25,Demographics!$A$1:$T$2860,14,FALSE)/$E25</f>
        <v>6.7901234567901234E-3</v>
      </c>
      <c r="X25" s="6">
        <f>VLOOKUP($C25,Demographics!$A$1:$T$2860,15,FALSE)/$E25</f>
        <v>0.11296296296296296</v>
      </c>
      <c r="Y25" s="6">
        <f>VLOOKUP($C25,Demographics!$A$1:$T$2860,16,FALSE)/$E25</f>
        <v>0</v>
      </c>
      <c r="Z25" s="6">
        <f>VLOOKUP($C25,Demographics!$A$1:$T$2860,17,FALSE)/$E25</f>
        <v>5.5555555555555558E-3</v>
      </c>
      <c r="AA25" s="6">
        <f>VLOOKUP($C25,Demographics!$A$1:$T$2860,18,FALSE)/$E25</f>
        <v>2.7777777777777776E-2</v>
      </c>
      <c r="AB25" s="6">
        <f>VLOOKUP($C25,Demographics!$A$1:$T$2860,19,FALSE)/$E25</f>
        <v>0.12716049382716049</v>
      </c>
      <c r="AC25" s="54">
        <f>VLOOKUP($C25,Demographics!$A$1:$T$2860,20,FALSE)/$E25</f>
        <v>5.9876543209876544E-2</v>
      </c>
      <c r="AD25" s="44">
        <f t="shared" si="0"/>
        <v>3.5585492227979278</v>
      </c>
      <c r="AE25" s="44">
        <f t="shared" si="1"/>
        <v>3.2256033578174188</v>
      </c>
      <c r="AF25" s="44">
        <f t="shared" si="2"/>
        <v>2.8910891089108919</v>
      </c>
      <c r="AG25" s="19">
        <v>4.2999999999999997E-2</v>
      </c>
      <c r="AH25" s="20">
        <v>0.11899999999999999</v>
      </c>
      <c r="AI25" s="17">
        <v>-0.26900000000000002</v>
      </c>
      <c r="AJ25" s="21">
        <f t="shared" si="4"/>
        <v>-0.10700000000000004</v>
      </c>
      <c r="AK25" s="27">
        <f t="shared" si="3"/>
        <v>312</v>
      </c>
    </row>
    <row r="26" spans="1:37" x14ac:dyDescent="0.2">
      <c r="A26" s="9" t="s">
        <v>583</v>
      </c>
      <c r="B26" s="8" t="s">
        <v>438</v>
      </c>
      <c r="C26" s="35">
        <v>5281</v>
      </c>
      <c r="D26" s="36" t="s">
        <v>123</v>
      </c>
      <c r="E26" s="40">
        <f>VLOOKUP($C26,Demographics!$A$2:$T$2860,2,FALSE)</f>
        <v>276</v>
      </c>
      <c r="F26" s="87" t="str">
        <f>IFERROR(VLOOKUP($C26,'Graduation Rate'!$A:$M,13,FALSE), "")</f>
        <v/>
      </c>
      <c r="G26" s="87" t="str">
        <f>IFERROR(VLOOKUP($C26,Discipline!$A:$I,4,FALSE), "")</f>
        <v/>
      </c>
      <c r="H26" s="87" t="str">
        <f>IFERROR(VLOOKUP($C26,'Dual Credit'!$A:$P,6,FALSE), "")</f>
        <v/>
      </c>
      <c r="I26" s="99">
        <f>VLOOKUP($A26,Districts!$A:$G,7,FALSE)</f>
        <v>1.702079107505071</v>
      </c>
      <c r="J26" s="90">
        <f>VLOOKUP($A26,Districts!$A:$F,5,FALSE)</f>
        <v>14.743389127477013</v>
      </c>
      <c r="K26" s="55">
        <f>VLOOKUP($A26,Districts!$A:$F,6,FALSE)</f>
        <v>16401.1373052749</v>
      </c>
      <c r="L26" s="6">
        <f>VLOOKUP($C26,Demographics!$A$1:$T$2860,3,FALSE)/$E26</f>
        <v>0.28623188405797101</v>
      </c>
      <c r="M26" s="6">
        <f>VLOOKUP($C26,Demographics!$A$1:$T$2860,4,FALSE)/$E26</f>
        <v>0.71014492753623193</v>
      </c>
      <c r="N26" s="6">
        <f>VLOOKUP($C26,Demographics!$A$1:$T$2860,5,FALSE)/$E26</f>
        <v>3.6231884057971015E-3</v>
      </c>
      <c r="O26" s="6">
        <f>VLOOKUP($C26,Demographics!$A$1:$T$2860,6,FALSE)/$E26</f>
        <v>0.28260869565217389</v>
      </c>
      <c r="P26" s="6">
        <f>VLOOKUP($C26,Demographics!$A$1:$T$2860,7,FALSE)/$E26</f>
        <v>5.434782608695652E-2</v>
      </c>
      <c r="Q26" s="6">
        <f>VLOOKUP($C26,Demographics!$A$1:$T$2860,8,FALSE)/$E26</f>
        <v>0.20289855072463769</v>
      </c>
      <c r="R26" s="6">
        <f>VLOOKUP($C26,Demographics!$A$1:$T$2860,9,FALSE)/$E26</f>
        <v>0</v>
      </c>
      <c r="S26" s="6">
        <f>VLOOKUP($C26,Demographics!$A$1:$T$2860,10,FALSE)/$E26</f>
        <v>7.9710144927536225E-2</v>
      </c>
      <c r="T26" s="6">
        <f>VLOOKUP($C26,Demographics!$A$1:$T$2860,11,FALSE)/$E26</f>
        <v>0.37681159420289856</v>
      </c>
      <c r="U26" s="6">
        <f>VLOOKUP($C26,Demographics!$A$1:$T$2860,12,FALSE)/$E26</f>
        <v>3.9855072463768113E-2</v>
      </c>
      <c r="V26" s="6">
        <f>VLOOKUP($C26,Demographics!$A$1:$T$2860,13,FALSE)/$E26</f>
        <v>0</v>
      </c>
      <c r="W26" s="6">
        <f>VLOOKUP($C26,Demographics!$A$1:$T$2860,14,FALSE)/$E26</f>
        <v>1.4492753623188406E-2</v>
      </c>
      <c r="X26" s="6">
        <f>VLOOKUP($C26,Demographics!$A$1:$T$2860,15,FALSE)/$E26</f>
        <v>0.12681159420289856</v>
      </c>
      <c r="Y26" s="6">
        <f>VLOOKUP($C26,Demographics!$A$1:$T$2860,16,FALSE)/$E26</f>
        <v>3.6231884057971015E-3</v>
      </c>
      <c r="Z26" s="6">
        <f>VLOOKUP($C26,Demographics!$A$1:$T$2860,17,FALSE)/$E26</f>
        <v>0</v>
      </c>
      <c r="AA26" s="6">
        <f>VLOOKUP($C26,Demographics!$A$1:$T$2860,18,FALSE)/$E26</f>
        <v>0.2608695652173913</v>
      </c>
      <c r="AB26" s="6">
        <f>VLOOKUP($C26,Demographics!$A$1:$T$2860,19,FALSE)/$E26</f>
        <v>0</v>
      </c>
      <c r="AC26" s="54">
        <f>VLOOKUP($C26,Demographics!$A$1:$T$2860,20,FALSE)/$E26</f>
        <v>0.52898550724637683</v>
      </c>
      <c r="AD26" s="44">
        <f t="shared" si="0"/>
        <v>1.9950000000000001</v>
      </c>
      <c r="AE26" s="44" t="str">
        <f t="shared" si="1"/>
        <v/>
      </c>
      <c r="AF26" s="44" t="str">
        <f t="shared" si="2"/>
        <v/>
      </c>
      <c r="AG26" s="19">
        <v>-0.751</v>
      </c>
      <c r="AH26" s="20"/>
      <c r="AI26" s="17"/>
      <c r="AJ26" s="21">
        <f t="shared" si="4"/>
        <v>-0.751</v>
      </c>
      <c r="AK26" s="27">
        <f t="shared" si="3"/>
        <v>472</v>
      </c>
    </row>
    <row r="27" spans="1:37" x14ac:dyDescent="0.2">
      <c r="A27" s="9" t="s">
        <v>583</v>
      </c>
      <c r="B27" s="8" t="s">
        <v>77</v>
      </c>
      <c r="C27" s="35">
        <v>3588</v>
      </c>
      <c r="D27" s="36" t="s">
        <v>123</v>
      </c>
      <c r="E27" s="40">
        <f>VLOOKUP($C27,Demographics!$A$2:$T$2860,2,FALSE)</f>
        <v>1763</v>
      </c>
      <c r="F27" s="87">
        <f>IFERROR(VLOOKUP($C27,'Graduation Rate'!$A:$M,13,FALSE), "")</f>
        <v>0.91815856799999995</v>
      </c>
      <c r="G27" s="87" t="str">
        <f>IFERROR(VLOOKUP($C27,Discipline!$A:$I,4,FALSE), "")</f>
        <v/>
      </c>
      <c r="H27" s="87">
        <f>IFERROR(VLOOKUP($C27,'Dual Credit'!$A:$P,6,FALSE), "")</f>
        <v>0.47799999999999998</v>
      </c>
      <c r="I27" s="99">
        <f>VLOOKUP($A27,Districts!$A:$G,7,FALSE)</f>
        <v>1.702079107505071</v>
      </c>
      <c r="J27" s="90">
        <f>VLOOKUP($A27,Districts!$A:$F,5,FALSE)</f>
        <v>14.743389127477013</v>
      </c>
      <c r="K27" s="55">
        <f>VLOOKUP($A27,Districts!$A:$F,6,FALSE)</f>
        <v>16401.1373052749</v>
      </c>
      <c r="L27" s="6">
        <f>VLOOKUP($C27,Demographics!$A$1:$T$2860,3,FALSE)/$E27</f>
        <v>0.48269994327850257</v>
      </c>
      <c r="M27" s="6">
        <f>VLOOKUP($C27,Demographics!$A$1:$T$2860,4,FALSE)/$E27</f>
        <v>0.51673284174702216</v>
      </c>
      <c r="N27" s="6">
        <f>VLOOKUP($C27,Demographics!$A$1:$T$2860,5,FALSE)/$E27</f>
        <v>3.9705048213272828E-3</v>
      </c>
      <c r="O27" s="6">
        <f>VLOOKUP($C27,Demographics!$A$1:$T$2860,6,FALSE)/$E27</f>
        <v>0.39364719228587636</v>
      </c>
      <c r="P27" s="6">
        <f>VLOOKUP($C27,Demographics!$A$1:$T$2860,7,FALSE)/$E27</f>
        <v>4.1973908111174137E-2</v>
      </c>
      <c r="Q27" s="6">
        <f>VLOOKUP($C27,Demographics!$A$1:$T$2860,8,FALSE)/$E27</f>
        <v>0.16108905275099264</v>
      </c>
      <c r="R27" s="6">
        <f>VLOOKUP($C27,Demographics!$A$1:$T$2860,9,FALSE)/$E27</f>
        <v>1.1344299489506524E-3</v>
      </c>
      <c r="S27" s="6">
        <f>VLOOKUP($C27,Demographics!$A$1:$T$2860,10,FALSE)/$E27</f>
        <v>8.7918321043675557E-2</v>
      </c>
      <c r="T27" s="6">
        <f>VLOOKUP($C27,Demographics!$A$1:$T$2860,11,FALSE)/$E27</f>
        <v>0.31026659103800341</v>
      </c>
      <c r="U27" s="6">
        <f>VLOOKUP($C27,Demographics!$A$1:$T$2860,12,FALSE)/$E27</f>
        <v>9.2456040839478157E-2</v>
      </c>
      <c r="V27" s="6">
        <f>VLOOKUP($C27,Demographics!$A$1:$T$2860,13,FALSE)/$E27</f>
        <v>5.6721497447532619E-4</v>
      </c>
      <c r="W27" s="6">
        <f>VLOOKUP($C27,Demographics!$A$1:$T$2860,14,FALSE)/$E27</f>
        <v>8.5082246171298923E-3</v>
      </c>
      <c r="X27" s="6">
        <f>VLOOKUP($C27,Demographics!$A$1:$T$2860,15,FALSE)/$E27</f>
        <v>0.23539421440726035</v>
      </c>
      <c r="Y27" s="6">
        <f>VLOOKUP($C27,Demographics!$A$1:$T$2860,16,FALSE)/$E27</f>
        <v>0</v>
      </c>
      <c r="Z27" s="6">
        <f>VLOOKUP($C27,Demographics!$A$1:$T$2860,17,FALSE)/$E27</f>
        <v>5.6721497447532619E-4</v>
      </c>
      <c r="AA27" s="6">
        <f>VLOOKUP($C27,Demographics!$A$1:$T$2860,18,FALSE)/$E27</f>
        <v>2.3255813953488372E-2</v>
      </c>
      <c r="AB27" s="6">
        <f>VLOOKUP($C27,Demographics!$A$1:$T$2860,19,FALSE)/$E27</f>
        <v>7.3170731707317069E-2</v>
      </c>
      <c r="AC27" s="54">
        <f>VLOOKUP($C27,Demographics!$A$1:$T$2860,20,FALSE)/$E27</f>
        <v>7.8275666477595013E-2</v>
      </c>
      <c r="AD27" s="44">
        <f t="shared" si="0"/>
        <v>3.4842767295597485</v>
      </c>
      <c r="AE27" s="44">
        <f t="shared" si="1"/>
        <v>3.0942028985507246</v>
      </c>
      <c r="AF27" s="44">
        <f t="shared" si="2"/>
        <v>3.2968960863697707</v>
      </c>
      <c r="AG27" s="19">
        <v>6.3E-2</v>
      </c>
      <c r="AH27" s="20">
        <v>-2.1999999999999999E-2</v>
      </c>
      <c r="AI27" s="17">
        <v>0.19600000000000001</v>
      </c>
      <c r="AJ27" s="21">
        <f t="shared" si="4"/>
        <v>0.23700000000000002</v>
      </c>
      <c r="AK27" s="27">
        <f t="shared" si="3"/>
        <v>148</v>
      </c>
    </row>
    <row r="28" spans="1:37" x14ac:dyDescent="0.2">
      <c r="A28" s="9" t="s">
        <v>583</v>
      </c>
      <c r="B28" s="8" t="s">
        <v>379</v>
      </c>
      <c r="C28" s="35">
        <v>3522</v>
      </c>
      <c r="D28" s="36" t="s">
        <v>124</v>
      </c>
      <c r="E28" s="40">
        <f>VLOOKUP($C28,Demographics!$A$2:$T$2860,2,FALSE)</f>
        <v>573</v>
      </c>
      <c r="F28" s="87" t="str">
        <f>IFERROR(VLOOKUP($C28,'Graduation Rate'!$A:$M,13,FALSE), "")</f>
        <v/>
      </c>
      <c r="G28" s="87" t="str">
        <f>IFERROR(VLOOKUP($C28,Discipline!$A:$I,4,FALSE), "")</f>
        <v/>
      </c>
      <c r="H28" s="87">
        <f>IFERROR(VLOOKUP($C28,'Dual Credit'!$A:$P,6,FALSE), "")</f>
        <v>0.69099999999999995</v>
      </c>
      <c r="I28" s="99">
        <f>VLOOKUP($A28,Districts!$A:$G,7,FALSE)</f>
        <v>1.702079107505071</v>
      </c>
      <c r="J28" s="90">
        <f>VLOOKUP($A28,Districts!$A:$F,5,FALSE)</f>
        <v>14.743389127477013</v>
      </c>
      <c r="K28" s="55">
        <f>VLOOKUP($A28,Districts!$A:$F,6,FALSE)</f>
        <v>16401.1373052749</v>
      </c>
      <c r="L28" s="6">
        <f>VLOOKUP($C28,Demographics!$A$1:$T$2860,3,FALSE)/$E28</f>
        <v>0.52530541012216403</v>
      </c>
      <c r="M28" s="6">
        <f>VLOOKUP($C28,Demographics!$A$1:$T$2860,4,FALSE)/$E28</f>
        <v>0.47469458987783597</v>
      </c>
      <c r="N28" s="6">
        <f>VLOOKUP($C28,Demographics!$A$1:$T$2860,5,FALSE)/$E28</f>
        <v>1.7452006980802793E-3</v>
      </c>
      <c r="O28" s="6">
        <f>VLOOKUP($C28,Demographics!$A$1:$T$2860,6,FALSE)/$E28</f>
        <v>0.46247818499127402</v>
      </c>
      <c r="P28" s="6">
        <f>VLOOKUP($C28,Demographics!$A$1:$T$2860,7,FALSE)/$E28</f>
        <v>8.7260034904013961E-3</v>
      </c>
      <c r="Q28" s="6">
        <f>VLOOKUP($C28,Demographics!$A$1:$T$2860,8,FALSE)/$E28</f>
        <v>5.2356020942408377E-2</v>
      </c>
      <c r="R28" s="6">
        <f>VLOOKUP($C28,Demographics!$A$1:$T$2860,9,FALSE)/$E28</f>
        <v>0</v>
      </c>
      <c r="S28" s="6">
        <f>VLOOKUP($C28,Demographics!$A$1:$T$2860,10,FALSE)/$E28</f>
        <v>9.5986038394415357E-2</v>
      </c>
      <c r="T28" s="6">
        <f>VLOOKUP($C28,Demographics!$A$1:$T$2860,11,FALSE)/$E28</f>
        <v>0.37870855148342059</v>
      </c>
      <c r="U28" s="6">
        <f>VLOOKUP($C28,Demographics!$A$1:$T$2860,12,FALSE)/$E28</f>
        <v>2.6178010471204188E-2</v>
      </c>
      <c r="V28" s="6">
        <f>VLOOKUP($C28,Demographics!$A$1:$T$2860,13,FALSE)/$E28</f>
        <v>0</v>
      </c>
      <c r="W28" s="6">
        <f>VLOOKUP($C28,Demographics!$A$1:$T$2860,14,FALSE)/$E28</f>
        <v>0</v>
      </c>
      <c r="X28" s="6">
        <f>VLOOKUP($C28,Demographics!$A$1:$T$2860,15,FALSE)/$E28</f>
        <v>9.0750436300174514E-2</v>
      </c>
      <c r="Y28" s="6">
        <f>VLOOKUP($C28,Demographics!$A$1:$T$2860,16,FALSE)/$E28</f>
        <v>0</v>
      </c>
      <c r="Z28" s="6">
        <f>VLOOKUP($C28,Demographics!$A$1:$T$2860,17,FALSE)/$E28</f>
        <v>0</v>
      </c>
      <c r="AA28" s="6">
        <f>VLOOKUP($C28,Demographics!$A$1:$T$2860,18,FALSE)/$E28</f>
        <v>8.7260034904013961E-3</v>
      </c>
      <c r="AB28" s="6">
        <f>VLOOKUP($C28,Demographics!$A$1:$T$2860,19,FALSE)/$E28</f>
        <v>7.8534031413612565E-2</v>
      </c>
      <c r="AC28" s="54">
        <f>VLOOKUP($C28,Demographics!$A$1:$T$2860,20,FALSE)/$E28</f>
        <v>5.4101221640488653E-2</v>
      </c>
      <c r="AD28" s="44">
        <f t="shared" si="0"/>
        <v>3.4040000000000004</v>
      </c>
      <c r="AE28" s="44">
        <f t="shared" si="1"/>
        <v>3.3140000000000001</v>
      </c>
      <c r="AF28" s="44">
        <f t="shared" si="2"/>
        <v>3.4</v>
      </c>
      <c r="AG28" s="19">
        <v>-0.32700000000000001</v>
      </c>
      <c r="AH28" s="20">
        <v>-0.14000000000000001</v>
      </c>
      <c r="AI28" s="17">
        <v>-2.1999999999999999E-2</v>
      </c>
      <c r="AJ28" s="21">
        <f t="shared" si="4"/>
        <v>-0.48900000000000005</v>
      </c>
      <c r="AK28" s="27">
        <f t="shared" si="3"/>
        <v>426</v>
      </c>
    </row>
    <row r="29" spans="1:37" x14ac:dyDescent="0.2">
      <c r="A29" s="9" t="s">
        <v>583</v>
      </c>
      <c r="B29" s="8" t="s">
        <v>57</v>
      </c>
      <c r="C29" s="35">
        <v>3486</v>
      </c>
      <c r="D29" s="36" t="s">
        <v>123</v>
      </c>
      <c r="E29" s="40">
        <f>VLOOKUP($C29,Demographics!$A$2:$T$2860,2,FALSE)</f>
        <v>1749</v>
      </c>
      <c r="F29" s="87">
        <f>IFERROR(VLOOKUP($C29,'Graduation Rate'!$A:$M,13,FALSE), "")</f>
        <v>0.96190476199999997</v>
      </c>
      <c r="G29" s="87" t="str">
        <f>IFERROR(VLOOKUP($C29,Discipline!$A:$I,4,FALSE), "")</f>
        <v/>
      </c>
      <c r="H29" s="87">
        <f>IFERROR(VLOOKUP($C29,'Dual Credit'!$A:$P,6,FALSE), "")</f>
        <v>0.63500000000000001</v>
      </c>
      <c r="I29" s="99">
        <f>VLOOKUP($A29,Districts!$A:$G,7,FALSE)</f>
        <v>1.702079107505071</v>
      </c>
      <c r="J29" s="90">
        <f>VLOOKUP($A29,Districts!$A:$F,5,FALSE)</f>
        <v>14.743389127477013</v>
      </c>
      <c r="K29" s="55">
        <f>VLOOKUP($A29,Districts!$A:$F,6,FALSE)</f>
        <v>16401.1373052749</v>
      </c>
      <c r="L29" s="6">
        <f>VLOOKUP($C29,Demographics!$A$1:$T$2860,3,FALSE)/$E29</f>
        <v>0.47341337907375641</v>
      </c>
      <c r="M29" s="6">
        <f>VLOOKUP($C29,Demographics!$A$1:$T$2860,4,FALSE)/$E29</f>
        <v>0.52487135506003435</v>
      </c>
      <c r="N29" s="6">
        <f>VLOOKUP($C29,Demographics!$A$1:$T$2860,5,FALSE)/$E29</f>
        <v>2.2870211549456832E-3</v>
      </c>
      <c r="O29" s="6">
        <f>VLOOKUP($C29,Demographics!$A$1:$T$2860,6,FALSE)/$E29</f>
        <v>0.52658662092624353</v>
      </c>
      <c r="P29" s="6">
        <f>VLOOKUP($C29,Demographics!$A$1:$T$2860,7,FALSE)/$E29</f>
        <v>2.0011435105774727E-2</v>
      </c>
      <c r="Q29" s="6">
        <f>VLOOKUP($C29,Demographics!$A$1:$T$2860,8,FALSE)/$E29</f>
        <v>7.6615208690680392E-2</v>
      </c>
      <c r="R29" s="6">
        <f>VLOOKUP($C29,Demographics!$A$1:$T$2860,9,FALSE)/$E29</f>
        <v>2.2870211549456832E-3</v>
      </c>
      <c r="S29" s="6">
        <f>VLOOKUP($C29,Demographics!$A$1:$T$2860,10,FALSE)/$E29</f>
        <v>7.0897655803316181E-2</v>
      </c>
      <c r="T29" s="6">
        <f>VLOOKUP($C29,Demographics!$A$1:$T$2860,11,FALSE)/$E29</f>
        <v>0.30131503716409375</v>
      </c>
      <c r="U29" s="6">
        <f>VLOOKUP($C29,Demographics!$A$1:$T$2860,12,FALSE)/$E29</f>
        <v>6.0034305317324184E-2</v>
      </c>
      <c r="V29" s="6">
        <f>VLOOKUP($C29,Demographics!$A$1:$T$2860,13,FALSE)/$E29</f>
        <v>1.1435105774728416E-3</v>
      </c>
      <c r="W29" s="6">
        <f>VLOOKUP($C29,Demographics!$A$1:$T$2860,14,FALSE)/$E29</f>
        <v>4.0022870211549461E-3</v>
      </c>
      <c r="X29" s="6">
        <f>VLOOKUP($C29,Demographics!$A$1:$T$2860,15,FALSE)/$E29</f>
        <v>0.12864493996569468</v>
      </c>
      <c r="Y29" s="6">
        <f>VLOOKUP($C29,Demographics!$A$1:$T$2860,16,FALSE)/$E29</f>
        <v>5.717552887364208E-4</v>
      </c>
      <c r="Z29" s="6">
        <f>VLOOKUP($C29,Demographics!$A$1:$T$2860,17,FALSE)/$E29</f>
        <v>2.2870211549456832E-3</v>
      </c>
      <c r="AA29" s="6">
        <f>VLOOKUP($C29,Demographics!$A$1:$T$2860,18,FALSE)/$E29</f>
        <v>1.3150371640937679E-2</v>
      </c>
      <c r="AB29" s="6">
        <f>VLOOKUP($C29,Demographics!$A$1:$T$2860,19,FALSE)/$E29</f>
        <v>8.2332761578044603E-2</v>
      </c>
      <c r="AC29" s="54">
        <f>VLOOKUP($C29,Demographics!$A$1:$T$2860,20,FALSE)/$E29</f>
        <v>6.1749571183533448E-2</v>
      </c>
      <c r="AD29" s="44">
        <f t="shared" si="0"/>
        <v>3.4751773049645389</v>
      </c>
      <c r="AE29" s="44">
        <f t="shared" si="1"/>
        <v>3.2198581560283688</v>
      </c>
      <c r="AF29" s="44">
        <f t="shared" si="2"/>
        <v>3.3587540279269597</v>
      </c>
      <c r="AG29" s="19">
        <v>-0.2</v>
      </c>
      <c r="AH29" s="20">
        <v>-0.24099999999999999</v>
      </c>
      <c r="AI29" s="17">
        <v>-9.8000000000000004E-2</v>
      </c>
      <c r="AJ29" s="21">
        <f t="shared" si="4"/>
        <v>-0.53900000000000003</v>
      </c>
      <c r="AK29" s="27">
        <f t="shared" si="3"/>
        <v>439</v>
      </c>
    </row>
    <row r="30" spans="1:37" x14ac:dyDescent="0.2">
      <c r="A30" s="9" t="s">
        <v>583</v>
      </c>
      <c r="B30" s="8" t="s">
        <v>234</v>
      </c>
      <c r="C30" s="35">
        <v>3282</v>
      </c>
      <c r="D30" s="36" t="s">
        <v>123</v>
      </c>
      <c r="E30" s="40">
        <f>VLOOKUP($C30,Demographics!$A$2:$T$2860,2,FALSE)</f>
        <v>1228</v>
      </c>
      <c r="F30" s="87">
        <f>IFERROR(VLOOKUP($C30,'Graduation Rate'!$A:$M,13,FALSE), "")</f>
        <v>0.91785714299999999</v>
      </c>
      <c r="G30" s="87" t="str">
        <f>IFERROR(VLOOKUP($C30,Discipline!$A:$I,4,FALSE), "")</f>
        <v/>
      </c>
      <c r="H30" s="87">
        <f>IFERROR(VLOOKUP($C30,'Dual Credit'!$A:$P,6,FALSE), "")</f>
        <v>0.72299999999999998</v>
      </c>
      <c r="I30" s="99">
        <f>VLOOKUP($A30,Districts!$A:$G,7,FALSE)</f>
        <v>1.702079107505071</v>
      </c>
      <c r="J30" s="90">
        <f>VLOOKUP($A30,Districts!$A:$F,5,FALSE)</f>
        <v>14.743389127477013</v>
      </c>
      <c r="K30" s="55">
        <f>VLOOKUP($A30,Districts!$A:$F,6,FALSE)</f>
        <v>16401.1373052749</v>
      </c>
      <c r="L30" s="6">
        <f>VLOOKUP($C30,Demographics!$A$1:$T$2860,3,FALSE)/$E30</f>
        <v>0.48208469055374592</v>
      </c>
      <c r="M30" s="6">
        <f>VLOOKUP($C30,Demographics!$A$1:$T$2860,4,FALSE)/$E30</f>
        <v>0.51710097719869708</v>
      </c>
      <c r="N30" s="6">
        <f>VLOOKUP($C30,Demographics!$A$1:$T$2860,5,FALSE)/$E30</f>
        <v>4.0716612377850164E-3</v>
      </c>
      <c r="O30" s="6">
        <f>VLOOKUP($C30,Demographics!$A$1:$T$2860,6,FALSE)/$E30</f>
        <v>0.20114006514657981</v>
      </c>
      <c r="P30" s="6">
        <f>VLOOKUP($C30,Demographics!$A$1:$T$2860,7,FALSE)/$E30</f>
        <v>5.6188925081433222E-2</v>
      </c>
      <c r="Q30" s="6">
        <f>VLOOKUP($C30,Demographics!$A$1:$T$2860,8,FALSE)/$E30</f>
        <v>0.19136807817589577</v>
      </c>
      <c r="R30" s="6">
        <f>VLOOKUP($C30,Demographics!$A$1:$T$2860,9,FALSE)/$E30</f>
        <v>3.2573289902280132E-3</v>
      </c>
      <c r="S30" s="6">
        <f>VLOOKUP($C30,Demographics!$A$1:$T$2860,10,FALSE)/$E30</f>
        <v>8.6319218241042342E-2</v>
      </c>
      <c r="T30" s="6">
        <f>VLOOKUP($C30,Demographics!$A$1:$T$2860,11,FALSE)/$E30</f>
        <v>0.45765472312703581</v>
      </c>
      <c r="U30" s="6">
        <f>VLOOKUP($C30,Demographics!$A$1:$T$2860,12,FALSE)/$E30</f>
        <v>9.3648208469055375E-2</v>
      </c>
      <c r="V30" s="6">
        <f>VLOOKUP($C30,Demographics!$A$1:$T$2860,13,FALSE)/$E30</f>
        <v>4.8859934853420191E-3</v>
      </c>
      <c r="W30" s="6">
        <f>VLOOKUP($C30,Demographics!$A$1:$T$2860,14,FALSE)/$E30</f>
        <v>2.5244299674267102E-2</v>
      </c>
      <c r="X30" s="6">
        <f>VLOOKUP($C30,Demographics!$A$1:$T$2860,15,FALSE)/$E30</f>
        <v>0.34283387622149836</v>
      </c>
      <c r="Y30" s="6">
        <f>VLOOKUP($C30,Demographics!$A$1:$T$2860,16,FALSE)/$E30</f>
        <v>8.1433224755700329E-4</v>
      </c>
      <c r="Z30" s="6">
        <f>VLOOKUP($C30,Demographics!$A$1:$T$2860,17,FALSE)/$E30</f>
        <v>5.7003257328990227E-3</v>
      </c>
      <c r="AA30" s="6">
        <f>VLOOKUP($C30,Demographics!$A$1:$T$2860,18,FALSE)/$E30</f>
        <v>3.013029315960912E-2</v>
      </c>
      <c r="AB30" s="6">
        <f>VLOOKUP($C30,Demographics!$A$1:$T$2860,19,FALSE)/$E30</f>
        <v>0.13110749185667753</v>
      </c>
      <c r="AC30" s="54">
        <f>VLOOKUP($C30,Demographics!$A$1:$T$2860,20,FALSE)/$E30</f>
        <v>0.13680781758957655</v>
      </c>
      <c r="AD30" s="44">
        <f t="shared" si="0"/>
        <v>3.0185950413223139</v>
      </c>
      <c r="AE30" s="44">
        <f t="shared" si="1"/>
        <v>2.4282744282744284</v>
      </c>
      <c r="AF30" s="44">
        <f t="shared" si="2"/>
        <v>2.8660049627791562</v>
      </c>
      <c r="AG30" s="21">
        <v>-9.7000000000000003E-2</v>
      </c>
      <c r="AH30" s="18">
        <v>-0.16500000000000001</v>
      </c>
      <c r="AI30" s="17">
        <v>0.17</v>
      </c>
      <c r="AJ30" s="21">
        <f t="shared" si="4"/>
        <v>-9.1999999999999998E-2</v>
      </c>
      <c r="AK30" s="27">
        <f t="shared" si="3"/>
        <v>304</v>
      </c>
    </row>
    <row r="31" spans="1:37" x14ac:dyDescent="0.2">
      <c r="A31" s="9" t="s">
        <v>584</v>
      </c>
      <c r="B31" s="8" t="s">
        <v>62</v>
      </c>
      <c r="C31" s="35">
        <v>2553</v>
      </c>
      <c r="D31" s="36" t="s">
        <v>123</v>
      </c>
      <c r="E31" s="40">
        <f>VLOOKUP($C31,Demographics!$A$2:$T$2860,2,FALSE)</f>
        <v>1126</v>
      </c>
      <c r="F31" s="87">
        <f>IFERROR(VLOOKUP($C31,'Graduation Rate'!$A:$M,13,FALSE), "")</f>
        <v>0.89068825900000004</v>
      </c>
      <c r="G31" s="87">
        <f>IFERROR(VLOOKUP($C31,Discipline!$A:$I,4,FALSE), "")</f>
        <v>1.2E-2</v>
      </c>
      <c r="H31" s="87">
        <f>IFERROR(VLOOKUP($C31,'Dual Credit'!$A:$P,6,FALSE), "")</f>
        <v>0.32600000000000001</v>
      </c>
      <c r="I31" s="99">
        <f>VLOOKUP($A31,Districts!$A:$G,7,FALSE)</f>
        <v>4.1930670955061196</v>
      </c>
      <c r="J31" s="90">
        <f>VLOOKUP($A31,Districts!$A:$F,5,FALSE)</f>
        <v>14.518276255278625</v>
      </c>
      <c r="K31" s="55">
        <f>VLOOKUP($A31,Districts!$A:$F,6,FALSE)</f>
        <v>14865.048719059696</v>
      </c>
      <c r="L31" s="6">
        <f>VLOOKUP($C31,Demographics!$A$1:$T$2860,3,FALSE)/$E31</f>
        <v>0.51154529307282415</v>
      </c>
      <c r="M31" s="6">
        <f>VLOOKUP($C31,Demographics!$A$1:$T$2860,4,FALSE)/$E31</f>
        <v>0.48756660746003555</v>
      </c>
      <c r="N31" s="6">
        <f>VLOOKUP($C31,Demographics!$A$1:$T$2860,5,FALSE)/$E31</f>
        <v>8.8809946714031966E-3</v>
      </c>
      <c r="O31" s="6">
        <f>VLOOKUP($C31,Demographics!$A$1:$T$2860,6,FALSE)/$E31</f>
        <v>4.2628774422735348E-2</v>
      </c>
      <c r="P31" s="6">
        <f>VLOOKUP($C31,Demographics!$A$1:$T$2860,7,FALSE)/$E31</f>
        <v>1.1545293072824156E-2</v>
      </c>
      <c r="Q31" s="6">
        <f>VLOOKUP($C31,Demographics!$A$1:$T$2860,8,FALSE)/$E31</f>
        <v>0.16163410301953818</v>
      </c>
      <c r="R31" s="6">
        <f>VLOOKUP($C31,Demographics!$A$1:$T$2860,9,FALSE)/$E31</f>
        <v>2.6642984014209592E-3</v>
      </c>
      <c r="S31" s="6">
        <f>VLOOKUP($C31,Demographics!$A$1:$T$2860,10,FALSE)/$E31</f>
        <v>6.3055062166962703E-2</v>
      </c>
      <c r="T31" s="6">
        <f>VLOOKUP($C31,Demographics!$A$1:$T$2860,11,FALSE)/$E31</f>
        <v>0.70959147424511548</v>
      </c>
      <c r="U31" s="6">
        <f>VLOOKUP($C31,Demographics!$A$1:$T$2860,12,FALSE)/$E31</f>
        <v>3.6412078152753109E-2</v>
      </c>
      <c r="V31" s="6">
        <f>VLOOKUP($C31,Demographics!$A$1:$T$2860,13,FALSE)/$E31</f>
        <v>3.552397868561279E-3</v>
      </c>
      <c r="W31" s="6">
        <f>VLOOKUP($C31,Demographics!$A$1:$T$2860,14,FALSE)/$E31</f>
        <v>4.6181172291296625E-2</v>
      </c>
      <c r="X31" s="6">
        <f>VLOOKUP($C31,Demographics!$A$1:$T$2860,15,FALSE)/$E31</f>
        <v>0.32859680284191828</v>
      </c>
      <c r="Y31" s="6">
        <f>VLOOKUP($C31,Demographics!$A$1:$T$2860,16,FALSE)/$E31</f>
        <v>8.8809946714031975E-4</v>
      </c>
      <c r="Z31" s="6">
        <f>VLOOKUP($C31,Demographics!$A$1:$T$2860,17,FALSE)/$E31</f>
        <v>7.104795737122558E-3</v>
      </c>
      <c r="AA31" s="6">
        <f>VLOOKUP($C31,Demographics!$A$1:$T$2860,18,FALSE)/$E31</f>
        <v>3.9076376554174071E-2</v>
      </c>
      <c r="AB31" s="6">
        <f>VLOOKUP($C31,Demographics!$A$1:$T$2860,19,FALSE)/$E31</f>
        <v>9.1474245115452935E-2</v>
      </c>
      <c r="AC31" s="54">
        <f>VLOOKUP($C31,Demographics!$A$1:$T$2860,20,FALSE)/$E31</f>
        <v>0.11101243339253997</v>
      </c>
      <c r="AD31" s="44">
        <f t="shared" si="0"/>
        <v>3.4376278118609407</v>
      </c>
      <c r="AE31" s="44">
        <f t="shared" si="1"/>
        <v>2.5817995910020453</v>
      </c>
      <c r="AF31" s="44">
        <f t="shared" si="2"/>
        <v>3.0540540540540535</v>
      </c>
      <c r="AG31" s="19">
        <v>0.40100000000000002</v>
      </c>
      <c r="AH31" s="20">
        <v>0.16900000000000001</v>
      </c>
      <c r="AI31" s="17">
        <v>0.52900000000000003</v>
      </c>
      <c r="AJ31" s="21">
        <f t="shared" si="4"/>
        <v>1.0990000000000002</v>
      </c>
      <c r="AK31" s="27">
        <f t="shared" si="3"/>
        <v>16</v>
      </c>
    </row>
    <row r="32" spans="1:37" x14ac:dyDescent="0.2">
      <c r="A32" s="9" t="s">
        <v>584</v>
      </c>
      <c r="B32" s="8" t="s">
        <v>299</v>
      </c>
      <c r="C32" s="35">
        <v>1647</v>
      </c>
      <c r="D32" s="36" t="s">
        <v>124</v>
      </c>
      <c r="E32" s="40">
        <f>VLOOKUP($C32,Demographics!$A$2:$T$2860,2,FALSE)</f>
        <v>185</v>
      </c>
      <c r="F32" s="87">
        <f>IFERROR(VLOOKUP($C32,'Graduation Rate'!$A:$M,13,FALSE), "")</f>
        <v>0.70909090900000005</v>
      </c>
      <c r="G32" s="87">
        <f>IFERROR(VLOOKUP($C32,Discipline!$A:$I,4,FALSE), "")</f>
        <v>0.13200000000000001</v>
      </c>
      <c r="H32" s="87">
        <f>IFERROR(VLOOKUP($C32,'Dual Credit'!$A:$P,6,FALSE), "")</f>
        <v>0.1</v>
      </c>
      <c r="I32" s="99">
        <f>VLOOKUP($A32,Districts!$A:$G,7,FALSE)</f>
        <v>4.1930670955061196</v>
      </c>
      <c r="J32" s="90">
        <f>VLOOKUP($A32,Districts!$A:$F,5,FALSE)</f>
        <v>14.518276255278625</v>
      </c>
      <c r="K32" s="55">
        <f>VLOOKUP($A32,Districts!$A:$F,6,FALSE)</f>
        <v>14865.048719059696</v>
      </c>
      <c r="L32" s="6">
        <f>VLOOKUP($C32,Demographics!$A$1:$T$2860,3,FALSE)/$E32</f>
        <v>0.58918918918918917</v>
      </c>
      <c r="M32" s="6">
        <f>VLOOKUP($C32,Demographics!$A$1:$T$2860,4,FALSE)/$E32</f>
        <v>0.41081081081081083</v>
      </c>
      <c r="N32" s="6">
        <f>VLOOKUP($C32,Demographics!$A$1:$T$2860,5,FALSE)/$E32</f>
        <v>3.783783783783784E-2</v>
      </c>
      <c r="O32" s="6">
        <f>VLOOKUP($C32,Demographics!$A$1:$T$2860,6,FALSE)/$E32</f>
        <v>5.4054054054054057E-3</v>
      </c>
      <c r="P32" s="6">
        <f>VLOOKUP($C32,Demographics!$A$1:$T$2860,7,FALSE)/$E32</f>
        <v>2.7027027027027029E-2</v>
      </c>
      <c r="Q32" s="6">
        <f>VLOOKUP($C32,Demographics!$A$1:$T$2860,8,FALSE)/$E32</f>
        <v>0.15675675675675677</v>
      </c>
      <c r="R32" s="6">
        <f>VLOOKUP($C32,Demographics!$A$1:$T$2860,9,FALSE)/$E32</f>
        <v>5.4054054054054057E-3</v>
      </c>
      <c r="S32" s="6">
        <f>VLOOKUP($C32,Demographics!$A$1:$T$2860,10,FALSE)/$E32</f>
        <v>8.6486486486486491E-2</v>
      </c>
      <c r="T32" s="6">
        <f>VLOOKUP($C32,Demographics!$A$1:$T$2860,11,FALSE)/$E32</f>
        <v>0.68108108108108112</v>
      </c>
      <c r="U32" s="6">
        <f>VLOOKUP($C32,Demographics!$A$1:$T$2860,12,FALSE)/$E32</f>
        <v>2.7027027027027029E-2</v>
      </c>
      <c r="V32" s="6">
        <f>VLOOKUP($C32,Demographics!$A$1:$T$2860,13,FALSE)/$E32</f>
        <v>2.1621621621621623E-2</v>
      </c>
      <c r="W32" s="6">
        <f>VLOOKUP($C32,Demographics!$A$1:$T$2860,14,FALSE)/$E32</f>
        <v>0.15135135135135136</v>
      </c>
      <c r="X32" s="6">
        <f>VLOOKUP($C32,Demographics!$A$1:$T$2860,15,FALSE)/$E32</f>
        <v>0.62702702702702706</v>
      </c>
      <c r="Y32" s="6">
        <f>VLOOKUP($C32,Demographics!$A$1:$T$2860,16,FALSE)/$E32</f>
        <v>0</v>
      </c>
      <c r="Z32" s="6">
        <f>VLOOKUP($C32,Demographics!$A$1:$T$2860,17,FALSE)/$E32</f>
        <v>1.0810810810810811E-2</v>
      </c>
      <c r="AA32" s="6">
        <f>VLOOKUP($C32,Demographics!$A$1:$T$2860,18,FALSE)/$E32</f>
        <v>0.15675675675675677</v>
      </c>
      <c r="AB32" s="6">
        <f>VLOOKUP($C32,Demographics!$A$1:$T$2860,19,FALSE)/$E32</f>
        <v>0.15135135135135136</v>
      </c>
      <c r="AC32" s="54">
        <f>VLOOKUP($C32,Demographics!$A$1:$T$2860,20,FALSE)/$E32</f>
        <v>0.25405405405405407</v>
      </c>
      <c r="AD32" s="44">
        <f t="shared" si="0"/>
        <v>2.8236632536973838</v>
      </c>
      <c r="AE32" s="44">
        <f t="shared" si="1"/>
        <v>1.5788863109048727</v>
      </c>
      <c r="AF32" s="44">
        <f t="shared" si="2"/>
        <v>2.0011750881316099</v>
      </c>
      <c r="AG32" s="19">
        <v>0.35</v>
      </c>
      <c r="AH32" s="20">
        <v>-8.3000000000000004E-2</v>
      </c>
      <c r="AI32" s="17">
        <v>-6.6000000000000003E-2</v>
      </c>
      <c r="AJ32" s="21">
        <f t="shared" si="4"/>
        <v>0.20099999999999996</v>
      </c>
      <c r="AK32" s="27">
        <f t="shared" si="3"/>
        <v>160</v>
      </c>
    </row>
    <row r="33" spans="1:37" x14ac:dyDescent="0.2">
      <c r="A33" s="9" t="s">
        <v>584</v>
      </c>
      <c r="B33" s="8" t="s">
        <v>24</v>
      </c>
      <c r="C33" s="35">
        <v>3576</v>
      </c>
      <c r="D33" s="36" t="s">
        <v>123</v>
      </c>
      <c r="E33" s="40">
        <f>VLOOKUP($C33,Demographics!$A$2:$T$2860,2,FALSE)</f>
        <v>1183</v>
      </c>
      <c r="F33" s="87">
        <f>IFERROR(VLOOKUP($C33,'Graduation Rate'!$A:$M,13,FALSE), "")</f>
        <v>0.91780821899999998</v>
      </c>
      <c r="G33" s="87">
        <f>IFERROR(VLOOKUP($C33,Discipline!$A:$I,4,FALSE), "")</f>
        <v>2.3E-2</v>
      </c>
      <c r="H33" s="87">
        <f>IFERROR(VLOOKUP($C33,'Dual Credit'!$A:$P,6,FALSE), "")</f>
        <v>0.40400000000000003</v>
      </c>
      <c r="I33" s="99">
        <f>VLOOKUP($A33,Districts!$A:$G,7,FALSE)</f>
        <v>4.1930670955061196</v>
      </c>
      <c r="J33" s="90">
        <f>VLOOKUP($A33,Districts!$A:$F,5,FALSE)</f>
        <v>14.518276255278625</v>
      </c>
      <c r="K33" s="55">
        <f>VLOOKUP($A33,Districts!$A:$F,6,FALSE)</f>
        <v>14865.048719059696</v>
      </c>
      <c r="L33" s="6">
        <f>VLOOKUP($C33,Demographics!$A$1:$T$2860,3,FALSE)/$E33</f>
        <v>0.48013524936601859</v>
      </c>
      <c r="M33" s="6">
        <f>VLOOKUP($C33,Demographics!$A$1:$T$2860,4,FALSE)/$E33</f>
        <v>0.51986475063398141</v>
      </c>
      <c r="N33" s="6">
        <f>VLOOKUP($C33,Demographics!$A$1:$T$2860,5,FALSE)/$E33</f>
        <v>8.4530853761623E-3</v>
      </c>
      <c r="O33" s="6">
        <f>VLOOKUP($C33,Demographics!$A$1:$T$2860,6,FALSE)/$E33</f>
        <v>6.76246830092984E-2</v>
      </c>
      <c r="P33" s="6">
        <f>VLOOKUP($C33,Demographics!$A$1:$T$2860,7,FALSE)/$E33</f>
        <v>1.5215553677092139E-2</v>
      </c>
      <c r="Q33" s="6">
        <f>VLOOKUP($C33,Demographics!$A$1:$T$2860,8,FALSE)/$E33</f>
        <v>0.10481825866441251</v>
      </c>
      <c r="R33" s="6">
        <f>VLOOKUP($C33,Demographics!$A$1:$T$2860,9,FALSE)/$E33</f>
        <v>3.3812341504649195E-3</v>
      </c>
      <c r="S33" s="6">
        <f>VLOOKUP($C33,Demographics!$A$1:$T$2860,10,FALSE)/$E33</f>
        <v>6.9315300084530851E-2</v>
      </c>
      <c r="T33" s="6">
        <f>VLOOKUP($C33,Demographics!$A$1:$T$2860,11,FALSE)/$E33</f>
        <v>0.73119188503803889</v>
      </c>
      <c r="U33" s="6">
        <f>VLOOKUP($C33,Demographics!$A$1:$T$2860,12,FALSE)/$E33</f>
        <v>2.9585798816568046E-2</v>
      </c>
      <c r="V33" s="6">
        <f>VLOOKUP($C33,Demographics!$A$1:$T$2860,13,FALSE)/$E33</f>
        <v>8.4530853761623E-3</v>
      </c>
      <c r="W33" s="6">
        <f>VLOOKUP($C33,Demographics!$A$1:$T$2860,14,FALSE)/$E33</f>
        <v>2.197802197802198E-2</v>
      </c>
      <c r="X33" s="6">
        <f>VLOOKUP($C33,Demographics!$A$1:$T$2860,15,FALSE)/$E33</f>
        <v>0.231614539306847</v>
      </c>
      <c r="Y33" s="6">
        <f>VLOOKUP($C33,Demographics!$A$1:$T$2860,16,FALSE)/$E33</f>
        <v>5.9171597633136093E-3</v>
      </c>
      <c r="Z33" s="6">
        <f>VLOOKUP($C33,Demographics!$A$1:$T$2860,17,FALSE)/$E33</f>
        <v>2.5359256128486898E-3</v>
      </c>
      <c r="AA33" s="6">
        <f>VLOOKUP($C33,Demographics!$A$1:$T$2860,18,FALSE)/$E33</f>
        <v>2.5359256128486898E-2</v>
      </c>
      <c r="AB33" s="6">
        <f>VLOOKUP($C33,Demographics!$A$1:$T$2860,19,FALSE)/$E33</f>
        <v>0.11918850380388842</v>
      </c>
      <c r="AC33" s="54">
        <f>VLOOKUP($C33,Demographics!$A$1:$T$2860,20,FALSE)/$E33</f>
        <v>0.12087912087912088</v>
      </c>
      <c r="AD33" s="44">
        <f t="shared" si="0"/>
        <v>3.4845041322314052</v>
      </c>
      <c r="AE33" s="44">
        <f t="shared" si="1"/>
        <v>2.3384982121573303</v>
      </c>
      <c r="AF33" s="44">
        <f t="shared" si="2"/>
        <v>3.2355460385438977</v>
      </c>
      <c r="AG33" s="19">
        <v>0.315</v>
      </c>
      <c r="AH33" s="20">
        <v>-0.215</v>
      </c>
      <c r="AI33" s="17">
        <v>0.54400000000000004</v>
      </c>
      <c r="AJ33" s="21">
        <f t="shared" si="4"/>
        <v>0.64400000000000002</v>
      </c>
      <c r="AK33" s="27">
        <f t="shared" si="3"/>
        <v>60</v>
      </c>
    </row>
    <row r="34" spans="1:37" x14ac:dyDescent="0.2">
      <c r="A34" s="9" t="s">
        <v>584</v>
      </c>
      <c r="B34" s="8" t="s">
        <v>157</v>
      </c>
      <c r="C34" s="35">
        <v>4515</v>
      </c>
      <c r="D34" s="36" t="s">
        <v>123</v>
      </c>
      <c r="E34" s="40">
        <f>VLOOKUP($C34,Demographics!$A$2:$T$2860,2,FALSE)</f>
        <v>1268</v>
      </c>
      <c r="F34" s="87">
        <f>IFERROR(VLOOKUP($C34,'Graduation Rate'!$A:$M,13,FALSE), "")</f>
        <v>0.84818481800000001</v>
      </c>
      <c r="G34" s="87">
        <f>IFERROR(VLOOKUP($C34,Discipline!$A:$I,4,FALSE), "")</f>
        <v>3.1E-2</v>
      </c>
      <c r="H34" s="87">
        <f>IFERROR(VLOOKUP($C34,'Dual Credit'!$A:$P,6,FALSE), "")</f>
        <v>0.442</v>
      </c>
      <c r="I34" s="99">
        <f>VLOOKUP($A34,Districts!$A:$G,7,FALSE)</f>
        <v>4.1930670955061196</v>
      </c>
      <c r="J34" s="90">
        <f>VLOOKUP($A34,Districts!$A:$F,5,FALSE)</f>
        <v>14.518276255278625</v>
      </c>
      <c r="K34" s="55">
        <f>VLOOKUP($A34,Districts!$A:$F,6,FALSE)</f>
        <v>14865.048719059696</v>
      </c>
      <c r="L34" s="6">
        <f>VLOOKUP($C34,Demographics!$A$1:$T$2860,3,FALSE)/$E34</f>
        <v>0.47397476340694006</v>
      </c>
      <c r="M34" s="6">
        <f>VLOOKUP($C34,Demographics!$A$1:$T$2860,4,FALSE)/$E34</f>
        <v>0.52523659305993686</v>
      </c>
      <c r="N34" s="6">
        <f>VLOOKUP($C34,Demographics!$A$1:$T$2860,5,FALSE)/$E34</f>
        <v>1.1041009463722398E-2</v>
      </c>
      <c r="O34" s="6">
        <f>VLOOKUP($C34,Demographics!$A$1:$T$2860,6,FALSE)/$E34</f>
        <v>0.10962145110410094</v>
      </c>
      <c r="P34" s="6">
        <f>VLOOKUP($C34,Demographics!$A$1:$T$2860,7,FALSE)/$E34</f>
        <v>1.6561514195583597E-2</v>
      </c>
      <c r="Q34" s="6">
        <f>VLOOKUP($C34,Demographics!$A$1:$T$2860,8,FALSE)/$E34</f>
        <v>0.19873817034700317</v>
      </c>
      <c r="R34" s="6">
        <f>VLOOKUP($C34,Demographics!$A$1:$T$2860,9,FALSE)/$E34</f>
        <v>1.5772870662460567E-3</v>
      </c>
      <c r="S34" s="6">
        <f>VLOOKUP($C34,Demographics!$A$1:$T$2860,10,FALSE)/$E34</f>
        <v>7.4921135646687703E-2</v>
      </c>
      <c r="T34" s="6">
        <f>VLOOKUP($C34,Demographics!$A$1:$T$2860,11,FALSE)/$E34</f>
        <v>0.58753943217665616</v>
      </c>
      <c r="U34" s="6">
        <f>VLOOKUP($C34,Demographics!$A$1:$T$2860,12,FALSE)/$E34</f>
        <v>6.5457413249211352E-2</v>
      </c>
      <c r="V34" s="6">
        <f>VLOOKUP($C34,Demographics!$A$1:$T$2860,13,FALSE)/$E34</f>
        <v>4.7318611987381704E-3</v>
      </c>
      <c r="W34" s="6">
        <f>VLOOKUP($C34,Demographics!$A$1:$T$2860,14,FALSE)/$E34</f>
        <v>4.1009463722397478E-2</v>
      </c>
      <c r="X34" s="6">
        <f>VLOOKUP($C34,Demographics!$A$1:$T$2860,15,FALSE)/$E34</f>
        <v>0.37697160883280756</v>
      </c>
      <c r="Y34" s="6">
        <f>VLOOKUP($C34,Demographics!$A$1:$T$2860,16,FALSE)/$E34</f>
        <v>2.2082018927444796E-2</v>
      </c>
      <c r="Z34" s="6">
        <f>VLOOKUP($C34,Demographics!$A$1:$T$2860,17,FALSE)/$E34</f>
        <v>2.3659305993690852E-3</v>
      </c>
      <c r="AA34" s="6">
        <f>VLOOKUP($C34,Demographics!$A$1:$T$2860,18,FALSE)/$E34</f>
        <v>4.0220820189274448E-2</v>
      </c>
      <c r="AB34" s="6">
        <f>VLOOKUP($C34,Demographics!$A$1:$T$2860,19,FALSE)/$E34</f>
        <v>8.8328075709779186E-2</v>
      </c>
      <c r="AC34" s="54">
        <f>VLOOKUP($C34,Demographics!$A$1:$T$2860,20,FALSE)/$E34</f>
        <v>0.13880126182965299</v>
      </c>
      <c r="AD34" s="44">
        <f t="shared" si="0"/>
        <v>3.087665647298675</v>
      </c>
      <c r="AE34" s="44">
        <f t="shared" si="1"/>
        <v>2.1748971193415638</v>
      </c>
      <c r="AF34" s="44">
        <f t="shared" si="2"/>
        <v>2.4012066365007541</v>
      </c>
      <c r="AG34" s="21">
        <v>0.10299999999999999</v>
      </c>
      <c r="AH34" s="18">
        <v>-0.26200000000000001</v>
      </c>
      <c r="AI34" s="17">
        <v>-0.16400000000000001</v>
      </c>
      <c r="AJ34" s="21">
        <f t="shared" si="4"/>
        <v>-0.32300000000000006</v>
      </c>
      <c r="AK34" s="27">
        <f t="shared" si="3"/>
        <v>379</v>
      </c>
    </row>
    <row r="35" spans="1:37" x14ac:dyDescent="0.2">
      <c r="A35" s="9" t="s">
        <v>585</v>
      </c>
      <c r="B35" s="8" t="s">
        <v>110</v>
      </c>
      <c r="C35" s="35">
        <v>2807</v>
      </c>
      <c r="D35" s="36" t="s">
        <v>123</v>
      </c>
      <c r="E35" s="40">
        <f>VLOOKUP($C35,Demographics!$A$2:$T$2860,2,FALSE)</f>
        <v>1747</v>
      </c>
      <c r="F35" s="87">
        <f>IFERROR(VLOOKUP($C35,'Graduation Rate'!$A:$M,13,FALSE), "")</f>
        <v>0.91666666699999999</v>
      </c>
      <c r="G35" s="87">
        <f>IFERROR(VLOOKUP($C35,Discipline!$A:$I,4,FALSE), "")</f>
        <v>0.10299999999999999</v>
      </c>
      <c r="H35" s="87">
        <f>IFERROR(VLOOKUP($C35,'Dual Credit'!$A:$P,6,FALSE), "")</f>
        <v>9.9000000000000005E-2</v>
      </c>
      <c r="I35" s="99">
        <f>VLOOKUP($A35,Districts!$A:$G,7,FALSE)</f>
        <v>4.3178203554464432</v>
      </c>
      <c r="J35" s="90">
        <f>VLOOKUP($A35,Districts!$A:$F,5,FALSE)</f>
        <v>16.113162538793901</v>
      </c>
      <c r="K35" s="55">
        <f>VLOOKUP($A35,Districts!$A:$F,6,FALSE)</f>
        <v>14218.231454443736</v>
      </c>
      <c r="L35" s="6">
        <f>VLOOKUP($C35,Demographics!$A$1:$T$2860,3,FALSE)/$E35</f>
        <v>0.47567258156840297</v>
      </c>
      <c r="M35" s="6">
        <f>VLOOKUP($C35,Demographics!$A$1:$T$2860,4,FALSE)/$E35</f>
        <v>0.52432741843159703</v>
      </c>
      <c r="N35" s="6">
        <f>VLOOKUP($C35,Demographics!$A$1:$T$2860,5,FALSE)/$E35</f>
        <v>1.4310246136233544E-2</v>
      </c>
      <c r="O35" s="6">
        <f>VLOOKUP($C35,Demographics!$A$1:$T$2860,6,FALSE)/$E35</f>
        <v>4.2930738408700632E-2</v>
      </c>
      <c r="P35" s="6">
        <f>VLOOKUP($C35,Demographics!$A$1:$T$2860,7,FALSE)/$E35</f>
        <v>6.067544361763022E-2</v>
      </c>
      <c r="Q35" s="6">
        <f>VLOOKUP($C35,Demographics!$A$1:$T$2860,8,FALSE)/$E35</f>
        <v>0.1631368059530624</v>
      </c>
      <c r="R35" s="6">
        <f>VLOOKUP($C35,Demographics!$A$1:$T$2860,9,FALSE)/$E35</f>
        <v>3.6061820263308529E-2</v>
      </c>
      <c r="S35" s="6">
        <f>VLOOKUP($C35,Demographics!$A$1:$T$2860,10,FALSE)/$E35</f>
        <v>0.10933028048082427</v>
      </c>
      <c r="T35" s="6">
        <f>VLOOKUP($C35,Demographics!$A$1:$T$2860,11,FALSE)/$E35</f>
        <v>0.57355466514024045</v>
      </c>
      <c r="U35" s="6">
        <f>VLOOKUP($C35,Demographics!$A$1:$T$2860,12,FALSE)/$E35</f>
        <v>2.4041213508872353E-2</v>
      </c>
      <c r="V35" s="6">
        <f>VLOOKUP($C35,Demographics!$A$1:$T$2860,13,FALSE)/$E35</f>
        <v>5.7240984544934172E-3</v>
      </c>
      <c r="W35" s="6">
        <f>VLOOKUP($C35,Demographics!$A$1:$T$2860,14,FALSE)/$E35</f>
        <v>2.2323983972524327E-2</v>
      </c>
      <c r="X35" s="6">
        <f>VLOOKUP($C35,Demographics!$A$1:$T$2860,15,FALSE)/$E35</f>
        <v>0.45964510589582142</v>
      </c>
      <c r="Y35" s="6">
        <f>VLOOKUP($C35,Demographics!$A$1:$T$2860,16,FALSE)/$E35</f>
        <v>1.1448196908986834E-3</v>
      </c>
      <c r="Z35" s="6">
        <f>VLOOKUP($C35,Demographics!$A$1:$T$2860,17,FALSE)/$E35</f>
        <v>7.0978820835718368E-2</v>
      </c>
      <c r="AA35" s="6">
        <f>VLOOKUP($C35,Demographics!$A$1:$T$2860,18,FALSE)/$E35</f>
        <v>5.7240984544934176E-2</v>
      </c>
      <c r="AB35" s="6">
        <f>VLOOKUP($C35,Demographics!$A$1:$T$2860,19,FALSE)/$E35</f>
        <v>2.1179164281625643E-2</v>
      </c>
      <c r="AC35" s="54">
        <f>VLOOKUP($C35,Demographics!$A$1:$T$2860,20,FALSE)/$E35</f>
        <v>0.1493989696622782</v>
      </c>
      <c r="AD35" s="44">
        <f t="shared" si="0"/>
        <v>2.663926002055498</v>
      </c>
      <c r="AE35" s="44">
        <f t="shared" si="1"/>
        <v>2.043478260869565</v>
      </c>
      <c r="AF35" s="44">
        <f t="shared" si="2"/>
        <v>1.9963811821471653</v>
      </c>
      <c r="AG35" s="19">
        <v>-0.19900000000000001</v>
      </c>
      <c r="AH35" s="20">
        <v>-0.106</v>
      </c>
      <c r="AI35" s="17">
        <v>-0.27700000000000002</v>
      </c>
      <c r="AJ35" s="21">
        <f t="shared" si="4"/>
        <v>-0.58200000000000007</v>
      </c>
      <c r="AK35" s="27">
        <f t="shared" si="3"/>
        <v>443</v>
      </c>
    </row>
    <row r="36" spans="1:37" x14ac:dyDescent="0.2">
      <c r="A36" s="9" t="s">
        <v>585</v>
      </c>
      <c r="B36" s="8" t="s">
        <v>439</v>
      </c>
      <c r="C36" s="35">
        <v>1510</v>
      </c>
      <c r="D36" s="36" t="s">
        <v>124</v>
      </c>
      <c r="E36" s="40">
        <f>VLOOKUP($C36,Demographics!$A$2:$T$2860,2,FALSE)</f>
        <v>277</v>
      </c>
      <c r="F36" s="87">
        <f>IFERROR(VLOOKUP($C36,'Graduation Rate'!$A:$M,13,FALSE), "")</f>
        <v>0.68333333299999999</v>
      </c>
      <c r="G36" s="87">
        <f>IFERROR(VLOOKUP($C36,Discipline!$A:$I,4,FALSE), "")</f>
        <v>3.7999999999999999E-2</v>
      </c>
      <c r="H36" s="87" t="str">
        <f>IFERROR(VLOOKUP($C36,'Dual Credit'!$A:$P,6,FALSE), "")</f>
        <v/>
      </c>
      <c r="I36" s="99">
        <f>VLOOKUP($A36,Districts!$A:$G,7,FALSE)</f>
        <v>4.3178203554464432</v>
      </c>
      <c r="J36" s="90">
        <f>VLOOKUP($A36,Districts!$A:$F,5,FALSE)</f>
        <v>16.113162538793901</v>
      </c>
      <c r="K36" s="55">
        <f>VLOOKUP($A36,Districts!$A:$F,6,FALSE)</f>
        <v>14218.231454443736</v>
      </c>
      <c r="L36" s="6">
        <f>VLOOKUP($C36,Demographics!$A$1:$T$2860,3,FALSE)/$E36</f>
        <v>0.50541516245487361</v>
      </c>
      <c r="M36" s="6">
        <f>VLOOKUP($C36,Demographics!$A$1:$T$2860,4,FALSE)/$E36</f>
        <v>0.49458483754512633</v>
      </c>
      <c r="N36" s="6">
        <f>VLOOKUP($C36,Demographics!$A$1:$T$2860,5,FALSE)/$E36</f>
        <v>1.8050541516245487E-2</v>
      </c>
      <c r="O36" s="6">
        <f>VLOOKUP($C36,Demographics!$A$1:$T$2860,6,FALSE)/$E36</f>
        <v>1.0830324909747292E-2</v>
      </c>
      <c r="P36" s="6">
        <f>VLOOKUP($C36,Demographics!$A$1:$T$2860,7,FALSE)/$E36</f>
        <v>9.7472924187725629E-2</v>
      </c>
      <c r="Q36" s="6">
        <f>VLOOKUP($C36,Demographics!$A$1:$T$2860,8,FALSE)/$E36</f>
        <v>0.21299638989169675</v>
      </c>
      <c r="R36" s="6">
        <f>VLOOKUP($C36,Demographics!$A$1:$T$2860,9,FALSE)/$E36</f>
        <v>3.2490974729241874E-2</v>
      </c>
      <c r="S36" s="6">
        <f>VLOOKUP($C36,Demographics!$A$1:$T$2860,10,FALSE)/$E36</f>
        <v>9.7472924187725629E-2</v>
      </c>
      <c r="T36" s="6">
        <f>VLOOKUP($C36,Demographics!$A$1:$T$2860,11,FALSE)/$E36</f>
        <v>0.53068592057761732</v>
      </c>
      <c r="U36" s="6">
        <f>VLOOKUP($C36,Demographics!$A$1:$T$2860,12,FALSE)/$E36</f>
        <v>2.5270758122743681E-2</v>
      </c>
      <c r="V36" s="6">
        <f>VLOOKUP($C36,Demographics!$A$1:$T$2860,13,FALSE)/$E36</f>
        <v>1.8050541516245487E-2</v>
      </c>
      <c r="W36" s="6">
        <f>VLOOKUP($C36,Demographics!$A$1:$T$2860,14,FALSE)/$E36</f>
        <v>0.14801444043321299</v>
      </c>
      <c r="X36" s="6">
        <f>VLOOKUP($C36,Demographics!$A$1:$T$2860,15,FALSE)/$E36</f>
        <v>0.70758122743682306</v>
      </c>
      <c r="Y36" s="6">
        <f>VLOOKUP($C36,Demographics!$A$1:$T$2860,16,FALSE)/$E36</f>
        <v>0</v>
      </c>
      <c r="Z36" s="6">
        <f>VLOOKUP($C36,Demographics!$A$1:$T$2860,17,FALSE)/$E36</f>
        <v>7.2202166064981952E-3</v>
      </c>
      <c r="AA36" s="6">
        <f>VLOOKUP($C36,Demographics!$A$1:$T$2860,18,FALSE)/$E36</f>
        <v>0.26714801444043323</v>
      </c>
      <c r="AB36" s="6">
        <f>VLOOKUP($C36,Demographics!$A$1:$T$2860,19,FALSE)/$E36</f>
        <v>8.3032490974729242E-2</v>
      </c>
      <c r="AC36" s="54">
        <f>VLOOKUP($C36,Demographics!$A$1:$T$2860,20,FALSE)/$E36</f>
        <v>0.16245487364620939</v>
      </c>
      <c r="AD36" s="44">
        <f t="shared" si="0"/>
        <v>2.2640000000000002</v>
      </c>
      <c r="AE36" s="44">
        <f t="shared" si="1"/>
        <v>1.5357873210633948</v>
      </c>
      <c r="AF36" s="44">
        <f t="shared" si="2"/>
        <v>1.7487113402061858</v>
      </c>
      <c r="AG36" s="19">
        <v>4.5999999999999999E-2</v>
      </c>
      <c r="AH36" s="20">
        <v>9.2999999999999999E-2</v>
      </c>
      <c r="AI36" s="17">
        <v>-0.11899999999999999</v>
      </c>
      <c r="AJ36" s="21">
        <f t="shared" si="4"/>
        <v>2.0000000000000018E-2</v>
      </c>
      <c r="AK36" s="27">
        <f t="shared" si="3"/>
        <v>216</v>
      </c>
    </row>
    <row r="37" spans="1:37" x14ac:dyDescent="0.2">
      <c r="A37" s="9" t="s">
        <v>585</v>
      </c>
      <c r="B37" s="8" t="s">
        <v>102</v>
      </c>
      <c r="C37" s="35">
        <v>5033</v>
      </c>
      <c r="D37" s="36" t="s">
        <v>123</v>
      </c>
      <c r="E37" s="40">
        <f>VLOOKUP($C37,Demographics!$A$2:$T$2860,2,FALSE)</f>
        <v>1888</v>
      </c>
      <c r="F37" s="87">
        <f>IFERROR(VLOOKUP($C37,'Graduation Rate'!$A:$M,13,FALSE), "")</f>
        <v>0.87528868400000004</v>
      </c>
      <c r="G37" s="87">
        <f>IFERROR(VLOOKUP($C37,Discipline!$A:$I,4,FALSE), "")</f>
        <v>8.5000000000000006E-2</v>
      </c>
      <c r="H37" s="87">
        <f>IFERROR(VLOOKUP($C37,'Dual Credit'!$A:$P,6,FALSE), "")</f>
        <v>0.22800000000000001</v>
      </c>
      <c r="I37" s="99">
        <f>VLOOKUP($A37,Districts!$A:$G,7,FALSE)</f>
        <v>4.3178203554464432</v>
      </c>
      <c r="J37" s="90">
        <f>VLOOKUP($A37,Districts!$A:$F,5,FALSE)</f>
        <v>16.113162538793901</v>
      </c>
      <c r="K37" s="55">
        <f>VLOOKUP($A37,Districts!$A:$F,6,FALSE)</f>
        <v>14218.231454443736</v>
      </c>
      <c r="L37" s="6">
        <f>VLOOKUP($C37,Demographics!$A$1:$T$2860,3,FALSE)/$E37</f>
        <v>0.4576271186440678</v>
      </c>
      <c r="M37" s="6">
        <f>VLOOKUP($C37,Demographics!$A$1:$T$2860,4,FALSE)/$E37</f>
        <v>0.5423728813559322</v>
      </c>
      <c r="N37" s="6">
        <f>VLOOKUP($C37,Demographics!$A$1:$T$2860,5,FALSE)/$E37</f>
        <v>9.5338983050847464E-3</v>
      </c>
      <c r="O37" s="6">
        <f>VLOOKUP($C37,Demographics!$A$1:$T$2860,6,FALSE)/$E37</f>
        <v>3.7076271186440676E-2</v>
      </c>
      <c r="P37" s="6">
        <f>VLOOKUP($C37,Demographics!$A$1:$T$2860,7,FALSE)/$E37</f>
        <v>5.4025423728813561E-2</v>
      </c>
      <c r="Q37" s="6">
        <f>VLOOKUP($C37,Demographics!$A$1:$T$2860,8,FALSE)/$E37</f>
        <v>0.16578389830508475</v>
      </c>
      <c r="R37" s="6">
        <f>VLOOKUP($C37,Demographics!$A$1:$T$2860,9,FALSE)/$E37</f>
        <v>2.2775423728813558E-2</v>
      </c>
      <c r="S37" s="6">
        <f>VLOOKUP($C37,Demographics!$A$1:$T$2860,10,FALSE)/$E37</f>
        <v>0.12023305084745763</v>
      </c>
      <c r="T37" s="6">
        <f>VLOOKUP($C37,Demographics!$A$1:$T$2860,11,FALSE)/$E37</f>
        <v>0.59057203389830504</v>
      </c>
      <c r="U37" s="6">
        <f>VLOOKUP($C37,Demographics!$A$1:$T$2860,12,FALSE)/$E37</f>
        <v>3.7076271186440676E-2</v>
      </c>
      <c r="V37" s="6">
        <f>VLOOKUP($C37,Demographics!$A$1:$T$2860,13,FALSE)/$E37</f>
        <v>1.3241525423728813E-2</v>
      </c>
      <c r="W37" s="6">
        <f>VLOOKUP($C37,Demographics!$A$1:$T$2860,14,FALSE)/$E37</f>
        <v>2.7542372881355932E-2</v>
      </c>
      <c r="X37" s="6">
        <f>VLOOKUP($C37,Demographics!$A$1:$T$2860,15,FALSE)/$E37</f>
        <v>0.3871822033898305</v>
      </c>
      <c r="Y37" s="6">
        <f>VLOOKUP($C37,Demographics!$A$1:$T$2860,16,FALSE)/$E37</f>
        <v>0</v>
      </c>
      <c r="Z37" s="6">
        <f>VLOOKUP($C37,Demographics!$A$1:$T$2860,17,FALSE)/$E37</f>
        <v>5.0317796610169489E-2</v>
      </c>
      <c r="AA37" s="6">
        <f>VLOOKUP($C37,Demographics!$A$1:$T$2860,18,FALSE)/$E37</f>
        <v>7.6800847457627122E-2</v>
      </c>
      <c r="AB37" s="6">
        <f>VLOOKUP($C37,Demographics!$A$1:$T$2860,19,FALSE)/$E37</f>
        <v>4.2902542372881353E-2</v>
      </c>
      <c r="AC37" s="54">
        <f>VLOOKUP($C37,Demographics!$A$1:$T$2860,20,FALSE)/$E37</f>
        <v>0.1440677966101695</v>
      </c>
      <c r="AD37" s="44">
        <f t="shared" si="0"/>
        <v>2.9063786008230457</v>
      </c>
      <c r="AE37" s="44">
        <f t="shared" si="1"/>
        <v>2.1700819672131146</v>
      </c>
      <c r="AF37" s="44">
        <f t="shared" si="2"/>
        <v>2.0026954177897576</v>
      </c>
      <c r="AG37" s="19">
        <v>2.9000000000000001E-2</v>
      </c>
      <c r="AH37" s="20">
        <v>-0.104</v>
      </c>
      <c r="AI37" s="17">
        <v>-0.38600000000000001</v>
      </c>
      <c r="AJ37" s="21">
        <f t="shared" si="4"/>
        <v>-0.46100000000000002</v>
      </c>
      <c r="AK37" s="27">
        <f t="shared" si="3"/>
        <v>416</v>
      </c>
    </row>
    <row r="38" spans="1:37" x14ac:dyDescent="0.2">
      <c r="A38" s="9" t="s">
        <v>585</v>
      </c>
      <c r="B38" s="8" t="s">
        <v>408</v>
      </c>
      <c r="C38" s="35">
        <v>4158</v>
      </c>
      <c r="D38" s="36" t="s">
        <v>123</v>
      </c>
      <c r="E38" s="40">
        <f>VLOOKUP($C38,Demographics!$A$2:$T$2860,2,FALSE)</f>
        <v>1476</v>
      </c>
      <c r="F38" s="87">
        <f>IFERROR(VLOOKUP($C38,'Graduation Rate'!$A:$M,13,FALSE), "")</f>
        <v>0.88461538500000003</v>
      </c>
      <c r="G38" s="87">
        <f>IFERROR(VLOOKUP($C38,Discipline!$A:$I,4,FALSE), "")</f>
        <v>9.2999999999999999E-2</v>
      </c>
      <c r="H38" s="87">
        <f>IFERROR(VLOOKUP($C38,'Dual Credit'!$A:$P,6,FALSE), "")</f>
        <v>0.191</v>
      </c>
      <c r="I38" s="99">
        <f>VLOOKUP($A38,Districts!$A:$G,7,FALSE)</f>
        <v>4.3178203554464432</v>
      </c>
      <c r="J38" s="90">
        <f>VLOOKUP($A38,Districts!$A:$F,5,FALSE)</f>
        <v>16.113162538793901</v>
      </c>
      <c r="K38" s="55">
        <f>VLOOKUP($A38,Districts!$A:$F,6,FALSE)</f>
        <v>14218.231454443736</v>
      </c>
      <c r="L38" s="6">
        <f>VLOOKUP($C38,Demographics!$A$1:$T$2860,3,FALSE)/$E38</f>
        <v>0.48373983739837401</v>
      </c>
      <c r="M38" s="6">
        <f>VLOOKUP($C38,Demographics!$A$1:$T$2860,4,FALSE)/$E38</f>
        <v>0.51626016260162599</v>
      </c>
      <c r="N38" s="6">
        <f>VLOOKUP($C38,Demographics!$A$1:$T$2860,5,FALSE)/$E38</f>
        <v>1.4905149051490514E-2</v>
      </c>
      <c r="O38" s="6">
        <f>VLOOKUP($C38,Demographics!$A$1:$T$2860,6,FALSE)/$E38</f>
        <v>7.5203252032520332E-2</v>
      </c>
      <c r="P38" s="6">
        <f>VLOOKUP($C38,Demographics!$A$1:$T$2860,7,FALSE)/$E38</f>
        <v>0.1388888888888889</v>
      </c>
      <c r="Q38" s="6">
        <f>VLOOKUP($C38,Demographics!$A$1:$T$2860,8,FALSE)/$E38</f>
        <v>0.19986449864498645</v>
      </c>
      <c r="R38" s="6">
        <f>VLOOKUP($C38,Demographics!$A$1:$T$2860,9,FALSE)/$E38</f>
        <v>6.1653116531165314E-2</v>
      </c>
      <c r="S38" s="6">
        <f>VLOOKUP($C38,Demographics!$A$1:$T$2860,10,FALSE)/$E38</f>
        <v>0.12737127371273713</v>
      </c>
      <c r="T38" s="6">
        <f>VLOOKUP($C38,Demographics!$A$1:$T$2860,11,FALSE)/$E38</f>
        <v>0.38143631436314362</v>
      </c>
      <c r="U38" s="6">
        <f>VLOOKUP($C38,Demographics!$A$1:$T$2860,12,FALSE)/$E38</f>
        <v>5.894308943089431E-2</v>
      </c>
      <c r="V38" s="6">
        <f>VLOOKUP($C38,Demographics!$A$1:$T$2860,13,FALSE)/$E38</f>
        <v>6.7750677506775072E-3</v>
      </c>
      <c r="W38" s="6">
        <f>VLOOKUP($C38,Demographics!$A$1:$T$2860,14,FALSE)/$E38</f>
        <v>2.7100271002710029E-2</v>
      </c>
      <c r="X38" s="6">
        <f>VLOOKUP($C38,Demographics!$A$1:$T$2860,15,FALSE)/$E38</f>
        <v>0.58807588075880757</v>
      </c>
      <c r="Y38" s="6">
        <f>VLOOKUP($C38,Demographics!$A$1:$T$2860,16,FALSE)/$E38</f>
        <v>6.7750677506775068E-4</v>
      </c>
      <c r="Z38" s="6">
        <f>VLOOKUP($C38,Demographics!$A$1:$T$2860,17,FALSE)/$E38</f>
        <v>4.5392953929539293E-2</v>
      </c>
      <c r="AA38" s="6">
        <f>VLOOKUP($C38,Demographics!$A$1:$T$2860,18,FALSE)/$E38</f>
        <v>7.0460704607046065E-2</v>
      </c>
      <c r="AB38" s="6">
        <f>VLOOKUP($C38,Demographics!$A$1:$T$2860,19,FALSE)/$E38</f>
        <v>4.1327913279132794E-2</v>
      </c>
      <c r="AC38" s="54">
        <f>VLOOKUP($C38,Demographics!$A$1:$T$2860,20,FALSE)/$E38</f>
        <v>0.15989159891598917</v>
      </c>
      <c r="AD38" s="44">
        <f t="shared" si="0"/>
        <v>2.6804853387259859</v>
      </c>
      <c r="AE38" s="44">
        <f t="shared" si="1"/>
        <v>1.8002038735983688</v>
      </c>
      <c r="AF38" s="44">
        <f t="shared" si="2"/>
        <v>2.1737288135593222</v>
      </c>
      <c r="AG38" s="19">
        <v>-3.7999999999999999E-2</v>
      </c>
      <c r="AH38" s="20">
        <v>-0.11799999999999999</v>
      </c>
      <c r="AI38" s="17">
        <v>0.14099999999999999</v>
      </c>
      <c r="AJ38" s="21">
        <f t="shared" si="4"/>
        <v>-1.5000000000000013E-2</v>
      </c>
      <c r="AK38" s="27">
        <f t="shared" si="3"/>
        <v>275</v>
      </c>
    </row>
    <row r="39" spans="1:37" x14ac:dyDescent="0.2">
      <c r="A39" s="9" t="s">
        <v>586</v>
      </c>
      <c r="B39" s="8" t="s">
        <v>245</v>
      </c>
      <c r="C39" s="35">
        <v>3392</v>
      </c>
      <c r="D39" s="36" t="s">
        <v>123</v>
      </c>
      <c r="E39" s="40">
        <f>VLOOKUP($C39,Demographics!$A$2:$T$2860,2,FALSE)</f>
        <v>114</v>
      </c>
      <c r="F39" s="87" t="str">
        <f>IFERROR(VLOOKUP($C39,'Graduation Rate'!$A:$M,13,FALSE), "")</f>
        <v/>
      </c>
      <c r="G39" s="87" t="str">
        <f>IFERROR(VLOOKUP($C39,Discipline!$A:$I,4,FALSE), "")</f>
        <v/>
      </c>
      <c r="H39" s="87">
        <f>IFERROR(VLOOKUP($C39,'Dual Credit'!$A:$P,6,FALSE), "")</f>
        <v>0.11</v>
      </c>
      <c r="I39" s="99">
        <f>VLOOKUP($A39,Districts!$A:$G,7,FALSE)</f>
        <v>1.1810344827586208</v>
      </c>
      <c r="J39" s="90">
        <f>VLOOKUP($A39,Districts!$A:$F,5,FALSE)</f>
        <v>9.0438461538461539</v>
      </c>
      <c r="K39" s="55">
        <f>VLOOKUP($A39,Districts!$A:$F,6,FALSE)</f>
        <v>22855.264693374163</v>
      </c>
      <c r="L39" s="6">
        <f>VLOOKUP($C39,Demographics!$A$1:$T$2860,3,FALSE)/$E39</f>
        <v>0.46491228070175439</v>
      </c>
      <c r="M39" s="6">
        <f>VLOOKUP($C39,Demographics!$A$1:$T$2860,4,FALSE)/$E39</f>
        <v>0.53508771929824561</v>
      </c>
      <c r="N39" s="6">
        <f>VLOOKUP($C39,Demographics!$A$1:$T$2860,5,FALSE)/$E39</f>
        <v>0</v>
      </c>
      <c r="O39" s="6">
        <f>VLOOKUP($C39,Demographics!$A$1:$T$2860,6,FALSE)/$E39</f>
        <v>0</v>
      </c>
      <c r="P39" s="6">
        <f>VLOOKUP($C39,Demographics!$A$1:$T$2860,7,FALSE)/$E39</f>
        <v>0</v>
      </c>
      <c r="Q39" s="6">
        <f>VLOOKUP($C39,Demographics!$A$1:$T$2860,8,FALSE)/$E39</f>
        <v>0.39473684210526316</v>
      </c>
      <c r="R39" s="6">
        <f>VLOOKUP($C39,Demographics!$A$1:$T$2860,9,FALSE)/$E39</f>
        <v>0</v>
      </c>
      <c r="S39" s="6">
        <f>VLOOKUP($C39,Demographics!$A$1:$T$2860,10,FALSE)/$E39</f>
        <v>0</v>
      </c>
      <c r="T39" s="6">
        <f>VLOOKUP($C39,Demographics!$A$1:$T$2860,11,FALSE)/$E39</f>
        <v>0.60526315789473684</v>
      </c>
      <c r="U39" s="6">
        <f>VLOOKUP($C39,Demographics!$A$1:$T$2860,12,FALSE)/$E39</f>
        <v>0</v>
      </c>
      <c r="V39" s="6">
        <f>VLOOKUP($C39,Demographics!$A$1:$T$2860,13,FALSE)/$E39</f>
        <v>8.771929824561403E-3</v>
      </c>
      <c r="W39" s="6">
        <f>VLOOKUP($C39,Demographics!$A$1:$T$2860,14,FALSE)/$E39</f>
        <v>2.6315789473684209E-2</v>
      </c>
      <c r="X39" s="6">
        <f>VLOOKUP($C39,Demographics!$A$1:$T$2860,15,FALSE)/$E39</f>
        <v>0.44736842105263158</v>
      </c>
      <c r="Y39" s="6">
        <f>VLOOKUP($C39,Demographics!$A$1:$T$2860,16,FALSE)/$E39</f>
        <v>2.6315789473684209E-2</v>
      </c>
      <c r="Z39" s="6">
        <f>VLOOKUP($C39,Demographics!$A$1:$T$2860,17,FALSE)/$E39</f>
        <v>0</v>
      </c>
      <c r="AA39" s="6">
        <f>VLOOKUP($C39,Demographics!$A$1:$T$2860,18,FALSE)/$E39</f>
        <v>1.7543859649122806E-2</v>
      </c>
      <c r="AB39" s="6">
        <f>VLOOKUP($C39,Demographics!$A$1:$T$2860,19,FALSE)/$E39</f>
        <v>2.6315789473684209E-2</v>
      </c>
      <c r="AC39" s="54">
        <f>VLOOKUP($C39,Demographics!$A$1:$T$2860,20,FALSE)/$E39</f>
        <v>0.12280701754385964</v>
      </c>
      <c r="AD39" s="44">
        <f t="shared" si="0"/>
        <v>2.645</v>
      </c>
      <c r="AE39" s="44">
        <f t="shared" si="1"/>
        <v>2.7634517766497462</v>
      </c>
      <c r="AF39" s="44">
        <f t="shared" si="2"/>
        <v>2.9615784008307378</v>
      </c>
      <c r="AG39" s="19">
        <v>-0.252</v>
      </c>
      <c r="AH39" s="20">
        <v>0.47499999999999998</v>
      </c>
      <c r="AI39" s="17">
        <v>0.51900000000000002</v>
      </c>
      <c r="AJ39" s="21">
        <f t="shared" si="4"/>
        <v>0.74199999999999999</v>
      </c>
      <c r="AK39" s="27">
        <f t="shared" si="3"/>
        <v>43</v>
      </c>
    </row>
    <row r="40" spans="1:37" x14ac:dyDescent="0.2">
      <c r="A40" s="9" t="s">
        <v>587</v>
      </c>
      <c r="B40" s="8" t="s">
        <v>171</v>
      </c>
      <c r="C40" s="35">
        <v>3136</v>
      </c>
      <c r="D40" s="36" t="s">
        <v>123</v>
      </c>
      <c r="E40" s="40">
        <f>VLOOKUP($C40,Demographics!$A$2:$T$2860,2,FALSE)</f>
        <v>654</v>
      </c>
      <c r="F40" s="87">
        <f>IFERROR(VLOOKUP($C40,'Graduation Rate'!$A:$M,13,FALSE), "")</f>
        <v>0.84892086300000003</v>
      </c>
      <c r="G40" s="87">
        <f>IFERROR(VLOOKUP($C40,Discipline!$A:$I,4,FALSE), "")</f>
        <v>0.04</v>
      </c>
      <c r="H40" s="87" t="str">
        <f>IFERROR(VLOOKUP($C40,'Dual Credit'!$A:$P,6,FALSE), "")</f>
        <v/>
      </c>
      <c r="I40" s="99">
        <f>VLOOKUP($A40,Districts!$A:$G,7,FALSE)</f>
        <v>3.3664158043273753</v>
      </c>
      <c r="J40" s="90">
        <f>VLOOKUP($A40,Districts!$A:$F,5,FALSE)</f>
        <v>14.747343165338531</v>
      </c>
      <c r="K40" s="55">
        <f>VLOOKUP($A40,Districts!$A:$F,6,FALSE)</f>
        <v>15575.754252106899</v>
      </c>
      <c r="L40" s="6">
        <f>VLOOKUP($C40,Demographics!$A$1:$T$2860,3,FALSE)/$E40</f>
        <v>0.4694189602446483</v>
      </c>
      <c r="M40" s="6">
        <f>VLOOKUP($C40,Demographics!$A$1:$T$2860,4,FALSE)/$E40</f>
        <v>0.53058103975535165</v>
      </c>
      <c r="N40" s="6">
        <f>VLOOKUP($C40,Demographics!$A$1:$T$2860,5,FALSE)/$E40</f>
        <v>7.6452599388379203E-3</v>
      </c>
      <c r="O40" s="6">
        <f>VLOOKUP($C40,Demographics!$A$1:$T$2860,6,FALSE)/$E40</f>
        <v>3.5168195718654434E-2</v>
      </c>
      <c r="P40" s="6">
        <f>VLOOKUP($C40,Demographics!$A$1:$T$2860,7,FALSE)/$E40</f>
        <v>1.2232415902140673E-2</v>
      </c>
      <c r="Q40" s="6">
        <f>VLOOKUP($C40,Demographics!$A$1:$T$2860,8,FALSE)/$E40</f>
        <v>0.13302752293577982</v>
      </c>
      <c r="R40" s="6">
        <f>VLOOKUP($C40,Demographics!$A$1:$T$2860,9,FALSE)/$E40</f>
        <v>1.6819571865443424E-2</v>
      </c>
      <c r="S40" s="6">
        <f>VLOOKUP($C40,Demographics!$A$1:$T$2860,10,FALSE)/$E40</f>
        <v>6.1162079510703363E-2</v>
      </c>
      <c r="T40" s="6">
        <f>VLOOKUP($C40,Demographics!$A$1:$T$2860,11,FALSE)/$E40</f>
        <v>0.73394495412844041</v>
      </c>
      <c r="U40" s="6">
        <f>VLOOKUP($C40,Demographics!$A$1:$T$2860,12,FALSE)/$E40</f>
        <v>3.2110091743119268E-2</v>
      </c>
      <c r="V40" s="6">
        <f>VLOOKUP($C40,Demographics!$A$1:$T$2860,13,FALSE)/$E40</f>
        <v>6.1162079510703364E-3</v>
      </c>
      <c r="W40" s="6">
        <f>VLOOKUP($C40,Demographics!$A$1:$T$2860,14,FALSE)/$E40</f>
        <v>1.6819571865443424E-2</v>
      </c>
      <c r="X40" s="6">
        <f>VLOOKUP($C40,Demographics!$A$1:$T$2860,15,FALSE)/$E40</f>
        <v>0.46636085626911317</v>
      </c>
      <c r="Y40" s="6">
        <f>VLOOKUP($C40,Demographics!$A$1:$T$2860,16,FALSE)/$E40</f>
        <v>6.1162079510703364E-3</v>
      </c>
      <c r="Z40" s="6">
        <f>VLOOKUP($C40,Demographics!$A$1:$T$2860,17,FALSE)/$E40</f>
        <v>4.5871559633027525E-3</v>
      </c>
      <c r="AA40" s="6">
        <f>VLOOKUP($C40,Demographics!$A$1:$T$2860,18,FALSE)/$E40</f>
        <v>5.3516819571865444E-2</v>
      </c>
      <c r="AB40" s="6">
        <f>VLOOKUP($C40,Demographics!$A$1:$T$2860,19,FALSE)/$E40</f>
        <v>8.5626911314984705E-2</v>
      </c>
      <c r="AC40" s="54">
        <f>VLOOKUP($C40,Demographics!$A$1:$T$2860,20,FALSE)/$E40</f>
        <v>0.12996941896024464</v>
      </c>
      <c r="AD40" s="44">
        <f t="shared" si="0"/>
        <v>2.8761329305135952</v>
      </c>
      <c r="AE40" s="44">
        <f t="shared" si="1"/>
        <v>2.2893660531697342</v>
      </c>
      <c r="AF40" s="44">
        <f t="shared" si="2"/>
        <v>2.6673728813559321</v>
      </c>
      <c r="AG40" s="19">
        <v>1.2999999999999999E-2</v>
      </c>
      <c r="AH40" s="20">
        <v>0.152</v>
      </c>
      <c r="AI40" s="17">
        <v>0.29099999999999998</v>
      </c>
      <c r="AJ40" s="21">
        <f t="shared" si="4"/>
        <v>0.45599999999999996</v>
      </c>
      <c r="AK40" s="27">
        <f t="shared" si="3"/>
        <v>88</v>
      </c>
    </row>
    <row r="41" spans="1:37" x14ac:dyDescent="0.2">
      <c r="A41" s="9" t="s">
        <v>588</v>
      </c>
      <c r="B41" s="8" t="s">
        <v>283</v>
      </c>
      <c r="C41" s="35">
        <v>3109</v>
      </c>
      <c r="D41" s="36" t="s">
        <v>123</v>
      </c>
      <c r="E41" s="40">
        <f>VLOOKUP($C41,Demographics!$A$2:$T$2860,2,FALSE)</f>
        <v>1191</v>
      </c>
      <c r="F41" s="87">
        <f>IFERROR(VLOOKUP($C41,'Graduation Rate'!$A:$M,13,FALSE), "")</f>
        <v>0.78909090900000001</v>
      </c>
      <c r="G41" s="87">
        <f>IFERROR(VLOOKUP($C41,Discipline!$A:$I,4,FALSE), "")</f>
        <v>7.5999999999999998E-2</v>
      </c>
      <c r="H41" s="87">
        <f>IFERROR(VLOOKUP($C41,'Dual Credit'!$A:$P,6,FALSE), "")</f>
        <v>0.217</v>
      </c>
      <c r="I41" s="99">
        <f>VLOOKUP($A41,Districts!$A:$G,7,FALSE)</f>
        <v>5.4615053763440864</v>
      </c>
      <c r="J41" s="90">
        <f>VLOOKUP($A41,Districts!$A:$F,5,FALSE)</f>
        <v>13.888656203156685</v>
      </c>
      <c r="K41" s="55">
        <f>VLOOKUP($A41,Districts!$A:$F,6,FALSE)</f>
        <v>16238.478199969852</v>
      </c>
      <c r="L41" s="6">
        <f>VLOOKUP($C41,Demographics!$A$1:$T$2860,3,FALSE)/$E41</f>
        <v>0.47523089840470195</v>
      </c>
      <c r="M41" s="6">
        <f>VLOOKUP($C41,Demographics!$A$1:$T$2860,4,FALSE)/$E41</f>
        <v>0.5247691015952981</v>
      </c>
      <c r="N41" s="6">
        <f>VLOOKUP($C41,Demographics!$A$1:$T$2860,5,FALSE)/$E41</f>
        <v>1.0075566750629723E-2</v>
      </c>
      <c r="O41" s="6">
        <f>VLOOKUP($C41,Demographics!$A$1:$T$2860,6,FALSE)/$E41</f>
        <v>6.5491183879093195E-2</v>
      </c>
      <c r="P41" s="6">
        <f>VLOOKUP($C41,Demographics!$A$1:$T$2860,7,FALSE)/$E41</f>
        <v>5.1217464315701094E-2</v>
      </c>
      <c r="Q41" s="6">
        <f>VLOOKUP($C41,Demographics!$A$1:$T$2860,8,FALSE)/$E41</f>
        <v>0.18639798488664988</v>
      </c>
      <c r="R41" s="6">
        <f>VLOOKUP($C41,Demographics!$A$1:$T$2860,9,FALSE)/$E41</f>
        <v>2.1830394626364401E-2</v>
      </c>
      <c r="S41" s="6">
        <f>VLOOKUP($C41,Demographics!$A$1:$T$2860,10,FALSE)/$E41</f>
        <v>0.15869017632241814</v>
      </c>
      <c r="T41" s="6">
        <f>VLOOKUP($C41,Demographics!$A$1:$T$2860,11,FALSE)/$E41</f>
        <v>0.50629722921914355</v>
      </c>
      <c r="U41" s="6">
        <f>VLOOKUP($C41,Demographics!$A$1:$T$2860,12,FALSE)/$E41</f>
        <v>6.2132661628883291E-2</v>
      </c>
      <c r="V41" s="6">
        <f>VLOOKUP($C41,Demographics!$A$1:$T$2860,13,FALSE)/$E41</f>
        <v>7.556675062972292E-3</v>
      </c>
      <c r="W41" s="6">
        <f>VLOOKUP($C41,Demographics!$A$1:$T$2860,14,FALSE)/$E41</f>
        <v>2.2670025188916875E-2</v>
      </c>
      <c r="X41" s="6">
        <f>VLOOKUP($C41,Demographics!$A$1:$T$2860,15,FALSE)/$E41</f>
        <v>0.61041141897565077</v>
      </c>
      <c r="Y41" s="6">
        <f>VLOOKUP($C41,Demographics!$A$1:$T$2860,16,FALSE)/$E41</f>
        <v>1.0075566750629723E-2</v>
      </c>
      <c r="Z41" s="6">
        <f>VLOOKUP($C41,Demographics!$A$1:$T$2860,17,FALSE)/$E41</f>
        <v>5.9613769941225858E-2</v>
      </c>
      <c r="AA41" s="6">
        <f>VLOOKUP($C41,Demographics!$A$1:$T$2860,18,FALSE)/$E41</f>
        <v>6.9689336691855577E-2</v>
      </c>
      <c r="AB41" s="6">
        <f>VLOOKUP($C41,Demographics!$A$1:$T$2860,19,FALSE)/$E41</f>
        <v>4.7858942065491183E-2</v>
      </c>
      <c r="AC41" s="54">
        <f>VLOOKUP($C41,Demographics!$A$1:$T$2860,20,FALSE)/$E41</f>
        <v>0.15785054575986565</v>
      </c>
      <c r="AD41" s="44">
        <f t="shared" si="0"/>
        <v>2.5844994617868671</v>
      </c>
      <c r="AE41" s="44">
        <f t="shared" si="1"/>
        <v>1.9672686230248309</v>
      </c>
      <c r="AF41" s="44">
        <f t="shared" si="2"/>
        <v>2.3268733850129193</v>
      </c>
      <c r="AG41" s="21">
        <v>-0.113</v>
      </c>
      <c r="AH41" s="18">
        <v>-0.14399999999999999</v>
      </c>
      <c r="AI41" s="17">
        <v>7.6999999999999999E-2</v>
      </c>
      <c r="AJ41" s="21">
        <f t="shared" si="4"/>
        <v>-0.18</v>
      </c>
      <c r="AK41" s="27">
        <f t="shared" si="3"/>
        <v>335</v>
      </c>
    </row>
    <row r="42" spans="1:37" x14ac:dyDescent="0.2">
      <c r="A42" s="9" t="s">
        <v>588</v>
      </c>
      <c r="B42" s="8" t="s">
        <v>440</v>
      </c>
      <c r="C42" s="35">
        <v>5395</v>
      </c>
      <c r="D42" s="36" t="s">
        <v>123</v>
      </c>
      <c r="E42" s="40">
        <f>VLOOKUP($C42,Demographics!$A$2:$T$2860,2,FALSE)</f>
        <v>62</v>
      </c>
      <c r="F42" s="87" t="str">
        <f>IFERROR(VLOOKUP($C42,'Graduation Rate'!$A:$M,13,FALSE), "")</f>
        <v/>
      </c>
      <c r="G42" s="87" t="str">
        <f>IFERROR(VLOOKUP($C42,Discipline!$A:$I,4,FALSE), "")</f>
        <v/>
      </c>
      <c r="H42" s="87" t="str">
        <f>IFERROR(VLOOKUP($C42,'Dual Credit'!$A:$P,6,FALSE), "")</f>
        <v/>
      </c>
      <c r="I42" s="99">
        <f>VLOOKUP($A42,Districts!$A:$G,7,FALSE)</f>
        <v>5.4615053763440864</v>
      </c>
      <c r="J42" s="90">
        <f>VLOOKUP($A42,Districts!$A:$F,5,FALSE)</f>
        <v>13.888656203156685</v>
      </c>
      <c r="K42" s="55">
        <f>VLOOKUP($A42,Districts!$A:$F,6,FALSE)</f>
        <v>16238.478199969852</v>
      </c>
      <c r="L42" s="6">
        <f>VLOOKUP($C42,Demographics!$A$1:$T$2860,3,FALSE)/$E42</f>
        <v>0.5161290322580645</v>
      </c>
      <c r="M42" s="6">
        <f>VLOOKUP($C42,Demographics!$A$1:$T$2860,4,FALSE)/$E42</f>
        <v>0.4838709677419355</v>
      </c>
      <c r="N42" s="6">
        <f>VLOOKUP($C42,Demographics!$A$1:$T$2860,5,FALSE)/$E42</f>
        <v>3.2258064516129031E-2</v>
      </c>
      <c r="O42" s="6">
        <f>VLOOKUP($C42,Demographics!$A$1:$T$2860,6,FALSE)/$E42</f>
        <v>0</v>
      </c>
      <c r="P42" s="6">
        <f>VLOOKUP($C42,Demographics!$A$1:$T$2860,7,FALSE)/$E42</f>
        <v>4.8387096774193547E-2</v>
      </c>
      <c r="Q42" s="6">
        <f>VLOOKUP($C42,Demographics!$A$1:$T$2860,8,FALSE)/$E42</f>
        <v>0.16129032258064516</v>
      </c>
      <c r="R42" s="6">
        <f>VLOOKUP($C42,Demographics!$A$1:$T$2860,9,FALSE)/$E42</f>
        <v>0</v>
      </c>
      <c r="S42" s="6">
        <f>VLOOKUP($C42,Demographics!$A$1:$T$2860,10,FALSE)/$E42</f>
        <v>0.11290322580645161</v>
      </c>
      <c r="T42" s="6">
        <f>VLOOKUP($C42,Demographics!$A$1:$T$2860,11,FALSE)/$E42</f>
        <v>0.64516129032258063</v>
      </c>
      <c r="U42" s="6">
        <f>VLOOKUP($C42,Demographics!$A$1:$T$2860,12,FALSE)/$E42</f>
        <v>0</v>
      </c>
      <c r="V42" s="6">
        <f>VLOOKUP($C42,Demographics!$A$1:$T$2860,13,FALSE)/$E42</f>
        <v>4.8387096774193547E-2</v>
      </c>
      <c r="W42" s="6">
        <f>VLOOKUP($C42,Demographics!$A$1:$T$2860,14,FALSE)/$E42</f>
        <v>0.22580645161290322</v>
      </c>
      <c r="X42" s="6">
        <f>VLOOKUP($C42,Demographics!$A$1:$T$2860,15,FALSE)/$E42</f>
        <v>0.74193548387096775</v>
      </c>
      <c r="Y42" s="6">
        <f>VLOOKUP($C42,Demographics!$A$1:$T$2860,16,FALSE)/$E42</f>
        <v>0</v>
      </c>
      <c r="Z42" s="6">
        <f>VLOOKUP($C42,Demographics!$A$1:$T$2860,17,FALSE)/$E42</f>
        <v>6.4516129032258063E-2</v>
      </c>
      <c r="AA42" s="6">
        <f>VLOOKUP($C42,Demographics!$A$1:$T$2860,18,FALSE)/$E42</f>
        <v>0.29032258064516131</v>
      </c>
      <c r="AB42" s="6">
        <f>VLOOKUP($C42,Demographics!$A$1:$T$2860,19,FALSE)/$E42</f>
        <v>1.6129032258064516E-2</v>
      </c>
      <c r="AC42" s="54">
        <f>VLOOKUP($C42,Demographics!$A$1:$T$2860,20,FALSE)/$E42</f>
        <v>0.22580645161290322</v>
      </c>
      <c r="AD42" s="44" t="str">
        <f t="shared" si="0"/>
        <v/>
      </c>
      <c r="AE42" s="44" t="str">
        <f t="shared" si="1"/>
        <v/>
      </c>
      <c r="AF42" s="44" t="str">
        <f t="shared" si="2"/>
        <v/>
      </c>
      <c r="AG42" s="19"/>
      <c r="AH42" s="20"/>
      <c r="AI42" s="17"/>
      <c r="AJ42" s="21">
        <f t="shared" si="4"/>
        <v>0</v>
      </c>
      <c r="AK42" s="27">
        <f t="shared" si="3"/>
        <v>223</v>
      </c>
    </row>
    <row r="43" spans="1:37" x14ac:dyDescent="0.2">
      <c r="A43" s="9" t="s">
        <v>588</v>
      </c>
      <c r="B43" s="8" t="s">
        <v>385</v>
      </c>
      <c r="C43" s="35">
        <v>1737</v>
      </c>
      <c r="D43" s="36" t="s">
        <v>124</v>
      </c>
      <c r="E43" s="40">
        <f>VLOOKUP($C43,Demographics!$A$2:$T$2860,2,FALSE)</f>
        <v>91</v>
      </c>
      <c r="F43" s="87">
        <f>IFERROR(VLOOKUP($C43,'Graduation Rate'!$A:$M,13,FALSE), "")</f>
        <v>0.38297872300000002</v>
      </c>
      <c r="G43" s="87">
        <f>IFERROR(VLOOKUP($C43,Discipline!$A:$I,4,FALSE), "")</f>
        <v>4.7E-2</v>
      </c>
      <c r="H43" s="87" t="str">
        <f>IFERROR(VLOOKUP($C43,'Dual Credit'!$A:$P,6,FALSE), "")</f>
        <v/>
      </c>
      <c r="I43" s="99">
        <f>VLOOKUP($A43,Districts!$A:$G,7,FALSE)</f>
        <v>5.4615053763440864</v>
      </c>
      <c r="J43" s="90">
        <f>VLOOKUP($A43,Districts!$A:$F,5,FALSE)</f>
        <v>13.888656203156685</v>
      </c>
      <c r="K43" s="55">
        <f>VLOOKUP($A43,Districts!$A:$F,6,FALSE)</f>
        <v>16238.478199969852</v>
      </c>
      <c r="L43" s="6">
        <f>VLOOKUP($C43,Demographics!$A$1:$T$2860,3,FALSE)/$E43</f>
        <v>0.56043956043956045</v>
      </c>
      <c r="M43" s="6">
        <f>VLOOKUP($C43,Demographics!$A$1:$T$2860,4,FALSE)/$E43</f>
        <v>0.43956043956043955</v>
      </c>
      <c r="N43" s="6">
        <f>VLOOKUP($C43,Demographics!$A$1:$T$2860,5,FALSE)/$E43</f>
        <v>1.098901098901099E-2</v>
      </c>
      <c r="O43" s="6">
        <f>VLOOKUP($C43,Demographics!$A$1:$T$2860,6,FALSE)/$E43</f>
        <v>0</v>
      </c>
      <c r="P43" s="6">
        <f>VLOOKUP($C43,Demographics!$A$1:$T$2860,7,FALSE)/$E43</f>
        <v>3.2967032967032968E-2</v>
      </c>
      <c r="Q43" s="6">
        <f>VLOOKUP($C43,Demographics!$A$1:$T$2860,8,FALSE)/$E43</f>
        <v>0.13186813186813187</v>
      </c>
      <c r="R43" s="6">
        <f>VLOOKUP($C43,Demographics!$A$1:$T$2860,9,FALSE)/$E43</f>
        <v>2.197802197802198E-2</v>
      </c>
      <c r="S43" s="6">
        <f>VLOOKUP($C43,Demographics!$A$1:$T$2860,10,FALSE)/$E43</f>
        <v>0.21978021978021978</v>
      </c>
      <c r="T43" s="6">
        <f>VLOOKUP($C43,Demographics!$A$1:$T$2860,11,FALSE)/$E43</f>
        <v>0.58241758241758246</v>
      </c>
      <c r="U43" s="6">
        <f>VLOOKUP($C43,Demographics!$A$1:$T$2860,12,FALSE)/$E43</f>
        <v>0</v>
      </c>
      <c r="V43" s="6">
        <f>VLOOKUP($C43,Demographics!$A$1:$T$2860,13,FALSE)/$E43</f>
        <v>2.197802197802198E-2</v>
      </c>
      <c r="W43" s="6">
        <f>VLOOKUP($C43,Demographics!$A$1:$T$2860,14,FALSE)/$E43</f>
        <v>0.17582417582417584</v>
      </c>
      <c r="X43" s="6">
        <f>VLOOKUP($C43,Demographics!$A$1:$T$2860,15,FALSE)/$E43</f>
        <v>0.69230769230769229</v>
      </c>
      <c r="Y43" s="6">
        <f>VLOOKUP($C43,Demographics!$A$1:$T$2860,16,FALSE)/$E43</f>
        <v>0</v>
      </c>
      <c r="Z43" s="6">
        <f>VLOOKUP($C43,Demographics!$A$1:$T$2860,17,FALSE)/$E43</f>
        <v>5.4945054945054944E-2</v>
      </c>
      <c r="AA43" s="6">
        <f>VLOOKUP($C43,Demographics!$A$1:$T$2860,18,FALSE)/$E43</f>
        <v>0.24175824175824176</v>
      </c>
      <c r="AB43" s="6">
        <f>VLOOKUP($C43,Demographics!$A$1:$T$2860,19,FALSE)/$E43</f>
        <v>7.6923076923076927E-2</v>
      </c>
      <c r="AC43" s="54">
        <f>VLOOKUP($C43,Demographics!$A$1:$T$2860,20,FALSE)/$E43</f>
        <v>0.15384615384615385</v>
      </c>
      <c r="AD43" s="44">
        <f t="shared" si="0"/>
        <v>1.9078014184397165</v>
      </c>
      <c r="AE43" s="44" t="str">
        <f t="shared" si="1"/>
        <v/>
      </c>
      <c r="AF43" s="44">
        <f t="shared" si="2"/>
        <v>2.1293375394321767</v>
      </c>
      <c r="AG43" s="19">
        <v>-0.40300000000000002</v>
      </c>
      <c r="AH43" s="20"/>
      <c r="AI43" s="17">
        <v>0.17499999999999999</v>
      </c>
      <c r="AJ43" s="21">
        <f t="shared" si="4"/>
        <v>-0.22800000000000004</v>
      </c>
      <c r="AK43" s="27">
        <f t="shared" si="3"/>
        <v>353</v>
      </c>
    </row>
    <row r="44" spans="1:37" x14ac:dyDescent="0.2">
      <c r="A44" s="9" t="s">
        <v>589</v>
      </c>
      <c r="B44" s="8" t="s">
        <v>402</v>
      </c>
      <c r="C44" s="35">
        <v>5272</v>
      </c>
      <c r="D44" s="36" t="s">
        <v>124</v>
      </c>
      <c r="E44" s="40">
        <f>VLOOKUP($C44,Demographics!$A$2:$T$2860,2,FALSE)</f>
        <v>25</v>
      </c>
      <c r="F44" s="87" t="str">
        <f>IFERROR(VLOOKUP($C44,'Graduation Rate'!$A:$M,13,FALSE), "")</f>
        <v/>
      </c>
      <c r="G44" s="87" t="str">
        <f>IFERROR(VLOOKUP($C44,Discipline!$A:$I,4,FALSE), "")</f>
        <v/>
      </c>
      <c r="H44" s="87" t="str">
        <f>IFERROR(VLOOKUP($C44,'Dual Credit'!$A:$P,6,FALSE), "")</f>
        <v/>
      </c>
      <c r="I44" s="99">
        <f>VLOOKUP($A44,Districts!$A:$G,7,FALSE)</f>
        <v>3.6681367144432193</v>
      </c>
      <c r="J44" s="90">
        <f>VLOOKUP($A44,Districts!$A:$F,5,FALSE)</f>
        <v>15.363078208878461</v>
      </c>
      <c r="K44" s="55">
        <f>VLOOKUP($A44,Districts!$A:$F,6,FALSE)</f>
        <v>15107.786349465403</v>
      </c>
      <c r="L44" s="6">
        <f>VLOOKUP($C44,Demographics!$A$1:$T$2860,3,FALSE)/$E44</f>
        <v>0.36</v>
      </c>
      <c r="M44" s="6">
        <f>VLOOKUP($C44,Demographics!$A$1:$T$2860,4,FALSE)/$E44</f>
        <v>0.64</v>
      </c>
      <c r="N44" s="6">
        <f>VLOOKUP($C44,Demographics!$A$1:$T$2860,5,FALSE)/$E44</f>
        <v>0</v>
      </c>
      <c r="O44" s="6">
        <f>VLOOKUP($C44,Demographics!$A$1:$T$2860,6,FALSE)/$E44</f>
        <v>0</v>
      </c>
      <c r="P44" s="6">
        <f>VLOOKUP($C44,Demographics!$A$1:$T$2860,7,FALSE)/$E44</f>
        <v>0</v>
      </c>
      <c r="Q44" s="6">
        <f>VLOOKUP($C44,Demographics!$A$1:$T$2860,8,FALSE)/$E44</f>
        <v>0.72</v>
      </c>
      <c r="R44" s="6">
        <f>VLOOKUP($C44,Demographics!$A$1:$T$2860,9,FALSE)/$E44</f>
        <v>0</v>
      </c>
      <c r="S44" s="6">
        <f>VLOOKUP($C44,Demographics!$A$1:$T$2860,10,FALSE)/$E44</f>
        <v>0</v>
      </c>
      <c r="T44" s="6">
        <f>VLOOKUP($C44,Demographics!$A$1:$T$2860,11,FALSE)/$E44</f>
        <v>0.28000000000000003</v>
      </c>
      <c r="U44" s="6">
        <f>VLOOKUP($C44,Demographics!$A$1:$T$2860,12,FALSE)/$E44</f>
        <v>0.2</v>
      </c>
      <c r="V44" s="6">
        <f>VLOOKUP($C44,Demographics!$A$1:$T$2860,13,FALSE)/$E44</f>
        <v>0</v>
      </c>
      <c r="W44" s="6">
        <f>VLOOKUP($C44,Demographics!$A$1:$T$2860,14,FALSE)/$E44</f>
        <v>0</v>
      </c>
      <c r="X44" s="6">
        <f>VLOOKUP($C44,Demographics!$A$1:$T$2860,15,FALSE)/$E44</f>
        <v>0.68</v>
      </c>
      <c r="Y44" s="6">
        <f>VLOOKUP($C44,Demographics!$A$1:$T$2860,16,FALSE)/$E44</f>
        <v>0.2</v>
      </c>
      <c r="Z44" s="6">
        <f>VLOOKUP($C44,Demographics!$A$1:$T$2860,17,FALSE)/$E44</f>
        <v>0</v>
      </c>
      <c r="AA44" s="6">
        <f>VLOOKUP($C44,Demographics!$A$1:$T$2860,18,FALSE)/$E44</f>
        <v>0.72</v>
      </c>
      <c r="AB44" s="6">
        <f>VLOOKUP($C44,Demographics!$A$1:$T$2860,19,FALSE)/$E44</f>
        <v>0</v>
      </c>
      <c r="AC44" s="54">
        <f>VLOOKUP($C44,Demographics!$A$1:$T$2860,20,FALSE)/$E44</f>
        <v>0.16</v>
      </c>
      <c r="AD44" s="44" t="str">
        <f t="shared" si="0"/>
        <v/>
      </c>
      <c r="AE44" s="44" t="str">
        <f t="shared" si="1"/>
        <v/>
      </c>
      <c r="AF44" s="44" t="str">
        <f t="shared" si="2"/>
        <v/>
      </c>
      <c r="AG44" s="21"/>
      <c r="AH44" s="18"/>
      <c r="AI44" s="17"/>
      <c r="AJ44" s="21">
        <f t="shared" si="4"/>
        <v>0</v>
      </c>
      <c r="AK44" s="27">
        <f t="shared" si="3"/>
        <v>223</v>
      </c>
    </row>
    <row r="45" spans="1:37" x14ac:dyDescent="0.2">
      <c r="A45" s="9" t="s">
        <v>589</v>
      </c>
      <c r="B45" s="8" t="s">
        <v>33</v>
      </c>
      <c r="C45" s="35">
        <v>2800</v>
      </c>
      <c r="D45" s="36" t="s">
        <v>123</v>
      </c>
      <c r="E45" s="40">
        <f>VLOOKUP($C45,Demographics!$A$2:$T$2860,2,FALSE)</f>
        <v>254</v>
      </c>
      <c r="F45" s="87" t="str">
        <f>IFERROR(VLOOKUP($C45,'Graduation Rate'!$A:$M,13,FALSE), "")</f>
        <v/>
      </c>
      <c r="G45" s="87" t="str">
        <f>IFERROR(VLOOKUP($C45,Discipline!$A:$I,4,FALSE), "")</f>
        <v/>
      </c>
      <c r="H45" s="87">
        <f>IFERROR(VLOOKUP($C45,'Dual Credit'!$A:$P,6,FALSE), "")</f>
        <v>0.1</v>
      </c>
      <c r="I45" s="99">
        <f>VLOOKUP($A45,Districts!$A:$G,7,FALSE)</f>
        <v>3.6681367144432193</v>
      </c>
      <c r="J45" s="90">
        <f>VLOOKUP($A45,Districts!$A:$F,5,FALSE)</f>
        <v>15.363078208878461</v>
      </c>
      <c r="K45" s="55">
        <f>VLOOKUP($A45,Districts!$A:$F,6,FALSE)</f>
        <v>15107.786349465403</v>
      </c>
      <c r="L45" s="6">
        <f>VLOOKUP($C45,Demographics!$A$1:$T$2860,3,FALSE)/$E45</f>
        <v>0.45669291338582679</v>
      </c>
      <c r="M45" s="6">
        <f>VLOOKUP($C45,Demographics!$A$1:$T$2860,4,FALSE)/$E45</f>
        <v>0.54330708661417326</v>
      </c>
      <c r="N45" s="6">
        <f>VLOOKUP($C45,Demographics!$A$1:$T$2860,5,FALSE)/$E45</f>
        <v>1.5748031496062992E-2</v>
      </c>
      <c r="O45" s="6">
        <f>VLOOKUP($C45,Demographics!$A$1:$T$2860,6,FALSE)/$E45</f>
        <v>0</v>
      </c>
      <c r="P45" s="6">
        <f>VLOOKUP($C45,Demographics!$A$1:$T$2860,7,FALSE)/$E45</f>
        <v>0</v>
      </c>
      <c r="Q45" s="6">
        <f>VLOOKUP($C45,Demographics!$A$1:$T$2860,8,FALSE)/$E45</f>
        <v>0.86614173228346458</v>
      </c>
      <c r="R45" s="6">
        <f>VLOOKUP($C45,Demographics!$A$1:$T$2860,9,FALSE)/$E45</f>
        <v>0</v>
      </c>
      <c r="S45" s="6">
        <f>VLOOKUP($C45,Demographics!$A$1:$T$2860,10,FALSE)/$E45</f>
        <v>7.874015748031496E-3</v>
      </c>
      <c r="T45" s="6">
        <f>VLOOKUP($C45,Demographics!$A$1:$T$2860,11,FALSE)/$E45</f>
        <v>0.11023622047244094</v>
      </c>
      <c r="U45" s="6">
        <f>VLOOKUP($C45,Demographics!$A$1:$T$2860,12,FALSE)/$E45</f>
        <v>0.33070866141732286</v>
      </c>
      <c r="V45" s="6">
        <f>VLOOKUP($C45,Demographics!$A$1:$T$2860,13,FALSE)/$E45</f>
        <v>7.874015748031496E-3</v>
      </c>
      <c r="W45" s="6">
        <f>VLOOKUP($C45,Demographics!$A$1:$T$2860,14,FALSE)/$E45</f>
        <v>0</v>
      </c>
      <c r="X45" s="6">
        <f>VLOOKUP($C45,Demographics!$A$1:$T$2860,15,FALSE)/$E45</f>
        <v>0.90157480314960625</v>
      </c>
      <c r="Y45" s="6">
        <f>VLOOKUP($C45,Demographics!$A$1:$T$2860,16,FALSE)/$E45</f>
        <v>0.16929133858267717</v>
      </c>
      <c r="Z45" s="6">
        <f>VLOOKUP($C45,Demographics!$A$1:$T$2860,17,FALSE)/$E45</f>
        <v>0</v>
      </c>
      <c r="AA45" s="6">
        <f>VLOOKUP($C45,Demographics!$A$1:$T$2860,18,FALSE)/$E45</f>
        <v>7.4803149606299218E-2</v>
      </c>
      <c r="AB45" s="6">
        <f>VLOOKUP($C45,Demographics!$A$1:$T$2860,19,FALSE)/$E45</f>
        <v>3.5433070866141732E-2</v>
      </c>
      <c r="AC45" s="54">
        <f>VLOOKUP($C45,Demographics!$A$1:$T$2860,20,FALSE)/$E45</f>
        <v>0.12992125984251968</v>
      </c>
      <c r="AD45" s="44">
        <f t="shared" si="0"/>
        <v>2.6319999999999997</v>
      </c>
      <c r="AE45" s="44">
        <f t="shared" si="1"/>
        <v>1.79</v>
      </c>
      <c r="AF45" s="44">
        <f t="shared" si="2"/>
        <v>1.532520325203252</v>
      </c>
      <c r="AG45" s="19">
        <v>0.38600000000000001</v>
      </c>
      <c r="AH45" s="20">
        <v>0.27100000000000002</v>
      </c>
      <c r="AI45" s="17">
        <v>-0.251</v>
      </c>
      <c r="AJ45" s="21">
        <f t="shared" si="4"/>
        <v>0.40600000000000003</v>
      </c>
      <c r="AK45" s="27">
        <f t="shared" si="3"/>
        <v>106</v>
      </c>
    </row>
    <row r="46" spans="1:37" x14ac:dyDescent="0.2">
      <c r="A46" s="9" t="s">
        <v>590</v>
      </c>
      <c r="B46" s="8" t="s">
        <v>363</v>
      </c>
      <c r="C46" s="35">
        <v>1900</v>
      </c>
      <c r="D46" s="36" t="s">
        <v>124</v>
      </c>
      <c r="E46" s="40">
        <f>VLOOKUP($C46,Demographics!$A$2:$T$2860,2,FALSE)</f>
        <v>12</v>
      </c>
      <c r="F46" s="87" t="str">
        <f>IFERROR(VLOOKUP($C46,'Graduation Rate'!$A:$M,13,FALSE), "")</f>
        <v/>
      </c>
      <c r="G46" s="87" t="str">
        <f>IFERROR(VLOOKUP($C46,Discipline!$A:$I,4,FALSE), "")</f>
        <v/>
      </c>
      <c r="H46" s="87" t="str">
        <f>IFERROR(VLOOKUP($C46,'Dual Credit'!$A:$P,6,FALSE), "")</f>
        <v/>
      </c>
      <c r="I46" s="99">
        <f>VLOOKUP($A46,Districts!$A:$G,7,FALSE)</f>
        <v>2.959949937421777</v>
      </c>
      <c r="J46" s="90">
        <f>VLOOKUP($A46,Districts!$A:$F,5,FALSE)</f>
        <v>15.14975633795105</v>
      </c>
      <c r="K46" s="55">
        <f>VLOOKUP($A46,Districts!$A:$F,6,FALSE)</f>
        <v>14770.450833694764</v>
      </c>
      <c r="L46" s="6">
        <f>VLOOKUP($C46,Demographics!$A$1:$T$2860,3,FALSE)/$E46</f>
        <v>0.33333333333333331</v>
      </c>
      <c r="M46" s="6">
        <f>VLOOKUP($C46,Demographics!$A$1:$T$2860,4,FALSE)/$E46</f>
        <v>0.66666666666666663</v>
      </c>
      <c r="N46" s="6">
        <f>VLOOKUP($C46,Demographics!$A$1:$T$2860,5,FALSE)/$E46</f>
        <v>0</v>
      </c>
      <c r="O46" s="6">
        <f>VLOOKUP($C46,Demographics!$A$1:$T$2860,6,FALSE)/$E46</f>
        <v>0</v>
      </c>
      <c r="P46" s="6">
        <f>VLOOKUP($C46,Demographics!$A$1:$T$2860,7,FALSE)/$E46</f>
        <v>0</v>
      </c>
      <c r="Q46" s="6">
        <f>VLOOKUP($C46,Demographics!$A$1:$T$2860,8,FALSE)/$E46</f>
        <v>1</v>
      </c>
      <c r="R46" s="6">
        <f>VLOOKUP($C46,Demographics!$A$1:$T$2860,9,FALSE)/$E46</f>
        <v>0</v>
      </c>
      <c r="S46" s="6">
        <f>VLOOKUP($C46,Demographics!$A$1:$T$2860,10,FALSE)/$E46</f>
        <v>0</v>
      </c>
      <c r="T46" s="6">
        <f>VLOOKUP($C46,Demographics!$A$1:$T$2860,11,FALSE)/$E46</f>
        <v>0</v>
      </c>
      <c r="U46" s="6">
        <f>VLOOKUP($C46,Demographics!$A$1:$T$2860,12,FALSE)/$E46</f>
        <v>0.16666666666666666</v>
      </c>
      <c r="V46" s="6">
        <f>VLOOKUP($C46,Demographics!$A$1:$T$2860,13,FALSE)/$E46</f>
        <v>0</v>
      </c>
      <c r="W46" s="6">
        <f>VLOOKUP($C46,Demographics!$A$1:$T$2860,14,FALSE)/$E46</f>
        <v>0.16666666666666666</v>
      </c>
      <c r="X46" s="6">
        <f>VLOOKUP($C46,Demographics!$A$1:$T$2860,15,FALSE)/$E46</f>
        <v>1</v>
      </c>
      <c r="Y46" s="6">
        <f>VLOOKUP($C46,Demographics!$A$1:$T$2860,16,FALSE)/$E46</f>
        <v>0</v>
      </c>
      <c r="Z46" s="6">
        <f>VLOOKUP($C46,Demographics!$A$1:$T$2860,17,FALSE)/$E46</f>
        <v>0</v>
      </c>
      <c r="AA46" s="6">
        <f>VLOOKUP($C46,Demographics!$A$1:$T$2860,18,FALSE)/$E46</f>
        <v>0.33333333333333331</v>
      </c>
      <c r="AB46" s="6">
        <f>VLOOKUP($C46,Demographics!$A$1:$T$2860,19,FALSE)/$E46</f>
        <v>0</v>
      </c>
      <c r="AC46" s="54">
        <f>VLOOKUP($C46,Demographics!$A$1:$T$2860,20,FALSE)/$E46</f>
        <v>8.3333333333333329E-2</v>
      </c>
      <c r="AD46" s="44" t="str">
        <f t="shared" si="0"/>
        <v/>
      </c>
      <c r="AE46" s="44" t="str">
        <f t="shared" si="1"/>
        <v/>
      </c>
      <c r="AF46" s="44" t="str">
        <f t="shared" si="2"/>
        <v/>
      </c>
      <c r="AG46" s="21"/>
      <c r="AH46" s="18"/>
      <c r="AI46" s="17"/>
      <c r="AJ46" s="21">
        <f t="shared" si="4"/>
        <v>0</v>
      </c>
      <c r="AK46" s="27">
        <f t="shared" si="3"/>
        <v>223</v>
      </c>
    </row>
    <row r="47" spans="1:37" x14ac:dyDescent="0.2">
      <c r="A47" s="9" t="s">
        <v>590</v>
      </c>
      <c r="B47" s="8" t="s">
        <v>341</v>
      </c>
      <c r="C47" s="35">
        <v>2788</v>
      </c>
      <c r="D47" s="36" t="s">
        <v>123</v>
      </c>
      <c r="E47" s="40">
        <f>VLOOKUP($C47,Demographics!$A$2:$T$2860,2,FALSE)</f>
        <v>247</v>
      </c>
      <c r="F47" s="87">
        <f>IFERROR(VLOOKUP($C47,'Graduation Rate'!$A:$M,13,FALSE), "")</f>
        <v>0.91379310300000005</v>
      </c>
      <c r="G47" s="87">
        <f>IFERROR(VLOOKUP($C47,Discipline!$A:$I,4,FALSE), "")</f>
        <v>1.2E-2</v>
      </c>
      <c r="H47" s="87">
        <f>IFERROR(VLOOKUP($C47,'Dual Credit'!$A:$P,6,FALSE), "")</f>
        <v>0.44600000000000001</v>
      </c>
      <c r="I47" s="99">
        <f>VLOOKUP($A47,Districts!$A:$G,7,FALSE)</f>
        <v>2.959949937421777</v>
      </c>
      <c r="J47" s="90">
        <f>VLOOKUP($A47,Districts!$A:$F,5,FALSE)</f>
        <v>15.14975633795105</v>
      </c>
      <c r="K47" s="55">
        <f>VLOOKUP($A47,Districts!$A:$F,6,FALSE)</f>
        <v>14770.450833694764</v>
      </c>
      <c r="L47" s="6">
        <f>VLOOKUP($C47,Demographics!$A$1:$T$2860,3,FALSE)/$E47</f>
        <v>0.40890688259109309</v>
      </c>
      <c r="M47" s="6">
        <f>VLOOKUP($C47,Demographics!$A$1:$T$2860,4,FALSE)/$E47</f>
        <v>0.59109311740890691</v>
      </c>
      <c r="N47" s="6">
        <f>VLOOKUP($C47,Demographics!$A$1:$T$2860,5,FALSE)/$E47</f>
        <v>8.0971659919028341E-3</v>
      </c>
      <c r="O47" s="6">
        <f>VLOOKUP($C47,Demographics!$A$1:$T$2860,6,FALSE)/$E47</f>
        <v>0</v>
      </c>
      <c r="P47" s="6">
        <f>VLOOKUP($C47,Demographics!$A$1:$T$2860,7,FALSE)/$E47</f>
        <v>0</v>
      </c>
      <c r="Q47" s="6">
        <f>VLOOKUP($C47,Demographics!$A$1:$T$2860,8,FALSE)/$E47</f>
        <v>0.95141700404858298</v>
      </c>
      <c r="R47" s="6">
        <f>VLOOKUP($C47,Demographics!$A$1:$T$2860,9,FALSE)/$E47</f>
        <v>0</v>
      </c>
      <c r="S47" s="6">
        <f>VLOOKUP($C47,Demographics!$A$1:$T$2860,10,FALSE)/$E47</f>
        <v>4.048582995951417E-3</v>
      </c>
      <c r="T47" s="6">
        <f>VLOOKUP($C47,Demographics!$A$1:$T$2860,11,FALSE)/$E47</f>
        <v>3.643724696356275E-2</v>
      </c>
      <c r="U47" s="6">
        <f>VLOOKUP($C47,Demographics!$A$1:$T$2860,12,FALSE)/$E47</f>
        <v>0.37246963562753038</v>
      </c>
      <c r="V47" s="6">
        <f>VLOOKUP($C47,Demographics!$A$1:$T$2860,13,FALSE)/$E47</f>
        <v>0</v>
      </c>
      <c r="W47" s="6">
        <f>VLOOKUP($C47,Demographics!$A$1:$T$2860,14,FALSE)/$E47</f>
        <v>9.3117408906882596E-2</v>
      </c>
      <c r="X47" s="6">
        <f>VLOOKUP($C47,Demographics!$A$1:$T$2860,15,FALSE)/$E47</f>
        <v>0.94736842105263153</v>
      </c>
      <c r="Y47" s="6">
        <f>VLOOKUP($C47,Demographics!$A$1:$T$2860,16,FALSE)/$E47</f>
        <v>0.12955465587044535</v>
      </c>
      <c r="Z47" s="6">
        <f>VLOOKUP($C47,Demographics!$A$1:$T$2860,17,FALSE)/$E47</f>
        <v>0</v>
      </c>
      <c r="AA47" s="6">
        <f>VLOOKUP($C47,Demographics!$A$1:$T$2860,18,FALSE)/$E47</f>
        <v>5.2631578947368418E-2</v>
      </c>
      <c r="AB47" s="6">
        <f>VLOOKUP($C47,Demographics!$A$1:$T$2860,19,FALSE)/$E47</f>
        <v>2.0242914979757085E-2</v>
      </c>
      <c r="AC47" s="54">
        <f>VLOOKUP($C47,Demographics!$A$1:$T$2860,20,FALSE)/$E47</f>
        <v>0.12550607287449392</v>
      </c>
      <c r="AD47" s="44">
        <f t="shared" si="0"/>
        <v>2.6408163265306124</v>
      </c>
      <c r="AE47" s="44">
        <f t="shared" si="1"/>
        <v>1.9240000000000002</v>
      </c>
      <c r="AF47" s="44">
        <f t="shared" si="2"/>
        <v>2.0926680244399183</v>
      </c>
      <c r="AG47" s="19">
        <v>0.54200000000000004</v>
      </c>
      <c r="AH47" s="20">
        <v>0.435</v>
      </c>
      <c r="AI47" s="17">
        <v>0.505</v>
      </c>
      <c r="AJ47" s="21">
        <f t="shared" si="4"/>
        <v>1.4820000000000002</v>
      </c>
      <c r="AK47" s="27">
        <f t="shared" si="3"/>
        <v>5</v>
      </c>
    </row>
    <row r="48" spans="1:37" x14ac:dyDescent="0.2">
      <c r="A48" s="9" t="s">
        <v>591</v>
      </c>
      <c r="B48" s="8" t="s">
        <v>304</v>
      </c>
      <c r="C48" s="35">
        <v>2362</v>
      </c>
      <c r="D48" s="36" t="s">
        <v>123</v>
      </c>
      <c r="E48" s="40">
        <f>VLOOKUP($C48,Demographics!$A$2:$T$2860,2,FALSE)</f>
        <v>1051</v>
      </c>
      <c r="F48" s="87">
        <f>IFERROR(VLOOKUP($C48,'Graduation Rate'!$A:$M,13,FALSE), "")</f>
        <v>0.88030887999999996</v>
      </c>
      <c r="G48" s="87">
        <f>IFERROR(VLOOKUP($C48,Discipline!$A:$I,4,FALSE), "")</f>
        <v>5.1999999999999998E-2</v>
      </c>
      <c r="H48" s="87">
        <f>IFERROR(VLOOKUP($C48,'Dual Credit'!$A:$P,6,FALSE), "")</f>
        <v>0.25700000000000001</v>
      </c>
      <c r="I48" s="99">
        <f>VLOOKUP($A48,Districts!$A:$G,7,FALSE)</f>
        <v>5.2407132243684993</v>
      </c>
      <c r="J48" s="90">
        <f>VLOOKUP($A48,Districts!$A:$F,5,FALSE)</f>
        <v>13.977787069248976</v>
      </c>
      <c r="K48" s="55">
        <f>VLOOKUP($A48,Districts!$A:$F,6,FALSE)</f>
        <v>16448.008044538277</v>
      </c>
      <c r="L48" s="6">
        <f>VLOOKUP($C48,Demographics!$A$1:$T$2860,3,FALSE)/$E48</f>
        <v>0.47859181731684108</v>
      </c>
      <c r="M48" s="6">
        <f>VLOOKUP($C48,Demographics!$A$1:$T$2860,4,FALSE)/$E48</f>
        <v>0.52140818268315892</v>
      </c>
      <c r="N48" s="6">
        <f>VLOOKUP($C48,Demographics!$A$1:$T$2860,5,FALSE)/$E48</f>
        <v>5.708848715509039E-3</v>
      </c>
      <c r="O48" s="6">
        <f>VLOOKUP($C48,Demographics!$A$1:$T$2860,6,FALSE)/$E48</f>
        <v>1.6175071360608945E-2</v>
      </c>
      <c r="P48" s="6">
        <f>VLOOKUP($C48,Demographics!$A$1:$T$2860,7,FALSE)/$E48</f>
        <v>1.4272121788772598E-2</v>
      </c>
      <c r="Q48" s="6">
        <f>VLOOKUP($C48,Demographics!$A$1:$T$2860,8,FALSE)/$E48</f>
        <v>0.38058991436726924</v>
      </c>
      <c r="R48" s="6">
        <f>VLOOKUP($C48,Demographics!$A$1:$T$2860,9,FALSE)/$E48</f>
        <v>3.8058991436726928E-3</v>
      </c>
      <c r="S48" s="6">
        <f>VLOOKUP($C48,Demographics!$A$1:$T$2860,10,FALSE)/$E48</f>
        <v>3.4253092293054233E-2</v>
      </c>
      <c r="T48" s="6">
        <f>VLOOKUP($C48,Demographics!$A$1:$T$2860,11,FALSE)/$E48</f>
        <v>0.54519505233111321</v>
      </c>
      <c r="U48" s="6">
        <f>VLOOKUP($C48,Demographics!$A$1:$T$2860,12,FALSE)/$E48</f>
        <v>0.13225499524262607</v>
      </c>
      <c r="V48" s="6">
        <f>VLOOKUP($C48,Demographics!$A$1:$T$2860,13,FALSE)/$E48</f>
        <v>4.7573739295908657E-3</v>
      </c>
      <c r="W48" s="6">
        <f>VLOOKUP($C48,Demographics!$A$1:$T$2860,14,FALSE)/$E48</f>
        <v>4.6622264509990484E-2</v>
      </c>
      <c r="X48" s="6">
        <f>VLOOKUP($C48,Demographics!$A$1:$T$2860,15,FALSE)/$E48</f>
        <v>0.46527117031398668</v>
      </c>
      <c r="Y48" s="6">
        <f>VLOOKUP($C48,Demographics!$A$1:$T$2860,16,FALSE)/$E48</f>
        <v>3.7107516650808754E-2</v>
      </c>
      <c r="Z48" s="6">
        <f>VLOOKUP($C48,Demographics!$A$1:$T$2860,17,FALSE)/$E48</f>
        <v>4.7573739295908657E-3</v>
      </c>
      <c r="AA48" s="6">
        <f>VLOOKUP($C48,Demographics!$A$1:$T$2860,18,FALSE)/$E48</f>
        <v>0.12369172216936251</v>
      </c>
      <c r="AB48" s="6">
        <f>VLOOKUP($C48,Demographics!$A$1:$T$2860,19,FALSE)/$E48</f>
        <v>1.7126546146527116E-2</v>
      </c>
      <c r="AC48" s="54">
        <f>VLOOKUP($C48,Demographics!$A$1:$T$2860,20,FALSE)/$E48</f>
        <v>0.14176974310180782</v>
      </c>
      <c r="AD48" s="44">
        <f t="shared" si="0"/>
        <v>2.7702429149797574</v>
      </c>
      <c r="AE48" s="44">
        <f t="shared" si="1"/>
        <v>1.9989837398373984</v>
      </c>
      <c r="AF48" s="44">
        <f t="shared" si="2"/>
        <v>2.3727735368956746</v>
      </c>
      <c r="AG48" s="19">
        <v>8.2000000000000003E-2</v>
      </c>
      <c r="AH48" s="20">
        <v>-7.1999999999999995E-2</v>
      </c>
      <c r="AI48" s="17">
        <v>8.2000000000000003E-2</v>
      </c>
      <c r="AJ48" s="21">
        <f t="shared" si="4"/>
        <v>9.2000000000000012E-2</v>
      </c>
      <c r="AK48" s="27">
        <f t="shared" si="3"/>
        <v>187</v>
      </c>
    </row>
    <row r="49" spans="1:37" x14ac:dyDescent="0.2">
      <c r="A49" s="9" t="s">
        <v>591</v>
      </c>
      <c r="B49" s="8" t="s">
        <v>411</v>
      </c>
      <c r="C49" s="35">
        <v>1928</v>
      </c>
      <c r="D49" s="36" t="s">
        <v>124</v>
      </c>
      <c r="E49" s="40">
        <f>VLOOKUP($C49,Demographics!$A$2:$T$2860,2,FALSE)</f>
        <v>40</v>
      </c>
      <c r="F49" s="87">
        <f>IFERROR(VLOOKUP($C49,'Graduation Rate'!$A:$M,13,FALSE), "")</f>
        <v>0.6</v>
      </c>
      <c r="G49" s="87" t="str">
        <f>IFERROR(VLOOKUP($C49,Discipline!$A:$I,4,FALSE), "")</f>
        <v/>
      </c>
      <c r="H49" s="87">
        <f>IFERROR(VLOOKUP($C49,'Dual Credit'!$A:$P,6,FALSE), "")</f>
        <v>0.1</v>
      </c>
      <c r="I49" s="99">
        <f>VLOOKUP($A49,Districts!$A:$G,7,FALSE)</f>
        <v>5.2407132243684993</v>
      </c>
      <c r="J49" s="90">
        <f>VLOOKUP($A49,Districts!$A:$F,5,FALSE)</f>
        <v>13.977787069248976</v>
      </c>
      <c r="K49" s="55">
        <f>VLOOKUP($A49,Districts!$A:$F,6,FALSE)</f>
        <v>16448.008044538277</v>
      </c>
      <c r="L49" s="6">
        <f>VLOOKUP($C49,Demographics!$A$1:$T$2860,3,FALSE)/$E49</f>
        <v>0.55000000000000004</v>
      </c>
      <c r="M49" s="6">
        <f>VLOOKUP($C49,Demographics!$A$1:$T$2860,4,FALSE)/$E49</f>
        <v>0.45</v>
      </c>
      <c r="N49" s="6">
        <f>VLOOKUP($C49,Demographics!$A$1:$T$2860,5,FALSE)/$E49</f>
        <v>2.5000000000000001E-2</v>
      </c>
      <c r="O49" s="6">
        <f>VLOOKUP($C49,Demographics!$A$1:$T$2860,6,FALSE)/$E49</f>
        <v>0</v>
      </c>
      <c r="P49" s="6">
        <f>VLOOKUP($C49,Demographics!$A$1:$T$2860,7,FALSE)/$E49</f>
        <v>2.5000000000000001E-2</v>
      </c>
      <c r="Q49" s="6">
        <f>VLOOKUP($C49,Demographics!$A$1:$T$2860,8,FALSE)/$E49</f>
        <v>0.5</v>
      </c>
      <c r="R49" s="6">
        <f>VLOOKUP($C49,Demographics!$A$1:$T$2860,9,FALSE)/$E49</f>
        <v>0</v>
      </c>
      <c r="S49" s="6">
        <f>VLOOKUP($C49,Demographics!$A$1:$T$2860,10,FALSE)/$E49</f>
        <v>0</v>
      </c>
      <c r="T49" s="6">
        <f>VLOOKUP($C49,Demographics!$A$1:$T$2860,11,FALSE)/$E49</f>
        <v>0.45</v>
      </c>
      <c r="U49" s="6">
        <f>VLOOKUP($C49,Demographics!$A$1:$T$2860,12,FALSE)/$E49</f>
        <v>0.125</v>
      </c>
      <c r="V49" s="6">
        <f>VLOOKUP($C49,Demographics!$A$1:$T$2860,13,FALSE)/$E49</f>
        <v>0.05</v>
      </c>
      <c r="W49" s="6">
        <f>VLOOKUP($C49,Demographics!$A$1:$T$2860,14,FALSE)/$E49</f>
        <v>0.17499999999999999</v>
      </c>
      <c r="X49" s="6">
        <f>VLOOKUP($C49,Demographics!$A$1:$T$2860,15,FALSE)/$E49</f>
        <v>0.67500000000000004</v>
      </c>
      <c r="Y49" s="6">
        <f>VLOOKUP($C49,Demographics!$A$1:$T$2860,16,FALSE)/$E49</f>
        <v>7.4999999999999997E-2</v>
      </c>
      <c r="Z49" s="6">
        <f>VLOOKUP($C49,Demographics!$A$1:$T$2860,17,FALSE)/$E49</f>
        <v>0</v>
      </c>
      <c r="AA49" s="6">
        <f>VLOOKUP($C49,Demographics!$A$1:$T$2860,18,FALSE)/$E49</f>
        <v>0.47499999999999998</v>
      </c>
      <c r="AB49" s="6">
        <f>VLOOKUP($C49,Demographics!$A$1:$T$2860,19,FALSE)/$E49</f>
        <v>2.5000000000000001E-2</v>
      </c>
      <c r="AC49" s="54">
        <f>VLOOKUP($C49,Demographics!$A$1:$T$2860,20,FALSE)/$E49</f>
        <v>0.05</v>
      </c>
      <c r="AD49" s="44" t="str">
        <f t="shared" si="0"/>
        <v/>
      </c>
      <c r="AE49" s="44" t="str">
        <f t="shared" si="1"/>
        <v/>
      </c>
      <c r="AF49" s="44" t="str">
        <f t="shared" si="2"/>
        <v/>
      </c>
      <c r="AG49" s="21"/>
      <c r="AH49" s="18"/>
      <c r="AI49" s="17"/>
      <c r="AJ49" s="21">
        <f t="shared" si="4"/>
        <v>0</v>
      </c>
      <c r="AK49" s="27">
        <f t="shared" si="3"/>
        <v>223</v>
      </c>
    </row>
    <row r="50" spans="1:37" x14ac:dyDescent="0.2">
      <c r="A50" s="9" t="s">
        <v>592</v>
      </c>
      <c r="B50" s="8" t="s">
        <v>46</v>
      </c>
      <c r="C50" s="35">
        <v>4567</v>
      </c>
      <c r="D50" s="36" t="s">
        <v>123</v>
      </c>
      <c r="E50" s="40">
        <f>VLOOKUP($C50,Demographics!$A$2:$T$2860,2,FALSE)</f>
        <v>2200</v>
      </c>
      <c r="F50" s="87">
        <f>IFERROR(VLOOKUP($C50,'Graduation Rate'!$A:$M,13,FALSE), "")</f>
        <v>0.92949907200000004</v>
      </c>
      <c r="G50" s="87">
        <f>IFERROR(VLOOKUP($C50,Discipline!$A:$I,4,FALSE), "")</f>
        <v>1.4E-2</v>
      </c>
      <c r="H50" s="87">
        <f>IFERROR(VLOOKUP($C50,'Dual Credit'!$A:$P,6,FALSE), "")</f>
        <v>0.34200000000000003</v>
      </c>
      <c r="I50" s="99">
        <f>VLOOKUP($A50,Districts!$A:$G,7,FALSE)</f>
        <v>1.5124321234638469</v>
      </c>
      <c r="J50" s="90">
        <f>VLOOKUP($A50,Districts!$A:$F,5,FALSE)</f>
        <v>16.344690607647617</v>
      </c>
      <c r="K50" s="55">
        <f>VLOOKUP($A50,Districts!$A:$F,6,FALSE)</f>
        <v>13499.14593304735</v>
      </c>
      <c r="L50" s="6">
        <f>VLOOKUP($C50,Demographics!$A$1:$T$2860,3,FALSE)/$E50</f>
        <v>0.49863636363636366</v>
      </c>
      <c r="M50" s="6">
        <f>VLOOKUP($C50,Demographics!$A$1:$T$2860,4,FALSE)/$E50</f>
        <v>0.50090909090909086</v>
      </c>
      <c r="N50" s="6">
        <f>VLOOKUP($C50,Demographics!$A$1:$T$2860,5,FALSE)/$E50</f>
        <v>3.6363636363636364E-3</v>
      </c>
      <c r="O50" s="6">
        <f>VLOOKUP($C50,Demographics!$A$1:$T$2860,6,FALSE)/$E50</f>
        <v>8.7727272727272723E-2</v>
      </c>
      <c r="P50" s="6">
        <f>VLOOKUP($C50,Demographics!$A$1:$T$2860,7,FALSE)/$E50</f>
        <v>1.0454545454545454E-2</v>
      </c>
      <c r="Q50" s="6">
        <f>VLOOKUP($C50,Demographics!$A$1:$T$2860,8,FALSE)/$E50</f>
        <v>8.1818181818181818E-2</v>
      </c>
      <c r="R50" s="6">
        <f>VLOOKUP($C50,Demographics!$A$1:$T$2860,9,FALSE)/$E50</f>
        <v>1.8181818181818182E-3</v>
      </c>
      <c r="S50" s="6">
        <f>VLOOKUP($C50,Demographics!$A$1:$T$2860,10,FALSE)/$E50</f>
        <v>7.3636363636363639E-2</v>
      </c>
      <c r="T50" s="6">
        <f>VLOOKUP($C50,Demographics!$A$1:$T$2860,11,FALSE)/$E50</f>
        <v>0.74090909090909096</v>
      </c>
      <c r="U50" s="6">
        <f>VLOOKUP($C50,Demographics!$A$1:$T$2860,12,FALSE)/$E50</f>
        <v>8.6363636363636365E-3</v>
      </c>
      <c r="V50" s="6">
        <f>VLOOKUP($C50,Demographics!$A$1:$T$2860,13,FALSE)/$E50</f>
        <v>1.3636363636363637E-3</v>
      </c>
      <c r="W50" s="6">
        <f>VLOOKUP($C50,Demographics!$A$1:$T$2860,14,FALSE)/$E50</f>
        <v>1.1818181818181818E-2</v>
      </c>
      <c r="X50" s="6">
        <f>VLOOKUP($C50,Demographics!$A$1:$T$2860,15,FALSE)/$E50</f>
        <v>0.13090909090909092</v>
      </c>
      <c r="Y50" s="6">
        <f>VLOOKUP($C50,Demographics!$A$1:$T$2860,16,FALSE)/$E50</f>
        <v>0</v>
      </c>
      <c r="Z50" s="6">
        <f>VLOOKUP($C50,Demographics!$A$1:$T$2860,17,FALSE)/$E50</f>
        <v>8.6363636363636365E-3</v>
      </c>
      <c r="AA50" s="6">
        <f>VLOOKUP($C50,Demographics!$A$1:$T$2860,18,FALSE)/$E50</f>
        <v>3.1363636363636364E-2</v>
      </c>
      <c r="AB50" s="6">
        <f>VLOOKUP($C50,Demographics!$A$1:$T$2860,19,FALSE)/$E50</f>
        <v>6.4545454545454545E-2</v>
      </c>
      <c r="AC50" s="54">
        <f>VLOOKUP($C50,Demographics!$A$1:$T$2860,20,FALSE)/$E50</f>
        <v>9.7727272727272732E-2</v>
      </c>
      <c r="AD50" s="44">
        <f t="shared" si="0"/>
        <v>3.4157416750756813</v>
      </c>
      <c r="AE50" s="44">
        <f t="shared" si="1"/>
        <v>2.9251012145748989</v>
      </c>
      <c r="AF50" s="44">
        <f t="shared" si="2"/>
        <v>2.5452292441140032</v>
      </c>
      <c r="AG50" s="19">
        <v>8.6999999999999994E-2</v>
      </c>
      <c r="AH50" s="20">
        <v>0.14099999999999999</v>
      </c>
      <c r="AI50" s="17">
        <v>-0.29599999999999999</v>
      </c>
      <c r="AJ50" s="21">
        <f t="shared" si="4"/>
        <v>-6.8000000000000005E-2</v>
      </c>
      <c r="AK50" s="27">
        <f t="shared" si="3"/>
        <v>291</v>
      </c>
    </row>
    <row r="51" spans="1:37" x14ac:dyDescent="0.2">
      <c r="A51" s="9" t="s">
        <v>592</v>
      </c>
      <c r="B51" s="8" t="s">
        <v>78</v>
      </c>
      <c r="C51" s="35">
        <v>5104</v>
      </c>
      <c r="D51" s="36" t="s">
        <v>123</v>
      </c>
      <c r="E51" s="40">
        <f>VLOOKUP($C51,Demographics!$A$2:$T$2860,2,FALSE)</f>
        <v>141</v>
      </c>
      <c r="F51" s="87">
        <f>IFERROR(VLOOKUP($C51,'Graduation Rate'!$A:$M,13,FALSE), "")</f>
        <v>0.74418604700000002</v>
      </c>
      <c r="G51" s="87" t="str">
        <f>IFERROR(VLOOKUP($C51,Discipline!$A:$I,4,FALSE), "")</f>
        <v/>
      </c>
      <c r="H51" s="87" t="str">
        <f>IFERROR(VLOOKUP($C51,'Dual Credit'!$A:$P,6,FALSE), "")</f>
        <v/>
      </c>
      <c r="I51" s="99">
        <f>VLOOKUP($A51,Districts!$A:$G,7,FALSE)</f>
        <v>1.5124321234638469</v>
      </c>
      <c r="J51" s="90">
        <f>VLOOKUP($A51,Districts!$A:$F,5,FALSE)</f>
        <v>16.344690607647617</v>
      </c>
      <c r="K51" s="55">
        <f>VLOOKUP($A51,Districts!$A:$F,6,FALSE)</f>
        <v>13499.14593304735</v>
      </c>
      <c r="L51" s="6">
        <f>VLOOKUP($C51,Demographics!$A$1:$T$2860,3,FALSE)/$E51</f>
        <v>0.48226950354609927</v>
      </c>
      <c r="M51" s="6">
        <f>VLOOKUP($C51,Demographics!$A$1:$T$2860,4,FALSE)/$E51</f>
        <v>0.51773049645390068</v>
      </c>
      <c r="N51" s="6">
        <f>VLOOKUP($C51,Demographics!$A$1:$T$2860,5,FALSE)/$E51</f>
        <v>7.0921985815602835E-3</v>
      </c>
      <c r="O51" s="6">
        <f>VLOOKUP($C51,Demographics!$A$1:$T$2860,6,FALSE)/$E51</f>
        <v>7.0921985815602835E-3</v>
      </c>
      <c r="P51" s="6">
        <f>VLOOKUP($C51,Demographics!$A$1:$T$2860,7,FALSE)/$E51</f>
        <v>7.0921985815602835E-3</v>
      </c>
      <c r="Q51" s="6">
        <f>VLOOKUP($C51,Demographics!$A$1:$T$2860,8,FALSE)/$E51</f>
        <v>0.12056737588652482</v>
      </c>
      <c r="R51" s="6">
        <f>VLOOKUP($C51,Demographics!$A$1:$T$2860,9,FALSE)/$E51</f>
        <v>0</v>
      </c>
      <c r="S51" s="6">
        <f>VLOOKUP($C51,Demographics!$A$1:$T$2860,10,FALSE)/$E51</f>
        <v>3.5460992907801421E-2</v>
      </c>
      <c r="T51" s="6">
        <f>VLOOKUP($C51,Demographics!$A$1:$T$2860,11,FALSE)/$E51</f>
        <v>0.82269503546099287</v>
      </c>
      <c r="U51" s="6">
        <f>VLOOKUP($C51,Demographics!$A$1:$T$2860,12,FALSE)/$E51</f>
        <v>0</v>
      </c>
      <c r="V51" s="6">
        <f>VLOOKUP($C51,Demographics!$A$1:$T$2860,13,FALSE)/$E51</f>
        <v>0</v>
      </c>
      <c r="W51" s="6">
        <f>VLOOKUP($C51,Demographics!$A$1:$T$2860,14,FALSE)/$E51</f>
        <v>3.5460992907801421E-2</v>
      </c>
      <c r="X51" s="6">
        <f>VLOOKUP($C51,Demographics!$A$1:$T$2860,15,FALSE)/$E51</f>
        <v>0.3546099290780142</v>
      </c>
      <c r="Y51" s="6">
        <f>VLOOKUP($C51,Demographics!$A$1:$T$2860,16,FALSE)/$E51</f>
        <v>0</v>
      </c>
      <c r="Z51" s="6">
        <f>VLOOKUP($C51,Demographics!$A$1:$T$2860,17,FALSE)/$E51</f>
        <v>0</v>
      </c>
      <c r="AA51" s="6">
        <f>VLOOKUP($C51,Demographics!$A$1:$T$2860,18,FALSE)/$E51</f>
        <v>9.9290780141843976E-2</v>
      </c>
      <c r="AB51" s="6">
        <f>VLOOKUP($C51,Demographics!$A$1:$T$2860,19,FALSE)/$E51</f>
        <v>0.14184397163120568</v>
      </c>
      <c r="AC51" s="54">
        <f>VLOOKUP($C51,Demographics!$A$1:$T$2860,20,FALSE)/$E51</f>
        <v>0.22695035460992907</v>
      </c>
      <c r="AD51" s="44">
        <f t="shared" si="0"/>
        <v>2.9040247678018578</v>
      </c>
      <c r="AE51" s="44">
        <f t="shared" si="1"/>
        <v>1.8356456776947707</v>
      </c>
      <c r="AF51" s="44">
        <f t="shared" si="2"/>
        <v>2.039766081871345</v>
      </c>
      <c r="AG51" s="19">
        <v>5.5E-2</v>
      </c>
      <c r="AH51" s="20">
        <v>-0.26600000000000001</v>
      </c>
      <c r="AI51" s="17">
        <v>-0.47799999999999998</v>
      </c>
      <c r="AJ51" s="21">
        <f t="shared" si="4"/>
        <v>-0.68900000000000006</v>
      </c>
      <c r="AK51" s="27">
        <f t="shared" si="3"/>
        <v>467</v>
      </c>
    </row>
    <row r="52" spans="1:37" x14ac:dyDescent="0.2">
      <c r="A52" s="9" t="s">
        <v>593</v>
      </c>
      <c r="B52" s="8" t="s">
        <v>198</v>
      </c>
      <c r="C52" s="35">
        <v>3422</v>
      </c>
      <c r="D52" s="36" t="s">
        <v>123</v>
      </c>
      <c r="E52" s="40">
        <f>VLOOKUP($C52,Demographics!$A$2:$T$2860,2,FALSE)</f>
        <v>125</v>
      </c>
      <c r="F52" s="87" t="str">
        <f>IFERROR(VLOOKUP($C52,'Graduation Rate'!$A:$M,13,FALSE), "")</f>
        <v/>
      </c>
      <c r="G52" s="87">
        <f>IFERROR(VLOOKUP($C52,Discipline!$A:$I,4,FALSE), "")</f>
        <v>5.2999999999999999E-2</v>
      </c>
      <c r="H52" s="87">
        <f>IFERROR(VLOOKUP($C52,'Dual Credit'!$A:$P,6,FALSE), "")</f>
        <v>0.1</v>
      </c>
      <c r="I52" s="99">
        <f>VLOOKUP($A52,Districts!$A:$G,7,FALSE)</f>
        <v>3.5389610389610389</v>
      </c>
      <c r="J52" s="90">
        <f>VLOOKUP($A52,Districts!$A:$F,5,FALSE)</f>
        <v>11.94688560903378</v>
      </c>
      <c r="K52" s="55">
        <f>VLOOKUP($A52,Districts!$A:$F,6,FALSE)</f>
        <v>24140.581813418252</v>
      </c>
      <c r="L52" s="6">
        <f>VLOOKUP($C52,Demographics!$A$1:$T$2860,3,FALSE)/$E52</f>
        <v>0.496</v>
      </c>
      <c r="M52" s="6">
        <f>VLOOKUP($C52,Demographics!$A$1:$T$2860,4,FALSE)/$E52</f>
        <v>0.504</v>
      </c>
      <c r="N52" s="6">
        <f>VLOOKUP($C52,Demographics!$A$1:$T$2860,5,FALSE)/$E52</f>
        <v>0.152</v>
      </c>
      <c r="O52" s="6">
        <f>VLOOKUP($C52,Demographics!$A$1:$T$2860,6,FALSE)/$E52</f>
        <v>1.6E-2</v>
      </c>
      <c r="P52" s="6">
        <f>VLOOKUP($C52,Demographics!$A$1:$T$2860,7,FALSE)/$E52</f>
        <v>0</v>
      </c>
      <c r="Q52" s="6">
        <f>VLOOKUP($C52,Demographics!$A$1:$T$2860,8,FALSE)/$E52</f>
        <v>0.29599999999999999</v>
      </c>
      <c r="R52" s="6">
        <f>VLOOKUP($C52,Demographics!$A$1:$T$2860,9,FALSE)/$E52</f>
        <v>0</v>
      </c>
      <c r="S52" s="6">
        <f>VLOOKUP($C52,Demographics!$A$1:$T$2860,10,FALSE)/$E52</f>
        <v>0.216</v>
      </c>
      <c r="T52" s="6">
        <f>VLOOKUP($C52,Demographics!$A$1:$T$2860,11,FALSE)/$E52</f>
        <v>0.32</v>
      </c>
      <c r="U52" s="6">
        <f>VLOOKUP($C52,Demographics!$A$1:$T$2860,12,FALSE)/$E52</f>
        <v>0</v>
      </c>
      <c r="V52" s="6">
        <f>VLOOKUP($C52,Demographics!$A$1:$T$2860,13,FALSE)/$E52</f>
        <v>2.4E-2</v>
      </c>
      <c r="W52" s="6">
        <f>VLOOKUP($C52,Demographics!$A$1:$T$2860,14,FALSE)/$E52</f>
        <v>0</v>
      </c>
      <c r="X52" s="6">
        <f>VLOOKUP($C52,Demographics!$A$1:$T$2860,15,FALSE)/$E52</f>
        <v>0.64800000000000002</v>
      </c>
      <c r="Y52" s="6">
        <f>VLOOKUP($C52,Demographics!$A$1:$T$2860,16,FALSE)/$E52</f>
        <v>1.6E-2</v>
      </c>
      <c r="Z52" s="6">
        <f>VLOOKUP($C52,Demographics!$A$1:$T$2860,17,FALSE)/$E52</f>
        <v>2.4E-2</v>
      </c>
      <c r="AA52" s="6">
        <f>VLOOKUP($C52,Demographics!$A$1:$T$2860,18,FALSE)/$E52</f>
        <v>0.04</v>
      </c>
      <c r="AB52" s="6">
        <f>VLOOKUP($C52,Demographics!$A$1:$T$2860,19,FALSE)/$E52</f>
        <v>6.4000000000000001E-2</v>
      </c>
      <c r="AC52" s="54">
        <f>VLOOKUP($C52,Demographics!$A$1:$T$2860,20,FALSE)/$E52</f>
        <v>0.16</v>
      </c>
      <c r="AD52" s="44">
        <f t="shared" si="0"/>
        <v>2.37</v>
      </c>
      <c r="AE52" s="44">
        <f t="shared" si="1"/>
        <v>2.6379999999999999</v>
      </c>
      <c r="AF52" s="44">
        <f t="shared" si="2"/>
        <v>2.476</v>
      </c>
      <c r="AG52" s="19">
        <v>-0.34899999999999998</v>
      </c>
      <c r="AH52" s="20">
        <v>0.39900000000000002</v>
      </c>
      <c r="AI52" s="17">
        <v>0.124</v>
      </c>
      <c r="AJ52" s="21">
        <f t="shared" si="4"/>
        <v>0.17400000000000004</v>
      </c>
      <c r="AK52" s="27">
        <f t="shared" si="3"/>
        <v>166</v>
      </c>
    </row>
    <row r="53" spans="1:37" x14ac:dyDescent="0.2">
      <c r="A53" s="9" t="s">
        <v>593</v>
      </c>
      <c r="B53" s="8" t="s">
        <v>167</v>
      </c>
      <c r="C53" s="35">
        <v>3145</v>
      </c>
      <c r="D53" s="36" t="s">
        <v>123</v>
      </c>
      <c r="E53" s="40">
        <f>VLOOKUP($C53,Demographics!$A$2:$T$2860,2,FALSE)</f>
        <v>180</v>
      </c>
      <c r="F53" s="87" t="str">
        <f>IFERROR(VLOOKUP($C53,'Graduation Rate'!$A:$M,13,FALSE), "")</f>
        <v/>
      </c>
      <c r="G53" s="87">
        <f>IFERROR(VLOOKUP($C53,Discipline!$A:$I,4,FALSE), "")</f>
        <v>7.9000000000000001E-2</v>
      </c>
      <c r="H53" s="87">
        <f>IFERROR(VLOOKUP($C53,'Dual Credit'!$A:$P,6,FALSE), "")</f>
        <v>0.111</v>
      </c>
      <c r="I53" s="99">
        <f>VLOOKUP($A53,Districts!$A:$G,7,FALSE)</f>
        <v>3.5389610389610389</v>
      </c>
      <c r="J53" s="90">
        <f>VLOOKUP($A53,Districts!$A:$F,5,FALSE)</f>
        <v>11.94688560903378</v>
      </c>
      <c r="K53" s="55">
        <f>VLOOKUP($A53,Districts!$A:$F,6,FALSE)</f>
        <v>24140.581813418252</v>
      </c>
      <c r="L53" s="6">
        <f>VLOOKUP($C53,Demographics!$A$1:$T$2860,3,FALSE)/$E53</f>
        <v>0.50555555555555554</v>
      </c>
      <c r="M53" s="6">
        <f>VLOOKUP($C53,Demographics!$A$1:$T$2860,4,FALSE)/$E53</f>
        <v>0.49444444444444446</v>
      </c>
      <c r="N53" s="6">
        <f>VLOOKUP($C53,Demographics!$A$1:$T$2860,5,FALSE)/$E53</f>
        <v>0.62222222222222223</v>
      </c>
      <c r="O53" s="6">
        <f>VLOOKUP($C53,Demographics!$A$1:$T$2860,6,FALSE)/$E53</f>
        <v>0</v>
      </c>
      <c r="P53" s="6">
        <f>VLOOKUP($C53,Demographics!$A$1:$T$2860,7,FALSE)/$E53</f>
        <v>0</v>
      </c>
      <c r="Q53" s="6">
        <f>VLOOKUP($C53,Demographics!$A$1:$T$2860,8,FALSE)/$E53</f>
        <v>0.15555555555555556</v>
      </c>
      <c r="R53" s="6">
        <f>VLOOKUP($C53,Demographics!$A$1:$T$2860,9,FALSE)/$E53</f>
        <v>0</v>
      </c>
      <c r="S53" s="6">
        <f>VLOOKUP($C53,Demographics!$A$1:$T$2860,10,FALSE)/$E53</f>
        <v>0.19444444444444445</v>
      </c>
      <c r="T53" s="6">
        <f>VLOOKUP($C53,Demographics!$A$1:$T$2860,11,FALSE)/$E53</f>
        <v>2.7777777777777776E-2</v>
      </c>
      <c r="U53" s="6">
        <f>VLOOKUP($C53,Demographics!$A$1:$T$2860,12,FALSE)/$E53</f>
        <v>0</v>
      </c>
      <c r="V53" s="6">
        <f>VLOOKUP($C53,Demographics!$A$1:$T$2860,13,FALSE)/$E53</f>
        <v>0</v>
      </c>
      <c r="W53" s="6">
        <f>VLOOKUP($C53,Demographics!$A$1:$T$2860,14,FALSE)/$E53</f>
        <v>0</v>
      </c>
      <c r="X53" s="6">
        <f>VLOOKUP($C53,Demographics!$A$1:$T$2860,15,FALSE)/$E53</f>
        <v>0.77222222222222225</v>
      </c>
      <c r="Y53" s="6">
        <f>VLOOKUP($C53,Demographics!$A$1:$T$2860,16,FALSE)/$E53</f>
        <v>0</v>
      </c>
      <c r="Z53" s="6">
        <f>VLOOKUP($C53,Demographics!$A$1:$T$2860,17,FALSE)/$E53</f>
        <v>1.6666666666666666E-2</v>
      </c>
      <c r="AA53" s="6">
        <f>VLOOKUP($C53,Demographics!$A$1:$T$2860,18,FALSE)/$E53</f>
        <v>3.3333333333333333E-2</v>
      </c>
      <c r="AB53" s="6">
        <f>VLOOKUP($C53,Demographics!$A$1:$T$2860,19,FALSE)/$E53</f>
        <v>8.8888888888888892E-2</v>
      </c>
      <c r="AC53" s="54">
        <f>VLOOKUP($C53,Demographics!$A$1:$T$2860,20,FALSE)/$E53</f>
        <v>0.1388888888888889</v>
      </c>
      <c r="AD53" s="44">
        <f t="shared" si="0"/>
        <v>2.4792531120331951</v>
      </c>
      <c r="AE53" s="44">
        <f t="shared" si="1"/>
        <v>1.960285132382892</v>
      </c>
      <c r="AF53" s="44">
        <f t="shared" si="2"/>
        <v>2.1801510248112193</v>
      </c>
      <c r="AG53" s="19">
        <v>-0.13600000000000001</v>
      </c>
      <c r="AH53" s="20">
        <v>-9.0999999999999998E-2</v>
      </c>
      <c r="AI53" s="17">
        <v>-4.5999999999999999E-2</v>
      </c>
      <c r="AJ53" s="21">
        <f t="shared" si="4"/>
        <v>-0.27300000000000002</v>
      </c>
      <c r="AK53" s="27">
        <f t="shared" si="3"/>
        <v>363</v>
      </c>
    </row>
    <row r="54" spans="1:37" x14ac:dyDescent="0.2">
      <c r="A54" s="9" t="s">
        <v>594</v>
      </c>
      <c r="B54" s="8" t="s">
        <v>44</v>
      </c>
      <c r="C54" s="35">
        <v>3564</v>
      </c>
      <c r="D54" s="36" t="s">
        <v>123</v>
      </c>
      <c r="E54" s="40">
        <f>VLOOKUP($C54,Demographics!$A$2:$T$2860,2,FALSE)</f>
        <v>427</v>
      </c>
      <c r="F54" s="87">
        <f>IFERROR(VLOOKUP($C54,'Graduation Rate'!$A:$M,13,FALSE), "")</f>
        <v>0.88297872300000002</v>
      </c>
      <c r="G54" s="87">
        <f>IFERROR(VLOOKUP($C54,Discipline!$A:$I,4,FALSE), "")</f>
        <v>4.9000000000000002E-2</v>
      </c>
      <c r="H54" s="87">
        <f>IFERROR(VLOOKUP($C54,'Dual Credit'!$A:$P,6,FALSE), "")</f>
        <v>0.16600000000000001</v>
      </c>
      <c r="I54" s="99">
        <f>VLOOKUP($A54,Districts!$A:$G,7,FALSE)</f>
        <v>1.5654618473895583</v>
      </c>
      <c r="J54" s="90">
        <f>VLOOKUP($A54,Districts!$A:$F,5,FALSE)</f>
        <v>15.051517779705115</v>
      </c>
      <c r="K54" s="55">
        <f>VLOOKUP($A54,Districts!$A:$F,6,FALSE)</f>
        <v>14152.886368874748</v>
      </c>
      <c r="L54" s="6">
        <f>VLOOKUP($C54,Demographics!$A$1:$T$2860,3,FALSE)/$E54</f>
        <v>0.50351288056206089</v>
      </c>
      <c r="M54" s="6">
        <f>VLOOKUP($C54,Demographics!$A$1:$T$2860,4,FALSE)/$E54</f>
        <v>0.49648711943793911</v>
      </c>
      <c r="N54" s="6">
        <f>VLOOKUP($C54,Demographics!$A$1:$T$2860,5,FALSE)/$E54</f>
        <v>9.3676814988290398E-3</v>
      </c>
      <c r="O54" s="6">
        <f>VLOOKUP($C54,Demographics!$A$1:$T$2860,6,FALSE)/$E54</f>
        <v>7.0257611241217799E-3</v>
      </c>
      <c r="P54" s="6">
        <f>VLOOKUP($C54,Demographics!$A$1:$T$2860,7,FALSE)/$E54</f>
        <v>7.0257611241217799E-3</v>
      </c>
      <c r="Q54" s="6">
        <f>VLOOKUP($C54,Demographics!$A$1:$T$2860,8,FALSE)/$E54</f>
        <v>0.28103044496487117</v>
      </c>
      <c r="R54" s="6">
        <f>VLOOKUP($C54,Demographics!$A$1:$T$2860,9,FALSE)/$E54</f>
        <v>0</v>
      </c>
      <c r="S54" s="6">
        <f>VLOOKUP($C54,Demographics!$A$1:$T$2860,10,FALSE)/$E54</f>
        <v>1.6393442622950821E-2</v>
      </c>
      <c r="T54" s="6">
        <f>VLOOKUP($C54,Demographics!$A$1:$T$2860,11,FALSE)/$E54</f>
        <v>0.67447306791569084</v>
      </c>
      <c r="U54" s="6">
        <f>VLOOKUP($C54,Demographics!$A$1:$T$2860,12,FALSE)/$E54</f>
        <v>8.1967213114754092E-2</v>
      </c>
      <c r="V54" s="6">
        <f>VLOOKUP($C54,Demographics!$A$1:$T$2860,13,FALSE)/$E54</f>
        <v>7.0257611241217799E-3</v>
      </c>
      <c r="W54" s="6">
        <f>VLOOKUP($C54,Demographics!$A$1:$T$2860,14,FALSE)/$E54</f>
        <v>3.2786885245901641E-2</v>
      </c>
      <c r="X54" s="6">
        <f>VLOOKUP($C54,Demographics!$A$1:$T$2860,15,FALSE)/$E54</f>
        <v>0.42857142857142855</v>
      </c>
      <c r="Y54" s="6">
        <f>VLOOKUP($C54,Demographics!$A$1:$T$2860,16,FALSE)/$E54</f>
        <v>5.6206088992974239E-2</v>
      </c>
      <c r="Z54" s="6">
        <f>VLOOKUP($C54,Demographics!$A$1:$T$2860,17,FALSE)/$E54</f>
        <v>2.34192037470726E-3</v>
      </c>
      <c r="AA54" s="6">
        <f>VLOOKUP($C54,Demographics!$A$1:$T$2860,18,FALSE)/$E54</f>
        <v>5.1522248243559721E-2</v>
      </c>
      <c r="AB54" s="6">
        <f>VLOOKUP($C54,Demographics!$A$1:$T$2860,19,FALSE)/$E54</f>
        <v>5.1522248243559721E-2</v>
      </c>
      <c r="AC54" s="54">
        <f>VLOOKUP($C54,Demographics!$A$1:$T$2860,20,FALSE)/$E54</f>
        <v>0.11241217798594848</v>
      </c>
      <c r="AD54" s="44">
        <f t="shared" si="0"/>
        <v>3.184517497348887</v>
      </c>
      <c r="AE54" s="44">
        <f t="shared" si="1"/>
        <v>2.4849428868120462</v>
      </c>
      <c r="AF54" s="44">
        <f t="shared" si="2"/>
        <v>2.6201117318435752</v>
      </c>
      <c r="AG54" s="19">
        <v>0.29699999999999999</v>
      </c>
      <c r="AH54" s="20">
        <v>0.25800000000000001</v>
      </c>
      <c r="AI54" s="17">
        <v>0.23499999999999999</v>
      </c>
      <c r="AJ54" s="21">
        <f t="shared" si="4"/>
        <v>0.78999999999999992</v>
      </c>
      <c r="AK54" s="27">
        <f t="shared" si="3"/>
        <v>38</v>
      </c>
    </row>
    <row r="55" spans="1:37" x14ac:dyDescent="0.2">
      <c r="A55" s="9" t="s">
        <v>595</v>
      </c>
      <c r="B55" s="8" t="s">
        <v>441</v>
      </c>
      <c r="C55" s="35">
        <v>3268</v>
      </c>
      <c r="D55" s="36" t="s">
        <v>123</v>
      </c>
      <c r="E55" s="40">
        <f>VLOOKUP($C55,Demographics!$A$2:$T$2860,2,FALSE)</f>
        <v>502</v>
      </c>
      <c r="F55" s="87">
        <f>IFERROR(VLOOKUP($C55,'Graduation Rate'!$A:$M,13,FALSE), "")</f>
        <v>0.9375</v>
      </c>
      <c r="G55" s="87">
        <f>IFERROR(VLOOKUP($C55,Discipline!$A:$I,4,FALSE), "")</f>
        <v>2.3E-2</v>
      </c>
      <c r="H55" s="87">
        <f>IFERROR(VLOOKUP($C55,'Dual Credit'!$A:$P,6,FALSE), "")</f>
        <v>0.01</v>
      </c>
      <c r="I55" s="99">
        <f>VLOOKUP($A55,Districts!$A:$G,7,FALSE)</f>
        <v>1.0408026755852844</v>
      </c>
      <c r="J55" s="90">
        <f>VLOOKUP($A55,Districts!$A:$F,5,FALSE)</f>
        <v>16.051507765445283</v>
      </c>
      <c r="K55" s="55">
        <f>VLOOKUP($A55,Districts!$A:$F,6,FALSE)</f>
        <v>13083.839780634877</v>
      </c>
      <c r="L55" s="6">
        <f>VLOOKUP($C55,Demographics!$A$1:$T$2860,3,FALSE)/$E55</f>
        <v>0.54382470119521908</v>
      </c>
      <c r="M55" s="6">
        <f>VLOOKUP($C55,Demographics!$A$1:$T$2860,4,FALSE)/$E55</f>
        <v>0.45617529880478086</v>
      </c>
      <c r="N55" s="6">
        <f>VLOOKUP($C55,Demographics!$A$1:$T$2860,5,FALSE)/$E55</f>
        <v>3.9840637450199202E-3</v>
      </c>
      <c r="O55" s="6">
        <f>VLOOKUP($C55,Demographics!$A$1:$T$2860,6,FALSE)/$E55</f>
        <v>3.9840637450199202E-3</v>
      </c>
      <c r="P55" s="6">
        <f>VLOOKUP($C55,Demographics!$A$1:$T$2860,7,FALSE)/$E55</f>
        <v>7.9681274900398405E-3</v>
      </c>
      <c r="Q55" s="6">
        <f>VLOOKUP($C55,Demographics!$A$1:$T$2860,8,FALSE)/$E55</f>
        <v>0.37051792828685259</v>
      </c>
      <c r="R55" s="6">
        <f>VLOOKUP($C55,Demographics!$A$1:$T$2860,9,FALSE)/$E55</f>
        <v>0</v>
      </c>
      <c r="S55" s="6">
        <f>VLOOKUP($C55,Demographics!$A$1:$T$2860,10,FALSE)/$E55</f>
        <v>3.7848605577689244E-2</v>
      </c>
      <c r="T55" s="6">
        <f>VLOOKUP($C55,Demographics!$A$1:$T$2860,11,FALSE)/$E55</f>
        <v>0.57569721115537853</v>
      </c>
      <c r="U55" s="6">
        <f>VLOOKUP($C55,Demographics!$A$1:$T$2860,12,FALSE)/$E55</f>
        <v>6.5737051792828682E-2</v>
      </c>
      <c r="V55" s="6">
        <f>VLOOKUP($C55,Demographics!$A$1:$T$2860,13,FALSE)/$E55</f>
        <v>5.9760956175298804E-3</v>
      </c>
      <c r="W55" s="6">
        <f>VLOOKUP($C55,Demographics!$A$1:$T$2860,14,FALSE)/$E55</f>
        <v>7.9681274900398405E-3</v>
      </c>
      <c r="X55" s="6">
        <f>VLOOKUP($C55,Demographics!$A$1:$T$2860,15,FALSE)/$E55</f>
        <v>0.43426294820717132</v>
      </c>
      <c r="Y55" s="6">
        <f>VLOOKUP($C55,Demographics!$A$1:$T$2860,16,FALSE)/$E55</f>
        <v>5.7768924302788842E-2</v>
      </c>
      <c r="Z55" s="6">
        <f>VLOOKUP($C55,Demographics!$A$1:$T$2860,17,FALSE)/$E55</f>
        <v>3.9840637450199202E-3</v>
      </c>
      <c r="AA55" s="6">
        <f>VLOOKUP($C55,Demographics!$A$1:$T$2860,18,FALSE)/$E55</f>
        <v>5.5776892430278883E-2</v>
      </c>
      <c r="AB55" s="6">
        <f>VLOOKUP($C55,Demographics!$A$1:$T$2860,19,FALSE)/$E55</f>
        <v>5.5776892430278883E-2</v>
      </c>
      <c r="AC55" s="54">
        <f>VLOOKUP($C55,Demographics!$A$1:$T$2860,20,FALSE)/$E55</f>
        <v>8.565737051792828E-2</v>
      </c>
      <c r="AD55" s="44">
        <f t="shared" si="0"/>
        <v>2.9689999999999999</v>
      </c>
      <c r="AE55" s="44">
        <f t="shared" si="1"/>
        <v>2.3109999999999999</v>
      </c>
      <c r="AF55" s="44">
        <f t="shared" si="2"/>
        <v>2.52</v>
      </c>
      <c r="AG55" s="19">
        <v>0.04</v>
      </c>
      <c r="AH55" s="20">
        <v>8.6999999999999994E-2</v>
      </c>
      <c r="AI55" s="17">
        <v>0.115</v>
      </c>
      <c r="AJ55" s="21">
        <f t="shared" si="4"/>
        <v>0.24199999999999999</v>
      </c>
      <c r="AK55" s="27">
        <f t="shared" si="3"/>
        <v>145</v>
      </c>
    </row>
    <row r="56" spans="1:37" x14ac:dyDescent="0.2">
      <c r="A56" s="9" t="s">
        <v>596</v>
      </c>
      <c r="B56" s="8" t="s">
        <v>56</v>
      </c>
      <c r="C56" s="35">
        <v>2281</v>
      </c>
      <c r="D56" s="36" t="s">
        <v>123</v>
      </c>
      <c r="E56" s="40">
        <f>VLOOKUP($C56,Demographics!$A$2:$T$2860,2,FALSE)</f>
        <v>427</v>
      </c>
      <c r="F56" s="87">
        <f>IFERROR(VLOOKUP($C56,'Graduation Rate'!$A:$M,13,FALSE), "")</f>
        <v>0.82857142900000003</v>
      </c>
      <c r="G56" s="87">
        <f>IFERROR(VLOOKUP($C56,Discipline!$A:$I,4,FALSE), "")</f>
        <v>4.1000000000000002E-2</v>
      </c>
      <c r="H56" s="87">
        <f>IFERROR(VLOOKUP($C56,'Dual Credit'!$A:$P,6,FALSE), "")</f>
        <v>0.106</v>
      </c>
      <c r="I56" s="99">
        <f>VLOOKUP($A56,Districts!$A:$G,7,FALSE)</f>
        <v>3.4588057445200304</v>
      </c>
      <c r="J56" s="90">
        <f>VLOOKUP($A56,Districts!$A:$F,5,FALSE)</f>
        <v>16.720980062222331</v>
      </c>
      <c r="K56" s="55">
        <f>VLOOKUP($A56,Districts!$A:$F,6,FALSE)</f>
        <v>13359.749209061223</v>
      </c>
      <c r="L56" s="6">
        <f>VLOOKUP($C56,Demographics!$A$1:$T$2860,3,FALSE)/$E56</f>
        <v>0.49414519906323184</v>
      </c>
      <c r="M56" s="6">
        <f>VLOOKUP($C56,Demographics!$A$1:$T$2860,4,FALSE)/$E56</f>
        <v>0.50585480093676816</v>
      </c>
      <c r="N56" s="6">
        <f>VLOOKUP($C56,Demographics!$A$1:$T$2860,5,FALSE)/$E56</f>
        <v>9.3676814988290398E-3</v>
      </c>
      <c r="O56" s="6">
        <f>VLOOKUP($C56,Demographics!$A$1:$T$2860,6,FALSE)/$E56</f>
        <v>7.0257611241217799E-3</v>
      </c>
      <c r="P56" s="6">
        <f>VLOOKUP($C56,Demographics!$A$1:$T$2860,7,FALSE)/$E56</f>
        <v>2.34192037470726E-3</v>
      </c>
      <c r="Q56" s="6">
        <f>VLOOKUP($C56,Demographics!$A$1:$T$2860,8,FALSE)/$E56</f>
        <v>0.10070257611241218</v>
      </c>
      <c r="R56" s="6">
        <f>VLOOKUP($C56,Demographics!$A$1:$T$2860,9,FALSE)/$E56</f>
        <v>0</v>
      </c>
      <c r="S56" s="6">
        <f>VLOOKUP($C56,Demographics!$A$1:$T$2860,10,FALSE)/$E56</f>
        <v>5.3864168618266976E-2</v>
      </c>
      <c r="T56" s="6">
        <f>VLOOKUP($C56,Demographics!$A$1:$T$2860,11,FALSE)/$E56</f>
        <v>0.82669789227166279</v>
      </c>
      <c r="U56" s="6">
        <f>VLOOKUP($C56,Demographics!$A$1:$T$2860,12,FALSE)/$E56</f>
        <v>3.2786885245901641E-2</v>
      </c>
      <c r="V56" s="6">
        <f>VLOOKUP($C56,Demographics!$A$1:$T$2860,13,FALSE)/$E56</f>
        <v>0</v>
      </c>
      <c r="W56" s="6">
        <f>VLOOKUP($C56,Demographics!$A$1:$T$2860,14,FALSE)/$E56</f>
        <v>1.405152224824356E-2</v>
      </c>
      <c r="X56" s="6">
        <f>VLOOKUP($C56,Demographics!$A$1:$T$2860,15,FALSE)/$E56</f>
        <v>0.51990632318501173</v>
      </c>
      <c r="Y56" s="6">
        <f>VLOOKUP($C56,Demographics!$A$1:$T$2860,16,FALSE)/$E56</f>
        <v>0</v>
      </c>
      <c r="Z56" s="6">
        <f>VLOOKUP($C56,Demographics!$A$1:$T$2860,17,FALSE)/$E56</f>
        <v>1.6393442622950821E-2</v>
      </c>
      <c r="AA56" s="6">
        <f>VLOOKUP($C56,Demographics!$A$1:$T$2860,18,FALSE)/$E56</f>
        <v>4.449648711943794E-2</v>
      </c>
      <c r="AB56" s="6">
        <f>VLOOKUP($C56,Demographics!$A$1:$T$2860,19,FALSE)/$E56</f>
        <v>0.11943793911007025</v>
      </c>
      <c r="AC56" s="54">
        <f>VLOOKUP($C56,Demographics!$A$1:$T$2860,20,FALSE)/$E56</f>
        <v>0.19906323185011709</v>
      </c>
      <c r="AD56" s="44">
        <f t="shared" si="0"/>
        <v>2.7610000000000001</v>
      </c>
      <c r="AE56" s="44">
        <f t="shared" si="1"/>
        <v>1.6843718079673136</v>
      </c>
      <c r="AF56" s="44">
        <f t="shared" si="2"/>
        <v>2.217741935483871</v>
      </c>
      <c r="AG56" s="19">
        <v>-3.2000000000000001E-2</v>
      </c>
      <c r="AH56" s="20">
        <v>-0.38100000000000001</v>
      </c>
      <c r="AI56" s="17">
        <v>-0.17899999999999999</v>
      </c>
      <c r="AJ56" s="21">
        <f t="shared" si="4"/>
        <v>-0.59200000000000008</v>
      </c>
      <c r="AK56" s="27">
        <f t="shared" si="3"/>
        <v>444</v>
      </c>
    </row>
    <row r="57" spans="1:37" x14ac:dyDescent="0.2">
      <c r="A57" s="9" t="s">
        <v>597</v>
      </c>
      <c r="B57" s="8" t="s">
        <v>442</v>
      </c>
      <c r="C57" s="35">
        <v>5472</v>
      </c>
      <c r="D57" s="36" t="s">
        <v>124</v>
      </c>
      <c r="E57" s="40">
        <f>VLOOKUP($C57,Demographics!$A$2:$T$2860,2,FALSE)</f>
        <v>448</v>
      </c>
      <c r="F57" s="87">
        <f>IFERROR(VLOOKUP($C57,'Graduation Rate'!$A:$M,13,FALSE), "")</f>
        <v>0.64220183500000005</v>
      </c>
      <c r="G57" s="87">
        <f>IFERROR(VLOOKUP($C57,Discipline!$A:$I,4,FALSE), "")</f>
        <v>2.9000000000000001E-2</v>
      </c>
      <c r="H57" s="87">
        <f>IFERROR(VLOOKUP($C57,'Dual Credit'!$A:$P,6,FALSE), "")</f>
        <v>0.01</v>
      </c>
      <c r="I57" s="99">
        <f>VLOOKUP($A57,Districts!$A:$G,7,FALSE)</f>
        <v>0.32683279162152401</v>
      </c>
      <c r="J57" s="90">
        <f>VLOOKUP($A57,Districts!$A:$F,5,FALSE)</f>
        <v>14.955984767642681</v>
      </c>
      <c r="K57" s="55">
        <f>VLOOKUP($A57,Districts!$A:$F,6,FALSE)</f>
        <v>14851.373523280985</v>
      </c>
      <c r="L57" s="6">
        <f>VLOOKUP($C57,Demographics!$A$1:$T$2860,3,FALSE)/$E57</f>
        <v>0.4955357142857143</v>
      </c>
      <c r="M57" s="6">
        <f>VLOOKUP($C57,Demographics!$A$1:$T$2860,4,FALSE)/$E57</f>
        <v>0.5044642857142857</v>
      </c>
      <c r="N57" s="6">
        <f>VLOOKUP($C57,Demographics!$A$1:$T$2860,5,FALSE)/$E57</f>
        <v>0</v>
      </c>
      <c r="O57" s="6">
        <f>VLOOKUP($C57,Demographics!$A$1:$T$2860,6,FALSE)/$E57</f>
        <v>8.9285714285714281E-3</v>
      </c>
      <c r="P57" s="6">
        <f>VLOOKUP($C57,Demographics!$A$1:$T$2860,7,FALSE)/$E57</f>
        <v>2.4553571428571428E-2</v>
      </c>
      <c r="Q57" s="6">
        <f>VLOOKUP($C57,Demographics!$A$1:$T$2860,8,FALSE)/$E57</f>
        <v>0.12276785714285714</v>
      </c>
      <c r="R57" s="6">
        <f>VLOOKUP($C57,Demographics!$A$1:$T$2860,9,FALSE)/$E57</f>
        <v>6.6964285714285711E-3</v>
      </c>
      <c r="S57" s="6">
        <f>VLOOKUP($C57,Demographics!$A$1:$T$2860,10,FALSE)/$E57</f>
        <v>0.140625</v>
      </c>
      <c r="T57" s="6">
        <f>VLOOKUP($C57,Demographics!$A$1:$T$2860,11,FALSE)/$E57</f>
        <v>0.6964285714285714</v>
      </c>
      <c r="U57" s="6">
        <f>VLOOKUP($C57,Demographics!$A$1:$T$2860,12,FALSE)/$E57</f>
        <v>2.232142857142857E-3</v>
      </c>
      <c r="V57" s="6">
        <f>VLOOKUP($C57,Demographics!$A$1:$T$2860,13,FALSE)/$E57</f>
        <v>6.6964285714285711E-3</v>
      </c>
      <c r="W57" s="6">
        <f>VLOOKUP($C57,Demographics!$A$1:$T$2860,14,FALSE)/$E57</f>
        <v>0</v>
      </c>
      <c r="X57" s="6">
        <f>VLOOKUP($C57,Demographics!$A$1:$T$2860,15,FALSE)/$E57</f>
        <v>0.25</v>
      </c>
      <c r="Y57" s="6">
        <f>VLOOKUP($C57,Demographics!$A$1:$T$2860,16,FALSE)/$E57</f>
        <v>2.232142857142857E-3</v>
      </c>
      <c r="Z57" s="6">
        <f>VLOOKUP($C57,Demographics!$A$1:$T$2860,17,FALSE)/$E57</f>
        <v>7.5892857142857137E-2</v>
      </c>
      <c r="AA57" s="6">
        <f>VLOOKUP($C57,Demographics!$A$1:$T$2860,18,FALSE)/$E57</f>
        <v>0.19866071428571427</v>
      </c>
      <c r="AB57" s="6">
        <f>VLOOKUP($C57,Demographics!$A$1:$T$2860,19,FALSE)/$E57</f>
        <v>8.7053571428571425E-2</v>
      </c>
      <c r="AC57" s="54">
        <f>VLOOKUP($C57,Demographics!$A$1:$T$2860,20,FALSE)/$E57</f>
        <v>0.125</v>
      </c>
      <c r="AD57" s="44">
        <f t="shared" si="0"/>
        <v>2.6662591687041561</v>
      </c>
      <c r="AE57" s="44">
        <f t="shared" si="1"/>
        <v>1.8974358974358976</v>
      </c>
      <c r="AF57" s="44">
        <f t="shared" si="2"/>
        <v>2.1346153846153846</v>
      </c>
      <c r="AG57" s="19">
        <v>-0.24</v>
      </c>
      <c r="AH57" s="20">
        <v>-0.317</v>
      </c>
      <c r="AI57" s="17">
        <v>-0.46400000000000002</v>
      </c>
      <c r="AJ57" s="21">
        <f t="shared" si="4"/>
        <v>-1.0209999999999999</v>
      </c>
      <c r="AK57" s="27">
        <f t="shared" si="3"/>
        <v>502</v>
      </c>
    </row>
    <row r="58" spans="1:37" x14ac:dyDescent="0.2">
      <c r="A58" s="9" t="s">
        <v>597</v>
      </c>
      <c r="B58" s="8" t="s">
        <v>327</v>
      </c>
      <c r="C58" s="35">
        <v>2615</v>
      </c>
      <c r="D58" s="36" t="s">
        <v>123</v>
      </c>
      <c r="E58" s="40">
        <f>VLOOKUP($C58,Demographics!$A$2:$T$2860,2,FALSE)</f>
        <v>1484</v>
      </c>
      <c r="F58" s="87">
        <f>IFERROR(VLOOKUP($C58,'Graduation Rate'!$A:$M,13,FALSE), "")</f>
        <v>0.91666666699999999</v>
      </c>
      <c r="G58" s="87">
        <f>IFERROR(VLOOKUP($C58,Discipline!$A:$I,4,FALSE), "")</f>
        <v>2.9000000000000001E-2</v>
      </c>
      <c r="H58" s="87">
        <f>IFERROR(VLOOKUP($C58,'Dual Credit'!$A:$P,6,FALSE), "")</f>
        <v>0.307</v>
      </c>
      <c r="I58" s="99">
        <f>VLOOKUP($A58,Districts!$A:$G,7,FALSE)</f>
        <v>0.32683279162152401</v>
      </c>
      <c r="J58" s="90">
        <f>VLOOKUP($A58,Districts!$A:$F,5,FALSE)</f>
        <v>14.955984767642681</v>
      </c>
      <c r="K58" s="55">
        <f>VLOOKUP($A58,Districts!$A:$F,6,FALSE)</f>
        <v>14851.373523280985</v>
      </c>
      <c r="L58" s="6">
        <f>VLOOKUP($C58,Demographics!$A$1:$T$2860,3,FALSE)/$E58</f>
        <v>0.49663072776280326</v>
      </c>
      <c r="M58" s="6">
        <f>VLOOKUP($C58,Demographics!$A$1:$T$2860,4,FALSE)/$E58</f>
        <v>0.50336927223719674</v>
      </c>
      <c r="N58" s="6">
        <f>VLOOKUP($C58,Demographics!$A$1:$T$2860,5,FALSE)/$E58</f>
        <v>2.6954177897574125E-3</v>
      </c>
      <c r="O58" s="6">
        <f>VLOOKUP($C58,Demographics!$A$1:$T$2860,6,FALSE)/$E58</f>
        <v>8.2210242587601082E-2</v>
      </c>
      <c r="P58" s="6">
        <f>VLOOKUP($C58,Demographics!$A$1:$T$2860,7,FALSE)/$E58</f>
        <v>4.0431266846361183E-2</v>
      </c>
      <c r="Q58" s="6">
        <f>VLOOKUP($C58,Demographics!$A$1:$T$2860,8,FALSE)/$E58</f>
        <v>0.14555256064690028</v>
      </c>
      <c r="R58" s="6">
        <f>VLOOKUP($C58,Demographics!$A$1:$T$2860,9,FALSE)/$E58</f>
        <v>1.1455525606469003E-2</v>
      </c>
      <c r="S58" s="6">
        <f>VLOOKUP($C58,Demographics!$A$1:$T$2860,10,FALSE)/$E58</f>
        <v>0.1623989218328841</v>
      </c>
      <c r="T58" s="6">
        <f>VLOOKUP($C58,Demographics!$A$1:$T$2860,11,FALSE)/$E58</f>
        <v>0.55525606469002697</v>
      </c>
      <c r="U58" s="6">
        <f>VLOOKUP($C58,Demographics!$A$1:$T$2860,12,FALSE)/$E58</f>
        <v>1.6172506738544475E-2</v>
      </c>
      <c r="V58" s="6">
        <f>VLOOKUP($C58,Demographics!$A$1:$T$2860,13,FALSE)/$E58</f>
        <v>4.7169811320754715E-3</v>
      </c>
      <c r="W58" s="6">
        <f>VLOOKUP($C58,Demographics!$A$1:$T$2860,14,FALSE)/$E58</f>
        <v>1.3477088948787063E-3</v>
      </c>
      <c r="X58" s="6">
        <f>VLOOKUP($C58,Demographics!$A$1:$T$2860,15,FALSE)/$E58</f>
        <v>0.18126684636118598</v>
      </c>
      <c r="Y58" s="6">
        <f>VLOOKUP($C58,Demographics!$A$1:$T$2860,16,FALSE)/$E58</f>
        <v>0</v>
      </c>
      <c r="Z58" s="6">
        <f>VLOOKUP($C58,Demographics!$A$1:$T$2860,17,FALSE)/$E58</f>
        <v>0.18867924528301888</v>
      </c>
      <c r="AA58" s="6">
        <f>VLOOKUP($C58,Demographics!$A$1:$T$2860,18,FALSE)/$E58</f>
        <v>3.840970350404313E-2</v>
      </c>
      <c r="AB58" s="6">
        <f>VLOOKUP($C58,Demographics!$A$1:$T$2860,19,FALSE)/$E58</f>
        <v>5.8625336927223722E-2</v>
      </c>
      <c r="AC58" s="54">
        <f>VLOOKUP($C58,Demographics!$A$1:$T$2860,20,FALSE)/$E58</f>
        <v>0.10714285714285714</v>
      </c>
      <c r="AD58" s="44">
        <f t="shared" si="0"/>
        <v>3.1232032854209444</v>
      </c>
      <c r="AE58" s="44">
        <f t="shared" si="1"/>
        <v>2.6174974567650051</v>
      </c>
      <c r="AF58" s="44">
        <f t="shared" si="2"/>
        <v>2.8193979933110365</v>
      </c>
      <c r="AG58" s="19">
        <v>-0.13200000000000001</v>
      </c>
      <c r="AH58" s="20">
        <v>-0.109</v>
      </c>
      <c r="AI58" s="17">
        <v>9.5000000000000001E-2</v>
      </c>
      <c r="AJ58" s="21">
        <f t="shared" si="4"/>
        <v>-0.14599999999999999</v>
      </c>
      <c r="AK58" s="27">
        <f t="shared" si="3"/>
        <v>323</v>
      </c>
    </row>
    <row r="59" spans="1:37" x14ac:dyDescent="0.2">
      <c r="A59" s="9" t="s">
        <v>597</v>
      </c>
      <c r="B59" s="8" t="s">
        <v>48</v>
      </c>
      <c r="C59" s="35">
        <v>4509</v>
      </c>
      <c r="D59" s="36" t="s">
        <v>123</v>
      </c>
      <c r="E59" s="40">
        <f>VLOOKUP($C59,Demographics!$A$2:$T$2860,2,FALSE)</f>
        <v>1082</v>
      </c>
      <c r="F59" s="87">
        <f>IFERROR(VLOOKUP($C59,'Graduation Rate'!$A:$M,13,FALSE), "")</f>
        <v>0.912162162</v>
      </c>
      <c r="G59" s="87">
        <f>IFERROR(VLOOKUP($C59,Discipline!$A:$I,4,FALSE), "")</f>
        <v>3.2000000000000001E-2</v>
      </c>
      <c r="H59" s="87">
        <f>IFERROR(VLOOKUP($C59,'Dual Credit'!$A:$P,6,FALSE), "")</f>
        <v>0.24399999999999999</v>
      </c>
      <c r="I59" s="99">
        <f>VLOOKUP($A59,Districts!$A:$G,7,FALSE)</f>
        <v>0.32683279162152401</v>
      </c>
      <c r="J59" s="90">
        <f>VLOOKUP($A59,Districts!$A:$F,5,FALSE)</f>
        <v>14.955984767642681</v>
      </c>
      <c r="K59" s="55">
        <f>VLOOKUP($A59,Districts!$A:$F,6,FALSE)</f>
        <v>14851.373523280985</v>
      </c>
      <c r="L59" s="6">
        <f>VLOOKUP($C59,Demographics!$A$1:$T$2860,3,FALSE)/$E59</f>
        <v>0.51109057301293903</v>
      </c>
      <c r="M59" s="6">
        <f>VLOOKUP($C59,Demographics!$A$1:$T$2860,4,FALSE)/$E59</f>
        <v>0.48890942698706102</v>
      </c>
      <c r="N59" s="6">
        <f>VLOOKUP($C59,Demographics!$A$1:$T$2860,5,FALSE)/$E59</f>
        <v>1.8484288354898336E-3</v>
      </c>
      <c r="O59" s="6">
        <f>VLOOKUP($C59,Demographics!$A$1:$T$2860,6,FALSE)/$E59</f>
        <v>4.6210720887245845E-3</v>
      </c>
      <c r="P59" s="6">
        <f>VLOOKUP($C59,Demographics!$A$1:$T$2860,7,FALSE)/$E59</f>
        <v>5.5452865064695009E-3</v>
      </c>
      <c r="Q59" s="6">
        <f>VLOOKUP($C59,Demographics!$A$1:$T$2860,8,FALSE)/$E59</f>
        <v>8.8724584103512014E-2</v>
      </c>
      <c r="R59" s="6">
        <f>VLOOKUP($C59,Demographics!$A$1:$T$2860,9,FALSE)/$E59</f>
        <v>0</v>
      </c>
      <c r="S59" s="6">
        <f>VLOOKUP($C59,Demographics!$A$1:$T$2860,10,FALSE)/$E59</f>
        <v>0.11552680221811461</v>
      </c>
      <c r="T59" s="6">
        <f>VLOOKUP($C59,Demographics!$A$1:$T$2860,11,FALSE)/$E59</f>
        <v>0.7837338262476895</v>
      </c>
      <c r="U59" s="6">
        <f>VLOOKUP($C59,Demographics!$A$1:$T$2860,12,FALSE)/$E59</f>
        <v>1.2939001848428836E-2</v>
      </c>
      <c r="V59" s="6">
        <f>VLOOKUP($C59,Demographics!$A$1:$T$2860,13,FALSE)/$E59</f>
        <v>5.5452865064695009E-3</v>
      </c>
      <c r="W59" s="6">
        <f>VLOOKUP($C59,Demographics!$A$1:$T$2860,14,FALSE)/$E59</f>
        <v>1.8484288354898336E-3</v>
      </c>
      <c r="X59" s="6">
        <f>VLOOKUP($C59,Demographics!$A$1:$T$2860,15,FALSE)/$E59</f>
        <v>0.16266173752310537</v>
      </c>
      <c r="Y59" s="6">
        <f>VLOOKUP($C59,Demographics!$A$1:$T$2860,16,FALSE)/$E59</f>
        <v>0</v>
      </c>
      <c r="Z59" s="6">
        <f>VLOOKUP($C59,Demographics!$A$1:$T$2860,17,FALSE)/$E59</f>
        <v>9.9815157116451017E-2</v>
      </c>
      <c r="AA59" s="6">
        <f>VLOOKUP($C59,Demographics!$A$1:$T$2860,18,FALSE)/$E59</f>
        <v>3.2347504621072089E-2</v>
      </c>
      <c r="AB59" s="6">
        <f>VLOOKUP($C59,Demographics!$A$1:$T$2860,19,FALSE)/$E59</f>
        <v>5.730129390018484E-2</v>
      </c>
      <c r="AC59" s="54">
        <f>VLOOKUP($C59,Demographics!$A$1:$T$2860,20,FALSE)/$E59</f>
        <v>0.15434380776340112</v>
      </c>
      <c r="AD59" s="44">
        <f t="shared" si="0"/>
        <v>2.7945066124109865</v>
      </c>
      <c r="AE59" s="44">
        <f t="shared" si="1"/>
        <v>2.5714285714285716</v>
      </c>
      <c r="AF59" s="44">
        <f t="shared" si="2"/>
        <v>2.7452631578947364</v>
      </c>
      <c r="AG59" s="19">
        <v>-0.42599999999999999</v>
      </c>
      <c r="AH59" s="20">
        <v>-0.06</v>
      </c>
      <c r="AI59" s="17">
        <v>0.05</v>
      </c>
      <c r="AJ59" s="21">
        <f t="shared" si="4"/>
        <v>-0.436</v>
      </c>
      <c r="AK59" s="27">
        <f t="shared" si="3"/>
        <v>408</v>
      </c>
    </row>
    <row r="60" spans="1:37" x14ac:dyDescent="0.2">
      <c r="A60" s="9" t="s">
        <v>597</v>
      </c>
      <c r="B60" s="8" t="s">
        <v>175</v>
      </c>
      <c r="C60" s="35">
        <v>4100</v>
      </c>
      <c r="D60" s="36" t="s">
        <v>123</v>
      </c>
      <c r="E60" s="40">
        <f>VLOOKUP($C60,Demographics!$A$2:$T$2860,2,FALSE)</f>
        <v>1188</v>
      </c>
      <c r="F60" s="87">
        <f>IFERROR(VLOOKUP($C60,'Graduation Rate'!$A:$M,13,FALSE), "")</f>
        <v>0.90405904100000001</v>
      </c>
      <c r="G60" s="87">
        <f>IFERROR(VLOOKUP($C60,Discipline!$A:$I,4,FALSE), "")</f>
        <v>2.3E-2</v>
      </c>
      <c r="H60" s="87">
        <f>IFERROR(VLOOKUP($C60,'Dual Credit'!$A:$P,6,FALSE), "")</f>
        <v>0.28799999999999998</v>
      </c>
      <c r="I60" s="99">
        <f>VLOOKUP($A60,Districts!$A:$G,7,FALSE)</f>
        <v>0.32683279162152401</v>
      </c>
      <c r="J60" s="90">
        <f>VLOOKUP($A60,Districts!$A:$F,5,FALSE)</f>
        <v>14.955984767642681</v>
      </c>
      <c r="K60" s="55">
        <f>VLOOKUP($A60,Districts!$A:$F,6,FALSE)</f>
        <v>14851.373523280985</v>
      </c>
      <c r="L60" s="6">
        <f>VLOOKUP($C60,Demographics!$A$1:$T$2860,3,FALSE)/$E60</f>
        <v>0.46969696969696972</v>
      </c>
      <c r="M60" s="6">
        <f>VLOOKUP($C60,Demographics!$A$1:$T$2860,4,FALSE)/$E60</f>
        <v>0.53030303030303028</v>
      </c>
      <c r="N60" s="6">
        <f>VLOOKUP($C60,Demographics!$A$1:$T$2860,5,FALSE)/$E60</f>
        <v>1.6835016835016834E-3</v>
      </c>
      <c r="O60" s="6">
        <f>VLOOKUP($C60,Demographics!$A$1:$T$2860,6,FALSE)/$E60</f>
        <v>7.7441077441077436E-2</v>
      </c>
      <c r="P60" s="6">
        <f>VLOOKUP($C60,Demographics!$A$1:$T$2860,7,FALSE)/$E60</f>
        <v>4.0404040404040407E-2</v>
      </c>
      <c r="Q60" s="6">
        <f>VLOOKUP($C60,Demographics!$A$1:$T$2860,8,FALSE)/$E60</f>
        <v>0.15656565656565657</v>
      </c>
      <c r="R60" s="6">
        <f>VLOOKUP($C60,Demographics!$A$1:$T$2860,9,FALSE)/$E60</f>
        <v>1.5151515151515152E-2</v>
      </c>
      <c r="S60" s="6">
        <f>VLOOKUP($C60,Demographics!$A$1:$T$2860,10,FALSE)/$E60</f>
        <v>0.22222222222222221</v>
      </c>
      <c r="T60" s="6">
        <f>VLOOKUP($C60,Demographics!$A$1:$T$2860,11,FALSE)/$E60</f>
        <v>0.48653198653198654</v>
      </c>
      <c r="U60" s="6">
        <f>VLOOKUP($C60,Demographics!$A$1:$T$2860,12,FALSE)/$E60</f>
        <v>3.7037037037037035E-2</v>
      </c>
      <c r="V60" s="6">
        <f>VLOOKUP($C60,Demographics!$A$1:$T$2860,13,FALSE)/$E60</f>
        <v>5.0505050505050509E-3</v>
      </c>
      <c r="W60" s="6">
        <f>VLOOKUP($C60,Demographics!$A$1:$T$2860,14,FALSE)/$E60</f>
        <v>0</v>
      </c>
      <c r="X60" s="6">
        <f>VLOOKUP($C60,Demographics!$A$1:$T$2860,15,FALSE)/$E60</f>
        <v>0.26094276094276092</v>
      </c>
      <c r="Y60" s="6">
        <f>VLOOKUP($C60,Demographics!$A$1:$T$2860,16,FALSE)/$E60</f>
        <v>0</v>
      </c>
      <c r="Z60" s="6">
        <f>VLOOKUP($C60,Demographics!$A$1:$T$2860,17,FALSE)/$E60</f>
        <v>9.8484848484848481E-2</v>
      </c>
      <c r="AA60" s="6">
        <f>VLOOKUP($C60,Demographics!$A$1:$T$2860,18,FALSE)/$E60</f>
        <v>4.2929292929292928E-2</v>
      </c>
      <c r="AB60" s="6">
        <f>VLOOKUP($C60,Demographics!$A$1:$T$2860,19,FALSE)/$E60</f>
        <v>5.4713804713804715E-2</v>
      </c>
      <c r="AC60" s="54">
        <f>VLOOKUP($C60,Demographics!$A$1:$T$2860,20,FALSE)/$E60</f>
        <v>0.15572390572390574</v>
      </c>
      <c r="AD60" s="44">
        <f t="shared" si="0"/>
        <v>2.7873210633946832</v>
      </c>
      <c r="AE60" s="44">
        <f t="shared" si="1"/>
        <v>2.2758974358974364</v>
      </c>
      <c r="AF60" s="44">
        <f t="shared" si="2"/>
        <v>2.5362318840579703</v>
      </c>
      <c r="AG60" s="21">
        <v>-0.32700000000000001</v>
      </c>
      <c r="AH60" s="18">
        <v>-0.33900000000000002</v>
      </c>
      <c r="AI60" s="17">
        <v>-6.0999999999999999E-2</v>
      </c>
      <c r="AJ60" s="21">
        <f t="shared" si="4"/>
        <v>-0.72700000000000009</v>
      </c>
      <c r="AK60" s="27">
        <f t="shared" si="3"/>
        <v>471</v>
      </c>
    </row>
    <row r="61" spans="1:37" x14ac:dyDescent="0.2">
      <c r="A61" s="9" t="s">
        <v>598</v>
      </c>
      <c r="B61" s="8" t="s">
        <v>90</v>
      </c>
      <c r="C61" s="35">
        <v>3065</v>
      </c>
      <c r="D61" s="36" t="s">
        <v>123</v>
      </c>
      <c r="E61" s="40">
        <f>VLOOKUP($C61,Demographics!$A$2:$T$2860,2,FALSE)</f>
        <v>2240</v>
      </c>
      <c r="F61" s="87">
        <f>IFERROR(VLOOKUP($C61,'Graduation Rate'!$A:$M,13,FALSE), "")</f>
        <v>0.83948339500000002</v>
      </c>
      <c r="G61" s="87">
        <f>IFERROR(VLOOKUP($C61,Discipline!$A:$I,4,FALSE), "")</f>
        <v>6.9000000000000006E-2</v>
      </c>
      <c r="H61" s="87">
        <f>IFERROR(VLOOKUP($C61,'Dual Credit'!$A:$P,6,FALSE), "")</f>
        <v>0.222</v>
      </c>
      <c r="I61" s="99">
        <f>VLOOKUP($A61,Districts!$A:$G,7,FALSE)</f>
        <v>2.194509213990222</v>
      </c>
      <c r="J61" s="90">
        <f>VLOOKUP($A61,Districts!$A:$F,5,FALSE)</f>
        <v>13.970145184923862</v>
      </c>
      <c r="K61" s="55">
        <f>VLOOKUP($A61,Districts!$A:$F,6,FALSE)</f>
        <v>13741.71566940816</v>
      </c>
      <c r="L61" s="6">
        <f>VLOOKUP($C61,Demographics!$A$1:$T$2860,3,FALSE)/$E61</f>
        <v>0.49508928571428573</v>
      </c>
      <c r="M61" s="6">
        <f>VLOOKUP($C61,Demographics!$A$1:$T$2860,4,FALSE)/$E61</f>
        <v>0.50491071428571432</v>
      </c>
      <c r="N61" s="6">
        <f>VLOOKUP($C61,Demographics!$A$1:$T$2860,5,FALSE)/$E61</f>
        <v>8.4821428571428565E-3</v>
      </c>
      <c r="O61" s="6">
        <f>VLOOKUP($C61,Demographics!$A$1:$T$2860,6,FALSE)/$E61</f>
        <v>3.4375000000000003E-2</v>
      </c>
      <c r="P61" s="6">
        <f>VLOOKUP($C61,Demographics!$A$1:$T$2860,7,FALSE)/$E61</f>
        <v>1.607142857142857E-2</v>
      </c>
      <c r="Q61" s="6">
        <f>VLOOKUP($C61,Demographics!$A$1:$T$2860,8,FALSE)/$E61</f>
        <v>5.3571428571428572E-3</v>
      </c>
      <c r="R61" s="6">
        <f>VLOOKUP($C61,Demographics!$A$1:$T$2860,9,FALSE)/$E61</f>
        <v>1.2946428571428572E-2</v>
      </c>
      <c r="S61" s="6">
        <f>VLOOKUP($C61,Demographics!$A$1:$T$2860,10,FALSE)/$E61</f>
        <v>4.6875E-2</v>
      </c>
      <c r="T61" s="6">
        <f>VLOOKUP($C61,Demographics!$A$1:$T$2860,11,FALSE)/$E61</f>
        <v>0.87589285714285714</v>
      </c>
      <c r="U61" s="6">
        <f>VLOOKUP($C61,Demographics!$A$1:$T$2860,12,FALSE)/$E61</f>
        <v>4.1964285714285711E-2</v>
      </c>
      <c r="V61" s="6">
        <f>VLOOKUP($C61,Demographics!$A$1:$T$2860,13,FALSE)/$E61</f>
        <v>5.3571428571428572E-3</v>
      </c>
      <c r="W61" s="6">
        <f>VLOOKUP($C61,Demographics!$A$1:$T$2860,14,FALSE)/$E61</f>
        <v>7.5892857142857142E-3</v>
      </c>
      <c r="X61" s="6">
        <f>VLOOKUP($C61,Demographics!$A$1:$T$2860,15,FALSE)/$E61</f>
        <v>0.31205357142857143</v>
      </c>
      <c r="Y61" s="6">
        <f>VLOOKUP($C61,Demographics!$A$1:$T$2860,16,FALSE)/$E61</f>
        <v>0</v>
      </c>
      <c r="Z61" s="6">
        <f>VLOOKUP($C61,Demographics!$A$1:$T$2860,17,FALSE)/$E61</f>
        <v>8.0357142857142849E-3</v>
      </c>
      <c r="AA61" s="6">
        <f>VLOOKUP($C61,Demographics!$A$1:$T$2860,18,FALSE)/$E61</f>
        <v>2.9910714285714287E-2</v>
      </c>
      <c r="AB61" s="6">
        <f>VLOOKUP($C61,Demographics!$A$1:$T$2860,19,FALSE)/$E61</f>
        <v>4.2857142857142858E-2</v>
      </c>
      <c r="AC61" s="54">
        <f>VLOOKUP($C61,Demographics!$A$1:$T$2860,20,FALSE)/$E61</f>
        <v>9.285714285714286E-2</v>
      </c>
      <c r="AD61" s="44">
        <f t="shared" si="0"/>
        <v>3.2552521008403366</v>
      </c>
      <c r="AE61" s="44">
        <f t="shared" si="1"/>
        <v>2.6135881104033971</v>
      </c>
      <c r="AF61" s="44">
        <f t="shared" si="2"/>
        <v>2.3515850144092219</v>
      </c>
      <c r="AG61" s="21">
        <v>0.16200000000000001</v>
      </c>
      <c r="AH61" s="18">
        <v>0.16800000000000001</v>
      </c>
      <c r="AI61" s="17">
        <v>-0.17499999999999999</v>
      </c>
      <c r="AJ61" s="21">
        <f t="shared" si="4"/>
        <v>0.15500000000000003</v>
      </c>
      <c r="AK61" s="27">
        <f t="shared" si="3"/>
        <v>174</v>
      </c>
    </row>
    <row r="62" spans="1:37" x14ac:dyDescent="0.2">
      <c r="A62" s="9" t="s">
        <v>598</v>
      </c>
      <c r="B62" s="8" t="s">
        <v>443</v>
      </c>
      <c r="C62" s="35">
        <v>3918</v>
      </c>
      <c r="D62" s="36" t="s">
        <v>124</v>
      </c>
      <c r="E62" s="40">
        <f>VLOOKUP($C62,Demographics!$A$2:$T$2860,2,FALSE)</f>
        <v>151</v>
      </c>
      <c r="F62" s="87">
        <f>IFERROR(VLOOKUP($C62,'Graduation Rate'!$A:$M,13,FALSE), "")</f>
        <v>0.64705882400000003</v>
      </c>
      <c r="G62" s="87">
        <f>IFERROR(VLOOKUP($C62,Discipline!$A:$I,4,FALSE), "")</f>
        <v>8.5000000000000006E-2</v>
      </c>
      <c r="H62" s="87">
        <f>IFERROR(VLOOKUP($C62,'Dual Credit'!$A:$P,6,FALSE), "")</f>
        <v>0.1</v>
      </c>
      <c r="I62" s="99">
        <f>VLOOKUP($A62,Districts!$A:$G,7,FALSE)</f>
        <v>2.194509213990222</v>
      </c>
      <c r="J62" s="90">
        <f>VLOOKUP($A62,Districts!$A:$F,5,FALSE)</f>
        <v>13.970145184923862</v>
      </c>
      <c r="K62" s="55">
        <f>VLOOKUP($A62,Districts!$A:$F,6,FALSE)</f>
        <v>13741.71566940816</v>
      </c>
      <c r="L62" s="6">
        <f>VLOOKUP($C62,Demographics!$A$1:$T$2860,3,FALSE)/$E62</f>
        <v>0.47682119205298013</v>
      </c>
      <c r="M62" s="6">
        <f>VLOOKUP($C62,Demographics!$A$1:$T$2860,4,FALSE)/$E62</f>
        <v>0.52317880794701987</v>
      </c>
      <c r="N62" s="6">
        <f>VLOOKUP($C62,Demographics!$A$1:$T$2860,5,FALSE)/$E62</f>
        <v>1.9867549668874173E-2</v>
      </c>
      <c r="O62" s="6">
        <f>VLOOKUP($C62,Demographics!$A$1:$T$2860,6,FALSE)/$E62</f>
        <v>6.6225165562913907E-3</v>
      </c>
      <c r="P62" s="6">
        <f>VLOOKUP($C62,Demographics!$A$1:$T$2860,7,FALSE)/$E62</f>
        <v>1.3245033112582781E-2</v>
      </c>
      <c r="Q62" s="6">
        <f>VLOOKUP($C62,Demographics!$A$1:$T$2860,8,FALSE)/$E62</f>
        <v>0</v>
      </c>
      <c r="R62" s="6">
        <f>VLOOKUP($C62,Demographics!$A$1:$T$2860,9,FALSE)/$E62</f>
        <v>1.3245033112582781E-2</v>
      </c>
      <c r="S62" s="6">
        <f>VLOOKUP($C62,Demographics!$A$1:$T$2860,10,FALSE)/$E62</f>
        <v>4.6357615894039736E-2</v>
      </c>
      <c r="T62" s="6">
        <f>VLOOKUP($C62,Demographics!$A$1:$T$2860,11,FALSE)/$E62</f>
        <v>0.90066225165562919</v>
      </c>
      <c r="U62" s="6">
        <f>VLOOKUP($C62,Demographics!$A$1:$T$2860,12,FALSE)/$E62</f>
        <v>6.6225165562913907E-3</v>
      </c>
      <c r="V62" s="6">
        <f>VLOOKUP($C62,Demographics!$A$1:$T$2860,13,FALSE)/$E62</f>
        <v>1.3245033112582781E-2</v>
      </c>
      <c r="W62" s="6">
        <f>VLOOKUP($C62,Demographics!$A$1:$T$2860,14,FALSE)/$E62</f>
        <v>5.2980132450331126E-2</v>
      </c>
      <c r="X62" s="6">
        <f>VLOOKUP($C62,Demographics!$A$1:$T$2860,15,FALSE)/$E62</f>
        <v>0.5298013245033113</v>
      </c>
      <c r="Y62" s="6">
        <f>VLOOKUP($C62,Demographics!$A$1:$T$2860,16,FALSE)/$E62</f>
        <v>0</v>
      </c>
      <c r="Z62" s="6">
        <f>VLOOKUP($C62,Demographics!$A$1:$T$2860,17,FALSE)/$E62</f>
        <v>0</v>
      </c>
      <c r="AA62" s="6">
        <f>VLOOKUP($C62,Demographics!$A$1:$T$2860,18,FALSE)/$E62</f>
        <v>0.11920529801324503</v>
      </c>
      <c r="AB62" s="6">
        <f>VLOOKUP($C62,Demographics!$A$1:$T$2860,19,FALSE)/$E62</f>
        <v>0</v>
      </c>
      <c r="AC62" s="54">
        <f>VLOOKUP($C62,Demographics!$A$1:$T$2860,20,FALSE)/$E62</f>
        <v>0.2185430463576159</v>
      </c>
      <c r="AD62" s="44">
        <f t="shared" si="0"/>
        <v>2.6266666666666669</v>
      </c>
      <c r="AE62" s="44">
        <f t="shared" si="1"/>
        <v>1.4333733493397358</v>
      </c>
      <c r="AF62" s="44">
        <f t="shared" si="2"/>
        <v>1.9620060790273557</v>
      </c>
      <c r="AG62" s="19">
        <v>-6.0000000000000001E-3</v>
      </c>
      <c r="AH62" s="20">
        <v>-0.56899999999999995</v>
      </c>
      <c r="AI62" s="17">
        <v>-0.34599999999999997</v>
      </c>
      <c r="AJ62" s="21">
        <f t="shared" si="4"/>
        <v>-0.92099999999999993</v>
      </c>
      <c r="AK62" s="27">
        <f t="shared" si="3"/>
        <v>489</v>
      </c>
    </row>
    <row r="63" spans="1:37" x14ac:dyDescent="0.2">
      <c r="A63" s="9" t="s">
        <v>598</v>
      </c>
      <c r="B63" s="8" t="s">
        <v>444</v>
      </c>
      <c r="C63" s="35">
        <v>5542</v>
      </c>
      <c r="D63" s="36" t="s">
        <v>123</v>
      </c>
      <c r="E63" s="40">
        <f>VLOOKUP($C63,Demographics!$A$2:$T$2860,2,FALSE)</f>
        <v>142</v>
      </c>
      <c r="F63" s="87" t="str">
        <f>IFERROR(VLOOKUP($C63,'Graduation Rate'!$A:$M,13,FALSE), "")</f>
        <v/>
      </c>
      <c r="G63" s="87" t="str">
        <f>IFERROR(VLOOKUP($C63,Discipline!$A:$I,4,FALSE), "")</f>
        <v/>
      </c>
      <c r="H63" s="87">
        <f>IFERROR(VLOOKUP($C63,'Dual Credit'!$A:$P,6,FALSE), "")</f>
        <v>0.1</v>
      </c>
      <c r="I63" s="99">
        <f>VLOOKUP($A63,Districts!$A:$G,7,FALSE)</f>
        <v>2.194509213990222</v>
      </c>
      <c r="J63" s="90">
        <f>VLOOKUP($A63,Districts!$A:$F,5,FALSE)</f>
        <v>13.970145184923862</v>
      </c>
      <c r="K63" s="55">
        <f>VLOOKUP($A63,Districts!$A:$F,6,FALSE)</f>
        <v>13741.71566940816</v>
      </c>
      <c r="L63" s="6">
        <f>VLOOKUP($C63,Demographics!$A$1:$T$2860,3,FALSE)/$E63</f>
        <v>0.34507042253521125</v>
      </c>
      <c r="M63" s="6">
        <f>VLOOKUP($C63,Demographics!$A$1:$T$2860,4,FALSE)/$E63</f>
        <v>0.647887323943662</v>
      </c>
      <c r="N63" s="6">
        <f>VLOOKUP($C63,Demographics!$A$1:$T$2860,5,FALSE)/$E63</f>
        <v>0</v>
      </c>
      <c r="O63" s="6">
        <f>VLOOKUP($C63,Demographics!$A$1:$T$2860,6,FALSE)/$E63</f>
        <v>2.1126760563380281E-2</v>
      </c>
      <c r="P63" s="6">
        <f>VLOOKUP($C63,Demographics!$A$1:$T$2860,7,FALSE)/$E63</f>
        <v>0</v>
      </c>
      <c r="Q63" s="6">
        <f>VLOOKUP($C63,Demographics!$A$1:$T$2860,8,FALSE)/$E63</f>
        <v>1.4084507042253521E-2</v>
      </c>
      <c r="R63" s="6">
        <f>VLOOKUP($C63,Demographics!$A$1:$T$2860,9,FALSE)/$E63</f>
        <v>0</v>
      </c>
      <c r="S63" s="6">
        <f>VLOOKUP($C63,Demographics!$A$1:$T$2860,10,FALSE)/$E63</f>
        <v>4.9295774647887321E-2</v>
      </c>
      <c r="T63" s="6">
        <f>VLOOKUP($C63,Demographics!$A$1:$T$2860,11,FALSE)/$E63</f>
        <v>0.91549295774647887</v>
      </c>
      <c r="U63" s="6">
        <f>VLOOKUP($C63,Demographics!$A$1:$T$2860,12,FALSE)/$E63</f>
        <v>0</v>
      </c>
      <c r="V63" s="6">
        <f>VLOOKUP($C63,Demographics!$A$1:$T$2860,13,FALSE)/$E63</f>
        <v>0</v>
      </c>
      <c r="W63" s="6">
        <f>VLOOKUP($C63,Demographics!$A$1:$T$2860,14,FALSE)/$E63</f>
        <v>7.0422535211267607E-3</v>
      </c>
      <c r="X63" s="6">
        <f>VLOOKUP($C63,Demographics!$A$1:$T$2860,15,FALSE)/$E63</f>
        <v>0.18309859154929578</v>
      </c>
      <c r="Y63" s="6">
        <f>VLOOKUP($C63,Demographics!$A$1:$T$2860,16,FALSE)/$E63</f>
        <v>0</v>
      </c>
      <c r="Z63" s="6">
        <f>VLOOKUP($C63,Demographics!$A$1:$T$2860,17,FALSE)/$E63</f>
        <v>7.0422535211267607E-3</v>
      </c>
      <c r="AA63" s="6">
        <f>VLOOKUP($C63,Demographics!$A$1:$T$2860,18,FALSE)/$E63</f>
        <v>2.1126760563380281E-2</v>
      </c>
      <c r="AB63" s="6">
        <f>VLOOKUP($C63,Demographics!$A$1:$T$2860,19,FALSE)/$E63</f>
        <v>1.4084507042253521E-2</v>
      </c>
      <c r="AC63" s="54">
        <f>VLOOKUP($C63,Demographics!$A$1:$T$2860,20,FALSE)/$E63</f>
        <v>1.4084507042253521E-2</v>
      </c>
      <c r="AD63" s="44" t="str">
        <f t="shared" si="0"/>
        <v/>
      </c>
      <c r="AE63" s="44">
        <f t="shared" si="1"/>
        <v>3.6830265848670756</v>
      </c>
      <c r="AF63" s="44">
        <f t="shared" si="2"/>
        <v>3.3025210084033616</v>
      </c>
      <c r="AG63" s="19"/>
      <c r="AH63" s="20">
        <v>0.92900000000000005</v>
      </c>
      <c r="AI63" s="17">
        <v>0.58899999999999997</v>
      </c>
      <c r="AJ63" s="21">
        <f t="shared" si="4"/>
        <v>1.518</v>
      </c>
      <c r="AK63" s="27">
        <f t="shared" si="3"/>
        <v>3</v>
      </c>
    </row>
    <row r="64" spans="1:37" x14ac:dyDescent="0.2">
      <c r="A64" s="9" t="s">
        <v>598</v>
      </c>
      <c r="B64" s="8" t="s">
        <v>328</v>
      </c>
      <c r="C64" s="35">
        <v>3415</v>
      </c>
      <c r="D64" s="36" t="s">
        <v>123</v>
      </c>
      <c r="E64" s="40">
        <f>VLOOKUP($C64,Demographics!$A$2:$T$2860,2,FALSE)</f>
        <v>1739</v>
      </c>
      <c r="F64" s="87">
        <f>IFERROR(VLOOKUP($C64,'Graduation Rate'!$A:$M,13,FALSE), "")</f>
        <v>0.907407407</v>
      </c>
      <c r="G64" s="87">
        <f>IFERROR(VLOOKUP($C64,Discipline!$A:$I,4,FALSE), "")</f>
        <v>9.4E-2</v>
      </c>
      <c r="H64" s="87">
        <f>IFERROR(VLOOKUP($C64,'Dual Credit'!$A:$P,6,FALSE), "")</f>
        <v>0.16800000000000001</v>
      </c>
      <c r="I64" s="99">
        <f>VLOOKUP($A64,Districts!$A:$G,7,FALSE)</f>
        <v>2.194509213990222</v>
      </c>
      <c r="J64" s="90">
        <f>VLOOKUP($A64,Districts!$A:$F,5,FALSE)</f>
        <v>13.970145184923862</v>
      </c>
      <c r="K64" s="55">
        <f>VLOOKUP($A64,Districts!$A:$F,6,FALSE)</f>
        <v>13741.71566940816</v>
      </c>
      <c r="L64" s="6">
        <f>VLOOKUP($C64,Demographics!$A$1:$T$2860,3,FALSE)/$E64</f>
        <v>0.47326049453709029</v>
      </c>
      <c r="M64" s="6">
        <f>VLOOKUP($C64,Demographics!$A$1:$T$2860,4,FALSE)/$E64</f>
        <v>0.52673950546290971</v>
      </c>
      <c r="N64" s="6">
        <f>VLOOKUP($C64,Demographics!$A$1:$T$2860,5,FALSE)/$E64</f>
        <v>1.5526164462334674E-2</v>
      </c>
      <c r="O64" s="6">
        <f>VLOOKUP($C64,Demographics!$A$1:$T$2860,6,FALSE)/$E64</f>
        <v>1.3801035077630822E-2</v>
      </c>
      <c r="P64" s="6">
        <f>VLOOKUP($C64,Demographics!$A$1:$T$2860,7,FALSE)/$E64</f>
        <v>2.3576768257619323E-2</v>
      </c>
      <c r="Q64" s="6">
        <f>VLOOKUP($C64,Demographics!$A$1:$T$2860,8,FALSE)/$E64</f>
        <v>1.1500862564692352E-2</v>
      </c>
      <c r="R64" s="6">
        <f>VLOOKUP($C64,Demographics!$A$1:$T$2860,9,FALSE)/$E64</f>
        <v>7.4755606670500289E-3</v>
      </c>
      <c r="S64" s="6">
        <f>VLOOKUP($C64,Demographics!$A$1:$T$2860,10,FALSE)/$E64</f>
        <v>6.6705002875215635E-2</v>
      </c>
      <c r="T64" s="6">
        <f>VLOOKUP($C64,Demographics!$A$1:$T$2860,11,FALSE)/$E64</f>
        <v>0.86083956296722253</v>
      </c>
      <c r="U64" s="6">
        <f>VLOOKUP($C64,Demographics!$A$1:$T$2860,12,FALSE)/$E64</f>
        <v>8.6256469235192635E-3</v>
      </c>
      <c r="V64" s="6">
        <f>VLOOKUP($C64,Demographics!$A$1:$T$2860,13,FALSE)/$E64</f>
        <v>1.0925819436457734E-2</v>
      </c>
      <c r="W64" s="6">
        <f>VLOOKUP($C64,Demographics!$A$1:$T$2860,14,FALSE)/$E64</f>
        <v>2.4151811385853938E-2</v>
      </c>
      <c r="X64" s="6">
        <f>VLOOKUP($C64,Demographics!$A$1:$T$2860,15,FALSE)/$E64</f>
        <v>0.41920644048303624</v>
      </c>
      <c r="Y64" s="6">
        <f>VLOOKUP($C64,Demographics!$A$1:$T$2860,16,FALSE)/$E64</f>
        <v>0</v>
      </c>
      <c r="Z64" s="6">
        <f>VLOOKUP($C64,Demographics!$A$1:$T$2860,17,FALSE)/$E64</f>
        <v>5.1753881541115581E-3</v>
      </c>
      <c r="AA64" s="6">
        <f>VLOOKUP($C64,Demographics!$A$1:$T$2860,18,FALSE)/$E64</f>
        <v>4.0253018976423229E-2</v>
      </c>
      <c r="AB64" s="6">
        <f>VLOOKUP($C64,Demographics!$A$1:$T$2860,19,FALSE)/$E64</f>
        <v>1.1500862564692352E-3</v>
      </c>
      <c r="AC64" s="54">
        <f>VLOOKUP($C64,Demographics!$A$1:$T$2860,20,FALSE)/$E64</f>
        <v>0.14088556641748132</v>
      </c>
      <c r="AD64" s="44">
        <f t="shared" si="0"/>
        <v>3.266360505166475</v>
      </c>
      <c r="AE64" s="44">
        <f t="shared" si="1"/>
        <v>2.3642533936651584</v>
      </c>
      <c r="AF64" s="44">
        <f t="shared" si="2"/>
        <v>2.4715909090909083</v>
      </c>
      <c r="AG64" s="19">
        <v>0.35799999999999998</v>
      </c>
      <c r="AH64" s="20">
        <v>3.1E-2</v>
      </c>
      <c r="AI64" s="17">
        <v>4.3999999999999997E-2</v>
      </c>
      <c r="AJ64" s="21">
        <f t="shared" si="4"/>
        <v>0.433</v>
      </c>
      <c r="AK64" s="27">
        <f t="shared" si="3"/>
        <v>98</v>
      </c>
    </row>
    <row r="65" spans="1:37" x14ac:dyDescent="0.2">
      <c r="A65" s="9" t="s">
        <v>599</v>
      </c>
      <c r="B65" s="8" t="s">
        <v>258</v>
      </c>
      <c r="C65" s="35">
        <v>2166</v>
      </c>
      <c r="D65" s="36" t="s">
        <v>123</v>
      </c>
      <c r="E65" s="40">
        <f>VLOOKUP($C65,Demographics!$A$2:$T$2860,2,FALSE)</f>
        <v>951</v>
      </c>
      <c r="F65" s="87">
        <f>IFERROR(VLOOKUP($C65,'Graduation Rate'!$A:$M,13,FALSE), "")</f>
        <v>0.87254902000000001</v>
      </c>
      <c r="G65" s="87">
        <f>IFERROR(VLOOKUP($C65,Discipline!$A:$I,4,FALSE), "")</f>
        <v>8.8999999999999996E-2</v>
      </c>
      <c r="H65" s="87">
        <f>IFERROR(VLOOKUP($C65,'Dual Credit'!$A:$P,6,FALSE), "")</f>
        <v>9.6000000000000002E-2</v>
      </c>
      <c r="I65" s="99">
        <f>VLOOKUP($A65,Districts!$A:$G,7,FALSE)</f>
        <v>4.5357910906298002</v>
      </c>
      <c r="J65" s="90">
        <f>VLOOKUP($A65,Districts!$A:$F,5,FALSE)</f>
        <v>15.333529304347438</v>
      </c>
      <c r="K65" s="55">
        <f>VLOOKUP($A65,Districts!$A:$F,6,FALSE)</f>
        <v>15039.050125917513</v>
      </c>
      <c r="L65" s="6">
        <f>VLOOKUP($C65,Demographics!$A$1:$T$2860,3,FALSE)/$E65</f>
        <v>0.49001051524710831</v>
      </c>
      <c r="M65" s="6">
        <f>VLOOKUP($C65,Demographics!$A$1:$T$2860,4,FALSE)/$E65</f>
        <v>0.50998948475289174</v>
      </c>
      <c r="N65" s="6">
        <f>VLOOKUP($C65,Demographics!$A$1:$T$2860,5,FALSE)/$E65</f>
        <v>1.2618296529968454E-2</v>
      </c>
      <c r="O65" s="6">
        <f>VLOOKUP($C65,Demographics!$A$1:$T$2860,6,FALSE)/$E65</f>
        <v>9.4637223974763408E-3</v>
      </c>
      <c r="P65" s="6">
        <f>VLOOKUP($C65,Demographics!$A$1:$T$2860,7,FALSE)/$E65</f>
        <v>1.7875920084121977E-2</v>
      </c>
      <c r="Q65" s="6">
        <f>VLOOKUP($C65,Demographics!$A$1:$T$2860,8,FALSE)/$E65</f>
        <v>0.31125131440588855</v>
      </c>
      <c r="R65" s="6">
        <f>VLOOKUP($C65,Demographics!$A$1:$T$2860,9,FALSE)/$E65</f>
        <v>0</v>
      </c>
      <c r="S65" s="6">
        <f>VLOOKUP($C65,Demographics!$A$1:$T$2860,10,FALSE)/$E65</f>
        <v>4.1009463722397478E-2</v>
      </c>
      <c r="T65" s="6">
        <f>VLOOKUP($C65,Demographics!$A$1:$T$2860,11,FALSE)/$E65</f>
        <v>0.60778128286014721</v>
      </c>
      <c r="U65" s="6">
        <f>VLOOKUP($C65,Demographics!$A$1:$T$2860,12,FALSE)/$E65</f>
        <v>5.6782334384858045E-2</v>
      </c>
      <c r="V65" s="6">
        <f>VLOOKUP($C65,Demographics!$A$1:$T$2860,13,FALSE)/$E65</f>
        <v>8.4121976866456359E-3</v>
      </c>
      <c r="W65" s="6">
        <f>VLOOKUP($C65,Demographics!$A$1:$T$2860,14,FALSE)/$E65</f>
        <v>5.152471083070452E-2</v>
      </c>
      <c r="X65" s="6">
        <f>VLOOKUP($C65,Demographics!$A$1:$T$2860,15,FALSE)/$E65</f>
        <v>0.66982124079915883</v>
      </c>
      <c r="Y65" s="6">
        <f>VLOOKUP($C65,Demographics!$A$1:$T$2860,16,FALSE)/$E65</f>
        <v>2.1030494216614092E-2</v>
      </c>
      <c r="Z65" s="6">
        <f>VLOOKUP($C65,Demographics!$A$1:$T$2860,17,FALSE)/$E65</f>
        <v>6.3091482649842269E-3</v>
      </c>
      <c r="AA65" s="6">
        <f>VLOOKUP($C65,Demographics!$A$1:$T$2860,18,FALSE)/$E65</f>
        <v>6.4143007360672979E-2</v>
      </c>
      <c r="AB65" s="6">
        <f>VLOOKUP($C65,Demographics!$A$1:$T$2860,19,FALSE)/$E65</f>
        <v>3.9957939011566773E-2</v>
      </c>
      <c r="AC65" s="54">
        <f>VLOOKUP($C65,Demographics!$A$1:$T$2860,20,FALSE)/$E65</f>
        <v>0.13985278654048369</v>
      </c>
      <c r="AD65" s="44">
        <f t="shared" si="0"/>
        <v>2.7271784232365146</v>
      </c>
      <c r="AE65" s="44">
        <f t="shared" si="1"/>
        <v>1.6067796610169494</v>
      </c>
      <c r="AF65" s="44">
        <f t="shared" si="2"/>
        <v>1.8255033557046982</v>
      </c>
      <c r="AG65" s="19">
        <v>0.125</v>
      </c>
      <c r="AH65" s="20">
        <v>-0.377</v>
      </c>
      <c r="AI65" s="17">
        <v>-0.35599999999999998</v>
      </c>
      <c r="AJ65" s="21">
        <f t="shared" si="4"/>
        <v>-0.60799999999999998</v>
      </c>
      <c r="AK65" s="27">
        <f t="shared" si="3"/>
        <v>448</v>
      </c>
    </row>
    <row r="66" spans="1:37" x14ac:dyDescent="0.2">
      <c r="A66" s="9" t="s">
        <v>599</v>
      </c>
      <c r="B66" s="8" t="s">
        <v>445</v>
      </c>
      <c r="C66" s="35">
        <v>5359</v>
      </c>
      <c r="D66" s="36" t="s">
        <v>124</v>
      </c>
      <c r="E66" s="40">
        <f>VLOOKUP($C66,Demographics!$A$2:$T$2860,2,FALSE)</f>
        <v>44</v>
      </c>
      <c r="F66" s="87">
        <f>IFERROR(VLOOKUP($C66,'Graduation Rate'!$A:$M,13,FALSE), "")</f>
        <v>0.33333333300000001</v>
      </c>
      <c r="G66" s="87">
        <f>IFERROR(VLOOKUP($C66,Discipline!$A:$I,4,FALSE), "")</f>
        <v>7.0999999999999994E-2</v>
      </c>
      <c r="H66" s="87" t="str">
        <f>IFERROR(VLOOKUP($C66,'Dual Credit'!$A:$P,6,FALSE), "")</f>
        <v/>
      </c>
      <c r="I66" s="99">
        <f>VLOOKUP($A66,Districts!$A:$G,7,FALSE)</f>
        <v>4.5357910906298002</v>
      </c>
      <c r="J66" s="90">
        <f>VLOOKUP($A66,Districts!$A:$F,5,FALSE)</f>
        <v>15.333529304347438</v>
      </c>
      <c r="K66" s="55">
        <f>VLOOKUP($A66,Districts!$A:$F,6,FALSE)</f>
        <v>15039.050125917513</v>
      </c>
      <c r="L66" s="6">
        <f>VLOOKUP($C66,Demographics!$A$1:$T$2860,3,FALSE)/$E66</f>
        <v>0.56818181818181823</v>
      </c>
      <c r="M66" s="6">
        <f>VLOOKUP($C66,Demographics!$A$1:$T$2860,4,FALSE)/$E66</f>
        <v>0.43181818181818182</v>
      </c>
      <c r="N66" s="6">
        <f>VLOOKUP($C66,Demographics!$A$1:$T$2860,5,FALSE)/$E66</f>
        <v>0</v>
      </c>
      <c r="O66" s="6">
        <f>VLOOKUP($C66,Demographics!$A$1:$T$2860,6,FALSE)/$E66</f>
        <v>0</v>
      </c>
      <c r="P66" s="6">
        <f>VLOOKUP($C66,Demographics!$A$1:$T$2860,7,FALSE)/$E66</f>
        <v>4.5454545454545456E-2</v>
      </c>
      <c r="Q66" s="6">
        <f>VLOOKUP($C66,Demographics!$A$1:$T$2860,8,FALSE)/$E66</f>
        <v>0.36363636363636365</v>
      </c>
      <c r="R66" s="6">
        <f>VLOOKUP($C66,Demographics!$A$1:$T$2860,9,FALSE)/$E66</f>
        <v>0</v>
      </c>
      <c r="S66" s="6">
        <f>VLOOKUP($C66,Demographics!$A$1:$T$2860,10,FALSE)/$E66</f>
        <v>6.8181818181818177E-2</v>
      </c>
      <c r="T66" s="6">
        <f>VLOOKUP($C66,Demographics!$A$1:$T$2860,11,FALSE)/$E66</f>
        <v>0.5</v>
      </c>
      <c r="U66" s="6">
        <f>VLOOKUP($C66,Demographics!$A$1:$T$2860,12,FALSE)/$E66</f>
        <v>0</v>
      </c>
      <c r="V66" s="6">
        <f>VLOOKUP($C66,Demographics!$A$1:$T$2860,13,FALSE)/$E66</f>
        <v>6.8181818181818177E-2</v>
      </c>
      <c r="W66" s="6">
        <f>VLOOKUP($C66,Demographics!$A$1:$T$2860,14,FALSE)/$E66</f>
        <v>0.22727272727272727</v>
      </c>
      <c r="X66" s="6">
        <f>VLOOKUP($C66,Demographics!$A$1:$T$2860,15,FALSE)/$E66</f>
        <v>0.81818181818181823</v>
      </c>
      <c r="Y66" s="6">
        <f>VLOOKUP($C66,Demographics!$A$1:$T$2860,16,FALSE)/$E66</f>
        <v>2.2727272727272728E-2</v>
      </c>
      <c r="Z66" s="6">
        <f>VLOOKUP($C66,Demographics!$A$1:$T$2860,17,FALSE)/$E66</f>
        <v>0</v>
      </c>
      <c r="AA66" s="6">
        <f>VLOOKUP($C66,Demographics!$A$1:$T$2860,18,FALSE)/$E66</f>
        <v>0.29545454545454547</v>
      </c>
      <c r="AB66" s="6">
        <f>VLOOKUP($C66,Demographics!$A$1:$T$2860,19,FALSE)/$E66</f>
        <v>0</v>
      </c>
      <c r="AC66" s="54">
        <f>VLOOKUP($C66,Demographics!$A$1:$T$2860,20,FALSE)/$E66</f>
        <v>9.0909090909090912E-2</v>
      </c>
      <c r="AD66" s="44" t="str">
        <f t="shared" ref="AD66:AD129" si="5">IFERROR(VLOOKUP($C66,ELA,12,FALSE),"")</f>
        <v/>
      </c>
      <c r="AE66" s="44" t="str">
        <f t="shared" ref="AE66:AE129" si="6">IFERROR(VLOOKUP($C66,Math,12,FALSE),"")</f>
        <v/>
      </c>
      <c r="AF66" s="44">
        <f t="shared" ref="AF66:AF129" si="7">IFERROR(VLOOKUP($C66,Science,12,FALSE),"")</f>
        <v>1.8492849284928492</v>
      </c>
      <c r="AG66" s="19"/>
      <c r="AH66" s="20"/>
      <c r="AI66" s="17">
        <v>-8.9999999999999993E-3</v>
      </c>
      <c r="AJ66" s="21">
        <f t="shared" si="4"/>
        <v>-8.9999999999999993E-3</v>
      </c>
      <c r="AK66" s="27">
        <f t="shared" si="3"/>
        <v>273</v>
      </c>
    </row>
    <row r="67" spans="1:37" x14ac:dyDescent="0.2">
      <c r="A67" s="9" t="s">
        <v>600</v>
      </c>
      <c r="B67" s="8" t="s">
        <v>446</v>
      </c>
      <c r="C67" s="35">
        <v>5369</v>
      </c>
      <c r="D67" s="36" t="s">
        <v>124</v>
      </c>
      <c r="E67" s="40">
        <f>VLOOKUP($C67,Demographics!$A$2:$T$2860,2,FALSE)</f>
        <v>39</v>
      </c>
      <c r="F67" s="87">
        <f>IFERROR(VLOOKUP($C67,'Graduation Rate'!$A:$M,13,FALSE), "")</f>
        <v>0.39285714300000002</v>
      </c>
      <c r="G67" s="87" t="str">
        <f>IFERROR(VLOOKUP($C67,Discipline!$A:$I,4,FALSE), "")</f>
        <v/>
      </c>
      <c r="H67" s="87" t="str">
        <f>IFERROR(VLOOKUP($C67,'Dual Credit'!$A:$P,6,FALSE), "")</f>
        <v/>
      </c>
      <c r="I67" s="99">
        <f>VLOOKUP($A67,Districts!$A:$G,7,FALSE)</f>
        <v>4.5076974564926369</v>
      </c>
      <c r="J67" s="90">
        <f>VLOOKUP($A67,Districts!$A:$F,5,FALSE)</f>
        <v>15.038300691482752</v>
      </c>
      <c r="K67" s="55">
        <f>VLOOKUP($A67,Districts!$A:$F,6,FALSE)</f>
        <v>14600.984137090771</v>
      </c>
      <c r="L67" s="6">
        <f>VLOOKUP($C67,Demographics!$A$1:$T$2860,3,FALSE)/$E67</f>
        <v>0.4358974358974359</v>
      </c>
      <c r="M67" s="6">
        <f>VLOOKUP($C67,Demographics!$A$1:$T$2860,4,FALSE)/$E67</f>
        <v>0.5641025641025641</v>
      </c>
      <c r="N67" s="6">
        <f>VLOOKUP($C67,Demographics!$A$1:$T$2860,5,FALSE)/$E67</f>
        <v>0</v>
      </c>
      <c r="O67" s="6">
        <f>VLOOKUP($C67,Demographics!$A$1:$T$2860,6,FALSE)/$E67</f>
        <v>0</v>
      </c>
      <c r="P67" s="6">
        <f>VLOOKUP($C67,Demographics!$A$1:$T$2860,7,FALSE)/$E67</f>
        <v>0</v>
      </c>
      <c r="Q67" s="6">
        <f>VLOOKUP($C67,Demographics!$A$1:$T$2860,8,FALSE)/$E67</f>
        <v>0.30769230769230771</v>
      </c>
      <c r="R67" s="6">
        <f>VLOOKUP($C67,Demographics!$A$1:$T$2860,9,FALSE)/$E67</f>
        <v>0</v>
      </c>
      <c r="S67" s="6">
        <f>VLOOKUP($C67,Demographics!$A$1:$T$2860,10,FALSE)/$E67</f>
        <v>7.6923076923076927E-2</v>
      </c>
      <c r="T67" s="6">
        <f>VLOOKUP($C67,Demographics!$A$1:$T$2860,11,FALSE)/$E67</f>
        <v>0.61538461538461542</v>
      </c>
      <c r="U67" s="6">
        <f>VLOOKUP($C67,Demographics!$A$1:$T$2860,12,FALSE)/$E67</f>
        <v>5.128205128205128E-2</v>
      </c>
      <c r="V67" s="6">
        <f>VLOOKUP($C67,Demographics!$A$1:$T$2860,13,FALSE)/$E67</f>
        <v>2.564102564102564E-2</v>
      </c>
      <c r="W67" s="6">
        <f>VLOOKUP($C67,Demographics!$A$1:$T$2860,14,FALSE)/$E67</f>
        <v>5.128205128205128E-2</v>
      </c>
      <c r="X67" s="6">
        <f>VLOOKUP($C67,Demographics!$A$1:$T$2860,15,FALSE)/$E67</f>
        <v>0.66666666666666663</v>
      </c>
      <c r="Y67" s="6">
        <f>VLOOKUP($C67,Demographics!$A$1:$T$2860,16,FALSE)/$E67</f>
        <v>5.128205128205128E-2</v>
      </c>
      <c r="Z67" s="6">
        <f>VLOOKUP($C67,Demographics!$A$1:$T$2860,17,FALSE)/$E67</f>
        <v>0</v>
      </c>
      <c r="AA67" s="6">
        <f>VLOOKUP($C67,Demographics!$A$1:$T$2860,18,FALSE)/$E67</f>
        <v>0.38461538461538464</v>
      </c>
      <c r="AB67" s="6">
        <f>VLOOKUP($C67,Demographics!$A$1:$T$2860,19,FALSE)/$E67</f>
        <v>0</v>
      </c>
      <c r="AC67" s="54">
        <f>VLOOKUP($C67,Demographics!$A$1:$T$2860,20,FALSE)/$E67</f>
        <v>0.15384615384615385</v>
      </c>
      <c r="AD67" s="44" t="str">
        <f t="shared" si="5"/>
        <v/>
      </c>
      <c r="AE67" s="44" t="str">
        <f t="shared" si="6"/>
        <v/>
      </c>
      <c r="AF67" s="44" t="str">
        <f t="shared" si="7"/>
        <v/>
      </c>
      <c r="AG67" s="19"/>
      <c r="AH67" s="20"/>
      <c r="AI67" s="17"/>
      <c r="AJ67" s="21">
        <f t="shared" si="4"/>
        <v>0</v>
      </c>
      <c r="AK67" s="27">
        <f t="shared" ref="AK67:AK130" si="8">IF(AJ67="","",_xlfn.RANK.EQ(AJ67,AJ$3:AJ$512))</f>
        <v>223</v>
      </c>
    </row>
    <row r="68" spans="1:37" x14ac:dyDescent="0.2">
      <c r="A68" s="9" t="s">
        <v>600</v>
      </c>
      <c r="B68" s="8" t="s">
        <v>38</v>
      </c>
      <c r="C68" s="35">
        <v>2799</v>
      </c>
      <c r="D68" s="36" t="s">
        <v>123</v>
      </c>
      <c r="E68" s="40">
        <f>VLOOKUP($C68,Demographics!$A$2:$T$2860,2,FALSE)</f>
        <v>983</v>
      </c>
      <c r="F68" s="87">
        <f>IFERROR(VLOOKUP($C68,'Graduation Rate'!$A:$M,13,FALSE), "")</f>
        <v>0.94897959200000004</v>
      </c>
      <c r="G68" s="87">
        <f>IFERROR(VLOOKUP($C68,Discipline!$A:$I,4,FALSE), "")</f>
        <v>2.8000000000000001E-2</v>
      </c>
      <c r="H68" s="87">
        <f>IFERROR(VLOOKUP($C68,'Dual Credit'!$A:$P,6,FALSE), "")</f>
        <v>0.20799999999999999</v>
      </c>
      <c r="I68" s="99">
        <f>VLOOKUP($A68,Districts!$A:$G,7,FALSE)</f>
        <v>4.5076974564926369</v>
      </c>
      <c r="J68" s="90">
        <f>VLOOKUP($A68,Districts!$A:$F,5,FALSE)</f>
        <v>15.038300691482752</v>
      </c>
      <c r="K68" s="55">
        <f>VLOOKUP($A68,Districts!$A:$F,6,FALSE)</f>
        <v>14600.984137090771</v>
      </c>
      <c r="L68" s="6">
        <f>VLOOKUP($C68,Demographics!$A$1:$T$2860,3,FALSE)/$E68</f>
        <v>0.50559511698880977</v>
      </c>
      <c r="M68" s="6">
        <f>VLOOKUP($C68,Demographics!$A$1:$T$2860,4,FALSE)/$E68</f>
        <v>0.49440488301119023</v>
      </c>
      <c r="N68" s="6">
        <f>VLOOKUP($C68,Demographics!$A$1:$T$2860,5,FALSE)/$E68</f>
        <v>3.0518819938962359E-3</v>
      </c>
      <c r="O68" s="6">
        <f>VLOOKUP($C68,Demographics!$A$1:$T$2860,6,FALSE)/$E68</f>
        <v>1.8311291963377416E-2</v>
      </c>
      <c r="P68" s="6">
        <f>VLOOKUP($C68,Demographics!$A$1:$T$2860,7,FALSE)/$E68</f>
        <v>1.2207527975584944E-2</v>
      </c>
      <c r="Q68" s="6">
        <f>VLOOKUP($C68,Demographics!$A$1:$T$2860,8,FALSE)/$E68</f>
        <v>0.16174974567650049</v>
      </c>
      <c r="R68" s="6">
        <f>VLOOKUP($C68,Demographics!$A$1:$T$2860,9,FALSE)/$E68</f>
        <v>1.017293997965412E-3</v>
      </c>
      <c r="S68" s="6">
        <f>VLOOKUP($C68,Demographics!$A$1:$T$2860,10,FALSE)/$E68</f>
        <v>5.2899287894201424E-2</v>
      </c>
      <c r="T68" s="6">
        <f>VLOOKUP($C68,Demographics!$A$1:$T$2860,11,FALSE)/$E68</f>
        <v>0.75076297049847407</v>
      </c>
      <c r="U68" s="6">
        <f>VLOOKUP($C68,Demographics!$A$1:$T$2860,12,FALSE)/$E68</f>
        <v>3.5605289928789419E-2</v>
      </c>
      <c r="V68" s="6">
        <f>VLOOKUP($C68,Demographics!$A$1:$T$2860,13,FALSE)/$E68</f>
        <v>6.1037639877924718E-3</v>
      </c>
      <c r="W68" s="6">
        <f>VLOOKUP($C68,Demographics!$A$1:$T$2860,14,FALSE)/$E68</f>
        <v>5.2899287894201424E-2</v>
      </c>
      <c r="X68" s="6">
        <f>VLOOKUP($C68,Demographics!$A$1:$T$2860,15,FALSE)/$E68</f>
        <v>0.3967446592065107</v>
      </c>
      <c r="Y68" s="6">
        <f>VLOOKUP($C68,Demographics!$A$1:$T$2860,16,FALSE)/$E68</f>
        <v>9.1556459816887082E-3</v>
      </c>
      <c r="Z68" s="6">
        <f>VLOOKUP($C68,Demographics!$A$1:$T$2860,17,FALSE)/$E68</f>
        <v>1.5259409969481181E-2</v>
      </c>
      <c r="AA68" s="6">
        <f>VLOOKUP($C68,Demographics!$A$1:$T$2860,18,FALSE)/$E68</f>
        <v>5.4933875890132246E-2</v>
      </c>
      <c r="AB68" s="6">
        <f>VLOOKUP($C68,Demographics!$A$1:$T$2860,19,FALSE)/$E68</f>
        <v>4.8830111902339775E-2</v>
      </c>
      <c r="AC68" s="54">
        <f>VLOOKUP($C68,Demographics!$A$1:$T$2860,20,FALSE)/$E68</f>
        <v>0.13326551373346898</v>
      </c>
      <c r="AD68" s="44">
        <f t="shared" si="5"/>
        <v>2.7505133470225878</v>
      </c>
      <c r="AE68" s="44">
        <f t="shared" si="6"/>
        <v>2.3715170278637774</v>
      </c>
      <c r="AF68" s="44">
        <f t="shared" si="7"/>
        <v>2.153937947494033</v>
      </c>
      <c r="AG68" s="21">
        <v>-0.17599999999999999</v>
      </c>
      <c r="AH68" s="18">
        <v>5.7000000000000002E-2</v>
      </c>
      <c r="AI68" s="17">
        <v>-0.28499999999999998</v>
      </c>
      <c r="AJ68" s="21">
        <f t="shared" ref="AJ68:AJ131" si="9">IFERROR(SUM(AG68:AI68),"")</f>
        <v>-0.40399999999999997</v>
      </c>
      <c r="AK68" s="27">
        <f t="shared" si="8"/>
        <v>399</v>
      </c>
    </row>
    <row r="69" spans="1:37" x14ac:dyDescent="0.2">
      <c r="A69" s="9" t="s">
        <v>601</v>
      </c>
      <c r="B69" s="8" t="s">
        <v>192</v>
      </c>
      <c r="C69" s="35">
        <v>3610</v>
      </c>
      <c r="D69" s="36" t="s">
        <v>123</v>
      </c>
      <c r="E69" s="40">
        <f>VLOOKUP($C69,Demographics!$A$2:$T$2860,2,FALSE)</f>
        <v>1315</v>
      </c>
      <c r="F69" s="87">
        <f>IFERROR(VLOOKUP($C69,'Graduation Rate'!$A:$M,13,FALSE), "")</f>
        <v>0.889705882</v>
      </c>
      <c r="G69" s="87">
        <f>IFERROR(VLOOKUP($C69,Discipline!$A:$I,4,FALSE), "")</f>
        <v>5.8999999999999997E-2</v>
      </c>
      <c r="H69" s="87">
        <f>IFERROR(VLOOKUP($C69,'Dual Credit'!$A:$P,6,FALSE), "")</f>
        <v>0.17799999999999999</v>
      </c>
      <c r="I69" s="99">
        <f>VLOOKUP($A69,Districts!$A:$G,7,FALSE)</f>
        <v>3.3619948409286327</v>
      </c>
      <c r="J69" s="90">
        <f>VLOOKUP($A69,Districts!$A:$F,5,FALSE)</f>
        <v>14.030006788477348</v>
      </c>
      <c r="K69" s="55">
        <f>VLOOKUP($A69,Districts!$A:$F,6,FALSE)</f>
        <v>13428.981454298239</v>
      </c>
      <c r="L69" s="6">
        <f>VLOOKUP($C69,Demographics!$A$1:$T$2860,3,FALSE)/$E69</f>
        <v>0.45323193916349808</v>
      </c>
      <c r="M69" s="6">
        <f>VLOOKUP($C69,Demographics!$A$1:$T$2860,4,FALSE)/$E69</f>
        <v>0.54676806083650187</v>
      </c>
      <c r="N69" s="6">
        <f>VLOOKUP($C69,Demographics!$A$1:$T$2860,5,FALSE)/$E69</f>
        <v>1.9011406844106463E-2</v>
      </c>
      <c r="O69" s="6">
        <f>VLOOKUP($C69,Demographics!$A$1:$T$2860,6,FALSE)/$E69</f>
        <v>1.9011406844106463E-2</v>
      </c>
      <c r="P69" s="6">
        <f>VLOOKUP($C69,Demographics!$A$1:$T$2860,7,FALSE)/$E69</f>
        <v>1.2927756653992395E-2</v>
      </c>
      <c r="Q69" s="6">
        <f>VLOOKUP($C69,Demographics!$A$1:$T$2860,8,FALSE)/$E69</f>
        <v>0.11330798479087452</v>
      </c>
      <c r="R69" s="6">
        <f>VLOOKUP($C69,Demographics!$A$1:$T$2860,9,FALSE)/$E69</f>
        <v>1.2167300380228136E-2</v>
      </c>
      <c r="S69" s="6">
        <f>VLOOKUP($C69,Demographics!$A$1:$T$2860,10,FALSE)/$E69</f>
        <v>6.9961977186311794E-2</v>
      </c>
      <c r="T69" s="6">
        <f>VLOOKUP($C69,Demographics!$A$1:$T$2860,11,FALSE)/$E69</f>
        <v>0.75361216730038028</v>
      </c>
      <c r="U69" s="6">
        <f>VLOOKUP($C69,Demographics!$A$1:$T$2860,12,FALSE)/$E69</f>
        <v>1.7490494296577948E-2</v>
      </c>
      <c r="V69" s="6">
        <f>VLOOKUP($C69,Demographics!$A$1:$T$2860,13,FALSE)/$E69</f>
        <v>1.064638783269962E-2</v>
      </c>
      <c r="W69" s="6">
        <f>VLOOKUP($C69,Demographics!$A$1:$T$2860,14,FALSE)/$E69</f>
        <v>2.1292775665399239E-2</v>
      </c>
      <c r="X69" s="6">
        <f>VLOOKUP($C69,Demographics!$A$1:$T$2860,15,FALSE)/$E69</f>
        <v>0.44182509505703421</v>
      </c>
      <c r="Y69" s="6">
        <f>VLOOKUP($C69,Demographics!$A$1:$T$2860,16,FALSE)/$E69</f>
        <v>7.6045627376425851E-4</v>
      </c>
      <c r="Z69" s="6">
        <f>VLOOKUP($C69,Demographics!$A$1:$T$2860,17,FALSE)/$E69</f>
        <v>3.8022813688212927E-2</v>
      </c>
      <c r="AA69" s="6">
        <f>VLOOKUP($C69,Demographics!$A$1:$T$2860,18,FALSE)/$E69</f>
        <v>4.5627376425855515E-2</v>
      </c>
      <c r="AB69" s="6">
        <f>VLOOKUP($C69,Demographics!$A$1:$T$2860,19,FALSE)/$E69</f>
        <v>3.7262357414448666E-2</v>
      </c>
      <c r="AC69" s="54">
        <f>VLOOKUP($C69,Demographics!$A$1:$T$2860,20,FALSE)/$E69</f>
        <v>0.14904942965779466</v>
      </c>
      <c r="AD69" s="44">
        <f t="shared" si="5"/>
        <v>2.8253807106598989</v>
      </c>
      <c r="AE69" s="44">
        <f t="shared" si="6"/>
        <v>2.2158273381294959</v>
      </c>
      <c r="AF69" s="44">
        <f t="shared" si="7"/>
        <v>2.3211920529801326</v>
      </c>
      <c r="AG69" s="21">
        <v>-0.03</v>
      </c>
      <c r="AH69" s="18">
        <v>-3.5000000000000003E-2</v>
      </c>
      <c r="AI69" s="17">
        <v>-0.10199999999999999</v>
      </c>
      <c r="AJ69" s="21">
        <f t="shared" si="9"/>
        <v>-0.16699999999999998</v>
      </c>
      <c r="AK69" s="27">
        <f t="shared" si="8"/>
        <v>332</v>
      </c>
    </row>
    <row r="70" spans="1:37" x14ac:dyDescent="0.2">
      <c r="A70" s="9" t="s">
        <v>601</v>
      </c>
      <c r="B70" s="8" t="s">
        <v>200</v>
      </c>
      <c r="C70" s="35">
        <v>1769</v>
      </c>
      <c r="D70" s="36" t="s">
        <v>124</v>
      </c>
      <c r="E70" s="40">
        <f>VLOOKUP($C70,Demographics!$A$2:$T$2860,2,FALSE)</f>
        <v>33</v>
      </c>
      <c r="F70" s="87">
        <f>IFERROR(VLOOKUP($C70,'Graduation Rate'!$A:$M,13,FALSE), "")</f>
        <v>0.4</v>
      </c>
      <c r="G70" s="87">
        <f>IFERROR(VLOOKUP($C70,Discipline!$A:$I,4,FALSE), "")</f>
        <v>4.2000000000000003E-2</v>
      </c>
      <c r="H70" s="87" t="str">
        <f>IFERROR(VLOOKUP($C70,'Dual Credit'!$A:$P,6,FALSE), "")</f>
        <v/>
      </c>
      <c r="I70" s="99">
        <f>VLOOKUP($A70,Districts!$A:$G,7,FALSE)</f>
        <v>3.3619948409286327</v>
      </c>
      <c r="J70" s="90">
        <f>VLOOKUP($A70,Districts!$A:$F,5,FALSE)</f>
        <v>14.030006788477348</v>
      </c>
      <c r="K70" s="55">
        <f>VLOOKUP($A70,Districts!$A:$F,6,FALSE)</f>
        <v>13428.981454298239</v>
      </c>
      <c r="L70" s="6">
        <f>VLOOKUP($C70,Demographics!$A$1:$T$2860,3,FALSE)/$E70</f>
        <v>0.48484848484848486</v>
      </c>
      <c r="M70" s="6">
        <f>VLOOKUP($C70,Demographics!$A$1:$T$2860,4,FALSE)/$E70</f>
        <v>0.51515151515151514</v>
      </c>
      <c r="N70" s="6">
        <f>VLOOKUP($C70,Demographics!$A$1:$T$2860,5,FALSE)/$E70</f>
        <v>3.0303030303030304E-2</v>
      </c>
      <c r="O70" s="6">
        <f>VLOOKUP($C70,Demographics!$A$1:$T$2860,6,FALSE)/$E70</f>
        <v>0</v>
      </c>
      <c r="P70" s="6">
        <f>VLOOKUP($C70,Demographics!$A$1:$T$2860,7,FALSE)/$E70</f>
        <v>0</v>
      </c>
      <c r="Q70" s="6">
        <f>VLOOKUP($C70,Demographics!$A$1:$T$2860,8,FALSE)/$E70</f>
        <v>3.0303030303030304E-2</v>
      </c>
      <c r="R70" s="6">
        <f>VLOOKUP($C70,Demographics!$A$1:$T$2860,9,FALSE)/$E70</f>
        <v>0</v>
      </c>
      <c r="S70" s="6">
        <f>VLOOKUP($C70,Demographics!$A$1:$T$2860,10,FALSE)/$E70</f>
        <v>0</v>
      </c>
      <c r="T70" s="6">
        <f>VLOOKUP($C70,Demographics!$A$1:$T$2860,11,FALSE)/$E70</f>
        <v>0.93939393939393945</v>
      </c>
      <c r="U70" s="6">
        <f>VLOOKUP($C70,Demographics!$A$1:$T$2860,12,FALSE)/$E70</f>
        <v>0</v>
      </c>
      <c r="V70" s="6">
        <f>VLOOKUP($C70,Demographics!$A$1:$T$2860,13,FALSE)/$E70</f>
        <v>0</v>
      </c>
      <c r="W70" s="6">
        <f>VLOOKUP($C70,Demographics!$A$1:$T$2860,14,FALSE)/$E70</f>
        <v>0.12121212121212122</v>
      </c>
      <c r="X70" s="6">
        <f>VLOOKUP($C70,Demographics!$A$1:$T$2860,15,FALSE)/$E70</f>
        <v>0.66666666666666663</v>
      </c>
      <c r="Y70" s="6">
        <f>VLOOKUP($C70,Demographics!$A$1:$T$2860,16,FALSE)/$E70</f>
        <v>0</v>
      </c>
      <c r="Z70" s="6">
        <f>VLOOKUP($C70,Demographics!$A$1:$T$2860,17,FALSE)/$E70</f>
        <v>0</v>
      </c>
      <c r="AA70" s="6">
        <f>VLOOKUP($C70,Demographics!$A$1:$T$2860,18,FALSE)/$E70</f>
        <v>0.24242424242424243</v>
      </c>
      <c r="AB70" s="6">
        <f>VLOOKUP($C70,Demographics!$A$1:$T$2860,19,FALSE)/$E70</f>
        <v>0.15151515151515152</v>
      </c>
      <c r="AC70" s="54">
        <f>VLOOKUP($C70,Demographics!$A$1:$T$2860,20,FALSE)/$E70</f>
        <v>0.18181818181818182</v>
      </c>
      <c r="AD70" s="44">
        <f t="shared" si="5"/>
        <v>2.427652733118971</v>
      </c>
      <c r="AE70" s="44">
        <f t="shared" si="6"/>
        <v>1.4685165421558162</v>
      </c>
      <c r="AF70" s="44">
        <f t="shared" si="7"/>
        <v>1.8319719953325555</v>
      </c>
      <c r="AG70" s="19">
        <v>0.13600000000000001</v>
      </c>
      <c r="AH70" s="20">
        <v>-0.03</v>
      </c>
      <c r="AI70" s="17">
        <v>-0.32100000000000001</v>
      </c>
      <c r="AJ70" s="21">
        <f t="shared" si="9"/>
        <v>-0.215</v>
      </c>
      <c r="AK70" s="27">
        <f t="shared" si="8"/>
        <v>351</v>
      </c>
    </row>
    <row r="71" spans="1:37" x14ac:dyDescent="0.2">
      <c r="A71" s="9" t="s">
        <v>602</v>
      </c>
      <c r="B71" s="8" t="s">
        <v>205</v>
      </c>
      <c r="C71" s="35">
        <v>2404</v>
      </c>
      <c r="D71" s="36" t="s">
        <v>123</v>
      </c>
      <c r="E71" s="40">
        <f>VLOOKUP($C71,Demographics!$A$2:$T$2860,2,FALSE)</f>
        <v>323</v>
      </c>
      <c r="F71" s="87" t="str">
        <f>IFERROR(VLOOKUP($C71,'Graduation Rate'!$A:$M,13,FALSE), "")</f>
        <v/>
      </c>
      <c r="G71" s="87">
        <f>IFERROR(VLOOKUP($C71,Discipline!$A:$I,4,FALSE), "")</f>
        <v>3.2000000000000001E-2</v>
      </c>
      <c r="H71" s="87">
        <f>IFERROR(VLOOKUP($C71,'Dual Credit'!$A:$P,6,FALSE), "")</f>
        <v>0.14399999999999999</v>
      </c>
      <c r="I71" s="99">
        <f>VLOOKUP($A71,Districts!$A:$G,7,FALSE)</f>
        <v>3.6608108108108106</v>
      </c>
      <c r="J71" s="90">
        <f>VLOOKUP($A71,Districts!$A:$F,5,FALSE)</f>
        <v>16.149575507061375</v>
      </c>
      <c r="K71" s="55">
        <f>VLOOKUP($A71,Districts!$A:$F,6,FALSE)</f>
        <v>13711.803257091955</v>
      </c>
      <c r="L71" s="6">
        <f>VLOOKUP($C71,Demographics!$A$1:$T$2860,3,FALSE)/$E71</f>
        <v>0.47678018575851394</v>
      </c>
      <c r="M71" s="6">
        <f>VLOOKUP($C71,Demographics!$A$1:$T$2860,4,FALSE)/$E71</f>
        <v>0.52321981424148611</v>
      </c>
      <c r="N71" s="6">
        <f>VLOOKUP($C71,Demographics!$A$1:$T$2860,5,FALSE)/$E71</f>
        <v>6.1919504643962852E-3</v>
      </c>
      <c r="O71" s="6">
        <f>VLOOKUP($C71,Demographics!$A$1:$T$2860,6,FALSE)/$E71</f>
        <v>0</v>
      </c>
      <c r="P71" s="6">
        <f>VLOOKUP($C71,Demographics!$A$1:$T$2860,7,FALSE)/$E71</f>
        <v>3.0959752321981426E-3</v>
      </c>
      <c r="Q71" s="6">
        <f>VLOOKUP($C71,Demographics!$A$1:$T$2860,8,FALSE)/$E71</f>
        <v>2.7863777089783281E-2</v>
      </c>
      <c r="R71" s="6">
        <f>VLOOKUP($C71,Demographics!$A$1:$T$2860,9,FALSE)/$E71</f>
        <v>0</v>
      </c>
      <c r="S71" s="6">
        <f>VLOOKUP($C71,Demographics!$A$1:$T$2860,10,FALSE)/$E71</f>
        <v>6.5015479876160992E-2</v>
      </c>
      <c r="T71" s="6">
        <f>VLOOKUP($C71,Demographics!$A$1:$T$2860,11,FALSE)/$E71</f>
        <v>0.89783281733746134</v>
      </c>
      <c r="U71" s="6">
        <f>VLOOKUP($C71,Demographics!$A$1:$T$2860,12,FALSE)/$E71</f>
        <v>0</v>
      </c>
      <c r="V71" s="6">
        <f>VLOOKUP($C71,Demographics!$A$1:$T$2860,13,FALSE)/$E71</f>
        <v>3.0959752321981426E-3</v>
      </c>
      <c r="W71" s="6">
        <f>VLOOKUP($C71,Demographics!$A$1:$T$2860,14,FALSE)/$E71</f>
        <v>4.0247678018575851E-2</v>
      </c>
      <c r="X71" s="6">
        <f>VLOOKUP($C71,Demographics!$A$1:$T$2860,15,FALSE)/$E71</f>
        <v>0.53250773993808054</v>
      </c>
      <c r="Y71" s="6">
        <f>VLOOKUP($C71,Demographics!$A$1:$T$2860,16,FALSE)/$E71</f>
        <v>0</v>
      </c>
      <c r="Z71" s="6">
        <f>VLOOKUP($C71,Demographics!$A$1:$T$2860,17,FALSE)/$E71</f>
        <v>6.1919504643962852E-3</v>
      </c>
      <c r="AA71" s="6">
        <f>VLOOKUP($C71,Demographics!$A$1:$T$2860,18,FALSE)/$E71</f>
        <v>6.1919504643962849E-2</v>
      </c>
      <c r="AB71" s="6">
        <f>VLOOKUP($C71,Demographics!$A$1:$T$2860,19,FALSE)/$E71</f>
        <v>0.11455108359133127</v>
      </c>
      <c r="AC71" s="54">
        <f>VLOOKUP($C71,Demographics!$A$1:$T$2860,20,FALSE)/$E71</f>
        <v>0.1609907120743034</v>
      </c>
      <c r="AD71" s="44">
        <f t="shared" si="5"/>
        <v>2.8378650553877143</v>
      </c>
      <c r="AE71" s="44">
        <f t="shared" si="6"/>
        <v>2.1953675730110773</v>
      </c>
      <c r="AF71" s="44">
        <f t="shared" si="7"/>
        <v>2.6127232142857144</v>
      </c>
      <c r="AG71" s="19">
        <v>8.6999999999999994E-2</v>
      </c>
      <c r="AH71" s="20">
        <v>0.109</v>
      </c>
      <c r="AI71" s="17">
        <v>0.246</v>
      </c>
      <c r="AJ71" s="21">
        <f t="shared" si="9"/>
        <v>0.442</v>
      </c>
      <c r="AK71" s="27">
        <f t="shared" si="8"/>
        <v>95</v>
      </c>
    </row>
    <row r="72" spans="1:37" x14ac:dyDescent="0.2">
      <c r="A72" s="9" t="s">
        <v>602</v>
      </c>
      <c r="B72" s="8" t="s">
        <v>447</v>
      </c>
      <c r="C72" s="35">
        <v>1763</v>
      </c>
      <c r="D72" s="36" t="s">
        <v>124</v>
      </c>
      <c r="E72" s="40">
        <f>VLOOKUP($C72,Demographics!$A$2:$T$2860,2,FALSE)</f>
        <v>104</v>
      </c>
      <c r="F72" s="87">
        <f>IFERROR(VLOOKUP($C72,'Graduation Rate'!$A:$M,13,FALSE), "")</f>
        <v>0.56000000000000005</v>
      </c>
      <c r="G72" s="87" t="str">
        <f>IFERROR(VLOOKUP($C72,Discipline!$A:$I,4,FALSE), "")</f>
        <v/>
      </c>
      <c r="H72" s="87">
        <f>IFERROR(VLOOKUP($C72,'Dual Credit'!$A:$P,6,FALSE), "")</f>
        <v>0.1</v>
      </c>
      <c r="I72" s="99">
        <f>VLOOKUP($A72,Districts!$A:$G,7,FALSE)</f>
        <v>3.6608108108108106</v>
      </c>
      <c r="J72" s="90">
        <f>VLOOKUP($A72,Districts!$A:$F,5,FALSE)</f>
        <v>16.149575507061375</v>
      </c>
      <c r="K72" s="55">
        <f>VLOOKUP($A72,Districts!$A:$F,6,FALSE)</f>
        <v>13711.803257091955</v>
      </c>
      <c r="L72" s="6">
        <f>VLOOKUP($C72,Demographics!$A$1:$T$2860,3,FALSE)/$E72</f>
        <v>0.54807692307692313</v>
      </c>
      <c r="M72" s="6">
        <f>VLOOKUP($C72,Demographics!$A$1:$T$2860,4,FALSE)/$E72</f>
        <v>0.43269230769230771</v>
      </c>
      <c r="N72" s="6">
        <f>VLOOKUP($C72,Demographics!$A$1:$T$2860,5,FALSE)/$E72</f>
        <v>9.6153846153846159E-3</v>
      </c>
      <c r="O72" s="6">
        <f>VLOOKUP($C72,Demographics!$A$1:$T$2860,6,FALSE)/$E72</f>
        <v>0</v>
      </c>
      <c r="P72" s="6">
        <f>VLOOKUP($C72,Demographics!$A$1:$T$2860,7,FALSE)/$E72</f>
        <v>0</v>
      </c>
      <c r="Q72" s="6">
        <f>VLOOKUP($C72,Demographics!$A$1:$T$2860,8,FALSE)/$E72</f>
        <v>1.9230769230769232E-2</v>
      </c>
      <c r="R72" s="6">
        <f>VLOOKUP($C72,Demographics!$A$1:$T$2860,9,FALSE)/$E72</f>
        <v>0</v>
      </c>
      <c r="S72" s="6">
        <f>VLOOKUP($C72,Demographics!$A$1:$T$2860,10,FALSE)/$E72</f>
        <v>3.8461538461538464E-2</v>
      </c>
      <c r="T72" s="6">
        <f>VLOOKUP($C72,Demographics!$A$1:$T$2860,11,FALSE)/$E72</f>
        <v>0.93269230769230771</v>
      </c>
      <c r="U72" s="6">
        <f>VLOOKUP($C72,Demographics!$A$1:$T$2860,12,FALSE)/$E72</f>
        <v>0</v>
      </c>
      <c r="V72" s="6">
        <f>VLOOKUP($C72,Demographics!$A$1:$T$2860,13,FALSE)/$E72</f>
        <v>0</v>
      </c>
      <c r="W72" s="6">
        <f>VLOOKUP($C72,Demographics!$A$1:$T$2860,14,FALSE)/$E72</f>
        <v>5.7692307692307696E-2</v>
      </c>
      <c r="X72" s="6">
        <f>VLOOKUP($C72,Demographics!$A$1:$T$2860,15,FALSE)/$E72</f>
        <v>0.47115384615384615</v>
      </c>
      <c r="Y72" s="6">
        <f>VLOOKUP($C72,Demographics!$A$1:$T$2860,16,FALSE)/$E72</f>
        <v>0</v>
      </c>
      <c r="Z72" s="6">
        <f>VLOOKUP($C72,Demographics!$A$1:$T$2860,17,FALSE)/$E72</f>
        <v>9.6153846153846159E-3</v>
      </c>
      <c r="AA72" s="6">
        <f>VLOOKUP($C72,Demographics!$A$1:$T$2860,18,FALSE)/$E72</f>
        <v>0.18269230769230768</v>
      </c>
      <c r="AB72" s="6">
        <f>VLOOKUP($C72,Demographics!$A$1:$T$2860,19,FALSE)/$E72</f>
        <v>6.7307692307692304E-2</v>
      </c>
      <c r="AC72" s="54">
        <f>VLOOKUP($C72,Demographics!$A$1:$T$2860,20,FALSE)/$E72</f>
        <v>2.8846153846153848E-2</v>
      </c>
      <c r="AD72" s="44">
        <f t="shared" si="5"/>
        <v>2.283964365256125</v>
      </c>
      <c r="AE72" s="44">
        <f t="shared" si="6"/>
        <v>1.8174863387978142</v>
      </c>
      <c r="AF72" s="44">
        <f t="shared" si="7"/>
        <v>2.4836795252225521</v>
      </c>
      <c r="AG72" s="19">
        <v>-0.47099999999999997</v>
      </c>
      <c r="AH72" s="20">
        <v>-0.23599999999999999</v>
      </c>
      <c r="AI72" s="17">
        <v>9.5000000000000001E-2</v>
      </c>
      <c r="AJ72" s="21">
        <f t="shared" si="9"/>
        <v>-0.61199999999999999</v>
      </c>
      <c r="AK72" s="27">
        <f t="shared" si="8"/>
        <v>450</v>
      </c>
    </row>
    <row r="73" spans="1:37" x14ac:dyDescent="0.2">
      <c r="A73" s="9" t="s">
        <v>603</v>
      </c>
      <c r="B73" s="8" t="s">
        <v>448</v>
      </c>
      <c r="C73" s="35">
        <v>3275</v>
      </c>
      <c r="D73" s="36" t="s">
        <v>123</v>
      </c>
      <c r="E73" s="40">
        <f>VLOOKUP($C73,Demographics!$A$2:$T$2860,2,FALSE)</f>
        <v>261</v>
      </c>
      <c r="F73" s="87">
        <f>IFERROR(VLOOKUP($C73,'Graduation Rate'!$A:$M,13,FALSE), "")</f>
        <v>0.91025641000000002</v>
      </c>
      <c r="G73" s="87">
        <f>IFERROR(VLOOKUP($C73,Discipline!$A:$I,4,FALSE), "")</f>
        <v>0.13700000000000001</v>
      </c>
      <c r="H73" s="87" t="str">
        <f>IFERROR(VLOOKUP($C73,'Dual Credit'!$A:$P,6,FALSE), "")</f>
        <v/>
      </c>
      <c r="I73" s="99">
        <f>VLOOKUP($A73,Districts!$A:$G,7,FALSE)</f>
        <v>3.3174224343675416</v>
      </c>
      <c r="J73" s="90">
        <f>VLOOKUP($A73,Districts!$A:$F,5,FALSE)</f>
        <v>14.549555062151438</v>
      </c>
      <c r="K73" s="55">
        <f>VLOOKUP($A73,Districts!$A:$F,6,FALSE)</f>
        <v>17107.297084905433</v>
      </c>
      <c r="L73" s="6">
        <f>VLOOKUP($C73,Demographics!$A$1:$T$2860,3,FALSE)/$E73</f>
        <v>0.52107279693486586</v>
      </c>
      <c r="M73" s="6">
        <f>VLOOKUP($C73,Demographics!$A$1:$T$2860,4,FALSE)/$E73</f>
        <v>0.47892720306513409</v>
      </c>
      <c r="N73" s="6">
        <f>VLOOKUP($C73,Demographics!$A$1:$T$2860,5,FALSE)/$E73</f>
        <v>3.8314176245210726E-3</v>
      </c>
      <c r="O73" s="6">
        <f>VLOOKUP($C73,Demographics!$A$1:$T$2860,6,FALSE)/$E73</f>
        <v>1.1494252873563218E-2</v>
      </c>
      <c r="P73" s="6">
        <f>VLOOKUP($C73,Demographics!$A$1:$T$2860,7,FALSE)/$E73</f>
        <v>1.1494252873563218E-2</v>
      </c>
      <c r="Q73" s="6">
        <f>VLOOKUP($C73,Demographics!$A$1:$T$2860,8,FALSE)/$E73</f>
        <v>9.1954022988505746E-2</v>
      </c>
      <c r="R73" s="6">
        <f>VLOOKUP($C73,Demographics!$A$1:$T$2860,9,FALSE)/$E73</f>
        <v>0</v>
      </c>
      <c r="S73" s="6">
        <f>VLOOKUP($C73,Demographics!$A$1:$T$2860,10,FALSE)/$E73</f>
        <v>7.2796934865900387E-2</v>
      </c>
      <c r="T73" s="6">
        <f>VLOOKUP($C73,Demographics!$A$1:$T$2860,11,FALSE)/$E73</f>
        <v>0.80842911877394641</v>
      </c>
      <c r="U73" s="6">
        <f>VLOOKUP($C73,Demographics!$A$1:$T$2860,12,FALSE)/$E73</f>
        <v>1.9157088122605363E-2</v>
      </c>
      <c r="V73" s="6">
        <f>VLOOKUP($C73,Demographics!$A$1:$T$2860,13,FALSE)/$E73</f>
        <v>0</v>
      </c>
      <c r="W73" s="6">
        <f>VLOOKUP($C73,Demographics!$A$1:$T$2860,14,FALSE)/$E73</f>
        <v>1.9157088122605363E-2</v>
      </c>
      <c r="X73" s="6">
        <f>VLOOKUP($C73,Demographics!$A$1:$T$2860,15,FALSE)/$E73</f>
        <v>0.43678160919540232</v>
      </c>
      <c r="Y73" s="6">
        <f>VLOOKUP($C73,Demographics!$A$1:$T$2860,16,FALSE)/$E73</f>
        <v>0</v>
      </c>
      <c r="Z73" s="6">
        <f>VLOOKUP($C73,Demographics!$A$1:$T$2860,17,FALSE)/$E73</f>
        <v>1.532567049808429E-2</v>
      </c>
      <c r="AA73" s="6">
        <f>VLOOKUP($C73,Demographics!$A$1:$T$2860,18,FALSE)/$E73</f>
        <v>3.4482758620689655E-2</v>
      </c>
      <c r="AB73" s="6">
        <f>VLOOKUP($C73,Demographics!$A$1:$T$2860,19,FALSE)/$E73</f>
        <v>7.662835249042145E-2</v>
      </c>
      <c r="AC73" s="54">
        <f>VLOOKUP($C73,Demographics!$A$1:$T$2860,20,FALSE)/$E73</f>
        <v>0.15708812260536398</v>
      </c>
      <c r="AD73" s="44">
        <f t="shared" si="5"/>
        <v>3.0152339499455927</v>
      </c>
      <c r="AE73" s="44">
        <f t="shared" si="6"/>
        <v>2.1903743315508022</v>
      </c>
      <c r="AF73" s="44">
        <f t="shared" si="7"/>
        <v>2.4450000000000003</v>
      </c>
      <c r="AG73" s="19">
        <v>8.5000000000000006E-2</v>
      </c>
      <c r="AH73" s="20">
        <v>-7.8E-2</v>
      </c>
      <c r="AI73" s="17">
        <v>-6.0000000000000001E-3</v>
      </c>
      <c r="AJ73" s="21">
        <f t="shared" si="9"/>
        <v>1.0000000000000061E-3</v>
      </c>
      <c r="AK73" s="27">
        <f t="shared" si="8"/>
        <v>222</v>
      </c>
    </row>
    <row r="74" spans="1:37" x14ac:dyDescent="0.2">
      <c r="A74" s="9" t="s">
        <v>603</v>
      </c>
      <c r="B74" s="8" t="s">
        <v>372</v>
      </c>
      <c r="C74" s="35">
        <v>1724</v>
      </c>
      <c r="D74" s="36" t="s">
        <v>124</v>
      </c>
      <c r="E74" s="40">
        <f>VLOOKUP($C74,Demographics!$A$2:$T$2860,2,FALSE)</f>
        <v>57</v>
      </c>
      <c r="F74" s="87" t="str">
        <f>IFERROR(VLOOKUP($C74,'Graduation Rate'!$A:$M,13,FALSE), "")</f>
        <v/>
      </c>
      <c r="G74" s="87" t="str">
        <f>IFERROR(VLOOKUP($C74,Discipline!$A:$I,4,FALSE), "")</f>
        <v/>
      </c>
      <c r="H74" s="87" t="str">
        <f>IFERROR(VLOOKUP($C74,'Dual Credit'!$A:$P,6,FALSE), "")</f>
        <v/>
      </c>
      <c r="I74" s="99">
        <f>VLOOKUP($A74,Districts!$A:$G,7,FALSE)</f>
        <v>3.3174224343675416</v>
      </c>
      <c r="J74" s="90">
        <f>VLOOKUP($A74,Districts!$A:$F,5,FALSE)</f>
        <v>14.549555062151438</v>
      </c>
      <c r="K74" s="55">
        <f>VLOOKUP($A74,Districts!$A:$F,6,FALSE)</f>
        <v>17107.297084905433</v>
      </c>
      <c r="L74" s="6">
        <f>VLOOKUP($C74,Demographics!$A$1:$T$2860,3,FALSE)/$E74</f>
        <v>0.54385964912280704</v>
      </c>
      <c r="M74" s="6">
        <f>VLOOKUP($C74,Demographics!$A$1:$T$2860,4,FALSE)/$E74</f>
        <v>0.45614035087719296</v>
      </c>
      <c r="N74" s="6">
        <f>VLOOKUP($C74,Demographics!$A$1:$T$2860,5,FALSE)/$E74</f>
        <v>3.5087719298245612E-2</v>
      </c>
      <c r="O74" s="6">
        <f>VLOOKUP($C74,Demographics!$A$1:$T$2860,6,FALSE)/$E74</f>
        <v>0</v>
      </c>
      <c r="P74" s="6">
        <f>VLOOKUP($C74,Demographics!$A$1:$T$2860,7,FALSE)/$E74</f>
        <v>0</v>
      </c>
      <c r="Q74" s="6">
        <f>VLOOKUP($C74,Demographics!$A$1:$T$2860,8,FALSE)/$E74</f>
        <v>5.2631578947368418E-2</v>
      </c>
      <c r="R74" s="6">
        <f>VLOOKUP($C74,Demographics!$A$1:$T$2860,9,FALSE)/$E74</f>
        <v>0</v>
      </c>
      <c r="S74" s="6">
        <f>VLOOKUP($C74,Demographics!$A$1:$T$2860,10,FALSE)/$E74</f>
        <v>5.2631578947368418E-2</v>
      </c>
      <c r="T74" s="6">
        <f>VLOOKUP($C74,Demographics!$A$1:$T$2860,11,FALSE)/$E74</f>
        <v>0.85964912280701755</v>
      </c>
      <c r="U74" s="6">
        <f>VLOOKUP($C74,Demographics!$A$1:$T$2860,12,FALSE)/$E74</f>
        <v>0</v>
      </c>
      <c r="V74" s="6">
        <f>VLOOKUP($C74,Demographics!$A$1:$T$2860,13,FALSE)/$E74</f>
        <v>0</v>
      </c>
      <c r="W74" s="6">
        <f>VLOOKUP($C74,Demographics!$A$1:$T$2860,14,FALSE)/$E74</f>
        <v>0</v>
      </c>
      <c r="X74" s="6">
        <f>VLOOKUP($C74,Demographics!$A$1:$T$2860,15,FALSE)/$E74</f>
        <v>0.43859649122807015</v>
      </c>
      <c r="Y74" s="6">
        <f>VLOOKUP($C74,Demographics!$A$1:$T$2860,16,FALSE)/$E74</f>
        <v>0</v>
      </c>
      <c r="Z74" s="6">
        <f>VLOOKUP($C74,Demographics!$A$1:$T$2860,17,FALSE)/$E74</f>
        <v>1.7543859649122806E-2</v>
      </c>
      <c r="AA74" s="6">
        <f>VLOOKUP($C74,Demographics!$A$1:$T$2860,18,FALSE)/$E74</f>
        <v>0.14035087719298245</v>
      </c>
      <c r="AB74" s="6">
        <f>VLOOKUP($C74,Demographics!$A$1:$T$2860,19,FALSE)/$E74</f>
        <v>3.5087719298245612E-2</v>
      </c>
      <c r="AC74" s="54">
        <f>VLOOKUP($C74,Demographics!$A$1:$T$2860,20,FALSE)/$E74</f>
        <v>0.21052631578947367</v>
      </c>
      <c r="AD74" s="44">
        <f t="shared" si="5"/>
        <v>2.2148394241417497</v>
      </c>
      <c r="AE74" s="44">
        <f t="shared" si="6"/>
        <v>1.7975206611570251</v>
      </c>
      <c r="AF74" s="44">
        <f t="shared" si="7"/>
        <v>2.649</v>
      </c>
      <c r="AG74" s="19">
        <v>-0.56999999999999995</v>
      </c>
      <c r="AH74" s="20">
        <v>-0.26800000000000002</v>
      </c>
      <c r="AI74" s="17">
        <v>0.16</v>
      </c>
      <c r="AJ74" s="21">
        <f t="shared" si="9"/>
        <v>-0.67799999999999994</v>
      </c>
      <c r="AK74" s="27">
        <f t="shared" si="8"/>
        <v>463</v>
      </c>
    </row>
    <row r="75" spans="1:37" x14ac:dyDescent="0.2">
      <c r="A75" s="9" t="s">
        <v>604</v>
      </c>
      <c r="B75" s="8" t="s">
        <v>11</v>
      </c>
      <c r="C75" s="35">
        <v>2299</v>
      </c>
      <c r="D75" s="36" t="s">
        <v>123</v>
      </c>
      <c r="E75" s="40">
        <f>VLOOKUP($C75,Demographics!$A$2:$T$2860,2,FALSE)</f>
        <v>800</v>
      </c>
      <c r="F75" s="87">
        <f>IFERROR(VLOOKUP($C75,'Graduation Rate'!$A:$M,13,FALSE), "")</f>
        <v>0.91025641000000002</v>
      </c>
      <c r="G75" s="87">
        <f>IFERROR(VLOOKUP($C75,Discipline!$A:$I,4,FALSE), "")</f>
        <v>2.8000000000000001E-2</v>
      </c>
      <c r="H75" s="87">
        <f>IFERROR(VLOOKUP($C75,'Dual Credit'!$A:$P,6,FALSE), "")</f>
        <v>0.17699999999999999</v>
      </c>
      <c r="I75" s="99">
        <f>VLOOKUP($A75,Districts!$A:$G,7,FALSE)</f>
        <v>5.1921722113502939</v>
      </c>
      <c r="J75" s="90">
        <f>VLOOKUP($A75,Districts!$A:$F,5,FALSE)</f>
        <v>15.13219512481025</v>
      </c>
      <c r="K75" s="55">
        <f>VLOOKUP($A75,Districts!$A:$F,6,FALSE)</f>
        <v>13692.279595172435</v>
      </c>
      <c r="L75" s="6">
        <f>VLOOKUP($C75,Demographics!$A$1:$T$2860,3,FALSE)/$E75</f>
        <v>0.49125000000000002</v>
      </c>
      <c r="M75" s="6">
        <f>VLOOKUP($C75,Demographics!$A$1:$T$2860,4,FALSE)/$E75</f>
        <v>0.50875000000000004</v>
      </c>
      <c r="N75" s="6">
        <f>VLOOKUP($C75,Demographics!$A$1:$T$2860,5,FALSE)/$E75</f>
        <v>3.125E-2</v>
      </c>
      <c r="O75" s="6">
        <f>VLOOKUP($C75,Demographics!$A$1:$T$2860,6,FALSE)/$E75</f>
        <v>1.2500000000000001E-2</v>
      </c>
      <c r="P75" s="6">
        <f>VLOOKUP($C75,Demographics!$A$1:$T$2860,7,FALSE)/$E75</f>
        <v>1.8749999999999999E-2</v>
      </c>
      <c r="Q75" s="6">
        <f>VLOOKUP($C75,Demographics!$A$1:$T$2860,8,FALSE)/$E75</f>
        <v>7.8750000000000001E-2</v>
      </c>
      <c r="R75" s="6">
        <f>VLOOKUP($C75,Demographics!$A$1:$T$2860,9,FALSE)/$E75</f>
        <v>1.25E-3</v>
      </c>
      <c r="S75" s="6">
        <f>VLOOKUP($C75,Demographics!$A$1:$T$2860,10,FALSE)/$E75</f>
        <v>2.8750000000000001E-2</v>
      </c>
      <c r="T75" s="6">
        <f>VLOOKUP($C75,Demographics!$A$1:$T$2860,11,FALSE)/$E75</f>
        <v>0.82874999999999999</v>
      </c>
      <c r="U75" s="6">
        <f>VLOOKUP($C75,Demographics!$A$1:$T$2860,12,FALSE)/$E75</f>
        <v>8.7500000000000008E-3</v>
      </c>
      <c r="V75" s="6">
        <f>VLOOKUP($C75,Demographics!$A$1:$T$2860,13,FALSE)/$E75</f>
        <v>8.7500000000000008E-3</v>
      </c>
      <c r="W75" s="6">
        <f>VLOOKUP($C75,Demographics!$A$1:$T$2860,14,FALSE)/$E75</f>
        <v>5.7500000000000002E-2</v>
      </c>
      <c r="X75" s="6">
        <f>VLOOKUP($C75,Demographics!$A$1:$T$2860,15,FALSE)/$E75</f>
        <v>0.46625</v>
      </c>
      <c r="Y75" s="6">
        <f>VLOOKUP($C75,Demographics!$A$1:$T$2860,16,FALSE)/$E75</f>
        <v>0</v>
      </c>
      <c r="Z75" s="6">
        <f>VLOOKUP($C75,Demographics!$A$1:$T$2860,17,FALSE)/$E75</f>
        <v>5.0000000000000001E-3</v>
      </c>
      <c r="AA75" s="6">
        <f>VLOOKUP($C75,Demographics!$A$1:$T$2860,18,FALSE)/$E75</f>
        <v>7.4999999999999997E-2</v>
      </c>
      <c r="AB75" s="6">
        <f>VLOOKUP($C75,Demographics!$A$1:$T$2860,19,FALSE)/$E75</f>
        <v>0.06</v>
      </c>
      <c r="AC75" s="54">
        <f>VLOOKUP($C75,Demographics!$A$1:$T$2860,20,FALSE)/$E75</f>
        <v>0.12125</v>
      </c>
      <c r="AD75" s="44">
        <f t="shared" si="5"/>
        <v>2.9167512690355331</v>
      </c>
      <c r="AE75" s="44">
        <f t="shared" si="6"/>
        <v>2.0562814070351756</v>
      </c>
      <c r="AF75" s="44">
        <f t="shared" si="7"/>
        <v>2.2852697095435683</v>
      </c>
      <c r="AG75" s="21">
        <v>0.11600000000000001</v>
      </c>
      <c r="AH75" s="18">
        <v>-0.113</v>
      </c>
      <c r="AI75" s="17">
        <v>-9.4E-2</v>
      </c>
      <c r="AJ75" s="21">
        <f t="shared" si="9"/>
        <v>-9.0999999999999998E-2</v>
      </c>
      <c r="AK75" s="27">
        <f t="shared" si="8"/>
        <v>303</v>
      </c>
    </row>
    <row r="76" spans="1:37" x14ac:dyDescent="0.2">
      <c r="A76" s="9" t="s">
        <v>604</v>
      </c>
      <c r="B76" s="8" t="s">
        <v>356</v>
      </c>
      <c r="C76" s="35">
        <v>1617</v>
      </c>
      <c r="D76" s="36" t="s">
        <v>124</v>
      </c>
      <c r="E76" s="40">
        <f>VLOOKUP($C76,Demographics!$A$2:$T$2860,2,FALSE)</f>
        <v>64</v>
      </c>
      <c r="F76" s="87">
        <f>IFERROR(VLOOKUP($C76,'Graduation Rate'!$A:$M,13,FALSE), "")</f>
        <v>0.4375</v>
      </c>
      <c r="G76" s="87" t="str">
        <f>IFERROR(VLOOKUP($C76,Discipline!$A:$I,4,FALSE), "")</f>
        <v/>
      </c>
      <c r="H76" s="87" t="str">
        <f>IFERROR(VLOOKUP($C76,'Dual Credit'!$A:$P,6,FALSE), "")</f>
        <v/>
      </c>
      <c r="I76" s="99">
        <f>VLOOKUP($A76,Districts!$A:$G,7,FALSE)</f>
        <v>5.1921722113502939</v>
      </c>
      <c r="J76" s="90">
        <f>VLOOKUP($A76,Districts!$A:$F,5,FALSE)</f>
        <v>15.13219512481025</v>
      </c>
      <c r="K76" s="55">
        <f>VLOOKUP($A76,Districts!$A:$F,6,FALSE)</f>
        <v>13692.279595172435</v>
      </c>
      <c r="L76" s="6">
        <f>VLOOKUP($C76,Demographics!$A$1:$T$2860,3,FALSE)/$E76</f>
        <v>0.4375</v>
      </c>
      <c r="M76" s="6">
        <f>VLOOKUP($C76,Demographics!$A$1:$T$2860,4,FALSE)/$E76</f>
        <v>0.5625</v>
      </c>
      <c r="N76" s="6">
        <f>VLOOKUP($C76,Demographics!$A$1:$T$2860,5,FALSE)/$E76</f>
        <v>1.5625E-2</v>
      </c>
      <c r="O76" s="6">
        <f>VLOOKUP($C76,Demographics!$A$1:$T$2860,6,FALSE)/$E76</f>
        <v>1.5625E-2</v>
      </c>
      <c r="P76" s="6">
        <f>VLOOKUP($C76,Demographics!$A$1:$T$2860,7,FALSE)/$E76</f>
        <v>3.125E-2</v>
      </c>
      <c r="Q76" s="6">
        <f>VLOOKUP($C76,Demographics!$A$1:$T$2860,8,FALSE)/$E76</f>
        <v>4.6875E-2</v>
      </c>
      <c r="R76" s="6">
        <f>VLOOKUP($C76,Demographics!$A$1:$T$2860,9,FALSE)/$E76</f>
        <v>0</v>
      </c>
      <c r="S76" s="6">
        <f>VLOOKUP($C76,Demographics!$A$1:$T$2860,10,FALSE)/$E76</f>
        <v>0</v>
      </c>
      <c r="T76" s="6">
        <f>VLOOKUP($C76,Demographics!$A$1:$T$2860,11,FALSE)/$E76</f>
        <v>0.890625</v>
      </c>
      <c r="U76" s="6">
        <f>VLOOKUP($C76,Demographics!$A$1:$T$2860,12,FALSE)/$E76</f>
        <v>0</v>
      </c>
      <c r="V76" s="6">
        <f>VLOOKUP($C76,Demographics!$A$1:$T$2860,13,FALSE)/$E76</f>
        <v>0</v>
      </c>
      <c r="W76" s="6">
        <f>VLOOKUP($C76,Demographics!$A$1:$T$2860,14,FALSE)/$E76</f>
        <v>4.6875E-2</v>
      </c>
      <c r="X76" s="6">
        <f>VLOOKUP($C76,Demographics!$A$1:$T$2860,15,FALSE)/$E76</f>
        <v>0.625</v>
      </c>
      <c r="Y76" s="6">
        <f>VLOOKUP($C76,Demographics!$A$1:$T$2860,16,FALSE)/$E76</f>
        <v>0</v>
      </c>
      <c r="Z76" s="6">
        <f>VLOOKUP($C76,Demographics!$A$1:$T$2860,17,FALSE)/$E76</f>
        <v>0</v>
      </c>
      <c r="AA76" s="6">
        <f>VLOOKUP($C76,Demographics!$A$1:$T$2860,18,FALSE)/$E76</f>
        <v>0.34375</v>
      </c>
      <c r="AB76" s="6">
        <f>VLOOKUP($C76,Demographics!$A$1:$T$2860,19,FALSE)/$E76</f>
        <v>3.125E-2</v>
      </c>
      <c r="AC76" s="54">
        <f>VLOOKUP($C76,Demographics!$A$1:$T$2860,20,FALSE)/$E76</f>
        <v>0.1875</v>
      </c>
      <c r="AD76" s="44">
        <f t="shared" si="5"/>
        <v>1.8420000000000001</v>
      </c>
      <c r="AE76" s="44" t="str">
        <f t="shared" si="6"/>
        <v/>
      </c>
      <c r="AF76" s="44">
        <f t="shared" si="7"/>
        <v>1.9079999999999999</v>
      </c>
      <c r="AG76" s="21">
        <v>-0.377</v>
      </c>
      <c r="AH76" s="18"/>
      <c r="AI76" s="17">
        <v>-0.375</v>
      </c>
      <c r="AJ76" s="21">
        <f t="shared" si="9"/>
        <v>-0.752</v>
      </c>
      <c r="AK76" s="27">
        <f t="shared" si="8"/>
        <v>473</v>
      </c>
    </row>
    <row r="77" spans="1:37" x14ac:dyDescent="0.2">
      <c r="A77" s="9" t="s">
        <v>605</v>
      </c>
      <c r="B77" s="8" t="s">
        <v>26</v>
      </c>
      <c r="C77" s="35">
        <v>2329</v>
      </c>
      <c r="D77" s="36" t="s">
        <v>123</v>
      </c>
      <c r="E77" s="40">
        <f>VLOOKUP($C77,Demographics!$A$2:$T$2860,2,FALSE)</f>
        <v>234</v>
      </c>
      <c r="F77" s="87">
        <f>IFERROR(VLOOKUP($C77,'Graduation Rate'!$A:$M,13,FALSE), "")</f>
        <v>0.92</v>
      </c>
      <c r="G77" s="87">
        <f>IFERROR(VLOOKUP($C77,Discipline!$A:$I,4,FALSE), "")</f>
        <v>3.2000000000000001E-2</v>
      </c>
      <c r="H77" s="87">
        <f>IFERROR(VLOOKUP($C77,'Dual Credit'!$A:$P,6,FALSE), "")</f>
        <v>0.1</v>
      </c>
      <c r="I77" s="99">
        <f>VLOOKUP($A77,Districts!$A:$G,7,FALSE)</f>
        <v>3.6935866983372923</v>
      </c>
      <c r="J77" s="90">
        <f>VLOOKUP($A77,Districts!$A:$F,5,FALSE)</f>
        <v>14.979430270345018</v>
      </c>
      <c r="K77" s="55">
        <f>VLOOKUP($A77,Districts!$A:$F,6,FALSE)</f>
        <v>13906.290529546841</v>
      </c>
      <c r="L77" s="6">
        <f>VLOOKUP($C77,Demographics!$A$1:$T$2860,3,FALSE)/$E77</f>
        <v>0.45299145299145299</v>
      </c>
      <c r="M77" s="6">
        <f>VLOOKUP($C77,Demographics!$A$1:$T$2860,4,FALSE)/$E77</f>
        <v>0.54700854700854706</v>
      </c>
      <c r="N77" s="6">
        <f>VLOOKUP($C77,Demographics!$A$1:$T$2860,5,FALSE)/$E77</f>
        <v>8.5470085470085479E-3</v>
      </c>
      <c r="O77" s="6">
        <f>VLOOKUP($C77,Demographics!$A$1:$T$2860,6,FALSE)/$E77</f>
        <v>2.564102564102564E-2</v>
      </c>
      <c r="P77" s="6">
        <f>VLOOKUP($C77,Demographics!$A$1:$T$2860,7,FALSE)/$E77</f>
        <v>4.2735042735042739E-3</v>
      </c>
      <c r="Q77" s="6">
        <f>VLOOKUP($C77,Demographics!$A$1:$T$2860,8,FALSE)/$E77</f>
        <v>0.1111111111111111</v>
      </c>
      <c r="R77" s="6">
        <f>VLOOKUP($C77,Demographics!$A$1:$T$2860,9,FALSE)/$E77</f>
        <v>0</v>
      </c>
      <c r="S77" s="6">
        <f>VLOOKUP($C77,Demographics!$A$1:$T$2860,10,FALSE)/$E77</f>
        <v>4.2735042735042736E-2</v>
      </c>
      <c r="T77" s="6">
        <f>VLOOKUP($C77,Demographics!$A$1:$T$2860,11,FALSE)/$E77</f>
        <v>0.80769230769230771</v>
      </c>
      <c r="U77" s="6">
        <f>VLOOKUP($C77,Demographics!$A$1:$T$2860,12,FALSE)/$E77</f>
        <v>2.1367521367521368E-2</v>
      </c>
      <c r="V77" s="6">
        <f>VLOOKUP($C77,Demographics!$A$1:$T$2860,13,FALSE)/$E77</f>
        <v>1.282051282051282E-2</v>
      </c>
      <c r="W77" s="6">
        <f>VLOOKUP($C77,Demographics!$A$1:$T$2860,14,FALSE)/$E77</f>
        <v>2.9914529914529916E-2</v>
      </c>
      <c r="X77" s="6">
        <f>VLOOKUP($C77,Demographics!$A$1:$T$2860,15,FALSE)/$E77</f>
        <v>0.33760683760683763</v>
      </c>
      <c r="Y77" s="6">
        <f>VLOOKUP($C77,Demographics!$A$1:$T$2860,16,FALSE)/$E77</f>
        <v>4.2735042735042739E-3</v>
      </c>
      <c r="Z77" s="6">
        <f>VLOOKUP($C77,Demographics!$A$1:$T$2860,17,FALSE)/$E77</f>
        <v>0</v>
      </c>
      <c r="AA77" s="6">
        <f>VLOOKUP($C77,Demographics!$A$1:$T$2860,18,FALSE)/$E77</f>
        <v>4.7008547008547008E-2</v>
      </c>
      <c r="AB77" s="6">
        <f>VLOOKUP($C77,Demographics!$A$1:$T$2860,19,FALSE)/$E77</f>
        <v>2.564102564102564E-2</v>
      </c>
      <c r="AC77" s="54">
        <f>VLOOKUP($C77,Demographics!$A$1:$T$2860,20,FALSE)/$E77</f>
        <v>0.1623931623931624</v>
      </c>
      <c r="AD77" s="44">
        <f t="shared" si="5"/>
        <v>2.9510000000000001</v>
      </c>
      <c r="AE77" s="44">
        <f t="shared" si="6"/>
        <v>1.9099378881987581</v>
      </c>
      <c r="AF77" s="44">
        <f t="shared" si="7"/>
        <v>2.1469135802469133</v>
      </c>
      <c r="AG77" s="19">
        <v>-1E-3</v>
      </c>
      <c r="AH77" s="20">
        <v>-0.48499999999999999</v>
      </c>
      <c r="AI77" s="17">
        <v>-0.40799999999999997</v>
      </c>
      <c r="AJ77" s="21">
        <f t="shared" si="9"/>
        <v>-0.89399999999999991</v>
      </c>
      <c r="AK77" s="27">
        <f t="shared" si="8"/>
        <v>488</v>
      </c>
    </row>
    <row r="78" spans="1:37" x14ac:dyDescent="0.2">
      <c r="A78" s="9" t="s">
        <v>605</v>
      </c>
      <c r="B78" s="8" t="s">
        <v>449</v>
      </c>
      <c r="C78" s="35">
        <v>1987</v>
      </c>
      <c r="D78" s="36" t="s">
        <v>124</v>
      </c>
      <c r="E78" s="40">
        <f>VLOOKUP($C78,Demographics!$A$2:$T$2860,2,FALSE)</f>
        <v>28</v>
      </c>
      <c r="F78" s="87">
        <f>IFERROR(VLOOKUP($C78,'Graduation Rate'!$A:$M,13,FALSE), "")</f>
        <v>0.8</v>
      </c>
      <c r="G78" s="87" t="str">
        <f>IFERROR(VLOOKUP($C78,Discipline!$A:$I,4,FALSE), "")</f>
        <v/>
      </c>
      <c r="H78" s="87" t="str">
        <f>IFERROR(VLOOKUP($C78,'Dual Credit'!$A:$P,6,FALSE), "")</f>
        <v/>
      </c>
      <c r="I78" s="99">
        <f>VLOOKUP($A78,Districts!$A:$G,7,FALSE)</f>
        <v>3.6935866983372923</v>
      </c>
      <c r="J78" s="90">
        <f>VLOOKUP($A78,Districts!$A:$F,5,FALSE)</f>
        <v>14.979430270345018</v>
      </c>
      <c r="K78" s="55">
        <f>VLOOKUP($A78,Districts!$A:$F,6,FALSE)</f>
        <v>13906.290529546841</v>
      </c>
      <c r="L78" s="6">
        <f>VLOOKUP($C78,Demographics!$A$1:$T$2860,3,FALSE)/$E78</f>
        <v>0.5357142857142857</v>
      </c>
      <c r="M78" s="6">
        <f>VLOOKUP($C78,Demographics!$A$1:$T$2860,4,FALSE)/$E78</f>
        <v>0.4642857142857143</v>
      </c>
      <c r="N78" s="6">
        <f>VLOOKUP($C78,Demographics!$A$1:$T$2860,5,FALSE)/$E78</f>
        <v>3.5714285714285712E-2</v>
      </c>
      <c r="O78" s="6">
        <f>VLOOKUP($C78,Demographics!$A$1:$T$2860,6,FALSE)/$E78</f>
        <v>0</v>
      </c>
      <c r="P78" s="6">
        <f>VLOOKUP($C78,Demographics!$A$1:$T$2860,7,FALSE)/$E78</f>
        <v>0</v>
      </c>
      <c r="Q78" s="6">
        <f>VLOOKUP($C78,Demographics!$A$1:$T$2860,8,FALSE)/$E78</f>
        <v>7.1428571428571425E-2</v>
      </c>
      <c r="R78" s="6">
        <f>VLOOKUP($C78,Demographics!$A$1:$T$2860,9,FALSE)/$E78</f>
        <v>0</v>
      </c>
      <c r="S78" s="6">
        <f>VLOOKUP($C78,Demographics!$A$1:$T$2860,10,FALSE)/$E78</f>
        <v>7.1428571428571425E-2</v>
      </c>
      <c r="T78" s="6">
        <f>VLOOKUP($C78,Demographics!$A$1:$T$2860,11,FALSE)/$E78</f>
        <v>0.8214285714285714</v>
      </c>
      <c r="U78" s="6">
        <f>VLOOKUP($C78,Demographics!$A$1:$T$2860,12,FALSE)/$E78</f>
        <v>0</v>
      </c>
      <c r="V78" s="6">
        <f>VLOOKUP($C78,Demographics!$A$1:$T$2860,13,FALSE)/$E78</f>
        <v>7.1428571428571425E-2</v>
      </c>
      <c r="W78" s="6">
        <f>VLOOKUP($C78,Demographics!$A$1:$T$2860,14,FALSE)/$E78</f>
        <v>0.17857142857142858</v>
      </c>
      <c r="X78" s="6">
        <f>VLOOKUP($C78,Demographics!$A$1:$T$2860,15,FALSE)/$E78</f>
        <v>0.6785714285714286</v>
      </c>
      <c r="Y78" s="6">
        <f>VLOOKUP($C78,Demographics!$A$1:$T$2860,16,FALSE)/$E78</f>
        <v>0</v>
      </c>
      <c r="Z78" s="6">
        <f>VLOOKUP($C78,Demographics!$A$1:$T$2860,17,FALSE)/$E78</f>
        <v>0</v>
      </c>
      <c r="AA78" s="6">
        <f>VLOOKUP($C78,Demographics!$A$1:$T$2860,18,FALSE)/$E78</f>
        <v>0.39285714285714285</v>
      </c>
      <c r="AB78" s="6">
        <f>VLOOKUP($C78,Demographics!$A$1:$T$2860,19,FALSE)/$E78</f>
        <v>0</v>
      </c>
      <c r="AC78" s="54">
        <f>VLOOKUP($C78,Demographics!$A$1:$T$2860,20,FALSE)/$E78</f>
        <v>0.10714285714285714</v>
      </c>
      <c r="AD78" s="44" t="str">
        <f t="shared" si="5"/>
        <v/>
      </c>
      <c r="AE78" s="44" t="str">
        <f t="shared" si="6"/>
        <v/>
      </c>
      <c r="AF78" s="44" t="str">
        <f t="shared" si="7"/>
        <v/>
      </c>
      <c r="AG78" s="19"/>
      <c r="AH78" s="20"/>
      <c r="AI78" s="17"/>
      <c r="AJ78" s="21">
        <f t="shared" si="9"/>
        <v>0</v>
      </c>
      <c r="AK78" s="27">
        <f t="shared" si="8"/>
        <v>223</v>
      </c>
    </row>
    <row r="79" spans="1:37" x14ac:dyDescent="0.2">
      <c r="A79" s="9" t="s">
        <v>606</v>
      </c>
      <c r="B79" s="8" t="s">
        <v>289</v>
      </c>
      <c r="C79" s="35">
        <v>2425</v>
      </c>
      <c r="D79" s="36" t="s">
        <v>123</v>
      </c>
      <c r="E79" s="40">
        <f>VLOOKUP($C79,Demographics!$A$2:$T$2860,2,FALSE)</f>
        <v>1266</v>
      </c>
      <c r="F79" s="87">
        <f>IFERROR(VLOOKUP($C79,'Graduation Rate'!$A:$M,13,FALSE), "")</f>
        <v>0.74</v>
      </c>
      <c r="G79" s="87">
        <f>IFERROR(VLOOKUP($C79,Discipline!$A:$I,4,FALSE), "")</f>
        <v>0.10100000000000001</v>
      </c>
      <c r="H79" s="87">
        <f>IFERROR(VLOOKUP($C79,'Dual Credit'!$A:$P,6,FALSE), "")</f>
        <v>0.253</v>
      </c>
      <c r="I79" s="99">
        <f>VLOOKUP($A79,Districts!$A:$G,7,FALSE)</f>
        <v>5.9121308274347086</v>
      </c>
      <c r="J79" s="90">
        <f>VLOOKUP($A79,Districts!$A:$F,5,FALSE)</f>
        <v>14.075224014336916</v>
      </c>
      <c r="K79" s="55">
        <f>VLOOKUP($A79,Districts!$A:$F,6,FALSE)</f>
        <v>16509.149515850258</v>
      </c>
      <c r="L79" s="6">
        <f>VLOOKUP($C79,Demographics!$A$1:$T$2860,3,FALSE)/$E79</f>
        <v>0.50552922590837279</v>
      </c>
      <c r="M79" s="6">
        <f>VLOOKUP($C79,Demographics!$A$1:$T$2860,4,FALSE)/$E79</f>
        <v>0.49368088467614535</v>
      </c>
      <c r="N79" s="6">
        <f>VLOOKUP($C79,Demographics!$A$1:$T$2860,5,FALSE)/$E79</f>
        <v>3.1595576619273301E-3</v>
      </c>
      <c r="O79" s="6">
        <f>VLOOKUP($C79,Demographics!$A$1:$T$2860,6,FALSE)/$E79</f>
        <v>5.3712480252764615E-2</v>
      </c>
      <c r="P79" s="6">
        <f>VLOOKUP($C79,Demographics!$A$1:$T$2860,7,FALSE)/$E79</f>
        <v>0.13428120063191154</v>
      </c>
      <c r="Q79" s="6">
        <f>VLOOKUP($C79,Demographics!$A$1:$T$2860,8,FALSE)/$E79</f>
        <v>0.4273301737756714</v>
      </c>
      <c r="R79" s="6">
        <f>VLOOKUP($C79,Demographics!$A$1:$T$2860,9,FALSE)/$E79</f>
        <v>9.3996840442338067E-2</v>
      </c>
      <c r="S79" s="6">
        <f>VLOOKUP($C79,Demographics!$A$1:$T$2860,10,FALSE)/$E79</f>
        <v>0.11374407582938388</v>
      </c>
      <c r="T79" s="6">
        <f>VLOOKUP($C79,Demographics!$A$1:$T$2860,11,FALSE)/$E79</f>
        <v>0.17298578199052134</v>
      </c>
      <c r="U79" s="6">
        <f>VLOOKUP($C79,Demographics!$A$1:$T$2860,12,FALSE)/$E79</f>
        <v>0.17614533965244866</v>
      </c>
      <c r="V79" s="6">
        <f>VLOOKUP($C79,Demographics!$A$1:$T$2860,13,FALSE)/$E79</f>
        <v>1.3428120063191154E-2</v>
      </c>
      <c r="W79" s="6">
        <f>VLOOKUP($C79,Demographics!$A$1:$T$2860,14,FALSE)/$E79</f>
        <v>5.7661927330173779E-2</v>
      </c>
      <c r="X79" s="6">
        <f>VLOOKUP($C79,Demographics!$A$1:$T$2860,15,FALSE)/$E79</f>
        <v>0.84202211690363349</v>
      </c>
      <c r="Y79" s="6">
        <f>VLOOKUP($C79,Demographics!$A$1:$T$2860,16,FALSE)/$E79</f>
        <v>7.8988941548183253E-4</v>
      </c>
      <c r="Z79" s="6">
        <f>VLOOKUP($C79,Demographics!$A$1:$T$2860,17,FALSE)/$E79</f>
        <v>8.135860979462875E-2</v>
      </c>
      <c r="AA79" s="6">
        <f>VLOOKUP($C79,Demographics!$A$1:$T$2860,18,FALSE)/$E79</f>
        <v>8.9257503949447078E-2</v>
      </c>
      <c r="AB79" s="6">
        <f>VLOOKUP($C79,Demographics!$A$1:$T$2860,19,FALSE)/$E79</f>
        <v>1.2638230647709321E-2</v>
      </c>
      <c r="AC79" s="54">
        <f>VLOOKUP($C79,Demographics!$A$1:$T$2860,20,FALSE)/$E79</f>
        <v>0.15481832543443919</v>
      </c>
      <c r="AD79" s="44">
        <f t="shared" si="5"/>
        <v>2.5015228426395937</v>
      </c>
      <c r="AE79" s="44">
        <f t="shared" si="6"/>
        <v>1.6598569969356485</v>
      </c>
      <c r="AF79" s="44">
        <f t="shared" si="7"/>
        <v>1.641111111111111</v>
      </c>
      <c r="AG79" s="21">
        <v>0.129</v>
      </c>
      <c r="AH79" s="18">
        <v>0.29199999999999998</v>
      </c>
      <c r="AI79" s="17">
        <v>0.13600000000000001</v>
      </c>
      <c r="AJ79" s="21">
        <f t="shared" si="9"/>
        <v>0.55699999999999994</v>
      </c>
      <c r="AK79" s="27">
        <f t="shared" si="8"/>
        <v>68</v>
      </c>
    </row>
    <row r="80" spans="1:37" x14ac:dyDescent="0.2">
      <c r="A80" s="9" t="s">
        <v>606</v>
      </c>
      <c r="B80" s="8" t="s">
        <v>450</v>
      </c>
      <c r="C80" s="35">
        <v>5027</v>
      </c>
      <c r="D80" s="36" t="s">
        <v>123</v>
      </c>
      <c r="E80" s="40">
        <f>VLOOKUP($C80,Demographics!$A$2:$T$2860,2,FALSE)</f>
        <v>708</v>
      </c>
      <c r="F80" s="87" t="str">
        <f>IFERROR(VLOOKUP($C80,'Graduation Rate'!$A:$M,13,FALSE), "")</f>
        <v/>
      </c>
      <c r="G80" s="87">
        <f>IFERROR(VLOOKUP($C80,Discipline!$A:$I,4,FALSE), "")</f>
        <v>8.3000000000000004E-2</v>
      </c>
      <c r="H80" s="87">
        <f>IFERROR(VLOOKUP($C80,'Dual Credit'!$A:$P,6,FALSE), "")</f>
        <v>0.1</v>
      </c>
      <c r="I80" s="99">
        <f>VLOOKUP($A80,Districts!$A:$G,7,FALSE)</f>
        <v>5.9121308274347086</v>
      </c>
      <c r="J80" s="90">
        <f>VLOOKUP($A80,Districts!$A:$F,5,FALSE)</f>
        <v>14.075224014336916</v>
      </c>
      <c r="K80" s="55">
        <f>VLOOKUP($A80,Districts!$A:$F,6,FALSE)</f>
        <v>16509.149515850258</v>
      </c>
      <c r="L80" s="6">
        <f>VLOOKUP($C80,Demographics!$A$1:$T$2860,3,FALSE)/$E80</f>
        <v>0.56497175141242939</v>
      </c>
      <c r="M80" s="6">
        <f>VLOOKUP($C80,Demographics!$A$1:$T$2860,4,FALSE)/$E80</f>
        <v>0.43502824858757061</v>
      </c>
      <c r="N80" s="6">
        <f>VLOOKUP($C80,Demographics!$A$1:$T$2860,5,FALSE)/$E80</f>
        <v>1.4124293785310734E-3</v>
      </c>
      <c r="O80" s="6">
        <f>VLOOKUP($C80,Demographics!$A$1:$T$2860,6,FALSE)/$E80</f>
        <v>5.7909604519774012E-2</v>
      </c>
      <c r="P80" s="6">
        <f>VLOOKUP($C80,Demographics!$A$1:$T$2860,7,FALSE)/$E80</f>
        <v>8.8983050847457626E-2</v>
      </c>
      <c r="Q80" s="6">
        <f>VLOOKUP($C80,Demographics!$A$1:$T$2860,8,FALSE)/$E80</f>
        <v>0.3884180790960452</v>
      </c>
      <c r="R80" s="6">
        <f>VLOOKUP($C80,Demographics!$A$1:$T$2860,9,FALSE)/$E80</f>
        <v>1.1299435028248588E-2</v>
      </c>
      <c r="S80" s="6">
        <f>VLOOKUP($C80,Demographics!$A$1:$T$2860,10,FALSE)/$E80</f>
        <v>0.1172316384180791</v>
      </c>
      <c r="T80" s="6">
        <f>VLOOKUP($C80,Demographics!$A$1:$T$2860,11,FALSE)/$E80</f>
        <v>0.3347457627118644</v>
      </c>
      <c r="U80" s="6">
        <f>VLOOKUP($C80,Demographics!$A$1:$T$2860,12,FALSE)/$E80</f>
        <v>5.9322033898305086E-2</v>
      </c>
      <c r="V80" s="6">
        <f>VLOOKUP($C80,Demographics!$A$1:$T$2860,13,FALSE)/$E80</f>
        <v>4.2372881355932203E-3</v>
      </c>
      <c r="W80" s="6">
        <f>VLOOKUP($C80,Demographics!$A$1:$T$2860,14,FALSE)/$E80</f>
        <v>1.2711864406779662E-2</v>
      </c>
      <c r="X80" s="6">
        <f>VLOOKUP($C80,Demographics!$A$1:$T$2860,15,FALSE)/$E80</f>
        <v>0.64830508474576276</v>
      </c>
      <c r="Y80" s="6">
        <f>VLOOKUP($C80,Demographics!$A$1:$T$2860,16,FALSE)/$E80</f>
        <v>0</v>
      </c>
      <c r="Z80" s="6">
        <f>VLOOKUP($C80,Demographics!$A$1:$T$2860,17,FALSE)/$E80</f>
        <v>0.23728813559322035</v>
      </c>
      <c r="AA80" s="6">
        <f>VLOOKUP($C80,Demographics!$A$1:$T$2860,18,FALSE)/$E80</f>
        <v>3.3898305084745763E-2</v>
      </c>
      <c r="AB80" s="6">
        <f>VLOOKUP($C80,Demographics!$A$1:$T$2860,19,FALSE)/$E80</f>
        <v>1.8361581920903956E-2</v>
      </c>
      <c r="AC80" s="54">
        <f>VLOOKUP($C80,Demographics!$A$1:$T$2860,20,FALSE)/$E80</f>
        <v>5.6497175141242938E-2</v>
      </c>
      <c r="AD80" s="44">
        <f t="shared" si="5"/>
        <v>2.8860887096774195</v>
      </c>
      <c r="AE80" s="44">
        <f t="shared" si="6"/>
        <v>2.5080808080808081</v>
      </c>
      <c r="AF80" s="44">
        <f t="shared" si="7"/>
        <v>2.4159999999999999</v>
      </c>
      <c r="AG80" s="19">
        <v>5.5E-2</v>
      </c>
      <c r="AH80" s="20">
        <v>0.26400000000000001</v>
      </c>
      <c r="AI80" s="17">
        <v>0.185</v>
      </c>
      <c r="AJ80" s="21">
        <f t="shared" si="9"/>
        <v>0.504</v>
      </c>
      <c r="AK80" s="27">
        <f t="shared" si="8"/>
        <v>75</v>
      </c>
    </row>
    <row r="81" spans="1:37" x14ac:dyDescent="0.2">
      <c r="A81" s="9" t="s">
        <v>606</v>
      </c>
      <c r="B81" s="8" t="s">
        <v>335</v>
      </c>
      <c r="C81" s="35">
        <v>3456</v>
      </c>
      <c r="D81" s="36" t="s">
        <v>123</v>
      </c>
      <c r="E81" s="40">
        <f>VLOOKUP($C81,Demographics!$A$2:$T$2860,2,FALSE)</f>
        <v>1339</v>
      </c>
      <c r="F81" s="87">
        <f>IFERROR(VLOOKUP($C81,'Graduation Rate'!$A:$M,13,FALSE), "")</f>
        <v>0.83214285700000001</v>
      </c>
      <c r="G81" s="87">
        <f>IFERROR(VLOOKUP($C81,Discipline!$A:$I,4,FALSE), "")</f>
        <v>5.8000000000000003E-2</v>
      </c>
      <c r="H81" s="87">
        <f>IFERROR(VLOOKUP($C81,'Dual Credit'!$A:$P,6,FALSE), "")</f>
        <v>0.26</v>
      </c>
      <c r="I81" s="99">
        <f>VLOOKUP($A81,Districts!$A:$G,7,FALSE)</f>
        <v>5.9121308274347086</v>
      </c>
      <c r="J81" s="90">
        <f>VLOOKUP($A81,Districts!$A:$F,5,FALSE)</f>
        <v>14.075224014336916</v>
      </c>
      <c r="K81" s="55">
        <f>VLOOKUP($A81,Districts!$A:$F,6,FALSE)</f>
        <v>16509.149515850258</v>
      </c>
      <c r="L81" s="6">
        <f>VLOOKUP($C81,Demographics!$A$1:$T$2860,3,FALSE)/$E81</f>
        <v>0.4809559372666169</v>
      </c>
      <c r="M81" s="6">
        <f>VLOOKUP($C81,Demographics!$A$1:$T$2860,4,FALSE)/$E81</f>
        <v>0.5190440627333831</v>
      </c>
      <c r="N81" s="6">
        <f>VLOOKUP($C81,Demographics!$A$1:$T$2860,5,FALSE)/$E81</f>
        <v>9.7087378640776691E-3</v>
      </c>
      <c r="O81" s="6">
        <f>VLOOKUP($C81,Demographics!$A$1:$T$2860,6,FALSE)/$E81</f>
        <v>5.8252427184466021E-2</v>
      </c>
      <c r="P81" s="6">
        <f>VLOOKUP($C81,Demographics!$A$1:$T$2860,7,FALSE)/$E81</f>
        <v>0.13890963405526513</v>
      </c>
      <c r="Q81" s="6">
        <f>VLOOKUP($C81,Demographics!$A$1:$T$2860,8,FALSE)/$E81</f>
        <v>0.20537714712471994</v>
      </c>
      <c r="R81" s="6">
        <f>VLOOKUP($C81,Demographics!$A$1:$T$2860,9,FALSE)/$E81</f>
        <v>4.1822255414488425E-2</v>
      </c>
      <c r="S81" s="6">
        <f>VLOOKUP($C81,Demographics!$A$1:$T$2860,10,FALSE)/$E81</f>
        <v>0.1650485436893204</v>
      </c>
      <c r="T81" s="6">
        <f>VLOOKUP($C81,Demographics!$A$1:$T$2860,11,FALSE)/$E81</f>
        <v>0.37864077669902912</v>
      </c>
      <c r="U81" s="6">
        <f>VLOOKUP($C81,Demographics!$A$1:$T$2860,12,FALSE)/$E81</f>
        <v>4.0328603435399554E-2</v>
      </c>
      <c r="V81" s="6">
        <f>VLOOKUP($C81,Demographics!$A$1:$T$2860,13,FALSE)/$E81</f>
        <v>9.7087378640776691E-3</v>
      </c>
      <c r="W81" s="6">
        <f>VLOOKUP($C81,Demographics!$A$1:$T$2860,14,FALSE)/$E81</f>
        <v>2.4645257654966394E-2</v>
      </c>
      <c r="X81" s="6">
        <f>VLOOKUP($C81,Demographics!$A$1:$T$2860,15,FALSE)/$E81</f>
        <v>0.51680358476474986</v>
      </c>
      <c r="Y81" s="6">
        <f>VLOOKUP($C81,Demographics!$A$1:$T$2860,16,FALSE)/$E81</f>
        <v>1.4936519790888724E-3</v>
      </c>
      <c r="Z81" s="6">
        <f>VLOOKUP($C81,Demographics!$A$1:$T$2860,17,FALSE)/$E81</f>
        <v>0.29499626587005229</v>
      </c>
      <c r="AA81" s="6">
        <f>VLOOKUP($C81,Demographics!$A$1:$T$2860,18,FALSE)/$E81</f>
        <v>7.3188946975354746E-2</v>
      </c>
      <c r="AB81" s="6">
        <f>VLOOKUP($C81,Demographics!$A$1:$T$2860,19,FALSE)/$E81</f>
        <v>2.1657953696788648E-2</v>
      </c>
      <c r="AC81" s="54">
        <f>VLOOKUP($C81,Demographics!$A$1:$T$2860,20,FALSE)/$E81</f>
        <v>0.1135175504107543</v>
      </c>
      <c r="AD81" s="44">
        <f t="shared" si="5"/>
        <v>2.8221302998965876</v>
      </c>
      <c r="AE81" s="44">
        <f t="shared" si="6"/>
        <v>2.0985477178423237</v>
      </c>
      <c r="AF81" s="44">
        <f t="shared" si="7"/>
        <v>2.240654205607477</v>
      </c>
      <c r="AG81" s="19">
        <v>7.0000000000000001E-3</v>
      </c>
      <c r="AH81" s="20">
        <v>-8.1000000000000003E-2</v>
      </c>
      <c r="AI81" s="17">
        <v>6.3E-2</v>
      </c>
      <c r="AJ81" s="21">
        <f t="shared" si="9"/>
        <v>-1.0999999999999996E-2</v>
      </c>
      <c r="AK81" s="27">
        <f t="shared" si="8"/>
        <v>274</v>
      </c>
    </row>
    <row r="82" spans="1:37" x14ac:dyDescent="0.2">
      <c r="A82" s="9" t="s">
        <v>606</v>
      </c>
      <c r="B82" s="8" t="s">
        <v>406</v>
      </c>
      <c r="C82" s="35">
        <v>1880</v>
      </c>
      <c r="D82" s="36" t="s">
        <v>124</v>
      </c>
      <c r="E82" s="40">
        <f>VLOOKUP($C82,Demographics!$A$2:$T$2860,2,FALSE)</f>
        <v>1</v>
      </c>
      <c r="F82" s="87" t="str">
        <f>IFERROR(VLOOKUP($C82,'Graduation Rate'!$A:$M,13,FALSE), "")</f>
        <v/>
      </c>
      <c r="G82" s="87" t="str">
        <f>IFERROR(VLOOKUP($C82,Discipline!$A:$I,4,FALSE), "")</f>
        <v/>
      </c>
      <c r="H82" s="87" t="str">
        <f>IFERROR(VLOOKUP($C82,'Dual Credit'!$A:$P,6,FALSE), "")</f>
        <v/>
      </c>
      <c r="I82" s="99">
        <f>VLOOKUP($A82,Districts!$A:$G,7,FALSE)</f>
        <v>5.9121308274347086</v>
      </c>
      <c r="J82" s="90">
        <f>VLOOKUP($A82,Districts!$A:$F,5,FALSE)</f>
        <v>14.075224014336916</v>
      </c>
      <c r="K82" s="55">
        <f>VLOOKUP($A82,Districts!$A:$F,6,FALSE)</f>
        <v>16509.149515850258</v>
      </c>
      <c r="L82" s="6">
        <f>VLOOKUP($C82,Demographics!$A$1:$T$2860,3,FALSE)/$E82</f>
        <v>0</v>
      </c>
      <c r="M82" s="6">
        <f>VLOOKUP($C82,Demographics!$A$1:$T$2860,4,FALSE)/$E82</f>
        <v>1</v>
      </c>
      <c r="N82" s="6">
        <f>VLOOKUP($C82,Demographics!$A$1:$T$2860,5,FALSE)/$E82</f>
        <v>0</v>
      </c>
      <c r="O82" s="6">
        <f>VLOOKUP($C82,Demographics!$A$1:$T$2860,6,FALSE)/$E82</f>
        <v>0</v>
      </c>
      <c r="P82" s="6">
        <f>VLOOKUP($C82,Demographics!$A$1:$T$2860,7,FALSE)/$E82</f>
        <v>1</v>
      </c>
      <c r="Q82" s="6">
        <f>VLOOKUP($C82,Demographics!$A$1:$T$2860,8,FALSE)/$E82</f>
        <v>0</v>
      </c>
      <c r="R82" s="6">
        <f>VLOOKUP($C82,Demographics!$A$1:$T$2860,9,FALSE)/$E82</f>
        <v>0</v>
      </c>
      <c r="S82" s="6">
        <f>VLOOKUP($C82,Demographics!$A$1:$T$2860,10,FALSE)/$E82</f>
        <v>0</v>
      </c>
      <c r="T82" s="6">
        <f>VLOOKUP($C82,Demographics!$A$1:$T$2860,11,FALSE)/$E82</f>
        <v>0</v>
      </c>
      <c r="U82" s="6">
        <f>VLOOKUP($C82,Demographics!$A$1:$T$2860,12,FALSE)/$E82</f>
        <v>0</v>
      </c>
      <c r="V82" s="6">
        <f>VLOOKUP($C82,Demographics!$A$1:$T$2860,13,FALSE)/$E82</f>
        <v>0</v>
      </c>
      <c r="W82" s="6">
        <f>VLOOKUP($C82,Demographics!$A$1:$T$2860,14,FALSE)/$E82</f>
        <v>0</v>
      </c>
      <c r="X82" s="6">
        <f>VLOOKUP($C82,Demographics!$A$1:$T$2860,15,FALSE)/$E82</f>
        <v>1</v>
      </c>
      <c r="Y82" s="6">
        <f>VLOOKUP($C82,Demographics!$A$1:$T$2860,16,FALSE)/$E82</f>
        <v>0</v>
      </c>
      <c r="Z82" s="6">
        <f>VLOOKUP($C82,Demographics!$A$1:$T$2860,17,FALSE)/$E82</f>
        <v>0</v>
      </c>
      <c r="AA82" s="6">
        <f>VLOOKUP($C82,Demographics!$A$1:$T$2860,18,FALSE)/$E82</f>
        <v>1</v>
      </c>
      <c r="AB82" s="6">
        <f>VLOOKUP($C82,Demographics!$A$1:$T$2860,19,FALSE)/$E82</f>
        <v>0</v>
      </c>
      <c r="AC82" s="54">
        <f>VLOOKUP($C82,Demographics!$A$1:$T$2860,20,FALSE)/$E82</f>
        <v>1</v>
      </c>
      <c r="AD82" s="44" t="str">
        <f t="shared" si="5"/>
        <v/>
      </c>
      <c r="AE82" s="44" t="str">
        <f t="shared" si="6"/>
        <v/>
      </c>
      <c r="AF82" s="44" t="str">
        <f t="shared" si="7"/>
        <v/>
      </c>
      <c r="AG82" s="19"/>
      <c r="AH82" s="20"/>
      <c r="AI82" s="17"/>
      <c r="AJ82" s="21">
        <f t="shared" si="9"/>
        <v>0</v>
      </c>
      <c r="AK82" s="27">
        <f t="shared" si="8"/>
        <v>223</v>
      </c>
    </row>
    <row r="83" spans="1:37" x14ac:dyDescent="0.2">
      <c r="A83" s="9" t="s">
        <v>606</v>
      </c>
      <c r="B83" s="8" t="s">
        <v>407</v>
      </c>
      <c r="C83" s="35">
        <v>5297</v>
      </c>
      <c r="D83" s="36" t="s">
        <v>123</v>
      </c>
      <c r="E83" s="40">
        <f>VLOOKUP($C83,Demographics!$A$2:$T$2860,2,FALSE)</f>
        <v>13</v>
      </c>
      <c r="F83" s="87" t="str">
        <f>IFERROR(VLOOKUP($C83,'Graduation Rate'!$A:$M,13,FALSE), "")</f>
        <v/>
      </c>
      <c r="G83" s="87" t="str">
        <f>IFERROR(VLOOKUP($C83,Discipline!$A:$I,4,FALSE), "")</f>
        <v/>
      </c>
      <c r="H83" s="87" t="str">
        <f>IFERROR(VLOOKUP($C83,'Dual Credit'!$A:$P,6,FALSE), "")</f>
        <v/>
      </c>
      <c r="I83" s="99">
        <f>VLOOKUP($A83,Districts!$A:$G,7,FALSE)</f>
        <v>5.9121308274347086</v>
      </c>
      <c r="J83" s="90">
        <f>VLOOKUP($A83,Districts!$A:$F,5,FALSE)</f>
        <v>14.075224014336916</v>
      </c>
      <c r="K83" s="55">
        <f>VLOOKUP($A83,Districts!$A:$F,6,FALSE)</f>
        <v>16509.149515850258</v>
      </c>
      <c r="L83" s="6">
        <f>VLOOKUP($C83,Demographics!$A$1:$T$2860,3,FALSE)/$E83</f>
        <v>0</v>
      </c>
      <c r="M83" s="6">
        <f>VLOOKUP($C83,Demographics!$A$1:$T$2860,4,FALSE)/$E83</f>
        <v>1</v>
      </c>
      <c r="N83" s="6">
        <f>VLOOKUP($C83,Demographics!$A$1:$T$2860,5,FALSE)/$E83</f>
        <v>0</v>
      </c>
      <c r="O83" s="6">
        <f>VLOOKUP($C83,Demographics!$A$1:$T$2860,6,FALSE)/$E83</f>
        <v>0</v>
      </c>
      <c r="P83" s="6">
        <f>VLOOKUP($C83,Demographics!$A$1:$T$2860,7,FALSE)/$E83</f>
        <v>0.23076923076923078</v>
      </c>
      <c r="Q83" s="6">
        <f>VLOOKUP($C83,Demographics!$A$1:$T$2860,8,FALSE)/$E83</f>
        <v>0.15384615384615385</v>
      </c>
      <c r="R83" s="6">
        <f>VLOOKUP($C83,Demographics!$A$1:$T$2860,9,FALSE)/$E83</f>
        <v>0</v>
      </c>
      <c r="S83" s="6">
        <f>VLOOKUP($C83,Demographics!$A$1:$T$2860,10,FALSE)/$E83</f>
        <v>7.6923076923076927E-2</v>
      </c>
      <c r="T83" s="6">
        <f>VLOOKUP($C83,Demographics!$A$1:$T$2860,11,FALSE)/$E83</f>
        <v>0.53846153846153844</v>
      </c>
      <c r="U83" s="6">
        <f>VLOOKUP($C83,Demographics!$A$1:$T$2860,12,FALSE)/$E83</f>
        <v>0</v>
      </c>
      <c r="V83" s="6">
        <f>VLOOKUP($C83,Demographics!$A$1:$T$2860,13,FALSE)/$E83</f>
        <v>7.6923076923076927E-2</v>
      </c>
      <c r="W83" s="6">
        <f>VLOOKUP($C83,Demographics!$A$1:$T$2860,14,FALSE)/$E83</f>
        <v>7.6923076923076927E-2</v>
      </c>
      <c r="X83" s="6">
        <f>VLOOKUP($C83,Demographics!$A$1:$T$2860,15,FALSE)/$E83</f>
        <v>0.53846153846153844</v>
      </c>
      <c r="Y83" s="6">
        <f>VLOOKUP($C83,Demographics!$A$1:$T$2860,16,FALSE)/$E83</f>
        <v>0</v>
      </c>
      <c r="Z83" s="6">
        <f>VLOOKUP($C83,Demographics!$A$1:$T$2860,17,FALSE)/$E83</f>
        <v>0</v>
      </c>
      <c r="AA83" s="6">
        <f>VLOOKUP($C83,Demographics!$A$1:$T$2860,18,FALSE)/$E83</f>
        <v>0.15384615384615385</v>
      </c>
      <c r="AB83" s="6">
        <f>VLOOKUP($C83,Demographics!$A$1:$T$2860,19,FALSE)/$E83</f>
        <v>0</v>
      </c>
      <c r="AC83" s="54">
        <f>VLOOKUP($C83,Demographics!$A$1:$T$2860,20,FALSE)/$E83</f>
        <v>1</v>
      </c>
      <c r="AD83" s="44" t="str">
        <f t="shared" si="5"/>
        <v/>
      </c>
      <c r="AE83" s="44" t="str">
        <f t="shared" si="6"/>
        <v/>
      </c>
      <c r="AF83" s="44" t="str">
        <f t="shared" si="7"/>
        <v/>
      </c>
      <c r="AG83" s="21"/>
      <c r="AH83" s="18"/>
      <c r="AI83" s="17"/>
      <c r="AJ83" s="21">
        <f t="shared" si="9"/>
        <v>0</v>
      </c>
      <c r="AK83" s="27">
        <f t="shared" si="8"/>
        <v>223</v>
      </c>
    </row>
    <row r="84" spans="1:37" x14ac:dyDescent="0.2">
      <c r="A84" s="9" t="s">
        <v>607</v>
      </c>
      <c r="B84" s="8" t="s">
        <v>21</v>
      </c>
      <c r="C84" s="35">
        <v>3366</v>
      </c>
      <c r="D84" s="36" t="s">
        <v>123</v>
      </c>
      <c r="E84" s="40">
        <f>VLOOKUP($C84,Demographics!$A$2:$T$2860,2,FALSE)</f>
        <v>274</v>
      </c>
      <c r="F84" s="87">
        <f>IFERROR(VLOOKUP($C84,'Graduation Rate'!$A:$M,13,FALSE), "")</f>
        <v>0.928571429</v>
      </c>
      <c r="G84" s="87">
        <f>IFERROR(VLOOKUP($C84,Discipline!$A:$I,4,FALSE), "")</f>
        <v>3.7999999999999999E-2</v>
      </c>
      <c r="H84" s="87">
        <f>IFERROR(VLOOKUP($C84,'Dual Credit'!$A:$P,6,FALSE), "")</f>
        <v>0.1</v>
      </c>
      <c r="I84" s="99">
        <f>VLOOKUP($A84,Districts!$A:$G,7,FALSE)</f>
        <v>1.179245283018868</v>
      </c>
      <c r="J84" s="90">
        <f>VLOOKUP($A84,Districts!$A:$F,5,FALSE)</f>
        <v>14.815945945945945</v>
      </c>
      <c r="K84" s="55">
        <f>VLOOKUP($A84,Districts!$A:$F,6,FALSE)</f>
        <v>14338.490979404951</v>
      </c>
      <c r="L84" s="6">
        <f>VLOOKUP($C84,Demographics!$A$1:$T$2860,3,FALSE)/$E84</f>
        <v>0.44525547445255476</v>
      </c>
      <c r="M84" s="6">
        <f>VLOOKUP($C84,Demographics!$A$1:$T$2860,4,FALSE)/$E84</f>
        <v>0.55474452554744524</v>
      </c>
      <c r="N84" s="6">
        <f>VLOOKUP($C84,Demographics!$A$1:$T$2860,5,FALSE)/$E84</f>
        <v>3.6496350364963502E-3</v>
      </c>
      <c r="O84" s="6">
        <f>VLOOKUP($C84,Demographics!$A$1:$T$2860,6,FALSE)/$E84</f>
        <v>7.2992700729927005E-3</v>
      </c>
      <c r="P84" s="6">
        <f>VLOOKUP($C84,Demographics!$A$1:$T$2860,7,FALSE)/$E84</f>
        <v>0</v>
      </c>
      <c r="Q84" s="6">
        <f>VLOOKUP($C84,Demographics!$A$1:$T$2860,8,FALSE)/$E84</f>
        <v>1.4598540145985401E-2</v>
      </c>
      <c r="R84" s="6">
        <f>VLOOKUP($C84,Demographics!$A$1:$T$2860,9,FALSE)/$E84</f>
        <v>0</v>
      </c>
      <c r="S84" s="6">
        <f>VLOOKUP($C84,Demographics!$A$1:$T$2860,10,FALSE)/$E84</f>
        <v>9.1240875912408759E-2</v>
      </c>
      <c r="T84" s="6">
        <f>VLOOKUP($C84,Demographics!$A$1:$T$2860,11,FALSE)/$E84</f>
        <v>0.88321167883211682</v>
      </c>
      <c r="U84" s="6">
        <f>VLOOKUP($C84,Demographics!$A$1:$T$2860,12,FALSE)/$E84</f>
        <v>0</v>
      </c>
      <c r="V84" s="6">
        <f>VLOOKUP($C84,Demographics!$A$1:$T$2860,13,FALSE)/$E84</f>
        <v>7.2992700729927005E-3</v>
      </c>
      <c r="W84" s="6">
        <f>VLOOKUP($C84,Demographics!$A$1:$T$2860,14,FALSE)/$E84</f>
        <v>3.6496350364963502E-3</v>
      </c>
      <c r="X84" s="6">
        <f>VLOOKUP($C84,Demographics!$A$1:$T$2860,15,FALSE)/$E84</f>
        <v>0.33576642335766421</v>
      </c>
      <c r="Y84" s="6">
        <f>VLOOKUP($C84,Demographics!$A$1:$T$2860,16,FALSE)/$E84</f>
        <v>0</v>
      </c>
      <c r="Z84" s="6">
        <f>VLOOKUP($C84,Demographics!$A$1:$T$2860,17,FALSE)/$E84</f>
        <v>0</v>
      </c>
      <c r="AA84" s="6">
        <f>VLOOKUP($C84,Demographics!$A$1:$T$2860,18,FALSE)/$E84</f>
        <v>2.1897810218978103E-2</v>
      </c>
      <c r="AB84" s="6">
        <f>VLOOKUP($C84,Demographics!$A$1:$T$2860,19,FALSE)/$E84</f>
        <v>4.3795620437956206E-2</v>
      </c>
      <c r="AC84" s="54">
        <f>VLOOKUP($C84,Demographics!$A$1:$T$2860,20,FALSE)/$E84</f>
        <v>0.14963503649635038</v>
      </c>
      <c r="AD84" s="44">
        <f t="shared" si="5"/>
        <v>3.1359516616314198</v>
      </c>
      <c r="AE84" s="44">
        <f t="shared" si="6"/>
        <v>2.7099391480730222</v>
      </c>
      <c r="AF84" s="44">
        <f t="shared" si="7"/>
        <v>2.4363827549947428</v>
      </c>
      <c r="AG84" s="19">
        <v>0.122</v>
      </c>
      <c r="AH84" s="20">
        <v>0.23400000000000001</v>
      </c>
      <c r="AI84" s="17">
        <v>-0.14699999999999999</v>
      </c>
      <c r="AJ84" s="21">
        <f t="shared" si="9"/>
        <v>0.20899999999999999</v>
      </c>
      <c r="AK84" s="27">
        <f t="shared" si="8"/>
        <v>159</v>
      </c>
    </row>
    <row r="85" spans="1:37" x14ac:dyDescent="0.2">
      <c r="A85" s="9" t="s">
        <v>608</v>
      </c>
      <c r="B85" s="8" t="s">
        <v>451</v>
      </c>
      <c r="C85" s="35">
        <v>5362</v>
      </c>
      <c r="D85" s="36" t="s">
        <v>123</v>
      </c>
      <c r="E85" s="40">
        <f>VLOOKUP($C85,Demographics!$A$2:$T$2860,2,FALSE)</f>
        <v>440</v>
      </c>
      <c r="F85" s="87">
        <f>IFERROR(VLOOKUP($C85,'Graduation Rate'!$A:$M,13,FALSE), "")</f>
        <v>0.92307692299999999</v>
      </c>
      <c r="G85" s="87">
        <f>IFERROR(VLOOKUP($C85,Discipline!$A:$I,4,FALSE), "")</f>
        <v>2.3E-2</v>
      </c>
      <c r="H85" s="87">
        <f>IFERROR(VLOOKUP($C85,'Dual Credit'!$A:$P,6,FALSE), "")</f>
        <v>0.01</v>
      </c>
      <c r="I85" s="99">
        <f>VLOOKUP($A85,Districts!$A:$G,7,FALSE)</f>
        <v>2.1388301620859762</v>
      </c>
      <c r="J85" s="90">
        <f>VLOOKUP($A85,Districts!$A:$F,5,FALSE)</f>
        <v>15.941925568119446</v>
      </c>
      <c r="K85" s="55">
        <f>VLOOKUP($A85,Districts!$A:$F,6,FALSE)</f>
        <v>13561.212161278097</v>
      </c>
      <c r="L85" s="6">
        <f>VLOOKUP($C85,Demographics!$A$1:$T$2860,3,FALSE)/$E85</f>
        <v>0.45</v>
      </c>
      <c r="M85" s="6">
        <f>VLOOKUP($C85,Demographics!$A$1:$T$2860,4,FALSE)/$E85</f>
        <v>0.55000000000000004</v>
      </c>
      <c r="N85" s="6">
        <f>VLOOKUP($C85,Demographics!$A$1:$T$2860,5,FALSE)/$E85</f>
        <v>0</v>
      </c>
      <c r="O85" s="6">
        <f>VLOOKUP($C85,Demographics!$A$1:$T$2860,6,FALSE)/$E85</f>
        <v>6.8181818181818179E-3</v>
      </c>
      <c r="P85" s="6">
        <f>VLOOKUP($C85,Demographics!$A$1:$T$2860,7,FALSE)/$E85</f>
        <v>4.5454545454545452E-3</v>
      </c>
      <c r="Q85" s="6">
        <f>VLOOKUP($C85,Demographics!$A$1:$T$2860,8,FALSE)/$E85</f>
        <v>0.37727272727272726</v>
      </c>
      <c r="R85" s="6">
        <f>VLOOKUP($C85,Demographics!$A$1:$T$2860,9,FALSE)/$E85</f>
        <v>6.8181818181818179E-3</v>
      </c>
      <c r="S85" s="6">
        <f>VLOOKUP($C85,Demographics!$A$1:$T$2860,10,FALSE)/$E85</f>
        <v>4.5454545454545456E-2</v>
      </c>
      <c r="T85" s="6">
        <f>VLOOKUP($C85,Demographics!$A$1:$T$2860,11,FALSE)/$E85</f>
        <v>0.55909090909090908</v>
      </c>
      <c r="U85" s="6">
        <f>VLOOKUP($C85,Demographics!$A$1:$T$2860,12,FALSE)/$E85</f>
        <v>0.12954545454545455</v>
      </c>
      <c r="V85" s="6">
        <f>VLOOKUP($C85,Demographics!$A$1:$T$2860,13,FALSE)/$E85</f>
        <v>9.0909090909090905E-3</v>
      </c>
      <c r="W85" s="6">
        <f>VLOOKUP($C85,Demographics!$A$1:$T$2860,14,FALSE)/$E85</f>
        <v>2.2727272727272728E-2</v>
      </c>
      <c r="X85" s="6">
        <f>VLOOKUP($C85,Demographics!$A$1:$T$2860,15,FALSE)/$E85</f>
        <v>0.51136363636363635</v>
      </c>
      <c r="Y85" s="6">
        <f>VLOOKUP($C85,Demographics!$A$1:$T$2860,16,FALSE)/$E85</f>
        <v>5.2272727272727269E-2</v>
      </c>
      <c r="Z85" s="6">
        <f>VLOOKUP($C85,Demographics!$A$1:$T$2860,17,FALSE)/$E85</f>
        <v>1.1363636363636364E-2</v>
      </c>
      <c r="AA85" s="6">
        <f>VLOOKUP($C85,Demographics!$A$1:$T$2860,18,FALSE)/$E85</f>
        <v>3.6363636363636362E-2</v>
      </c>
      <c r="AB85" s="6">
        <f>VLOOKUP($C85,Demographics!$A$1:$T$2860,19,FALSE)/$E85</f>
        <v>4.0909090909090909E-2</v>
      </c>
      <c r="AC85" s="54">
        <f>VLOOKUP($C85,Demographics!$A$1:$T$2860,20,FALSE)/$E85</f>
        <v>0.1</v>
      </c>
      <c r="AD85" s="44">
        <f t="shared" si="5"/>
        <v>3.1710794297352343</v>
      </c>
      <c r="AE85" s="44">
        <f t="shared" si="6"/>
        <v>2.089613034623218</v>
      </c>
      <c r="AF85" s="44">
        <f t="shared" si="7"/>
        <v>2.2038600723763571</v>
      </c>
      <c r="AG85" s="19">
        <v>0.40300000000000002</v>
      </c>
      <c r="AH85" s="20">
        <v>-3.6999999999999998E-2</v>
      </c>
      <c r="AI85" s="17">
        <v>-4.2000000000000003E-2</v>
      </c>
      <c r="AJ85" s="21">
        <f t="shared" si="9"/>
        <v>0.32400000000000007</v>
      </c>
      <c r="AK85" s="27">
        <f t="shared" si="8"/>
        <v>131</v>
      </c>
    </row>
    <row r="86" spans="1:37" x14ac:dyDescent="0.2">
      <c r="A86" s="9" t="s">
        <v>609</v>
      </c>
      <c r="B86" s="8" t="s">
        <v>163</v>
      </c>
      <c r="C86" s="35">
        <v>2588</v>
      </c>
      <c r="D86" s="36" t="s">
        <v>123</v>
      </c>
      <c r="E86" s="40">
        <f>VLOOKUP($C86,Demographics!$A$2:$T$2860,2,FALSE)</f>
        <v>174</v>
      </c>
      <c r="F86" s="87" t="str">
        <f>IFERROR(VLOOKUP($C86,'Graduation Rate'!$A:$M,13,FALSE), "")</f>
        <v/>
      </c>
      <c r="G86" s="87" t="str">
        <f>IFERROR(VLOOKUP($C86,Discipline!$A:$I,4,FALSE), "")</f>
        <v/>
      </c>
      <c r="H86" s="87">
        <f>IFERROR(VLOOKUP($C86,'Dual Credit'!$A:$P,6,FALSE), "")</f>
        <v>0.1</v>
      </c>
      <c r="I86" s="99">
        <f>VLOOKUP($A86,Districts!$A:$G,7,FALSE)</f>
        <v>1.1013513513513513</v>
      </c>
      <c r="J86" s="90">
        <f>VLOOKUP($A86,Districts!$A:$F,5,FALSE)</f>
        <v>11.663798808735937</v>
      </c>
      <c r="K86" s="55">
        <f>VLOOKUP($A86,Districts!$A:$F,6,FALSE)</f>
        <v>20609.651838402177</v>
      </c>
      <c r="L86" s="6">
        <f>VLOOKUP($C86,Demographics!$A$1:$T$2860,3,FALSE)/$E86</f>
        <v>0.44252873563218392</v>
      </c>
      <c r="M86" s="6">
        <f>VLOOKUP($C86,Demographics!$A$1:$T$2860,4,FALSE)/$E86</f>
        <v>0.55747126436781613</v>
      </c>
      <c r="N86" s="6">
        <f>VLOOKUP($C86,Demographics!$A$1:$T$2860,5,FALSE)/$E86</f>
        <v>0</v>
      </c>
      <c r="O86" s="6">
        <f>VLOOKUP($C86,Demographics!$A$1:$T$2860,6,FALSE)/$E86</f>
        <v>1.1494252873563218E-2</v>
      </c>
      <c r="P86" s="6">
        <f>VLOOKUP($C86,Demographics!$A$1:$T$2860,7,FALSE)/$E86</f>
        <v>2.8735632183908046E-2</v>
      </c>
      <c r="Q86" s="6">
        <f>VLOOKUP($C86,Demographics!$A$1:$T$2860,8,FALSE)/$E86</f>
        <v>5.7471264367816091E-3</v>
      </c>
      <c r="R86" s="6">
        <f>VLOOKUP($C86,Demographics!$A$1:$T$2860,9,FALSE)/$E86</f>
        <v>0</v>
      </c>
      <c r="S86" s="6">
        <f>VLOOKUP($C86,Demographics!$A$1:$T$2860,10,FALSE)/$E86</f>
        <v>2.8735632183908046E-2</v>
      </c>
      <c r="T86" s="6">
        <f>VLOOKUP($C86,Demographics!$A$1:$T$2860,11,FALSE)/$E86</f>
        <v>0.92528735632183912</v>
      </c>
      <c r="U86" s="6">
        <f>VLOOKUP($C86,Demographics!$A$1:$T$2860,12,FALSE)/$E86</f>
        <v>5.7471264367816091E-3</v>
      </c>
      <c r="V86" s="6">
        <f>VLOOKUP($C86,Demographics!$A$1:$T$2860,13,FALSE)/$E86</f>
        <v>0</v>
      </c>
      <c r="W86" s="6">
        <f>VLOOKUP($C86,Demographics!$A$1:$T$2860,14,FALSE)/$E86</f>
        <v>5.7471264367816091E-3</v>
      </c>
      <c r="X86" s="6">
        <f>VLOOKUP($C86,Demographics!$A$1:$T$2860,15,FALSE)/$E86</f>
        <v>0.26436781609195403</v>
      </c>
      <c r="Y86" s="6">
        <f>VLOOKUP($C86,Demographics!$A$1:$T$2860,16,FALSE)/$E86</f>
        <v>0</v>
      </c>
      <c r="Z86" s="6">
        <f>VLOOKUP($C86,Demographics!$A$1:$T$2860,17,FALSE)/$E86</f>
        <v>1.7241379310344827E-2</v>
      </c>
      <c r="AA86" s="6">
        <f>VLOOKUP($C86,Demographics!$A$1:$T$2860,18,FALSE)/$E86</f>
        <v>4.5977011494252873E-2</v>
      </c>
      <c r="AB86" s="6">
        <f>VLOOKUP($C86,Demographics!$A$1:$T$2860,19,FALSE)/$E86</f>
        <v>0</v>
      </c>
      <c r="AC86" s="54">
        <f>VLOOKUP($C86,Demographics!$A$1:$T$2860,20,FALSE)/$E86</f>
        <v>0.16666666666666666</v>
      </c>
      <c r="AD86" s="44">
        <f t="shared" si="5"/>
        <v>2.8024564994882293</v>
      </c>
      <c r="AE86" s="44">
        <f t="shared" si="6"/>
        <v>2.5337423312883431</v>
      </c>
      <c r="AF86" s="44">
        <f t="shared" si="7"/>
        <v>2.2162162162162158</v>
      </c>
      <c r="AG86" s="19">
        <v>-0.22</v>
      </c>
      <c r="AH86" s="20">
        <v>6.3E-2</v>
      </c>
      <c r="AI86" s="17">
        <v>-0.38700000000000001</v>
      </c>
      <c r="AJ86" s="21">
        <f t="shared" si="9"/>
        <v>-0.54400000000000004</v>
      </c>
      <c r="AK86" s="27">
        <f t="shared" si="8"/>
        <v>440</v>
      </c>
    </row>
    <row r="87" spans="1:37" x14ac:dyDescent="0.2">
      <c r="A87" s="9" t="s">
        <v>610</v>
      </c>
      <c r="B87" s="8" t="s">
        <v>291</v>
      </c>
      <c r="C87" s="35">
        <v>3508</v>
      </c>
      <c r="D87" s="36" t="s">
        <v>123</v>
      </c>
      <c r="E87" s="40">
        <f>VLOOKUP($C87,Demographics!$A$2:$T$2860,2,FALSE)</f>
        <v>137</v>
      </c>
      <c r="F87" s="87" t="str">
        <f>IFERROR(VLOOKUP($C87,'Graduation Rate'!$A:$M,13,FALSE), "")</f>
        <v/>
      </c>
      <c r="G87" s="87">
        <f>IFERROR(VLOOKUP($C87,Discipline!$A:$I,4,FALSE), "")</f>
        <v>9.2999999999999999E-2</v>
      </c>
      <c r="H87" s="87">
        <f>IFERROR(VLOOKUP($C87,'Dual Credit'!$A:$P,6,FALSE), "")</f>
        <v>0.182</v>
      </c>
      <c r="I87" s="99">
        <f>VLOOKUP($A87,Districts!$A:$G,7,FALSE)</f>
        <v>4.511278195488722</v>
      </c>
      <c r="J87" s="90">
        <f>VLOOKUP($A87,Districts!$A:$F,5,FALSE)</f>
        <v>11.799552906110284</v>
      </c>
      <c r="K87" s="55">
        <f>VLOOKUP($A87,Districts!$A:$F,6,FALSE)</f>
        <v>26492.318676981358</v>
      </c>
      <c r="L87" s="6">
        <f>VLOOKUP($C87,Demographics!$A$1:$T$2860,3,FALSE)/$E87</f>
        <v>0.40875912408759124</v>
      </c>
      <c r="M87" s="6">
        <f>VLOOKUP($C87,Demographics!$A$1:$T$2860,4,FALSE)/$E87</f>
        <v>0.59124087591240881</v>
      </c>
      <c r="N87" s="6">
        <f>VLOOKUP($C87,Demographics!$A$1:$T$2860,5,FALSE)/$E87</f>
        <v>0.26277372262773724</v>
      </c>
      <c r="O87" s="6">
        <f>VLOOKUP($C87,Demographics!$A$1:$T$2860,6,FALSE)/$E87</f>
        <v>1.4598540145985401E-2</v>
      </c>
      <c r="P87" s="6">
        <f>VLOOKUP($C87,Demographics!$A$1:$T$2860,7,FALSE)/$E87</f>
        <v>1.4598540145985401E-2</v>
      </c>
      <c r="Q87" s="6">
        <f>VLOOKUP($C87,Demographics!$A$1:$T$2860,8,FALSE)/$E87</f>
        <v>0.13138686131386862</v>
      </c>
      <c r="R87" s="6">
        <f>VLOOKUP($C87,Demographics!$A$1:$T$2860,9,FALSE)/$E87</f>
        <v>0</v>
      </c>
      <c r="S87" s="6">
        <f>VLOOKUP($C87,Demographics!$A$1:$T$2860,10,FALSE)/$E87</f>
        <v>8.7591240875912413E-2</v>
      </c>
      <c r="T87" s="6">
        <f>VLOOKUP($C87,Demographics!$A$1:$T$2860,11,FALSE)/$E87</f>
        <v>0.48905109489051096</v>
      </c>
      <c r="U87" s="6">
        <f>VLOOKUP($C87,Demographics!$A$1:$T$2860,12,FALSE)/$E87</f>
        <v>0</v>
      </c>
      <c r="V87" s="6">
        <f>VLOOKUP($C87,Demographics!$A$1:$T$2860,13,FALSE)/$E87</f>
        <v>0</v>
      </c>
      <c r="W87" s="6">
        <f>VLOOKUP($C87,Demographics!$A$1:$T$2860,14,FALSE)/$E87</f>
        <v>2.1897810218978103E-2</v>
      </c>
      <c r="X87" s="6">
        <f>VLOOKUP($C87,Demographics!$A$1:$T$2860,15,FALSE)/$E87</f>
        <v>0.81751824817518248</v>
      </c>
      <c r="Y87" s="6">
        <f>VLOOKUP($C87,Demographics!$A$1:$T$2860,16,FALSE)/$E87</f>
        <v>0</v>
      </c>
      <c r="Z87" s="6">
        <f>VLOOKUP($C87,Demographics!$A$1:$T$2860,17,FALSE)/$E87</f>
        <v>0</v>
      </c>
      <c r="AA87" s="6">
        <f>VLOOKUP($C87,Demographics!$A$1:$T$2860,18,FALSE)/$E87</f>
        <v>5.8394160583941604E-2</v>
      </c>
      <c r="AB87" s="6">
        <f>VLOOKUP($C87,Demographics!$A$1:$T$2860,19,FALSE)/$E87</f>
        <v>7.2992700729927005E-3</v>
      </c>
      <c r="AC87" s="54">
        <f>VLOOKUP($C87,Demographics!$A$1:$T$2860,20,FALSE)/$E87</f>
        <v>0.21167883211678831</v>
      </c>
      <c r="AD87" s="44">
        <f t="shared" si="5"/>
        <v>2.2956705385427667</v>
      </c>
      <c r="AE87" s="44">
        <f t="shared" si="6"/>
        <v>1.8986272439281944</v>
      </c>
      <c r="AF87" s="44">
        <f t="shared" si="7"/>
        <v>2.0916580844490213</v>
      </c>
      <c r="AG87" s="19">
        <v>-0.1</v>
      </c>
      <c r="AH87" s="20">
        <v>-3.0000000000000001E-3</v>
      </c>
      <c r="AI87" s="17">
        <v>-7.6999999999999999E-2</v>
      </c>
      <c r="AJ87" s="21">
        <f t="shared" si="9"/>
        <v>-0.18</v>
      </c>
      <c r="AK87" s="27">
        <f t="shared" si="8"/>
        <v>335</v>
      </c>
    </row>
    <row r="88" spans="1:37" x14ac:dyDescent="0.2">
      <c r="A88" s="9" t="s">
        <v>611</v>
      </c>
      <c r="B88" s="8" t="s">
        <v>287</v>
      </c>
      <c r="C88" s="35">
        <v>4049</v>
      </c>
      <c r="D88" s="36" t="s">
        <v>123</v>
      </c>
      <c r="E88" s="40">
        <f>VLOOKUP($C88,Demographics!$A$2:$T$2860,2,FALSE)</f>
        <v>233</v>
      </c>
      <c r="F88" s="87">
        <f>IFERROR(VLOOKUP($C88,'Graduation Rate'!$A:$M,13,FALSE), "")</f>
        <v>0.71186440699999998</v>
      </c>
      <c r="G88" s="87">
        <f>IFERROR(VLOOKUP($C88,Discipline!$A:$I,4,FALSE), "")</f>
        <v>6.0999999999999999E-2</v>
      </c>
      <c r="H88" s="87">
        <f>IFERROR(VLOOKUP($C88,'Dual Credit'!$A:$P,6,FALSE), "")</f>
        <v>0.1</v>
      </c>
      <c r="I88" s="99">
        <f>VLOOKUP($A88,Districts!$A:$G,7,FALSE)</f>
        <v>1.9661495063469676</v>
      </c>
      <c r="J88" s="90">
        <f>VLOOKUP($A88,Districts!$A:$F,5,FALSE)</f>
        <v>15.594307977581934</v>
      </c>
      <c r="K88" s="55">
        <f>VLOOKUP($A88,Districts!$A:$F,6,FALSE)</f>
        <v>14745.171667913641</v>
      </c>
      <c r="L88" s="6">
        <f>VLOOKUP($C88,Demographics!$A$1:$T$2860,3,FALSE)/$E88</f>
        <v>0.48497854077253216</v>
      </c>
      <c r="M88" s="6">
        <f>VLOOKUP($C88,Demographics!$A$1:$T$2860,4,FALSE)/$E88</f>
        <v>0.51502145922746778</v>
      </c>
      <c r="N88" s="6">
        <f>VLOOKUP($C88,Demographics!$A$1:$T$2860,5,FALSE)/$E88</f>
        <v>4.2918454935622317E-3</v>
      </c>
      <c r="O88" s="6">
        <f>VLOOKUP($C88,Demographics!$A$1:$T$2860,6,FALSE)/$E88</f>
        <v>8.5836909871244635E-3</v>
      </c>
      <c r="P88" s="6">
        <f>VLOOKUP($C88,Demographics!$A$1:$T$2860,7,FALSE)/$E88</f>
        <v>8.5836909871244635E-3</v>
      </c>
      <c r="Q88" s="6">
        <f>VLOOKUP($C88,Demographics!$A$1:$T$2860,8,FALSE)/$E88</f>
        <v>0.38197424892703863</v>
      </c>
      <c r="R88" s="6">
        <f>VLOOKUP($C88,Demographics!$A$1:$T$2860,9,FALSE)/$E88</f>
        <v>0</v>
      </c>
      <c r="S88" s="6">
        <f>VLOOKUP($C88,Demographics!$A$1:$T$2860,10,FALSE)/$E88</f>
        <v>3.8626609442060089E-2</v>
      </c>
      <c r="T88" s="6">
        <f>VLOOKUP($C88,Demographics!$A$1:$T$2860,11,FALSE)/$E88</f>
        <v>0.55793991416309008</v>
      </c>
      <c r="U88" s="6">
        <f>VLOOKUP($C88,Demographics!$A$1:$T$2860,12,FALSE)/$E88</f>
        <v>0.13304721030042918</v>
      </c>
      <c r="V88" s="6">
        <f>VLOOKUP($C88,Demographics!$A$1:$T$2860,13,FALSE)/$E88</f>
        <v>0</v>
      </c>
      <c r="W88" s="6">
        <f>VLOOKUP($C88,Demographics!$A$1:$T$2860,14,FALSE)/$E88</f>
        <v>2.575107296137339E-2</v>
      </c>
      <c r="X88" s="6">
        <f>VLOOKUP($C88,Demographics!$A$1:$T$2860,15,FALSE)/$E88</f>
        <v>0.53218884120171672</v>
      </c>
      <c r="Y88" s="6">
        <f>VLOOKUP($C88,Demographics!$A$1:$T$2860,16,FALSE)/$E88</f>
        <v>6.4377682403433473E-2</v>
      </c>
      <c r="Z88" s="6">
        <f>VLOOKUP($C88,Demographics!$A$1:$T$2860,17,FALSE)/$E88</f>
        <v>1.2875536480686695E-2</v>
      </c>
      <c r="AA88" s="6">
        <f>VLOOKUP($C88,Demographics!$A$1:$T$2860,18,FALSE)/$E88</f>
        <v>4.7210300429184553E-2</v>
      </c>
      <c r="AB88" s="6">
        <f>VLOOKUP($C88,Demographics!$A$1:$T$2860,19,FALSE)/$E88</f>
        <v>4.2918454935622317E-3</v>
      </c>
      <c r="AC88" s="54">
        <f>VLOOKUP($C88,Demographics!$A$1:$T$2860,20,FALSE)/$E88</f>
        <v>0.15879828326180256</v>
      </c>
      <c r="AD88" s="44">
        <f t="shared" si="5"/>
        <v>2.5267260579064588</v>
      </c>
      <c r="AE88" s="44">
        <f t="shared" si="6"/>
        <v>1.6707317073170733</v>
      </c>
      <c r="AF88" s="44">
        <f t="shared" si="7"/>
        <v>2.5909090909090908</v>
      </c>
      <c r="AG88" s="21">
        <v>-0.19600000000000001</v>
      </c>
      <c r="AH88" s="18">
        <v>-0.46200000000000002</v>
      </c>
      <c r="AI88" s="17">
        <v>0.33700000000000002</v>
      </c>
      <c r="AJ88" s="21">
        <f t="shared" si="9"/>
        <v>-0.32100000000000001</v>
      </c>
      <c r="AK88" s="27">
        <f t="shared" si="8"/>
        <v>378</v>
      </c>
    </row>
    <row r="89" spans="1:37" x14ac:dyDescent="0.2">
      <c r="A89" s="9" t="s">
        <v>612</v>
      </c>
      <c r="B89" s="8" t="s">
        <v>158</v>
      </c>
      <c r="C89" s="35">
        <v>3310</v>
      </c>
      <c r="D89" s="36" t="s">
        <v>123</v>
      </c>
      <c r="E89" s="40">
        <f>VLOOKUP($C89,Demographics!$A$2:$T$2860,2,FALSE)</f>
        <v>533</v>
      </c>
      <c r="F89" s="87">
        <f>IFERROR(VLOOKUP($C89,'Graduation Rate'!$A:$M,13,FALSE), "")</f>
        <v>0.91304347799999996</v>
      </c>
      <c r="G89" s="87">
        <f>IFERROR(VLOOKUP($C89,Discipline!$A:$I,4,FALSE), "")</f>
        <v>5.1999999999999998E-2</v>
      </c>
      <c r="H89" s="87">
        <f>IFERROR(VLOOKUP($C89,'Dual Credit'!$A:$P,6,FALSE), "")</f>
        <v>7.1999999999999995E-2</v>
      </c>
      <c r="I89" s="99">
        <f>VLOOKUP($A89,Districts!$A:$G,7,FALSE)</f>
        <v>4.4583572659391155</v>
      </c>
      <c r="J89" s="90">
        <f>VLOOKUP($A89,Districts!$A:$F,5,FALSE)</f>
        <v>15.903734718394462</v>
      </c>
      <c r="K89" s="55">
        <f>VLOOKUP($A89,Districts!$A:$F,6,FALSE)</f>
        <v>13894.018445593552</v>
      </c>
      <c r="L89" s="6">
        <f>VLOOKUP($C89,Demographics!$A$1:$T$2860,3,FALSE)/$E89</f>
        <v>0.5065666041275797</v>
      </c>
      <c r="M89" s="6">
        <f>VLOOKUP($C89,Demographics!$A$1:$T$2860,4,FALSE)/$E89</f>
        <v>0.49343339587242024</v>
      </c>
      <c r="N89" s="6">
        <f>VLOOKUP($C89,Demographics!$A$1:$T$2860,5,FALSE)/$E89</f>
        <v>1.8761726078799251E-2</v>
      </c>
      <c r="O89" s="6">
        <f>VLOOKUP($C89,Demographics!$A$1:$T$2860,6,FALSE)/$E89</f>
        <v>5.6285178236397749E-3</v>
      </c>
      <c r="P89" s="6">
        <f>VLOOKUP($C89,Demographics!$A$1:$T$2860,7,FALSE)/$E89</f>
        <v>9.3808630393996256E-3</v>
      </c>
      <c r="Q89" s="6">
        <f>VLOOKUP($C89,Demographics!$A$1:$T$2860,8,FALSE)/$E89</f>
        <v>3.7523452157598502E-2</v>
      </c>
      <c r="R89" s="6">
        <f>VLOOKUP($C89,Demographics!$A$1:$T$2860,9,FALSE)/$E89</f>
        <v>0</v>
      </c>
      <c r="S89" s="6">
        <f>VLOOKUP($C89,Demographics!$A$1:$T$2860,10,FALSE)/$E89</f>
        <v>5.4409005628517824E-2</v>
      </c>
      <c r="T89" s="6">
        <f>VLOOKUP($C89,Demographics!$A$1:$T$2860,11,FALSE)/$E89</f>
        <v>0.87429643527204504</v>
      </c>
      <c r="U89" s="6">
        <f>VLOOKUP($C89,Demographics!$A$1:$T$2860,12,FALSE)/$E89</f>
        <v>1.125703564727955E-2</v>
      </c>
      <c r="V89" s="6">
        <f>VLOOKUP($C89,Demographics!$A$1:$T$2860,13,FALSE)/$E89</f>
        <v>5.6285178236397749E-3</v>
      </c>
      <c r="W89" s="6">
        <f>VLOOKUP($C89,Demographics!$A$1:$T$2860,14,FALSE)/$E89</f>
        <v>1.8761726078799251E-2</v>
      </c>
      <c r="X89" s="6">
        <f>VLOOKUP($C89,Demographics!$A$1:$T$2860,15,FALSE)/$E89</f>
        <v>0.46341463414634149</v>
      </c>
      <c r="Y89" s="6">
        <f>VLOOKUP($C89,Demographics!$A$1:$T$2860,16,FALSE)/$E89</f>
        <v>0</v>
      </c>
      <c r="Z89" s="6">
        <f>VLOOKUP($C89,Demographics!$A$1:$T$2860,17,FALSE)/$E89</f>
        <v>7.5046904315196998E-3</v>
      </c>
      <c r="AA89" s="6">
        <f>VLOOKUP($C89,Demographics!$A$1:$T$2860,18,FALSE)/$E89</f>
        <v>4.6904315196998121E-2</v>
      </c>
      <c r="AB89" s="6">
        <f>VLOOKUP($C89,Demographics!$A$1:$T$2860,19,FALSE)/$E89</f>
        <v>1.6885553470919325E-2</v>
      </c>
      <c r="AC89" s="54">
        <f>VLOOKUP($C89,Demographics!$A$1:$T$2860,20,FALSE)/$E89</f>
        <v>0.13133208255159476</v>
      </c>
      <c r="AD89" s="44">
        <f t="shared" si="5"/>
        <v>2.9260000000000002</v>
      </c>
      <c r="AE89" s="44">
        <f t="shared" si="6"/>
        <v>2.399796541200407</v>
      </c>
      <c r="AF89" s="44">
        <f t="shared" si="7"/>
        <v>2.5139784946236561</v>
      </c>
      <c r="AG89" s="21">
        <v>3.3000000000000002E-2</v>
      </c>
      <c r="AH89" s="18">
        <v>0.109</v>
      </c>
      <c r="AI89" s="17">
        <v>6.9000000000000006E-2</v>
      </c>
      <c r="AJ89" s="21">
        <f t="shared" si="9"/>
        <v>0.21100000000000002</v>
      </c>
      <c r="AK89" s="27">
        <f t="shared" si="8"/>
        <v>157</v>
      </c>
    </row>
    <row r="90" spans="1:37" x14ac:dyDescent="0.2">
      <c r="A90" s="9" t="s">
        <v>612</v>
      </c>
      <c r="B90" s="8" t="s">
        <v>212</v>
      </c>
      <c r="C90" s="35">
        <v>1594</v>
      </c>
      <c r="D90" s="36" t="s">
        <v>124</v>
      </c>
      <c r="E90" s="40">
        <f>VLOOKUP($C90,Demographics!$A$2:$T$2860,2,FALSE)</f>
        <v>99</v>
      </c>
      <c r="F90" s="87">
        <f>IFERROR(VLOOKUP($C90,'Graduation Rate'!$A:$M,13,FALSE), "")</f>
        <v>0.5</v>
      </c>
      <c r="G90" s="87" t="str">
        <f>IFERROR(VLOOKUP($C90,Discipline!$A:$I,4,FALSE), "")</f>
        <v/>
      </c>
      <c r="H90" s="87">
        <f>IFERROR(VLOOKUP($C90,'Dual Credit'!$A:$P,6,FALSE), "")</f>
        <v>0.12</v>
      </c>
      <c r="I90" s="99">
        <f>VLOOKUP($A90,Districts!$A:$G,7,FALSE)</f>
        <v>4.4583572659391155</v>
      </c>
      <c r="J90" s="90">
        <f>VLOOKUP($A90,Districts!$A:$F,5,FALSE)</f>
        <v>15.903734718394462</v>
      </c>
      <c r="K90" s="55">
        <f>VLOOKUP($A90,Districts!$A:$F,6,FALSE)</f>
        <v>13894.018445593552</v>
      </c>
      <c r="L90" s="6">
        <f>VLOOKUP($C90,Demographics!$A$1:$T$2860,3,FALSE)/$E90</f>
        <v>0.5252525252525253</v>
      </c>
      <c r="M90" s="6">
        <f>VLOOKUP($C90,Demographics!$A$1:$T$2860,4,FALSE)/$E90</f>
        <v>0.47474747474747475</v>
      </c>
      <c r="N90" s="6">
        <f>VLOOKUP($C90,Demographics!$A$1:$T$2860,5,FALSE)/$E90</f>
        <v>2.0202020202020204E-2</v>
      </c>
      <c r="O90" s="6">
        <f>VLOOKUP($C90,Demographics!$A$1:$T$2860,6,FALSE)/$E90</f>
        <v>0</v>
      </c>
      <c r="P90" s="6">
        <f>VLOOKUP($C90,Demographics!$A$1:$T$2860,7,FALSE)/$E90</f>
        <v>0</v>
      </c>
      <c r="Q90" s="6">
        <f>VLOOKUP($C90,Demographics!$A$1:$T$2860,8,FALSE)/$E90</f>
        <v>0.13131313131313133</v>
      </c>
      <c r="R90" s="6">
        <f>VLOOKUP($C90,Demographics!$A$1:$T$2860,9,FALSE)/$E90</f>
        <v>0</v>
      </c>
      <c r="S90" s="6">
        <f>VLOOKUP($C90,Demographics!$A$1:$T$2860,10,FALSE)/$E90</f>
        <v>8.0808080808080815E-2</v>
      </c>
      <c r="T90" s="6">
        <f>VLOOKUP($C90,Demographics!$A$1:$T$2860,11,FALSE)/$E90</f>
        <v>0.76767676767676762</v>
      </c>
      <c r="U90" s="6">
        <f>VLOOKUP($C90,Demographics!$A$1:$T$2860,12,FALSE)/$E90</f>
        <v>0</v>
      </c>
      <c r="V90" s="6">
        <f>VLOOKUP($C90,Demographics!$A$1:$T$2860,13,FALSE)/$E90</f>
        <v>0</v>
      </c>
      <c r="W90" s="6">
        <f>VLOOKUP($C90,Demographics!$A$1:$T$2860,14,FALSE)/$E90</f>
        <v>2.0202020202020204E-2</v>
      </c>
      <c r="X90" s="6">
        <f>VLOOKUP($C90,Demographics!$A$1:$T$2860,15,FALSE)/$E90</f>
        <v>0.68686868686868685</v>
      </c>
      <c r="Y90" s="6">
        <f>VLOOKUP($C90,Demographics!$A$1:$T$2860,16,FALSE)/$E90</f>
        <v>0</v>
      </c>
      <c r="Z90" s="6">
        <f>VLOOKUP($C90,Demographics!$A$1:$T$2860,17,FALSE)/$E90</f>
        <v>1.0101010101010102E-2</v>
      </c>
      <c r="AA90" s="6">
        <f>VLOOKUP($C90,Demographics!$A$1:$T$2860,18,FALSE)/$E90</f>
        <v>0.12121212121212122</v>
      </c>
      <c r="AB90" s="6">
        <f>VLOOKUP($C90,Demographics!$A$1:$T$2860,19,FALSE)/$E90</f>
        <v>0</v>
      </c>
      <c r="AC90" s="54">
        <f>VLOOKUP($C90,Demographics!$A$1:$T$2860,20,FALSE)/$E90</f>
        <v>0.45454545454545453</v>
      </c>
      <c r="AD90" s="44">
        <f t="shared" si="5"/>
        <v>2.4717182497331907</v>
      </c>
      <c r="AE90" s="44">
        <f t="shared" si="6"/>
        <v>2.1407766990291259</v>
      </c>
      <c r="AF90" s="44">
        <f t="shared" si="7"/>
        <v>2.4549918166939446</v>
      </c>
      <c r="AG90" s="21">
        <v>5.6000000000000001E-2</v>
      </c>
      <c r="AH90" s="18">
        <v>0.4</v>
      </c>
      <c r="AI90" s="17">
        <v>0.191</v>
      </c>
      <c r="AJ90" s="21">
        <f t="shared" si="9"/>
        <v>0.64700000000000002</v>
      </c>
      <c r="AK90" s="27">
        <f t="shared" si="8"/>
        <v>59</v>
      </c>
    </row>
    <row r="91" spans="1:37" x14ac:dyDescent="0.2">
      <c r="A91" s="9" t="s">
        <v>613</v>
      </c>
      <c r="B91" s="8" t="s">
        <v>302</v>
      </c>
      <c r="C91" s="35">
        <v>2810</v>
      </c>
      <c r="D91" s="36" t="s">
        <v>123</v>
      </c>
      <c r="E91" s="40">
        <f>VLOOKUP($C91,Demographics!$A$2:$T$2860,2,FALSE)</f>
        <v>223</v>
      </c>
      <c r="F91" s="87">
        <f>IFERROR(VLOOKUP($C91,'Graduation Rate'!$A:$M,13,FALSE), "")</f>
        <v>0.75757575799999999</v>
      </c>
      <c r="G91" s="87">
        <f>IFERROR(VLOOKUP($C91,Discipline!$A:$I,4,FALSE), "")</f>
        <v>0.107</v>
      </c>
      <c r="H91" s="87" t="str">
        <f>IFERROR(VLOOKUP($C91,'Dual Credit'!$A:$P,6,FALSE), "")</f>
        <v/>
      </c>
      <c r="I91" s="99">
        <f>VLOOKUP($A91,Districts!$A:$G,7,FALSE)</f>
        <v>2.6891615541922289</v>
      </c>
      <c r="J91" s="90">
        <f>VLOOKUP($A91,Districts!$A:$F,5,FALSE)</f>
        <v>14.568044926819331</v>
      </c>
      <c r="K91" s="55">
        <f>VLOOKUP($A91,Districts!$A:$F,6,FALSE)</f>
        <v>19445.366616066793</v>
      </c>
      <c r="L91" s="6">
        <f>VLOOKUP($C91,Demographics!$A$1:$T$2860,3,FALSE)/$E91</f>
        <v>0.38565022421524664</v>
      </c>
      <c r="M91" s="6">
        <f>VLOOKUP($C91,Demographics!$A$1:$T$2860,4,FALSE)/$E91</f>
        <v>0.61434977578475336</v>
      </c>
      <c r="N91" s="6">
        <f>VLOOKUP($C91,Demographics!$A$1:$T$2860,5,FALSE)/$E91</f>
        <v>1.7937219730941704E-2</v>
      </c>
      <c r="O91" s="6">
        <f>VLOOKUP($C91,Demographics!$A$1:$T$2860,6,FALSE)/$E91</f>
        <v>4.4843049327354259E-3</v>
      </c>
      <c r="P91" s="6">
        <f>VLOOKUP($C91,Demographics!$A$1:$T$2860,7,FALSE)/$E91</f>
        <v>0</v>
      </c>
      <c r="Q91" s="6">
        <f>VLOOKUP($C91,Demographics!$A$1:$T$2860,8,FALSE)/$E91</f>
        <v>0.11210762331838565</v>
      </c>
      <c r="R91" s="6">
        <f>VLOOKUP($C91,Demographics!$A$1:$T$2860,9,FALSE)/$E91</f>
        <v>4.4843049327354259E-3</v>
      </c>
      <c r="S91" s="6">
        <f>VLOOKUP($C91,Demographics!$A$1:$T$2860,10,FALSE)/$E91</f>
        <v>4.4843049327354259E-3</v>
      </c>
      <c r="T91" s="6">
        <f>VLOOKUP($C91,Demographics!$A$1:$T$2860,11,FALSE)/$E91</f>
        <v>0.8565022421524664</v>
      </c>
      <c r="U91" s="6">
        <f>VLOOKUP($C91,Demographics!$A$1:$T$2860,12,FALSE)/$E91</f>
        <v>8.9686098654708519E-3</v>
      </c>
      <c r="V91" s="6">
        <f>VLOOKUP($C91,Demographics!$A$1:$T$2860,13,FALSE)/$E91</f>
        <v>2.6905829596412557E-2</v>
      </c>
      <c r="W91" s="6">
        <f>VLOOKUP($C91,Demographics!$A$1:$T$2860,14,FALSE)/$E91</f>
        <v>2.2421524663677129E-2</v>
      </c>
      <c r="X91" s="6">
        <f>VLOOKUP($C91,Demographics!$A$1:$T$2860,15,FALSE)/$E91</f>
        <v>0.64573991031390132</v>
      </c>
      <c r="Y91" s="6">
        <f>VLOOKUP($C91,Demographics!$A$1:$T$2860,16,FALSE)/$E91</f>
        <v>0</v>
      </c>
      <c r="Z91" s="6">
        <f>VLOOKUP($C91,Demographics!$A$1:$T$2860,17,FALSE)/$E91</f>
        <v>1.3452914798206279E-2</v>
      </c>
      <c r="AA91" s="6">
        <f>VLOOKUP($C91,Demographics!$A$1:$T$2860,18,FALSE)/$E91</f>
        <v>7.1748878923766815E-2</v>
      </c>
      <c r="AB91" s="6">
        <f>VLOOKUP($C91,Demographics!$A$1:$T$2860,19,FALSE)/$E91</f>
        <v>1.7937219730941704E-2</v>
      </c>
      <c r="AC91" s="54">
        <f>VLOOKUP($C91,Demographics!$A$1:$T$2860,20,FALSE)/$E91</f>
        <v>0.17937219730941703</v>
      </c>
      <c r="AD91" s="44">
        <f t="shared" si="5"/>
        <v>2.3118062563067614</v>
      </c>
      <c r="AE91" s="44">
        <f t="shared" si="6"/>
        <v>1.7545824847250509</v>
      </c>
      <c r="AF91" s="44">
        <f t="shared" si="7"/>
        <v>2.3865030674846621</v>
      </c>
      <c r="AG91" s="21">
        <v>-0.22700000000000001</v>
      </c>
      <c r="AH91" s="18">
        <v>-0.20200000000000001</v>
      </c>
      <c r="AI91" s="17">
        <v>0.10100000000000001</v>
      </c>
      <c r="AJ91" s="21">
        <f t="shared" si="9"/>
        <v>-0.32800000000000007</v>
      </c>
      <c r="AK91" s="27">
        <f t="shared" si="8"/>
        <v>381</v>
      </c>
    </row>
    <row r="92" spans="1:37" x14ac:dyDescent="0.2">
      <c r="A92" s="9" t="s">
        <v>613</v>
      </c>
      <c r="B92" s="8" t="s">
        <v>410</v>
      </c>
      <c r="C92" s="35">
        <v>1605</v>
      </c>
      <c r="D92" s="36" t="s">
        <v>124</v>
      </c>
      <c r="E92" s="40">
        <f>VLOOKUP($C92,Demographics!$A$2:$T$2860,2,FALSE)</f>
        <v>11</v>
      </c>
      <c r="F92" s="87">
        <f>IFERROR(VLOOKUP($C92,'Graduation Rate'!$A:$M,13,FALSE), "")</f>
        <v>0.2</v>
      </c>
      <c r="G92" s="87" t="str">
        <f>IFERROR(VLOOKUP($C92,Discipline!$A:$I,4,FALSE), "")</f>
        <v/>
      </c>
      <c r="H92" s="87" t="str">
        <f>IFERROR(VLOOKUP($C92,'Dual Credit'!$A:$P,6,FALSE), "")</f>
        <v/>
      </c>
      <c r="I92" s="99">
        <f>VLOOKUP($A92,Districts!$A:$G,7,FALSE)</f>
        <v>2.6891615541922289</v>
      </c>
      <c r="J92" s="90">
        <f>VLOOKUP($A92,Districts!$A:$F,5,FALSE)</f>
        <v>14.568044926819331</v>
      </c>
      <c r="K92" s="55">
        <f>VLOOKUP($A92,Districts!$A:$F,6,FALSE)</f>
        <v>19445.366616066793</v>
      </c>
      <c r="L92" s="6">
        <f>VLOOKUP($C92,Demographics!$A$1:$T$2860,3,FALSE)/$E92</f>
        <v>0.45454545454545453</v>
      </c>
      <c r="M92" s="6">
        <f>VLOOKUP($C92,Demographics!$A$1:$T$2860,4,FALSE)/$E92</f>
        <v>0.54545454545454541</v>
      </c>
      <c r="N92" s="6">
        <f>VLOOKUP($C92,Demographics!$A$1:$T$2860,5,FALSE)/$E92</f>
        <v>9.0909090909090912E-2</v>
      </c>
      <c r="O92" s="6">
        <f>VLOOKUP($C92,Demographics!$A$1:$T$2860,6,FALSE)/$E92</f>
        <v>0</v>
      </c>
      <c r="P92" s="6">
        <f>VLOOKUP($C92,Demographics!$A$1:$T$2860,7,FALSE)/$E92</f>
        <v>0</v>
      </c>
      <c r="Q92" s="6">
        <f>VLOOKUP($C92,Demographics!$A$1:$T$2860,8,FALSE)/$E92</f>
        <v>9.0909090909090912E-2</v>
      </c>
      <c r="R92" s="6">
        <f>VLOOKUP($C92,Demographics!$A$1:$T$2860,9,FALSE)/$E92</f>
        <v>0</v>
      </c>
      <c r="S92" s="6">
        <f>VLOOKUP($C92,Demographics!$A$1:$T$2860,10,FALSE)/$E92</f>
        <v>9.0909090909090912E-2</v>
      </c>
      <c r="T92" s="6">
        <f>VLOOKUP($C92,Demographics!$A$1:$T$2860,11,FALSE)/$E92</f>
        <v>0.72727272727272729</v>
      </c>
      <c r="U92" s="6">
        <f>VLOOKUP($C92,Demographics!$A$1:$T$2860,12,FALSE)/$E92</f>
        <v>0</v>
      </c>
      <c r="V92" s="6">
        <f>VLOOKUP($C92,Demographics!$A$1:$T$2860,13,FALSE)/$E92</f>
        <v>0</v>
      </c>
      <c r="W92" s="6">
        <f>VLOOKUP($C92,Demographics!$A$1:$T$2860,14,FALSE)/$E92</f>
        <v>0</v>
      </c>
      <c r="X92" s="6">
        <f>VLOOKUP($C92,Demographics!$A$1:$T$2860,15,FALSE)/$E92</f>
        <v>0.72727272727272729</v>
      </c>
      <c r="Y92" s="6">
        <f>VLOOKUP($C92,Demographics!$A$1:$T$2860,16,FALSE)/$E92</f>
        <v>0</v>
      </c>
      <c r="Z92" s="6">
        <f>VLOOKUP($C92,Demographics!$A$1:$T$2860,17,FALSE)/$E92</f>
        <v>0</v>
      </c>
      <c r="AA92" s="6">
        <f>VLOOKUP($C92,Demographics!$A$1:$T$2860,18,FALSE)/$E92</f>
        <v>0.27272727272727271</v>
      </c>
      <c r="AB92" s="6">
        <f>VLOOKUP($C92,Demographics!$A$1:$T$2860,19,FALSE)/$E92</f>
        <v>0</v>
      </c>
      <c r="AC92" s="54">
        <f>VLOOKUP($C92,Demographics!$A$1:$T$2860,20,FALSE)/$E92</f>
        <v>0.27272727272727271</v>
      </c>
      <c r="AD92" s="44" t="str">
        <f t="shared" si="5"/>
        <v/>
      </c>
      <c r="AE92" s="44" t="str">
        <f t="shared" si="6"/>
        <v/>
      </c>
      <c r="AF92" s="44" t="str">
        <f t="shared" si="7"/>
        <v/>
      </c>
      <c r="AG92" s="19"/>
      <c r="AH92" s="20"/>
      <c r="AI92" s="17"/>
      <c r="AJ92" s="21">
        <f t="shared" si="9"/>
        <v>0</v>
      </c>
      <c r="AK92" s="27">
        <f t="shared" si="8"/>
        <v>223</v>
      </c>
    </row>
    <row r="93" spans="1:37" x14ac:dyDescent="0.2">
      <c r="A93" s="9" t="s">
        <v>614</v>
      </c>
      <c r="B93" s="8" t="s">
        <v>114</v>
      </c>
      <c r="C93" s="35">
        <v>2968</v>
      </c>
      <c r="D93" s="36" t="s">
        <v>123</v>
      </c>
      <c r="E93" s="40">
        <f>VLOOKUP($C93,Demographics!$A$2:$T$2860,2,FALSE)</f>
        <v>95</v>
      </c>
      <c r="F93" s="87" t="str">
        <f>IFERROR(VLOOKUP($C93,'Graduation Rate'!$A:$M,13,FALSE), "")</f>
        <v/>
      </c>
      <c r="G93" s="87">
        <f>IFERROR(VLOOKUP($C93,Discipline!$A:$I,4,FALSE), "")</f>
        <v>0.03</v>
      </c>
      <c r="H93" s="87">
        <f>IFERROR(VLOOKUP($C93,'Dual Credit'!$A:$P,6,FALSE), "")</f>
        <v>0.112</v>
      </c>
      <c r="I93" s="99">
        <f>VLOOKUP($A93,Districts!$A:$G,7,FALSE)</f>
        <v>0.78285714285714281</v>
      </c>
      <c r="J93" s="90">
        <f>VLOOKUP($A93,Districts!$A:$F,5,FALSE)</f>
        <v>13.245552058577944</v>
      </c>
      <c r="K93" s="55">
        <f>VLOOKUP($A93,Districts!$A:$F,6,FALSE)</f>
        <v>18573.712103578702</v>
      </c>
      <c r="L93" s="6">
        <f>VLOOKUP($C93,Demographics!$A$1:$T$2860,3,FALSE)/$E93</f>
        <v>0.48421052631578948</v>
      </c>
      <c r="M93" s="6">
        <f>VLOOKUP($C93,Demographics!$A$1:$T$2860,4,FALSE)/$E93</f>
        <v>0.51578947368421058</v>
      </c>
      <c r="N93" s="6">
        <f>VLOOKUP($C93,Demographics!$A$1:$T$2860,5,FALSE)/$E93</f>
        <v>0</v>
      </c>
      <c r="O93" s="6">
        <f>VLOOKUP($C93,Demographics!$A$1:$T$2860,6,FALSE)/$E93</f>
        <v>0</v>
      </c>
      <c r="P93" s="6">
        <f>VLOOKUP($C93,Demographics!$A$1:$T$2860,7,FALSE)/$E93</f>
        <v>0</v>
      </c>
      <c r="Q93" s="6">
        <f>VLOOKUP($C93,Demographics!$A$1:$T$2860,8,FALSE)/$E93</f>
        <v>0</v>
      </c>
      <c r="R93" s="6">
        <f>VLOOKUP($C93,Demographics!$A$1:$T$2860,9,FALSE)/$E93</f>
        <v>0</v>
      </c>
      <c r="S93" s="6">
        <f>VLOOKUP($C93,Demographics!$A$1:$T$2860,10,FALSE)/$E93</f>
        <v>1.0526315789473684E-2</v>
      </c>
      <c r="T93" s="6">
        <f>VLOOKUP($C93,Demographics!$A$1:$T$2860,11,FALSE)/$E93</f>
        <v>0.98947368421052628</v>
      </c>
      <c r="U93" s="6">
        <f>VLOOKUP($C93,Demographics!$A$1:$T$2860,12,FALSE)/$E93</f>
        <v>0</v>
      </c>
      <c r="V93" s="6">
        <f>VLOOKUP($C93,Demographics!$A$1:$T$2860,13,FALSE)/$E93</f>
        <v>0</v>
      </c>
      <c r="W93" s="6">
        <f>VLOOKUP($C93,Demographics!$A$1:$T$2860,14,FALSE)/$E93</f>
        <v>1.0526315789473684E-2</v>
      </c>
      <c r="X93" s="6">
        <f>VLOOKUP($C93,Demographics!$A$1:$T$2860,15,FALSE)/$E93</f>
        <v>0.33684210526315789</v>
      </c>
      <c r="Y93" s="6">
        <f>VLOOKUP($C93,Demographics!$A$1:$T$2860,16,FALSE)/$E93</f>
        <v>0</v>
      </c>
      <c r="Z93" s="6">
        <f>VLOOKUP($C93,Demographics!$A$1:$T$2860,17,FALSE)/$E93</f>
        <v>0</v>
      </c>
      <c r="AA93" s="6">
        <f>VLOOKUP($C93,Demographics!$A$1:$T$2860,18,FALSE)/$E93</f>
        <v>3.1578947368421054E-2</v>
      </c>
      <c r="AB93" s="6">
        <f>VLOOKUP($C93,Demographics!$A$1:$T$2860,19,FALSE)/$E93</f>
        <v>0</v>
      </c>
      <c r="AC93" s="54">
        <f>VLOOKUP($C93,Demographics!$A$1:$T$2860,20,FALSE)/$E93</f>
        <v>8.4210526315789472E-2</v>
      </c>
      <c r="AD93" s="44">
        <f t="shared" si="5"/>
        <v>3.1500000000000004</v>
      </c>
      <c r="AE93" s="44">
        <f t="shared" si="6"/>
        <v>2.2999999999999998</v>
      </c>
      <c r="AF93" s="44">
        <f t="shared" si="7"/>
        <v>2.1578947368421053</v>
      </c>
      <c r="AG93" s="19">
        <v>0.104</v>
      </c>
      <c r="AH93" s="20">
        <v>-0.16</v>
      </c>
      <c r="AI93" s="17">
        <v>-0.39800000000000002</v>
      </c>
      <c r="AJ93" s="21">
        <f t="shared" si="9"/>
        <v>-0.45400000000000001</v>
      </c>
      <c r="AK93" s="27">
        <f t="shared" si="8"/>
        <v>413</v>
      </c>
    </row>
    <row r="94" spans="1:37" x14ac:dyDescent="0.2">
      <c r="A94" s="9" t="s">
        <v>615</v>
      </c>
      <c r="B94" s="8" t="s">
        <v>2</v>
      </c>
      <c r="C94" s="35">
        <v>2625</v>
      </c>
      <c r="D94" s="36" t="s">
        <v>123</v>
      </c>
      <c r="E94" s="40">
        <f>VLOOKUP($C94,Demographics!$A$2:$T$2860,2,FALSE)</f>
        <v>283</v>
      </c>
      <c r="F94" s="87">
        <f>IFERROR(VLOOKUP($C94,'Graduation Rate'!$A:$M,13,FALSE), "")</f>
        <v>0.93846153799999998</v>
      </c>
      <c r="G94" s="87">
        <f>IFERROR(VLOOKUP($C94,Discipline!$A:$I,4,FALSE), "")</f>
        <v>6.3E-2</v>
      </c>
      <c r="H94" s="87">
        <f>IFERROR(VLOOKUP($C94,'Dual Credit'!$A:$P,6,FALSE), "")</f>
        <v>0.155</v>
      </c>
      <c r="I94" s="99">
        <f>VLOOKUP($A94,Districts!$A:$G,7,FALSE)</f>
        <v>4.209677419354839</v>
      </c>
      <c r="J94" s="90">
        <f>VLOOKUP($A94,Districts!$A:$F,5,FALSE)</f>
        <v>14.770090505983116</v>
      </c>
      <c r="K94" s="55">
        <f>VLOOKUP($A94,Districts!$A:$F,6,FALSE)</f>
        <v>14842.887759088666</v>
      </c>
      <c r="L94" s="6">
        <f>VLOOKUP($C94,Demographics!$A$1:$T$2860,3,FALSE)/$E94</f>
        <v>0.52650176678445226</v>
      </c>
      <c r="M94" s="6">
        <f>VLOOKUP($C94,Demographics!$A$1:$T$2860,4,FALSE)/$E94</f>
        <v>0.47349823321554768</v>
      </c>
      <c r="N94" s="6">
        <f>VLOOKUP($C94,Demographics!$A$1:$T$2860,5,FALSE)/$E94</f>
        <v>0</v>
      </c>
      <c r="O94" s="6">
        <f>VLOOKUP($C94,Demographics!$A$1:$T$2860,6,FALSE)/$E94</f>
        <v>1.0600706713780919E-2</v>
      </c>
      <c r="P94" s="6">
        <f>VLOOKUP($C94,Demographics!$A$1:$T$2860,7,FALSE)/$E94</f>
        <v>1.4134275618374558E-2</v>
      </c>
      <c r="Q94" s="6">
        <f>VLOOKUP($C94,Demographics!$A$1:$T$2860,8,FALSE)/$E94</f>
        <v>0.14134275618374559</v>
      </c>
      <c r="R94" s="6">
        <f>VLOOKUP($C94,Demographics!$A$1:$T$2860,9,FALSE)/$E94</f>
        <v>3.5335689045936395E-3</v>
      </c>
      <c r="S94" s="6">
        <f>VLOOKUP($C94,Demographics!$A$1:$T$2860,10,FALSE)/$E94</f>
        <v>8.8339222614840993E-2</v>
      </c>
      <c r="T94" s="6">
        <f>VLOOKUP($C94,Demographics!$A$1:$T$2860,11,FALSE)/$E94</f>
        <v>0.74204946996466437</v>
      </c>
      <c r="U94" s="6">
        <f>VLOOKUP($C94,Demographics!$A$1:$T$2860,12,FALSE)/$E94</f>
        <v>3.1802120141342753E-2</v>
      </c>
      <c r="V94" s="6">
        <f>VLOOKUP($C94,Demographics!$A$1:$T$2860,13,FALSE)/$E94</f>
        <v>0</v>
      </c>
      <c r="W94" s="6">
        <f>VLOOKUP($C94,Demographics!$A$1:$T$2860,14,FALSE)/$E94</f>
        <v>8.8339222614840993E-2</v>
      </c>
      <c r="X94" s="6">
        <f>VLOOKUP($C94,Demographics!$A$1:$T$2860,15,FALSE)/$E94</f>
        <v>0.33568904593639576</v>
      </c>
      <c r="Y94" s="6">
        <f>VLOOKUP($C94,Demographics!$A$1:$T$2860,16,FALSE)/$E94</f>
        <v>1.7667844522968199E-2</v>
      </c>
      <c r="Z94" s="6">
        <f>VLOOKUP($C94,Demographics!$A$1:$T$2860,17,FALSE)/$E94</f>
        <v>3.1802120141342753E-2</v>
      </c>
      <c r="AA94" s="6">
        <f>VLOOKUP($C94,Demographics!$A$1:$T$2860,18,FALSE)/$E94</f>
        <v>5.3003533568904596E-2</v>
      </c>
      <c r="AB94" s="6">
        <f>VLOOKUP($C94,Demographics!$A$1:$T$2860,19,FALSE)/$E94</f>
        <v>7.7738515901060068E-2</v>
      </c>
      <c r="AC94" s="54">
        <f>VLOOKUP($C94,Demographics!$A$1:$T$2860,20,FALSE)/$E94</f>
        <v>0.16607773851590105</v>
      </c>
      <c r="AD94" s="44">
        <f t="shared" si="5"/>
        <v>3.0651499482936919</v>
      </c>
      <c r="AE94" s="44">
        <f t="shared" si="6"/>
        <v>2.3453981385729059</v>
      </c>
      <c r="AF94" s="44">
        <f t="shared" si="7"/>
        <v>2.666666666666667</v>
      </c>
      <c r="AG94" s="19">
        <v>0.113</v>
      </c>
      <c r="AH94" s="20">
        <v>1E-3</v>
      </c>
      <c r="AI94" s="17">
        <v>0.23499999999999999</v>
      </c>
      <c r="AJ94" s="21">
        <f t="shared" si="9"/>
        <v>0.34899999999999998</v>
      </c>
      <c r="AK94" s="27">
        <f t="shared" si="8"/>
        <v>117</v>
      </c>
    </row>
    <row r="95" spans="1:37" x14ac:dyDescent="0.2">
      <c r="A95" s="9" t="s">
        <v>616</v>
      </c>
      <c r="B95" s="8" t="s">
        <v>86</v>
      </c>
      <c r="C95" s="35">
        <v>3473</v>
      </c>
      <c r="D95" s="36" t="s">
        <v>123</v>
      </c>
      <c r="E95" s="40">
        <f>VLOOKUP($C95,Demographics!$A$2:$T$2860,2,FALSE)</f>
        <v>234</v>
      </c>
      <c r="F95" s="87">
        <f>IFERROR(VLOOKUP($C95,'Graduation Rate'!$A:$M,13,FALSE), "")</f>
        <v>0.83333333300000001</v>
      </c>
      <c r="G95" s="87">
        <f>IFERROR(VLOOKUP($C95,Discipline!$A:$I,4,FALSE), "")</f>
        <v>0.04</v>
      </c>
      <c r="H95" s="87" t="str">
        <f>IFERROR(VLOOKUP($C95,'Dual Credit'!$A:$P,6,FALSE), "")</f>
        <v/>
      </c>
      <c r="I95" s="99">
        <f>VLOOKUP($A95,Districts!$A:$G,7,FALSE)</f>
        <v>1.0389221556886228</v>
      </c>
      <c r="J95" s="90">
        <f>VLOOKUP($A95,Districts!$A:$F,5,FALSE)</f>
        <v>16.221534481962212</v>
      </c>
      <c r="K95" s="55">
        <f>VLOOKUP($A95,Districts!$A:$F,6,FALSE)</f>
        <v>15729.85440514835</v>
      </c>
      <c r="L95" s="6">
        <f>VLOOKUP($C95,Demographics!$A$1:$T$2860,3,FALSE)/$E95</f>
        <v>0.45726495726495725</v>
      </c>
      <c r="M95" s="6">
        <f>VLOOKUP($C95,Demographics!$A$1:$T$2860,4,FALSE)/$E95</f>
        <v>0.53846153846153844</v>
      </c>
      <c r="N95" s="6">
        <f>VLOOKUP($C95,Demographics!$A$1:$T$2860,5,FALSE)/$E95</f>
        <v>2.1367521367521368E-2</v>
      </c>
      <c r="O95" s="6">
        <f>VLOOKUP($C95,Demographics!$A$1:$T$2860,6,FALSE)/$E95</f>
        <v>0</v>
      </c>
      <c r="P95" s="6">
        <f>VLOOKUP($C95,Demographics!$A$1:$T$2860,7,FALSE)/$E95</f>
        <v>0</v>
      </c>
      <c r="Q95" s="6">
        <f>VLOOKUP($C95,Demographics!$A$1:$T$2860,8,FALSE)/$E95</f>
        <v>6.4102564102564097E-2</v>
      </c>
      <c r="R95" s="6">
        <f>VLOOKUP($C95,Demographics!$A$1:$T$2860,9,FALSE)/$E95</f>
        <v>0</v>
      </c>
      <c r="S95" s="6">
        <f>VLOOKUP($C95,Demographics!$A$1:$T$2860,10,FALSE)/$E95</f>
        <v>0.10256410256410256</v>
      </c>
      <c r="T95" s="6">
        <f>VLOOKUP($C95,Demographics!$A$1:$T$2860,11,FALSE)/$E95</f>
        <v>0.81196581196581197</v>
      </c>
      <c r="U95" s="6">
        <f>VLOOKUP($C95,Demographics!$A$1:$T$2860,12,FALSE)/$E95</f>
        <v>0</v>
      </c>
      <c r="V95" s="6">
        <f>VLOOKUP($C95,Demographics!$A$1:$T$2860,13,FALSE)/$E95</f>
        <v>2.1367521367521368E-2</v>
      </c>
      <c r="W95" s="6">
        <f>VLOOKUP($C95,Demographics!$A$1:$T$2860,14,FALSE)/$E95</f>
        <v>0</v>
      </c>
      <c r="X95" s="6">
        <f>VLOOKUP($C95,Demographics!$A$1:$T$2860,15,FALSE)/$E95</f>
        <v>0.53418803418803418</v>
      </c>
      <c r="Y95" s="6">
        <f>VLOOKUP($C95,Demographics!$A$1:$T$2860,16,FALSE)/$E95</f>
        <v>0</v>
      </c>
      <c r="Z95" s="6">
        <f>VLOOKUP($C95,Demographics!$A$1:$T$2860,17,FALSE)/$E95</f>
        <v>4.2735042735042739E-3</v>
      </c>
      <c r="AA95" s="6">
        <f>VLOOKUP($C95,Demographics!$A$1:$T$2860,18,FALSE)/$E95</f>
        <v>6.8376068376068383E-2</v>
      </c>
      <c r="AB95" s="6">
        <f>VLOOKUP($C95,Demographics!$A$1:$T$2860,19,FALSE)/$E95</f>
        <v>1.282051282051282E-2</v>
      </c>
      <c r="AC95" s="54">
        <f>VLOOKUP($C95,Demographics!$A$1:$T$2860,20,FALSE)/$E95</f>
        <v>0.16666666666666666</v>
      </c>
      <c r="AD95" s="44">
        <f t="shared" si="5"/>
        <v>2.6260245901639347</v>
      </c>
      <c r="AE95" s="44">
        <f t="shared" si="6"/>
        <v>2.1844262295081971</v>
      </c>
      <c r="AF95" s="44">
        <f t="shared" si="7"/>
        <v>2.5116525423728815</v>
      </c>
      <c r="AG95" s="19">
        <v>-0.11700000000000001</v>
      </c>
      <c r="AH95" s="20">
        <v>-2.4E-2</v>
      </c>
      <c r="AI95" s="17">
        <v>9.4E-2</v>
      </c>
      <c r="AJ95" s="21">
        <f t="shared" si="9"/>
        <v>-4.7000000000000014E-2</v>
      </c>
      <c r="AK95" s="27">
        <f t="shared" si="8"/>
        <v>285</v>
      </c>
    </row>
    <row r="96" spans="1:37" x14ac:dyDescent="0.2">
      <c r="A96" s="9" t="s">
        <v>617</v>
      </c>
      <c r="B96" s="8" t="s">
        <v>398</v>
      </c>
      <c r="C96" s="35">
        <v>2863</v>
      </c>
      <c r="D96" s="36" t="s">
        <v>123</v>
      </c>
      <c r="E96" s="40">
        <f>VLOOKUP($C96,Demographics!$A$2:$T$2860,2,FALSE)</f>
        <v>55</v>
      </c>
      <c r="F96" s="87" t="str">
        <f>IFERROR(VLOOKUP($C96,'Graduation Rate'!$A:$M,13,FALSE), "")</f>
        <v/>
      </c>
      <c r="G96" s="87" t="str">
        <f>IFERROR(VLOOKUP($C96,Discipline!$A:$I,4,FALSE), "")</f>
        <v/>
      </c>
      <c r="H96" s="87">
        <f>IFERROR(VLOOKUP($C96,'Dual Credit'!$A:$P,6,FALSE), "")</f>
        <v>0.1</v>
      </c>
      <c r="I96" s="99">
        <f>VLOOKUP($A96,Districts!$A:$G,7,FALSE)</f>
        <v>1.8863636363636365</v>
      </c>
      <c r="J96" s="90">
        <f>VLOOKUP($A96,Districts!$A:$F,5,FALSE)</f>
        <v>8.1907751329671274</v>
      </c>
      <c r="K96" s="55">
        <f>VLOOKUP($A96,Districts!$A:$F,6,FALSE)</f>
        <v>31293.997445177782</v>
      </c>
      <c r="L96" s="6">
        <f>VLOOKUP($C96,Demographics!$A$1:$T$2860,3,FALSE)/$E96</f>
        <v>0.4</v>
      </c>
      <c r="M96" s="6">
        <f>VLOOKUP($C96,Demographics!$A$1:$T$2860,4,FALSE)/$E96</f>
        <v>0.6</v>
      </c>
      <c r="N96" s="6">
        <f>VLOOKUP($C96,Demographics!$A$1:$T$2860,5,FALSE)/$E96</f>
        <v>1.8181818181818181E-2</v>
      </c>
      <c r="O96" s="6">
        <f>VLOOKUP($C96,Demographics!$A$1:$T$2860,6,FALSE)/$E96</f>
        <v>0</v>
      </c>
      <c r="P96" s="6">
        <f>VLOOKUP($C96,Demographics!$A$1:$T$2860,7,FALSE)/$E96</f>
        <v>1.8181818181818181E-2</v>
      </c>
      <c r="Q96" s="6">
        <f>VLOOKUP($C96,Demographics!$A$1:$T$2860,8,FALSE)/$E96</f>
        <v>1.8181818181818181E-2</v>
      </c>
      <c r="R96" s="6">
        <f>VLOOKUP($C96,Demographics!$A$1:$T$2860,9,FALSE)/$E96</f>
        <v>0</v>
      </c>
      <c r="S96" s="6">
        <f>VLOOKUP($C96,Demographics!$A$1:$T$2860,10,FALSE)/$E96</f>
        <v>3.6363636363636362E-2</v>
      </c>
      <c r="T96" s="6">
        <f>VLOOKUP($C96,Demographics!$A$1:$T$2860,11,FALSE)/$E96</f>
        <v>0.90909090909090906</v>
      </c>
      <c r="U96" s="6">
        <f>VLOOKUP($C96,Demographics!$A$1:$T$2860,12,FALSE)/$E96</f>
        <v>0</v>
      </c>
      <c r="V96" s="6">
        <f>VLOOKUP($C96,Demographics!$A$1:$T$2860,13,FALSE)/$E96</f>
        <v>0</v>
      </c>
      <c r="W96" s="6">
        <f>VLOOKUP($C96,Demographics!$A$1:$T$2860,14,FALSE)/$E96</f>
        <v>5.4545454545454543E-2</v>
      </c>
      <c r="X96" s="6">
        <f>VLOOKUP($C96,Demographics!$A$1:$T$2860,15,FALSE)/$E96</f>
        <v>0.23636363636363636</v>
      </c>
      <c r="Y96" s="6">
        <f>VLOOKUP($C96,Demographics!$A$1:$T$2860,16,FALSE)/$E96</f>
        <v>0</v>
      </c>
      <c r="Z96" s="6">
        <f>VLOOKUP($C96,Demographics!$A$1:$T$2860,17,FALSE)/$E96</f>
        <v>0</v>
      </c>
      <c r="AA96" s="6">
        <f>VLOOKUP($C96,Demographics!$A$1:$T$2860,18,FALSE)/$E96</f>
        <v>3.6363636363636362E-2</v>
      </c>
      <c r="AB96" s="6">
        <f>VLOOKUP($C96,Demographics!$A$1:$T$2860,19,FALSE)/$E96</f>
        <v>0</v>
      </c>
      <c r="AC96" s="54">
        <f>VLOOKUP($C96,Demographics!$A$1:$T$2860,20,FALSE)/$E96</f>
        <v>0.2</v>
      </c>
      <c r="AD96" s="44">
        <f t="shared" si="5"/>
        <v>2.7981462409886717</v>
      </c>
      <c r="AE96" s="44">
        <f t="shared" si="6"/>
        <v>2.2636457260556129</v>
      </c>
      <c r="AF96" s="44">
        <f t="shared" si="7"/>
        <v>2.464</v>
      </c>
      <c r="AG96" s="19">
        <v>-0.17699999999999999</v>
      </c>
      <c r="AH96" s="20">
        <v>-0.224</v>
      </c>
      <c r="AI96" s="17">
        <v>-0.107</v>
      </c>
      <c r="AJ96" s="21">
        <f t="shared" si="9"/>
        <v>-0.50800000000000001</v>
      </c>
      <c r="AK96" s="27">
        <f t="shared" si="8"/>
        <v>432</v>
      </c>
    </row>
    <row r="97" spans="1:37" x14ac:dyDescent="0.2">
      <c r="A97" s="9" t="s">
        <v>618</v>
      </c>
      <c r="B97" s="8" t="s">
        <v>178</v>
      </c>
      <c r="C97" s="35">
        <v>2006</v>
      </c>
      <c r="D97" s="36" t="s">
        <v>123</v>
      </c>
      <c r="E97" s="40">
        <f>VLOOKUP($C97,Demographics!$A$2:$T$2860,2,FALSE)</f>
        <v>231</v>
      </c>
      <c r="F97" s="87">
        <f>IFERROR(VLOOKUP($C97,'Graduation Rate'!$A:$M,13,FALSE), "")</f>
        <v>0.25</v>
      </c>
      <c r="G97" s="87" t="str">
        <f>IFERROR(VLOOKUP($C97,Discipline!$A:$I,4,FALSE), "")</f>
        <v/>
      </c>
      <c r="H97" s="87">
        <f>IFERROR(VLOOKUP($C97,'Dual Credit'!$A:$P,6,FALSE), "")</f>
        <v>0.17699999999999999</v>
      </c>
      <c r="I97" s="99">
        <f>VLOOKUP($A97,Districts!$A:$G,7,FALSE)</f>
        <v>4.7920792079207919</v>
      </c>
      <c r="J97" s="90">
        <f>VLOOKUP($A97,Districts!$A:$F,5,FALSE)</f>
        <v>14.849954531676264</v>
      </c>
      <c r="K97" s="55">
        <f>VLOOKUP($A97,Districts!$A:$F,6,FALSE)</f>
        <v>16634.654705041845</v>
      </c>
      <c r="L97" s="6">
        <f>VLOOKUP($C97,Demographics!$A$1:$T$2860,3,FALSE)/$E97</f>
        <v>0.39393939393939392</v>
      </c>
      <c r="M97" s="6">
        <f>VLOOKUP($C97,Demographics!$A$1:$T$2860,4,FALSE)/$E97</f>
        <v>0.60606060606060608</v>
      </c>
      <c r="N97" s="6">
        <f>VLOOKUP($C97,Demographics!$A$1:$T$2860,5,FALSE)/$E97</f>
        <v>2.5974025974025976E-2</v>
      </c>
      <c r="O97" s="6">
        <f>VLOOKUP($C97,Demographics!$A$1:$T$2860,6,FALSE)/$E97</f>
        <v>0</v>
      </c>
      <c r="P97" s="6">
        <f>VLOOKUP($C97,Demographics!$A$1:$T$2860,7,FALSE)/$E97</f>
        <v>3.896103896103896E-2</v>
      </c>
      <c r="Q97" s="6">
        <f>VLOOKUP($C97,Demographics!$A$1:$T$2860,8,FALSE)/$E97</f>
        <v>9.0909090909090912E-2</v>
      </c>
      <c r="R97" s="6">
        <f>VLOOKUP($C97,Demographics!$A$1:$T$2860,9,FALSE)/$E97</f>
        <v>1.7316017316017316E-2</v>
      </c>
      <c r="S97" s="6">
        <f>VLOOKUP($C97,Demographics!$A$1:$T$2860,10,FALSE)/$E97</f>
        <v>5.1948051948051951E-2</v>
      </c>
      <c r="T97" s="6">
        <f>VLOOKUP($C97,Demographics!$A$1:$T$2860,11,FALSE)/$E97</f>
        <v>0.77056277056277056</v>
      </c>
      <c r="U97" s="6">
        <f>VLOOKUP($C97,Demographics!$A$1:$T$2860,12,FALSE)/$E97</f>
        <v>0</v>
      </c>
      <c r="V97" s="6">
        <f>VLOOKUP($C97,Demographics!$A$1:$T$2860,13,FALSE)/$E97</f>
        <v>1.2987012987012988E-2</v>
      </c>
      <c r="W97" s="6">
        <f>VLOOKUP($C97,Demographics!$A$1:$T$2860,14,FALSE)/$E97</f>
        <v>6.9264069264069264E-2</v>
      </c>
      <c r="X97" s="6">
        <f>VLOOKUP($C97,Demographics!$A$1:$T$2860,15,FALSE)/$E97</f>
        <v>0.78354978354978355</v>
      </c>
      <c r="Y97" s="6">
        <f>VLOOKUP($C97,Demographics!$A$1:$T$2860,16,FALSE)/$E97</f>
        <v>0</v>
      </c>
      <c r="Z97" s="6">
        <f>VLOOKUP($C97,Demographics!$A$1:$T$2860,17,FALSE)/$E97</f>
        <v>4.329004329004329E-3</v>
      </c>
      <c r="AA97" s="6">
        <f>VLOOKUP($C97,Demographics!$A$1:$T$2860,18,FALSE)/$E97</f>
        <v>7.792207792207792E-2</v>
      </c>
      <c r="AB97" s="6">
        <f>VLOOKUP($C97,Demographics!$A$1:$T$2860,19,FALSE)/$E97</f>
        <v>2.1645021645021644E-2</v>
      </c>
      <c r="AC97" s="54">
        <f>VLOOKUP($C97,Demographics!$A$1:$T$2860,20,FALSE)/$E97</f>
        <v>0.10822510822510822</v>
      </c>
      <c r="AD97" s="44">
        <f t="shared" si="5"/>
        <v>2.2715311004784691</v>
      </c>
      <c r="AE97" s="44">
        <f t="shared" si="6"/>
        <v>2.1122931442080377</v>
      </c>
      <c r="AF97" s="44">
        <f t="shared" si="7"/>
        <v>2.3666121112929623</v>
      </c>
      <c r="AG97" s="19">
        <v>-0.126</v>
      </c>
      <c r="AH97" s="20">
        <v>0.30299999999999999</v>
      </c>
      <c r="AI97" s="17">
        <v>0.35199999999999998</v>
      </c>
      <c r="AJ97" s="21">
        <f t="shared" si="9"/>
        <v>0.52899999999999991</v>
      </c>
      <c r="AK97" s="27">
        <f t="shared" si="8"/>
        <v>72</v>
      </c>
    </row>
    <row r="98" spans="1:37" x14ac:dyDescent="0.2">
      <c r="A98" s="9" t="s">
        <v>619</v>
      </c>
      <c r="B98" s="8" t="s">
        <v>220</v>
      </c>
      <c r="C98" s="35">
        <v>2423</v>
      </c>
      <c r="D98" s="36" t="s">
        <v>123</v>
      </c>
      <c r="E98" s="40">
        <f>VLOOKUP($C98,Demographics!$A$2:$T$2860,2,FALSE)</f>
        <v>120</v>
      </c>
      <c r="F98" s="87">
        <f>IFERROR(VLOOKUP($C98,'Graduation Rate'!$A:$M,13,FALSE), "")</f>
        <v>0.84615384599999999</v>
      </c>
      <c r="G98" s="87">
        <f>IFERROR(VLOOKUP($C98,Discipline!$A:$I,4,FALSE), "")</f>
        <v>0.13500000000000001</v>
      </c>
      <c r="H98" s="87" t="str">
        <f>IFERROR(VLOOKUP($C98,'Dual Credit'!$A:$P,6,FALSE), "")</f>
        <v/>
      </c>
      <c r="I98" s="99">
        <f>VLOOKUP($A98,Districts!$A:$G,7,FALSE)</f>
        <v>3.5882352941176472</v>
      </c>
      <c r="J98" s="90">
        <f>VLOOKUP($A98,Districts!$A:$F,5,FALSE)</f>
        <v>12.579557644174288</v>
      </c>
      <c r="K98" s="55">
        <f>VLOOKUP($A98,Districts!$A:$F,6,FALSE)</f>
        <v>18743.808299833523</v>
      </c>
      <c r="L98" s="6">
        <f>VLOOKUP($C98,Demographics!$A$1:$T$2860,3,FALSE)/$E98</f>
        <v>0.41666666666666669</v>
      </c>
      <c r="M98" s="6">
        <f>VLOOKUP($C98,Demographics!$A$1:$T$2860,4,FALSE)/$E98</f>
        <v>0.58333333333333337</v>
      </c>
      <c r="N98" s="6">
        <f>VLOOKUP($C98,Demographics!$A$1:$T$2860,5,FALSE)/$E98</f>
        <v>0.34166666666666667</v>
      </c>
      <c r="O98" s="6">
        <f>VLOOKUP($C98,Demographics!$A$1:$T$2860,6,FALSE)/$E98</f>
        <v>1.6666666666666666E-2</v>
      </c>
      <c r="P98" s="6">
        <f>VLOOKUP($C98,Demographics!$A$1:$T$2860,7,FALSE)/$E98</f>
        <v>0</v>
      </c>
      <c r="Q98" s="6">
        <f>VLOOKUP($C98,Demographics!$A$1:$T$2860,8,FALSE)/$E98</f>
        <v>7.4999999999999997E-2</v>
      </c>
      <c r="R98" s="6">
        <f>VLOOKUP($C98,Demographics!$A$1:$T$2860,9,FALSE)/$E98</f>
        <v>0</v>
      </c>
      <c r="S98" s="6">
        <f>VLOOKUP($C98,Demographics!$A$1:$T$2860,10,FALSE)/$E98</f>
        <v>0.14166666666666666</v>
      </c>
      <c r="T98" s="6">
        <f>VLOOKUP($C98,Demographics!$A$1:$T$2860,11,FALSE)/$E98</f>
        <v>0.42499999999999999</v>
      </c>
      <c r="U98" s="6">
        <f>VLOOKUP($C98,Demographics!$A$1:$T$2860,12,FALSE)/$E98</f>
        <v>0</v>
      </c>
      <c r="V98" s="6">
        <f>VLOOKUP($C98,Demographics!$A$1:$T$2860,13,FALSE)/$E98</f>
        <v>8.3333333333333332E-3</v>
      </c>
      <c r="W98" s="6">
        <f>VLOOKUP($C98,Demographics!$A$1:$T$2860,14,FALSE)/$E98</f>
        <v>0.15</v>
      </c>
      <c r="X98" s="6">
        <f>VLOOKUP($C98,Demographics!$A$1:$T$2860,15,FALSE)/$E98</f>
        <v>0.65</v>
      </c>
      <c r="Y98" s="6">
        <f>VLOOKUP($C98,Demographics!$A$1:$T$2860,16,FALSE)/$E98</f>
        <v>0</v>
      </c>
      <c r="Z98" s="6">
        <f>VLOOKUP($C98,Demographics!$A$1:$T$2860,17,FALSE)/$E98</f>
        <v>0</v>
      </c>
      <c r="AA98" s="6">
        <f>VLOOKUP($C98,Demographics!$A$1:$T$2860,18,FALSE)/$E98</f>
        <v>7.4999999999999997E-2</v>
      </c>
      <c r="AB98" s="6">
        <f>VLOOKUP($C98,Demographics!$A$1:$T$2860,19,FALSE)/$E98</f>
        <v>3.3333333333333333E-2</v>
      </c>
      <c r="AC98" s="54">
        <f>VLOOKUP($C98,Demographics!$A$1:$T$2860,20,FALSE)/$E98</f>
        <v>0.22500000000000001</v>
      </c>
      <c r="AD98" s="44">
        <f t="shared" si="5"/>
        <v>2.5000000000000004</v>
      </c>
      <c r="AE98" s="44">
        <f t="shared" si="6"/>
        <v>1.7552602436323366</v>
      </c>
      <c r="AF98" s="44">
        <f t="shared" si="7"/>
        <v>1.9104665825977303</v>
      </c>
      <c r="AG98" s="19">
        <v>4.8000000000000001E-2</v>
      </c>
      <c r="AH98" s="20">
        <v>-0.316</v>
      </c>
      <c r="AI98" s="17">
        <v>-0.251</v>
      </c>
      <c r="AJ98" s="21">
        <f t="shared" si="9"/>
        <v>-0.51900000000000002</v>
      </c>
      <c r="AK98" s="27">
        <f t="shared" si="8"/>
        <v>434</v>
      </c>
    </row>
    <row r="99" spans="1:37" x14ac:dyDescent="0.2">
      <c r="A99" s="9" t="s">
        <v>620</v>
      </c>
      <c r="B99" s="8" t="s">
        <v>452</v>
      </c>
      <c r="C99" s="35">
        <v>3188</v>
      </c>
      <c r="D99" s="36" t="s">
        <v>123</v>
      </c>
      <c r="E99" s="40">
        <f>VLOOKUP($C99,Demographics!$A$2:$T$2860,2,FALSE)</f>
        <v>140</v>
      </c>
      <c r="F99" s="87">
        <f>IFERROR(VLOOKUP($C99,'Graduation Rate'!$A:$M,13,FALSE), "")</f>
        <v>0.80645161300000001</v>
      </c>
      <c r="G99" s="87">
        <f>IFERROR(VLOOKUP($C99,Discipline!$A:$I,4,FALSE), "")</f>
        <v>4.8000000000000001E-2</v>
      </c>
      <c r="H99" s="87">
        <f>IFERROR(VLOOKUP($C99,'Dual Credit'!$A:$P,6,FALSE), "")</f>
        <v>0.1</v>
      </c>
      <c r="I99" s="99">
        <f>VLOOKUP($A99,Districts!$A:$G,7,FALSE)</f>
        <v>2.2481012658227848</v>
      </c>
      <c r="J99" s="90">
        <f>VLOOKUP($A99,Districts!$A:$F,5,FALSE)</f>
        <v>16.184799999999999</v>
      </c>
      <c r="K99" s="55">
        <f>VLOOKUP($A99,Districts!$A:$F,6,FALSE)</f>
        <v>17561.415006672931</v>
      </c>
      <c r="L99" s="6">
        <f>VLOOKUP($C99,Demographics!$A$1:$T$2860,3,FALSE)/$E99</f>
        <v>0.50714285714285712</v>
      </c>
      <c r="M99" s="6">
        <f>VLOOKUP($C99,Demographics!$A$1:$T$2860,4,FALSE)/$E99</f>
        <v>0.48571428571428571</v>
      </c>
      <c r="N99" s="6">
        <f>VLOOKUP($C99,Demographics!$A$1:$T$2860,5,FALSE)/$E99</f>
        <v>4.2857142857142858E-2</v>
      </c>
      <c r="O99" s="6">
        <f>VLOOKUP($C99,Demographics!$A$1:$T$2860,6,FALSE)/$E99</f>
        <v>2.1428571428571429E-2</v>
      </c>
      <c r="P99" s="6">
        <f>VLOOKUP($C99,Demographics!$A$1:$T$2860,7,FALSE)/$E99</f>
        <v>1.4285714285714285E-2</v>
      </c>
      <c r="Q99" s="6">
        <f>VLOOKUP($C99,Demographics!$A$1:$T$2860,8,FALSE)/$E99</f>
        <v>3.5714285714285712E-2</v>
      </c>
      <c r="R99" s="6">
        <f>VLOOKUP($C99,Demographics!$A$1:$T$2860,9,FALSE)/$E99</f>
        <v>0</v>
      </c>
      <c r="S99" s="6">
        <f>VLOOKUP($C99,Demographics!$A$1:$T$2860,10,FALSE)/$E99</f>
        <v>7.857142857142857E-2</v>
      </c>
      <c r="T99" s="6">
        <f>VLOOKUP($C99,Demographics!$A$1:$T$2860,11,FALSE)/$E99</f>
        <v>0.80714285714285716</v>
      </c>
      <c r="U99" s="6">
        <f>VLOOKUP($C99,Demographics!$A$1:$T$2860,12,FALSE)/$E99</f>
        <v>0</v>
      </c>
      <c r="V99" s="6">
        <f>VLOOKUP($C99,Demographics!$A$1:$T$2860,13,FALSE)/$E99</f>
        <v>0</v>
      </c>
      <c r="W99" s="6">
        <f>VLOOKUP($C99,Demographics!$A$1:$T$2860,14,FALSE)/$E99</f>
        <v>3.5714285714285712E-2</v>
      </c>
      <c r="X99" s="6">
        <f>VLOOKUP($C99,Demographics!$A$1:$T$2860,15,FALSE)/$E99</f>
        <v>0.44285714285714284</v>
      </c>
      <c r="Y99" s="6">
        <f>VLOOKUP($C99,Demographics!$A$1:$T$2860,16,FALSE)/$E99</f>
        <v>0</v>
      </c>
      <c r="Z99" s="6">
        <f>VLOOKUP($C99,Demographics!$A$1:$T$2860,17,FALSE)/$E99</f>
        <v>2.1428571428571429E-2</v>
      </c>
      <c r="AA99" s="6">
        <f>VLOOKUP($C99,Demographics!$A$1:$T$2860,18,FALSE)/$E99</f>
        <v>5.7142857142857141E-2</v>
      </c>
      <c r="AB99" s="6">
        <f>VLOOKUP($C99,Demographics!$A$1:$T$2860,19,FALSE)/$E99</f>
        <v>7.1428571428571425E-2</v>
      </c>
      <c r="AC99" s="54">
        <f>VLOOKUP($C99,Demographics!$A$1:$T$2860,20,FALSE)/$E99</f>
        <v>0.19285714285714287</v>
      </c>
      <c r="AD99" s="44">
        <f t="shared" si="5"/>
        <v>2.8369330453563717</v>
      </c>
      <c r="AE99" s="44">
        <f t="shared" si="6"/>
        <v>2.0377969762419004</v>
      </c>
      <c r="AF99" s="44">
        <f t="shared" si="7"/>
        <v>2.535147392290249</v>
      </c>
      <c r="AG99" s="21">
        <v>-0.03</v>
      </c>
      <c r="AH99" s="18">
        <v>-0.20699999999999999</v>
      </c>
      <c r="AI99" s="17">
        <v>7.3999999999999996E-2</v>
      </c>
      <c r="AJ99" s="21">
        <f t="shared" si="9"/>
        <v>-0.16299999999999998</v>
      </c>
      <c r="AK99" s="27">
        <f t="shared" si="8"/>
        <v>330</v>
      </c>
    </row>
    <row r="100" spans="1:37" x14ac:dyDescent="0.2">
      <c r="A100" s="9" t="s">
        <v>621</v>
      </c>
      <c r="B100" s="8" t="s">
        <v>140</v>
      </c>
      <c r="C100" s="35">
        <v>3173</v>
      </c>
      <c r="D100" s="36" t="s">
        <v>123</v>
      </c>
      <c r="E100" s="40">
        <f>VLOOKUP($C100,Demographics!$A$2:$T$2860,2,FALSE)</f>
        <v>320</v>
      </c>
      <c r="F100" s="87">
        <f>IFERROR(VLOOKUP($C100,'Graduation Rate'!$A:$M,13,FALSE), "")</f>
        <v>0.9375</v>
      </c>
      <c r="G100" s="87" t="str">
        <f>IFERROR(VLOOKUP($C100,Discipline!$A:$I,4,FALSE), "")</f>
        <v/>
      </c>
      <c r="H100" s="87">
        <f>IFERROR(VLOOKUP($C100,'Dual Credit'!$A:$P,6,FALSE), "")</f>
        <v>0.35699999999999998</v>
      </c>
      <c r="I100" s="99">
        <f>VLOOKUP($A100,Districts!$A:$G,7,FALSE)</f>
        <v>2.8519924098671727</v>
      </c>
      <c r="J100" s="90">
        <f>VLOOKUP($A100,Districts!$A:$F,5,FALSE)</f>
        <v>13.864100688576691</v>
      </c>
      <c r="K100" s="55">
        <f>VLOOKUP($A100,Districts!$A:$F,6,FALSE)</f>
        <v>15050.028526206635</v>
      </c>
      <c r="L100" s="6">
        <f>VLOOKUP($C100,Demographics!$A$1:$T$2860,3,FALSE)/$E100</f>
        <v>0.52812499999999996</v>
      </c>
      <c r="M100" s="6">
        <f>VLOOKUP($C100,Demographics!$A$1:$T$2860,4,FALSE)/$E100</f>
        <v>0.47187499999999999</v>
      </c>
      <c r="N100" s="6">
        <f>VLOOKUP($C100,Demographics!$A$1:$T$2860,5,FALSE)/$E100</f>
        <v>2.1874999999999999E-2</v>
      </c>
      <c r="O100" s="6">
        <f>VLOOKUP($C100,Demographics!$A$1:$T$2860,6,FALSE)/$E100</f>
        <v>6.2500000000000003E-3</v>
      </c>
      <c r="P100" s="6">
        <f>VLOOKUP($C100,Demographics!$A$1:$T$2860,7,FALSE)/$E100</f>
        <v>3.1250000000000002E-3</v>
      </c>
      <c r="Q100" s="6">
        <f>VLOOKUP($C100,Demographics!$A$1:$T$2860,8,FALSE)/$E100</f>
        <v>2.8125000000000001E-2</v>
      </c>
      <c r="R100" s="6">
        <f>VLOOKUP($C100,Demographics!$A$1:$T$2860,9,FALSE)/$E100</f>
        <v>0</v>
      </c>
      <c r="S100" s="6">
        <f>VLOOKUP($C100,Demographics!$A$1:$T$2860,10,FALSE)/$E100</f>
        <v>1.5625E-2</v>
      </c>
      <c r="T100" s="6">
        <f>VLOOKUP($C100,Demographics!$A$1:$T$2860,11,FALSE)/$E100</f>
        <v>0.92500000000000004</v>
      </c>
      <c r="U100" s="6">
        <f>VLOOKUP($C100,Demographics!$A$1:$T$2860,12,FALSE)/$E100</f>
        <v>3.1250000000000002E-3</v>
      </c>
      <c r="V100" s="6">
        <f>VLOOKUP($C100,Demographics!$A$1:$T$2860,13,FALSE)/$E100</f>
        <v>1.2500000000000001E-2</v>
      </c>
      <c r="W100" s="6">
        <f>VLOOKUP($C100,Demographics!$A$1:$T$2860,14,FALSE)/$E100</f>
        <v>1.2500000000000001E-2</v>
      </c>
      <c r="X100" s="6">
        <f>VLOOKUP($C100,Demographics!$A$1:$T$2860,15,FALSE)/$E100</f>
        <v>0.55937499999999996</v>
      </c>
      <c r="Y100" s="6">
        <f>VLOOKUP($C100,Demographics!$A$1:$T$2860,16,FALSE)/$E100</f>
        <v>0</v>
      </c>
      <c r="Z100" s="6">
        <f>VLOOKUP($C100,Demographics!$A$1:$T$2860,17,FALSE)/$E100</f>
        <v>2.5000000000000001E-2</v>
      </c>
      <c r="AA100" s="6">
        <f>VLOOKUP($C100,Demographics!$A$1:$T$2860,18,FALSE)/$E100</f>
        <v>1.5625E-2</v>
      </c>
      <c r="AB100" s="6">
        <f>VLOOKUP($C100,Demographics!$A$1:$T$2860,19,FALSE)/$E100</f>
        <v>3.7499999999999999E-2</v>
      </c>
      <c r="AC100" s="54">
        <f>VLOOKUP($C100,Demographics!$A$1:$T$2860,20,FALSE)/$E100</f>
        <v>0.13750000000000001</v>
      </c>
      <c r="AD100" s="44">
        <f t="shared" si="5"/>
        <v>2.988</v>
      </c>
      <c r="AE100" s="44">
        <f t="shared" si="6"/>
        <v>2.8</v>
      </c>
      <c r="AF100" s="44">
        <f t="shared" si="7"/>
        <v>2.7828282828282829</v>
      </c>
      <c r="AG100" s="21">
        <v>0.13</v>
      </c>
      <c r="AH100" s="18">
        <v>0.61599999999999999</v>
      </c>
      <c r="AI100" s="17">
        <v>0.38700000000000001</v>
      </c>
      <c r="AJ100" s="21">
        <f t="shared" si="9"/>
        <v>1.133</v>
      </c>
      <c r="AK100" s="27">
        <f t="shared" si="8"/>
        <v>15</v>
      </c>
    </row>
    <row r="101" spans="1:37" x14ac:dyDescent="0.2">
      <c r="A101" s="9" t="s">
        <v>622</v>
      </c>
      <c r="B101" s="8" t="s">
        <v>112</v>
      </c>
      <c r="C101" s="35">
        <v>2302</v>
      </c>
      <c r="D101" s="36" t="s">
        <v>123</v>
      </c>
      <c r="E101" s="40">
        <f>VLOOKUP($C101,Demographics!$A$2:$T$2860,2,FALSE)</f>
        <v>113</v>
      </c>
      <c r="F101" s="87">
        <f>IFERROR(VLOOKUP($C101,'Graduation Rate'!$A:$M,13,FALSE), "")</f>
        <v>0.83870967699999999</v>
      </c>
      <c r="G101" s="87">
        <f>IFERROR(VLOOKUP($C101,Discipline!$A:$I,4,FALSE), "")</f>
        <v>2.3E-2</v>
      </c>
      <c r="H101" s="87">
        <f>IFERROR(VLOOKUP($C101,'Dual Credit'!$A:$P,6,FALSE), "")</f>
        <v>0.1</v>
      </c>
      <c r="I101" s="99">
        <f>VLOOKUP($A101,Districts!$A:$G,7,FALSE)</f>
        <v>2.8624338624338623</v>
      </c>
      <c r="J101" s="90">
        <f>VLOOKUP($A101,Districts!$A:$F,5,FALSE)</f>
        <v>11.664242424242424</v>
      </c>
      <c r="K101" s="55">
        <f>VLOOKUP($A101,Districts!$A:$F,6,FALSE)</f>
        <v>17287.748207419725</v>
      </c>
      <c r="L101" s="6">
        <f>VLOOKUP($C101,Demographics!$A$1:$T$2860,3,FALSE)/$E101</f>
        <v>0.51327433628318586</v>
      </c>
      <c r="M101" s="6">
        <f>VLOOKUP($C101,Demographics!$A$1:$T$2860,4,FALSE)/$E101</f>
        <v>0.48672566371681414</v>
      </c>
      <c r="N101" s="6">
        <f>VLOOKUP($C101,Demographics!$A$1:$T$2860,5,FALSE)/$E101</f>
        <v>2.6548672566371681E-2</v>
      </c>
      <c r="O101" s="6">
        <f>VLOOKUP($C101,Demographics!$A$1:$T$2860,6,FALSE)/$E101</f>
        <v>1.7699115044247787E-2</v>
      </c>
      <c r="P101" s="6">
        <f>VLOOKUP($C101,Demographics!$A$1:$T$2860,7,FALSE)/$E101</f>
        <v>1.7699115044247787E-2</v>
      </c>
      <c r="Q101" s="6">
        <f>VLOOKUP($C101,Demographics!$A$1:$T$2860,8,FALSE)/$E101</f>
        <v>0.15929203539823009</v>
      </c>
      <c r="R101" s="6">
        <f>VLOOKUP($C101,Demographics!$A$1:$T$2860,9,FALSE)/$E101</f>
        <v>0</v>
      </c>
      <c r="S101" s="6">
        <f>VLOOKUP($C101,Demographics!$A$1:$T$2860,10,FALSE)/$E101</f>
        <v>8.8495575221238937E-3</v>
      </c>
      <c r="T101" s="6">
        <f>VLOOKUP($C101,Demographics!$A$1:$T$2860,11,FALSE)/$E101</f>
        <v>0.76991150442477874</v>
      </c>
      <c r="U101" s="6">
        <f>VLOOKUP($C101,Demographics!$A$1:$T$2860,12,FALSE)/$E101</f>
        <v>0</v>
      </c>
      <c r="V101" s="6">
        <f>VLOOKUP($C101,Demographics!$A$1:$T$2860,13,FALSE)/$E101</f>
        <v>8.8495575221238937E-3</v>
      </c>
      <c r="W101" s="6">
        <f>VLOOKUP($C101,Demographics!$A$1:$T$2860,14,FALSE)/$E101</f>
        <v>1.7699115044247787E-2</v>
      </c>
      <c r="X101" s="6">
        <f>VLOOKUP($C101,Demographics!$A$1:$T$2860,15,FALSE)/$E101</f>
        <v>0.53982300884955747</v>
      </c>
      <c r="Y101" s="6">
        <f>VLOOKUP($C101,Demographics!$A$1:$T$2860,16,FALSE)/$E101</f>
        <v>0</v>
      </c>
      <c r="Z101" s="6">
        <f>VLOOKUP($C101,Demographics!$A$1:$T$2860,17,FALSE)/$E101</f>
        <v>0</v>
      </c>
      <c r="AA101" s="6">
        <f>VLOOKUP($C101,Demographics!$A$1:$T$2860,18,FALSE)/$E101</f>
        <v>6.1946902654867256E-2</v>
      </c>
      <c r="AB101" s="6">
        <f>VLOOKUP($C101,Demographics!$A$1:$T$2860,19,FALSE)/$E101</f>
        <v>4.4247787610619468E-2</v>
      </c>
      <c r="AC101" s="54">
        <f>VLOOKUP($C101,Demographics!$A$1:$T$2860,20,FALSE)/$E101</f>
        <v>0.10619469026548672</v>
      </c>
      <c r="AD101" s="44">
        <f t="shared" si="5"/>
        <v>2.7353255069370332</v>
      </c>
      <c r="AE101" s="44">
        <f t="shared" si="6"/>
        <v>2.1058823529411761</v>
      </c>
      <c r="AF101" s="44">
        <f t="shared" si="7"/>
        <v>2.4407796101949022</v>
      </c>
      <c r="AG101" s="19">
        <v>-8.5999999999999993E-2</v>
      </c>
      <c r="AH101" s="20">
        <v>-5.7000000000000002E-2</v>
      </c>
      <c r="AI101" s="17">
        <v>4.1000000000000002E-2</v>
      </c>
      <c r="AJ101" s="21">
        <f t="shared" si="9"/>
        <v>-0.10199999999999998</v>
      </c>
      <c r="AK101" s="27">
        <f t="shared" si="8"/>
        <v>308</v>
      </c>
    </row>
    <row r="102" spans="1:37" x14ac:dyDescent="0.2">
      <c r="A102" s="9" t="s">
        <v>623</v>
      </c>
      <c r="B102" s="8" t="s">
        <v>206</v>
      </c>
      <c r="C102" s="35">
        <v>4123</v>
      </c>
      <c r="D102" s="36" t="s">
        <v>123</v>
      </c>
      <c r="E102" s="40">
        <f>VLOOKUP($C102,Demographics!$A$2:$T$2860,2,FALSE)</f>
        <v>677</v>
      </c>
      <c r="F102" s="87">
        <f>IFERROR(VLOOKUP($C102,'Graduation Rate'!$A:$M,13,FALSE), "")</f>
        <v>0.90963855400000004</v>
      </c>
      <c r="G102" s="87" t="str">
        <f>IFERROR(VLOOKUP($C102,Discipline!$A:$I,4,FALSE), "")</f>
        <v/>
      </c>
      <c r="H102" s="87">
        <f>IFERROR(VLOOKUP($C102,'Dual Credit'!$A:$P,6,FALSE), "")</f>
        <v>3.5999999999999997E-2</v>
      </c>
      <c r="I102" s="99">
        <f>VLOOKUP($A102,Districts!$A:$G,7,FALSE)</f>
        <v>1.4134933774834437</v>
      </c>
      <c r="J102" s="90">
        <f>VLOOKUP($A102,Districts!$A:$F,5,FALSE)</f>
        <v>16.933437544216634</v>
      </c>
      <c r="K102" s="55">
        <f>VLOOKUP($A102,Districts!$A:$F,6,FALSE)</f>
        <v>12899.58219567804</v>
      </c>
      <c r="L102" s="6">
        <f>VLOOKUP($C102,Demographics!$A$1:$T$2860,3,FALSE)/$E102</f>
        <v>0.48744460856720828</v>
      </c>
      <c r="M102" s="6">
        <f>VLOOKUP($C102,Demographics!$A$1:$T$2860,4,FALSE)/$E102</f>
        <v>0.51255539143279172</v>
      </c>
      <c r="N102" s="6">
        <f>VLOOKUP($C102,Demographics!$A$1:$T$2860,5,FALSE)/$E102</f>
        <v>2.3633677991137372E-2</v>
      </c>
      <c r="O102" s="6">
        <f>VLOOKUP($C102,Demographics!$A$1:$T$2860,6,FALSE)/$E102</f>
        <v>8.8626292466765146E-3</v>
      </c>
      <c r="P102" s="6">
        <f>VLOOKUP($C102,Demographics!$A$1:$T$2860,7,FALSE)/$E102</f>
        <v>1.7725258493353029E-2</v>
      </c>
      <c r="Q102" s="6">
        <f>VLOOKUP($C102,Demographics!$A$1:$T$2860,8,FALSE)/$E102</f>
        <v>5.4652880354505169E-2</v>
      </c>
      <c r="R102" s="6">
        <f>VLOOKUP($C102,Demographics!$A$1:$T$2860,9,FALSE)/$E102</f>
        <v>1.4771048744460858E-3</v>
      </c>
      <c r="S102" s="6">
        <f>VLOOKUP($C102,Demographics!$A$1:$T$2860,10,FALSE)/$E102</f>
        <v>1.4771048744460856E-2</v>
      </c>
      <c r="T102" s="6">
        <f>VLOOKUP($C102,Demographics!$A$1:$T$2860,11,FALSE)/$E102</f>
        <v>0.87887740029542094</v>
      </c>
      <c r="U102" s="6">
        <f>VLOOKUP($C102,Demographics!$A$1:$T$2860,12,FALSE)/$E102</f>
        <v>4.4313146233382573E-3</v>
      </c>
      <c r="V102" s="6">
        <f>VLOOKUP($C102,Demographics!$A$1:$T$2860,13,FALSE)/$E102</f>
        <v>2.6587887740029542E-2</v>
      </c>
      <c r="W102" s="6">
        <f>VLOOKUP($C102,Demographics!$A$1:$T$2860,14,FALSE)/$E102</f>
        <v>5.1698670605612999E-2</v>
      </c>
      <c r="X102" s="6">
        <f>VLOOKUP($C102,Demographics!$A$1:$T$2860,15,FALSE)/$E102</f>
        <v>0.50664697193500741</v>
      </c>
      <c r="Y102" s="6">
        <f>VLOOKUP($C102,Demographics!$A$1:$T$2860,16,FALSE)/$E102</f>
        <v>0</v>
      </c>
      <c r="Z102" s="6">
        <f>VLOOKUP($C102,Demographics!$A$1:$T$2860,17,FALSE)/$E102</f>
        <v>2.9542097488921715E-3</v>
      </c>
      <c r="AA102" s="6">
        <f>VLOOKUP($C102,Demographics!$A$1:$T$2860,18,FALSE)/$E102</f>
        <v>3.9881831610044313E-2</v>
      </c>
      <c r="AB102" s="6">
        <f>VLOOKUP($C102,Demographics!$A$1:$T$2860,19,FALSE)/$E102</f>
        <v>6.4992614475627764E-2</v>
      </c>
      <c r="AC102" s="54">
        <f>VLOOKUP($C102,Demographics!$A$1:$T$2860,20,FALSE)/$E102</f>
        <v>0.15509601181683899</v>
      </c>
      <c r="AD102" s="44">
        <f t="shared" si="5"/>
        <v>3.0637860082304527</v>
      </c>
      <c r="AE102" s="44">
        <f t="shared" si="6"/>
        <v>2.2125000000000004</v>
      </c>
      <c r="AF102" s="44">
        <f t="shared" si="7"/>
        <v>2.0261248185776486</v>
      </c>
      <c r="AG102" s="19">
        <v>0.25600000000000001</v>
      </c>
      <c r="AH102" s="20">
        <v>5.8999999999999997E-2</v>
      </c>
      <c r="AI102" s="17">
        <v>-0.34399999999999997</v>
      </c>
      <c r="AJ102" s="21">
        <f t="shared" si="9"/>
        <v>-2.899999999999997E-2</v>
      </c>
      <c r="AK102" s="27">
        <f t="shared" si="8"/>
        <v>280</v>
      </c>
    </row>
    <row r="103" spans="1:37" x14ac:dyDescent="0.2">
      <c r="A103" s="9" t="s">
        <v>624</v>
      </c>
      <c r="B103" s="8" t="s">
        <v>277</v>
      </c>
      <c r="C103" s="35">
        <v>3360</v>
      </c>
      <c r="D103" s="36" t="s">
        <v>123</v>
      </c>
      <c r="E103" s="40">
        <f>VLOOKUP($C103,Demographics!$A$2:$T$2860,2,FALSE)</f>
        <v>1137</v>
      </c>
      <c r="F103" s="87">
        <f>IFERROR(VLOOKUP($C103,'Graduation Rate'!$A:$M,13,FALSE), "")</f>
        <v>0.80632411100000001</v>
      </c>
      <c r="G103" s="87">
        <f>IFERROR(VLOOKUP($C103,Discipline!$A:$I,4,FALSE), "")</f>
        <v>0.121</v>
      </c>
      <c r="H103" s="87">
        <f>IFERROR(VLOOKUP($C103,'Dual Credit'!$A:$P,6,FALSE), "")</f>
        <v>0.13100000000000001</v>
      </c>
      <c r="I103" s="99">
        <f>VLOOKUP($A103,Districts!$A:$G,7,FALSE)</f>
        <v>4.9370257966616089</v>
      </c>
      <c r="J103" s="90">
        <f>VLOOKUP($A103,Districts!$A:$F,5,FALSE)</f>
        <v>14.575294339677429</v>
      </c>
      <c r="K103" s="55">
        <f>VLOOKUP($A103,Districts!$A:$F,6,FALSE)</f>
        <v>14499.560306875568</v>
      </c>
      <c r="L103" s="6">
        <f>VLOOKUP($C103,Demographics!$A$1:$T$2860,3,FALSE)/$E103</f>
        <v>0.49164467897977132</v>
      </c>
      <c r="M103" s="6">
        <f>VLOOKUP($C103,Demographics!$A$1:$T$2860,4,FALSE)/$E103</f>
        <v>0.50835532102022862</v>
      </c>
      <c r="N103" s="6">
        <f>VLOOKUP($C103,Demographics!$A$1:$T$2860,5,FALSE)/$E103</f>
        <v>1.4951627088830254E-2</v>
      </c>
      <c r="O103" s="6">
        <f>VLOOKUP($C103,Demographics!$A$1:$T$2860,6,FALSE)/$E103</f>
        <v>1.2313104661389622E-2</v>
      </c>
      <c r="P103" s="6">
        <f>VLOOKUP($C103,Demographics!$A$1:$T$2860,7,FALSE)/$E103</f>
        <v>7.9155672823219003E-3</v>
      </c>
      <c r="Q103" s="6">
        <f>VLOOKUP($C103,Demographics!$A$1:$T$2860,8,FALSE)/$E103</f>
        <v>0.10466138962181179</v>
      </c>
      <c r="R103" s="6">
        <f>VLOOKUP($C103,Demographics!$A$1:$T$2860,9,FALSE)/$E103</f>
        <v>6.156552330694811E-3</v>
      </c>
      <c r="S103" s="6">
        <f>VLOOKUP($C103,Demographics!$A$1:$T$2860,10,FALSE)/$E103</f>
        <v>5.8047493403693931E-2</v>
      </c>
      <c r="T103" s="6">
        <f>VLOOKUP($C103,Demographics!$A$1:$T$2860,11,FALSE)/$E103</f>
        <v>0.79595426561125771</v>
      </c>
      <c r="U103" s="6">
        <f>VLOOKUP($C103,Demographics!$A$1:$T$2860,12,FALSE)/$E103</f>
        <v>1.5831134564643801E-2</v>
      </c>
      <c r="V103" s="6">
        <f>VLOOKUP($C103,Demographics!$A$1:$T$2860,13,FALSE)/$E103</f>
        <v>7.9155672823219003E-3</v>
      </c>
      <c r="W103" s="6">
        <f>VLOOKUP($C103,Demographics!$A$1:$T$2860,14,FALSE)/$E103</f>
        <v>3.0782761653474055E-2</v>
      </c>
      <c r="X103" s="6">
        <f>VLOOKUP($C103,Demographics!$A$1:$T$2860,15,FALSE)/$E103</f>
        <v>0.49956024626209322</v>
      </c>
      <c r="Y103" s="6">
        <f>VLOOKUP($C103,Demographics!$A$1:$T$2860,16,FALSE)/$E103</f>
        <v>8.7950747581354446E-4</v>
      </c>
      <c r="Z103" s="6">
        <f>VLOOKUP($C103,Demographics!$A$1:$T$2860,17,FALSE)/$E103</f>
        <v>8.7950747581354446E-4</v>
      </c>
      <c r="AA103" s="6">
        <f>VLOOKUP($C103,Demographics!$A$1:$T$2860,18,FALSE)/$E103</f>
        <v>6.4204045734388746E-2</v>
      </c>
      <c r="AB103" s="6">
        <f>VLOOKUP($C103,Demographics!$A$1:$T$2860,19,FALSE)/$E103</f>
        <v>6.156552330694811E-2</v>
      </c>
      <c r="AC103" s="54">
        <f>VLOOKUP($C103,Demographics!$A$1:$T$2860,20,FALSE)/$E103</f>
        <v>0.15831134564643801</v>
      </c>
      <c r="AD103" s="44">
        <f t="shared" si="5"/>
        <v>2.786290322580645</v>
      </c>
      <c r="AE103" s="44">
        <f t="shared" si="6"/>
        <v>2.0657759506680371</v>
      </c>
      <c r="AF103" s="44">
        <f t="shared" si="7"/>
        <v>2.4895259095920617</v>
      </c>
      <c r="AG103" s="19">
        <v>-8.9999999999999993E-3</v>
      </c>
      <c r="AH103" s="20">
        <v>-4.9000000000000002E-2</v>
      </c>
      <c r="AI103" s="17">
        <v>0.14199999999999999</v>
      </c>
      <c r="AJ103" s="21">
        <f t="shared" si="9"/>
        <v>8.3999999999999991E-2</v>
      </c>
      <c r="AK103" s="27">
        <f t="shared" si="8"/>
        <v>189</v>
      </c>
    </row>
    <row r="104" spans="1:37" x14ac:dyDescent="0.2">
      <c r="A104" s="9" t="s">
        <v>624</v>
      </c>
      <c r="B104" s="8" t="s">
        <v>453</v>
      </c>
      <c r="C104" s="35">
        <v>5432</v>
      </c>
      <c r="D104" s="36" t="s">
        <v>124</v>
      </c>
      <c r="E104" s="40">
        <f>VLOOKUP($C104,Demographics!$A$2:$T$2860,2,FALSE)</f>
        <v>42</v>
      </c>
      <c r="F104" s="87">
        <f>IFERROR(VLOOKUP($C104,'Graduation Rate'!$A:$M,13,FALSE), "")</f>
        <v>0.36363636399999999</v>
      </c>
      <c r="G104" s="87" t="str">
        <f>IFERROR(VLOOKUP($C104,Discipline!$A:$I,4,FALSE), "")</f>
        <v/>
      </c>
      <c r="H104" s="87">
        <f>IFERROR(VLOOKUP($C104,'Dual Credit'!$A:$P,6,FALSE), "")</f>
        <v>0.1</v>
      </c>
      <c r="I104" s="99">
        <f>VLOOKUP($A104,Districts!$A:$G,7,FALSE)</f>
        <v>4.9370257966616089</v>
      </c>
      <c r="J104" s="90">
        <f>VLOOKUP($A104,Districts!$A:$F,5,FALSE)</f>
        <v>14.575294339677429</v>
      </c>
      <c r="K104" s="55">
        <f>VLOOKUP($A104,Districts!$A:$F,6,FALSE)</f>
        <v>14499.560306875568</v>
      </c>
      <c r="L104" s="6">
        <f>VLOOKUP($C104,Demographics!$A$1:$T$2860,3,FALSE)/$E104</f>
        <v>0.54761904761904767</v>
      </c>
      <c r="M104" s="6">
        <f>VLOOKUP($C104,Demographics!$A$1:$T$2860,4,FALSE)/$E104</f>
        <v>0.45238095238095238</v>
      </c>
      <c r="N104" s="6">
        <f>VLOOKUP($C104,Demographics!$A$1:$T$2860,5,FALSE)/$E104</f>
        <v>0</v>
      </c>
      <c r="O104" s="6">
        <f>VLOOKUP($C104,Demographics!$A$1:$T$2860,6,FALSE)/$E104</f>
        <v>0</v>
      </c>
      <c r="P104" s="6">
        <f>VLOOKUP($C104,Demographics!$A$1:$T$2860,7,FALSE)/$E104</f>
        <v>0</v>
      </c>
      <c r="Q104" s="6">
        <f>VLOOKUP($C104,Demographics!$A$1:$T$2860,8,FALSE)/$E104</f>
        <v>2.3809523809523808E-2</v>
      </c>
      <c r="R104" s="6">
        <f>VLOOKUP($C104,Demographics!$A$1:$T$2860,9,FALSE)/$E104</f>
        <v>2.3809523809523808E-2</v>
      </c>
      <c r="S104" s="6">
        <f>VLOOKUP($C104,Demographics!$A$1:$T$2860,10,FALSE)/$E104</f>
        <v>4.7619047619047616E-2</v>
      </c>
      <c r="T104" s="6">
        <f>VLOOKUP($C104,Demographics!$A$1:$T$2860,11,FALSE)/$E104</f>
        <v>0.90476190476190477</v>
      </c>
      <c r="U104" s="6">
        <f>VLOOKUP($C104,Demographics!$A$1:$T$2860,12,FALSE)/$E104</f>
        <v>0</v>
      </c>
      <c r="V104" s="6">
        <f>VLOOKUP($C104,Demographics!$A$1:$T$2860,13,FALSE)/$E104</f>
        <v>0</v>
      </c>
      <c r="W104" s="6">
        <f>VLOOKUP($C104,Demographics!$A$1:$T$2860,14,FALSE)/$E104</f>
        <v>0</v>
      </c>
      <c r="X104" s="6">
        <f>VLOOKUP($C104,Demographics!$A$1:$T$2860,15,FALSE)/$E104</f>
        <v>0.42857142857142855</v>
      </c>
      <c r="Y104" s="6">
        <f>VLOOKUP($C104,Demographics!$A$1:$T$2860,16,FALSE)/$E104</f>
        <v>0</v>
      </c>
      <c r="Z104" s="6">
        <f>VLOOKUP($C104,Demographics!$A$1:$T$2860,17,FALSE)/$E104</f>
        <v>2.3809523809523808E-2</v>
      </c>
      <c r="AA104" s="6">
        <f>VLOOKUP($C104,Demographics!$A$1:$T$2860,18,FALSE)/$E104</f>
        <v>0.16666666666666666</v>
      </c>
      <c r="AB104" s="6">
        <f>VLOOKUP($C104,Demographics!$A$1:$T$2860,19,FALSE)/$E104</f>
        <v>4.7619047619047616E-2</v>
      </c>
      <c r="AC104" s="54">
        <f>VLOOKUP($C104,Demographics!$A$1:$T$2860,20,FALSE)/$E104</f>
        <v>7.1428571428571425E-2</v>
      </c>
      <c r="AD104" s="44">
        <f t="shared" si="5"/>
        <v>2.8596750369276216</v>
      </c>
      <c r="AE104" s="44">
        <f t="shared" si="6"/>
        <v>2.1611374407582939</v>
      </c>
      <c r="AF104" s="44">
        <f t="shared" si="7"/>
        <v>2.2639296187683287</v>
      </c>
      <c r="AG104" s="21">
        <v>2.8000000000000001E-2</v>
      </c>
      <c r="AH104" s="18">
        <v>0.15</v>
      </c>
      <c r="AI104" s="17">
        <v>-0.14699999999999999</v>
      </c>
      <c r="AJ104" s="21">
        <f t="shared" si="9"/>
        <v>3.1E-2</v>
      </c>
      <c r="AK104" s="27">
        <f t="shared" si="8"/>
        <v>210</v>
      </c>
    </row>
    <row r="105" spans="1:37" x14ac:dyDescent="0.2">
      <c r="A105" s="9" t="s">
        <v>625</v>
      </c>
      <c r="B105" s="8" t="s">
        <v>277</v>
      </c>
      <c r="C105" s="35">
        <v>2344</v>
      </c>
      <c r="D105" s="36" t="s">
        <v>123</v>
      </c>
      <c r="E105" s="40">
        <f>VLOOKUP($C105,Demographics!$A$2:$T$2860,2,FALSE)</f>
        <v>888</v>
      </c>
      <c r="F105" s="87">
        <f>IFERROR(VLOOKUP($C105,'Graduation Rate'!$A:$M,13,FALSE), "")</f>
        <v>0.884444444</v>
      </c>
      <c r="G105" s="87">
        <f>IFERROR(VLOOKUP($C105,Discipline!$A:$I,4,FALSE), "")</f>
        <v>5.7000000000000002E-2</v>
      </c>
      <c r="H105" s="87">
        <f>IFERROR(VLOOKUP($C105,'Dual Credit'!$A:$P,6,FALSE), "")</f>
        <v>6.2E-2</v>
      </c>
      <c r="I105" s="99">
        <f>VLOOKUP($A105,Districts!$A:$G,7,FALSE)</f>
        <v>3.1586048042119117</v>
      </c>
      <c r="J105" s="90">
        <f>VLOOKUP($A105,Districts!$A:$F,5,FALSE)</f>
        <v>16.143619710051155</v>
      </c>
      <c r="K105" s="55">
        <f>VLOOKUP($A105,Districts!$A:$F,6,FALSE)</f>
        <v>13545.179587056859</v>
      </c>
      <c r="L105" s="6">
        <f>VLOOKUP($C105,Demographics!$A$1:$T$2860,3,FALSE)/$E105</f>
        <v>0.45945945945945948</v>
      </c>
      <c r="M105" s="6">
        <f>VLOOKUP($C105,Demographics!$A$1:$T$2860,4,FALSE)/$E105</f>
        <v>0.54054054054054057</v>
      </c>
      <c r="N105" s="6">
        <f>VLOOKUP($C105,Demographics!$A$1:$T$2860,5,FALSE)/$E105</f>
        <v>1.0135135135135136E-2</v>
      </c>
      <c r="O105" s="6">
        <f>VLOOKUP($C105,Demographics!$A$1:$T$2860,6,FALSE)/$E105</f>
        <v>9.0090090090090089E-3</v>
      </c>
      <c r="P105" s="6">
        <f>VLOOKUP($C105,Demographics!$A$1:$T$2860,7,FALSE)/$E105</f>
        <v>7.8828828828828822E-3</v>
      </c>
      <c r="Q105" s="6">
        <f>VLOOKUP($C105,Demographics!$A$1:$T$2860,8,FALSE)/$E105</f>
        <v>0.4572072072072072</v>
      </c>
      <c r="R105" s="6">
        <f>VLOOKUP($C105,Demographics!$A$1:$T$2860,9,FALSE)/$E105</f>
        <v>1.1261261261261261E-3</v>
      </c>
      <c r="S105" s="6">
        <f>VLOOKUP($C105,Demographics!$A$1:$T$2860,10,FALSE)/$E105</f>
        <v>1.8018018018018018E-2</v>
      </c>
      <c r="T105" s="6">
        <f>VLOOKUP($C105,Demographics!$A$1:$T$2860,11,FALSE)/$E105</f>
        <v>0.4966216216216216</v>
      </c>
      <c r="U105" s="6">
        <f>VLOOKUP($C105,Demographics!$A$1:$T$2860,12,FALSE)/$E105</f>
        <v>7.8828828828828829E-2</v>
      </c>
      <c r="V105" s="6">
        <f>VLOOKUP($C105,Demographics!$A$1:$T$2860,13,FALSE)/$E105</f>
        <v>4.5045045045045045E-3</v>
      </c>
      <c r="W105" s="6">
        <f>VLOOKUP($C105,Demographics!$A$1:$T$2860,14,FALSE)/$E105</f>
        <v>3.3783783783783786E-2</v>
      </c>
      <c r="X105" s="6">
        <f>VLOOKUP($C105,Demographics!$A$1:$T$2860,15,FALSE)/$E105</f>
        <v>0.56869369369369371</v>
      </c>
      <c r="Y105" s="6">
        <f>VLOOKUP($C105,Demographics!$A$1:$T$2860,16,FALSE)/$E105</f>
        <v>5.8558558558558557E-2</v>
      </c>
      <c r="Z105" s="6">
        <f>VLOOKUP($C105,Demographics!$A$1:$T$2860,17,FALSE)/$E105</f>
        <v>7.8828828828828822E-3</v>
      </c>
      <c r="AA105" s="6">
        <f>VLOOKUP($C105,Demographics!$A$1:$T$2860,18,FALSE)/$E105</f>
        <v>5.0675675675675678E-2</v>
      </c>
      <c r="AB105" s="6">
        <f>VLOOKUP($C105,Demographics!$A$1:$T$2860,19,FALSE)/$E105</f>
        <v>3.8288288288288286E-2</v>
      </c>
      <c r="AC105" s="54">
        <f>VLOOKUP($C105,Demographics!$A$1:$T$2860,20,FALSE)/$E105</f>
        <v>0.12725225225225226</v>
      </c>
      <c r="AD105" s="44">
        <f t="shared" si="5"/>
        <v>2.7343434343434341</v>
      </c>
      <c r="AE105" s="44">
        <f t="shared" si="6"/>
        <v>2.0727272727272728</v>
      </c>
      <c r="AF105" s="44">
        <f t="shared" si="7"/>
        <v>1.7256317689530689</v>
      </c>
      <c r="AG105" s="21">
        <v>3.2000000000000001E-2</v>
      </c>
      <c r="AH105" s="18">
        <v>-6.0000000000000001E-3</v>
      </c>
      <c r="AI105" s="17">
        <v>-0.54700000000000004</v>
      </c>
      <c r="AJ105" s="21">
        <f t="shared" si="9"/>
        <v>-0.52100000000000002</v>
      </c>
      <c r="AK105" s="27">
        <f t="shared" si="8"/>
        <v>435</v>
      </c>
    </row>
    <row r="106" spans="1:37" x14ac:dyDescent="0.2">
      <c r="A106" s="9" t="s">
        <v>626</v>
      </c>
      <c r="B106" s="8" t="s">
        <v>285</v>
      </c>
      <c r="C106" s="35">
        <v>2727</v>
      </c>
      <c r="D106" s="36" t="s">
        <v>123</v>
      </c>
      <c r="E106" s="40">
        <f>VLOOKUP($C106,Demographics!$A$2:$T$2860,2,FALSE)</f>
        <v>1487</v>
      </c>
      <c r="F106" s="87">
        <f>IFERROR(VLOOKUP($C106,'Graduation Rate'!$A:$M,13,FALSE), "")</f>
        <v>0.840909091</v>
      </c>
      <c r="G106" s="87">
        <f>IFERROR(VLOOKUP($C106,Discipline!$A:$I,4,FALSE), "")</f>
        <v>3.6999999999999998E-2</v>
      </c>
      <c r="H106" s="87">
        <f>IFERROR(VLOOKUP($C106,'Dual Credit'!$A:$P,6,FALSE), "")</f>
        <v>7.0000000000000007E-2</v>
      </c>
      <c r="I106" s="99">
        <f>VLOOKUP($A106,Districts!$A:$G,7,FALSE)</f>
        <v>3.1392361705771537</v>
      </c>
      <c r="J106" s="90">
        <f>VLOOKUP($A106,Districts!$A:$F,5,FALSE)</f>
        <v>15.405597152015</v>
      </c>
      <c r="K106" s="55">
        <f>VLOOKUP($A106,Districts!$A:$F,6,FALSE)</f>
        <v>13342.146696162039</v>
      </c>
      <c r="L106" s="6">
        <f>VLOOKUP($C106,Demographics!$A$1:$T$2860,3,FALSE)/$E106</f>
        <v>0.4929388029589778</v>
      </c>
      <c r="M106" s="6">
        <f>VLOOKUP($C106,Demographics!$A$1:$T$2860,4,FALSE)/$E106</f>
        <v>0.50706119704102215</v>
      </c>
      <c r="N106" s="6">
        <f>VLOOKUP($C106,Demographics!$A$1:$T$2860,5,FALSE)/$E106</f>
        <v>2.6899798251513113E-3</v>
      </c>
      <c r="O106" s="6">
        <f>VLOOKUP($C106,Demographics!$A$1:$T$2860,6,FALSE)/$E106</f>
        <v>1.2777404169468728E-2</v>
      </c>
      <c r="P106" s="6">
        <f>VLOOKUP($C106,Demographics!$A$1:$T$2860,7,FALSE)/$E106</f>
        <v>4.707464694014795E-3</v>
      </c>
      <c r="Q106" s="6">
        <f>VLOOKUP($C106,Demographics!$A$1:$T$2860,8,FALSE)/$E106</f>
        <v>0.45729657027572296</v>
      </c>
      <c r="R106" s="6">
        <f>VLOOKUP($C106,Demographics!$A$1:$T$2860,9,FALSE)/$E106</f>
        <v>2.6899798251513113E-3</v>
      </c>
      <c r="S106" s="6">
        <f>VLOOKUP($C106,Demographics!$A$1:$T$2860,10,FALSE)/$E106</f>
        <v>2.824478816408877E-2</v>
      </c>
      <c r="T106" s="6">
        <f>VLOOKUP($C106,Demographics!$A$1:$T$2860,11,FALSE)/$E106</f>
        <v>0.49159381304640215</v>
      </c>
      <c r="U106" s="6">
        <f>VLOOKUP($C106,Demographics!$A$1:$T$2860,12,FALSE)/$E106</f>
        <v>0.1136516476126429</v>
      </c>
      <c r="V106" s="6">
        <f>VLOOKUP($C106,Demographics!$A$1:$T$2860,13,FALSE)/$E106</f>
        <v>6.0524546065904503E-3</v>
      </c>
      <c r="W106" s="6">
        <f>VLOOKUP($C106,Demographics!$A$1:$T$2860,14,FALSE)/$E106</f>
        <v>4.2367182246133152E-2</v>
      </c>
      <c r="X106" s="6">
        <f>VLOOKUP($C106,Demographics!$A$1:$T$2860,15,FALSE)/$E106</f>
        <v>0.55077336919973097</v>
      </c>
      <c r="Y106" s="6">
        <f>VLOOKUP($C106,Demographics!$A$1:$T$2860,16,FALSE)/$E106</f>
        <v>0.11230665770006724</v>
      </c>
      <c r="Z106" s="6">
        <f>VLOOKUP($C106,Demographics!$A$1:$T$2860,17,FALSE)/$E106</f>
        <v>2.0174848688634837E-3</v>
      </c>
      <c r="AA106" s="6">
        <f>VLOOKUP($C106,Demographics!$A$1:$T$2860,18,FALSE)/$E106</f>
        <v>5.2454606590450571E-2</v>
      </c>
      <c r="AB106" s="6">
        <f>VLOOKUP($C106,Demographics!$A$1:$T$2860,19,FALSE)/$E106</f>
        <v>3.9677202420981841E-2</v>
      </c>
      <c r="AC106" s="54">
        <f>VLOOKUP($C106,Demographics!$A$1:$T$2860,20,FALSE)/$E106</f>
        <v>9.2804303967720242E-2</v>
      </c>
      <c r="AD106" s="44">
        <f t="shared" si="5"/>
        <v>2.8565488565488568</v>
      </c>
      <c r="AE106" s="44">
        <f t="shared" si="6"/>
        <v>1.9701173959445035</v>
      </c>
      <c r="AF106" s="44">
        <f t="shared" si="7"/>
        <v>2.1486784140969162</v>
      </c>
      <c r="AG106" s="19">
        <v>0.109</v>
      </c>
      <c r="AH106" s="20">
        <v>-0.15</v>
      </c>
      <c r="AI106" s="17">
        <v>-0.104</v>
      </c>
      <c r="AJ106" s="21">
        <f t="shared" si="9"/>
        <v>-0.14499999999999999</v>
      </c>
      <c r="AK106" s="27">
        <f t="shared" si="8"/>
        <v>322</v>
      </c>
    </row>
    <row r="107" spans="1:37" x14ac:dyDescent="0.2">
      <c r="A107" s="9" t="s">
        <v>627</v>
      </c>
      <c r="B107" s="8" t="s">
        <v>387</v>
      </c>
      <c r="C107" s="35">
        <v>3554</v>
      </c>
      <c r="D107" s="36" t="s">
        <v>123</v>
      </c>
      <c r="E107" s="40">
        <f>VLOOKUP($C107,Demographics!$A$2:$T$2860,2,FALSE)</f>
        <v>112</v>
      </c>
      <c r="F107" s="87" t="str">
        <f>IFERROR(VLOOKUP($C107,'Graduation Rate'!$A:$M,13,FALSE), "")</f>
        <v/>
      </c>
      <c r="G107" s="87">
        <f>IFERROR(VLOOKUP($C107,Discipline!$A:$I,4,FALSE), "")</f>
        <v>3.4000000000000002E-2</v>
      </c>
      <c r="H107" s="87">
        <f>IFERROR(VLOOKUP($C107,'Dual Credit'!$A:$P,6,FALSE), "")</f>
        <v>0.1</v>
      </c>
      <c r="I107" s="99">
        <f>VLOOKUP($A107,Districts!$A:$G,7,FALSE)</f>
        <v>0</v>
      </c>
      <c r="J107" s="90">
        <f>VLOOKUP($A107,Districts!$A:$F,5,FALSE)</f>
        <v>7.9395957913859663</v>
      </c>
      <c r="K107" s="55">
        <f>VLOOKUP($A107,Districts!$A:$F,6,FALSE)</f>
        <v>26532.216703212889</v>
      </c>
      <c r="L107" s="6">
        <f>VLOOKUP($C107,Demographics!$A$1:$T$2860,3,FALSE)/$E107</f>
        <v>0.5446428571428571</v>
      </c>
      <c r="M107" s="6">
        <f>VLOOKUP($C107,Demographics!$A$1:$T$2860,4,FALSE)/$E107</f>
        <v>0.45535714285714285</v>
      </c>
      <c r="N107" s="6">
        <f>VLOOKUP($C107,Demographics!$A$1:$T$2860,5,FALSE)/$E107</f>
        <v>8.9285714285714281E-3</v>
      </c>
      <c r="O107" s="6">
        <f>VLOOKUP($C107,Demographics!$A$1:$T$2860,6,FALSE)/$E107</f>
        <v>8.9285714285714281E-3</v>
      </c>
      <c r="P107" s="6">
        <f>VLOOKUP($C107,Demographics!$A$1:$T$2860,7,FALSE)/$E107</f>
        <v>0</v>
      </c>
      <c r="Q107" s="6">
        <f>VLOOKUP($C107,Demographics!$A$1:$T$2860,8,FALSE)/$E107</f>
        <v>0.2857142857142857</v>
      </c>
      <c r="R107" s="6">
        <f>VLOOKUP($C107,Demographics!$A$1:$T$2860,9,FALSE)/$E107</f>
        <v>0</v>
      </c>
      <c r="S107" s="6">
        <f>VLOOKUP($C107,Demographics!$A$1:$T$2860,10,FALSE)/$E107</f>
        <v>3.5714285714285712E-2</v>
      </c>
      <c r="T107" s="6">
        <f>VLOOKUP($C107,Demographics!$A$1:$T$2860,11,FALSE)/$E107</f>
        <v>0.6607142857142857</v>
      </c>
      <c r="U107" s="6">
        <f>VLOOKUP($C107,Demographics!$A$1:$T$2860,12,FALSE)/$E107</f>
        <v>8.9285714285714288E-2</v>
      </c>
      <c r="V107" s="6">
        <f>VLOOKUP($C107,Demographics!$A$1:$T$2860,13,FALSE)/$E107</f>
        <v>8.9285714285714281E-3</v>
      </c>
      <c r="W107" s="6">
        <f>VLOOKUP($C107,Demographics!$A$1:$T$2860,14,FALSE)/$E107</f>
        <v>5.3571428571428568E-2</v>
      </c>
      <c r="X107" s="6">
        <f>VLOOKUP($C107,Demographics!$A$1:$T$2860,15,FALSE)/$E107</f>
        <v>0.5982142857142857</v>
      </c>
      <c r="Y107" s="6">
        <f>VLOOKUP($C107,Demographics!$A$1:$T$2860,16,FALSE)/$E107</f>
        <v>8.9285714285714281E-3</v>
      </c>
      <c r="Z107" s="6">
        <f>VLOOKUP($C107,Demographics!$A$1:$T$2860,17,FALSE)/$E107</f>
        <v>0</v>
      </c>
      <c r="AA107" s="6">
        <f>VLOOKUP($C107,Demographics!$A$1:$T$2860,18,FALSE)/$E107</f>
        <v>1.7857142857142856E-2</v>
      </c>
      <c r="AB107" s="6">
        <f>VLOOKUP($C107,Demographics!$A$1:$T$2860,19,FALSE)/$E107</f>
        <v>2.6785714285714284E-2</v>
      </c>
      <c r="AC107" s="54">
        <f>VLOOKUP($C107,Demographics!$A$1:$T$2860,20,FALSE)/$E107</f>
        <v>0.14285714285714285</v>
      </c>
      <c r="AD107" s="44">
        <f t="shared" si="5"/>
        <v>2.4420000000000002</v>
      </c>
      <c r="AE107" s="44">
        <f t="shared" si="6"/>
        <v>2.11280487804878</v>
      </c>
      <c r="AF107" s="44">
        <f t="shared" si="7"/>
        <v>2.0693581780538302</v>
      </c>
      <c r="AG107" s="19">
        <v>-0.316</v>
      </c>
      <c r="AH107" s="20">
        <v>-5.0000000000000001E-3</v>
      </c>
      <c r="AI107" s="17">
        <v>-0.151</v>
      </c>
      <c r="AJ107" s="21">
        <f t="shared" si="9"/>
        <v>-0.47199999999999998</v>
      </c>
      <c r="AK107" s="27">
        <f t="shared" si="8"/>
        <v>422</v>
      </c>
    </row>
    <row r="108" spans="1:37" x14ac:dyDescent="0.2">
      <c r="A108" s="9" t="s">
        <v>628</v>
      </c>
      <c r="B108" s="8" t="s">
        <v>76</v>
      </c>
      <c r="C108" s="35">
        <v>2206</v>
      </c>
      <c r="D108" s="36" t="s">
        <v>123</v>
      </c>
      <c r="E108" s="40">
        <f>VLOOKUP($C108,Demographics!$A$2:$T$2860,2,FALSE)</f>
        <v>589</v>
      </c>
      <c r="F108" s="87">
        <f>IFERROR(VLOOKUP($C108,'Graduation Rate'!$A:$M,13,FALSE), "")</f>
        <v>0.92957746500000005</v>
      </c>
      <c r="G108" s="87">
        <f>IFERROR(VLOOKUP($C108,Discipline!$A:$I,4,FALSE), "")</f>
        <v>3.5000000000000003E-2</v>
      </c>
      <c r="H108" s="87">
        <f>IFERROR(VLOOKUP($C108,'Dual Credit'!$A:$P,6,FALSE), "")</f>
        <v>0.123</v>
      </c>
      <c r="I108" s="99">
        <f>VLOOKUP($A108,Districts!$A:$G,7,FALSE)</f>
        <v>3.1086121777290181</v>
      </c>
      <c r="J108" s="90">
        <f>VLOOKUP($A108,Districts!$A:$F,5,FALSE)</f>
        <v>17.347005415015104</v>
      </c>
      <c r="K108" s="55">
        <f>VLOOKUP($A108,Districts!$A:$F,6,FALSE)</f>
        <v>13298.850409675346</v>
      </c>
      <c r="L108" s="6">
        <f>VLOOKUP($C108,Demographics!$A$1:$T$2860,3,FALSE)/$E108</f>
        <v>0.49235993208828521</v>
      </c>
      <c r="M108" s="6">
        <f>VLOOKUP($C108,Demographics!$A$1:$T$2860,4,FALSE)/$E108</f>
        <v>0.50764006791171479</v>
      </c>
      <c r="N108" s="6">
        <f>VLOOKUP($C108,Demographics!$A$1:$T$2860,5,FALSE)/$E108</f>
        <v>6.7911714770797962E-3</v>
      </c>
      <c r="O108" s="6">
        <f>VLOOKUP($C108,Demographics!$A$1:$T$2860,6,FALSE)/$E108</f>
        <v>3.3955857385398981E-3</v>
      </c>
      <c r="P108" s="6">
        <f>VLOOKUP($C108,Demographics!$A$1:$T$2860,7,FALSE)/$E108</f>
        <v>1.1884550084889643E-2</v>
      </c>
      <c r="Q108" s="6">
        <f>VLOOKUP($C108,Demographics!$A$1:$T$2860,8,FALSE)/$E108</f>
        <v>8.4889643463497449E-2</v>
      </c>
      <c r="R108" s="6">
        <f>VLOOKUP($C108,Demographics!$A$1:$T$2860,9,FALSE)/$E108</f>
        <v>5.0933786078098476E-3</v>
      </c>
      <c r="S108" s="6">
        <f>VLOOKUP($C108,Demographics!$A$1:$T$2860,10,FALSE)/$E108</f>
        <v>5.4329371816638369E-2</v>
      </c>
      <c r="T108" s="6">
        <f>VLOOKUP($C108,Demographics!$A$1:$T$2860,11,FALSE)/$E108</f>
        <v>0.83361629881154498</v>
      </c>
      <c r="U108" s="6">
        <f>VLOOKUP($C108,Demographics!$A$1:$T$2860,12,FALSE)/$E108</f>
        <v>0</v>
      </c>
      <c r="V108" s="6">
        <f>VLOOKUP($C108,Demographics!$A$1:$T$2860,13,FALSE)/$E108</f>
        <v>2.2071307300509338E-2</v>
      </c>
      <c r="W108" s="6">
        <f>VLOOKUP($C108,Demographics!$A$1:$T$2860,14,FALSE)/$E108</f>
        <v>4.2444821731748725E-2</v>
      </c>
      <c r="X108" s="6">
        <f>VLOOKUP($C108,Demographics!$A$1:$T$2860,15,FALSE)/$E108</f>
        <v>0.3837011884550085</v>
      </c>
      <c r="Y108" s="6">
        <f>VLOOKUP($C108,Demographics!$A$1:$T$2860,16,FALSE)/$E108</f>
        <v>0</v>
      </c>
      <c r="Z108" s="6">
        <f>VLOOKUP($C108,Demographics!$A$1:$T$2860,17,FALSE)/$E108</f>
        <v>3.2258064516129031E-2</v>
      </c>
      <c r="AA108" s="6">
        <f>VLOOKUP($C108,Demographics!$A$1:$T$2860,18,FALSE)/$E108</f>
        <v>3.3955857385398983E-2</v>
      </c>
      <c r="AB108" s="6">
        <f>VLOOKUP($C108,Demographics!$A$1:$T$2860,19,FALSE)/$E108</f>
        <v>4.4142614601018676E-2</v>
      </c>
      <c r="AC108" s="54">
        <f>VLOOKUP($C108,Demographics!$A$1:$T$2860,20,FALSE)/$E108</f>
        <v>0.10526315789473684</v>
      </c>
      <c r="AD108" s="44">
        <f t="shared" si="5"/>
        <v>2.7981462409886717</v>
      </c>
      <c r="AE108" s="44">
        <f t="shared" si="6"/>
        <v>2.0228215767634858</v>
      </c>
      <c r="AF108" s="44">
        <f t="shared" si="7"/>
        <v>2.3685932388222466</v>
      </c>
      <c r="AG108" s="19">
        <v>-0.17899999999999999</v>
      </c>
      <c r="AH108" s="20">
        <v>-0.316</v>
      </c>
      <c r="AI108" s="17">
        <v>-6.7000000000000004E-2</v>
      </c>
      <c r="AJ108" s="21">
        <f t="shared" si="9"/>
        <v>-0.56200000000000006</v>
      </c>
      <c r="AK108" s="27">
        <f t="shared" si="8"/>
        <v>441</v>
      </c>
    </row>
    <row r="109" spans="1:37" x14ac:dyDescent="0.2">
      <c r="A109" s="9" t="s">
        <v>629</v>
      </c>
      <c r="B109" s="8" t="s">
        <v>454</v>
      </c>
      <c r="C109" s="35">
        <v>1519</v>
      </c>
      <c r="D109" s="36" t="s">
        <v>124</v>
      </c>
      <c r="E109" s="40">
        <f>VLOOKUP($C109,Demographics!$A$2:$T$2860,2,FALSE)</f>
        <v>99</v>
      </c>
      <c r="F109" s="87">
        <f>IFERROR(VLOOKUP($C109,'Graduation Rate'!$A:$M,13,FALSE), "")</f>
        <v>0.18181818199999999</v>
      </c>
      <c r="G109" s="87" t="str">
        <f>IFERROR(VLOOKUP($C109,Discipline!$A:$I,4,FALSE), "")</f>
        <v/>
      </c>
      <c r="H109" s="87">
        <f>IFERROR(VLOOKUP($C109,'Dual Credit'!$A:$P,6,FALSE), "")</f>
        <v>0.1</v>
      </c>
      <c r="I109" s="99">
        <f>VLOOKUP($A109,Districts!$A:$G,7,FALSE)</f>
        <v>4.4685961209928653</v>
      </c>
      <c r="J109" s="90">
        <f>VLOOKUP($A109,Districts!$A:$F,5,FALSE)</f>
        <v>15.344910188577865</v>
      </c>
      <c r="K109" s="55">
        <f>VLOOKUP($A109,Districts!$A:$F,6,FALSE)</f>
        <v>16061.357640361357</v>
      </c>
      <c r="L109" s="6">
        <f>VLOOKUP($C109,Demographics!$A$1:$T$2860,3,FALSE)/$E109</f>
        <v>0.49494949494949497</v>
      </c>
      <c r="M109" s="6">
        <f>VLOOKUP($C109,Demographics!$A$1:$T$2860,4,FALSE)/$E109</f>
        <v>0.50505050505050508</v>
      </c>
      <c r="N109" s="6">
        <f>VLOOKUP($C109,Demographics!$A$1:$T$2860,5,FALSE)/$E109</f>
        <v>0</v>
      </c>
      <c r="O109" s="6">
        <f>VLOOKUP($C109,Demographics!$A$1:$T$2860,6,FALSE)/$E109</f>
        <v>6.0606060606060608E-2</v>
      </c>
      <c r="P109" s="6">
        <f>VLOOKUP($C109,Demographics!$A$1:$T$2860,7,FALSE)/$E109</f>
        <v>7.0707070707070704E-2</v>
      </c>
      <c r="Q109" s="6">
        <f>VLOOKUP($C109,Demographics!$A$1:$T$2860,8,FALSE)/$E109</f>
        <v>0.15151515151515152</v>
      </c>
      <c r="R109" s="6">
        <f>VLOOKUP($C109,Demographics!$A$1:$T$2860,9,FALSE)/$E109</f>
        <v>1.0101010101010102E-2</v>
      </c>
      <c r="S109" s="6">
        <f>VLOOKUP($C109,Demographics!$A$1:$T$2860,10,FALSE)/$E109</f>
        <v>0.1111111111111111</v>
      </c>
      <c r="T109" s="6">
        <f>VLOOKUP($C109,Demographics!$A$1:$T$2860,11,FALSE)/$E109</f>
        <v>0.59595959595959591</v>
      </c>
      <c r="U109" s="6">
        <f>VLOOKUP($C109,Demographics!$A$1:$T$2860,12,FALSE)/$E109</f>
        <v>3.0303030303030304E-2</v>
      </c>
      <c r="V109" s="6">
        <f>VLOOKUP($C109,Demographics!$A$1:$T$2860,13,FALSE)/$E109</f>
        <v>0</v>
      </c>
      <c r="W109" s="6">
        <f>VLOOKUP($C109,Demographics!$A$1:$T$2860,14,FALSE)/$E109</f>
        <v>4.0404040404040407E-2</v>
      </c>
      <c r="X109" s="6">
        <f>VLOOKUP($C109,Demographics!$A$1:$T$2860,15,FALSE)/$E109</f>
        <v>0.51515151515151514</v>
      </c>
      <c r="Y109" s="6">
        <f>VLOOKUP($C109,Demographics!$A$1:$T$2860,16,FALSE)/$E109</f>
        <v>0</v>
      </c>
      <c r="Z109" s="6">
        <f>VLOOKUP($C109,Demographics!$A$1:$T$2860,17,FALSE)/$E109</f>
        <v>1.0101010101010102E-2</v>
      </c>
      <c r="AA109" s="6">
        <f>VLOOKUP($C109,Demographics!$A$1:$T$2860,18,FALSE)/$E109</f>
        <v>0.23232323232323232</v>
      </c>
      <c r="AB109" s="6">
        <f>VLOOKUP($C109,Demographics!$A$1:$T$2860,19,FALSE)/$E109</f>
        <v>0.13131313131313133</v>
      </c>
      <c r="AC109" s="54">
        <f>VLOOKUP($C109,Demographics!$A$1:$T$2860,20,FALSE)/$E109</f>
        <v>0.10101010101010101</v>
      </c>
      <c r="AD109" s="44">
        <f t="shared" si="5"/>
        <v>2.6343669250645996</v>
      </c>
      <c r="AE109" s="44">
        <f t="shared" si="6"/>
        <v>1.7734939759036146</v>
      </c>
      <c r="AF109" s="44">
        <f t="shared" si="7"/>
        <v>2.5739910313901344</v>
      </c>
      <c r="AG109" s="19">
        <v>3.9E-2</v>
      </c>
      <c r="AH109" s="20">
        <v>-0.112</v>
      </c>
      <c r="AI109" s="17">
        <v>0.23300000000000001</v>
      </c>
      <c r="AJ109" s="21">
        <f t="shared" si="9"/>
        <v>0.16</v>
      </c>
      <c r="AK109" s="27">
        <f t="shared" si="8"/>
        <v>172</v>
      </c>
    </row>
    <row r="110" spans="1:37" x14ac:dyDescent="0.2">
      <c r="A110" s="9" t="s">
        <v>629</v>
      </c>
      <c r="B110" s="8" t="s">
        <v>298</v>
      </c>
      <c r="C110" s="35">
        <v>1966</v>
      </c>
      <c r="D110" s="36" t="s">
        <v>124</v>
      </c>
      <c r="E110" s="40">
        <f>VLOOKUP($C110,Demographics!$A$2:$T$2860,2,FALSE)</f>
        <v>572</v>
      </c>
      <c r="F110" s="87">
        <f>IFERROR(VLOOKUP($C110,'Graduation Rate'!$A:$M,13,FALSE), "")</f>
        <v>0.76785714299999996</v>
      </c>
      <c r="G110" s="87" t="str">
        <f>IFERROR(VLOOKUP($C110,Discipline!$A:$I,4,FALSE), "")</f>
        <v/>
      </c>
      <c r="H110" s="87">
        <f>IFERROR(VLOOKUP($C110,'Dual Credit'!$A:$P,6,FALSE), "")</f>
        <v>0.1</v>
      </c>
      <c r="I110" s="99">
        <f>VLOOKUP($A110,Districts!$A:$G,7,FALSE)</f>
        <v>4.4685961209928653</v>
      </c>
      <c r="J110" s="90">
        <f>VLOOKUP($A110,Districts!$A:$F,5,FALSE)</f>
        <v>15.344910188577865</v>
      </c>
      <c r="K110" s="55">
        <f>VLOOKUP($A110,Districts!$A:$F,6,FALSE)</f>
        <v>16061.357640361357</v>
      </c>
      <c r="L110" s="6">
        <f>VLOOKUP($C110,Demographics!$A$1:$T$2860,3,FALSE)/$E110</f>
        <v>0.51398601398601396</v>
      </c>
      <c r="M110" s="6">
        <f>VLOOKUP($C110,Demographics!$A$1:$T$2860,4,FALSE)/$E110</f>
        <v>0.48601398601398599</v>
      </c>
      <c r="N110" s="6">
        <f>VLOOKUP($C110,Demographics!$A$1:$T$2860,5,FALSE)/$E110</f>
        <v>1.7482517482517483E-3</v>
      </c>
      <c r="O110" s="6">
        <f>VLOOKUP($C110,Demographics!$A$1:$T$2860,6,FALSE)/$E110</f>
        <v>5.944055944055944E-2</v>
      </c>
      <c r="P110" s="6">
        <f>VLOOKUP($C110,Demographics!$A$1:$T$2860,7,FALSE)/$E110</f>
        <v>1.2237762237762238E-2</v>
      </c>
      <c r="Q110" s="6">
        <f>VLOOKUP($C110,Demographics!$A$1:$T$2860,8,FALSE)/$E110</f>
        <v>9.7902097902097904E-2</v>
      </c>
      <c r="R110" s="6">
        <f>VLOOKUP($C110,Demographics!$A$1:$T$2860,9,FALSE)/$E110</f>
        <v>0</v>
      </c>
      <c r="S110" s="6">
        <f>VLOOKUP($C110,Demographics!$A$1:$T$2860,10,FALSE)/$E110</f>
        <v>0.13286713286713286</v>
      </c>
      <c r="T110" s="6">
        <f>VLOOKUP($C110,Demographics!$A$1:$T$2860,11,FALSE)/$E110</f>
        <v>0.69580419580419584</v>
      </c>
      <c r="U110" s="6">
        <f>VLOOKUP($C110,Demographics!$A$1:$T$2860,12,FALSE)/$E110</f>
        <v>1.7482517482517484E-2</v>
      </c>
      <c r="V110" s="6">
        <f>VLOOKUP($C110,Demographics!$A$1:$T$2860,13,FALSE)/$E110</f>
        <v>0</v>
      </c>
      <c r="W110" s="6">
        <f>VLOOKUP($C110,Demographics!$A$1:$T$2860,14,FALSE)/$E110</f>
        <v>3.4965034965034965E-3</v>
      </c>
      <c r="X110" s="6">
        <f>VLOOKUP($C110,Demographics!$A$1:$T$2860,15,FALSE)/$E110</f>
        <v>0.2062937062937063</v>
      </c>
      <c r="Y110" s="6">
        <f>VLOOKUP($C110,Demographics!$A$1:$T$2860,16,FALSE)/$E110</f>
        <v>0</v>
      </c>
      <c r="Z110" s="6">
        <f>VLOOKUP($C110,Demographics!$A$1:$T$2860,17,FALSE)/$E110</f>
        <v>5.244755244755245E-3</v>
      </c>
      <c r="AA110" s="6">
        <f>VLOOKUP($C110,Demographics!$A$1:$T$2860,18,FALSE)/$E110</f>
        <v>2.972027972027972E-2</v>
      </c>
      <c r="AB110" s="6">
        <f>VLOOKUP($C110,Demographics!$A$1:$T$2860,19,FALSE)/$E110</f>
        <v>6.6433566433566432E-2</v>
      </c>
      <c r="AC110" s="54">
        <f>VLOOKUP($C110,Demographics!$A$1:$T$2860,20,FALSE)/$E110</f>
        <v>0.13461538461538461</v>
      </c>
      <c r="AD110" s="44">
        <f t="shared" si="5"/>
        <v>3.1486928104575163</v>
      </c>
      <c r="AE110" s="44">
        <f t="shared" si="6"/>
        <v>2.5555555555555558</v>
      </c>
      <c r="AF110" s="44">
        <f t="shared" si="7"/>
        <v>2.8446866485013627</v>
      </c>
      <c r="AG110" s="19">
        <v>-7.2999999999999995E-2</v>
      </c>
      <c r="AH110" s="20">
        <v>-0.122</v>
      </c>
      <c r="AI110" s="17">
        <v>0.11</v>
      </c>
      <c r="AJ110" s="21">
        <f t="shared" si="9"/>
        <v>-8.5000000000000006E-2</v>
      </c>
      <c r="AK110" s="27">
        <f t="shared" si="8"/>
        <v>300</v>
      </c>
    </row>
    <row r="111" spans="1:37" x14ac:dyDescent="0.2">
      <c r="A111" s="9" t="s">
        <v>629</v>
      </c>
      <c r="B111" s="8" t="s">
        <v>106</v>
      </c>
      <c r="C111" s="35">
        <v>3123</v>
      </c>
      <c r="D111" s="36" t="s">
        <v>123</v>
      </c>
      <c r="E111" s="40">
        <f>VLOOKUP($C111,Demographics!$A$2:$T$2860,2,FALSE)</f>
        <v>1596</v>
      </c>
      <c r="F111" s="87">
        <f>IFERROR(VLOOKUP($C111,'Graduation Rate'!$A:$M,13,FALSE), "")</f>
        <v>0.88040712499999996</v>
      </c>
      <c r="G111" s="87">
        <f>IFERROR(VLOOKUP($C111,Discipline!$A:$I,4,FALSE), "")</f>
        <v>2.5000000000000001E-2</v>
      </c>
      <c r="H111" s="87">
        <f>IFERROR(VLOOKUP($C111,'Dual Credit'!$A:$P,6,FALSE), "")</f>
        <v>3.9E-2</v>
      </c>
      <c r="I111" s="99">
        <f>VLOOKUP($A111,Districts!$A:$G,7,FALSE)</f>
        <v>4.4685961209928653</v>
      </c>
      <c r="J111" s="90">
        <f>VLOOKUP($A111,Districts!$A:$F,5,FALSE)</f>
        <v>15.344910188577865</v>
      </c>
      <c r="K111" s="55">
        <f>VLOOKUP($A111,Districts!$A:$F,6,FALSE)</f>
        <v>16061.357640361357</v>
      </c>
      <c r="L111" s="6">
        <f>VLOOKUP($C111,Demographics!$A$1:$T$2860,3,FALSE)/$E111</f>
        <v>0.47619047619047616</v>
      </c>
      <c r="M111" s="6">
        <f>VLOOKUP($C111,Demographics!$A$1:$T$2860,4,FALSE)/$E111</f>
        <v>0.52318295739348375</v>
      </c>
      <c r="N111" s="6">
        <f>VLOOKUP($C111,Demographics!$A$1:$T$2860,5,FALSE)/$E111</f>
        <v>4.3859649122807015E-3</v>
      </c>
      <c r="O111" s="6">
        <f>VLOOKUP($C111,Demographics!$A$1:$T$2860,6,FALSE)/$E111</f>
        <v>0.14724310776942356</v>
      </c>
      <c r="P111" s="6">
        <f>VLOOKUP($C111,Demographics!$A$1:$T$2860,7,FALSE)/$E111</f>
        <v>7.3934837092731825E-2</v>
      </c>
      <c r="Q111" s="6">
        <f>VLOOKUP($C111,Demographics!$A$1:$T$2860,8,FALSE)/$E111</f>
        <v>0.18796992481203006</v>
      </c>
      <c r="R111" s="6">
        <f>VLOOKUP($C111,Demographics!$A$1:$T$2860,9,FALSE)/$E111</f>
        <v>6.2656641604010022E-3</v>
      </c>
      <c r="S111" s="6">
        <f>VLOOKUP($C111,Demographics!$A$1:$T$2860,10,FALSE)/$E111</f>
        <v>9.0852130325814531E-2</v>
      </c>
      <c r="T111" s="6">
        <f>VLOOKUP($C111,Demographics!$A$1:$T$2860,11,FALSE)/$E111</f>
        <v>0.48934837092731831</v>
      </c>
      <c r="U111" s="6">
        <f>VLOOKUP($C111,Demographics!$A$1:$T$2860,12,FALSE)/$E111</f>
        <v>8.583959899749373E-2</v>
      </c>
      <c r="V111" s="6">
        <f>VLOOKUP($C111,Demographics!$A$1:$T$2860,13,FALSE)/$E111</f>
        <v>3.1328320802005011E-3</v>
      </c>
      <c r="W111" s="6">
        <f>VLOOKUP($C111,Demographics!$A$1:$T$2860,14,FALSE)/$E111</f>
        <v>2.2556390977443608E-2</v>
      </c>
      <c r="X111" s="6">
        <f>VLOOKUP($C111,Demographics!$A$1:$T$2860,15,FALSE)/$E111</f>
        <v>0.33020050125313283</v>
      </c>
      <c r="Y111" s="6">
        <f>VLOOKUP($C111,Demographics!$A$1:$T$2860,16,FALSE)/$E111</f>
        <v>0</v>
      </c>
      <c r="Z111" s="6">
        <f>VLOOKUP($C111,Demographics!$A$1:$T$2860,17,FALSE)/$E111</f>
        <v>5.0125313283208017E-3</v>
      </c>
      <c r="AA111" s="6">
        <f>VLOOKUP($C111,Demographics!$A$1:$T$2860,18,FALSE)/$E111</f>
        <v>2.819548872180451E-2</v>
      </c>
      <c r="AB111" s="6">
        <f>VLOOKUP($C111,Demographics!$A$1:$T$2860,19,FALSE)/$E111</f>
        <v>9.0852130325814531E-2</v>
      </c>
      <c r="AC111" s="54">
        <f>VLOOKUP($C111,Demographics!$A$1:$T$2860,20,FALSE)/$E111</f>
        <v>0.12092731829573934</v>
      </c>
      <c r="AD111" s="44">
        <f t="shared" si="5"/>
        <v>3.3081896551724133</v>
      </c>
      <c r="AE111" s="44">
        <f t="shared" si="6"/>
        <v>2.6972573839662455</v>
      </c>
      <c r="AF111" s="44">
        <f t="shared" si="7"/>
        <v>2.5074074074074075</v>
      </c>
      <c r="AG111" s="19">
        <v>0.20399999999999999</v>
      </c>
      <c r="AH111" s="20">
        <v>0.161</v>
      </c>
      <c r="AI111" s="17">
        <v>-8.4000000000000005E-2</v>
      </c>
      <c r="AJ111" s="21">
        <f t="shared" si="9"/>
        <v>0.28099999999999997</v>
      </c>
      <c r="AK111" s="27">
        <f t="shared" si="8"/>
        <v>141</v>
      </c>
    </row>
    <row r="112" spans="1:37" x14ac:dyDescent="0.2">
      <c r="A112" s="9" t="s">
        <v>629</v>
      </c>
      <c r="B112" s="8" t="s">
        <v>210</v>
      </c>
      <c r="C112" s="35">
        <v>3755</v>
      </c>
      <c r="D112" s="36" t="s">
        <v>123</v>
      </c>
      <c r="E112" s="40">
        <f>VLOOKUP($C112,Demographics!$A$2:$T$2860,2,FALSE)</f>
        <v>1445</v>
      </c>
      <c r="F112" s="87">
        <f>IFERROR(VLOOKUP($C112,'Graduation Rate'!$A:$M,13,FALSE), "")</f>
        <v>0.81213872799999998</v>
      </c>
      <c r="G112" s="87">
        <f>IFERROR(VLOOKUP($C112,Discipline!$A:$I,4,FALSE), "")</f>
        <v>4.8000000000000001E-2</v>
      </c>
      <c r="H112" s="87">
        <f>IFERROR(VLOOKUP($C112,'Dual Credit'!$A:$P,6,FALSE), "")</f>
        <v>0.21099999999999999</v>
      </c>
      <c r="I112" s="99">
        <f>VLOOKUP($A112,Districts!$A:$G,7,FALSE)</f>
        <v>4.4685961209928653</v>
      </c>
      <c r="J112" s="90">
        <f>VLOOKUP($A112,Districts!$A:$F,5,FALSE)</f>
        <v>15.344910188577865</v>
      </c>
      <c r="K112" s="55">
        <f>VLOOKUP($A112,Districts!$A:$F,6,FALSE)</f>
        <v>16061.357640361357</v>
      </c>
      <c r="L112" s="6">
        <f>VLOOKUP($C112,Demographics!$A$1:$T$2860,3,FALSE)/$E112</f>
        <v>0.49204152249134947</v>
      </c>
      <c r="M112" s="6">
        <f>VLOOKUP($C112,Demographics!$A$1:$T$2860,4,FALSE)/$E112</f>
        <v>0.50657439446366781</v>
      </c>
      <c r="N112" s="6">
        <f>VLOOKUP($C112,Demographics!$A$1:$T$2860,5,FALSE)/$E112</f>
        <v>2.7681660899653978E-3</v>
      </c>
      <c r="O112" s="6">
        <f>VLOOKUP($C112,Demographics!$A$1:$T$2860,6,FALSE)/$E112</f>
        <v>0.22629757785467128</v>
      </c>
      <c r="P112" s="6">
        <f>VLOOKUP($C112,Demographics!$A$1:$T$2860,7,FALSE)/$E112</f>
        <v>7.5432525951557097E-2</v>
      </c>
      <c r="Q112" s="6">
        <f>VLOOKUP($C112,Demographics!$A$1:$T$2860,8,FALSE)/$E112</f>
        <v>0.25882352941176473</v>
      </c>
      <c r="R112" s="6">
        <f>VLOOKUP($C112,Demographics!$A$1:$T$2860,9,FALSE)/$E112</f>
        <v>8.3044982698961944E-3</v>
      </c>
      <c r="S112" s="6">
        <f>VLOOKUP($C112,Demographics!$A$1:$T$2860,10,FALSE)/$E112</f>
        <v>8.0968858131487895E-2</v>
      </c>
      <c r="T112" s="6">
        <f>VLOOKUP($C112,Demographics!$A$1:$T$2860,11,FALSE)/$E112</f>
        <v>0.34740484429065743</v>
      </c>
      <c r="U112" s="6">
        <f>VLOOKUP($C112,Demographics!$A$1:$T$2860,12,FALSE)/$E112</f>
        <v>0.11487889273356401</v>
      </c>
      <c r="V112" s="6">
        <f>VLOOKUP($C112,Demographics!$A$1:$T$2860,13,FALSE)/$E112</f>
        <v>3.4602076124567475E-3</v>
      </c>
      <c r="W112" s="6">
        <f>VLOOKUP($C112,Demographics!$A$1:$T$2860,14,FALSE)/$E112</f>
        <v>1.314878892733564E-2</v>
      </c>
      <c r="X112" s="6">
        <f>VLOOKUP($C112,Demographics!$A$1:$T$2860,15,FALSE)/$E112</f>
        <v>0.45813148788927338</v>
      </c>
      <c r="Y112" s="6">
        <f>VLOOKUP($C112,Demographics!$A$1:$T$2860,16,FALSE)/$E112</f>
        <v>6.9204152249134946E-4</v>
      </c>
      <c r="Z112" s="6">
        <f>VLOOKUP($C112,Demographics!$A$1:$T$2860,17,FALSE)/$E112</f>
        <v>2.7681660899653978E-3</v>
      </c>
      <c r="AA112" s="6">
        <f>VLOOKUP($C112,Demographics!$A$1:$T$2860,18,FALSE)/$E112</f>
        <v>3.3910034602076124E-2</v>
      </c>
      <c r="AB112" s="6">
        <f>VLOOKUP($C112,Demographics!$A$1:$T$2860,19,FALSE)/$E112</f>
        <v>6.5051903114186849E-2</v>
      </c>
      <c r="AC112" s="54">
        <f>VLOOKUP($C112,Demographics!$A$1:$T$2860,20,FALSE)/$E112</f>
        <v>0.16055363321799307</v>
      </c>
      <c r="AD112" s="44">
        <f t="shared" si="5"/>
        <v>3.0061791967044287</v>
      </c>
      <c r="AE112" s="44">
        <f t="shared" si="6"/>
        <v>2.2348094747682801</v>
      </c>
      <c r="AF112" s="44">
        <f t="shared" si="7"/>
        <v>2.4478260869565216</v>
      </c>
      <c r="AG112" s="19">
        <v>-1.4999999999999999E-2</v>
      </c>
      <c r="AH112" s="20">
        <v>-0.25900000000000001</v>
      </c>
      <c r="AI112" s="17">
        <v>-0.14599999999999999</v>
      </c>
      <c r="AJ112" s="21">
        <f t="shared" si="9"/>
        <v>-0.42000000000000004</v>
      </c>
      <c r="AK112" s="27">
        <f t="shared" si="8"/>
        <v>405</v>
      </c>
    </row>
    <row r="113" spans="1:37" x14ac:dyDescent="0.2">
      <c r="A113" s="9" t="s">
        <v>629</v>
      </c>
      <c r="B113" s="8" t="s">
        <v>0</v>
      </c>
      <c r="C113" s="35">
        <v>3464</v>
      </c>
      <c r="D113" s="36" t="s">
        <v>123</v>
      </c>
      <c r="E113" s="40">
        <f>VLOOKUP($C113,Demographics!$A$2:$T$2860,2,FALSE)</f>
        <v>1532</v>
      </c>
      <c r="F113" s="87">
        <f>IFERROR(VLOOKUP($C113,'Graduation Rate'!$A:$M,13,FALSE), "")</f>
        <v>0.88524590199999997</v>
      </c>
      <c r="G113" s="87">
        <f>IFERROR(VLOOKUP($C113,Discipline!$A:$I,4,FALSE), "")</f>
        <v>3.5999999999999997E-2</v>
      </c>
      <c r="H113" s="87">
        <f>IFERROR(VLOOKUP($C113,'Dual Credit'!$A:$P,6,FALSE), "")</f>
        <v>0.23400000000000001</v>
      </c>
      <c r="I113" s="99">
        <f>VLOOKUP($A113,Districts!$A:$G,7,FALSE)</f>
        <v>4.4685961209928653</v>
      </c>
      <c r="J113" s="90">
        <f>VLOOKUP($A113,Districts!$A:$F,5,FALSE)</f>
        <v>15.344910188577865</v>
      </c>
      <c r="K113" s="55">
        <f>VLOOKUP($A113,Districts!$A:$F,6,FALSE)</f>
        <v>16061.357640361357</v>
      </c>
      <c r="L113" s="6">
        <f>VLOOKUP($C113,Demographics!$A$1:$T$2860,3,FALSE)/$E113</f>
        <v>0.47258485639686681</v>
      </c>
      <c r="M113" s="6">
        <f>VLOOKUP($C113,Demographics!$A$1:$T$2860,4,FALSE)/$E113</f>
        <v>0.52741514360313313</v>
      </c>
      <c r="N113" s="6">
        <f>VLOOKUP($C113,Demographics!$A$1:$T$2860,5,FALSE)/$E113</f>
        <v>3.2637075718015664E-3</v>
      </c>
      <c r="O113" s="6">
        <f>VLOOKUP($C113,Demographics!$A$1:$T$2860,6,FALSE)/$E113</f>
        <v>0.13511749347258487</v>
      </c>
      <c r="P113" s="6">
        <f>VLOOKUP($C113,Demographics!$A$1:$T$2860,7,FALSE)/$E113</f>
        <v>6.8537859007832894E-2</v>
      </c>
      <c r="Q113" s="6">
        <f>VLOOKUP($C113,Demographics!$A$1:$T$2860,8,FALSE)/$E113</f>
        <v>0.21475195822454307</v>
      </c>
      <c r="R113" s="6">
        <f>VLOOKUP($C113,Demographics!$A$1:$T$2860,9,FALSE)/$E113</f>
        <v>1.0443864229765013E-2</v>
      </c>
      <c r="S113" s="6">
        <f>VLOOKUP($C113,Demographics!$A$1:$T$2860,10,FALSE)/$E113</f>
        <v>8.4856396866840725E-2</v>
      </c>
      <c r="T113" s="6">
        <f>VLOOKUP($C113,Demographics!$A$1:$T$2860,11,FALSE)/$E113</f>
        <v>0.48302872062663188</v>
      </c>
      <c r="U113" s="6">
        <f>VLOOKUP($C113,Demographics!$A$1:$T$2860,12,FALSE)/$E113</f>
        <v>0.10639686684073107</v>
      </c>
      <c r="V113" s="6">
        <f>VLOOKUP($C113,Demographics!$A$1:$T$2860,13,FALSE)/$E113</f>
        <v>1.3054830287206266E-3</v>
      </c>
      <c r="W113" s="6">
        <f>VLOOKUP($C113,Demographics!$A$1:$T$2860,14,FALSE)/$E113</f>
        <v>2.2845953002610966E-2</v>
      </c>
      <c r="X113" s="6">
        <f>VLOOKUP($C113,Demographics!$A$1:$T$2860,15,FALSE)/$E113</f>
        <v>0.37467362924281983</v>
      </c>
      <c r="Y113" s="6">
        <f>VLOOKUP($C113,Demographics!$A$1:$T$2860,16,FALSE)/$E113</f>
        <v>0</v>
      </c>
      <c r="Z113" s="6">
        <f>VLOOKUP($C113,Demographics!$A$1:$T$2860,17,FALSE)/$E113</f>
        <v>5.2219321148825066E-3</v>
      </c>
      <c r="AA113" s="6">
        <f>VLOOKUP($C113,Demographics!$A$1:$T$2860,18,FALSE)/$E113</f>
        <v>4.0469973890339427E-2</v>
      </c>
      <c r="AB113" s="6">
        <f>VLOOKUP($C113,Demographics!$A$1:$T$2860,19,FALSE)/$E113</f>
        <v>7.3107049608355096E-2</v>
      </c>
      <c r="AC113" s="54">
        <f>VLOOKUP($C113,Demographics!$A$1:$T$2860,20,FALSE)/$E113</f>
        <v>0.10182767624020887</v>
      </c>
      <c r="AD113" s="44">
        <f t="shared" si="5"/>
        <v>3.1009174311926606</v>
      </c>
      <c r="AE113" s="44">
        <f t="shared" si="6"/>
        <v>2.4373024236037937</v>
      </c>
      <c r="AF113" s="44">
        <f t="shared" si="7"/>
        <v>2.4005069708491762</v>
      </c>
      <c r="AG113" s="19">
        <v>6.6000000000000003E-2</v>
      </c>
      <c r="AH113" s="20">
        <v>-0.04</v>
      </c>
      <c r="AI113" s="17">
        <v>-0.124</v>
      </c>
      <c r="AJ113" s="21">
        <f t="shared" si="9"/>
        <v>-9.8000000000000004E-2</v>
      </c>
      <c r="AK113" s="27">
        <f t="shared" si="8"/>
        <v>307</v>
      </c>
    </row>
    <row r="114" spans="1:37" x14ac:dyDescent="0.2">
      <c r="A114" s="9" t="s">
        <v>629</v>
      </c>
      <c r="B114" s="8" t="s">
        <v>232</v>
      </c>
      <c r="C114" s="35">
        <v>3303</v>
      </c>
      <c r="D114" s="36" t="s">
        <v>123</v>
      </c>
      <c r="E114" s="40">
        <f>VLOOKUP($C114,Demographics!$A$2:$T$2860,2,FALSE)</f>
        <v>1320</v>
      </c>
      <c r="F114" s="87">
        <f>IFERROR(VLOOKUP($C114,'Graduation Rate'!$A:$M,13,FALSE), "")</f>
        <v>0.926045016</v>
      </c>
      <c r="G114" s="87">
        <f>IFERROR(VLOOKUP($C114,Discipline!$A:$I,4,FALSE), "")</f>
        <v>5.3999999999999999E-2</v>
      </c>
      <c r="H114" s="87">
        <f>IFERROR(VLOOKUP($C114,'Dual Credit'!$A:$P,6,FALSE), "")</f>
        <v>0.29799999999999999</v>
      </c>
      <c r="I114" s="99">
        <f>VLOOKUP($A114,Districts!$A:$G,7,FALSE)</f>
        <v>4.4685961209928653</v>
      </c>
      <c r="J114" s="90">
        <f>VLOOKUP($A114,Districts!$A:$F,5,FALSE)</f>
        <v>15.344910188577865</v>
      </c>
      <c r="K114" s="55">
        <f>VLOOKUP($A114,Districts!$A:$F,6,FALSE)</f>
        <v>16061.357640361357</v>
      </c>
      <c r="L114" s="6">
        <f>VLOOKUP($C114,Demographics!$A$1:$T$2860,3,FALSE)/$E114</f>
        <v>0.45075757575757575</v>
      </c>
      <c r="M114" s="6">
        <f>VLOOKUP($C114,Demographics!$A$1:$T$2860,4,FALSE)/$E114</f>
        <v>0.54848484848484846</v>
      </c>
      <c r="N114" s="6">
        <f>VLOOKUP($C114,Demographics!$A$1:$T$2860,5,FALSE)/$E114</f>
        <v>3.787878787878788E-3</v>
      </c>
      <c r="O114" s="6">
        <f>VLOOKUP($C114,Demographics!$A$1:$T$2860,6,FALSE)/$E114</f>
        <v>0.12651515151515152</v>
      </c>
      <c r="P114" s="6">
        <f>VLOOKUP($C114,Demographics!$A$1:$T$2860,7,FALSE)/$E114</f>
        <v>4.6212121212121211E-2</v>
      </c>
      <c r="Q114" s="6">
        <f>VLOOKUP($C114,Demographics!$A$1:$T$2860,8,FALSE)/$E114</f>
        <v>0.16287878787878787</v>
      </c>
      <c r="R114" s="6">
        <f>VLOOKUP($C114,Demographics!$A$1:$T$2860,9,FALSE)/$E114</f>
        <v>9.0909090909090905E-3</v>
      </c>
      <c r="S114" s="6">
        <f>VLOOKUP($C114,Demographics!$A$1:$T$2860,10,FALSE)/$E114</f>
        <v>0.12045454545454545</v>
      </c>
      <c r="T114" s="6">
        <f>VLOOKUP($C114,Demographics!$A$1:$T$2860,11,FALSE)/$E114</f>
        <v>0.53106060606060601</v>
      </c>
      <c r="U114" s="6">
        <f>VLOOKUP($C114,Demographics!$A$1:$T$2860,12,FALSE)/$E114</f>
        <v>5.7575757575757579E-2</v>
      </c>
      <c r="V114" s="6">
        <f>VLOOKUP($C114,Demographics!$A$1:$T$2860,13,FALSE)/$E114</f>
        <v>6.8181818181818179E-3</v>
      </c>
      <c r="W114" s="6">
        <f>VLOOKUP($C114,Demographics!$A$1:$T$2860,14,FALSE)/$E114</f>
        <v>1.5151515151515152E-2</v>
      </c>
      <c r="X114" s="6">
        <f>VLOOKUP($C114,Demographics!$A$1:$T$2860,15,FALSE)/$E114</f>
        <v>0.31439393939393939</v>
      </c>
      <c r="Y114" s="6">
        <f>VLOOKUP($C114,Demographics!$A$1:$T$2860,16,FALSE)/$E114</f>
        <v>0</v>
      </c>
      <c r="Z114" s="6">
        <f>VLOOKUP($C114,Demographics!$A$1:$T$2860,17,FALSE)/$E114</f>
        <v>2.2727272727272726E-3</v>
      </c>
      <c r="AA114" s="6">
        <f>VLOOKUP($C114,Demographics!$A$1:$T$2860,18,FALSE)/$E114</f>
        <v>4.0151515151515153E-2</v>
      </c>
      <c r="AB114" s="6">
        <f>VLOOKUP($C114,Demographics!$A$1:$T$2860,19,FALSE)/$E114</f>
        <v>0.10303030303030303</v>
      </c>
      <c r="AC114" s="54">
        <f>VLOOKUP($C114,Demographics!$A$1:$T$2860,20,FALSE)/$E114</f>
        <v>0.11212121212121212</v>
      </c>
      <c r="AD114" s="44">
        <f t="shared" si="5"/>
        <v>3.21057985757884</v>
      </c>
      <c r="AE114" s="44">
        <f t="shared" si="6"/>
        <v>2.5045778229908446</v>
      </c>
      <c r="AF114" s="44">
        <f t="shared" si="7"/>
        <v>2.6531728665207877</v>
      </c>
      <c r="AG114" s="19">
        <v>0.123</v>
      </c>
      <c r="AH114" s="20">
        <v>-0.05</v>
      </c>
      <c r="AI114" s="17">
        <v>0.03</v>
      </c>
      <c r="AJ114" s="21">
        <f t="shared" si="9"/>
        <v>0.10299999999999999</v>
      </c>
      <c r="AK114" s="27">
        <f t="shared" si="8"/>
        <v>185</v>
      </c>
    </row>
    <row r="115" spans="1:37" x14ac:dyDescent="0.2">
      <c r="A115" s="9" t="s">
        <v>629</v>
      </c>
      <c r="B115" s="8" t="s">
        <v>337</v>
      </c>
      <c r="C115" s="35">
        <v>3854</v>
      </c>
      <c r="D115" s="36" t="s">
        <v>124</v>
      </c>
      <c r="E115" s="40">
        <f>VLOOKUP($C115,Demographics!$A$2:$T$2860,2,FALSE)</f>
        <v>261</v>
      </c>
      <c r="F115" s="87">
        <f>IFERROR(VLOOKUP($C115,'Graduation Rate'!$A:$M,13,FALSE), "")</f>
        <v>0.390625</v>
      </c>
      <c r="G115" s="87">
        <f>IFERROR(VLOOKUP($C115,Discipline!$A:$I,4,FALSE), "")</f>
        <v>8.5999999999999993E-2</v>
      </c>
      <c r="H115" s="87" t="str">
        <f>IFERROR(VLOOKUP($C115,'Dual Credit'!$A:$P,6,FALSE), "")</f>
        <v/>
      </c>
      <c r="I115" s="99">
        <f>VLOOKUP($A115,Districts!$A:$G,7,FALSE)</f>
        <v>4.4685961209928653</v>
      </c>
      <c r="J115" s="90">
        <f>VLOOKUP($A115,Districts!$A:$F,5,FALSE)</f>
        <v>15.344910188577865</v>
      </c>
      <c r="K115" s="55">
        <f>VLOOKUP($A115,Districts!$A:$F,6,FALSE)</f>
        <v>16061.357640361357</v>
      </c>
      <c r="L115" s="6">
        <f>VLOOKUP($C115,Demographics!$A$1:$T$2860,3,FALSE)/$E115</f>
        <v>0.44061302681992337</v>
      </c>
      <c r="M115" s="6">
        <f>VLOOKUP($C115,Demographics!$A$1:$T$2860,4,FALSE)/$E115</f>
        <v>0.55555555555555558</v>
      </c>
      <c r="N115" s="6">
        <f>VLOOKUP($C115,Demographics!$A$1:$T$2860,5,FALSE)/$E115</f>
        <v>7.6628352490421452E-3</v>
      </c>
      <c r="O115" s="6">
        <f>VLOOKUP($C115,Demographics!$A$1:$T$2860,6,FALSE)/$E115</f>
        <v>4.5977011494252873E-2</v>
      </c>
      <c r="P115" s="6">
        <f>VLOOKUP($C115,Demographics!$A$1:$T$2860,7,FALSE)/$E115</f>
        <v>3.8314176245210725E-2</v>
      </c>
      <c r="Q115" s="6">
        <f>VLOOKUP($C115,Demographics!$A$1:$T$2860,8,FALSE)/$E115</f>
        <v>0.21072796934865901</v>
      </c>
      <c r="R115" s="6">
        <f>VLOOKUP($C115,Demographics!$A$1:$T$2860,9,FALSE)/$E115</f>
        <v>1.9157088122605363E-2</v>
      </c>
      <c r="S115" s="6">
        <f>VLOOKUP($C115,Demographics!$A$1:$T$2860,10,FALSE)/$E115</f>
        <v>8.0459770114942528E-2</v>
      </c>
      <c r="T115" s="6">
        <f>VLOOKUP($C115,Demographics!$A$1:$T$2860,11,FALSE)/$E115</f>
        <v>0.5977011494252874</v>
      </c>
      <c r="U115" s="6">
        <f>VLOOKUP($C115,Demographics!$A$1:$T$2860,12,FALSE)/$E115</f>
        <v>5.3639846743295021E-2</v>
      </c>
      <c r="V115" s="6">
        <f>VLOOKUP($C115,Demographics!$A$1:$T$2860,13,FALSE)/$E115</f>
        <v>7.6628352490421452E-3</v>
      </c>
      <c r="W115" s="6">
        <f>VLOOKUP($C115,Demographics!$A$1:$T$2860,14,FALSE)/$E115</f>
        <v>6.8965517241379309E-2</v>
      </c>
      <c r="X115" s="6">
        <f>VLOOKUP($C115,Demographics!$A$1:$T$2860,15,FALSE)/$E115</f>
        <v>0.55555555555555558</v>
      </c>
      <c r="Y115" s="6">
        <f>VLOOKUP($C115,Demographics!$A$1:$T$2860,16,FALSE)/$E115</f>
        <v>0</v>
      </c>
      <c r="Z115" s="6">
        <f>VLOOKUP($C115,Demographics!$A$1:$T$2860,17,FALSE)/$E115</f>
        <v>0</v>
      </c>
      <c r="AA115" s="6">
        <f>VLOOKUP($C115,Demographics!$A$1:$T$2860,18,FALSE)/$E115</f>
        <v>0.1417624521072797</v>
      </c>
      <c r="AB115" s="6">
        <f>VLOOKUP($C115,Demographics!$A$1:$T$2860,19,FALSE)/$E115</f>
        <v>8.0459770114942528E-2</v>
      </c>
      <c r="AC115" s="54">
        <f>VLOOKUP($C115,Demographics!$A$1:$T$2860,20,FALSE)/$E115</f>
        <v>0.46360153256704983</v>
      </c>
      <c r="AD115" s="44">
        <f t="shared" si="5"/>
        <v>2.4745762711864399</v>
      </c>
      <c r="AE115" s="44" t="str">
        <f t="shared" si="6"/>
        <v/>
      </c>
      <c r="AF115" s="44">
        <f t="shared" si="7"/>
        <v>2.1310679611650483</v>
      </c>
      <c r="AG115" s="19">
        <v>5.6000000000000001E-2</v>
      </c>
      <c r="AH115" s="20"/>
      <c r="AI115" s="17">
        <v>-8.3000000000000004E-2</v>
      </c>
      <c r="AJ115" s="21">
        <f t="shared" si="9"/>
        <v>-2.7000000000000003E-2</v>
      </c>
      <c r="AK115" s="27">
        <f t="shared" si="8"/>
        <v>279</v>
      </c>
    </row>
    <row r="116" spans="1:37" x14ac:dyDescent="0.2">
      <c r="A116" s="9" t="s">
        <v>630</v>
      </c>
      <c r="B116" s="8" t="s">
        <v>229</v>
      </c>
      <c r="C116" s="35">
        <v>2996</v>
      </c>
      <c r="D116" s="36" t="s">
        <v>123</v>
      </c>
      <c r="E116" s="40">
        <f>VLOOKUP($C116,Demographics!$A$2:$T$2860,2,FALSE)</f>
        <v>942</v>
      </c>
      <c r="F116" s="87">
        <f>IFERROR(VLOOKUP($C116,'Graduation Rate'!$A:$M,13,FALSE), "")</f>
        <v>0.9375</v>
      </c>
      <c r="G116" s="87">
        <f>IFERROR(VLOOKUP($C116,Discipline!$A:$I,4,FALSE), "")</f>
        <v>4.2999999999999997E-2</v>
      </c>
      <c r="H116" s="87">
        <f>IFERROR(VLOOKUP($C116,'Dual Credit'!$A:$P,6,FALSE), "")</f>
        <v>0.13100000000000001</v>
      </c>
      <c r="I116" s="99">
        <f>VLOOKUP($A116,Districts!$A:$G,7,FALSE)</f>
        <v>2.2980216975111678</v>
      </c>
      <c r="J116" s="90">
        <f>VLOOKUP($A116,Districts!$A:$F,5,FALSE)</f>
        <v>15.381544379808597</v>
      </c>
      <c r="K116" s="55">
        <f>VLOOKUP($A116,Districts!$A:$F,6,FALSE)</f>
        <v>13594.330082074463</v>
      </c>
      <c r="L116" s="6">
        <f>VLOOKUP($C116,Demographics!$A$1:$T$2860,3,FALSE)/$E116</f>
        <v>0.51061571125265393</v>
      </c>
      <c r="M116" s="6">
        <f>VLOOKUP($C116,Demographics!$A$1:$T$2860,4,FALSE)/$E116</f>
        <v>0.48938428874734607</v>
      </c>
      <c r="N116" s="6">
        <f>VLOOKUP($C116,Demographics!$A$1:$T$2860,5,FALSE)/$E116</f>
        <v>7.4309978768577496E-3</v>
      </c>
      <c r="O116" s="6">
        <f>VLOOKUP($C116,Demographics!$A$1:$T$2860,6,FALSE)/$E116</f>
        <v>2.0169851380042462E-2</v>
      </c>
      <c r="P116" s="6">
        <f>VLOOKUP($C116,Demographics!$A$1:$T$2860,7,FALSE)/$E116</f>
        <v>7.4309978768577496E-3</v>
      </c>
      <c r="Q116" s="6">
        <f>VLOOKUP($C116,Demographics!$A$1:$T$2860,8,FALSE)/$E116</f>
        <v>0.1602972399150743</v>
      </c>
      <c r="R116" s="6">
        <f>VLOOKUP($C116,Demographics!$A$1:$T$2860,9,FALSE)/$E116</f>
        <v>3.1847133757961785E-3</v>
      </c>
      <c r="S116" s="6">
        <f>VLOOKUP($C116,Demographics!$A$1:$T$2860,10,FALSE)/$E116</f>
        <v>2.9723991507430998E-2</v>
      </c>
      <c r="T116" s="6">
        <f>VLOOKUP($C116,Demographics!$A$1:$T$2860,11,FALSE)/$E116</f>
        <v>0.7717622080679406</v>
      </c>
      <c r="U116" s="6">
        <f>VLOOKUP($C116,Demographics!$A$1:$T$2860,12,FALSE)/$E116</f>
        <v>5.2016985138004249E-2</v>
      </c>
      <c r="V116" s="6">
        <f>VLOOKUP($C116,Demographics!$A$1:$T$2860,13,FALSE)/$E116</f>
        <v>7.4309978768577496E-3</v>
      </c>
      <c r="W116" s="6">
        <f>VLOOKUP($C116,Demographics!$A$1:$T$2860,14,FALSE)/$E116</f>
        <v>6.369426751592357E-3</v>
      </c>
      <c r="X116" s="6">
        <f>VLOOKUP($C116,Demographics!$A$1:$T$2860,15,FALSE)/$E116</f>
        <v>0.3492569002123142</v>
      </c>
      <c r="Y116" s="6">
        <f>VLOOKUP($C116,Demographics!$A$1:$T$2860,16,FALSE)/$E116</f>
        <v>9.5541401273885346E-3</v>
      </c>
      <c r="Z116" s="6">
        <f>VLOOKUP($C116,Demographics!$A$1:$T$2860,17,FALSE)/$E116</f>
        <v>6.369426751592357E-3</v>
      </c>
      <c r="AA116" s="6">
        <f>VLOOKUP($C116,Demographics!$A$1:$T$2860,18,FALSE)/$E116</f>
        <v>3.8216560509554139E-2</v>
      </c>
      <c r="AB116" s="6">
        <f>VLOOKUP($C116,Demographics!$A$1:$T$2860,19,FALSE)/$E116</f>
        <v>3.2908704883227176E-2</v>
      </c>
      <c r="AC116" s="54">
        <f>VLOOKUP($C116,Demographics!$A$1:$T$2860,20,FALSE)/$E116</f>
        <v>0.10721868365180467</v>
      </c>
      <c r="AD116" s="44">
        <f t="shared" si="5"/>
        <v>3.0480256136606187</v>
      </c>
      <c r="AE116" s="44">
        <f t="shared" si="6"/>
        <v>2.3831376734258272</v>
      </c>
      <c r="AF116" s="44">
        <f t="shared" si="7"/>
        <v>2.183261183261183</v>
      </c>
      <c r="AG116" s="21">
        <v>2.1999999999999999E-2</v>
      </c>
      <c r="AH116" s="18">
        <v>-1.0999999999999999E-2</v>
      </c>
      <c r="AI116" s="17">
        <v>-0.33600000000000002</v>
      </c>
      <c r="AJ116" s="21">
        <f t="shared" si="9"/>
        <v>-0.32500000000000001</v>
      </c>
      <c r="AK116" s="27">
        <f t="shared" si="8"/>
        <v>380</v>
      </c>
    </row>
    <row r="117" spans="1:37" x14ac:dyDescent="0.2">
      <c r="A117" s="9" t="s">
        <v>630</v>
      </c>
      <c r="B117" s="8" t="s">
        <v>389</v>
      </c>
      <c r="C117" s="35">
        <v>5097</v>
      </c>
      <c r="D117" s="36" t="s">
        <v>124</v>
      </c>
      <c r="E117" s="40">
        <f>VLOOKUP($C117,Demographics!$A$2:$T$2860,2,FALSE)</f>
        <v>51</v>
      </c>
      <c r="F117" s="87">
        <f>IFERROR(VLOOKUP($C117,'Graduation Rate'!$A:$M,13,FALSE), "")</f>
        <v>0.58333333300000001</v>
      </c>
      <c r="G117" s="87">
        <f>IFERROR(VLOOKUP($C117,Discipline!$A:$I,4,FALSE), "")</f>
        <v>7.4999999999999997E-2</v>
      </c>
      <c r="H117" s="87" t="str">
        <f>IFERROR(VLOOKUP($C117,'Dual Credit'!$A:$P,6,FALSE), "")</f>
        <v/>
      </c>
      <c r="I117" s="99">
        <f>VLOOKUP($A117,Districts!$A:$G,7,FALSE)</f>
        <v>2.2980216975111678</v>
      </c>
      <c r="J117" s="90">
        <f>VLOOKUP($A117,Districts!$A:$F,5,FALSE)</f>
        <v>15.381544379808597</v>
      </c>
      <c r="K117" s="55">
        <f>VLOOKUP($A117,Districts!$A:$F,6,FALSE)</f>
        <v>13594.330082074463</v>
      </c>
      <c r="L117" s="6">
        <f>VLOOKUP($C117,Demographics!$A$1:$T$2860,3,FALSE)/$E117</f>
        <v>0.52941176470588236</v>
      </c>
      <c r="M117" s="6">
        <f>VLOOKUP($C117,Demographics!$A$1:$T$2860,4,FALSE)/$E117</f>
        <v>0.47058823529411764</v>
      </c>
      <c r="N117" s="6">
        <f>VLOOKUP($C117,Demographics!$A$1:$T$2860,5,FALSE)/$E117</f>
        <v>1.9607843137254902E-2</v>
      </c>
      <c r="O117" s="6">
        <f>VLOOKUP($C117,Demographics!$A$1:$T$2860,6,FALSE)/$E117</f>
        <v>1.9607843137254902E-2</v>
      </c>
      <c r="P117" s="6">
        <f>VLOOKUP($C117,Demographics!$A$1:$T$2860,7,FALSE)/$E117</f>
        <v>0</v>
      </c>
      <c r="Q117" s="6">
        <f>VLOOKUP($C117,Demographics!$A$1:$T$2860,8,FALSE)/$E117</f>
        <v>0.19607843137254902</v>
      </c>
      <c r="R117" s="6">
        <f>VLOOKUP($C117,Demographics!$A$1:$T$2860,9,FALSE)/$E117</f>
        <v>0</v>
      </c>
      <c r="S117" s="6">
        <f>VLOOKUP($C117,Demographics!$A$1:$T$2860,10,FALSE)/$E117</f>
        <v>9.8039215686274508E-2</v>
      </c>
      <c r="T117" s="6">
        <f>VLOOKUP($C117,Demographics!$A$1:$T$2860,11,FALSE)/$E117</f>
        <v>0.66666666666666663</v>
      </c>
      <c r="U117" s="6">
        <f>VLOOKUP($C117,Demographics!$A$1:$T$2860,12,FALSE)/$E117</f>
        <v>5.8823529411764705E-2</v>
      </c>
      <c r="V117" s="6">
        <f>VLOOKUP($C117,Demographics!$A$1:$T$2860,13,FALSE)/$E117</f>
        <v>1.9607843137254902E-2</v>
      </c>
      <c r="W117" s="6">
        <f>VLOOKUP($C117,Demographics!$A$1:$T$2860,14,FALSE)/$E117</f>
        <v>0</v>
      </c>
      <c r="X117" s="6">
        <f>VLOOKUP($C117,Demographics!$A$1:$T$2860,15,FALSE)/$E117</f>
        <v>0.56862745098039214</v>
      </c>
      <c r="Y117" s="6">
        <f>VLOOKUP($C117,Demographics!$A$1:$T$2860,16,FALSE)/$E117</f>
        <v>1.9607843137254902E-2</v>
      </c>
      <c r="Z117" s="6">
        <f>VLOOKUP($C117,Demographics!$A$1:$T$2860,17,FALSE)/$E117</f>
        <v>0</v>
      </c>
      <c r="AA117" s="6">
        <f>VLOOKUP($C117,Demographics!$A$1:$T$2860,18,FALSE)/$E117</f>
        <v>0.47058823529411764</v>
      </c>
      <c r="AB117" s="6">
        <f>VLOOKUP($C117,Demographics!$A$1:$T$2860,19,FALSE)/$E117</f>
        <v>3.9215686274509803E-2</v>
      </c>
      <c r="AC117" s="54">
        <f>VLOOKUP($C117,Demographics!$A$1:$T$2860,20,FALSE)/$E117</f>
        <v>0.25490196078431371</v>
      </c>
      <c r="AD117" s="44" t="str">
        <f t="shared" si="5"/>
        <v/>
      </c>
      <c r="AE117" s="44" t="str">
        <f t="shared" si="6"/>
        <v/>
      </c>
      <c r="AF117" s="44" t="str">
        <f t="shared" si="7"/>
        <v/>
      </c>
      <c r="AG117" s="19"/>
      <c r="AH117" s="20"/>
      <c r="AI117" s="17"/>
      <c r="AJ117" s="21">
        <f t="shared" si="9"/>
        <v>0</v>
      </c>
      <c r="AK117" s="27">
        <f t="shared" si="8"/>
        <v>223</v>
      </c>
    </row>
    <row r="118" spans="1:37" x14ac:dyDescent="0.2">
      <c r="A118" s="9" t="s">
        <v>631</v>
      </c>
      <c r="B118" s="8" t="s">
        <v>369</v>
      </c>
      <c r="C118" s="35">
        <v>1629</v>
      </c>
      <c r="D118" s="36" t="s">
        <v>124</v>
      </c>
      <c r="E118" s="40">
        <f>VLOOKUP($C118,Demographics!$A$2:$T$2860,2,FALSE)</f>
        <v>29</v>
      </c>
      <c r="F118" s="87" t="str">
        <f>IFERROR(VLOOKUP($C118,'Graduation Rate'!$A:$M,13,FALSE), "")</f>
        <v/>
      </c>
      <c r="G118" s="87">
        <f>IFERROR(VLOOKUP($C118,Discipline!$A:$I,4,FALSE), "")</f>
        <v>0.29299999999999998</v>
      </c>
      <c r="H118" s="87" t="str">
        <f>IFERROR(VLOOKUP($C118,'Dual Credit'!$A:$P,6,FALSE), "")</f>
        <v/>
      </c>
      <c r="I118" s="99">
        <f>VLOOKUP($A118,Districts!$A:$G,7,FALSE)</f>
        <v>3.0632302405498284</v>
      </c>
      <c r="J118" s="90">
        <f>VLOOKUP($A118,Districts!$A:$F,5,FALSE)</f>
        <v>15.913009362839176</v>
      </c>
      <c r="K118" s="55">
        <f>VLOOKUP($A118,Districts!$A:$F,6,FALSE)</f>
        <v>14684.982668550179</v>
      </c>
      <c r="L118" s="6">
        <f>VLOOKUP($C118,Demographics!$A$1:$T$2860,3,FALSE)/$E118</f>
        <v>0.31034482758620691</v>
      </c>
      <c r="M118" s="6">
        <f>VLOOKUP($C118,Demographics!$A$1:$T$2860,4,FALSE)/$E118</f>
        <v>0.68965517241379315</v>
      </c>
      <c r="N118" s="6">
        <f>VLOOKUP($C118,Demographics!$A$1:$T$2860,5,FALSE)/$E118</f>
        <v>0</v>
      </c>
      <c r="O118" s="6">
        <f>VLOOKUP($C118,Demographics!$A$1:$T$2860,6,FALSE)/$E118</f>
        <v>0</v>
      </c>
      <c r="P118" s="6">
        <f>VLOOKUP($C118,Demographics!$A$1:$T$2860,7,FALSE)/$E118</f>
        <v>0</v>
      </c>
      <c r="Q118" s="6">
        <f>VLOOKUP($C118,Demographics!$A$1:$T$2860,8,FALSE)/$E118</f>
        <v>0.10344827586206896</v>
      </c>
      <c r="R118" s="6">
        <f>VLOOKUP($C118,Demographics!$A$1:$T$2860,9,FALSE)/$E118</f>
        <v>0</v>
      </c>
      <c r="S118" s="6">
        <f>VLOOKUP($C118,Demographics!$A$1:$T$2860,10,FALSE)/$E118</f>
        <v>3.4482758620689655E-2</v>
      </c>
      <c r="T118" s="6">
        <f>VLOOKUP($C118,Demographics!$A$1:$T$2860,11,FALSE)/$E118</f>
        <v>0.86206896551724133</v>
      </c>
      <c r="U118" s="6">
        <f>VLOOKUP($C118,Demographics!$A$1:$T$2860,12,FALSE)/$E118</f>
        <v>0</v>
      </c>
      <c r="V118" s="6">
        <f>VLOOKUP($C118,Demographics!$A$1:$T$2860,13,FALSE)/$E118</f>
        <v>3.4482758620689655E-2</v>
      </c>
      <c r="W118" s="6">
        <f>VLOOKUP($C118,Demographics!$A$1:$T$2860,14,FALSE)/$E118</f>
        <v>3.4482758620689655E-2</v>
      </c>
      <c r="X118" s="6">
        <f>VLOOKUP($C118,Demographics!$A$1:$T$2860,15,FALSE)/$E118</f>
        <v>0.62068965517241381</v>
      </c>
      <c r="Y118" s="6">
        <f>VLOOKUP($C118,Demographics!$A$1:$T$2860,16,FALSE)/$E118</f>
        <v>0</v>
      </c>
      <c r="Z118" s="6">
        <f>VLOOKUP($C118,Demographics!$A$1:$T$2860,17,FALSE)/$E118</f>
        <v>0</v>
      </c>
      <c r="AA118" s="6">
        <f>VLOOKUP($C118,Demographics!$A$1:$T$2860,18,FALSE)/$E118</f>
        <v>0.27586206896551724</v>
      </c>
      <c r="AB118" s="6">
        <f>VLOOKUP($C118,Demographics!$A$1:$T$2860,19,FALSE)/$E118</f>
        <v>0.10344827586206896</v>
      </c>
      <c r="AC118" s="54">
        <f>VLOOKUP($C118,Demographics!$A$1:$T$2860,20,FALSE)/$E118</f>
        <v>0.10344827586206896</v>
      </c>
      <c r="AD118" s="44" t="str">
        <f t="shared" si="5"/>
        <v/>
      </c>
      <c r="AE118" s="44" t="str">
        <f t="shared" si="6"/>
        <v/>
      </c>
      <c r="AF118" s="44" t="str">
        <f t="shared" si="7"/>
        <v/>
      </c>
      <c r="AG118" s="21"/>
      <c r="AH118" s="18"/>
      <c r="AI118" s="17"/>
      <c r="AJ118" s="21">
        <f t="shared" si="9"/>
        <v>0</v>
      </c>
      <c r="AK118" s="27">
        <f t="shared" si="8"/>
        <v>223</v>
      </c>
    </row>
    <row r="119" spans="1:37" x14ac:dyDescent="0.2">
      <c r="A119" s="9" t="s">
        <v>631</v>
      </c>
      <c r="B119" s="8" t="s">
        <v>314</v>
      </c>
      <c r="C119" s="35">
        <v>2137</v>
      </c>
      <c r="D119" s="36" t="s">
        <v>123</v>
      </c>
      <c r="E119" s="40">
        <f>VLOOKUP($C119,Demographics!$A$2:$T$2860,2,FALSE)</f>
        <v>469</v>
      </c>
      <c r="F119" s="87">
        <f>IFERROR(VLOOKUP($C119,'Graduation Rate'!$A:$M,13,FALSE), "")</f>
        <v>0.88235294099999995</v>
      </c>
      <c r="G119" s="87">
        <f>IFERROR(VLOOKUP($C119,Discipline!$A:$I,4,FALSE), "")</f>
        <v>9.4E-2</v>
      </c>
      <c r="H119" s="87">
        <f>IFERROR(VLOOKUP($C119,'Dual Credit'!$A:$P,6,FALSE), "")</f>
        <v>0.01</v>
      </c>
      <c r="I119" s="99">
        <f>VLOOKUP($A119,Districts!$A:$G,7,FALSE)</f>
        <v>3.0632302405498284</v>
      </c>
      <c r="J119" s="90">
        <f>VLOOKUP($A119,Districts!$A:$F,5,FALSE)</f>
        <v>15.913009362839176</v>
      </c>
      <c r="K119" s="55">
        <f>VLOOKUP($A119,Districts!$A:$F,6,FALSE)</f>
        <v>14684.982668550179</v>
      </c>
      <c r="L119" s="6">
        <f>VLOOKUP($C119,Demographics!$A$1:$T$2860,3,FALSE)/$E119</f>
        <v>0.48827292110874199</v>
      </c>
      <c r="M119" s="6">
        <f>VLOOKUP($C119,Demographics!$A$1:$T$2860,4,FALSE)/$E119</f>
        <v>0.51172707889125801</v>
      </c>
      <c r="N119" s="6">
        <f>VLOOKUP($C119,Demographics!$A$1:$T$2860,5,FALSE)/$E119</f>
        <v>1.0660980810234541E-2</v>
      </c>
      <c r="O119" s="6">
        <f>VLOOKUP($C119,Demographics!$A$1:$T$2860,6,FALSE)/$E119</f>
        <v>6.3965884861407248E-3</v>
      </c>
      <c r="P119" s="6">
        <f>VLOOKUP($C119,Demographics!$A$1:$T$2860,7,FALSE)/$E119</f>
        <v>0</v>
      </c>
      <c r="Q119" s="6">
        <f>VLOOKUP($C119,Demographics!$A$1:$T$2860,8,FALSE)/$E119</f>
        <v>0.17484008528784648</v>
      </c>
      <c r="R119" s="6">
        <f>VLOOKUP($C119,Demographics!$A$1:$T$2860,9,FALSE)/$E119</f>
        <v>0</v>
      </c>
      <c r="S119" s="6">
        <f>VLOOKUP($C119,Demographics!$A$1:$T$2860,10,FALSE)/$E119</f>
        <v>0.10021321961620469</v>
      </c>
      <c r="T119" s="6">
        <f>VLOOKUP($C119,Demographics!$A$1:$T$2860,11,FALSE)/$E119</f>
        <v>0.70788912579957353</v>
      </c>
      <c r="U119" s="6">
        <f>VLOOKUP($C119,Demographics!$A$1:$T$2860,12,FALSE)/$E119</f>
        <v>4.4776119402985072E-2</v>
      </c>
      <c r="V119" s="6">
        <f>VLOOKUP($C119,Demographics!$A$1:$T$2860,13,FALSE)/$E119</f>
        <v>6.3965884861407248E-3</v>
      </c>
      <c r="W119" s="6">
        <f>VLOOKUP($C119,Demographics!$A$1:$T$2860,14,FALSE)/$E119</f>
        <v>6.3965884861407248E-3</v>
      </c>
      <c r="X119" s="6">
        <f>VLOOKUP($C119,Demographics!$A$1:$T$2860,15,FALSE)/$E119</f>
        <v>0.75906183368869939</v>
      </c>
      <c r="Y119" s="6">
        <f>VLOOKUP($C119,Demographics!$A$1:$T$2860,16,FALSE)/$E119</f>
        <v>2.1321961620469083E-2</v>
      </c>
      <c r="Z119" s="6">
        <f>VLOOKUP($C119,Demographics!$A$1:$T$2860,17,FALSE)/$E119</f>
        <v>8.5287846481876331E-3</v>
      </c>
      <c r="AA119" s="6">
        <f>VLOOKUP($C119,Demographics!$A$1:$T$2860,18,FALSE)/$E119</f>
        <v>4.4776119402985072E-2</v>
      </c>
      <c r="AB119" s="6">
        <f>VLOOKUP($C119,Demographics!$A$1:$T$2860,19,FALSE)/$E119</f>
        <v>6.6098081023454158E-2</v>
      </c>
      <c r="AC119" s="54">
        <f>VLOOKUP($C119,Demographics!$A$1:$T$2860,20,FALSE)/$E119</f>
        <v>0.17697228144989338</v>
      </c>
      <c r="AD119" s="44">
        <f t="shared" si="5"/>
        <v>2.8781470292044311</v>
      </c>
      <c r="AE119" s="44">
        <f t="shared" si="6"/>
        <v>2.2480000000000002</v>
      </c>
      <c r="AF119" s="44">
        <f t="shared" si="7"/>
        <v>1.904233870967742</v>
      </c>
      <c r="AG119" s="19">
        <v>0.32100000000000001</v>
      </c>
      <c r="AH119" s="20">
        <v>0.313</v>
      </c>
      <c r="AI119" s="17">
        <v>-0.29099999999999998</v>
      </c>
      <c r="AJ119" s="21">
        <f t="shared" si="9"/>
        <v>0.34300000000000003</v>
      </c>
      <c r="AK119" s="27">
        <f t="shared" si="8"/>
        <v>119</v>
      </c>
    </row>
    <row r="120" spans="1:37" x14ac:dyDescent="0.2">
      <c r="A120" s="9" t="s">
        <v>632</v>
      </c>
      <c r="B120" s="8" t="s">
        <v>222</v>
      </c>
      <c r="C120" s="35">
        <v>3317</v>
      </c>
      <c r="D120" s="36" t="s">
        <v>123</v>
      </c>
      <c r="E120" s="40">
        <f>VLOOKUP($C120,Demographics!$A$2:$T$2860,2,FALSE)</f>
        <v>164</v>
      </c>
      <c r="F120" s="87">
        <f>IFERROR(VLOOKUP($C120,'Graduation Rate'!$A:$M,13,FALSE), "")</f>
        <v>0.81818181800000001</v>
      </c>
      <c r="G120" s="87" t="str">
        <f>IFERROR(VLOOKUP($C120,Discipline!$A:$I,4,FALSE), "")</f>
        <v/>
      </c>
      <c r="H120" s="87">
        <f>IFERROR(VLOOKUP($C120,'Dual Credit'!$A:$P,6,FALSE), "")</f>
        <v>0.1</v>
      </c>
      <c r="I120" s="99">
        <f>VLOOKUP($A120,Districts!$A:$G,7,FALSE)</f>
        <v>4.0374149659863949</v>
      </c>
      <c r="J120" s="90">
        <f>VLOOKUP($A120,Districts!$A:$F,5,FALSE)</f>
        <v>14.792380952380954</v>
      </c>
      <c r="K120" s="55">
        <f>VLOOKUP($A120,Districts!$A:$F,6,FALSE)</f>
        <v>17027.191475663149</v>
      </c>
      <c r="L120" s="6">
        <f>VLOOKUP($C120,Demographics!$A$1:$T$2860,3,FALSE)/$E120</f>
        <v>0.42073170731707316</v>
      </c>
      <c r="M120" s="6">
        <f>VLOOKUP($C120,Demographics!$A$1:$T$2860,4,FALSE)/$E120</f>
        <v>0.57926829268292679</v>
      </c>
      <c r="N120" s="6">
        <f>VLOOKUP($C120,Demographics!$A$1:$T$2860,5,FALSE)/$E120</f>
        <v>1.2195121951219513E-2</v>
      </c>
      <c r="O120" s="6">
        <f>VLOOKUP($C120,Demographics!$A$1:$T$2860,6,FALSE)/$E120</f>
        <v>1.8292682926829267E-2</v>
      </c>
      <c r="P120" s="6">
        <f>VLOOKUP($C120,Demographics!$A$1:$T$2860,7,FALSE)/$E120</f>
        <v>0</v>
      </c>
      <c r="Q120" s="6">
        <f>VLOOKUP($C120,Demographics!$A$1:$T$2860,8,FALSE)/$E120</f>
        <v>0.38414634146341464</v>
      </c>
      <c r="R120" s="6">
        <f>VLOOKUP($C120,Demographics!$A$1:$T$2860,9,FALSE)/$E120</f>
        <v>6.0975609756097563E-3</v>
      </c>
      <c r="S120" s="6">
        <f>VLOOKUP($C120,Demographics!$A$1:$T$2860,10,FALSE)/$E120</f>
        <v>3.048780487804878E-2</v>
      </c>
      <c r="T120" s="6">
        <f>VLOOKUP($C120,Demographics!$A$1:$T$2860,11,FALSE)/$E120</f>
        <v>0.54878048780487809</v>
      </c>
      <c r="U120" s="6">
        <f>VLOOKUP($C120,Demographics!$A$1:$T$2860,12,FALSE)/$E120</f>
        <v>0.10365853658536585</v>
      </c>
      <c r="V120" s="6">
        <f>VLOOKUP($C120,Demographics!$A$1:$T$2860,13,FALSE)/$E120</f>
        <v>0</v>
      </c>
      <c r="W120" s="6">
        <f>VLOOKUP($C120,Demographics!$A$1:$T$2860,14,FALSE)/$E120</f>
        <v>2.4390243902439025E-2</v>
      </c>
      <c r="X120" s="6">
        <f>VLOOKUP($C120,Demographics!$A$1:$T$2860,15,FALSE)/$E120</f>
        <v>0.62804878048780488</v>
      </c>
      <c r="Y120" s="6">
        <f>VLOOKUP($C120,Demographics!$A$1:$T$2860,16,FALSE)/$E120</f>
        <v>7.3170731707317069E-2</v>
      </c>
      <c r="Z120" s="6">
        <f>VLOOKUP($C120,Demographics!$A$1:$T$2860,17,FALSE)/$E120</f>
        <v>0</v>
      </c>
      <c r="AA120" s="6">
        <f>VLOOKUP($C120,Demographics!$A$1:$T$2860,18,FALSE)/$E120</f>
        <v>4.2682926829268296E-2</v>
      </c>
      <c r="AB120" s="6">
        <f>VLOOKUP($C120,Demographics!$A$1:$T$2860,19,FALSE)/$E120</f>
        <v>1.8292682926829267E-2</v>
      </c>
      <c r="AC120" s="54">
        <f>VLOOKUP($C120,Demographics!$A$1:$T$2860,20,FALSE)/$E120</f>
        <v>0.10365853658536585</v>
      </c>
      <c r="AD120" s="44">
        <f t="shared" si="5"/>
        <v>2.7805864509605662</v>
      </c>
      <c r="AE120" s="44">
        <f t="shared" si="6"/>
        <v>2.2224469160768452</v>
      </c>
      <c r="AF120" s="44">
        <f t="shared" si="7"/>
        <v>2.4346938775510205</v>
      </c>
      <c r="AG120" s="21">
        <v>0.13800000000000001</v>
      </c>
      <c r="AH120" s="18">
        <v>0.183</v>
      </c>
      <c r="AI120" s="17">
        <v>0.23799999999999999</v>
      </c>
      <c r="AJ120" s="21">
        <f t="shared" si="9"/>
        <v>0.55899999999999994</v>
      </c>
      <c r="AK120" s="27">
        <f t="shared" si="8"/>
        <v>67</v>
      </c>
    </row>
    <row r="121" spans="1:37" x14ac:dyDescent="0.2">
      <c r="A121" s="9" t="s">
        <v>633</v>
      </c>
      <c r="B121" s="8" t="s">
        <v>455</v>
      </c>
      <c r="C121" s="35">
        <v>4210</v>
      </c>
      <c r="D121" s="36" t="s">
        <v>123</v>
      </c>
      <c r="E121" s="40">
        <f>VLOOKUP($C121,Demographics!$A$2:$T$2860,2,FALSE)</f>
        <v>489</v>
      </c>
      <c r="F121" s="87" t="str">
        <f>IFERROR(VLOOKUP($C121,'Graduation Rate'!$A:$M,13,FALSE), "")</f>
        <v/>
      </c>
      <c r="G121" s="87">
        <f>IFERROR(VLOOKUP($C121,Discipline!$A:$I,4,FALSE), "")</f>
        <v>4.4999999999999998E-2</v>
      </c>
      <c r="H121" s="87" t="str">
        <f>IFERROR(VLOOKUP($C121,'Dual Credit'!$A:$P,6,FALSE), "")</f>
        <v/>
      </c>
      <c r="I121" s="99">
        <f>VLOOKUP($A121,Districts!$A:$G,7,FALSE)</f>
        <v>2.4231267824734251</v>
      </c>
      <c r="J121" s="90">
        <f>VLOOKUP($A121,Districts!$A:$F,5,FALSE)</f>
        <v>16.638267177775028</v>
      </c>
      <c r="K121" s="55">
        <f>VLOOKUP($A121,Districts!$A:$F,6,FALSE)</f>
        <v>14627.132465113053</v>
      </c>
      <c r="L121" s="6">
        <f>VLOOKUP($C121,Demographics!$A$1:$T$2860,3,FALSE)/$E121</f>
        <v>0.4887525562372188</v>
      </c>
      <c r="M121" s="6">
        <f>VLOOKUP($C121,Demographics!$A$1:$T$2860,4,FALSE)/$E121</f>
        <v>0.5112474437627812</v>
      </c>
      <c r="N121" s="6">
        <f>VLOOKUP($C121,Demographics!$A$1:$T$2860,5,FALSE)/$E121</f>
        <v>8.1799591002044997E-3</v>
      </c>
      <c r="O121" s="6">
        <f>VLOOKUP($C121,Demographics!$A$1:$T$2860,6,FALSE)/$E121</f>
        <v>8.1799591002044997E-3</v>
      </c>
      <c r="P121" s="6">
        <f>VLOOKUP($C121,Demographics!$A$1:$T$2860,7,FALSE)/$E121</f>
        <v>8.1799591002044997E-3</v>
      </c>
      <c r="Q121" s="6">
        <f>VLOOKUP($C121,Demographics!$A$1:$T$2860,8,FALSE)/$E121</f>
        <v>0.15541922290388549</v>
      </c>
      <c r="R121" s="6">
        <f>VLOOKUP($C121,Demographics!$A$1:$T$2860,9,FALSE)/$E121</f>
        <v>6.1349693251533744E-3</v>
      </c>
      <c r="S121" s="6">
        <f>VLOOKUP($C121,Demographics!$A$1:$T$2860,10,FALSE)/$E121</f>
        <v>4.9079754601226995E-2</v>
      </c>
      <c r="T121" s="6">
        <f>VLOOKUP($C121,Demographics!$A$1:$T$2860,11,FALSE)/$E121</f>
        <v>0.76482617586912061</v>
      </c>
      <c r="U121" s="6">
        <f>VLOOKUP($C121,Demographics!$A$1:$T$2860,12,FALSE)/$E121</f>
        <v>4.7034764826175871E-2</v>
      </c>
      <c r="V121" s="6">
        <f>VLOOKUP($C121,Demographics!$A$1:$T$2860,13,FALSE)/$E121</f>
        <v>8.1799591002044997E-3</v>
      </c>
      <c r="W121" s="6">
        <f>VLOOKUP($C121,Demographics!$A$1:$T$2860,14,FALSE)/$E121</f>
        <v>3.4764826175869123E-2</v>
      </c>
      <c r="X121" s="6">
        <f>VLOOKUP($C121,Demographics!$A$1:$T$2860,15,FALSE)/$E121</f>
        <v>0.39672801635991822</v>
      </c>
      <c r="Y121" s="6">
        <f>VLOOKUP($C121,Demographics!$A$1:$T$2860,16,FALSE)/$E121</f>
        <v>0</v>
      </c>
      <c r="Z121" s="6">
        <f>VLOOKUP($C121,Demographics!$A$1:$T$2860,17,FALSE)/$E121</f>
        <v>6.1349693251533744E-3</v>
      </c>
      <c r="AA121" s="6">
        <f>VLOOKUP($C121,Demographics!$A$1:$T$2860,18,FALSE)/$E121</f>
        <v>2.4539877300613498E-2</v>
      </c>
      <c r="AB121" s="6">
        <f>VLOOKUP($C121,Demographics!$A$1:$T$2860,19,FALSE)/$E121</f>
        <v>3.8854805725971372E-2</v>
      </c>
      <c r="AC121" s="54">
        <f>VLOOKUP($C121,Demographics!$A$1:$T$2860,20,FALSE)/$E121</f>
        <v>0.19018404907975461</v>
      </c>
      <c r="AD121" s="44">
        <f t="shared" si="5"/>
        <v>2.7241379310344827</v>
      </c>
      <c r="AE121" s="44">
        <f t="shared" si="6"/>
        <v>2.6107106076210096</v>
      </c>
      <c r="AF121" s="44">
        <f t="shared" si="7"/>
        <v>2.9175257731958766</v>
      </c>
      <c r="AG121" s="21">
        <v>-0.19900000000000001</v>
      </c>
      <c r="AH121" s="18">
        <v>0.35199999999999998</v>
      </c>
      <c r="AI121" s="17">
        <v>0.52100000000000002</v>
      </c>
      <c r="AJ121" s="21">
        <f t="shared" si="9"/>
        <v>0.67399999999999993</v>
      </c>
      <c r="AK121" s="27">
        <f t="shared" si="8"/>
        <v>56</v>
      </c>
    </row>
    <row r="122" spans="1:37" x14ac:dyDescent="0.2">
      <c r="A122" s="9" t="s">
        <v>633</v>
      </c>
      <c r="B122" s="8" t="s">
        <v>104</v>
      </c>
      <c r="C122" s="35">
        <v>3330</v>
      </c>
      <c r="D122" s="36" t="s">
        <v>123</v>
      </c>
      <c r="E122" s="40">
        <f>VLOOKUP($C122,Demographics!$A$2:$T$2860,2,FALSE)</f>
        <v>1286</v>
      </c>
      <c r="F122" s="87">
        <f>IFERROR(VLOOKUP($C122,'Graduation Rate'!$A:$M,13,FALSE), "")</f>
        <v>0.83720930199999999</v>
      </c>
      <c r="G122" s="87">
        <f>IFERROR(VLOOKUP($C122,Discipline!$A:$I,4,FALSE), "")</f>
        <v>4.2999999999999997E-2</v>
      </c>
      <c r="H122" s="87" t="str">
        <f>IFERROR(VLOOKUP($C122,'Dual Credit'!$A:$P,6,FALSE), "")</f>
        <v/>
      </c>
      <c r="I122" s="99">
        <f>VLOOKUP($A122,Districts!$A:$G,7,FALSE)</f>
        <v>2.4231267824734251</v>
      </c>
      <c r="J122" s="90">
        <f>VLOOKUP($A122,Districts!$A:$F,5,FALSE)</f>
        <v>16.638267177775028</v>
      </c>
      <c r="K122" s="55">
        <f>VLOOKUP($A122,Districts!$A:$F,6,FALSE)</f>
        <v>14627.132465113053</v>
      </c>
      <c r="L122" s="6">
        <f>VLOOKUP($C122,Demographics!$A$1:$T$2860,3,FALSE)/$E122</f>
        <v>0.47744945567651631</v>
      </c>
      <c r="M122" s="6">
        <f>VLOOKUP($C122,Demographics!$A$1:$T$2860,4,FALSE)/$E122</f>
        <v>0.52177293934681179</v>
      </c>
      <c r="N122" s="6">
        <f>VLOOKUP($C122,Demographics!$A$1:$T$2860,5,FALSE)/$E122</f>
        <v>1.5552099533437015E-2</v>
      </c>
      <c r="O122" s="6">
        <f>VLOOKUP($C122,Demographics!$A$1:$T$2860,6,FALSE)/$E122</f>
        <v>2.3328149300155523E-3</v>
      </c>
      <c r="P122" s="6">
        <f>VLOOKUP($C122,Demographics!$A$1:$T$2860,7,FALSE)/$E122</f>
        <v>8.553654743390357E-3</v>
      </c>
      <c r="Q122" s="6">
        <f>VLOOKUP($C122,Demographics!$A$1:$T$2860,8,FALSE)/$E122</f>
        <v>0.14307931570762053</v>
      </c>
      <c r="R122" s="6">
        <f>VLOOKUP($C122,Demographics!$A$1:$T$2860,9,FALSE)/$E122</f>
        <v>7.776049766718507E-4</v>
      </c>
      <c r="S122" s="6">
        <f>VLOOKUP($C122,Demographics!$A$1:$T$2860,10,FALSE)/$E122</f>
        <v>3.4214618973561428E-2</v>
      </c>
      <c r="T122" s="6">
        <f>VLOOKUP($C122,Demographics!$A$1:$T$2860,11,FALSE)/$E122</f>
        <v>0.79548989113530322</v>
      </c>
      <c r="U122" s="6">
        <f>VLOOKUP($C122,Demographics!$A$1:$T$2860,12,FALSE)/$E122</f>
        <v>4.432348367029549E-2</v>
      </c>
      <c r="V122" s="6">
        <f>VLOOKUP($C122,Demographics!$A$1:$T$2860,13,FALSE)/$E122</f>
        <v>2.3328149300155523E-3</v>
      </c>
      <c r="W122" s="6">
        <f>VLOOKUP($C122,Demographics!$A$1:$T$2860,14,FALSE)/$E122</f>
        <v>2.410575427682737E-2</v>
      </c>
      <c r="X122" s="6">
        <f>VLOOKUP($C122,Demographics!$A$1:$T$2860,15,FALSE)/$E122</f>
        <v>0.27838258164852253</v>
      </c>
      <c r="Y122" s="6">
        <f>VLOOKUP($C122,Demographics!$A$1:$T$2860,16,FALSE)/$E122</f>
        <v>3.1104199066874028E-3</v>
      </c>
      <c r="Z122" s="6">
        <f>VLOOKUP($C122,Demographics!$A$1:$T$2860,17,FALSE)/$E122</f>
        <v>5.4432348367029551E-3</v>
      </c>
      <c r="AA122" s="6">
        <f>VLOOKUP($C122,Demographics!$A$1:$T$2860,18,FALSE)/$E122</f>
        <v>4.821150855365474E-2</v>
      </c>
      <c r="AB122" s="6">
        <f>VLOOKUP($C122,Demographics!$A$1:$T$2860,19,FALSE)/$E122</f>
        <v>4.9766718506998445E-2</v>
      </c>
      <c r="AC122" s="54">
        <f>VLOOKUP($C122,Demographics!$A$1:$T$2860,20,FALSE)/$E122</f>
        <v>0.14774494556765164</v>
      </c>
      <c r="AD122" s="44">
        <f t="shared" si="5"/>
        <v>3.0493179433368307</v>
      </c>
      <c r="AE122" s="44">
        <f t="shared" si="6"/>
        <v>2.2540540540540541</v>
      </c>
      <c r="AF122" s="44">
        <f t="shared" si="7"/>
        <v>3.1052631578947394</v>
      </c>
      <c r="AG122" s="19">
        <v>3.1E-2</v>
      </c>
      <c r="AH122" s="20">
        <v>-0.11899999999999999</v>
      </c>
      <c r="AI122" s="17">
        <v>0.56200000000000006</v>
      </c>
      <c r="AJ122" s="21">
        <f t="shared" si="9"/>
        <v>0.47400000000000009</v>
      </c>
      <c r="AK122" s="27">
        <f t="shared" si="8"/>
        <v>82</v>
      </c>
    </row>
    <row r="123" spans="1:37" x14ac:dyDescent="0.2">
      <c r="A123" s="9" t="s">
        <v>634</v>
      </c>
      <c r="B123" s="8" t="s">
        <v>100</v>
      </c>
      <c r="C123" s="35">
        <v>2920</v>
      </c>
      <c r="D123" s="36" t="s">
        <v>123</v>
      </c>
      <c r="E123" s="40">
        <f>VLOOKUP($C123,Demographics!$A$2:$T$2860,2,FALSE)</f>
        <v>796</v>
      </c>
      <c r="F123" s="87">
        <f>IFERROR(VLOOKUP($C123,'Graduation Rate'!$A:$M,13,FALSE), "")</f>
        <v>0.95238095199999995</v>
      </c>
      <c r="G123" s="87">
        <f>IFERROR(VLOOKUP($C123,Discipline!$A:$I,4,FALSE), "")</f>
        <v>5.0999999999999997E-2</v>
      </c>
      <c r="H123" s="87" t="str">
        <f>IFERROR(VLOOKUP($C123,'Dual Credit'!$A:$P,6,FALSE), "")</f>
        <v/>
      </c>
      <c r="I123" s="99">
        <f>VLOOKUP($A123,Districts!$A:$G,7,FALSE)</f>
        <v>2.9400555776101629</v>
      </c>
      <c r="J123" s="90">
        <f>VLOOKUP($A123,Districts!$A:$F,5,FALSE)</f>
        <v>16.286400518486989</v>
      </c>
      <c r="K123" s="55">
        <f>VLOOKUP($A123,Districts!$A:$F,6,FALSE)</f>
        <v>13473.356718438494</v>
      </c>
      <c r="L123" s="6">
        <f>VLOOKUP($C123,Demographics!$A$1:$T$2860,3,FALSE)/$E123</f>
        <v>0.478643216080402</v>
      </c>
      <c r="M123" s="6">
        <f>VLOOKUP($C123,Demographics!$A$1:$T$2860,4,FALSE)/$E123</f>
        <v>0.52135678391959794</v>
      </c>
      <c r="N123" s="6">
        <f>VLOOKUP($C123,Demographics!$A$1:$T$2860,5,FALSE)/$E123</f>
        <v>1.2562814070351759E-3</v>
      </c>
      <c r="O123" s="6">
        <f>VLOOKUP($C123,Demographics!$A$1:$T$2860,6,FALSE)/$E123</f>
        <v>6.2814070351758797E-3</v>
      </c>
      <c r="P123" s="6">
        <f>VLOOKUP($C123,Demographics!$A$1:$T$2860,7,FALSE)/$E123</f>
        <v>2.5125628140703518E-3</v>
      </c>
      <c r="Q123" s="6">
        <f>VLOOKUP($C123,Demographics!$A$1:$T$2860,8,FALSE)/$E123</f>
        <v>0.29145728643216079</v>
      </c>
      <c r="R123" s="6">
        <f>VLOOKUP($C123,Demographics!$A$1:$T$2860,9,FALSE)/$E123</f>
        <v>0</v>
      </c>
      <c r="S123" s="6">
        <f>VLOOKUP($C123,Demographics!$A$1:$T$2860,10,FALSE)/$E123</f>
        <v>1.507537688442211E-2</v>
      </c>
      <c r="T123" s="6">
        <f>VLOOKUP($C123,Demographics!$A$1:$T$2860,11,FALSE)/$E123</f>
        <v>0.68341708542713564</v>
      </c>
      <c r="U123" s="6">
        <f>VLOOKUP($C123,Demographics!$A$1:$T$2860,12,FALSE)/$E123</f>
        <v>6.9095477386934667E-2</v>
      </c>
      <c r="V123" s="6">
        <f>VLOOKUP($C123,Demographics!$A$1:$T$2860,13,FALSE)/$E123</f>
        <v>2.5125628140703518E-3</v>
      </c>
      <c r="W123" s="6">
        <f>VLOOKUP($C123,Demographics!$A$1:$T$2860,14,FALSE)/$E123</f>
        <v>4.1457286432160803E-2</v>
      </c>
      <c r="X123" s="6">
        <f>VLOOKUP($C123,Demographics!$A$1:$T$2860,15,FALSE)/$E123</f>
        <v>0.50628140703517588</v>
      </c>
      <c r="Y123" s="6">
        <f>VLOOKUP($C123,Demographics!$A$1:$T$2860,16,FALSE)/$E123</f>
        <v>3.6432160804020099E-2</v>
      </c>
      <c r="Z123" s="6">
        <f>VLOOKUP($C123,Demographics!$A$1:$T$2860,17,FALSE)/$E123</f>
        <v>1.7587939698492462E-2</v>
      </c>
      <c r="AA123" s="6">
        <f>VLOOKUP($C123,Demographics!$A$1:$T$2860,18,FALSE)/$E123</f>
        <v>5.2763819095477386E-2</v>
      </c>
      <c r="AB123" s="6">
        <f>VLOOKUP($C123,Demographics!$A$1:$T$2860,19,FALSE)/$E123</f>
        <v>6.1557788944723621E-2</v>
      </c>
      <c r="AC123" s="54">
        <f>VLOOKUP($C123,Demographics!$A$1:$T$2860,20,FALSE)/$E123</f>
        <v>0.11809045226130653</v>
      </c>
      <c r="AD123" s="44">
        <f t="shared" si="5"/>
        <v>2.8409785932721712</v>
      </c>
      <c r="AE123" s="44">
        <f t="shared" si="6"/>
        <v>2.1184346035015449</v>
      </c>
      <c r="AF123" s="44">
        <f t="shared" si="7"/>
        <v>2.1017653167185877</v>
      </c>
      <c r="AG123" s="19">
        <v>5.8999999999999997E-2</v>
      </c>
      <c r="AH123" s="18">
        <v>-1.2999999999999999E-2</v>
      </c>
      <c r="AI123" s="17">
        <v>-0.224</v>
      </c>
      <c r="AJ123" s="21">
        <f t="shared" si="9"/>
        <v>-0.17799999999999999</v>
      </c>
      <c r="AK123" s="27">
        <f t="shared" si="8"/>
        <v>333</v>
      </c>
    </row>
    <row r="124" spans="1:37" x14ac:dyDescent="0.2">
      <c r="A124" s="9" t="s">
        <v>635</v>
      </c>
      <c r="B124" s="8" t="s">
        <v>44</v>
      </c>
      <c r="C124" s="35">
        <v>3407</v>
      </c>
      <c r="D124" s="36" t="s">
        <v>123</v>
      </c>
      <c r="E124" s="40">
        <f>VLOOKUP($C124,Demographics!$A$2:$T$2860,2,FALSE)</f>
        <v>1796</v>
      </c>
      <c r="F124" s="87">
        <f>IFERROR(VLOOKUP($C124,'Graduation Rate'!$A:$M,13,FALSE), "")</f>
        <v>0.94789081900000005</v>
      </c>
      <c r="G124" s="87">
        <f>IFERROR(VLOOKUP($C124,Discipline!$A:$I,4,FALSE), "")</f>
        <v>6.0999999999999999E-2</v>
      </c>
      <c r="H124" s="87">
        <f>IFERROR(VLOOKUP($C124,'Dual Credit'!$A:$P,6,FALSE), "")</f>
        <v>0.38700000000000001</v>
      </c>
      <c r="I124" s="99">
        <f>VLOOKUP($A124,Districts!$A:$G,7,FALSE)</f>
        <v>5.3543121096005457</v>
      </c>
      <c r="J124" s="90">
        <f>VLOOKUP($A124,Districts!$A:$F,5,FALSE)</f>
        <v>15.85138796456047</v>
      </c>
      <c r="K124" s="55">
        <f>VLOOKUP($A124,Districts!$A:$F,6,FALSE)</f>
        <v>15898.500135803735</v>
      </c>
      <c r="L124" s="6">
        <f>VLOOKUP($C124,Demographics!$A$1:$T$2860,3,FALSE)/$E124</f>
        <v>0.4704899777282851</v>
      </c>
      <c r="M124" s="6">
        <f>VLOOKUP($C124,Demographics!$A$1:$T$2860,4,FALSE)/$E124</f>
        <v>0.52951002227171495</v>
      </c>
      <c r="N124" s="6">
        <f>VLOOKUP($C124,Demographics!$A$1:$T$2860,5,FALSE)/$E124</f>
        <v>6.6815144766146995E-3</v>
      </c>
      <c r="O124" s="6">
        <f>VLOOKUP($C124,Demographics!$A$1:$T$2860,6,FALSE)/$E124</f>
        <v>0.15812917594654788</v>
      </c>
      <c r="P124" s="6">
        <f>VLOOKUP($C124,Demographics!$A$1:$T$2860,7,FALSE)/$E124</f>
        <v>4.844097995545657E-2</v>
      </c>
      <c r="Q124" s="6">
        <f>VLOOKUP($C124,Demographics!$A$1:$T$2860,8,FALSE)/$E124</f>
        <v>0.24220489977728285</v>
      </c>
      <c r="R124" s="6">
        <f>VLOOKUP($C124,Demographics!$A$1:$T$2860,9,FALSE)/$E124</f>
        <v>1.5590200445434299E-2</v>
      </c>
      <c r="S124" s="6">
        <f>VLOOKUP($C124,Demographics!$A$1:$T$2860,10,FALSE)/$E124</f>
        <v>5.8463251670378621E-2</v>
      </c>
      <c r="T124" s="6">
        <f>VLOOKUP($C124,Demographics!$A$1:$T$2860,11,FALSE)/$E124</f>
        <v>0.4704899777282851</v>
      </c>
      <c r="U124" s="6">
        <f>VLOOKUP($C124,Demographics!$A$1:$T$2860,12,FALSE)/$E124</f>
        <v>0.10801781737193764</v>
      </c>
      <c r="V124" s="6">
        <f>VLOOKUP($C124,Demographics!$A$1:$T$2860,13,FALSE)/$E124</f>
        <v>2.7839643652561247E-3</v>
      </c>
      <c r="W124" s="6">
        <f>VLOOKUP($C124,Demographics!$A$1:$T$2860,14,FALSE)/$E124</f>
        <v>5.6792873051224942E-2</v>
      </c>
      <c r="X124" s="6">
        <f>VLOOKUP($C124,Demographics!$A$1:$T$2860,15,FALSE)/$E124</f>
        <v>0.4532293986636971</v>
      </c>
      <c r="Y124" s="6">
        <f>VLOOKUP($C124,Demographics!$A$1:$T$2860,16,FALSE)/$E124</f>
        <v>2.7839643652561247E-3</v>
      </c>
      <c r="Z124" s="6">
        <f>VLOOKUP($C124,Demographics!$A$1:$T$2860,17,FALSE)/$E124</f>
        <v>5.5679287305122492E-4</v>
      </c>
      <c r="AA124" s="6">
        <f>VLOOKUP($C124,Demographics!$A$1:$T$2860,18,FALSE)/$E124</f>
        <v>4.7884187082405348E-2</v>
      </c>
      <c r="AB124" s="6">
        <f>VLOOKUP($C124,Demographics!$A$1:$T$2860,19,FALSE)/$E124</f>
        <v>7.126948775055679E-2</v>
      </c>
      <c r="AC124" s="54">
        <f>VLOOKUP($C124,Demographics!$A$1:$T$2860,20,FALSE)/$E124</f>
        <v>0.12527839643652561</v>
      </c>
      <c r="AD124" s="44">
        <f t="shared" si="5"/>
        <v>2.9638802889576885</v>
      </c>
      <c r="AE124" s="44">
        <f t="shared" si="6"/>
        <v>2.1637487126673531</v>
      </c>
      <c r="AF124" s="44">
        <f t="shared" si="7"/>
        <v>2.373842592592593</v>
      </c>
      <c r="AG124" s="19">
        <v>5.1999999999999998E-2</v>
      </c>
      <c r="AH124" s="20">
        <v>-0.14899999999999999</v>
      </c>
      <c r="AI124" s="17">
        <v>-3.6999999999999998E-2</v>
      </c>
      <c r="AJ124" s="21">
        <f t="shared" si="9"/>
        <v>-0.13400000000000001</v>
      </c>
      <c r="AK124" s="27">
        <f t="shared" si="8"/>
        <v>316</v>
      </c>
    </row>
    <row r="125" spans="1:37" x14ac:dyDescent="0.2">
      <c r="A125" s="9" t="s">
        <v>635</v>
      </c>
      <c r="B125" s="8" t="s">
        <v>301</v>
      </c>
      <c r="C125" s="35">
        <v>2126</v>
      </c>
      <c r="D125" s="36" t="s">
        <v>123</v>
      </c>
      <c r="E125" s="40">
        <f>VLOOKUP($C125,Demographics!$A$2:$T$2860,2,FALSE)</f>
        <v>1425</v>
      </c>
      <c r="F125" s="87">
        <f>IFERROR(VLOOKUP($C125,'Graduation Rate'!$A:$M,13,FALSE), "")</f>
        <v>0.97952218400000002</v>
      </c>
      <c r="G125" s="87">
        <f>IFERROR(VLOOKUP($C125,Discipline!$A:$I,4,FALSE), "")</f>
        <v>4.2999999999999997E-2</v>
      </c>
      <c r="H125" s="87">
        <f>IFERROR(VLOOKUP($C125,'Dual Credit'!$A:$P,6,FALSE), "")</f>
        <v>0.34499999999999997</v>
      </c>
      <c r="I125" s="99">
        <f>VLOOKUP($A125,Districts!$A:$G,7,FALSE)</f>
        <v>5.3543121096005457</v>
      </c>
      <c r="J125" s="90">
        <f>VLOOKUP($A125,Districts!$A:$F,5,FALSE)</f>
        <v>15.85138796456047</v>
      </c>
      <c r="K125" s="55">
        <f>VLOOKUP($A125,Districts!$A:$F,6,FALSE)</f>
        <v>15898.500135803735</v>
      </c>
      <c r="L125" s="6">
        <f>VLOOKUP($C125,Demographics!$A$1:$T$2860,3,FALSE)/$E125</f>
        <v>0.49824561403508771</v>
      </c>
      <c r="M125" s="6">
        <f>VLOOKUP($C125,Demographics!$A$1:$T$2860,4,FALSE)/$E125</f>
        <v>0.50175438596491229</v>
      </c>
      <c r="N125" s="6">
        <f>VLOOKUP($C125,Demographics!$A$1:$T$2860,5,FALSE)/$E125</f>
        <v>5.6140350877192978E-3</v>
      </c>
      <c r="O125" s="6">
        <f>VLOOKUP($C125,Demographics!$A$1:$T$2860,6,FALSE)/$E125</f>
        <v>6.8070175438596489E-2</v>
      </c>
      <c r="P125" s="6">
        <f>VLOOKUP($C125,Demographics!$A$1:$T$2860,7,FALSE)/$E125</f>
        <v>4.8421052631578948E-2</v>
      </c>
      <c r="Q125" s="6">
        <f>VLOOKUP($C125,Demographics!$A$1:$T$2860,8,FALSE)/$E125</f>
        <v>0.22666666666666666</v>
      </c>
      <c r="R125" s="6">
        <f>VLOOKUP($C125,Demographics!$A$1:$T$2860,9,FALSE)/$E125</f>
        <v>2.6666666666666668E-2</v>
      </c>
      <c r="S125" s="6">
        <f>VLOOKUP($C125,Demographics!$A$1:$T$2860,10,FALSE)/$E125</f>
        <v>4.912280701754386E-2</v>
      </c>
      <c r="T125" s="6">
        <f>VLOOKUP($C125,Demographics!$A$1:$T$2860,11,FALSE)/$E125</f>
        <v>0.57543859649122808</v>
      </c>
      <c r="U125" s="6">
        <f>VLOOKUP($C125,Demographics!$A$1:$T$2860,12,FALSE)/$E125</f>
        <v>9.4736842105263161E-2</v>
      </c>
      <c r="V125" s="6">
        <f>VLOOKUP($C125,Demographics!$A$1:$T$2860,13,FALSE)/$E125</f>
        <v>4.9122807017543861E-3</v>
      </c>
      <c r="W125" s="6">
        <f>VLOOKUP($C125,Demographics!$A$1:$T$2860,14,FALSE)/$E125</f>
        <v>8.350877192982456E-2</v>
      </c>
      <c r="X125" s="6">
        <f>VLOOKUP($C125,Demographics!$A$1:$T$2860,15,FALSE)/$E125</f>
        <v>0.44</v>
      </c>
      <c r="Y125" s="6">
        <f>VLOOKUP($C125,Demographics!$A$1:$T$2860,16,FALSE)/$E125</f>
        <v>1.4035087719298245E-3</v>
      </c>
      <c r="Z125" s="6">
        <f>VLOOKUP($C125,Demographics!$A$1:$T$2860,17,FALSE)/$E125</f>
        <v>0</v>
      </c>
      <c r="AA125" s="6">
        <f>VLOOKUP($C125,Demographics!$A$1:$T$2860,18,FALSE)/$E125</f>
        <v>8.0701754385964913E-2</v>
      </c>
      <c r="AB125" s="6">
        <f>VLOOKUP($C125,Demographics!$A$1:$T$2860,19,FALSE)/$E125</f>
        <v>6.6666666666666666E-2</v>
      </c>
      <c r="AC125" s="54">
        <f>VLOOKUP($C125,Demographics!$A$1:$T$2860,20,FALSE)/$E125</f>
        <v>0.16</v>
      </c>
      <c r="AD125" s="44">
        <f t="shared" si="5"/>
        <v>3.0348360655737703</v>
      </c>
      <c r="AE125" s="44">
        <f t="shared" si="6"/>
        <v>2.1857585139318885</v>
      </c>
      <c r="AF125" s="44">
        <f t="shared" si="7"/>
        <v>2.6191099476439796</v>
      </c>
      <c r="AG125" s="21">
        <v>0.219</v>
      </c>
      <c r="AH125" s="18">
        <v>0.123</v>
      </c>
      <c r="AI125" s="17">
        <v>0.38300000000000001</v>
      </c>
      <c r="AJ125" s="21">
        <f t="shared" si="9"/>
        <v>0.72499999999999998</v>
      </c>
      <c r="AK125" s="27">
        <f t="shared" si="8"/>
        <v>48</v>
      </c>
    </row>
    <row r="126" spans="1:37" x14ac:dyDescent="0.2">
      <c r="A126" s="9" t="s">
        <v>635</v>
      </c>
      <c r="B126" s="8" t="s">
        <v>4</v>
      </c>
      <c r="C126" s="35">
        <v>4438</v>
      </c>
      <c r="D126" s="36" t="s">
        <v>123</v>
      </c>
      <c r="E126" s="40">
        <f>VLOOKUP($C126,Demographics!$A$2:$T$2860,2,FALSE)</f>
        <v>2286</v>
      </c>
      <c r="F126" s="87">
        <f>IFERROR(VLOOKUP($C126,'Graduation Rate'!$A:$M,13,FALSE), "")</f>
        <v>0.98846153800000003</v>
      </c>
      <c r="G126" s="87">
        <f>IFERROR(VLOOKUP($C126,Discipline!$A:$I,4,FALSE), "")</f>
        <v>3.2000000000000001E-2</v>
      </c>
      <c r="H126" s="87">
        <f>IFERROR(VLOOKUP($C126,'Dual Credit'!$A:$P,6,FALSE), "")</f>
        <v>0.45700000000000002</v>
      </c>
      <c r="I126" s="99">
        <f>VLOOKUP($A126,Districts!$A:$G,7,FALSE)</f>
        <v>5.3543121096005457</v>
      </c>
      <c r="J126" s="90">
        <f>VLOOKUP($A126,Districts!$A:$F,5,FALSE)</f>
        <v>15.85138796456047</v>
      </c>
      <c r="K126" s="55">
        <f>VLOOKUP($A126,Districts!$A:$F,6,FALSE)</f>
        <v>15898.500135803735</v>
      </c>
      <c r="L126" s="6">
        <f>VLOOKUP($C126,Demographics!$A$1:$T$2860,3,FALSE)/$E126</f>
        <v>0.49518810148731407</v>
      </c>
      <c r="M126" s="6">
        <f>VLOOKUP($C126,Demographics!$A$1:$T$2860,4,FALSE)/$E126</f>
        <v>0.50262467191601046</v>
      </c>
      <c r="N126" s="6">
        <f>VLOOKUP($C126,Demographics!$A$1:$T$2860,5,FALSE)/$E126</f>
        <v>2.6246719160104987E-3</v>
      </c>
      <c r="O126" s="6">
        <f>VLOOKUP($C126,Demographics!$A$1:$T$2860,6,FALSE)/$E126</f>
        <v>0.21303587051618547</v>
      </c>
      <c r="P126" s="6">
        <f>VLOOKUP($C126,Demographics!$A$1:$T$2860,7,FALSE)/$E126</f>
        <v>3.7182852143482062E-2</v>
      </c>
      <c r="Q126" s="6">
        <f>VLOOKUP($C126,Demographics!$A$1:$T$2860,8,FALSE)/$E126</f>
        <v>0.13517060367454067</v>
      </c>
      <c r="R126" s="6">
        <f>VLOOKUP($C126,Demographics!$A$1:$T$2860,9,FALSE)/$E126</f>
        <v>3.0621172353455816E-3</v>
      </c>
      <c r="S126" s="6">
        <f>VLOOKUP($C126,Demographics!$A$1:$T$2860,10,FALSE)/$E126</f>
        <v>7.8302712160979879E-2</v>
      </c>
      <c r="T126" s="6">
        <f>VLOOKUP($C126,Demographics!$A$1:$T$2860,11,FALSE)/$E126</f>
        <v>0.53062117235345585</v>
      </c>
      <c r="U126" s="6">
        <f>VLOOKUP($C126,Demographics!$A$1:$T$2860,12,FALSE)/$E126</f>
        <v>6.080489938757655E-2</v>
      </c>
      <c r="V126" s="6">
        <f>VLOOKUP($C126,Demographics!$A$1:$T$2860,13,FALSE)/$E126</f>
        <v>2.6246719160104987E-3</v>
      </c>
      <c r="W126" s="6">
        <f>VLOOKUP($C126,Demographics!$A$1:$T$2860,14,FALSE)/$E126</f>
        <v>2.4496937882764653E-2</v>
      </c>
      <c r="X126" s="6">
        <f>VLOOKUP($C126,Demographics!$A$1:$T$2860,15,FALSE)/$E126</f>
        <v>0.18853893263342084</v>
      </c>
      <c r="Y126" s="6">
        <f>VLOOKUP($C126,Demographics!$A$1:$T$2860,16,FALSE)/$E126</f>
        <v>4.3744531933508313E-4</v>
      </c>
      <c r="Z126" s="6">
        <f>VLOOKUP($C126,Demographics!$A$1:$T$2860,17,FALSE)/$E126</f>
        <v>1.7497812773403325E-3</v>
      </c>
      <c r="AA126" s="6">
        <f>VLOOKUP($C126,Demographics!$A$1:$T$2860,18,FALSE)/$E126</f>
        <v>3.3683289588801402E-2</v>
      </c>
      <c r="AB126" s="6">
        <f>VLOOKUP($C126,Demographics!$A$1:$T$2860,19,FALSE)/$E126</f>
        <v>9.1426071741032372E-2</v>
      </c>
      <c r="AC126" s="54">
        <f>VLOOKUP($C126,Demographics!$A$1:$T$2860,20,FALSE)/$E126</f>
        <v>8.2677165354330714E-2</v>
      </c>
      <c r="AD126" s="44">
        <f t="shared" si="5"/>
        <v>3.3887179487179493</v>
      </c>
      <c r="AE126" s="44">
        <f t="shared" si="6"/>
        <v>2.6841563786008229</v>
      </c>
      <c r="AF126" s="44">
        <f t="shared" si="7"/>
        <v>2.8791773778920304</v>
      </c>
      <c r="AG126" s="19">
        <v>4.7E-2</v>
      </c>
      <c r="AH126" s="20">
        <v>-0.17899999999999999</v>
      </c>
      <c r="AI126" s="17">
        <v>-0.01</v>
      </c>
      <c r="AJ126" s="21">
        <f t="shared" si="9"/>
        <v>-0.14200000000000002</v>
      </c>
      <c r="AK126" s="27">
        <f t="shared" si="8"/>
        <v>321</v>
      </c>
    </row>
    <row r="127" spans="1:37" x14ac:dyDescent="0.2">
      <c r="A127" s="9" t="s">
        <v>635</v>
      </c>
      <c r="B127" s="8" t="s">
        <v>184</v>
      </c>
      <c r="C127" s="35">
        <v>4137</v>
      </c>
      <c r="D127" s="36" t="s">
        <v>124</v>
      </c>
      <c r="E127" s="40">
        <f>VLOOKUP($C127,Demographics!$A$2:$T$2860,2,FALSE)</f>
        <v>171</v>
      </c>
      <c r="F127" s="87">
        <f>IFERROR(VLOOKUP($C127,'Graduation Rate'!$A:$M,13,FALSE), "")</f>
        <v>0.73239436599999996</v>
      </c>
      <c r="G127" s="87">
        <f>IFERROR(VLOOKUP($C127,Discipline!$A:$I,4,FALSE), "")</f>
        <v>6.5000000000000002E-2</v>
      </c>
      <c r="H127" s="87">
        <f>IFERROR(VLOOKUP($C127,'Dual Credit'!$A:$P,6,FALSE), "")</f>
        <v>5.8000000000000003E-2</v>
      </c>
      <c r="I127" s="99">
        <f>VLOOKUP($A127,Districts!$A:$G,7,FALSE)</f>
        <v>5.3543121096005457</v>
      </c>
      <c r="J127" s="90">
        <f>VLOOKUP($A127,Districts!$A:$F,5,FALSE)</f>
        <v>15.85138796456047</v>
      </c>
      <c r="K127" s="55">
        <f>VLOOKUP($A127,Districts!$A:$F,6,FALSE)</f>
        <v>15898.500135803735</v>
      </c>
      <c r="L127" s="6">
        <f>VLOOKUP($C127,Demographics!$A$1:$T$2860,3,FALSE)/$E127</f>
        <v>0.58479532163742687</v>
      </c>
      <c r="M127" s="6">
        <f>VLOOKUP($C127,Demographics!$A$1:$T$2860,4,FALSE)/$E127</f>
        <v>0.41520467836257308</v>
      </c>
      <c r="N127" s="6">
        <f>VLOOKUP($C127,Demographics!$A$1:$T$2860,5,FALSE)/$E127</f>
        <v>1.7543859649122806E-2</v>
      </c>
      <c r="O127" s="6">
        <f>VLOOKUP($C127,Demographics!$A$1:$T$2860,6,FALSE)/$E127</f>
        <v>2.3391812865497075E-2</v>
      </c>
      <c r="P127" s="6">
        <f>VLOOKUP($C127,Demographics!$A$1:$T$2860,7,FALSE)/$E127</f>
        <v>5.2631578947368418E-2</v>
      </c>
      <c r="Q127" s="6">
        <f>VLOOKUP($C127,Demographics!$A$1:$T$2860,8,FALSE)/$E127</f>
        <v>0.27485380116959063</v>
      </c>
      <c r="R127" s="6">
        <f>VLOOKUP($C127,Demographics!$A$1:$T$2860,9,FALSE)/$E127</f>
        <v>2.9239766081871343E-2</v>
      </c>
      <c r="S127" s="6">
        <f>VLOOKUP($C127,Demographics!$A$1:$T$2860,10,FALSE)/$E127</f>
        <v>9.3567251461988299E-2</v>
      </c>
      <c r="T127" s="6">
        <f>VLOOKUP($C127,Demographics!$A$1:$T$2860,11,FALSE)/$E127</f>
        <v>0.50877192982456143</v>
      </c>
      <c r="U127" s="6">
        <f>VLOOKUP($C127,Demographics!$A$1:$T$2860,12,FALSE)/$E127</f>
        <v>9.3567251461988299E-2</v>
      </c>
      <c r="V127" s="6">
        <f>VLOOKUP($C127,Demographics!$A$1:$T$2860,13,FALSE)/$E127</f>
        <v>1.1695906432748537E-2</v>
      </c>
      <c r="W127" s="6">
        <f>VLOOKUP($C127,Demographics!$A$1:$T$2860,14,FALSE)/$E127</f>
        <v>0.25146198830409355</v>
      </c>
      <c r="X127" s="6">
        <f>VLOOKUP($C127,Demographics!$A$1:$T$2860,15,FALSE)/$E127</f>
        <v>0.55555555555555558</v>
      </c>
      <c r="Y127" s="6">
        <f>VLOOKUP($C127,Demographics!$A$1:$T$2860,16,FALSE)/$E127</f>
        <v>1.1695906432748537E-2</v>
      </c>
      <c r="Z127" s="6">
        <f>VLOOKUP($C127,Demographics!$A$1:$T$2860,17,FALSE)/$E127</f>
        <v>0</v>
      </c>
      <c r="AA127" s="6">
        <f>VLOOKUP($C127,Demographics!$A$1:$T$2860,18,FALSE)/$E127</f>
        <v>0.19883040935672514</v>
      </c>
      <c r="AB127" s="6">
        <f>VLOOKUP($C127,Demographics!$A$1:$T$2860,19,FALSE)/$E127</f>
        <v>6.4327485380116955E-2</v>
      </c>
      <c r="AC127" s="54">
        <f>VLOOKUP($C127,Demographics!$A$1:$T$2860,20,FALSE)/$E127</f>
        <v>0.1871345029239766</v>
      </c>
      <c r="AD127" s="44">
        <f t="shared" si="5"/>
        <v>2.3040000000000003</v>
      </c>
      <c r="AE127" s="44" t="str">
        <f t="shared" si="6"/>
        <v/>
      </c>
      <c r="AF127" s="44">
        <f t="shared" si="7"/>
        <v>2.0893042575285565</v>
      </c>
      <c r="AG127" s="19">
        <v>-0.11600000000000001</v>
      </c>
      <c r="AH127" s="20"/>
      <c r="AI127" s="17">
        <v>0.24</v>
      </c>
      <c r="AJ127" s="21">
        <f t="shared" si="9"/>
        <v>0.12399999999999999</v>
      </c>
      <c r="AK127" s="27">
        <f t="shared" si="8"/>
        <v>181</v>
      </c>
    </row>
    <row r="128" spans="1:37" x14ac:dyDescent="0.2">
      <c r="A128" s="9" t="s">
        <v>636</v>
      </c>
      <c r="B128" s="8" t="s">
        <v>164</v>
      </c>
      <c r="C128" s="35">
        <v>2724</v>
      </c>
      <c r="D128" s="36" t="s">
        <v>123</v>
      </c>
      <c r="E128" s="40">
        <f>VLOOKUP($C128,Demographics!$A$2:$T$2860,2,FALSE)</f>
        <v>1637</v>
      </c>
      <c r="F128" s="87">
        <f>IFERROR(VLOOKUP($C128,'Graduation Rate'!$A:$M,13,FALSE), "")</f>
        <v>0.86842105300000005</v>
      </c>
      <c r="G128" s="87">
        <f>IFERROR(VLOOKUP($C128,Discipline!$A:$I,4,FALSE), "")</f>
        <v>7.9000000000000001E-2</v>
      </c>
      <c r="H128" s="87">
        <f>IFERROR(VLOOKUP($C128,'Dual Credit'!$A:$P,6,FALSE), "")</f>
        <v>0.27</v>
      </c>
      <c r="I128" s="99">
        <f>VLOOKUP($A128,Districts!$A:$G,7,FALSE)</f>
        <v>7.3231704811603731</v>
      </c>
      <c r="J128" s="90">
        <f>VLOOKUP($A128,Districts!$A:$F,5,FALSE)</f>
        <v>14.37691447163118</v>
      </c>
      <c r="K128" s="55">
        <f>VLOOKUP($A128,Districts!$A:$F,6,FALSE)</f>
        <v>14161.428233081604</v>
      </c>
      <c r="L128" s="6">
        <f>VLOOKUP($C128,Demographics!$A$1:$T$2860,3,FALSE)/$E128</f>
        <v>0.4899205864386072</v>
      </c>
      <c r="M128" s="6">
        <f>VLOOKUP($C128,Demographics!$A$1:$T$2860,4,FALSE)/$E128</f>
        <v>0.50946854001221742</v>
      </c>
      <c r="N128" s="6">
        <f>VLOOKUP($C128,Demographics!$A$1:$T$2860,5,FALSE)/$E128</f>
        <v>4.8869883934025658E-3</v>
      </c>
      <c r="O128" s="6">
        <f>VLOOKUP($C128,Demographics!$A$1:$T$2860,6,FALSE)/$E128</f>
        <v>5.0702504581551622E-2</v>
      </c>
      <c r="P128" s="6">
        <f>VLOOKUP($C128,Demographics!$A$1:$T$2860,7,FALSE)/$E128</f>
        <v>3.4819792302993278E-2</v>
      </c>
      <c r="Q128" s="6">
        <f>VLOOKUP($C128,Demographics!$A$1:$T$2860,8,FALSE)/$E128</f>
        <v>0.27367135003054366</v>
      </c>
      <c r="R128" s="6">
        <f>VLOOKUP($C128,Demographics!$A$1:$T$2860,9,FALSE)/$E128</f>
        <v>2.8100183262064753E-2</v>
      </c>
      <c r="S128" s="6">
        <f>VLOOKUP($C128,Demographics!$A$1:$T$2860,10,FALSE)/$E128</f>
        <v>6.8417837507635915E-2</v>
      </c>
      <c r="T128" s="6">
        <f>VLOOKUP($C128,Demographics!$A$1:$T$2860,11,FALSE)/$E128</f>
        <v>0.53940134392180816</v>
      </c>
      <c r="U128" s="6">
        <f>VLOOKUP($C128,Demographics!$A$1:$T$2860,12,FALSE)/$E128</f>
        <v>9.5296273671350032E-2</v>
      </c>
      <c r="V128" s="6">
        <f>VLOOKUP($C128,Demographics!$A$1:$T$2860,13,FALSE)/$E128</f>
        <v>5.4978619425778861E-3</v>
      </c>
      <c r="W128" s="6">
        <f>VLOOKUP($C128,Demographics!$A$1:$T$2860,14,FALSE)/$E128</f>
        <v>5.1924251679902257E-2</v>
      </c>
      <c r="X128" s="6">
        <f>VLOOKUP($C128,Demographics!$A$1:$T$2860,15,FALSE)/$E128</f>
        <v>0.5827733659132559</v>
      </c>
      <c r="Y128" s="6">
        <f>VLOOKUP($C128,Demographics!$A$1:$T$2860,16,FALSE)/$E128</f>
        <v>0</v>
      </c>
      <c r="Z128" s="6">
        <f>VLOOKUP($C128,Demographics!$A$1:$T$2860,17,FALSE)/$E128</f>
        <v>1.2217470983506415E-3</v>
      </c>
      <c r="AA128" s="6">
        <f>VLOOKUP($C128,Demographics!$A$1:$T$2860,18,FALSE)/$E128</f>
        <v>6.78069639584606E-2</v>
      </c>
      <c r="AB128" s="6">
        <f>VLOOKUP($C128,Demographics!$A$1:$T$2860,19,FALSE)/$E128</f>
        <v>4.3372021991447768E-2</v>
      </c>
      <c r="AC128" s="54">
        <f>VLOOKUP($C128,Demographics!$A$1:$T$2860,20,FALSE)/$E128</f>
        <v>0.15027489309712888</v>
      </c>
      <c r="AD128" s="44">
        <f t="shared" si="5"/>
        <v>2.5202312138728327</v>
      </c>
      <c r="AE128" s="44">
        <f t="shared" si="6"/>
        <v>1.8675645342312008</v>
      </c>
      <c r="AF128" s="44">
        <f t="shared" si="7"/>
        <v>1.9257057949479941</v>
      </c>
      <c r="AG128" s="21">
        <v>-0.16700000000000001</v>
      </c>
      <c r="AH128" s="18">
        <v>-9.2999999999999999E-2</v>
      </c>
      <c r="AI128" s="17">
        <v>-0.21099999999999999</v>
      </c>
      <c r="AJ128" s="21">
        <f t="shared" si="9"/>
        <v>-0.47099999999999997</v>
      </c>
      <c r="AK128" s="27">
        <f t="shared" si="8"/>
        <v>421</v>
      </c>
    </row>
    <row r="129" spans="1:37" x14ac:dyDescent="0.2">
      <c r="A129" s="9" t="s">
        <v>636</v>
      </c>
      <c r="B129" s="8" t="s">
        <v>456</v>
      </c>
      <c r="C129" s="35">
        <v>5310</v>
      </c>
      <c r="D129" s="36" t="s">
        <v>123</v>
      </c>
      <c r="E129" s="40">
        <f>VLOOKUP($C129,Demographics!$A$2:$T$2860,2,FALSE)</f>
        <v>597</v>
      </c>
      <c r="F129" s="87" t="str">
        <f>IFERROR(VLOOKUP($C129,'Graduation Rate'!$A:$M,13,FALSE), "")</f>
        <v/>
      </c>
      <c r="G129" s="87">
        <f>IFERROR(VLOOKUP($C129,Discipline!$A:$I,4,FALSE), "")</f>
        <v>3.5000000000000003E-2</v>
      </c>
      <c r="H129" s="87">
        <f>IFERROR(VLOOKUP($C129,'Dual Credit'!$A:$P,6,FALSE), "")</f>
        <v>0.46600000000000003</v>
      </c>
      <c r="I129" s="99">
        <f>VLOOKUP($A129,Districts!$A:$G,7,FALSE)</f>
        <v>7.3231704811603731</v>
      </c>
      <c r="J129" s="90">
        <f>VLOOKUP($A129,Districts!$A:$F,5,FALSE)</f>
        <v>14.37691447163118</v>
      </c>
      <c r="K129" s="55">
        <f>VLOOKUP($A129,Districts!$A:$F,6,FALSE)</f>
        <v>14161.428233081604</v>
      </c>
      <c r="L129" s="6">
        <f>VLOOKUP($C129,Demographics!$A$1:$T$2860,3,FALSE)/$E129</f>
        <v>0.63484087102177555</v>
      </c>
      <c r="M129" s="6">
        <f>VLOOKUP($C129,Demographics!$A$1:$T$2860,4,FALSE)/$E129</f>
        <v>0.36515912897822445</v>
      </c>
      <c r="N129" s="6">
        <f>VLOOKUP($C129,Demographics!$A$1:$T$2860,5,FALSE)/$E129</f>
        <v>6.7001675041876048E-3</v>
      </c>
      <c r="O129" s="6">
        <f>VLOOKUP($C129,Demographics!$A$1:$T$2860,6,FALSE)/$E129</f>
        <v>8.0402010050251257E-2</v>
      </c>
      <c r="P129" s="6">
        <f>VLOOKUP($C129,Demographics!$A$1:$T$2860,7,FALSE)/$E129</f>
        <v>1.0050251256281407E-2</v>
      </c>
      <c r="Q129" s="6">
        <f>VLOOKUP($C129,Demographics!$A$1:$T$2860,8,FALSE)/$E129</f>
        <v>0.17085427135678391</v>
      </c>
      <c r="R129" s="6">
        <f>VLOOKUP($C129,Demographics!$A$1:$T$2860,9,FALSE)/$E129</f>
        <v>8.3752093802345051E-3</v>
      </c>
      <c r="S129" s="6">
        <f>VLOOKUP($C129,Demographics!$A$1:$T$2860,10,FALSE)/$E129</f>
        <v>5.6951423785594639E-2</v>
      </c>
      <c r="T129" s="6">
        <f>VLOOKUP($C129,Demographics!$A$1:$T$2860,11,FALSE)/$E129</f>
        <v>0.66666666666666663</v>
      </c>
      <c r="U129" s="6">
        <f>VLOOKUP($C129,Demographics!$A$1:$T$2860,12,FALSE)/$E129</f>
        <v>4.8576214405360134E-2</v>
      </c>
      <c r="V129" s="6">
        <f>VLOOKUP($C129,Demographics!$A$1:$T$2860,13,FALSE)/$E129</f>
        <v>5.0251256281407036E-3</v>
      </c>
      <c r="W129" s="6">
        <f>VLOOKUP($C129,Demographics!$A$1:$T$2860,14,FALSE)/$E129</f>
        <v>1.1725293132328308E-2</v>
      </c>
      <c r="X129" s="6">
        <f>VLOOKUP($C129,Demographics!$A$1:$T$2860,15,FALSE)/$E129</f>
        <v>0.46733668341708545</v>
      </c>
      <c r="Y129" s="6">
        <f>VLOOKUP($C129,Demographics!$A$1:$T$2860,16,FALSE)/$E129</f>
        <v>1.6750418760469012E-3</v>
      </c>
      <c r="Z129" s="6">
        <f>VLOOKUP($C129,Demographics!$A$1:$T$2860,17,FALSE)/$E129</f>
        <v>0</v>
      </c>
      <c r="AA129" s="6">
        <f>VLOOKUP($C129,Demographics!$A$1:$T$2860,18,FALSE)/$E129</f>
        <v>4.1876046901172533E-2</v>
      </c>
      <c r="AB129" s="6">
        <f>VLOOKUP($C129,Demographics!$A$1:$T$2860,19,FALSE)/$E129</f>
        <v>4.1876046901172533E-2</v>
      </c>
      <c r="AC129" s="54">
        <f>VLOOKUP($C129,Demographics!$A$1:$T$2860,20,FALSE)/$E129</f>
        <v>5.5276381909547742E-2</v>
      </c>
      <c r="AD129" s="44">
        <f t="shared" si="5"/>
        <v>3.1680000000000001</v>
      </c>
      <c r="AE129" s="44">
        <f t="shared" si="6"/>
        <v>2.1671701913393755</v>
      </c>
      <c r="AF129" s="44">
        <f t="shared" si="7"/>
        <v>2.6011428571428574</v>
      </c>
      <c r="AG129" s="21">
        <v>0.09</v>
      </c>
      <c r="AH129" s="18">
        <v>-0.19800000000000001</v>
      </c>
      <c r="AI129" s="17">
        <v>0.13</v>
      </c>
      <c r="AJ129" s="21">
        <f t="shared" si="9"/>
        <v>2.1999999999999992E-2</v>
      </c>
      <c r="AK129" s="27">
        <f t="shared" si="8"/>
        <v>214</v>
      </c>
    </row>
    <row r="130" spans="1:37" x14ac:dyDescent="0.2">
      <c r="A130" s="9" t="s">
        <v>636</v>
      </c>
      <c r="B130" s="8" t="s">
        <v>312</v>
      </c>
      <c r="C130" s="35">
        <v>4523</v>
      </c>
      <c r="D130" s="36" t="s">
        <v>123</v>
      </c>
      <c r="E130" s="40">
        <f>VLOOKUP($C130,Demographics!$A$2:$T$2860,2,FALSE)</f>
        <v>1736</v>
      </c>
      <c r="F130" s="87">
        <f>IFERROR(VLOOKUP($C130,'Graduation Rate'!$A:$M,13,FALSE), "")</f>
        <v>0.88143176700000003</v>
      </c>
      <c r="G130" s="87">
        <f>IFERROR(VLOOKUP($C130,Discipline!$A:$I,4,FALSE), "")</f>
        <v>4.2000000000000003E-2</v>
      </c>
      <c r="H130" s="87">
        <f>IFERROR(VLOOKUP($C130,'Dual Credit'!$A:$P,6,FALSE), "")</f>
        <v>0.182</v>
      </c>
      <c r="I130" s="99">
        <f>VLOOKUP($A130,Districts!$A:$G,7,FALSE)</f>
        <v>7.3231704811603731</v>
      </c>
      <c r="J130" s="90">
        <f>VLOOKUP($A130,Districts!$A:$F,5,FALSE)</f>
        <v>14.37691447163118</v>
      </c>
      <c r="K130" s="55">
        <f>VLOOKUP($A130,Districts!$A:$F,6,FALSE)</f>
        <v>14161.428233081604</v>
      </c>
      <c r="L130" s="6">
        <f>VLOOKUP($C130,Demographics!$A$1:$T$2860,3,FALSE)/$E130</f>
        <v>0.46774193548387094</v>
      </c>
      <c r="M130" s="6">
        <f>VLOOKUP($C130,Demographics!$A$1:$T$2860,4,FALSE)/$E130</f>
        <v>0.52995391705069128</v>
      </c>
      <c r="N130" s="6">
        <f>VLOOKUP($C130,Demographics!$A$1:$T$2860,5,FALSE)/$E130</f>
        <v>5.1843317972350231E-3</v>
      </c>
      <c r="O130" s="6">
        <f>VLOOKUP($C130,Demographics!$A$1:$T$2860,6,FALSE)/$E130</f>
        <v>4.5506912442396311E-2</v>
      </c>
      <c r="P130" s="6">
        <f>VLOOKUP($C130,Demographics!$A$1:$T$2860,7,FALSE)/$E130</f>
        <v>2.707373271889401E-2</v>
      </c>
      <c r="Q130" s="6">
        <f>VLOOKUP($C130,Demographics!$A$1:$T$2860,8,FALSE)/$E130</f>
        <v>0.26555299539170507</v>
      </c>
      <c r="R130" s="6">
        <f>VLOOKUP($C130,Demographics!$A$1:$T$2860,9,FALSE)/$E130</f>
        <v>2.0161290322580645E-2</v>
      </c>
      <c r="S130" s="6">
        <f>VLOOKUP($C130,Demographics!$A$1:$T$2860,10,FALSE)/$E130</f>
        <v>5.1267281105990783E-2</v>
      </c>
      <c r="T130" s="6">
        <f>VLOOKUP($C130,Demographics!$A$1:$T$2860,11,FALSE)/$E130</f>
        <v>0.58525345622119818</v>
      </c>
      <c r="U130" s="6">
        <f>VLOOKUP($C130,Demographics!$A$1:$T$2860,12,FALSE)/$E130</f>
        <v>8.6405529953917051E-2</v>
      </c>
      <c r="V130" s="6">
        <f>VLOOKUP($C130,Demographics!$A$1:$T$2860,13,FALSE)/$E130</f>
        <v>5.1843317972350231E-3</v>
      </c>
      <c r="W130" s="6">
        <f>VLOOKUP($C130,Demographics!$A$1:$T$2860,14,FALSE)/$E130</f>
        <v>4.377880184331797E-2</v>
      </c>
      <c r="X130" s="6">
        <f>VLOOKUP($C130,Demographics!$A$1:$T$2860,15,FALSE)/$E130</f>
        <v>0.58122119815668205</v>
      </c>
      <c r="Y130" s="6">
        <f>VLOOKUP($C130,Demographics!$A$1:$T$2860,16,FALSE)/$E130</f>
        <v>0</v>
      </c>
      <c r="Z130" s="6">
        <f>VLOOKUP($C130,Demographics!$A$1:$T$2860,17,FALSE)/$E130</f>
        <v>1.152073732718894E-3</v>
      </c>
      <c r="AA130" s="6">
        <f>VLOOKUP($C130,Demographics!$A$1:$T$2860,18,FALSE)/$E130</f>
        <v>6.5668202764976952E-2</v>
      </c>
      <c r="AB130" s="6">
        <f>VLOOKUP($C130,Demographics!$A$1:$T$2860,19,FALSE)/$E130</f>
        <v>3.9746543778801845E-2</v>
      </c>
      <c r="AC130" s="54">
        <f>VLOOKUP($C130,Demographics!$A$1:$T$2860,20,FALSE)/$E130</f>
        <v>0.15380184331797234</v>
      </c>
      <c r="AD130" s="44">
        <f t="shared" ref="AD130:AD193" si="10">IFERROR(VLOOKUP($C130,ELA,12,FALSE),"")</f>
        <v>2.6461538461538461</v>
      </c>
      <c r="AE130" s="44">
        <f t="shared" ref="AE130:AE193" si="11">IFERROR(VLOOKUP($C130,Math,12,FALSE),"")</f>
        <v>1.8085808580858085</v>
      </c>
      <c r="AF130" s="44">
        <f t="shared" ref="AF130:AF193" si="12">IFERROR(VLOOKUP($C130,Science,12,FALSE),"")</f>
        <v>2.0515806988352749</v>
      </c>
      <c r="AG130" s="21">
        <v>-3.5999999999999997E-2</v>
      </c>
      <c r="AH130" s="18">
        <v>-0.191</v>
      </c>
      <c r="AI130" s="17">
        <v>-0.151</v>
      </c>
      <c r="AJ130" s="21">
        <f t="shared" si="9"/>
        <v>-0.378</v>
      </c>
      <c r="AK130" s="27">
        <f t="shared" si="8"/>
        <v>393</v>
      </c>
    </row>
    <row r="131" spans="1:37" x14ac:dyDescent="0.2">
      <c r="A131" s="9" t="s">
        <v>636</v>
      </c>
      <c r="B131" s="8" t="s">
        <v>141</v>
      </c>
      <c r="C131" s="35">
        <v>4042</v>
      </c>
      <c r="D131" s="36" t="s">
        <v>124</v>
      </c>
      <c r="E131" s="40">
        <f>VLOOKUP($C131,Demographics!$A$2:$T$2860,2,FALSE)</f>
        <v>193</v>
      </c>
      <c r="F131" s="87">
        <f>IFERROR(VLOOKUP($C131,'Graduation Rate'!$A:$M,13,FALSE), "")</f>
        <v>0.69318181800000001</v>
      </c>
      <c r="G131" s="87">
        <f>IFERROR(VLOOKUP($C131,Discipline!$A:$I,4,FALSE), "")</f>
        <v>4.2000000000000003E-2</v>
      </c>
      <c r="H131" s="87">
        <f>IFERROR(VLOOKUP($C131,'Dual Credit'!$A:$P,6,FALSE), "")</f>
        <v>0.1</v>
      </c>
      <c r="I131" s="99">
        <f>VLOOKUP($A131,Districts!$A:$G,7,FALSE)</f>
        <v>7.3231704811603731</v>
      </c>
      <c r="J131" s="90">
        <f>VLOOKUP($A131,Districts!$A:$F,5,FALSE)</f>
        <v>14.37691447163118</v>
      </c>
      <c r="K131" s="55">
        <f>VLOOKUP($A131,Districts!$A:$F,6,FALSE)</f>
        <v>14161.428233081604</v>
      </c>
      <c r="L131" s="6">
        <f>VLOOKUP($C131,Demographics!$A$1:$T$2860,3,FALSE)/$E131</f>
        <v>0.52331606217616577</v>
      </c>
      <c r="M131" s="6">
        <f>VLOOKUP($C131,Demographics!$A$1:$T$2860,4,FALSE)/$E131</f>
        <v>0.47668393782383417</v>
      </c>
      <c r="N131" s="6">
        <f>VLOOKUP($C131,Demographics!$A$1:$T$2860,5,FALSE)/$E131</f>
        <v>5.1813471502590676E-3</v>
      </c>
      <c r="O131" s="6">
        <f>VLOOKUP($C131,Demographics!$A$1:$T$2860,6,FALSE)/$E131</f>
        <v>1.0362694300518135E-2</v>
      </c>
      <c r="P131" s="6">
        <f>VLOOKUP($C131,Demographics!$A$1:$T$2860,7,FALSE)/$E131</f>
        <v>3.6269430051813469E-2</v>
      </c>
      <c r="Q131" s="6">
        <f>VLOOKUP($C131,Demographics!$A$1:$T$2860,8,FALSE)/$E131</f>
        <v>0.19689119170984457</v>
      </c>
      <c r="R131" s="6">
        <f>VLOOKUP($C131,Demographics!$A$1:$T$2860,9,FALSE)/$E131</f>
        <v>1.0362694300518135E-2</v>
      </c>
      <c r="S131" s="6">
        <f>VLOOKUP($C131,Demographics!$A$1:$T$2860,10,FALSE)/$E131</f>
        <v>7.2538860103626937E-2</v>
      </c>
      <c r="T131" s="6">
        <f>VLOOKUP($C131,Demographics!$A$1:$T$2860,11,FALSE)/$E131</f>
        <v>0.66839378238341973</v>
      </c>
      <c r="U131" s="6">
        <f>VLOOKUP($C131,Demographics!$A$1:$T$2860,12,FALSE)/$E131</f>
        <v>6.2176165803108807E-2</v>
      </c>
      <c r="V131" s="6">
        <f>VLOOKUP($C131,Demographics!$A$1:$T$2860,13,FALSE)/$E131</f>
        <v>1.0362694300518135E-2</v>
      </c>
      <c r="W131" s="6">
        <f>VLOOKUP($C131,Demographics!$A$1:$T$2860,14,FALSE)/$E131</f>
        <v>0.10880829015544041</v>
      </c>
      <c r="X131" s="6">
        <f>VLOOKUP($C131,Demographics!$A$1:$T$2860,15,FALSE)/$E131</f>
        <v>0.57512953367875652</v>
      </c>
      <c r="Y131" s="6">
        <f>VLOOKUP($C131,Demographics!$A$1:$T$2860,16,FALSE)/$E131</f>
        <v>0</v>
      </c>
      <c r="Z131" s="6">
        <f>VLOOKUP($C131,Demographics!$A$1:$T$2860,17,FALSE)/$E131</f>
        <v>0</v>
      </c>
      <c r="AA131" s="6">
        <f>VLOOKUP($C131,Demographics!$A$1:$T$2860,18,FALSE)/$E131</f>
        <v>0.26424870466321243</v>
      </c>
      <c r="AB131" s="6">
        <f>VLOOKUP($C131,Demographics!$A$1:$T$2860,19,FALSE)/$E131</f>
        <v>0.12435233160621761</v>
      </c>
      <c r="AC131" s="54">
        <f>VLOOKUP($C131,Demographics!$A$1:$T$2860,20,FALSE)/$E131</f>
        <v>0.22279792746113988</v>
      </c>
      <c r="AD131" s="44">
        <f t="shared" si="10"/>
        <v>2.2381516587677726</v>
      </c>
      <c r="AE131" s="44">
        <f t="shared" si="11"/>
        <v>1.3234285714285714</v>
      </c>
      <c r="AF131" s="44">
        <f t="shared" si="12"/>
        <v>1.6319444444444444</v>
      </c>
      <c r="AG131" s="19">
        <v>-0.11799999999999999</v>
      </c>
      <c r="AH131" s="20">
        <v>-0.23499999999999999</v>
      </c>
      <c r="AI131" s="17">
        <v>-0.48799999999999999</v>
      </c>
      <c r="AJ131" s="21">
        <f t="shared" si="9"/>
        <v>-0.84099999999999997</v>
      </c>
      <c r="AK131" s="27">
        <f t="shared" ref="AK131:AK194" si="13">IF(AJ131="","",_xlfn.RANK.EQ(AJ131,AJ$3:AJ$512))</f>
        <v>485</v>
      </c>
    </row>
    <row r="132" spans="1:37" x14ac:dyDescent="0.2">
      <c r="A132" s="9" t="s">
        <v>636</v>
      </c>
      <c r="B132" s="8" t="s">
        <v>131</v>
      </c>
      <c r="C132" s="35">
        <v>4162</v>
      </c>
      <c r="D132" s="36" t="s">
        <v>123</v>
      </c>
      <c r="E132" s="40">
        <f>VLOOKUP($C132,Demographics!$A$2:$T$2860,2,FALSE)</f>
        <v>1848</v>
      </c>
      <c r="F132" s="87">
        <f>IFERROR(VLOOKUP($C132,'Graduation Rate'!$A:$M,13,FALSE), "")</f>
        <v>0.963190184</v>
      </c>
      <c r="G132" s="87">
        <f>IFERROR(VLOOKUP($C132,Discipline!$A:$I,4,FALSE), "")</f>
        <v>3.5999999999999997E-2</v>
      </c>
      <c r="H132" s="87">
        <f>IFERROR(VLOOKUP($C132,'Dual Credit'!$A:$P,6,FALSE), "")</f>
        <v>0.33400000000000002</v>
      </c>
      <c r="I132" s="99">
        <f>VLOOKUP($A132,Districts!$A:$G,7,FALSE)</f>
        <v>7.3231704811603731</v>
      </c>
      <c r="J132" s="90">
        <f>VLOOKUP($A132,Districts!$A:$F,5,FALSE)</f>
        <v>14.37691447163118</v>
      </c>
      <c r="K132" s="55">
        <f>VLOOKUP($A132,Districts!$A:$F,6,FALSE)</f>
        <v>14161.428233081604</v>
      </c>
      <c r="L132" s="6">
        <f>VLOOKUP($C132,Demographics!$A$1:$T$2860,3,FALSE)/$E132</f>
        <v>0.479978354978355</v>
      </c>
      <c r="M132" s="6">
        <f>VLOOKUP($C132,Demographics!$A$1:$T$2860,4,FALSE)/$E132</f>
        <v>0.52002164502164505</v>
      </c>
      <c r="N132" s="6">
        <f>VLOOKUP($C132,Demographics!$A$1:$T$2860,5,FALSE)/$E132</f>
        <v>8.1168831168831161E-3</v>
      </c>
      <c r="O132" s="6">
        <f>VLOOKUP($C132,Demographics!$A$1:$T$2860,6,FALSE)/$E132</f>
        <v>8.7662337662337664E-2</v>
      </c>
      <c r="P132" s="6">
        <f>VLOOKUP($C132,Demographics!$A$1:$T$2860,7,FALSE)/$E132</f>
        <v>3.6255411255411256E-2</v>
      </c>
      <c r="Q132" s="6">
        <f>VLOOKUP($C132,Demographics!$A$1:$T$2860,8,FALSE)/$E132</f>
        <v>0.26677489177489178</v>
      </c>
      <c r="R132" s="6">
        <f>VLOOKUP($C132,Demographics!$A$1:$T$2860,9,FALSE)/$E132</f>
        <v>1.0281385281385282E-2</v>
      </c>
      <c r="S132" s="6">
        <f>VLOOKUP($C132,Demographics!$A$1:$T$2860,10,FALSE)/$E132</f>
        <v>8.0627705627705631E-2</v>
      </c>
      <c r="T132" s="6">
        <f>VLOOKUP($C132,Demographics!$A$1:$T$2860,11,FALSE)/$E132</f>
        <v>0.51028138528138534</v>
      </c>
      <c r="U132" s="6">
        <f>VLOOKUP($C132,Demographics!$A$1:$T$2860,12,FALSE)/$E132</f>
        <v>8.2792207792207792E-2</v>
      </c>
      <c r="V132" s="6">
        <f>VLOOKUP($C132,Demographics!$A$1:$T$2860,13,FALSE)/$E132</f>
        <v>3.246753246753247E-3</v>
      </c>
      <c r="W132" s="6">
        <f>VLOOKUP($C132,Demographics!$A$1:$T$2860,14,FALSE)/$E132</f>
        <v>2.922077922077922E-2</v>
      </c>
      <c r="X132" s="6">
        <f>VLOOKUP($C132,Demographics!$A$1:$T$2860,15,FALSE)/$E132</f>
        <v>0.43885281385281383</v>
      </c>
      <c r="Y132" s="6">
        <f>VLOOKUP($C132,Demographics!$A$1:$T$2860,16,FALSE)/$E132</f>
        <v>3.246753246753247E-3</v>
      </c>
      <c r="Z132" s="6">
        <f>VLOOKUP($C132,Demographics!$A$1:$T$2860,17,FALSE)/$E132</f>
        <v>5.4112554112554113E-4</v>
      </c>
      <c r="AA132" s="6">
        <f>VLOOKUP($C132,Demographics!$A$1:$T$2860,18,FALSE)/$E132</f>
        <v>5.627705627705628E-2</v>
      </c>
      <c r="AB132" s="6">
        <f>VLOOKUP($C132,Demographics!$A$1:$T$2860,19,FALSE)/$E132</f>
        <v>3.67965367965368E-2</v>
      </c>
      <c r="AC132" s="54">
        <f>VLOOKUP($C132,Demographics!$A$1:$T$2860,20,FALSE)/$E132</f>
        <v>0.12121212121212122</v>
      </c>
      <c r="AD132" s="44">
        <f t="shared" si="10"/>
        <v>2.9796126401630989</v>
      </c>
      <c r="AE132" s="44">
        <f t="shared" si="11"/>
        <v>2.2530991735537191</v>
      </c>
      <c r="AF132" s="44">
        <f t="shared" si="12"/>
        <v>2.3595166163141994</v>
      </c>
      <c r="AG132" s="21">
        <v>7.6999999999999999E-2</v>
      </c>
      <c r="AH132" s="18">
        <v>-8.1000000000000003E-2</v>
      </c>
      <c r="AI132" s="17">
        <v>-7.2999999999999995E-2</v>
      </c>
      <c r="AJ132" s="21">
        <f t="shared" ref="AJ132:AJ195" si="14">IFERROR(SUM(AG132:AI132),"")</f>
        <v>-7.6999999999999999E-2</v>
      </c>
      <c r="AK132" s="27">
        <f t="shared" si="13"/>
        <v>294</v>
      </c>
    </row>
    <row r="133" spans="1:37" x14ac:dyDescent="0.2">
      <c r="A133" s="9" t="s">
        <v>636</v>
      </c>
      <c r="B133" s="8" t="s">
        <v>316</v>
      </c>
      <c r="C133" s="35">
        <v>5111</v>
      </c>
      <c r="D133" s="36" t="s">
        <v>123</v>
      </c>
      <c r="E133" s="40">
        <f>VLOOKUP($C133,Demographics!$A$2:$T$2860,2,FALSE)</f>
        <v>1985</v>
      </c>
      <c r="F133" s="87">
        <f>IFERROR(VLOOKUP($C133,'Graduation Rate'!$A:$M,13,FALSE), "")</f>
        <v>0.95926680200000003</v>
      </c>
      <c r="G133" s="87">
        <f>IFERROR(VLOOKUP($C133,Discipline!$A:$I,4,FALSE), "")</f>
        <v>0.04</v>
      </c>
      <c r="H133" s="87">
        <f>IFERROR(VLOOKUP($C133,'Dual Credit'!$A:$P,6,FALSE), "")</f>
        <v>0.35099999999999998</v>
      </c>
      <c r="I133" s="99">
        <f>VLOOKUP($A133,Districts!$A:$G,7,FALSE)</f>
        <v>7.3231704811603731</v>
      </c>
      <c r="J133" s="90">
        <f>VLOOKUP($A133,Districts!$A:$F,5,FALSE)</f>
        <v>14.37691447163118</v>
      </c>
      <c r="K133" s="55">
        <f>VLOOKUP($A133,Districts!$A:$F,6,FALSE)</f>
        <v>14161.428233081604</v>
      </c>
      <c r="L133" s="6">
        <f>VLOOKUP($C133,Demographics!$A$1:$T$2860,3,FALSE)/$E133</f>
        <v>0.46448362720403025</v>
      </c>
      <c r="M133" s="6">
        <f>VLOOKUP($C133,Demographics!$A$1:$T$2860,4,FALSE)/$E133</f>
        <v>0.5350125944584383</v>
      </c>
      <c r="N133" s="6">
        <f>VLOOKUP($C133,Demographics!$A$1:$T$2860,5,FALSE)/$E133</f>
        <v>3.5264483627204029E-3</v>
      </c>
      <c r="O133" s="6">
        <f>VLOOKUP($C133,Demographics!$A$1:$T$2860,6,FALSE)/$E133</f>
        <v>0.11385390428211586</v>
      </c>
      <c r="P133" s="6">
        <f>VLOOKUP($C133,Demographics!$A$1:$T$2860,7,FALSE)/$E133</f>
        <v>2.3677581863979849E-2</v>
      </c>
      <c r="Q133" s="6">
        <f>VLOOKUP($C133,Demographics!$A$1:$T$2860,8,FALSE)/$E133</f>
        <v>0.14559193954659949</v>
      </c>
      <c r="R133" s="6">
        <f>VLOOKUP($C133,Demographics!$A$1:$T$2860,9,FALSE)/$E133</f>
        <v>1.9143576826196475E-2</v>
      </c>
      <c r="S133" s="6">
        <f>VLOOKUP($C133,Demographics!$A$1:$T$2860,10,FALSE)/$E133</f>
        <v>7.5062972292191429E-2</v>
      </c>
      <c r="T133" s="6">
        <f>VLOOKUP($C133,Demographics!$A$1:$T$2860,11,FALSE)/$E133</f>
        <v>0.61914357682619647</v>
      </c>
      <c r="U133" s="6">
        <f>VLOOKUP($C133,Demographics!$A$1:$T$2860,12,FALSE)/$E133</f>
        <v>4.8866498740554154E-2</v>
      </c>
      <c r="V133" s="6">
        <f>VLOOKUP($C133,Demographics!$A$1:$T$2860,13,FALSE)/$E133</f>
        <v>3.0226700251889168E-3</v>
      </c>
      <c r="W133" s="6">
        <f>VLOOKUP($C133,Demographics!$A$1:$T$2860,14,FALSE)/$E133</f>
        <v>1.6624685138539042E-2</v>
      </c>
      <c r="X133" s="6">
        <f>VLOOKUP($C133,Demographics!$A$1:$T$2860,15,FALSE)/$E133</f>
        <v>0.29471032745591941</v>
      </c>
      <c r="Y133" s="6">
        <f>VLOOKUP($C133,Demographics!$A$1:$T$2860,16,FALSE)/$E133</f>
        <v>1.0075566750629723E-3</v>
      </c>
      <c r="Z133" s="6">
        <f>VLOOKUP($C133,Demographics!$A$1:$T$2860,17,FALSE)/$E133</f>
        <v>2.5188916876574307E-3</v>
      </c>
      <c r="AA133" s="6">
        <f>VLOOKUP($C133,Demographics!$A$1:$T$2860,18,FALSE)/$E133</f>
        <v>3.0226700251889168E-2</v>
      </c>
      <c r="AB133" s="6">
        <f>VLOOKUP($C133,Demographics!$A$1:$T$2860,19,FALSE)/$E133</f>
        <v>3.8790931989924435E-2</v>
      </c>
      <c r="AC133" s="54">
        <f>VLOOKUP($C133,Demographics!$A$1:$T$2860,20,FALSE)/$E133</f>
        <v>0.10226700251889169</v>
      </c>
      <c r="AD133" s="44">
        <f t="shared" si="10"/>
        <v>3.0194472876151486</v>
      </c>
      <c r="AE133" s="44">
        <f t="shared" si="11"/>
        <v>2.1976987447698746</v>
      </c>
      <c r="AF133" s="44">
        <f t="shared" si="12"/>
        <v>2.2789598108747047</v>
      </c>
      <c r="AG133" s="21">
        <v>-0.105</v>
      </c>
      <c r="AH133" s="18">
        <v>-0.35499999999999998</v>
      </c>
      <c r="AI133" s="17">
        <v>-0.318</v>
      </c>
      <c r="AJ133" s="21">
        <f t="shared" si="14"/>
        <v>-0.77800000000000002</v>
      </c>
      <c r="AK133" s="27">
        <f t="shared" si="13"/>
        <v>477</v>
      </c>
    </row>
    <row r="134" spans="1:37" x14ac:dyDescent="0.2">
      <c r="A134" s="9" t="s">
        <v>637</v>
      </c>
      <c r="B134" s="8" t="s">
        <v>118</v>
      </c>
      <c r="C134" s="35">
        <v>5163</v>
      </c>
      <c r="D134" s="36" t="s">
        <v>124</v>
      </c>
      <c r="E134" s="40">
        <f>VLOOKUP($C134,Demographics!$A$2:$T$2860,2,FALSE)</f>
        <v>85</v>
      </c>
      <c r="F134" s="87">
        <f>IFERROR(VLOOKUP($C134,'Graduation Rate'!$A:$M,13,FALSE), "")</f>
        <v>0.5</v>
      </c>
      <c r="G134" s="87">
        <f>IFERROR(VLOOKUP($C134,Discipline!$A:$I,4,FALSE), "")</f>
        <v>0.16800000000000001</v>
      </c>
      <c r="H134" s="87" t="str">
        <f>IFERROR(VLOOKUP($C134,'Dual Credit'!$A:$P,6,FALSE), "")</f>
        <v/>
      </c>
      <c r="I134" s="99">
        <f>VLOOKUP($A134,Districts!$A:$G,7,FALSE)</f>
        <v>7.7998069320584724</v>
      </c>
      <c r="J134" s="90">
        <f>VLOOKUP($A134,Districts!$A:$F,5,FALSE)</f>
        <v>14.943617601026576</v>
      </c>
      <c r="K134" s="55">
        <f>VLOOKUP($A134,Districts!$A:$F,6,FALSE)</f>
        <v>15553.819215352525</v>
      </c>
      <c r="L134" s="6">
        <f>VLOOKUP($C134,Demographics!$A$1:$T$2860,3,FALSE)/$E134</f>
        <v>0.4823529411764706</v>
      </c>
      <c r="M134" s="6">
        <f>VLOOKUP($C134,Demographics!$A$1:$T$2860,4,FALSE)/$E134</f>
        <v>0.51764705882352946</v>
      </c>
      <c r="N134" s="6">
        <f>VLOOKUP($C134,Demographics!$A$1:$T$2860,5,FALSE)/$E134</f>
        <v>0</v>
      </c>
      <c r="O134" s="6">
        <f>VLOOKUP($C134,Demographics!$A$1:$T$2860,6,FALSE)/$E134</f>
        <v>1.1764705882352941E-2</v>
      </c>
      <c r="P134" s="6">
        <f>VLOOKUP($C134,Demographics!$A$1:$T$2860,7,FALSE)/$E134</f>
        <v>0.24705882352941178</v>
      </c>
      <c r="Q134" s="6">
        <f>VLOOKUP($C134,Demographics!$A$1:$T$2860,8,FALSE)/$E134</f>
        <v>0.31764705882352939</v>
      </c>
      <c r="R134" s="6">
        <f>VLOOKUP($C134,Demographics!$A$1:$T$2860,9,FALSE)/$E134</f>
        <v>4.7058823529411764E-2</v>
      </c>
      <c r="S134" s="6">
        <f>VLOOKUP($C134,Demographics!$A$1:$T$2860,10,FALSE)/$E134</f>
        <v>0.16470588235294117</v>
      </c>
      <c r="T134" s="6">
        <f>VLOOKUP($C134,Demographics!$A$1:$T$2860,11,FALSE)/$E134</f>
        <v>0.21176470588235294</v>
      </c>
      <c r="U134" s="6">
        <f>VLOOKUP($C134,Demographics!$A$1:$T$2860,12,FALSE)/$E134</f>
        <v>8.2352941176470587E-2</v>
      </c>
      <c r="V134" s="6">
        <f>VLOOKUP($C134,Demographics!$A$1:$T$2860,13,FALSE)/$E134</f>
        <v>1.1764705882352941E-2</v>
      </c>
      <c r="W134" s="6">
        <f>VLOOKUP($C134,Demographics!$A$1:$T$2860,14,FALSE)/$E134</f>
        <v>0.14117647058823529</v>
      </c>
      <c r="X134" s="6">
        <f>VLOOKUP($C134,Demographics!$A$1:$T$2860,15,FALSE)/$E134</f>
        <v>0.78823529411764703</v>
      </c>
      <c r="Y134" s="6">
        <f>VLOOKUP($C134,Demographics!$A$1:$T$2860,16,FALSE)/$E134</f>
        <v>0</v>
      </c>
      <c r="Z134" s="6">
        <f>VLOOKUP($C134,Demographics!$A$1:$T$2860,17,FALSE)/$E134</f>
        <v>0</v>
      </c>
      <c r="AA134" s="6">
        <f>VLOOKUP($C134,Demographics!$A$1:$T$2860,18,FALSE)/$E134</f>
        <v>0.18823529411764706</v>
      </c>
      <c r="AB134" s="6">
        <f>VLOOKUP($C134,Demographics!$A$1:$T$2860,19,FALSE)/$E134</f>
        <v>5.8823529411764705E-2</v>
      </c>
      <c r="AC134" s="54">
        <f>VLOOKUP($C134,Demographics!$A$1:$T$2860,20,FALSE)/$E134</f>
        <v>0.28235294117647058</v>
      </c>
      <c r="AD134" s="44" t="str">
        <f t="shared" si="10"/>
        <v/>
      </c>
      <c r="AE134" s="44" t="str">
        <f t="shared" si="11"/>
        <v/>
      </c>
      <c r="AF134" s="44" t="str">
        <f t="shared" si="12"/>
        <v/>
      </c>
      <c r="AG134" s="21"/>
      <c r="AH134" s="18"/>
      <c r="AI134" s="17"/>
      <c r="AJ134" s="21">
        <f t="shared" si="14"/>
        <v>0</v>
      </c>
      <c r="AK134" s="27">
        <f t="shared" si="13"/>
        <v>223</v>
      </c>
    </row>
    <row r="135" spans="1:37" x14ac:dyDescent="0.2">
      <c r="A135" s="9" t="s">
        <v>637</v>
      </c>
      <c r="B135" s="8" t="s">
        <v>216</v>
      </c>
      <c r="C135" s="35">
        <v>3766</v>
      </c>
      <c r="D135" s="36" t="s">
        <v>123</v>
      </c>
      <c r="E135" s="40">
        <f>VLOOKUP($C135,Demographics!$A$2:$T$2860,2,FALSE)</f>
        <v>1443</v>
      </c>
      <c r="F135" s="87">
        <f>IFERROR(VLOOKUP($C135,'Graduation Rate'!$A:$M,13,FALSE), "")</f>
        <v>0.89751552800000001</v>
      </c>
      <c r="G135" s="87">
        <f>IFERROR(VLOOKUP($C135,Discipline!$A:$I,4,FALSE), "")</f>
        <v>6.4000000000000001E-2</v>
      </c>
      <c r="H135" s="87">
        <f>IFERROR(VLOOKUP($C135,'Dual Credit'!$A:$P,6,FALSE), "")</f>
        <v>0.33400000000000002</v>
      </c>
      <c r="I135" s="99">
        <f>VLOOKUP($A135,Districts!$A:$G,7,FALSE)</f>
        <v>7.7998069320584724</v>
      </c>
      <c r="J135" s="90">
        <f>VLOOKUP($A135,Districts!$A:$F,5,FALSE)</f>
        <v>14.943617601026576</v>
      </c>
      <c r="K135" s="55">
        <f>VLOOKUP($A135,Districts!$A:$F,6,FALSE)</f>
        <v>15553.819215352525</v>
      </c>
      <c r="L135" s="6">
        <f>VLOOKUP($C135,Demographics!$A$1:$T$2860,3,FALSE)/$E135</f>
        <v>0.47124047124047125</v>
      </c>
      <c r="M135" s="6">
        <f>VLOOKUP($C135,Demographics!$A$1:$T$2860,4,FALSE)/$E135</f>
        <v>0.5280665280665281</v>
      </c>
      <c r="N135" s="6">
        <f>VLOOKUP($C135,Demographics!$A$1:$T$2860,5,FALSE)/$E135</f>
        <v>6.9300069300069298E-3</v>
      </c>
      <c r="O135" s="6">
        <f>VLOOKUP($C135,Demographics!$A$1:$T$2860,6,FALSE)/$E135</f>
        <v>9.4248094248094244E-2</v>
      </c>
      <c r="P135" s="6">
        <f>VLOOKUP($C135,Demographics!$A$1:$T$2860,7,FALSE)/$E135</f>
        <v>0.14137214137214138</v>
      </c>
      <c r="Q135" s="6">
        <f>VLOOKUP($C135,Demographics!$A$1:$T$2860,8,FALSE)/$E135</f>
        <v>0.26888426888426886</v>
      </c>
      <c r="R135" s="6">
        <f>VLOOKUP($C135,Demographics!$A$1:$T$2860,9,FALSE)/$E135</f>
        <v>5.2668052668052669E-2</v>
      </c>
      <c r="S135" s="6">
        <f>VLOOKUP($C135,Demographics!$A$1:$T$2860,10,FALSE)/$E135</f>
        <v>0.10741510741510742</v>
      </c>
      <c r="T135" s="6">
        <f>VLOOKUP($C135,Demographics!$A$1:$T$2860,11,FALSE)/$E135</f>
        <v>0.3284823284823285</v>
      </c>
      <c r="U135" s="6">
        <f>VLOOKUP($C135,Demographics!$A$1:$T$2860,12,FALSE)/$E135</f>
        <v>0.11295911295911296</v>
      </c>
      <c r="V135" s="6">
        <f>VLOOKUP($C135,Demographics!$A$1:$T$2860,13,FALSE)/$E135</f>
        <v>2.0790020790020791E-3</v>
      </c>
      <c r="W135" s="6">
        <f>VLOOKUP($C135,Demographics!$A$1:$T$2860,14,FALSE)/$E135</f>
        <v>1.5939015939015939E-2</v>
      </c>
      <c r="X135" s="6">
        <f>VLOOKUP($C135,Demographics!$A$1:$T$2860,15,FALSE)/$E135</f>
        <v>0.54747054747054746</v>
      </c>
      <c r="Y135" s="6">
        <f>VLOOKUP($C135,Demographics!$A$1:$T$2860,16,FALSE)/$E135</f>
        <v>2.772002772002772E-3</v>
      </c>
      <c r="Z135" s="6">
        <f>VLOOKUP($C135,Demographics!$A$1:$T$2860,17,FALSE)/$E135</f>
        <v>9.7020097020097014E-3</v>
      </c>
      <c r="AA135" s="6">
        <f>VLOOKUP($C135,Demographics!$A$1:$T$2860,18,FALSE)/$E135</f>
        <v>5.7519057519057518E-2</v>
      </c>
      <c r="AB135" s="6">
        <f>VLOOKUP($C135,Demographics!$A$1:$T$2860,19,FALSE)/$E135</f>
        <v>4.0887040887040885E-2</v>
      </c>
      <c r="AC135" s="54">
        <f>VLOOKUP($C135,Demographics!$A$1:$T$2860,20,FALSE)/$E135</f>
        <v>0.13028413028413027</v>
      </c>
      <c r="AD135" s="44">
        <f t="shared" si="10"/>
        <v>2.6107634543178975</v>
      </c>
      <c r="AE135" s="44">
        <f t="shared" si="11"/>
        <v>1.815270935960591</v>
      </c>
      <c r="AF135" s="44">
        <f t="shared" si="12"/>
        <v>2.1118644067796608</v>
      </c>
      <c r="AG135" s="19">
        <v>-0.16200000000000001</v>
      </c>
      <c r="AH135" s="20">
        <v>-0.19900000000000001</v>
      </c>
      <c r="AI135" s="17">
        <v>2.8000000000000001E-2</v>
      </c>
      <c r="AJ135" s="21">
        <f t="shared" si="14"/>
        <v>-0.33299999999999996</v>
      </c>
      <c r="AK135" s="27">
        <f t="shared" si="13"/>
        <v>382</v>
      </c>
    </row>
    <row r="136" spans="1:37" x14ac:dyDescent="0.2">
      <c r="A136" s="9" t="s">
        <v>637</v>
      </c>
      <c r="B136" s="8" t="s">
        <v>331</v>
      </c>
      <c r="C136" s="35">
        <v>2417</v>
      </c>
      <c r="D136" s="36" t="s">
        <v>123</v>
      </c>
      <c r="E136" s="40">
        <f>VLOOKUP($C136,Demographics!$A$2:$T$2860,2,FALSE)</f>
        <v>1599</v>
      </c>
      <c r="F136" s="87">
        <f>IFERROR(VLOOKUP($C136,'Graduation Rate'!$A:$M,13,FALSE), "")</f>
        <v>0.87401574800000004</v>
      </c>
      <c r="G136" s="87">
        <f>IFERROR(VLOOKUP($C136,Discipline!$A:$I,4,FALSE), "")</f>
        <v>0.109</v>
      </c>
      <c r="H136" s="87">
        <f>IFERROR(VLOOKUP($C136,'Dual Credit'!$A:$P,6,FALSE), "")</f>
        <v>7.0999999999999994E-2</v>
      </c>
      <c r="I136" s="99">
        <f>VLOOKUP($A136,Districts!$A:$G,7,FALSE)</f>
        <v>7.7998069320584724</v>
      </c>
      <c r="J136" s="90">
        <f>VLOOKUP($A136,Districts!$A:$F,5,FALSE)</f>
        <v>14.943617601026576</v>
      </c>
      <c r="K136" s="55">
        <f>VLOOKUP($A136,Districts!$A:$F,6,FALSE)</f>
        <v>15553.819215352525</v>
      </c>
      <c r="L136" s="6">
        <f>VLOOKUP($C136,Demographics!$A$1:$T$2860,3,FALSE)/$E136</f>
        <v>0.49906191369606001</v>
      </c>
      <c r="M136" s="6">
        <f>VLOOKUP($C136,Demographics!$A$1:$T$2860,4,FALSE)/$E136</f>
        <v>0.50093808630393999</v>
      </c>
      <c r="N136" s="6">
        <f>VLOOKUP($C136,Demographics!$A$1:$T$2860,5,FALSE)/$E136</f>
        <v>4.3777360850531582E-3</v>
      </c>
      <c r="O136" s="6">
        <f>VLOOKUP($C136,Demographics!$A$1:$T$2860,6,FALSE)/$E136</f>
        <v>0.10318949343339587</v>
      </c>
      <c r="P136" s="6">
        <f>VLOOKUP($C136,Demographics!$A$1:$T$2860,7,FALSE)/$E136</f>
        <v>0.16322701688555347</v>
      </c>
      <c r="Q136" s="6">
        <f>VLOOKUP($C136,Demographics!$A$1:$T$2860,8,FALSE)/$E136</f>
        <v>0.35959974984365228</v>
      </c>
      <c r="R136" s="6">
        <f>VLOOKUP($C136,Demographics!$A$1:$T$2860,9,FALSE)/$E136</f>
        <v>8.4427767354596617E-2</v>
      </c>
      <c r="S136" s="6">
        <f>VLOOKUP($C136,Demographics!$A$1:$T$2860,10,FALSE)/$E136</f>
        <v>9.6935584740462793E-2</v>
      </c>
      <c r="T136" s="6">
        <f>VLOOKUP($C136,Demographics!$A$1:$T$2860,11,FALSE)/$E136</f>
        <v>0.18824265165728579</v>
      </c>
      <c r="U136" s="6">
        <f>VLOOKUP($C136,Demographics!$A$1:$T$2860,12,FALSE)/$E136</f>
        <v>0.17260787992495311</v>
      </c>
      <c r="V136" s="6">
        <f>VLOOKUP($C136,Demographics!$A$1:$T$2860,13,FALSE)/$E136</f>
        <v>6.2539086929330832E-3</v>
      </c>
      <c r="W136" s="6">
        <f>VLOOKUP($C136,Demographics!$A$1:$T$2860,14,FALSE)/$E136</f>
        <v>2.1263289555972485E-2</v>
      </c>
      <c r="X136" s="6">
        <f>VLOOKUP($C136,Demographics!$A$1:$T$2860,15,FALSE)/$E136</f>
        <v>0.66166353971232017</v>
      </c>
      <c r="Y136" s="6">
        <f>VLOOKUP($C136,Demographics!$A$1:$T$2860,16,FALSE)/$E136</f>
        <v>2.5015634771732333E-3</v>
      </c>
      <c r="Z136" s="6">
        <f>VLOOKUP($C136,Demographics!$A$1:$T$2860,17,FALSE)/$E136</f>
        <v>1.0006253908692933E-2</v>
      </c>
      <c r="AA136" s="6">
        <f>VLOOKUP($C136,Demographics!$A$1:$T$2860,18,FALSE)/$E136</f>
        <v>4.878048780487805E-2</v>
      </c>
      <c r="AB136" s="6">
        <f>VLOOKUP($C136,Demographics!$A$1:$T$2860,19,FALSE)/$E136</f>
        <v>1.5634771732332707E-2</v>
      </c>
      <c r="AC136" s="54">
        <f>VLOOKUP($C136,Demographics!$A$1:$T$2860,20,FALSE)/$E136</f>
        <v>0.13633520950594122</v>
      </c>
      <c r="AD136" s="44">
        <f t="shared" si="10"/>
        <v>2.6930126002290953</v>
      </c>
      <c r="AE136" s="44">
        <f t="shared" si="11"/>
        <v>1.7670731707317069</v>
      </c>
      <c r="AF136" s="44">
        <f t="shared" si="12"/>
        <v>1.5727272727272725</v>
      </c>
      <c r="AG136" s="19">
        <v>1.6E-2</v>
      </c>
      <c r="AH136" s="20">
        <v>2.4E-2</v>
      </c>
      <c r="AI136" s="17">
        <v>-0.23400000000000001</v>
      </c>
      <c r="AJ136" s="21">
        <f t="shared" si="14"/>
        <v>-0.19400000000000001</v>
      </c>
      <c r="AK136" s="27">
        <f t="shared" si="13"/>
        <v>343</v>
      </c>
    </row>
    <row r="137" spans="1:37" x14ac:dyDescent="0.2">
      <c r="A137" s="9" t="s">
        <v>637</v>
      </c>
      <c r="B137" s="8" t="s">
        <v>375</v>
      </c>
      <c r="C137" s="35">
        <v>1951</v>
      </c>
      <c r="D137" s="36" t="s">
        <v>123</v>
      </c>
      <c r="E137" s="40">
        <f>VLOOKUP($C137,Demographics!$A$2:$T$2860,2,FALSE)</f>
        <v>97</v>
      </c>
      <c r="F137" s="87" t="str">
        <f>IFERROR(VLOOKUP($C137,'Graduation Rate'!$A:$M,13,FALSE), "")</f>
        <v/>
      </c>
      <c r="G137" s="87" t="str">
        <f>IFERROR(VLOOKUP($C137,Discipline!$A:$I,4,FALSE), "")</f>
        <v/>
      </c>
      <c r="H137" s="87" t="str">
        <f>IFERROR(VLOOKUP($C137,'Dual Credit'!$A:$P,6,FALSE), "")</f>
        <v/>
      </c>
      <c r="I137" s="99">
        <f>VLOOKUP($A137,Districts!$A:$G,7,FALSE)</f>
        <v>7.7998069320584724</v>
      </c>
      <c r="J137" s="90">
        <f>VLOOKUP($A137,Districts!$A:$F,5,FALSE)</f>
        <v>14.943617601026576</v>
      </c>
      <c r="K137" s="55">
        <f>VLOOKUP($A137,Districts!$A:$F,6,FALSE)</f>
        <v>15553.819215352525</v>
      </c>
      <c r="L137" s="6">
        <f>VLOOKUP($C137,Demographics!$A$1:$T$2860,3,FALSE)/$E137</f>
        <v>0.26804123711340205</v>
      </c>
      <c r="M137" s="6">
        <f>VLOOKUP($C137,Demographics!$A$1:$T$2860,4,FALSE)/$E137</f>
        <v>0.73195876288659789</v>
      </c>
      <c r="N137" s="6">
        <f>VLOOKUP($C137,Demographics!$A$1:$T$2860,5,FALSE)/$E137</f>
        <v>0</v>
      </c>
      <c r="O137" s="6">
        <f>VLOOKUP($C137,Demographics!$A$1:$T$2860,6,FALSE)/$E137</f>
        <v>8.247422680412371E-2</v>
      </c>
      <c r="P137" s="6">
        <f>VLOOKUP($C137,Demographics!$A$1:$T$2860,7,FALSE)/$E137</f>
        <v>0.1134020618556701</v>
      </c>
      <c r="Q137" s="6">
        <f>VLOOKUP($C137,Demographics!$A$1:$T$2860,8,FALSE)/$E137</f>
        <v>0.29896907216494845</v>
      </c>
      <c r="R137" s="6">
        <f>VLOOKUP($C137,Demographics!$A$1:$T$2860,9,FALSE)/$E137</f>
        <v>1.0309278350515464E-2</v>
      </c>
      <c r="S137" s="6">
        <f>VLOOKUP($C137,Demographics!$A$1:$T$2860,10,FALSE)/$E137</f>
        <v>0.22680412371134021</v>
      </c>
      <c r="T137" s="6">
        <f>VLOOKUP($C137,Demographics!$A$1:$T$2860,11,FALSE)/$E137</f>
        <v>0.26804123711340205</v>
      </c>
      <c r="U137" s="6">
        <f>VLOOKUP($C137,Demographics!$A$1:$T$2860,12,FALSE)/$E137</f>
        <v>4.1237113402061855E-2</v>
      </c>
      <c r="V137" s="6">
        <f>VLOOKUP($C137,Demographics!$A$1:$T$2860,13,FALSE)/$E137</f>
        <v>2.0618556701030927E-2</v>
      </c>
      <c r="W137" s="6">
        <f>VLOOKUP($C137,Demographics!$A$1:$T$2860,14,FALSE)/$E137</f>
        <v>2.0618556701030927E-2</v>
      </c>
      <c r="X137" s="6">
        <f>VLOOKUP($C137,Demographics!$A$1:$T$2860,15,FALSE)/$E137</f>
        <v>0.36082474226804123</v>
      </c>
      <c r="Y137" s="6">
        <f>VLOOKUP($C137,Demographics!$A$1:$T$2860,16,FALSE)/$E137</f>
        <v>0</v>
      </c>
      <c r="Z137" s="6">
        <f>VLOOKUP($C137,Demographics!$A$1:$T$2860,17,FALSE)/$E137</f>
        <v>0</v>
      </c>
      <c r="AA137" s="6">
        <f>VLOOKUP($C137,Demographics!$A$1:$T$2860,18,FALSE)/$E137</f>
        <v>0.23711340206185566</v>
      </c>
      <c r="AB137" s="6">
        <f>VLOOKUP($C137,Demographics!$A$1:$T$2860,19,FALSE)/$E137</f>
        <v>2.0618556701030927E-2</v>
      </c>
      <c r="AC137" s="54">
        <f>VLOOKUP($C137,Demographics!$A$1:$T$2860,20,FALSE)/$E137</f>
        <v>0.92783505154639179</v>
      </c>
      <c r="AD137" s="44" t="str">
        <f t="shared" si="10"/>
        <v/>
      </c>
      <c r="AE137" s="44" t="str">
        <f t="shared" si="11"/>
        <v/>
      </c>
      <c r="AF137" s="44" t="str">
        <f t="shared" si="12"/>
        <v/>
      </c>
      <c r="AG137" s="19"/>
      <c r="AH137" s="20"/>
      <c r="AI137" s="17"/>
      <c r="AJ137" s="21">
        <f t="shared" si="14"/>
        <v>0</v>
      </c>
      <c r="AK137" s="27">
        <f t="shared" si="13"/>
        <v>223</v>
      </c>
    </row>
    <row r="138" spans="1:37" x14ac:dyDescent="0.2">
      <c r="A138" s="9" t="s">
        <v>637</v>
      </c>
      <c r="B138" s="8" t="s">
        <v>457</v>
      </c>
      <c r="C138" s="35">
        <v>5473</v>
      </c>
      <c r="D138" s="36" t="s">
        <v>123</v>
      </c>
      <c r="E138" s="40">
        <f>VLOOKUP($C138,Demographics!$A$2:$T$2860,2,FALSE)</f>
        <v>635</v>
      </c>
      <c r="F138" s="87" t="str">
        <f>IFERROR(VLOOKUP($C138,'Graduation Rate'!$A:$M,13,FALSE), "")</f>
        <v/>
      </c>
      <c r="G138" s="87">
        <f>IFERROR(VLOOKUP($C138,Discipline!$A:$I,4,FALSE), "")</f>
        <v>0.106</v>
      </c>
      <c r="H138" s="87">
        <f>IFERROR(VLOOKUP($C138,'Dual Credit'!$A:$P,6,FALSE), "")</f>
        <v>0.1</v>
      </c>
      <c r="I138" s="99">
        <f>VLOOKUP($A138,Districts!$A:$G,7,FALSE)</f>
        <v>7.7998069320584724</v>
      </c>
      <c r="J138" s="90">
        <f>VLOOKUP($A138,Districts!$A:$F,5,FALSE)</f>
        <v>14.943617601026576</v>
      </c>
      <c r="K138" s="55">
        <f>VLOOKUP($A138,Districts!$A:$F,6,FALSE)</f>
        <v>15553.819215352525</v>
      </c>
      <c r="L138" s="6">
        <f>VLOOKUP($C138,Demographics!$A$1:$T$2860,3,FALSE)/$E138</f>
        <v>0.4440944881889764</v>
      </c>
      <c r="M138" s="6">
        <f>VLOOKUP($C138,Demographics!$A$1:$T$2860,4,FALSE)/$E138</f>
        <v>0.55433070866141732</v>
      </c>
      <c r="N138" s="6">
        <f>VLOOKUP($C138,Demographics!$A$1:$T$2860,5,FALSE)/$E138</f>
        <v>4.7244094488188976E-3</v>
      </c>
      <c r="O138" s="6">
        <f>VLOOKUP($C138,Demographics!$A$1:$T$2860,6,FALSE)/$E138</f>
        <v>0.11023622047244094</v>
      </c>
      <c r="P138" s="6">
        <f>VLOOKUP($C138,Demographics!$A$1:$T$2860,7,FALSE)/$E138</f>
        <v>0.13070866141732285</v>
      </c>
      <c r="Q138" s="6">
        <f>VLOOKUP($C138,Demographics!$A$1:$T$2860,8,FALSE)/$E138</f>
        <v>0.34015748031496063</v>
      </c>
      <c r="R138" s="6">
        <f>VLOOKUP($C138,Demographics!$A$1:$T$2860,9,FALSE)/$E138</f>
        <v>5.1968503937007873E-2</v>
      </c>
      <c r="S138" s="6">
        <f>VLOOKUP($C138,Demographics!$A$1:$T$2860,10,FALSE)/$E138</f>
        <v>0.12913385826771653</v>
      </c>
      <c r="T138" s="6">
        <f>VLOOKUP($C138,Demographics!$A$1:$T$2860,11,FALSE)/$E138</f>
        <v>0.23307086614173228</v>
      </c>
      <c r="U138" s="6">
        <f>VLOOKUP($C138,Demographics!$A$1:$T$2860,12,FALSE)/$E138</f>
        <v>0.15433070866141732</v>
      </c>
      <c r="V138" s="6">
        <f>VLOOKUP($C138,Demographics!$A$1:$T$2860,13,FALSE)/$E138</f>
        <v>3.1496062992125984E-3</v>
      </c>
      <c r="W138" s="6">
        <f>VLOOKUP($C138,Demographics!$A$1:$T$2860,14,FALSE)/$E138</f>
        <v>3.7795275590551181E-2</v>
      </c>
      <c r="X138" s="6">
        <f>VLOOKUP($C138,Demographics!$A$1:$T$2860,15,FALSE)/$E138</f>
        <v>0.67874015748031491</v>
      </c>
      <c r="Y138" s="6">
        <f>VLOOKUP($C138,Demographics!$A$1:$T$2860,16,FALSE)/$E138</f>
        <v>1.5748031496062992E-3</v>
      </c>
      <c r="Z138" s="6">
        <f>VLOOKUP($C138,Demographics!$A$1:$T$2860,17,FALSE)/$E138</f>
        <v>7.874015748031496E-3</v>
      </c>
      <c r="AA138" s="6">
        <f>VLOOKUP($C138,Demographics!$A$1:$T$2860,18,FALSE)/$E138</f>
        <v>3.7795275590551181E-2</v>
      </c>
      <c r="AB138" s="6">
        <f>VLOOKUP($C138,Demographics!$A$1:$T$2860,19,FALSE)/$E138</f>
        <v>3.1496062992125984E-2</v>
      </c>
      <c r="AC138" s="54">
        <f>VLOOKUP($C138,Demographics!$A$1:$T$2860,20,FALSE)/$E138</f>
        <v>0.14488188976377953</v>
      </c>
      <c r="AD138" s="44">
        <f t="shared" si="10"/>
        <v>2.2617586912065439</v>
      </c>
      <c r="AE138" s="44">
        <f t="shared" si="11"/>
        <v>2.0071428571428571</v>
      </c>
      <c r="AF138" s="44">
        <f t="shared" si="12"/>
        <v>2.0400843881856541</v>
      </c>
      <c r="AG138" s="19">
        <v>-0.36</v>
      </c>
      <c r="AH138" s="20">
        <v>6.3E-2</v>
      </c>
      <c r="AI138" s="17">
        <v>8.8999999999999996E-2</v>
      </c>
      <c r="AJ138" s="21">
        <f t="shared" si="14"/>
        <v>-0.20799999999999999</v>
      </c>
      <c r="AK138" s="27">
        <f t="shared" si="13"/>
        <v>348</v>
      </c>
    </row>
    <row r="139" spans="1:37" x14ac:dyDescent="0.2">
      <c r="A139" s="9" t="s">
        <v>637</v>
      </c>
      <c r="B139" s="8" t="s">
        <v>208</v>
      </c>
      <c r="C139" s="35">
        <v>3584</v>
      </c>
      <c r="D139" s="36" t="s">
        <v>123</v>
      </c>
      <c r="E139" s="40">
        <f>VLOOKUP($C139,Demographics!$A$2:$T$2860,2,FALSE)</f>
        <v>1750</v>
      </c>
      <c r="F139" s="87">
        <f>IFERROR(VLOOKUP($C139,'Graduation Rate'!$A:$M,13,FALSE), "")</f>
        <v>0.90528634399999997</v>
      </c>
      <c r="G139" s="87">
        <f>IFERROR(VLOOKUP($C139,Discipline!$A:$I,4,FALSE), "")</f>
        <v>5.6000000000000001E-2</v>
      </c>
      <c r="H139" s="87">
        <f>IFERROR(VLOOKUP($C139,'Dual Credit'!$A:$P,6,FALSE), "")</f>
        <v>4.8000000000000001E-2</v>
      </c>
      <c r="I139" s="99">
        <f>VLOOKUP($A139,Districts!$A:$G,7,FALSE)</f>
        <v>7.7998069320584724</v>
      </c>
      <c r="J139" s="90">
        <f>VLOOKUP($A139,Districts!$A:$F,5,FALSE)</f>
        <v>14.943617601026576</v>
      </c>
      <c r="K139" s="55">
        <f>VLOOKUP($A139,Districts!$A:$F,6,FALSE)</f>
        <v>15553.819215352525</v>
      </c>
      <c r="L139" s="6">
        <f>VLOOKUP($C139,Demographics!$A$1:$T$2860,3,FALSE)/$E139</f>
        <v>0.50971428571428568</v>
      </c>
      <c r="M139" s="6">
        <f>VLOOKUP($C139,Demographics!$A$1:$T$2860,4,FALSE)/$E139</f>
        <v>0.49028571428571427</v>
      </c>
      <c r="N139" s="6">
        <f>VLOOKUP($C139,Demographics!$A$1:$T$2860,5,FALSE)/$E139</f>
        <v>5.7142857142857143E-3</v>
      </c>
      <c r="O139" s="6">
        <f>VLOOKUP($C139,Demographics!$A$1:$T$2860,6,FALSE)/$E139</f>
        <v>0.19085714285714286</v>
      </c>
      <c r="P139" s="6">
        <f>VLOOKUP($C139,Demographics!$A$1:$T$2860,7,FALSE)/$E139</f>
        <v>0.124</v>
      </c>
      <c r="Q139" s="6">
        <f>VLOOKUP($C139,Demographics!$A$1:$T$2860,8,FALSE)/$E139</f>
        <v>0.3</v>
      </c>
      <c r="R139" s="6">
        <f>VLOOKUP($C139,Demographics!$A$1:$T$2860,9,FALSE)/$E139</f>
        <v>3.7714285714285714E-2</v>
      </c>
      <c r="S139" s="6">
        <f>VLOOKUP($C139,Demographics!$A$1:$T$2860,10,FALSE)/$E139</f>
        <v>9.1999999999999998E-2</v>
      </c>
      <c r="T139" s="6">
        <f>VLOOKUP($C139,Demographics!$A$1:$T$2860,11,FALSE)/$E139</f>
        <v>0.24971428571428572</v>
      </c>
      <c r="U139" s="6">
        <f>VLOOKUP($C139,Demographics!$A$1:$T$2860,12,FALSE)/$E139</f>
        <v>0.16114285714285714</v>
      </c>
      <c r="V139" s="6">
        <f>VLOOKUP($C139,Demographics!$A$1:$T$2860,13,FALSE)/$E139</f>
        <v>5.7142857142857143E-3</v>
      </c>
      <c r="W139" s="6">
        <f>VLOOKUP($C139,Demographics!$A$1:$T$2860,14,FALSE)/$E139</f>
        <v>1.8285714285714287E-2</v>
      </c>
      <c r="X139" s="6">
        <f>VLOOKUP($C139,Demographics!$A$1:$T$2860,15,FALSE)/$E139</f>
        <v>0.58685714285714285</v>
      </c>
      <c r="Y139" s="6">
        <f>VLOOKUP($C139,Demographics!$A$1:$T$2860,16,FALSE)/$E139</f>
        <v>5.7142857142857147E-4</v>
      </c>
      <c r="Z139" s="6">
        <f>VLOOKUP($C139,Demographics!$A$1:$T$2860,17,FALSE)/$E139</f>
        <v>4.5714285714285718E-3</v>
      </c>
      <c r="AA139" s="6">
        <f>VLOOKUP($C139,Demographics!$A$1:$T$2860,18,FALSE)/$E139</f>
        <v>4.3428571428571427E-2</v>
      </c>
      <c r="AB139" s="6">
        <f>VLOOKUP($C139,Demographics!$A$1:$T$2860,19,FALSE)/$E139</f>
        <v>2.3428571428571427E-2</v>
      </c>
      <c r="AC139" s="54">
        <f>VLOOKUP($C139,Demographics!$A$1:$T$2860,20,FALSE)/$E139</f>
        <v>0.10228571428571429</v>
      </c>
      <c r="AD139" s="44">
        <f t="shared" si="10"/>
        <v>2.7788259958071277</v>
      </c>
      <c r="AE139" s="44">
        <f t="shared" si="11"/>
        <v>1.8171122994652407</v>
      </c>
      <c r="AF139" s="44">
        <f t="shared" si="12"/>
        <v>2.2093373493975905</v>
      </c>
      <c r="AG139" s="21">
        <v>-8.5000000000000006E-2</v>
      </c>
      <c r="AH139" s="18">
        <v>-0.38800000000000001</v>
      </c>
      <c r="AI139" s="17">
        <v>1E-3</v>
      </c>
      <c r="AJ139" s="21">
        <f t="shared" si="14"/>
        <v>-0.47200000000000003</v>
      </c>
      <c r="AK139" s="27">
        <f t="shared" si="13"/>
        <v>423</v>
      </c>
    </row>
    <row r="140" spans="1:37" x14ac:dyDescent="0.2">
      <c r="A140" s="9" t="s">
        <v>637</v>
      </c>
      <c r="B140" s="8" t="s">
        <v>263</v>
      </c>
      <c r="C140" s="35">
        <v>4570</v>
      </c>
      <c r="D140" s="36" t="s">
        <v>123</v>
      </c>
      <c r="E140" s="40">
        <f>VLOOKUP($C140,Demographics!$A$2:$T$2860,2,FALSE)</f>
        <v>1534</v>
      </c>
      <c r="F140" s="87">
        <f>IFERROR(VLOOKUP($C140,'Graduation Rate'!$A:$M,13,FALSE), "")</f>
        <v>0.88493150700000001</v>
      </c>
      <c r="G140" s="87">
        <f>IFERROR(VLOOKUP($C140,Discipline!$A:$I,4,FALSE), "")</f>
        <v>0.09</v>
      </c>
      <c r="H140" s="87">
        <f>IFERROR(VLOOKUP($C140,'Dual Credit'!$A:$P,6,FALSE), "")</f>
        <v>0.23100000000000001</v>
      </c>
      <c r="I140" s="99">
        <f>VLOOKUP($A140,Districts!$A:$G,7,FALSE)</f>
        <v>7.7998069320584724</v>
      </c>
      <c r="J140" s="90">
        <f>VLOOKUP($A140,Districts!$A:$F,5,FALSE)</f>
        <v>14.943617601026576</v>
      </c>
      <c r="K140" s="55">
        <f>VLOOKUP($A140,Districts!$A:$F,6,FALSE)</f>
        <v>15553.819215352525</v>
      </c>
      <c r="L140" s="6">
        <f>VLOOKUP($C140,Demographics!$A$1:$T$2860,3,FALSE)/$E140</f>
        <v>0.49543676662320729</v>
      </c>
      <c r="M140" s="6">
        <f>VLOOKUP($C140,Demographics!$A$1:$T$2860,4,FALSE)/$E140</f>
        <v>0.50456323337679265</v>
      </c>
      <c r="N140" s="6">
        <f>VLOOKUP($C140,Demographics!$A$1:$T$2860,5,FALSE)/$E140</f>
        <v>5.2151238591916557E-3</v>
      </c>
      <c r="O140" s="6">
        <f>VLOOKUP($C140,Demographics!$A$1:$T$2860,6,FALSE)/$E140</f>
        <v>0.15906127770534551</v>
      </c>
      <c r="P140" s="6">
        <f>VLOOKUP($C140,Demographics!$A$1:$T$2860,7,FALSE)/$E140</f>
        <v>0.15254237288135594</v>
      </c>
      <c r="Q140" s="6">
        <f>VLOOKUP($C140,Demographics!$A$1:$T$2860,8,FALSE)/$E140</f>
        <v>0.22229465449804434</v>
      </c>
      <c r="R140" s="6">
        <f>VLOOKUP($C140,Demographics!$A$1:$T$2860,9,FALSE)/$E140</f>
        <v>4.8239895697522815E-2</v>
      </c>
      <c r="S140" s="6">
        <f>VLOOKUP($C140,Demographics!$A$1:$T$2860,10,FALSE)/$E140</f>
        <v>0.11408083441981746</v>
      </c>
      <c r="T140" s="6">
        <f>VLOOKUP($C140,Demographics!$A$1:$T$2860,11,FALSE)/$E140</f>
        <v>0.29856584093872229</v>
      </c>
      <c r="U140" s="6">
        <f>VLOOKUP($C140,Demographics!$A$1:$T$2860,12,FALSE)/$E140</f>
        <v>0.13102998696219034</v>
      </c>
      <c r="V140" s="6">
        <f>VLOOKUP($C140,Demographics!$A$1:$T$2860,13,FALSE)/$E140</f>
        <v>4.5632333767926985E-3</v>
      </c>
      <c r="W140" s="6">
        <f>VLOOKUP($C140,Demographics!$A$1:$T$2860,14,FALSE)/$E140</f>
        <v>2.9986962190352021E-2</v>
      </c>
      <c r="X140" s="6">
        <f>VLOOKUP($C140,Demographics!$A$1:$T$2860,15,FALSE)/$E140</f>
        <v>0.5743155149934811</v>
      </c>
      <c r="Y140" s="6">
        <f>VLOOKUP($C140,Demographics!$A$1:$T$2860,16,FALSE)/$E140</f>
        <v>1.3037809647979139E-3</v>
      </c>
      <c r="Z140" s="6">
        <f>VLOOKUP($C140,Demographics!$A$1:$T$2860,17,FALSE)/$E140</f>
        <v>7.1707953063885263E-3</v>
      </c>
      <c r="AA140" s="6">
        <f>VLOOKUP($C140,Demographics!$A$1:$T$2860,18,FALSE)/$E140</f>
        <v>4.4980443285528034E-2</v>
      </c>
      <c r="AB140" s="6">
        <f>VLOOKUP($C140,Demographics!$A$1:$T$2860,19,FALSE)/$E140</f>
        <v>3.0638852672750978E-2</v>
      </c>
      <c r="AC140" s="54">
        <f>VLOOKUP($C140,Demographics!$A$1:$T$2860,20,FALSE)/$E140</f>
        <v>0.14471968709256844</v>
      </c>
      <c r="AD140" s="44">
        <f t="shared" si="10"/>
        <v>2.5210176991150441</v>
      </c>
      <c r="AE140" s="44">
        <f t="shared" si="11"/>
        <v>1.798002219755827</v>
      </c>
      <c r="AF140" s="44">
        <f t="shared" si="12"/>
        <v>1.8410256410256411</v>
      </c>
      <c r="AG140" s="19">
        <v>-0.317</v>
      </c>
      <c r="AH140" s="20">
        <v>-0.32800000000000001</v>
      </c>
      <c r="AI140" s="17">
        <v>-0.29199999999999998</v>
      </c>
      <c r="AJ140" s="21">
        <f t="shared" si="14"/>
        <v>-0.93700000000000006</v>
      </c>
      <c r="AK140" s="27">
        <f t="shared" si="13"/>
        <v>494</v>
      </c>
    </row>
    <row r="141" spans="1:37" x14ac:dyDescent="0.2">
      <c r="A141" s="9" t="s">
        <v>638</v>
      </c>
      <c r="B141" s="8" t="s">
        <v>276</v>
      </c>
      <c r="C141" s="35">
        <v>2488</v>
      </c>
      <c r="D141" s="36" t="s">
        <v>123</v>
      </c>
      <c r="E141" s="40">
        <f>VLOOKUP($C141,Demographics!$A$2:$T$2860,2,FALSE)</f>
        <v>1468</v>
      </c>
      <c r="F141" s="87">
        <f>IFERROR(VLOOKUP($C141,'Graduation Rate'!$A:$M,13,FALSE), "")</f>
        <v>0.84285714300000003</v>
      </c>
      <c r="G141" s="87">
        <f>IFERROR(VLOOKUP($C141,Discipline!$A:$I,4,FALSE), "")</f>
        <v>5.2999999999999999E-2</v>
      </c>
      <c r="H141" s="87">
        <f>IFERROR(VLOOKUP($C141,'Dual Credit'!$A:$P,6,FALSE), "")</f>
        <v>0.123</v>
      </c>
      <c r="I141" s="99">
        <f>VLOOKUP($A141,Districts!$A:$G,7,FALSE)</f>
        <v>4.672375444839858</v>
      </c>
      <c r="J141" s="90">
        <f>VLOOKUP($A141,Districts!$A:$F,5,FALSE)</f>
        <v>16.181677304582582</v>
      </c>
      <c r="K141" s="55">
        <f>VLOOKUP($A141,Districts!$A:$F,6,FALSE)</f>
        <v>15172.506072318129</v>
      </c>
      <c r="L141" s="6">
        <f>VLOOKUP($C141,Demographics!$A$1:$T$2860,3,FALSE)/$E141</f>
        <v>0.48569482288828336</v>
      </c>
      <c r="M141" s="6">
        <f>VLOOKUP($C141,Demographics!$A$1:$T$2860,4,FALSE)/$E141</f>
        <v>0.51430517711171664</v>
      </c>
      <c r="N141" s="6">
        <f>VLOOKUP($C141,Demographics!$A$1:$T$2860,5,FALSE)/$E141</f>
        <v>6.5395095367847406E-2</v>
      </c>
      <c r="O141" s="6">
        <f>VLOOKUP($C141,Demographics!$A$1:$T$2860,6,FALSE)/$E141</f>
        <v>4.3596730245231606E-2</v>
      </c>
      <c r="P141" s="6">
        <f>VLOOKUP($C141,Demographics!$A$1:$T$2860,7,FALSE)/$E141</f>
        <v>1.0217983651226158E-2</v>
      </c>
      <c r="Q141" s="6">
        <f>VLOOKUP($C141,Demographics!$A$1:$T$2860,8,FALSE)/$E141</f>
        <v>0.21457765667574932</v>
      </c>
      <c r="R141" s="6">
        <f>VLOOKUP($C141,Demographics!$A$1:$T$2860,9,FALSE)/$E141</f>
        <v>2.7247956403269754E-3</v>
      </c>
      <c r="S141" s="6">
        <f>VLOOKUP($C141,Demographics!$A$1:$T$2860,10,FALSE)/$E141</f>
        <v>6.0626702997275204E-2</v>
      </c>
      <c r="T141" s="6">
        <f>VLOOKUP($C141,Demographics!$A$1:$T$2860,11,FALSE)/$E141</f>
        <v>0.60286103542234337</v>
      </c>
      <c r="U141" s="6">
        <f>VLOOKUP($C141,Demographics!$A$1:$T$2860,12,FALSE)/$E141</f>
        <v>5.5858310626702996E-2</v>
      </c>
      <c r="V141" s="6">
        <f>VLOOKUP($C141,Demographics!$A$1:$T$2860,13,FALSE)/$E141</f>
        <v>3.4059945504087193E-3</v>
      </c>
      <c r="W141" s="6">
        <f>VLOOKUP($C141,Demographics!$A$1:$T$2860,14,FALSE)/$E141</f>
        <v>1.9754768392370572E-2</v>
      </c>
      <c r="X141" s="6">
        <f>VLOOKUP($C141,Demographics!$A$1:$T$2860,15,FALSE)/$E141</f>
        <v>0.44550408719346046</v>
      </c>
      <c r="Y141" s="6">
        <f>VLOOKUP($C141,Demographics!$A$1:$T$2860,16,FALSE)/$E141</f>
        <v>2.2479564032697547E-2</v>
      </c>
      <c r="Z141" s="6">
        <f>VLOOKUP($C141,Demographics!$A$1:$T$2860,17,FALSE)/$E141</f>
        <v>6.8119891008174387E-3</v>
      </c>
      <c r="AA141" s="6">
        <f>VLOOKUP($C141,Demographics!$A$1:$T$2860,18,FALSE)/$E141</f>
        <v>7.7656675749318796E-2</v>
      </c>
      <c r="AB141" s="6">
        <f>VLOOKUP($C141,Demographics!$A$1:$T$2860,19,FALSE)/$E141</f>
        <v>7.3569482288828342E-2</v>
      </c>
      <c r="AC141" s="54">
        <f>VLOOKUP($C141,Demographics!$A$1:$T$2860,20,FALSE)/$E141</f>
        <v>0.14509536784741145</v>
      </c>
      <c r="AD141" s="44">
        <f t="shared" si="10"/>
        <v>2.9704984740590032</v>
      </c>
      <c r="AE141" s="44">
        <f t="shared" si="11"/>
        <v>2.0739219712525667</v>
      </c>
      <c r="AF141" s="44">
        <f t="shared" si="12"/>
        <v>2.5267260579064583</v>
      </c>
      <c r="AG141" s="19">
        <v>0.13500000000000001</v>
      </c>
      <c r="AH141" s="20">
        <v>-0.127</v>
      </c>
      <c r="AI141" s="17">
        <v>0.08</v>
      </c>
      <c r="AJ141" s="21">
        <f t="shared" si="14"/>
        <v>8.8000000000000009E-2</v>
      </c>
      <c r="AK141" s="27">
        <f t="shared" si="13"/>
        <v>188</v>
      </c>
    </row>
    <row r="142" spans="1:37" x14ac:dyDescent="0.2">
      <c r="A142" s="9" t="s">
        <v>638</v>
      </c>
      <c r="B142" s="8" t="s">
        <v>39</v>
      </c>
      <c r="C142" s="35">
        <v>5245</v>
      </c>
      <c r="D142" s="36" t="s">
        <v>123</v>
      </c>
      <c r="E142" s="40">
        <f>VLOOKUP($C142,Demographics!$A$2:$T$2860,2,FALSE)</f>
        <v>19</v>
      </c>
      <c r="F142" s="87">
        <f>IFERROR(VLOOKUP($C142,'Graduation Rate'!$A:$M,13,FALSE), "")</f>
        <v>0.75</v>
      </c>
      <c r="G142" s="87" t="str">
        <f>IFERROR(VLOOKUP($C142,Discipline!$A:$I,4,FALSE), "")</f>
        <v/>
      </c>
      <c r="H142" s="87" t="str">
        <f>IFERROR(VLOOKUP($C142,'Dual Credit'!$A:$P,6,FALSE), "")</f>
        <v/>
      </c>
      <c r="I142" s="99">
        <f>VLOOKUP($A142,Districts!$A:$G,7,FALSE)</f>
        <v>4.672375444839858</v>
      </c>
      <c r="J142" s="90">
        <f>VLOOKUP($A142,Districts!$A:$F,5,FALSE)</f>
        <v>16.181677304582582</v>
      </c>
      <c r="K142" s="55">
        <f>VLOOKUP($A142,Districts!$A:$F,6,FALSE)</f>
        <v>15172.506072318129</v>
      </c>
      <c r="L142" s="6">
        <f>VLOOKUP($C142,Demographics!$A$1:$T$2860,3,FALSE)/$E142</f>
        <v>0.47368421052631576</v>
      </c>
      <c r="M142" s="6">
        <f>VLOOKUP($C142,Demographics!$A$1:$T$2860,4,FALSE)/$E142</f>
        <v>0.52631578947368418</v>
      </c>
      <c r="N142" s="6">
        <f>VLOOKUP($C142,Demographics!$A$1:$T$2860,5,FALSE)/$E142</f>
        <v>0</v>
      </c>
      <c r="O142" s="6">
        <f>VLOOKUP($C142,Demographics!$A$1:$T$2860,6,FALSE)/$E142</f>
        <v>0</v>
      </c>
      <c r="P142" s="6">
        <f>VLOOKUP($C142,Demographics!$A$1:$T$2860,7,FALSE)/$E142</f>
        <v>0</v>
      </c>
      <c r="Q142" s="6">
        <f>VLOOKUP($C142,Demographics!$A$1:$T$2860,8,FALSE)/$E142</f>
        <v>0.10526315789473684</v>
      </c>
      <c r="R142" s="6">
        <f>VLOOKUP($C142,Demographics!$A$1:$T$2860,9,FALSE)/$E142</f>
        <v>0</v>
      </c>
      <c r="S142" s="6">
        <f>VLOOKUP($C142,Demographics!$A$1:$T$2860,10,FALSE)/$E142</f>
        <v>0.10526315789473684</v>
      </c>
      <c r="T142" s="6">
        <f>VLOOKUP($C142,Demographics!$A$1:$T$2860,11,FALSE)/$E142</f>
        <v>0.78947368421052633</v>
      </c>
      <c r="U142" s="6">
        <f>VLOOKUP($C142,Demographics!$A$1:$T$2860,12,FALSE)/$E142</f>
        <v>0</v>
      </c>
      <c r="V142" s="6">
        <f>VLOOKUP($C142,Demographics!$A$1:$T$2860,13,FALSE)/$E142</f>
        <v>0</v>
      </c>
      <c r="W142" s="6">
        <f>VLOOKUP($C142,Demographics!$A$1:$T$2860,14,FALSE)/$E142</f>
        <v>0</v>
      </c>
      <c r="X142" s="6">
        <f>VLOOKUP($C142,Demographics!$A$1:$T$2860,15,FALSE)/$E142</f>
        <v>0.26315789473684209</v>
      </c>
      <c r="Y142" s="6">
        <f>VLOOKUP($C142,Demographics!$A$1:$T$2860,16,FALSE)/$E142</f>
        <v>0</v>
      </c>
      <c r="Z142" s="6">
        <f>VLOOKUP($C142,Demographics!$A$1:$T$2860,17,FALSE)/$E142</f>
        <v>0</v>
      </c>
      <c r="AA142" s="6">
        <f>VLOOKUP($C142,Demographics!$A$1:$T$2860,18,FALSE)/$E142</f>
        <v>5.2631578947368418E-2</v>
      </c>
      <c r="AB142" s="6">
        <f>VLOOKUP($C142,Demographics!$A$1:$T$2860,19,FALSE)/$E142</f>
        <v>5.2631578947368418E-2</v>
      </c>
      <c r="AC142" s="54">
        <f>VLOOKUP($C142,Demographics!$A$1:$T$2860,20,FALSE)/$E142</f>
        <v>0</v>
      </c>
      <c r="AD142" s="44" t="str">
        <f t="shared" si="10"/>
        <v/>
      </c>
      <c r="AE142" s="44" t="str">
        <f t="shared" si="11"/>
        <v/>
      </c>
      <c r="AF142" s="44" t="str">
        <f t="shared" si="12"/>
        <v/>
      </c>
      <c r="AG142" s="19"/>
      <c r="AH142" s="20"/>
      <c r="AI142" s="17"/>
      <c r="AJ142" s="21">
        <f t="shared" si="14"/>
        <v>0</v>
      </c>
      <c r="AK142" s="27">
        <f t="shared" si="13"/>
        <v>223</v>
      </c>
    </row>
    <row r="143" spans="1:37" x14ac:dyDescent="0.2">
      <c r="A143" s="9" t="s">
        <v>639</v>
      </c>
      <c r="B143" s="8" t="s">
        <v>66</v>
      </c>
      <c r="C143" s="35">
        <v>2773</v>
      </c>
      <c r="D143" s="36" t="s">
        <v>123</v>
      </c>
      <c r="E143" s="40">
        <f>VLOOKUP($C143,Demographics!$A$2:$T$2860,2,FALSE)</f>
        <v>879</v>
      </c>
      <c r="F143" s="87">
        <f>IFERROR(VLOOKUP($C143,'Graduation Rate'!$A:$M,13,FALSE), "")</f>
        <v>0.94140625</v>
      </c>
      <c r="G143" s="87">
        <f>IFERROR(VLOOKUP($C143,Discipline!$A:$I,4,FALSE), "")</f>
        <v>3.7999999999999999E-2</v>
      </c>
      <c r="H143" s="87">
        <f>IFERROR(VLOOKUP($C143,'Dual Credit'!$A:$P,6,FALSE), "")</f>
        <v>0.16900000000000001</v>
      </c>
      <c r="I143" s="99">
        <f>VLOOKUP($A143,Districts!$A:$G,7,FALSE)</f>
        <v>3.1735859570911118</v>
      </c>
      <c r="J143" s="90">
        <f>VLOOKUP($A143,Districts!$A:$F,5,FALSE)</f>
        <v>16.151711815413432</v>
      </c>
      <c r="K143" s="55">
        <f>VLOOKUP($A143,Districts!$A:$F,6,FALSE)</f>
        <v>14233.299976864719</v>
      </c>
      <c r="L143" s="6">
        <f>VLOOKUP($C143,Demographics!$A$1:$T$2860,3,FALSE)/$E143</f>
        <v>0.47554038680318544</v>
      </c>
      <c r="M143" s="6">
        <f>VLOOKUP($C143,Demographics!$A$1:$T$2860,4,FALSE)/$E143</f>
        <v>0.52445961319681456</v>
      </c>
      <c r="N143" s="6">
        <f>VLOOKUP($C143,Demographics!$A$1:$T$2860,5,FALSE)/$E143</f>
        <v>4.5506257110352671E-3</v>
      </c>
      <c r="O143" s="6">
        <f>VLOOKUP($C143,Demographics!$A$1:$T$2860,6,FALSE)/$E143</f>
        <v>8.75995449374289E-2</v>
      </c>
      <c r="P143" s="6">
        <f>VLOOKUP($C143,Demographics!$A$1:$T$2860,7,FALSE)/$E143</f>
        <v>4.6643913538111488E-2</v>
      </c>
      <c r="Q143" s="6">
        <f>VLOOKUP($C143,Demographics!$A$1:$T$2860,8,FALSE)/$E143</f>
        <v>0.18771331058020477</v>
      </c>
      <c r="R143" s="6">
        <f>VLOOKUP($C143,Demographics!$A$1:$T$2860,9,FALSE)/$E143</f>
        <v>6.0295790671217292E-2</v>
      </c>
      <c r="S143" s="6">
        <f>VLOOKUP($C143,Demographics!$A$1:$T$2860,10,FALSE)/$E143</f>
        <v>0.10580204778156997</v>
      </c>
      <c r="T143" s="6">
        <f>VLOOKUP($C143,Demographics!$A$1:$T$2860,11,FALSE)/$E143</f>
        <v>0.50739476678043227</v>
      </c>
      <c r="U143" s="6">
        <f>VLOOKUP($C143,Demographics!$A$1:$T$2860,12,FALSE)/$E143</f>
        <v>0.10011376564277588</v>
      </c>
      <c r="V143" s="6">
        <f>VLOOKUP($C143,Demographics!$A$1:$T$2860,13,FALSE)/$E143</f>
        <v>2.2753128555176336E-3</v>
      </c>
      <c r="W143" s="6">
        <f>VLOOKUP($C143,Demographics!$A$1:$T$2860,14,FALSE)/$E143</f>
        <v>2.0477815699658702E-2</v>
      </c>
      <c r="X143" s="6">
        <f>VLOOKUP($C143,Demographics!$A$1:$T$2860,15,FALSE)/$E143</f>
        <v>0.44709897610921501</v>
      </c>
      <c r="Y143" s="6">
        <f>VLOOKUP($C143,Demographics!$A$1:$T$2860,16,FALSE)/$E143</f>
        <v>0</v>
      </c>
      <c r="Z143" s="6">
        <f>VLOOKUP($C143,Demographics!$A$1:$T$2860,17,FALSE)/$E143</f>
        <v>1.1376564277588168E-3</v>
      </c>
      <c r="AA143" s="6">
        <f>VLOOKUP($C143,Demographics!$A$1:$T$2860,18,FALSE)/$E143</f>
        <v>3.5267349260523322E-2</v>
      </c>
      <c r="AB143" s="6">
        <f>VLOOKUP($C143,Demographics!$A$1:$T$2860,19,FALSE)/$E143</f>
        <v>3.2992036405005691E-2</v>
      </c>
      <c r="AC143" s="54">
        <f>VLOOKUP($C143,Demographics!$A$1:$T$2860,20,FALSE)/$E143</f>
        <v>0.10580204778156997</v>
      </c>
      <c r="AD143" s="44">
        <f t="shared" si="10"/>
        <v>3.2197125256673513</v>
      </c>
      <c r="AE143" s="44">
        <f t="shared" si="11"/>
        <v>2.2852760736196318</v>
      </c>
      <c r="AF143" s="44">
        <f t="shared" si="12"/>
        <v>2.2002442002442004</v>
      </c>
      <c r="AG143" s="19">
        <v>0.29599999999999999</v>
      </c>
      <c r="AH143" s="20">
        <v>0.153</v>
      </c>
      <c r="AI143" s="17">
        <v>5.0000000000000001E-3</v>
      </c>
      <c r="AJ143" s="21">
        <f t="shared" si="14"/>
        <v>0.45399999999999996</v>
      </c>
      <c r="AK143" s="27">
        <f t="shared" si="13"/>
        <v>89</v>
      </c>
    </row>
    <row r="144" spans="1:37" x14ac:dyDescent="0.2">
      <c r="A144" s="9" t="s">
        <v>640</v>
      </c>
      <c r="B144" s="8" t="s">
        <v>247</v>
      </c>
      <c r="C144" s="35">
        <v>2367</v>
      </c>
      <c r="D144" s="36" t="s">
        <v>123</v>
      </c>
      <c r="E144" s="40">
        <f>VLOOKUP($C144,Demographics!$A$2:$T$2860,2,FALSE)</f>
        <v>311</v>
      </c>
      <c r="F144" s="87">
        <f>IFERROR(VLOOKUP($C144,'Graduation Rate'!$A:$M,13,FALSE), "")</f>
        <v>0.78461538500000005</v>
      </c>
      <c r="G144" s="87">
        <f>IFERROR(VLOOKUP($C144,Discipline!$A:$I,4,FALSE), "")</f>
        <v>0.1</v>
      </c>
      <c r="H144" s="87">
        <f>IFERROR(VLOOKUP($C144,'Dual Credit'!$A:$P,6,FALSE), "")</f>
        <v>0.01</v>
      </c>
      <c r="I144" s="99">
        <f>VLOOKUP($A144,Districts!$A:$G,7,FALSE)</f>
        <v>6.3553719008264462</v>
      </c>
      <c r="J144" s="90">
        <f>VLOOKUP($A144,Districts!$A:$F,5,FALSE)</f>
        <v>15.310311903246339</v>
      </c>
      <c r="K144" s="55">
        <f>VLOOKUP($A144,Districts!$A:$F,6,FALSE)</f>
        <v>14864.189261915486</v>
      </c>
      <c r="L144" s="6">
        <f>VLOOKUP($C144,Demographics!$A$1:$T$2860,3,FALSE)/$E144</f>
        <v>0.42765273311897106</v>
      </c>
      <c r="M144" s="6">
        <f>VLOOKUP($C144,Demographics!$A$1:$T$2860,4,FALSE)/$E144</f>
        <v>0.57234726688102899</v>
      </c>
      <c r="N144" s="6">
        <f>VLOOKUP($C144,Demographics!$A$1:$T$2860,5,FALSE)/$E144</f>
        <v>6.4308681672025723E-3</v>
      </c>
      <c r="O144" s="6">
        <f>VLOOKUP($C144,Demographics!$A$1:$T$2860,6,FALSE)/$E144</f>
        <v>6.4308681672025723E-3</v>
      </c>
      <c r="P144" s="6">
        <f>VLOOKUP($C144,Demographics!$A$1:$T$2860,7,FALSE)/$E144</f>
        <v>1.2861736334405145E-2</v>
      </c>
      <c r="Q144" s="6">
        <f>VLOOKUP($C144,Demographics!$A$1:$T$2860,8,FALSE)/$E144</f>
        <v>0.4437299035369775</v>
      </c>
      <c r="R144" s="6">
        <f>VLOOKUP($C144,Demographics!$A$1:$T$2860,9,FALSE)/$E144</f>
        <v>0</v>
      </c>
      <c r="S144" s="6">
        <f>VLOOKUP($C144,Demographics!$A$1:$T$2860,10,FALSE)/$E144</f>
        <v>1.9292604501607719E-2</v>
      </c>
      <c r="T144" s="6">
        <f>VLOOKUP($C144,Demographics!$A$1:$T$2860,11,FALSE)/$E144</f>
        <v>0.5112540192926045</v>
      </c>
      <c r="U144" s="6">
        <f>VLOOKUP($C144,Demographics!$A$1:$T$2860,12,FALSE)/$E144</f>
        <v>0.13183279742765272</v>
      </c>
      <c r="V144" s="6">
        <f>VLOOKUP($C144,Demographics!$A$1:$T$2860,13,FALSE)/$E144</f>
        <v>9.6463022508038593E-3</v>
      </c>
      <c r="W144" s="6">
        <f>VLOOKUP($C144,Demographics!$A$1:$T$2860,14,FALSE)/$E144</f>
        <v>1.607717041800643E-2</v>
      </c>
      <c r="X144" s="6">
        <f>VLOOKUP($C144,Demographics!$A$1:$T$2860,15,FALSE)/$E144</f>
        <v>0.729903536977492</v>
      </c>
      <c r="Y144" s="6">
        <f>VLOOKUP($C144,Demographics!$A$1:$T$2860,16,FALSE)/$E144</f>
        <v>4.1800643086816719E-2</v>
      </c>
      <c r="Z144" s="6">
        <f>VLOOKUP($C144,Demographics!$A$1:$T$2860,17,FALSE)/$E144</f>
        <v>0</v>
      </c>
      <c r="AA144" s="6">
        <f>VLOOKUP($C144,Demographics!$A$1:$T$2860,18,FALSE)/$E144</f>
        <v>7.3954983922829579E-2</v>
      </c>
      <c r="AB144" s="6">
        <f>VLOOKUP($C144,Demographics!$A$1:$T$2860,19,FALSE)/$E144</f>
        <v>2.5723472668810289E-2</v>
      </c>
      <c r="AC144" s="54">
        <f>VLOOKUP($C144,Demographics!$A$1:$T$2860,20,FALSE)/$E144</f>
        <v>0.19292604501607716</v>
      </c>
      <c r="AD144" s="44">
        <f t="shared" si="10"/>
        <v>2.1494903737259343</v>
      </c>
      <c r="AE144" s="44">
        <f t="shared" si="11"/>
        <v>1.5005662514156284</v>
      </c>
      <c r="AF144" s="44">
        <f t="shared" si="12"/>
        <v>1.7244094488188977</v>
      </c>
      <c r="AG144" s="19">
        <v>-0.29299999999999998</v>
      </c>
      <c r="AH144" s="20">
        <v>-0.314</v>
      </c>
      <c r="AI144" s="17">
        <v>-0.38200000000000001</v>
      </c>
      <c r="AJ144" s="21">
        <f t="shared" si="14"/>
        <v>-0.98899999999999999</v>
      </c>
      <c r="AK144" s="27">
        <f t="shared" si="13"/>
        <v>499</v>
      </c>
    </row>
    <row r="145" spans="1:37" x14ac:dyDescent="0.2">
      <c r="A145" s="9" t="s">
        <v>641</v>
      </c>
      <c r="B145" s="8" t="s">
        <v>209</v>
      </c>
      <c r="C145" s="35">
        <v>2876</v>
      </c>
      <c r="D145" s="36" t="s">
        <v>123</v>
      </c>
      <c r="E145" s="40">
        <f>VLOOKUP($C145,Demographics!$A$2:$T$2860,2,FALSE)</f>
        <v>1155</v>
      </c>
      <c r="F145" s="87">
        <f>IFERROR(VLOOKUP($C145,'Graduation Rate'!$A:$M,13,FALSE), "")</f>
        <v>0.93032786899999997</v>
      </c>
      <c r="G145" s="87">
        <f>IFERROR(VLOOKUP($C145,Discipline!$A:$I,4,FALSE), "")</f>
        <v>0.12</v>
      </c>
      <c r="H145" s="87">
        <f>IFERROR(VLOOKUP($C145,'Dual Credit'!$A:$P,6,FALSE), "")</f>
        <v>0.16400000000000001</v>
      </c>
      <c r="I145" s="99">
        <f>VLOOKUP($A145,Districts!$A:$G,7,FALSE)</f>
        <v>5.1398459667612482</v>
      </c>
      <c r="J145" s="90">
        <f>VLOOKUP($A145,Districts!$A:$F,5,FALSE)</f>
        <v>14.018882715838984</v>
      </c>
      <c r="K145" s="55">
        <f>VLOOKUP($A145,Districts!$A:$F,6,FALSE)</f>
        <v>15553.251804931733</v>
      </c>
      <c r="L145" s="6">
        <f>VLOOKUP($C145,Demographics!$A$1:$T$2860,3,FALSE)/$E145</f>
        <v>0.48138528138528136</v>
      </c>
      <c r="M145" s="6">
        <f>VLOOKUP($C145,Demographics!$A$1:$T$2860,4,FALSE)/$E145</f>
        <v>0.51861471861471864</v>
      </c>
      <c r="N145" s="6">
        <f>VLOOKUP($C145,Demographics!$A$1:$T$2860,5,FALSE)/$E145</f>
        <v>4.329004329004329E-3</v>
      </c>
      <c r="O145" s="6">
        <f>VLOOKUP($C145,Demographics!$A$1:$T$2860,6,FALSE)/$E145</f>
        <v>8.9177489177489175E-2</v>
      </c>
      <c r="P145" s="6">
        <f>VLOOKUP($C145,Demographics!$A$1:$T$2860,7,FALSE)/$E145</f>
        <v>9.004329004329005E-2</v>
      </c>
      <c r="Q145" s="6">
        <f>VLOOKUP($C145,Demographics!$A$1:$T$2860,8,FALSE)/$E145</f>
        <v>0.24935064935064935</v>
      </c>
      <c r="R145" s="6">
        <f>VLOOKUP($C145,Demographics!$A$1:$T$2860,9,FALSE)/$E145</f>
        <v>3.722943722943723E-2</v>
      </c>
      <c r="S145" s="6">
        <f>VLOOKUP($C145,Demographics!$A$1:$T$2860,10,FALSE)/$E145</f>
        <v>0.10995670995670996</v>
      </c>
      <c r="T145" s="6">
        <f>VLOOKUP($C145,Demographics!$A$1:$T$2860,11,FALSE)/$E145</f>
        <v>0.41991341991341991</v>
      </c>
      <c r="U145" s="6">
        <f>VLOOKUP($C145,Demographics!$A$1:$T$2860,12,FALSE)/$E145</f>
        <v>6.7532467532467527E-2</v>
      </c>
      <c r="V145" s="6">
        <f>VLOOKUP($C145,Demographics!$A$1:$T$2860,13,FALSE)/$E145</f>
        <v>6.0606060606060606E-3</v>
      </c>
      <c r="W145" s="6">
        <f>VLOOKUP($C145,Demographics!$A$1:$T$2860,14,FALSE)/$E145</f>
        <v>3.2900432900432902E-2</v>
      </c>
      <c r="X145" s="6">
        <f>VLOOKUP($C145,Demographics!$A$1:$T$2860,15,FALSE)/$E145</f>
        <v>0.7134199134199134</v>
      </c>
      <c r="Y145" s="6">
        <f>VLOOKUP($C145,Demographics!$A$1:$T$2860,16,FALSE)/$E145</f>
        <v>0</v>
      </c>
      <c r="Z145" s="6">
        <f>VLOOKUP($C145,Demographics!$A$1:$T$2860,17,FALSE)/$E145</f>
        <v>1.2121212121212121E-2</v>
      </c>
      <c r="AA145" s="6">
        <f>VLOOKUP($C145,Demographics!$A$1:$T$2860,18,FALSE)/$E145</f>
        <v>3.8095238095238099E-2</v>
      </c>
      <c r="AB145" s="6">
        <f>VLOOKUP($C145,Demographics!$A$1:$T$2860,19,FALSE)/$E145</f>
        <v>2.6839826839826841E-2</v>
      </c>
      <c r="AC145" s="54">
        <f>VLOOKUP($C145,Demographics!$A$1:$T$2860,20,FALSE)/$E145</f>
        <v>0.12034632034632034</v>
      </c>
      <c r="AD145" s="44">
        <f t="shared" si="10"/>
        <v>3.0262329485834214</v>
      </c>
      <c r="AE145" s="44">
        <f t="shared" si="11"/>
        <v>2.307377049180328</v>
      </c>
      <c r="AF145" s="44">
        <f t="shared" si="12"/>
        <v>2.1892950391644908</v>
      </c>
      <c r="AG145" s="21">
        <v>0.36299999999999999</v>
      </c>
      <c r="AH145" s="18">
        <v>0.32700000000000001</v>
      </c>
      <c r="AI145" s="17">
        <v>0.126</v>
      </c>
      <c r="AJ145" s="21">
        <f t="shared" si="14"/>
        <v>0.81599999999999995</v>
      </c>
      <c r="AK145" s="27">
        <f t="shared" si="13"/>
        <v>37</v>
      </c>
    </row>
    <row r="146" spans="1:37" x14ac:dyDescent="0.2">
      <c r="A146" s="9" t="s">
        <v>641</v>
      </c>
      <c r="B146" s="8" t="s">
        <v>113</v>
      </c>
      <c r="C146" s="35">
        <v>4063</v>
      </c>
      <c r="D146" s="36" t="s">
        <v>124</v>
      </c>
      <c r="E146" s="40">
        <f>VLOOKUP($C146,Demographics!$A$2:$T$2860,2,FALSE)</f>
        <v>106</v>
      </c>
      <c r="F146" s="87">
        <f>IFERROR(VLOOKUP($C146,'Graduation Rate'!$A:$M,13,FALSE), "")</f>
        <v>0.78666666699999999</v>
      </c>
      <c r="G146" s="87">
        <f>IFERROR(VLOOKUP($C146,Discipline!$A:$I,4,FALSE), "")</f>
        <v>0.10100000000000001</v>
      </c>
      <c r="H146" s="87" t="str">
        <f>IFERROR(VLOOKUP($C146,'Dual Credit'!$A:$P,6,FALSE), "")</f>
        <v/>
      </c>
      <c r="I146" s="99">
        <f>VLOOKUP($A146,Districts!$A:$G,7,FALSE)</f>
        <v>5.1398459667612482</v>
      </c>
      <c r="J146" s="90">
        <f>VLOOKUP($A146,Districts!$A:$F,5,FALSE)</f>
        <v>14.018882715838984</v>
      </c>
      <c r="K146" s="55">
        <f>VLOOKUP($A146,Districts!$A:$F,6,FALSE)</f>
        <v>15553.251804931733</v>
      </c>
      <c r="L146" s="6">
        <f>VLOOKUP($C146,Demographics!$A$1:$T$2860,3,FALSE)/$E146</f>
        <v>0.45283018867924529</v>
      </c>
      <c r="M146" s="6">
        <f>VLOOKUP($C146,Demographics!$A$1:$T$2860,4,FALSE)/$E146</f>
        <v>0.54716981132075471</v>
      </c>
      <c r="N146" s="6">
        <f>VLOOKUP($C146,Demographics!$A$1:$T$2860,5,FALSE)/$E146</f>
        <v>9.433962264150943E-3</v>
      </c>
      <c r="O146" s="6">
        <f>VLOOKUP($C146,Demographics!$A$1:$T$2860,6,FALSE)/$E146</f>
        <v>0</v>
      </c>
      <c r="P146" s="6">
        <f>VLOOKUP($C146,Demographics!$A$1:$T$2860,7,FALSE)/$E146</f>
        <v>8.4905660377358486E-2</v>
      </c>
      <c r="Q146" s="6">
        <f>VLOOKUP($C146,Demographics!$A$1:$T$2860,8,FALSE)/$E146</f>
        <v>0.29245283018867924</v>
      </c>
      <c r="R146" s="6">
        <f>VLOOKUP($C146,Demographics!$A$1:$T$2860,9,FALSE)/$E146</f>
        <v>9.4339622641509441E-2</v>
      </c>
      <c r="S146" s="6">
        <f>VLOOKUP($C146,Demographics!$A$1:$T$2860,10,FALSE)/$E146</f>
        <v>0.17924528301886791</v>
      </c>
      <c r="T146" s="6">
        <f>VLOOKUP($C146,Demographics!$A$1:$T$2860,11,FALSE)/$E146</f>
        <v>0.33962264150943394</v>
      </c>
      <c r="U146" s="6">
        <f>VLOOKUP($C146,Demographics!$A$1:$T$2860,12,FALSE)/$E146</f>
        <v>3.7735849056603772E-2</v>
      </c>
      <c r="V146" s="6">
        <f>VLOOKUP($C146,Demographics!$A$1:$T$2860,13,FALSE)/$E146</f>
        <v>9.433962264150943E-3</v>
      </c>
      <c r="W146" s="6">
        <f>VLOOKUP($C146,Demographics!$A$1:$T$2860,14,FALSE)/$E146</f>
        <v>0.16037735849056603</v>
      </c>
      <c r="X146" s="6">
        <f>VLOOKUP($C146,Demographics!$A$1:$T$2860,15,FALSE)/$E146</f>
        <v>0.86792452830188682</v>
      </c>
      <c r="Y146" s="6">
        <f>VLOOKUP($C146,Demographics!$A$1:$T$2860,16,FALSE)/$E146</f>
        <v>0</v>
      </c>
      <c r="Z146" s="6">
        <f>VLOOKUP($C146,Demographics!$A$1:$T$2860,17,FALSE)/$E146</f>
        <v>2.8301886792452831E-2</v>
      </c>
      <c r="AA146" s="6">
        <f>VLOOKUP($C146,Demographics!$A$1:$T$2860,18,FALSE)/$E146</f>
        <v>0.22641509433962265</v>
      </c>
      <c r="AB146" s="6">
        <f>VLOOKUP($C146,Demographics!$A$1:$T$2860,19,FALSE)/$E146</f>
        <v>6.6037735849056603E-2</v>
      </c>
      <c r="AC146" s="54">
        <f>VLOOKUP($C146,Demographics!$A$1:$T$2860,20,FALSE)/$E146</f>
        <v>0.11320754716981132</v>
      </c>
      <c r="AD146" s="44">
        <f t="shared" si="10"/>
        <v>2.2303552206673842</v>
      </c>
      <c r="AE146" s="44" t="str">
        <f t="shared" si="11"/>
        <v/>
      </c>
      <c r="AF146" s="44">
        <f t="shared" si="12"/>
        <v>2</v>
      </c>
      <c r="AG146" s="21">
        <v>0.16300000000000001</v>
      </c>
      <c r="AH146" s="18"/>
      <c r="AI146" s="17">
        <v>0.54100000000000004</v>
      </c>
      <c r="AJ146" s="21">
        <f t="shared" si="14"/>
        <v>0.70400000000000007</v>
      </c>
      <c r="AK146" s="27">
        <f t="shared" si="13"/>
        <v>51</v>
      </c>
    </row>
    <row r="147" spans="1:37" x14ac:dyDescent="0.2">
      <c r="A147" s="9" t="s">
        <v>641</v>
      </c>
      <c r="B147" s="8" t="s">
        <v>22</v>
      </c>
      <c r="C147" s="35">
        <v>3648</v>
      </c>
      <c r="D147" s="36" t="s">
        <v>123</v>
      </c>
      <c r="E147" s="40">
        <f>VLOOKUP($C147,Demographics!$A$2:$T$2860,2,FALSE)</f>
        <v>964</v>
      </c>
      <c r="F147" s="87">
        <f>IFERROR(VLOOKUP($C147,'Graduation Rate'!$A:$M,13,FALSE), "")</f>
        <v>0.87341772200000001</v>
      </c>
      <c r="G147" s="87">
        <f>IFERROR(VLOOKUP($C147,Discipline!$A:$I,4,FALSE), "")</f>
        <v>0.13800000000000001</v>
      </c>
      <c r="H147" s="87">
        <f>IFERROR(VLOOKUP($C147,'Dual Credit'!$A:$P,6,FALSE), "")</f>
        <v>0.26600000000000001</v>
      </c>
      <c r="I147" s="99">
        <f>VLOOKUP($A147,Districts!$A:$G,7,FALSE)</f>
        <v>5.1398459667612482</v>
      </c>
      <c r="J147" s="90">
        <f>VLOOKUP($A147,Districts!$A:$F,5,FALSE)</f>
        <v>14.018882715838984</v>
      </c>
      <c r="K147" s="55">
        <f>VLOOKUP($A147,Districts!$A:$F,6,FALSE)</f>
        <v>15553.251804931733</v>
      </c>
      <c r="L147" s="6">
        <f>VLOOKUP($C147,Demographics!$A$1:$T$2860,3,FALSE)/$E147</f>
        <v>0.51452282157676343</v>
      </c>
      <c r="M147" s="6">
        <f>VLOOKUP($C147,Demographics!$A$1:$T$2860,4,FALSE)/$E147</f>
        <v>0.48547717842323651</v>
      </c>
      <c r="N147" s="6">
        <f>VLOOKUP($C147,Demographics!$A$1:$T$2860,5,FALSE)/$E147</f>
        <v>1.2448132780082987E-2</v>
      </c>
      <c r="O147" s="6">
        <f>VLOOKUP($C147,Demographics!$A$1:$T$2860,6,FALSE)/$E147</f>
        <v>5.0829875518672199E-2</v>
      </c>
      <c r="P147" s="6">
        <f>VLOOKUP($C147,Demographics!$A$1:$T$2860,7,FALSE)/$E147</f>
        <v>0.12759336099585061</v>
      </c>
      <c r="Q147" s="6">
        <f>VLOOKUP($C147,Demographics!$A$1:$T$2860,8,FALSE)/$E147</f>
        <v>0.27282157676348545</v>
      </c>
      <c r="R147" s="6">
        <f>VLOOKUP($C147,Demographics!$A$1:$T$2860,9,FALSE)/$E147</f>
        <v>9.6473029045643158E-2</v>
      </c>
      <c r="S147" s="6">
        <f>VLOOKUP($C147,Demographics!$A$1:$T$2860,10,FALSE)/$E147</f>
        <v>0.12863070539419086</v>
      </c>
      <c r="T147" s="6">
        <f>VLOOKUP($C147,Demographics!$A$1:$T$2860,11,FALSE)/$E147</f>
        <v>0.31120331950207469</v>
      </c>
      <c r="U147" s="6">
        <f>VLOOKUP($C147,Demographics!$A$1:$T$2860,12,FALSE)/$E147</f>
        <v>6.5352697095435688E-2</v>
      </c>
      <c r="V147" s="6">
        <f>VLOOKUP($C147,Demographics!$A$1:$T$2860,13,FALSE)/$E147</f>
        <v>1.0373443983402489E-2</v>
      </c>
      <c r="W147" s="6">
        <f>VLOOKUP($C147,Demographics!$A$1:$T$2860,14,FALSE)/$E147</f>
        <v>6.3278008298755184E-2</v>
      </c>
      <c r="X147" s="6">
        <f>VLOOKUP($C147,Demographics!$A$1:$T$2860,15,FALSE)/$E147</f>
        <v>0.81742738589211617</v>
      </c>
      <c r="Y147" s="6">
        <f>VLOOKUP($C147,Demographics!$A$1:$T$2860,16,FALSE)/$E147</f>
        <v>1.037344398340249E-3</v>
      </c>
      <c r="Z147" s="6">
        <f>VLOOKUP($C147,Demographics!$A$1:$T$2860,17,FALSE)/$E147</f>
        <v>1.8672199170124481E-2</v>
      </c>
      <c r="AA147" s="6">
        <f>VLOOKUP($C147,Demographics!$A$1:$T$2860,18,FALSE)/$E147</f>
        <v>5.6016597510373446E-2</v>
      </c>
      <c r="AB147" s="6">
        <f>VLOOKUP($C147,Demographics!$A$1:$T$2860,19,FALSE)/$E147</f>
        <v>1.8672199170124481E-2</v>
      </c>
      <c r="AC147" s="54">
        <f>VLOOKUP($C147,Demographics!$A$1:$T$2860,20,FALSE)/$E147</f>
        <v>0.15975103734439833</v>
      </c>
      <c r="AD147" s="44">
        <f t="shared" si="10"/>
        <v>2.7160367722165479</v>
      </c>
      <c r="AE147" s="44">
        <f t="shared" si="11"/>
        <v>1.8406537282941777</v>
      </c>
      <c r="AF147" s="44">
        <f t="shared" si="12"/>
        <v>1.8554987212276215</v>
      </c>
      <c r="AG147" s="21">
        <v>0.23899999999999999</v>
      </c>
      <c r="AH147" s="18">
        <v>0.38100000000000001</v>
      </c>
      <c r="AI147" s="17">
        <v>0.26400000000000001</v>
      </c>
      <c r="AJ147" s="21">
        <f t="shared" si="14"/>
        <v>0.88400000000000001</v>
      </c>
      <c r="AK147" s="27">
        <f t="shared" si="13"/>
        <v>30</v>
      </c>
    </row>
    <row r="148" spans="1:37" x14ac:dyDescent="0.2">
      <c r="A148" s="9" t="s">
        <v>642</v>
      </c>
      <c r="B148" s="8" t="s">
        <v>138</v>
      </c>
      <c r="C148" s="35">
        <v>3192</v>
      </c>
      <c r="D148" s="36" t="s">
        <v>123</v>
      </c>
      <c r="E148" s="40">
        <f>VLOOKUP($C148,Demographics!$A$2:$T$2860,2,FALSE)</f>
        <v>303</v>
      </c>
      <c r="F148" s="87" t="str">
        <f>IFERROR(VLOOKUP($C148,'Graduation Rate'!$A:$M,13,FALSE), "")</f>
        <v/>
      </c>
      <c r="G148" s="87" t="str">
        <f>IFERROR(VLOOKUP($C148,Discipline!$A:$I,4,FALSE), "")</f>
        <v/>
      </c>
      <c r="H148" s="87">
        <f>IFERROR(VLOOKUP($C148,'Dual Credit'!$A:$P,6,FALSE), "")</f>
        <v>0.254</v>
      </c>
      <c r="I148" s="99">
        <f>VLOOKUP($A148,Districts!$A:$G,7,FALSE)</f>
        <v>3.340301974448316</v>
      </c>
      <c r="J148" s="90">
        <f>VLOOKUP($A148,Districts!$A:$F,5,FALSE)</f>
        <v>15.703285330901055</v>
      </c>
      <c r="K148" s="55">
        <f>VLOOKUP($A148,Districts!$A:$F,6,FALSE)</f>
        <v>12974.118781136207</v>
      </c>
      <c r="L148" s="6">
        <f>VLOOKUP($C148,Demographics!$A$1:$T$2860,3,FALSE)/$E148</f>
        <v>0.51485148514851486</v>
      </c>
      <c r="M148" s="6">
        <f>VLOOKUP($C148,Demographics!$A$1:$T$2860,4,FALSE)/$E148</f>
        <v>0.48514851485148514</v>
      </c>
      <c r="N148" s="6">
        <f>VLOOKUP($C148,Demographics!$A$1:$T$2860,5,FALSE)/$E148</f>
        <v>0</v>
      </c>
      <c r="O148" s="6">
        <f>VLOOKUP($C148,Demographics!$A$1:$T$2860,6,FALSE)/$E148</f>
        <v>1.9801980198019802E-2</v>
      </c>
      <c r="P148" s="6">
        <f>VLOOKUP($C148,Demographics!$A$1:$T$2860,7,FALSE)/$E148</f>
        <v>1.3201320132013201E-2</v>
      </c>
      <c r="Q148" s="6">
        <f>VLOOKUP($C148,Demographics!$A$1:$T$2860,8,FALSE)/$E148</f>
        <v>8.2508250825082508E-2</v>
      </c>
      <c r="R148" s="6">
        <f>VLOOKUP($C148,Demographics!$A$1:$T$2860,9,FALSE)/$E148</f>
        <v>0</v>
      </c>
      <c r="S148" s="6">
        <f>VLOOKUP($C148,Demographics!$A$1:$T$2860,10,FALSE)/$E148</f>
        <v>9.9009900990099011E-3</v>
      </c>
      <c r="T148" s="6">
        <f>VLOOKUP($C148,Demographics!$A$1:$T$2860,11,FALSE)/$E148</f>
        <v>0.87458745874587462</v>
      </c>
      <c r="U148" s="6">
        <f>VLOOKUP($C148,Demographics!$A$1:$T$2860,12,FALSE)/$E148</f>
        <v>0</v>
      </c>
      <c r="V148" s="6">
        <f>VLOOKUP($C148,Demographics!$A$1:$T$2860,13,FALSE)/$E148</f>
        <v>0</v>
      </c>
      <c r="W148" s="6">
        <f>VLOOKUP($C148,Demographics!$A$1:$T$2860,14,FALSE)/$E148</f>
        <v>0</v>
      </c>
      <c r="X148" s="6">
        <f>VLOOKUP($C148,Demographics!$A$1:$T$2860,15,FALSE)/$E148</f>
        <v>0.21452145214521451</v>
      </c>
      <c r="Y148" s="6">
        <f>VLOOKUP($C148,Demographics!$A$1:$T$2860,16,FALSE)/$E148</f>
        <v>0</v>
      </c>
      <c r="Z148" s="6">
        <f>VLOOKUP($C148,Demographics!$A$1:$T$2860,17,FALSE)/$E148</f>
        <v>9.9009900990099011E-3</v>
      </c>
      <c r="AA148" s="6">
        <f>VLOOKUP($C148,Demographics!$A$1:$T$2860,18,FALSE)/$E148</f>
        <v>2.3102310231023101E-2</v>
      </c>
      <c r="AB148" s="6">
        <f>VLOOKUP($C148,Demographics!$A$1:$T$2860,19,FALSE)/$E148</f>
        <v>9.5709570957095716E-2</v>
      </c>
      <c r="AC148" s="54">
        <f>VLOOKUP($C148,Demographics!$A$1:$T$2860,20,FALSE)/$E148</f>
        <v>8.5808580858085806E-2</v>
      </c>
      <c r="AD148" s="44">
        <f t="shared" si="10"/>
        <v>3.015182186234818</v>
      </c>
      <c r="AE148" s="44">
        <f t="shared" si="11"/>
        <v>2.2889344262295084</v>
      </c>
      <c r="AF148" s="44">
        <f t="shared" si="12"/>
        <v>2.6892177589852011</v>
      </c>
      <c r="AG148" s="19">
        <v>-0.219</v>
      </c>
      <c r="AH148" s="20">
        <v>-0.22900000000000001</v>
      </c>
      <c r="AI148" s="17">
        <v>-6.0000000000000001E-3</v>
      </c>
      <c r="AJ148" s="21">
        <f t="shared" si="14"/>
        <v>-0.45400000000000001</v>
      </c>
      <c r="AK148" s="27">
        <f t="shared" si="13"/>
        <v>413</v>
      </c>
    </row>
    <row r="149" spans="1:37" x14ac:dyDescent="0.2">
      <c r="A149" s="9" t="s">
        <v>643</v>
      </c>
      <c r="B149" s="8" t="s">
        <v>423</v>
      </c>
      <c r="C149" s="35">
        <v>1962</v>
      </c>
      <c r="D149" s="36" t="s">
        <v>123</v>
      </c>
      <c r="E149" s="40">
        <f>VLOOKUP($C149,Demographics!$A$2:$T$2860,2,FALSE)</f>
        <v>33</v>
      </c>
      <c r="F149" s="87">
        <f>IFERROR(VLOOKUP($C149,'Graduation Rate'!$A:$M,13,FALSE), "")</f>
        <v>0.9</v>
      </c>
      <c r="G149" s="87" t="str">
        <f>IFERROR(VLOOKUP($C149,Discipline!$A:$I,4,FALSE), "")</f>
        <v/>
      </c>
      <c r="H149" s="87">
        <f>IFERROR(VLOOKUP($C149,'Dual Credit'!$A:$P,6,FALSE), "")</f>
        <v>0.1</v>
      </c>
      <c r="I149" s="99">
        <f>VLOOKUP($A149,Districts!$A:$G,7,FALSE)</f>
        <v>0.33636363636363636</v>
      </c>
      <c r="J149" s="90">
        <f>VLOOKUP($A149,Districts!$A:$F,5,FALSE)</f>
        <v>9.7591999999999999</v>
      </c>
      <c r="K149" s="55">
        <f>VLOOKUP($A149,Districts!$A:$F,6,FALSE)</f>
        <v>25333.976965325026</v>
      </c>
      <c r="L149" s="6">
        <f>VLOOKUP($C149,Demographics!$A$1:$T$2860,3,FALSE)/$E149</f>
        <v>0.48484848484848486</v>
      </c>
      <c r="M149" s="6">
        <f>VLOOKUP($C149,Demographics!$A$1:$T$2860,4,FALSE)/$E149</f>
        <v>0.51515151515151514</v>
      </c>
      <c r="N149" s="6">
        <f>VLOOKUP($C149,Demographics!$A$1:$T$2860,5,FALSE)/$E149</f>
        <v>0</v>
      </c>
      <c r="O149" s="6">
        <f>VLOOKUP($C149,Demographics!$A$1:$T$2860,6,FALSE)/$E149</f>
        <v>0</v>
      </c>
      <c r="P149" s="6">
        <f>VLOOKUP($C149,Demographics!$A$1:$T$2860,7,FALSE)/$E149</f>
        <v>0</v>
      </c>
      <c r="Q149" s="6">
        <f>VLOOKUP($C149,Demographics!$A$1:$T$2860,8,FALSE)/$E149</f>
        <v>9.0909090909090912E-2</v>
      </c>
      <c r="R149" s="6">
        <f>VLOOKUP($C149,Demographics!$A$1:$T$2860,9,FALSE)/$E149</f>
        <v>0</v>
      </c>
      <c r="S149" s="6">
        <f>VLOOKUP($C149,Demographics!$A$1:$T$2860,10,FALSE)/$E149</f>
        <v>3.0303030303030304E-2</v>
      </c>
      <c r="T149" s="6">
        <f>VLOOKUP($C149,Demographics!$A$1:$T$2860,11,FALSE)/$E149</f>
        <v>0.87878787878787878</v>
      </c>
      <c r="U149" s="6">
        <f>VLOOKUP($C149,Demographics!$A$1:$T$2860,12,FALSE)/$E149</f>
        <v>0</v>
      </c>
      <c r="V149" s="6">
        <f>VLOOKUP($C149,Demographics!$A$1:$T$2860,13,FALSE)/$E149</f>
        <v>3.0303030303030304E-2</v>
      </c>
      <c r="W149" s="6">
        <f>VLOOKUP($C149,Demographics!$A$1:$T$2860,14,FALSE)/$E149</f>
        <v>0</v>
      </c>
      <c r="X149" s="6">
        <f>VLOOKUP($C149,Demographics!$A$1:$T$2860,15,FALSE)/$E149</f>
        <v>0.42424242424242425</v>
      </c>
      <c r="Y149" s="6">
        <f>VLOOKUP($C149,Demographics!$A$1:$T$2860,16,FALSE)/$E149</f>
        <v>0</v>
      </c>
      <c r="Z149" s="6">
        <f>VLOOKUP($C149,Demographics!$A$1:$T$2860,17,FALSE)/$E149</f>
        <v>0</v>
      </c>
      <c r="AA149" s="6">
        <f>VLOOKUP($C149,Demographics!$A$1:$T$2860,18,FALSE)/$E149</f>
        <v>3.0303030303030304E-2</v>
      </c>
      <c r="AB149" s="6">
        <f>VLOOKUP($C149,Demographics!$A$1:$T$2860,19,FALSE)/$E149</f>
        <v>0.12121212121212122</v>
      </c>
      <c r="AC149" s="54">
        <f>VLOOKUP($C149,Demographics!$A$1:$T$2860,20,FALSE)/$E149</f>
        <v>0.12121212121212122</v>
      </c>
      <c r="AD149" s="44" t="str">
        <f t="shared" si="10"/>
        <v/>
      </c>
      <c r="AE149" s="44" t="str">
        <f t="shared" si="11"/>
        <v/>
      </c>
      <c r="AF149" s="44" t="str">
        <f t="shared" si="12"/>
        <v/>
      </c>
      <c r="AG149" s="21"/>
      <c r="AH149" s="18"/>
      <c r="AI149" s="17"/>
      <c r="AJ149" s="21">
        <f t="shared" si="14"/>
        <v>0</v>
      </c>
      <c r="AK149" s="27">
        <f t="shared" si="13"/>
        <v>223</v>
      </c>
    </row>
    <row r="150" spans="1:37" x14ac:dyDescent="0.2">
      <c r="A150" s="9" t="s">
        <v>644</v>
      </c>
      <c r="B150" s="8" t="s">
        <v>391</v>
      </c>
      <c r="C150" s="35">
        <v>3048</v>
      </c>
      <c r="D150" s="36" t="s">
        <v>123</v>
      </c>
      <c r="E150" s="40">
        <f>VLOOKUP($C150,Demographics!$A$2:$T$2860,2,FALSE)</f>
        <v>51</v>
      </c>
      <c r="F150" s="87" t="str">
        <f>IFERROR(VLOOKUP($C150,'Graduation Rate'!$A:$M,13,FALSE), "")</f>
        <v/>
      </c>
      <c r="G150" s="87" t="str">
        <f>IFERROR(VLOOKUP($C150,Discipline!$A:$I,4,FALSE), "")</f>
        <v/>
      </c>
      <c r="H150" s="87" t="str">
        <f>IFERROR(VLOOKUP($C150,'Dual Credit'!$A:$P,6,FALSE), "")</f>
        <v/>
      </c>
      <c r="I150" s="99">
        <f>VLOOKUP($A150,Districts!$A:$G,7,FALSE)</f>
        <v>1.4025974025974026</v>
      </c>
      <c r="J150" s="90">
        <f>VLOOKUP($A150,Districts!$A:$F,5,FALSE)</f>
        <v>7.2418181818181813</v>
      </c>
      <c r="K150" s="55">
        <f>VLOOKUP($A150,Districts!$A:$F,6,FALSE)</f>
        <v>29416.811950790852</v>
      </c>
      <c r="L150" s="6">
        <f>VLOOKUP($C150,Demographics!$A$1:$T$2860,3,FALSE)/$E150</f>
        <v>0.47058823529411764</v>
      </c>
      <c r="M150" s="6">
        <f>VLOOKUP($C150,Demographics!$A$1:$T$2860,4,FALSE)/$E150</f>
        <v>0.52941176470588236</v>
      </c>
      <c r="N150" s="6">
        <f>VLOOKUP($C150,Demographics!$A$1:$T$2860,5,FALSE)/$E150</f>
        <v>5.8823529411764705E-2</v>
      </c>
      <c r="O150" s="6">
        <f>VLOOKUP($C150,Demographics!$A$1:$T$2860,6,FALSE)/$E150</f>
        <v>0</v>
      </c>
      <c r="P150" s="6">
        <f>VLOOKUP($C150,Demographics!$A$1:$T$2860,7,FALSE)/$E150</f>
        <v>1.9607843137254902E-2</v>
      </c>
      <c r="Q150" s="6">
        <f>VLOOKUP($C150,Demographics!$A$1:$T$2860,8,FALSE)/$E150</f>
        <v>5.8823529411764705E-2</v>
      </c>
      <c r="R150" s="6">
        <f>VLOOKUP($C150,Demographics!$A$1:$T$2860,9,FALSE)/$E150</f>
        <v>0</v>
      </c>
      <c r="S150" s="6">
        <f>VLOOKUP($C150,Demographics!$A$1:$T$2860,10,FALSE)/$E150</f>
        <v>0.27450980392156865</v>
      </c>
      <c r="T150" s="6">
        <f>VLOOKUP($C150,Demographics!$A$1:$T$2860,11,FALSE)/$E150</f>
        <v>0.58823529411764708</v>
      </c>
      <c r="U150" s="6">
        <f>VLOOKUP($C150,Demographics!$A$1:$T$2860,12,FALSE)/$E150</f>
        <v>0</v>
      </c>
      <c r="V150" s="6">
        <f>VLOOKUP($C150,Demographics!$A$1:$T$2860,13,FALSE)/$E150</f>
        <v>0</v>
      </c>
      <c r="W150" s="6">
        <f>VLOOKUP($C150,Demographics!$A$1:$T$2860,14,FALSE)/$E150</f>
        <v>0</v>
      </c>
      <c r="X150" s="6">
        <f>VLOOKUP($C150,Demographics!$A$1:$T$2860,15,FALSE)/$E150</f>
        <v>0.47058823529411764</v>
      </c>
      <c r="Y150" s="6">
        <f>VLOOKUP($C150,Demographics!$A$1:$T$2860,16,FALSE)/$E150</f>
        <v>1.9607843137254902E-2</v>
      </c>
      <c r="Z150" s="6">
        <f>VLOOKUP($C150,Demographics!$A$1:$T$2860,17,FALSE)/$E150</f>
        <v>0</v>
      </c>
      <c r="AA150" s="6">
        <f>VLOOKUP($C150,Demographics!$A$1:$T$2860,18,FALSE)/$E150</f>
        <v>1.9607843137254902E-2</v>
      </c>
      <c r="AB150" s="6">
        <f>VLOOKUP($C150,Demographics!$A$1:$T$2860,19,FALSE)/$E150</f>
        <v>0</v>
      </c>
      <c r="AC150" s="54">
        <f>VLOOKUP($C150,Demographics!$A$1:$T$2860,20,FALSE)/$E150</f>
        <v>0.11764705882352941</v>
      </c>
      <c r="AD150" s="44">
        <f t="shared" si="10"/>
        <v>2.6659999999999999</v>
      </c>
      <c r="AE150" s="44">
        <f t="shared" si="11"/>
        <v>2.1539999999999999</v>
      </c>
      <c r="AF150" s="44">
        <f t="shared" si="12"/>
        <v>2.6500000000000004</v>
      </c>
      <c r="AG150" s="21">
        <v>-0.24099999999999999</v>
      </c>
      <c r="AH150" s="18">
        <v>-0.42599999999999999</v>
      </c>
      <c r="AI150" s="17">
        <v>0.19900000000000001</v>
      </c>
      <c r="AJ150" s="21">
        <f t="shared" si="14"/>
        <v>-0.46800000000000003</v>
      </c>
      <c r="AK150" s="27">
        <f t="shared" si="13"/>
        <v>418</v>
      </c>
    </row>
    <row r="151" spans="1:37" x14ac:dyDescent="0.2">
      <c r="A151" s="9" t="s">
        <v>645</v>
      </c>
      <c r="B151" s="8" t="s">
        <v>174</v>
      </c>
      <c r="C151" s="35">
        <v>2856</v>
      </c>
      <c r="D151" s="36" t="s">
        <v>123</v>
      </c>
      <c r="E151" s="40">
        <f>VLOOKUP($C151,Demographics!$A$2:$T$2860,2,FALSE)</f>
        <v>297</v>
      </c>
      <c r="F151" s="87">
        <f>IFERROR(VLOOKUP($C151,'Graduation Rate'!$A:$M,13,FALSE), "")</f>
        <v>0.88235294099999995</v>
      </c>
      <c r="G151" s="87">
        <f>IFERROR(VLOOKUP($C151,Discipline!$A:$I,4,FALSE), "")</f>
        <v>2.4E-2</v>
      </c>
      <c r="H151" s="87">
        <f>IFERROR(VLOOKUP($C151,'Dual Credit'!$A:$P,6,FALSE), "")</f>
        <v>0.01</v>
      </c>
      <c r="I151" s="99">
        <f>VLOOKUP($A151,Districts!$A:$G,7,FALSE)</f>
        <v>3.8004268943436501</v>
      </c>
      <c r="J151" s="90">
        <f>VLOOKUP($A151,Districts!$A:$F,5,FALSE)</f>
        <v>16.305152784026024</v>
      </c>
      <c r="K151" s="55">
        <f>VLOOKUP($A151,Districts!$A:$F,6,FALSE)</f>
        <v>14959.79018188764</v>
      </c>
      <c r="L151" s="6">
        <f>VLOOKUP($C151,Demographics!$A$1:$T$2860,3,FALSE)/$E151</f>
        <v>0.47474747474747475</v>
      </c>
      <c r="M151" s="6">
        <f>VLOOKUP($C151,Demographics!$A$1:$T$2860,4,FALSE)/$E151</f>
        <v>0.5252525252525253</v>
      </c>
      <c r="N151" s="6">
        <f>VLOOKUP($C151,Demographics!$A$1:$T$2860,5,FALSE)/$E151</f>
        <v>5.7239057239057242E-2</v>
      </c>
      <c r="O151" s="6">
        <f>VLOOKUP($C151,Demographics!$A$1:$T$2860,6,FALSE)/$E151</f>
        <v>6.7340067340067337E-3</v>
      </c>
      <c r="P151" s="6">
        <f>VLOOKUP($C151,Demographics!$A$1:$T$2860,7,FALSE)/$E151</f>
        <v>6.7340067340067337E-3</v>
      </c>
      <c r="Q151" s="6">
        <f>VLOOKUP($C151,Demographics!$A$1:$T$2860,8,FALSE)/$E151</f>
        <v>0.13468013468013468</v>
      </c>
      <c r="R151" s="6">
        <f>VLOOKUP($C151,Demographics!$A$1:$T$2860,9,FALSE)/$E151</f>
        <v>0</v>
      </c>
      <c r="S151" s="6">
        <f>VLOOKUP($C151,Demographics!$A$1:$T$2860,10,FALSE)/$E151</f>
        <v>3.0303030303030304E-2</v>
      </c>
      <c r="T151" s="6">
        <f>VLOOKUP($C151,Demographics!$A$1:$T$2860,11,FALSE)/$E151</f>
        <v>0.76430976430976427</v>
      </c>
      <c r="U151" s="6">
        <f>VLOOKUP($C151,Demographics!$A$1:$T$2860,12,FALSE)/$E151</f>
        <v>3.0303030303030304E-2</v>
      </c>
      <c r="V151" s="6">
        <f>VLOOKUP($C151,Demographics!$A$1:$T$2860,13,FALSE)/$E151</f>
        <v>2.3569023569023569E-2</v>
      </c>
      <c r="W151" s="6">
        <f>VLOOKUP($C151,Demographics!$A$1:$T$2860,14,FALSE)/$E151</f>
        <v>1.6835016835016835E-2</v>
      </c>
      <c r="X151" s="6">
        <f>VLOOKUP($C151,Demographics!$A$1:$T$2860,15,FALSE)/$E151</f>
        <v>0.46801346801346799</v>
      </c>
      <c r="Y151" s="6">
        <f>VLOOKUP($C151,Demographics!$A$1:$T$2860,16,FALSE)/$E151</f>
        <v>4.7138047138047139E-2</v>
      </c>
      <c r="Z151" s="6">
        <f>VLOOKUP($C151,Demographics!$A$1:$T$2860,17,FALSE)/$E151</f>
        <v>1.0101010101010102E-2</v>
      </c>
      <c r="AA151" s="6">
        <f>VLOOKUP($C151,Demographics!$A$1:$T$2860,18,FALSE)/$E151</f>
        <v>7.407407407407407E-2</v>
      </c>
      <c r="AB151" s="6">
        <f>VLOOKUP($C151,Demographics!$A$1:$T$2860,19,FALSE)/$E151</f>
        <v>0.12121212121212122</v>
      </c>
      <c r="AC151" s="54">
        <f>VLOOKUP($C151,Demographics!$A$1:$T$2860,20,FALSE)/$E151</f>
        <v>9.0909090909090912E-2</v>
      </c>
      <c r="AD151" s="44">
        <f t="shared" si="10"/>
        <v>3.0182370820668694</v>
      </c>
      <c r="AE151" s="44">
        <f t="shared" si="11"/>
        <v>2.1560283687943262</v>
      </c>
      <c r="AF151" s="44">
        <f t="shared" si="12"/>
        <v>2.6697154471544717</v>
      </c>
      <c r="AG151" s="19">
        <v>0.185</v>
      </c>
      <c r="AH151" s="20">
        <v>0.03</v>
      </c>
      <c r="AI151" s="17">
        <v>0.253</v>
      </c>
      <c r="AJ151" s="21">
        <f t="shared" si="14"/>
        <v>0.46799999999999997</v>
      </c>
      <c r="AK151" s="27">
        <f t="shared" si="13"/>
        <v>85</v>
      </c>
    </row>
    <row r="152" spans="1:37" x14ac:dyDescent="0.2">
      <c r="A152" s="9" t="s">
        <v>646</v>
      </c>
      <c r="B152" s="8" t="s">
        <v>458</v>
      </c>
      <c r="C152" s="35">
        <v>5336</v>
      </c>
      <c r="D152" s="36" t="s">
        <v>124</v>
      </c>
      <c r="E152" s="40">
        <f>VLOOKUP($C152,Demographics!$A$2:$T$2860,2,FALSE)</f>
        <v>24</v>
      </c>
      <c r="F152" s="87">
        <f>IFERROR(VLOOKUP($C152,'Graduation Rate'!$A:$M,13,FALSE), "")</f>
        <v>0.33333333300000001</v>
      </c>
      <c r="G152" s="87">
        <f>IFERROR(VLOOKUP($C152,Discipline!$A:$I,4,FALSE), "")</f>
        <v>0.1</v>
      </c>
      <c r="H152" s="87" t="str">
        <f>IFERROR(VLOOKUP($C152,'Dual Credit'!$A:$P,6,FALSE), "")</f>
        <v/>
      </c>
      <c r="I152" s="99">
        <f>VLOOKUP($A152,Districts!$A:$G,7,FALSE)</f>
        <v>3.6544428772919604</v>
      </c>
      <c r="J152" s="90">
        <f>VLOOKUP($A152,Districts!$A:$F,5,FALSE)</f>
        <v>16.105708526238836</v>
      </c>
      <c r="K152" s="55">
        <f>VLOOKUP($A152,Districts!$A:$F,6,FALSE)</f>
        <v>16210.754105575881</v>
      </c>
      <c r="L152" s="6">
        <f>VLOOKUP($C152,Demographics!$A$1:$T$2860,3,FALSE)/$E152</f>
        <v>0.5</v>
      </c>
      <c r="M152" s="6">
        <f>VLOOKUP($C152,Demographics!$A$1:$T$2860,4,FALSE)/$E152</f>
        <v>0.5</v>
      </c>
      <c r="N152" s="6">
        <f>VLOOKUP($C152,Demographics!$A$1:$T$2860,5,FALSE)/$E152</f>
        <v>0.45833333333333331</v>
      </c>
      <c r="O152" s="6">
        <f>VLOOKUP($C152,Demographics!$A$1:$T$2860,6,FALSE)/$E152</f>
        <v>0</v>
      </c>
      <c r="P152" s="6">
        <f>VLOOKUP($C152,Demographics!$A$1:$T$2860,7,FALSE)/$E152</f>
        <v>0</v>
      </c>
      <c r="Q152" s="6">
        <f>VLOOKUP($C152,Demographics!$A$1:$T$2860,8,FALSE)/$E152</f>
        <v>8.3333333333333329E-2</v>
      </c>
      <c r="R152" s="6">
        <f>VLOOKUP($C152,Demographics!$A$1:$T$2860,9,FALSE)/$E152</f>
        <v>0</v>
      </c>
      <c r="S152" s="6">
        <f>VLOOKUP($C152,Demographics!$A$1:$T$2860,10,FALSE)/$E152</f>
        <v>8.3333333333333329E-2</v>
      </c>
      <c r="T152" s="6">
        <f>VLOOKUP($C152,Demographics!$A$1:$T$2860,11,FALSE)/$E152</f>
        <v>0.375</v>
      </c>
      <c r="U152" s="6">
        <f>VLOOKUP($C152,Demographics!$A$1:$T$2860,12,FALSE)/$E152</f>
        <v>0</v>
      </c>
      <c r="V152" s="6">
        <f>VLOOKUP($C152,Demographics!$A$1:$T$2860,13,FALSE)/$E152</f>
        <v>0</v>
      </c>
      <c r="W152" s="6">
        <f>VLOOKUP($C152,Demographics!$A$1:$T$2860,14,FALSE)/$E152</f>
        <v>8.3333333333333329E-2</v>
      </c>
      <c r="X152" s="6">
        <f>VLOOKUP($C152,Demographics!$A$1:$T$2860,15,FALSE)/$E152</f>
        <v>0.70833333333333337</v>
      </c>
      <c r="Y152" s="6">
        <f>VLOOKUP($C152,Demographics!$A$1:$T$2860,16,FALSE)/$E152</f>
        <v>8.3333333333333329E-2</v>
      </c>
      <c r="Z152" s="6">
        <f>VLOOKUP($C152,Demographics!$A$1:$T$2860,17,FALSE)/$E152</f>
        <v>0</v>
      </c>
      <c r="AA152" s="6">
        <f>VLOOKUP($C152,Demographics!$A$1:$T$2860,18,FALSE)/$E152</f>
        <v>0.41666666666666669</v>
      </c>
      <c r="AB152" s="6">
        <f>VLOOKUP($C152,Demographics!$A$1:$T$2860,19,FALSE)/$E152</f>
        <v>0</v>
      </c>
      <c r="AC152" s="54">
        <f>VLOOKUP($C152,Demographics!$A$1:$T$2860,20,FALSE)/$E152</f>
        <v>0.125</v>
      </c>
      <c r="AD152" s="44" t="str">
        <f t="shared" si="10"/>
        <v/>
      </c>
      <c r="AE152" s="44" t="str">
        <f t="shared" si="11"/>
        <v/>
      </c>
      <c r="AF152" s="44" t="str">
        <f t="shared" si="12"/>
        <v/>
      </c>
      <c r="AG152" s="19"/>
      <c r="AH152" s="20"/>
      <c r="AI152" s="17"/>
      <c r="AJ152" s="21">
        <f t="shared" si="14"/>
        <v>0</v>
      </c>
      <c r="AK152" s="27">
        <f t="shared" si="13"/>
        <v>223</v>
      </c>
    </row>
    <row r="153" spans="1:37" x14ac:dyDescent="0.2">
      <c r="A153" s="9" t="s">
        <v>646</v>
      </c>
      <c r="B153" s="8" t="s">
        <v>459</v>
      </c>
      <c r="C153" s="35">
        <v>2801</v>
      </c>
      <c r="D153" s="36" t="s">
        <v>123</v>
      </c>
      <c r="E153" s="40">
        <f>VLOOKUP($C153,Demographics!$A$2:$T$2860,2,FALSE)</f>
        <v>339</v>
      </c>
      <c r="F153" s="87" t="str">
        <f>IFERROR(VLOOKUP($C153,'Graduation Rate'!$A:$M,13,FALSE), "")</f>
        <v/>
      </c>
      <c r="G153" s="87">
        <f>IFERROR(VLOOKUP($C153,Discipline!$A:$I,4,FALSE), "")</f>
        <v>0.13</v>
      </c>
      <c r="H153" s="87" t="str">
        <f>IFERROR(VLOOKUP($C153,'Dual Credit'!$A:$P,6,FALSE), "")</f>
        <v/>
      </c>
      <c r="I153" s="99">
        <f>VLOOKUP($A153,Districts!$A:$G,7,FALSE)</f>
        <v>3.6544428772919604</v>
      </c>
      <c r="J153" s="90">
        <f>VLOOKUP($A153,Districts!$A:$F,5,FALSE)</f>
        <v>16.105708526238836</v>
      </c>
      <c r="K153" s="55">
        <f>VLOOKUP($A153,Districts!$A:$F,6,FALSE)</f>
        <v>16210.754105575881</v>
      </c>
      <c r="L153" s="6">
        <f>VLOOKUP($C153,Demographics!$A$1:$T$2860,3,FALSE)/$E153</f>
        <v>0.46017699115044247</v>
      </c>
      <c r="M153" s="6">
        <f>VLOOKUP($C153,Demographics!$A$1:$T$2860,4,FALSE)/$E153</f>
        <v>0.53982300884955747</v>
      </c>
      <c r="N153" s="6">
        <f>VLOOKUP($C153,Demographics!$A$1:$T$2860,5,FALSE)/$E153</f>
        <v>0.43067846607669619</v>
      </c>
      <c r="O153" s="6">
        <f>VLOOKUP($C153,Demographics!$A$1:$T$2860,6,FALSE)/$E153</f>
        <v>2.9498525073746312E-3</v>
      </c>
      <c r="P153" s="6">
        <f>VLOOKUP($C153,Demographics!$A$1:$T$2860,7,FALSE)/$E153</f>
        <v>0</v>
      </c>
      <c r="Q153" s="6">
        <f>VLOOKUP($C153,Demographics!$A$1:$T$2860,8,FALSE)/$E153</f>
        <v>0.10619469026548672</v>
      </c>
      <c r="R153" s="6">
        <f>VLOOKUP($C153,Demographics!$A$1:$T$2860,9,FALSE)/$E153</f>
        <v>0</v>
      </c>
      <c r="S153" s="6">
        <f>VLOOKUP($C153,Demographics!$A$1:$T$2860,10,FALSE)/$E153</f>
        <v>0.19174041297935104</v>
      </c>
      <c r="T153" s="6">
        <f>VLOOKUP($C153,Demographics!$A$1:$T$2860,11,FALSE)/$E153</f>
        <v>0.26843657817109146</v>
      </c>
      <c r="U153" s="6">
        <f>VLOOKUP($C153,Demographics!$A$1:$T$2860,12,FALSE)/$E153</f>
        <v>0.13274336283185842</v>
      </c>
      <c r="V153" s="6">
        <f>VLOOKUP($C153,Demographics!$A$1:$T$2860,13,FALSE)/$E153</f>
        <v>2.9498525073746312E-3</v>
      </c>
      <c r="W153" s="6">
        <f>VLOOKUP($C153,Demographics!$A$1:$T$2860,14,FALSE)/$E153</f>
        <v>2.359882005899705E-2</v>
      </c>
      <c r="X153" s="6">
        <f>VLOOKUP($C153,Demographics!$A$1:$T$2860,15,FALSE)/$E153</f>
        <v>0.70206489675516226</v>
      </c>
      <c r="Y153" s="6">
        <f>VLOOKUP($C153,Demographics!$A$1:$T$2860,16,FALSE)/$E153</f>
        <v>0.22123893805309736</v>
      </c>
      <c r="Z153" s="6">
        <f>VLOOKUP($C153,Demographics!$A$1:$T$2860,17,FALSE)/$E153</f>
        <v>0</v>
      </c>
      <c r="AA153" s="6">
        <f>VLOOKUP($C153,Demographics!$A$1:$T$2860,18,FALSE)/$E153</f>
        <v>5.0147492625368731E-2</v>
      </c>
      <c r="AB153" s="6">
        <f>VLOOKUP($C153,Demographics!$A$1:$T$2860,19,FALSE)/$E153</f>
        <v>2.359882005899705E-2</v>
      </c>
      <c r="AC153" s="54">
        <f>VLOOKUP($C153,Demographics!$A$1:$T$2860,20,FALSE)/$E153</f>
        <v>0.13864306784660768</v>
      </c>
      <c r="AD153" s="44">
        <f t="shared" si="10"/>
        <v>2.2515090543259557</v>
      </c>
      <c r="AE153" s="44">
        <f t="shared" si="11"/>
        <v>2.0313765182186234</v>
      </c>
      <c r="AF153" s="44">
        <f t="shared" si="12"/>
        <v>1.8310598111227701</v>
      </c>
      <c r="AG153" s="19">
        <v>-0.29199999999999998</v>
      </c>
      <c r="AH153" s="20">
        <v>-5.6000000000000001E-2</v>
      </c>
      <c r="AI153" s="17">
        <v>-0.29199999999999998</v>
      </c>
      <c r="AJ153" s="21">
        <f t="shared" si="14"/>
        <v>-0.6399999999999999</v>
      </c>
      <c r="AK153" s="27">
        <f t="shared" si="13"/>
        <v>456</v>
      </c>
    </row>
    <row r="154" spans="1:37" x14ac:dyDescent="0.2">
      <c r="A154" s="9" t="s">
        <v>647</v>
      </c>
      <c r="B154" s="8" t="s">
        <v>427</v>
      </c>
      <c r="C154" s="35">
        <v>1776</v>
      </c>
      <c r="D154" s="36" t="s">
        <v>124</v>
      </c>
      <c r="E154" s="40">
        <f>VLOOKUP($C154,Demographics!$A$2:$T$2860,2,FALSE)</f>
        <v>29</v>
      </c>
      <c r="F154" s="87">
        <f>IFERROR(VLOOKUP($C154,'Graduation Rate'!$A:$M,13,FALSE), "")</f>
        <v>0.14285714299999999</v>
      </c>
      <c r="G154" s="87" t="str">
        <f>IFERROR(VLOOKUP($C154,Discipline!$A:$I,4,FALSE), "")</f>
        <v/>
      </c>
      <c r="H154" s="87" t="str">
        <f>IFERROR(VLOOKUP($C154,'Dual Credit'!$A:$P,6,FALSE), "")</f>
        <v/>
      </c>
      <c r="I154" s="99">
        <f>VLOOKUP($A154,Districts!$A:$G,7,FALSE)</f>
        <v>4.767851895386424</v>
      </c>
      <c r="J154" s="90">
        <f>VLOOKUP($A154,Districts!$A:$F,5,FALSE)</f>
        <v>16.686465116279066</v>
      </c>
      <c r="K154" s="55">
        <f>VLOOKUP($A154,Districts!$A:$F,6,FALSE)</f>
        <v>14385.167114971329</v>
      </c>
      <c r="L154" s="6">
        <f>VLOOKUP($C154,Demographics!$A$1:$T$2860,3,FALSE)/$E154</f>
        <v>0.62068965517241381</v>
      </c>
      <c r="M154" s="6">
        <f>VLOOKUP($C154,Demographics!$A$1:$T$2860,4,FALSE)/$E154</f>
        <v>0.37931034482758619</v>
      </c>
      <c r="N154" s="6">
        <f>VLOOKUP($C154,Demographics!$A$1:$T$2860,5,FALSE)/$E154</f>
        <v>0</v>
      </c>
      <c r="O154" s="6">
        <f>VLOOKUP($C154,Demographics!$A$1:$T$2860,6,FALSE)/$E154</f>
        <v>0</v>
      </c>
      <c r="P154" s="6">
        <f>VLOOKUP($C154,Demographics!$A$1:$T$2860,7,FALSE)/$E154</f>
        <v>0</v>
      </c>
      <c r="Q154" s="6">
        <f>VLOOKUP($C154,Demographics!$A$1:$T$2860,8,FALSE)/$E154</f>
        <v>0.75862068965517238</v>
      </c>
      <c r="R154" s="6">
        <f>VLOOKUP($C154,Demographics!$A$1:$T$2860,9,FALSE)/$E154</f>
        <v>0</v>
      </c>
      <c r="S154" s="6">
        <f>VLOOKUP($C154,Demographics!$A$1:$T$2860,10,FALSE)/$E154</f>
        <v>3.4482758620689655E-2</v>
      </c>
      <c r="T154" s="6">
        <f>VLOOKUP($C154,Demographics!$A$1:$T$2860,11,FALSE)/$E154</f>
        <v>0.20689655172413793</v>
      </c>
      <c r="U154" s="6">
        <f>VLOOKUP($C154,Demographics!$A$1:$T$2860,12,FALSE)/$E154</f>
        <v>0.20689655172413793</v>
      </c>
      <c r="V154" s="6">
        <f>VLOOKUP($C154,Demographics!$A$1:$T$2860,13,FALSE)/$E154</f>
        <v>3.4482758620689655E-2</v>
      </c>
      <c r="W154" s="6">
        <f>VLOOKUP($C154,Demographics!$A$1:$T$2860,14,FALSE)/$E154</f>
        <v>0.27586206896551724</v>
      </c>
      <c r="X154" s="6">
        <f>VLOOKUP($C154,Demographics!$A$1:$T$2860,15,FALSE)/$E154</f>
        <v>0.75862068965517238</v>
      </c>
      <c r="Y154" s="6">
        <f>VLOOKUP($C154,Demographics!$A$1:$T$2860,16,FALSE)/$E154</f>
        <v>6.8965517241379309E-2</v>
      </c>
      <c r="Z154" s="6">
        <f>VLOOKUP($C154,Demographics!$A$1:$T$2860,17,FALSE)/$E154</f>
        <v>0</v>
      </c>
      <c r="AA154" s="6">
        <f>VLOOKUP($C154,Demographics!$A$1:$T$2860,18,FALSE)/$E154</f>
        <v>0.17241379310344829</v>
      </c>
      <c r="AB154" s="6">
        <f>VLOOKUP($C154,Demographics!$A$1:$T$2860,19,FALSE)/$E154</f>
        <v>3.4482758620689655E-2</v>
      </c>
      <c r="AC154" s="54">
        <f>VLOOKUP($C154,Demographics!$A$1:$T$2860,20,FALSE)/$E154</f>
        <v>0.2413793103448276</v>
      </c>
      <c r="AD154" s="44" t="str">
        <f t="shared" si="10"/>
        <v/>
      </c>
      <c r="AE154" s="44" t="str">
        <f t="shared" si="11"/>
        <v/>
      </c>
      <c r="AF154" s="44">
        <f t="shared" si="12"/>
        <v>1.6666666666666665</v>
      </c>
      <c r="AG154" s="19"/>
      <c r="AH154" s="20"/>
      <c r="AI154" s="17">
        <v>4.0000000000000001E-3</v>
      </c>
      <c r="AJ154" s="21">
        <f t="shared" si="14"/>
        <v>4.0000000000000001E-3</v>
      </c>
      <c r="AK154" s="27">
        <f t="shared" si="13"/>
        <v>221</v>
      </c>
    </row>
    <row r="155" spans="1:37" x14ac:dyDescent="0.2">
      <c r="A155" s="9" t="s">
        <v>647</v>
      </c>
      <c r="B155" s="8" t="s">
        <v>83</v>
      </c>
      <c r="C155" s="35">
        <v>2555</v>
      </c>
      <c r="D155" s="36" t="s">
        <v>123</v>
      </c>
      <c r="E155" s="40">
        <f>VLOOKUP($C155,Demographics!$A$2:$T$2860,2,FALSE)</f>
        <v>959</v>
      </c>
      <c r="F155" s="87">
        <f>IFERROR(VLOOKUP($C155,'Graduation Rate'!$A:$M,13,FALSE), "")</f>
        <v>0.90355329900000003</v>
      </c>
      <c r="G155" s="87">
        <f>IFERROR(VLOOKUP($C155,Discipline!$A:$I,4,FALSE), "")</f>
        <v>3.9E-2</v>
      </c>
      <c r="H155" s="87">
        <f>IFERROR(VLOOKUP($C155,'Dual Credit'!$A:$P,6,FALSE), "")</f>
        <v>9.1999999999999998E-2</v>
      </c>
      <c r="I155" s="99">
        <f>VLOOKUP($A155,Districts!$A:$G,7,FALSE)</f>
        <v>4.767851895386424</v>
      </c>
      <c r="J155" s="90">
        <f>VLOOKUP($A155,Districts!$A:$F,5,FALSE)</f>
        <v>16.686465116279066</v>
      </c>
      <c r="K155" s="55">
        <f>VLOOKUP($A155,Districts!$A:$F,6,FALSE)</f>
        <v>14385.167114971329</v>
      </c>
      <c r="L155" s="6">
        <f>VLOOKUP($C155,Demographics!$A$1:$T$2860,3,FALSE)/$E155</f>
        <v>0.48383733055265904</v>
      </c>
      <c r="M155" s="6">
        <f>VLOOKUP($C155,Demographics!$A$1:$T$2860,4,FALSE)/$E155</f>
        <v>0.51616266944734102</v>
      </c>
      <c r="N155" s="6">
        <f>VLOOKUP($C155,Demographics!$A$1:$T$2860,5,FALSE)/$E155</f>
        <v>0</v>
      </c>
      <c r="O155" s="6">
        <f>VLOOKUP($C155,Demographics!$A$1:$T$2860,6,FALSE)/$E155</f>
        <v>2.0855057351407717E-3</v>
      </c>
      <c r="P155" s="6">
        <f>VLOOKUP($C155,Demographics!$A$1:$T$2860,7,FALSE)/$E155</f>
        <v>1.0427528675703858E-3</v>
      </c>
      <c r="Q155" s="6">
        <f>VLOOKUP($C155,Demographics!$A$1:$T$2860,8,FALSE)/$E155</f>
        <v>0.93326381647549528</v>
      </c>
      <c r="R155" s="6">
        <f>VLOOKUP($C155,Demographics!$A$1:$T$2860,9,FALSE)/$E155</f>
        <v>0</v>
      </c>
      <c r="S155" s="6">
        <f>VLOOKUP($C155,Demographics!$A$1:$T$2860,10,FALSE)/$E155</f>
        <v>2.0855057351407717E-3</v>
      </c>
      <c r="T155" s="6">
        <f>VLOOKUP($C155,Demographics!$A$1:$T$2860,11,FALSE)/$E155</f>
        <v>6.1522419186652764E-2</v>
      </c>
      <c r="U155" s="6">
        <f>VLOOKUP($C155,Demographics!$A$1:$T$2860,12,FALSE)/$E155</f>
        <v>0.26590198123044839</v>
      </c>
      <c r="V155" s="6">
        <f>VLOOKUP($C155,Demographics!$A$1:$T$2860,13,FALSE)/$E155</f>
        <v>4.1710114702815434E-3</v>
      </c>
      <c r="W155" s="6">
        <f>VLOOKUP($C155,Demographics!$A$1:$T$2860,14,FALSE)/$E155</f>
        <v>3.5453597497393116E-2</v>
      </c>
      <c r="X155" s="6">
        <f>VLOOKUP($C155,Demographics!$A$1:$T$2860,15,FALSE)/$E155</f>
        <v>0.82168925964546402</v>
      </c>
      <c r="Y155" s="6">
        <f>VLOOKUP($C155,Demographics!$A$1:$T$2860,16,FALSE)/$E155</f>
        <v>0.12721584984358708</v>
      </c>
      <c r="Z155" s="6">
        <f>VLOOKUP($C155,Demographics!$A$1:$T$2860,17,FALSE)/$E155</f>
        <v>2.0855057351407717E-3</v>
      </c>
      <c r="AA155" s="6">
        <f>VLOOKUP($C155,Demographics!$A$1:$T$2860,18,FALSE)/$E155</f>
        <v>3.8581856100104277E-2</v>
      </c>
      <c r="AB155" s="6">
        <f>VLOOKUP($C155,Demographics!$A$1:$T$2860,19,FALSE)/$E155</f>
        <v>2.1897810218978103E-2</v>
      </c>
      <c r="AC155" s="54">
        <f>VLOOKUP($C155,Demographics!$A$1:$T$2860,20,FALSE)/$E155</f>
        <v>0.1105318039624609</v>
      </c>
      <c r="AD155" s="44">
        <f t="shared" si="10"/>
        <v>2.32258064516129</v>
      </c>
      <c r="AE155" s="44">
        <f t="shared" si="11"/>
        <v>1.6925403225806452</v>
      </c>
      <c r="AF155" s="44">
        <f t="shared" si="12"/>
        <v>1.6730575176589306</v>
      </c>
      <c r="AG155" s="19">
        <v>-7.0000000000000007E-2</v>
      </c>
      <c r="AH155" s="20">
        <v>-2.5999999999999999E-2</v>
      </c>
      <c r="AI155" s="17">
        <v>-0.185</v>
      </c>
      <c r="AJ155" s="21">
        <f t="shared" si="14"/>
        <v>-0.28100000000000003</v>
      </c>
      <c r="AK155" s="27">
        <f t="shared" si="13"/>
        <v>367</v>
      </c>
    </row>
    <row r="156" spans="1:37" x14ac:dyDescent="0.2">
      <c r="A156" s="9" t="s">
        <v>648</v>
      </c>
      <c r="B156" s="8" t="s">
        <v>279</v>
      </c>
      <c r="C156" s="35">
        <v>3314</v>
      </c>
      <c r="D156" s="36" t="s">
        <v>123</v>
      </c>
      <c r="E156" s="40">
        <f>VLOOKUP($C156,Demographics!$A$2:$T$2860,2,FALSE)</f>
        <v>427</v>
      </c>
      <c r="F156" s="87">
        <f>IFERROR(VLOOKUP($C156,'Graduation Rate'!$A:$M,13,FALSE), "")</f>
        <v>0.81415929200000003</v>
      </c>
      <c r="G156" s="87">
        <f>IFERROR(VLOOKUP($C156,Discipline!$A:$I,4,FALSE), "")</f>
        <v>5.0999999999999997E-2</v>
      </c>
      <c r="H156" s="87">
        <f>IFERROR(VLOOKUP($C156,'Dual Credit'!$A:$P,6,FALSE), "")</f>
        <v>0.01</v>
      </c>
      <c r="I156" s="99">
        <f>VLOOKUP($A156,Districts!$A:$G,7,FALSE)</f>
        <v>7.064868804664723</v>
      </c>
      <c r="J156" s="90">
        <f>VLOOKUP($A156,Districts!$A:$F,5,FALSE)</f>
        <v>15.863846153846156</v>
      </c>
      <c r="K156" s="55">
        <f>VLOOKUP($A156,Districts!$A:$F,6,FALSE)</f>
        <v>15251.029578625812</v>
      </c>
      <c r="L156" s="6">
        <f>VLOOKUP($C156,Demographics!$A$1:$T$2860,3,FALSE)/$E156</f>
        <v>0.49180327868852458</v>
      </c>
      <c r="M156" s="6">
        <f>VLOOKUP($C156,Demographics!$A$1:$T$2860,4,FALSE)/$E156</f>
        <v>0.50819672131147542</v>
      </c>
      <c r="N156" s="6">
        <f>VLOOKUP($C156,Demographics!$A$1:$T$2860,5,FALSE)/$E156</f>
        <v>3.0444964871194378E-2</v>
      </c>
      <c r="O156" s="6">
        <f>VLOOKUP($C156,Demographics!$A$1:$T$2860,6,FALSE)/$E156</f>
        <v>0</v>
      </c>
      <c r="P156" s="6">
        <f>VLOOKUP($C156,Demographics!$A$1:$T$2860,7,FALSE)/$E156</f>
        <v>2.34192037470726E-3</v>
      </c>
      <c r="Q156" s="6">
        <f>VLOOKUP($C156,Demographics!$A$1:$T$2860,8,FALSE)/$E156</f>
        <v>0.92505854800936771</v>
      </c>
      <c r="R156" s="6">
        <f>VLOOKUP($C156,Demographics!$A$1:$T$2860,9,FALSE)/$E156</f>
        <v>0</v>
      </c>
      <c r="S156" s="6">
        <f>VLOOKUP($C156,Demographics!$A$1:$T$2860,10,FALSE)/$E156</f>
        <v>0</v>
      </c>
      <c r="T156" s="6">
        <f>VLOOKUP($C156,Demographics!$A$1:$T$2860,11,FALSE)/$E156</f>
        <v>4.2154566744730677E-2</v>
      </c>
      <c r="U156" s="6">
        <f>VLOOKUP($C156,Demographics!$A$1:$T$2860,12,FALSE)/$E156</f>
        <v>0.22716627634660422</v>
      </c>
      <c r="V156" s="6">
        <f>VLOOKUP($C156,Demographics!$A$1:$T$2860,13,FALSE)/$E156</f>
        <v>0</v>
      </c>
      <c r="W156" s="6">
        <f>VLOOKUP($C156,Demographics!$A$1:$T$2860,14,FALSE)/$E156</f>
        <v>4.9180327868852458E-2</v>
      </c>
      <c r="X156" s="6">
        <f>VLOOKUP($C156,Demographics!$A$1:$T$2860,15,FALSE)/$E156</f>
        <v>0.8571428571428571</v>
      </c>
      <c r="Y156" s="6">
        <f>VLOOKUP($C156,Demographics!$A$1:$T$2860,16,FALSE)/$E156</f>
        <v>0.2388758782201405</v>
      </c>
      <c r="Z156" s="6">
        <f>VLOOKUP($C156,Demographics!$A$1:$T$2860,17,FALSE)/$E156</f>
        <v>0</v>
      </c>
      <c r="AA156" s="6">
        <f>VLOOKUP($C156,Demographics!$A$1:$T$2860,18,FALSE)/$E156</f>
        <v>3.7470725995316159E-2</v>
      </c>
      <c r="AB156" s="6">
        <f>VLOOKUP($C156,Demographics!$A$1:$T$2860,19,FALSE)/$E156</f>
        <v>9.3676814988290398E-3</v>
      </c>
      <c r="AC156" s="54">
        <f>VLOOKUP($C156,Demographics!$A$1:$T$2860,20,FALSE)/$E156</f>
        <v>0.11241217798594848</v>
      </c>
      <c r="AD156" s="44">
        <f t="shared" si="10"/>
        <v>2.5880000000000001</v>
      </c>
      <c r="AE156" s="44">
        <f t="shared" si="11"/>
        <v>1.7010000000000001</v>
      </c>
      <c r="AF156" s="44">
        <f t="shared" si="12"/>
        <v>1.6905965621840244</v>
      </c>
      <c r="AG156" s="19">
        <v>0.216</v>
      </c>
      <c r="AH156" s="20">
        <v>-1.4E-2</v>
      </c>
      <c r="AI156" s="17">
        <v>-0.16400000000000001</v>
      </c>
      <c r="AJ156" s="21">
        <f t="shared" si="14"/>
        <v>3.7999999999999978E-2</v>
      </c>
      <c r="AK156" s="27">
        <f t="shared" si="13"/>
        <v>208</v>
      </c>
    </row>
    <row r="157" spans="1:37" x14ac:dyDescent="0.2">
      <c r="A157" s="9" t="s">
        <v>649</v>
      </c>
      <c r="B157" s="8" t="s">
        <v>28</v>
      </c>
      <c r="C157" s="35">
        <v>5171</v>
      </c>
      <c r="D157" s="36" t="s">
        <v>124</v>
      </c>
      <c r="E157" s="40">
        <f>VLOOKUP($C157,Demographics!$A$2:$T$2860,2,FALSE)</f>
        <v>122</v>
      </c>
      <c r="F157" s="87">
        <f>IFERROR(VLOOKUP($C157,'Graduation Rate'!$A:$M,13,FALSE), "")</f>
        <v>0.49275362299999997</v>
      </c>
      <c r="G157" s="87">
        <f>IFERROR(VLOOKUP($C157,Discipline!$A:$I,4,FALSE), "")</f>
        <v>4.5999999999999999E-2</v>
      </c>
      <c r="H157" s="87">
        <f>IFERROR(VLOOKUP($C157,'Dual Credit'!$A:$P,6,FALSE), "")</f>
        <v>0.1</v>
      </c>
      <c r="I157" s="99">
        <f>VLOOKUP($A157,Districts!$A:$G,7,FALSE)</f>
        <v>4.9230769230769234</v>
      </c>
      <c r="J157" s="90">
        <f>VLOOKUP($A157,Districts!$A:$F,5,FALSE)</f>
        <v>16.850102068062601</v>
      </c>
      <c r="K157" s="55">
        <f>VLOOKUP($A157,Districts!$A:$F,6,FALSE)</f>
        <v>15047.068205982781</v>
      </c>
      <c r="L157" s="6">
        <f>VLOOKUP($C157,Demographics!$A$1:$T$2860,3,FALSE)/$E157</f>
        <v>0.45901639344262296</v>
      </c>
      <c r="M157" s="6">
        <f>VLOOKUP($C157,Demographics!$A$1:$T$2860,4,FALSE)/$E157</f>
        <v>0.54098360655737709</v>
      </c>
      <c r="N157" s="6">
        <f>VLOOKUP($C157,Demographics!$A$1:$T$2860,5,FALSE)/$E157</f>
        <v>2.4590163934426229E-2</v>
      </c>
      <c r="O157" s="6">
        <f>VLOOKUP($C157,Demographics!$A$1:$T$2860,6,FALSE)/$E157</f>
        <v>0</v>
      </c>
      <c r="P157" s="6">
        <f>VLOOKUP($C157,Demographics!$A$1:$T$2860,7,FALSE)/$E157</f>
        <v>1.6393442622950821E-2</v>
      </c>
      <c r="Q157" s="6">
        <f>VLOOKUP($C157,Demographics!$A$1:$T$2860,8,FALSE)/$E157</f>
        <v>0.13114754098360656</v>
      </c>
      <c r="R157" s="6">
        <f>VLOOKUP($C157,Demographics!$A$1:$T$2860,9,FALSE)/$E157</f>
        <v>1.6393442622950821E-2</v>
      </c>
      <c r="S157" s="6">
        <f>VLOOKUP($C157,Demographics!$A$1:$T$2860,10,FALSE)/$E157</f>
        <v>7.3770491803278687E-2</v>
      </c>
      <c r="T157" s="6">
        <f>VLOOKUP($C157,Demographics!$A$1:$T$2860,11,FALSE)/$E157</f>
        <v>0.73770491803278693</v>
      </c>
      <c r="U157" s="6">
        <f>VLOOKUP($C157,Demographics!$A$1:$T$2860,12,FALSE)/$E157</f>
        <v>4.0983606557377046E-2</v>
      </c>
      <c r="V157" s="6">
        <f>VLOOKUP($C157,Demographics!$A$1:$T$2860,13,FALSE)/$E157</f>
        <v>3.2786885245901641E-2</v>
      </c>
      <c r="W157" s="6">
        <f>VLOOKUP($C157,Demographics!$A$1:$T$2860,14,FALSE)/$E157</f>
        <v>0.31967213114754101</v>
      </c>
      <c r="X157" s="6">
        <f>VLOOKUP($C157,Demographics!$A$1:$T$2860,15,FALSE)/$E157</f>
        <v>0.63114754098360659</v>
      </c>
      <c r="Y157" s="6">
        <f>VLOOKUP($C157,Demographics!$A$1:$T$2860,16,FALSE)/$E157</f>
        <v>0</v>
      </c>
      <c r="Z157" s="6">
        <f>VLOOKUP($C157,Demographics!$A$1:$T$2860,17,FALSE)/$E157</f>
        <v>0</v>
      </c>
      <c r="AA157" s="6">
        <f>VLOOKUP($C157,Demographics!$A$1:$T$2860,18,FALSE)/$E157</f>
        <v>8.1967213114754092E-2</v>
      </c>
      <c r="AB157" s="6">
        <f>VLOOKUP($C157,Demographics!$A$1:$T$2860,19,FALSE)/$E157</f>
        <v>0.13114754098360656</v>
      </c>
      <c r="AC157" s="54">
        <f>VLOOKUP($C157,Demographics!$A$1:$T$2860,20,FALSE)/$E157</f>
        <v>0.21311475409836064</v>
      </c>
      <c r="AD157" s="44">
        <f t="shared" si="10"/>
        <v>2.1332644628099175</v>
      </c>
      <c r="AE157" s="44" t="str">
        <f t="shared" si="11"/>
        <v/>
      </c>
      <c r="AF157" s="44">
        <f t="shared" si="12"/>
        <v>1.656633221850613</v>
      </c>
      <c r="AG157" s="19">
        <v>-0.22800000000000001</v>
      </c>
      <c r="AH157" s="20"/>
      <c r="AI157" s="17">
        <v>-0.13300000000000001</v>
      </c>
      <c r="AJ157" s="21">
        <f t="shared" si="14"/>
        <v>-0.36099999999999999</v>
      </c>
      <c r="AK157" s="27">
        <f t="shared" si="13"/>
        <v>389</v>
      </c>
    </row>
    <row r="158" spans="1:37" x14ac:dyDescent="0.2">
      <c r="A158" s="9" t="s">
        <v>649</v>
      </c>
      <c r="B158" s="8" t="s">
        <v>116</v>
      </c>
      <c r="C158" s="35">
        <v>2580</v>
      </c>
      <c r="D158" s="36" t="s">
        <v>123</v>
      </c>
      <c r="E158" s="40">
        <f>VLOOKUP($C158,Demographics!$A$2:$T$2860,2,FALSE)</f>
        <v>518</v>
      </c>
      <c r="F158" s="87">
        <f>IFERROR(VLOOKUP($C158,'Graduation Rate'!$A:$M,13,FALSE), "")</f>
        <v>0.88785046700000003</v>
      </c>
      <c r="G158" s="87">
        <f>IFERROR(VLOOKUP($C158,Discipline!$A:$I,4,FALSE), "")</f>
        <v>6.4000000000000001E-2</v>
      </c>
      <c r="H158" s="87">
        <f>IFERROR(VLOOKUP($C158,'Dual Credit'!$A:$P,6,FALSE), "")</f>
        <v>0.217</v>
      </c>
      <c r="I158" s="99">
        <f>VLOOKUP($A158,Districts!$A:$G,7,FALSE)</f>
        <v>4.9230769230769234</v>
      </c>
      <c r="J158" s="90">
        <f>VLOOKUP($A158,Districts!$A:$F,5,FALSE)</f>
        <v>16.850102068062601</v>
      </c>
      <c r="K158" s="55">
        <f>VLOOKUP($A158,Districts!$A:$F,6,FALSE)</f>
        <v>15047.068205982781</v>
      </c>
      <c r="L158" s="6">
        <f>VLOOKUP($C158,Demographics!$A$1:$T$2860,3,FALSE)/$E158</f>
        <v>0.46138996138996141</v>
      </c>
      <c r="M158" s="6">
        <f>VLOOKUP($C158,Demographics!$A$1:$T$2860,4,FALSE)/$E158</f>
        <v>0.53861003861003864</v>
      </c>
      <c r="N158" s="6">
        <f>VLOOKUP($C158,Demographics!$A$1:$T$2860,5,FALSE)/$E158</f>
        <v>5.7915057915057912E-3</v>
      </c>
      <c r="O158" s="6">
        <f>VLOOKUP($C158,Demographics!$A$1:$T$2860,6,FALSE)/$E158</f>
        <v>9.6525096525096523E-3</v>
      </c>
      <c r="P158" s="6">
        <f>VLOOKUP($C158,Demographics!$A$1:$T$2860,7,FALSE)/$E158</f>
        <v>9.6525096525096523E-3</v>
      </c>
      <c r="Q158" s="6">
        <f>VLOOKUP($C158,Demographics!$A$1:$T$2860,8,FALSE)/$E158</f>
        <v>0.10424710424710425</v>
      </c>
      <c r="R158" s="6">
        <f>VLOOKUP($C158,Demographics!$A$1:$T$2860,9,FALSE)/$E158</f>
        <v>3.8610038610038611E-3</v>
      </c>
      <c r="S158" s="6">
        <f>VLOOKUP($C158,Demographics!$A$1:$T$2860,10,FALSE)/$E158</f>
        <v>7.5289575289575292E-2</v>
      </c>
      <c r="T158" s="6">
        <f>VLOOKUP($C158,Demographics!$A$1:$T$2860,11,FALSE)/$E158</f>
        <v>0.79150579150579148</v>
      </c>
      <c r="U158" s="6">
        <f>VLOOKUP($C158,Demographics!$A$1:$T$2860,12,FALSE)/$E158</f>
        <v>2.3166023166023165E-2</v>
      </c>
      <c r="V158" s="6">
        <f>VLOOKUP($C158,Demographics!$A$1:$T$2860,13,FALSE)/$E158</f>
        <v>3.8610038610038611E-3</v>
      </c>
      <c r="W158" s="6">
        <f>VLOOKUP($C158,Demographics!$A$1:$T$2860,14,FALSE)/$E158</f>
        <v>6.9498069498069498E-2</v>
      </c>
      <c r="X158" s="6">
        <f>VLOOKUP($C158,Demographics!$A$1:$T$2860,15,FALSE)/$E158</f>
        <v>0.38223938223938225</v>
      </c>
      <c r="Y158" s="6">
        <f>VLOOKUP($C158,Demographics!$A$1:$T$2860,16,FALSE)/$E158</f>
        <v>0</v>
      </c>
      <c r="Z158" s="6">
        <f>VLOOKUP($C158,Demographics!$A$1:$T$2860,17,FALSE)/$E158</f>
        <v>1.1583011583011582E-2</v>
      </c>
      <c r="AA158" s="6">
        <f>VLOOKUP($C158,Demographics!$A$1:$T$2860,18,FALSE)/$E158</f>
        <v>5.4054054054054057E-2</v>
      </c>
      <c r="AB158" s="6">
        <f>VLOOKUP($C158,Demographics!$A$1:$T$2860,19,FALSE)/$E158</f>
        <v>1.9305019305019305E-2</v>
      </c>
      <c r="AC158" s="54">
        <f>VLOOKUP($C158,Demographics!$A$1:$T$2860,20,FALSE)/$E158</f>
        <v>0.16795366795366795</v>
      </c>
      <c r="AD158" s="44">
        <f t="shared" si="10"/>
        <v>2.7941473259334009</v>
      </c>
      <c r="AE158" s="44">
        <f t="shared" si="11"/>
        <v>2.0494450050454089</v>
      </c>
      <c r="AF158" s="44">
        <f t="shared" si="12"/>
        <v>2.4262461851475075</v>
      </c>
      <c r="AG158" s="19">
        <v>-7.6999999999999999E-2</v>
      </c>
      <c r="AH158" s="20">
        <v>-0.31900000000000001</v>
      </c>
      <c r="AI158" s="17">
        <v>-8.9999999999999993E-3</v>
      </c>
      <c r="AJ158" s="21">
        <f t="shared" si="14"/>
        <v>-0.40500000000000003</v>
      </c>
      <c r="AK158" s="27">
        <f t="shared" si="13"/>
        <v>400</v>
      </c>
    </row>
    <row r="159" spans="1:37" x14ac:dyDescent="0.2">
      <c r="A159" s="9" t="s">
        <v>650</v>
      </c>
      <c r="B159" s="8" t="s">
        <v>399</v>
      </c>
      <c r="C159" s="35">
        <v>3113</v>
      </c>
      <c r="D159" s="36" t="s">
        <v>123</v>
      </c>
      <c r="E159" s="40">
        <f>VLOOKUP($C159,Demographics!$A$2:$T$2860,2,FALSE)</f>
        <v>55</v>
      </c>
      <c r="F159" s="87" t="str">
        <f>IFERROR(VLOOKUP($C159,'Graduation Rate'!$A:$M,13,FALSE), "")</f>
        <v/>
      </c>
      <c r="G159" s="87" t="str">
        <f>IFERROR(VLOOKUP($C159,Discipline!$A:$I,4,FALSE), "")</f>
        <v/>
      </c>
      <c r="H159" s="87">
        <f>IFERROR(VLOOKUP($C159,'Dual Credit'!$A:$P,6,FALSE), "")</f>
        <v>0.1</v>
      </c>
      <c r="I159" s="99">
        <f>VLOOKUP($A159,Districts!$A:$G,7,FALSE)</f>
        <v>3.4912280701754388</v>
      </c>
      <c r="J159" s="90">
        <f>VLOOKUP($A159,Districts!$A:$F,5,FALSE)</f>
        <v>9.5597728863654048</v>
      </c>
      <c r="K159" s="55">
        <f>VLOOKUP($A159,Districts!$A:$F,6,FALSE)</f>
        <v>25923.234968676268</v>
      </c>
      <c r="L159" s="6">
        <f>VLOOKUP($C159,Demographics!$A$1:$T$2860,3,FALSE)/$E159</f>
        <v>0.41818181818181815</v>
      </c>
      <c r="M159" s="6">
        <f>VLOOKUP($C159,Demographics!$A$1:$T$2860,4,FALSE)/$E159</f>
        <v>0.58181818181818179</v>
      </c>
      <c r="N159" s="6">
        <f>VLOOKUP($C159,Demographics!$A$1:$T$2860,5,FALSE)/$E159</f>
        <v>1.8181818181818181E-2</v>
      </c>
      <c r="O159" s="6">
        <f>VLOOKUP($C159,Demographics!$A$1:$T$2860,6,FALSE)/$E159</f>
        <v>3.6363636363636362E-2</v>
      </c>
      <c r="P159" s="6">
        <f>VLOOKUP($C159,Demographics!$A$1:$T$2860,7,FALSE)/$E159</f>
        <v>1.8181818181818181E-2</v>
      </c>
      <c r="Q159" s="6">
        <f>VLOOKUP($C159,Demographics!$A$1:$T$2860,8,FALSE)/$E159</f>
        <v>3.6363636363636362E-2</v>
      </c>
      <c r="R159" s="6">
        <f>VLOOKUP($C159,Demographics!$A$1:$T$2860,9,FALSE)/$E159</f>
        <v>1.8181818181818181E-2</v>
      </c>
      <c r="S159" s="6">
        <f>VLOOKUP($C159,Demographics!$A$1:$T$2860,10,FALSE)/$E159</f>
        <v>1.8181818181818181E-2</v>
      </c>
      <c r="T159" s="6">
        <f>VLOOKUP($C159,Demographics!$A$1:$T$2860,11,FALSE)/$E159</f>
        <v>0.8545454545454545</v>
      </c>
      <c r="U159" s="6">
        <f>VLOOKUP($C159,Demographics!$A$1:$T$2860,12,FALSE)/$E159</f>
        <v>0</v>
      </c>
      <c r="V159" s="6">
        <f>VLOOKUP($C159,Demographics!$A$1:$T$2860,13,FALSE)/$E159</f>
        <v>0</v>
      </c>
      <c r="W159" s="6">
        <f>VLOOKUP($C159,Demographics!$A$1:$T$2860,14,FALSE)/$E159</f>
        <v>3.6363636363636362E-2</v>
      </c>
      <c r="X159" s="6">
        <f>VLOOKUP($C159,Demographics!$A$1:$T$2860,15,FALSE)/$E159</f>
        <v>0.38181818181818183</v>
      </c>
      <c r="Y159" s="6">
        <f>VLOOKUP($C159,Demographics!$A$1:$T$2860,16,FALSE)/$E159</f>
        <v>0</v>
      </c>
      <c r="Z159" s="6">
        <f>VLOOKUP($C159,Demographics!$A$1:$T$2860,17,FALSE)/$E159</f>
        <v>0</v>
      </c>
      <c r="AA159" s="6">
        <f>VLOOKUP($C159,Demographics!$A$1:$T$2860,18,FALSE)/$E159</f>
        <v>0.16363636363636364</v>
      </c>
      <c r="AB159" s="6">
        <f>VLOOKUP($C159,Demographics!$A$1:$T$2860,19,FALSE)/$E159</f>
        <v>0</v>
      </c>
      <c r="AC159" s="54">
        <f>VLOOKUP($C159,Demographics!$A$1:$T$2860,20,FALSE)/$E159</f>
        <v>0.18181818181818182</v>
      </c>
      <c r="AD159" s="44">
        <f t="shared" si="10"/>
        <v>2.5839999999999996</v>
      </c>
      <c r="AE159" s="44">
        <f t="shared" si="11"/>
        <v>2.1379999999999999</v>
      </c>
      <c r="AF159" s="44">
        <f t="shared" si="12"/>
        <v>2.1660000000000004</v>
      </c>
      <c r="AG159" s="19">
        <v>-0.14799999999999999</v>
      </c>
      <c r="AH159" s="20">
        <v>5.1999999999999998E-2</v>
      </c>
      <c r="AI159" s="17">
        <v>-0.28000000000000003</v>
      </c>
      <c r="AJ159" s="21">
        <f t="shared" si="14"/>
        <v>-0.376</v>
      </c>
      <c r="AK159" s="27">
        <f t="shared" si="13"/>
        <v>392</v>
      </c>
    </row>
    <row r="160" spans="1:37" x14ac:dyDescent="0.2">
      <c r="A160" s="9" t="s">
        <v>651</v>
      </c>
      <c r="B160" s="8" t="s">
        <v>165</v>
      </c>
      <c r="C160" s="35">
        <v>4559</v>
      </c>
      <c r="D160" s="36" t="s">
        <v>123</v>
      </c>
      <c r="E160" s="40">
        <f>VLOOKUP($C160,Demographics!$A$2:$T$2860,2,FALSE)</f>
        <v>367</v>
      </c>
      <c r="F160" s="87">
        <f>IFERROR(VLOOKUP($C160,'Graduation Rate'!$A:$M,13,FALSE), "")</f>
        <v>0.85106382999999997</v>
      </c>
      <c r="G160" s="87">
        <f>IFERROR(VLOOKUP($C160,Discipline!$A:$I,4,FALSE), "")</f>
        <v>4.2000000000000003E-2</v>
      </c>
      <c r="H160" s="87">
        <f>IFERROR(VLOOKUP($C160,'Dual Credit'!$A:$P,6,FALSE), "")</f>
        <v>0.01</v>
      </c>
      <c r="I160" s="99">
        <f>VLOOKUP($A160,Districts!$A:$G,7,FALSE)</f>
        <v>3.8270814272644098</v>
      </c>
      <c r="J160" s="90">
        <f>VLOOKUP($A160,Districts!$A:$F,5,FALSE)</f>
        <v>16.088605782994559</v>
      </c>
      <c r="K160" s="55">
        <f>VLOOKUP($A160,Districts!$A:$F,6,FALSE)</f>
        <v>14531.102976111031</v>
      </c>
      <c r="L160" s="6">
        <f>VLOOKUP($C160,Demographics!$A$1:$T$2860,3,FALSE)/$E160</f>
        <v>0.50681198910081748</v>
      </c>
      <c r="M160" s="6">
        <f>VLOOKUP($C160,Demographics!$A$1:$T$2860,4,FALSE)/$E160</f>
        <v>0.49318801089918257</v>
      </c>
      <c r="N160" s="6">
        <f>VLOOKUP($C160,Demographics!$A$1:$T$2860,5,FALSE)/$E160</f>
        <v>5.4495912806539508E-3</v>
      </c>
      <c r="O160" s="6">
        <f>VLOOKUP($C160,Demographics!$A$1:$T$2860,6,FALSE)/$E160</f>
        <v>0</v>
      </c>
      <c r="P160" s="6">
        <f>VLOOKUP($C160,Demographics!$A$1:$T$2860,7,FALSE)/$E160</f>
        <v>5.4495912806539508E-3</v>
      </c>
      <c r="Q160" s="6">
        <f>VLOOKUP($C160,Demographics!$A$1:$T$2860,8,FALSE)/$E160</f>
        <v>0.76021798365122617</v>
      </c>
      <c r="R160" s="6">
        <f>VLOOKUP($C160,Demographics!$A$1:$T$2860,9,FALSE)/$E160</f>
        <v>0</v>
      </c>
      <c r="S160" s="6">
        <f>VLOOKUP($C160,Demographics!$A$1:$T$2860,10,FALSE)/$E160</f>
        <v>8.1743869209809257E-3</v>
      </c>
      <c r="T160" s="6">
        <f>VLOOKUP($C160,Demographics!$A$1:$T$2860,11,FALSE)/$E160</f>
        <v>0.22070844686648503</v>
      </c>
      <c r="U160" s="6">
        <f>VLOOKUP($C160,Demographics!$A$1:$T$2860,12,FALSE)/$E160</f>
        <v>0.20435967302452315</v>
      </c>
      <c r="V160" s="6">
        <f>VLOOKUP($C160,Demographics!$A$1:$T$2860,13,FALSE)/$E160</f>
        <v>1.3623978201634877E-2</v>
      </c>
      <c r="W160" s="6">
        <f>VLOOKUP($C160,Demographics!$A$1:$T$2860,14,FALSE)/$E160</f>
        <v>3.8147138964577658E-2</v>
      </c>
      <c r="X160" s="6">
        <f>VLOOKUP($C160,Demographics!$A$1:$T$2860,15,FALSE)/$E160</f>
        <v>0.80653950953678477</v>
      </c>
      <c r="Y160" s="6">
        <f>VLOOKUP($C160,Demographics!$A$1:$T$2860,16,FALSE)/$E160</f>
        <v>0.12806539509536785</v>
      </c>
      <c r="Z160" s="6">
        <f>VLOOKUP($C160,Demographics!$A$1:$T$2860,17,FALSE)/$E160</f>
        <v>8.1743869209809257E-3</v>
      </c>
      <c r="AA160" s="6">
        <f>VLOOKUP($C160,Demographics!$A$1:$T$2860,18,FALSE)/$E160</f>
        <v>5.4495912806539509E-2</v>
      </c>
      <c r="AB160" s="6">
        <f>VLOOKUP($C160,Demographics!$A$1:$T$2860,19,FALSE)/$E160</f>
        <v>2.9972752043596729E-2</v>
      </c>
      <c r="AC160" s="54">
        <f>VLOOKUP($C160,Demographics!$A$1:$T$2860,20,FALSE)/$E160</f>
        <v>0.10354223433242507</v>
      </c>
      <c r="AD160" s="44">
        <f t="shared" si="10"/>
        <v>2.7029999999999998</v>
      </c>
      <c r="AE160" s="44">
        <f t="shared" si="11"/>
        <v>1.7279999999999998</v>
      </c>
      <c r="AF160" s="44">
        <f t="shared" si="12"/>
        <v>1.9353182751540041</v>
      </c>
      <c r="AG160" s="19">
        <v>0.253</v>
      </c>
      <c r="AH160" s="20">
        <v>-3.5000000000000003E-2</v>
      </c>
      <c r="AI160" s="17">
        <v>5.0000000000000001E-3</v>
      </c>
      <c r="AJ160" s="21">
        <f t="shared" si="14"/>
        <v>0.223</v>
      </c>
      <c r="AK160" s="27">
        <f t="shared" si="13"/>
        <v>151</v>
      </c>
    </row>
    <row r="161" spans="1:37" x14ac:dyDescent="0.2">
      <c r="A161" s="9" t="s">
        <v>652</v>
      </c>
      <c r="B161" s="8" t="s">
        <v>196</v>
      </c>
      <c r="C161" s="35">
        <v>5028</v>
      </c>
      <c r="D161" s="36" t="s">
        <v>124</v>
      </c>
      <c r="E161" s="40">
        <f>VLOOKUP($C161,Demographics!$A$2:$T$2860,2,FALSE)</f>
        <v>178</v>
      </c>
      <c r="F161" s="87" t="str">
        <f>IFERROR(VLOOKUP($C161,'Graduation Rate'!$A:$M,13,FALSE), "")</f>
        <v/>
      </c>
      <c r="G161" s="87" t="str">
        <f>IFERROR(VLOOKUP($C161,Discipline!$A:$I,4,FALSE), "")</f>
        <v/>
      </c>
      <c r="H161" s="87" t="str">
        <f>IFERROR(VLOOKUP($C161,'Dual Credit'!$A:$P,6,FALSE), "")</f>
        <v/>
      </c>
      <c r="I161" s="99">
        <f>VLOOKUP($A161,Districts!$A:$G,7,FALSE)</f>
        <v>7.7383887856780946</v>
      </c>
      <c r="J161" s="90">
        <f>VLOOKUP($A161,Districts!$A:$F,5,FALSE)</f>
        <v>14.087763321082843</v>
      </c>
      <c r="K161" s="55">
        <f>VLOOKUP($A161,Districts!$A:$F,6,FALSE)</f>
        <v>16950.262923073617</v>
      </c>
      <c r="L161" s="6">
        <f>VLOOKUP($C161,Demographics!$A$1:$T$2860,3,FALSE)/$E161</f>
        <v>0.43820224719101125</v>
      </c>
      <c r="M161" s="6">
        <f>VLOOKUP($C161,Demographics!$A$1:$T$2860,4,FALSE)/$E161</f>
        <v>0.5617977528089888</v>
      </c>
      <c r="N161" s="6">
        <f>VLOOKUP($C161,Demographics!$A$1:$T$2860,5,FALSE)/$E161</f>
        <v>1.6853932584269662E-2</v>
      </c>
      <c r="O161" s="6">
        <f>VLOOKUP($C161,Demographics!$A$1:$T$2860,6,FALSE)/$E161</f>
        <v>3.3707865168539325E-2</v>
      </c>
      <c r="P161" s="6">
        <f>VLOOKUP($C161,Demographics!$A$1:$T$2860,7,FALSE)/$E161</f>
        <v>9.5505617977528087E-2</v>
      </c>
      <c r="Q161" s="6">
        <f>VLOOKUP($C161,Demographics!$A$1:$T$2860,8,FALSE)/$E161</f>
        <v>0.3539325842696629</v>
      </c>
      <c r="R161" s="6">
        <f>VLOOKUP($C161,Demographics!$A$1:$T$2860,9,FALSE)/$E161</f>
        <v>0</v>
      </c>
      <c r="S161" s="6">
        <f>VLOOKUP($C161,Demographics!$A$1:$T$2860,10,FALSE)/$E161</f>
        <v>8.4269662921348312E-2</v>
      </c>
      <c r="T161" s="6">
        <f>VLOOKUP($C161,Demographics!$A$1:$T$2860,11,FALSE)/$E161</f>
        <v>0.4157303370786517</v>
      </c>
      <c r="U161" s="6">
        <f>VLOOKUP($C161,Demographics!$A$1:$T$2860,12,FALSE)/$E161</f>
        <v>6.1797752808988762E-2</v>
      </c>
      <c r="V161" s="6">
        <f>VLOOKUP($C161,Demographics!$A$1:$T$2860,13,FALSE)/$E161</f>
        <v>5.6179775280898875E-3</v>
      </c>
      <c r="W161" s="6">
        <f>VLOOKUP($C161,Demographics!$A$1:$T$2860,14,FALSE)/$E161</f>
        <v>2.247191011235955E-2</v>
      </c>
      <c r="X161" s="6">
        <f>VLOOKUP($C161,Demographics!$A$1:$T$2860,15,FALSE)/$E161</f>
        <v>0.56741573033707871</v>
      </c>
      <c r="Y161" s="6">
        <f>VLOOKUP($C161,Demographics!$A$1:$T$2860,16,FALSE)/$E161</f>
        <v>0</v>
      </c>
      <c r="Z161" s="6">
        <f>VLOOKUP($C161,Demographics!$A$1:$T$2860,17,FALSE)/$E161</f>
        <v>0</v>
      </c>
      <c r="AA161" s="6">
        <f>VLOOKUP($C161,Demographics!$A$1:$T$2860,18,FALSE)/$E161</f>
        <v>7.8651685393258425E-2</v>
      </c>
      <c r="AB161" s="6">
        <f>VLOOKUP($C161,Demographics!$A$1:$T$2860,19,FALSE)/$E161</f>
        <v>5.0561797752808987E-2</v>
      </c>
      <c r="AC161" s="54">
        <f>VLOOKUP($C161,Demographics!$A$1:$T$2860,20,FALSE)/$E161</f>
        <v>0.28651685393258425</v>
      </c>
      <c r="AD161" s="44">
        <f t="shared" si="10"/>
        <v>2.6342213114754101</v>
      </c>
      <c r="AE161" s="44">
        <f t="shared" si="11"/>
        <v>1.9740394600207685</v>
      </c>
      <c r="AF161" s="44">
        <f t="shared" si="12"/>
        <v>2.1656942823803966</v>
      </c>
      <c r="AG161" s="21">
        <v>0.04</v>
      </c>
      <c r="AH161" s="18">
        <v>-2.8000000000000001E-2</v>
      </c>
      <c r="AI161" s="17">
        <v>-0.107</v>
      </c>
      <c r="AJ161" s="21">
        <f t="shared" si="14"/>
        <v>-9.5000000000000001E-2</v>
      </c>
      <c r="AK161" s="27">
        <f t="shared" si="13"/>
        <v>305</v>
      </c>
    </row>
    <row r="162" spans="1:37" x14ac:dyDescent="0.2">
      <c r="A162" s="9" t="s">
        <v>652</v>
      </c>
      <c r="B162" s="8" t="s">
        <v>224</v>
      </c>
      <c r="C162" s="35">
        <v>1539</v>
      </c>
      <c r="D162" s="36" t="s">
        <v>124</v>
      </c>
      <c r="E162" s="40">
        <f>VLOOKUP($C162,Demographics!$A$2:$T$2860,2,FALSE)</f>
        <v>163</v>
      </c>
      <c r="F162" s="87" t="str">
        <f>IFERROR(VLOOKUP($C162,'Graduation Rate'!$A:$M,13,FALSE), "")</f>
        <v/>
      </c>
      <c r="G162" s="87" t="str">
        <f>IFERROR(VLOOKUP($C162,Discipline!$A:$I,4,FALSE), "")</f>
        <v/>
      </c>
      <c r="H162" s="87">
        <f>IFERROR(VLOOKUP($C162,'Dual Credit'!$A:$P,6,FALSE), "")</f>
        <v>0.1</v>
      </c>
      <c r="I162" s="99">
        <f>VLOOKUP($A162,Districts!$A:$G,7,FALSE)</f>
        <v>7.7383887856780946</v>
      </c>
      <c r="J162" s="90">
        <f>VLOOKUP($A162,Districts!$A:$F,5,FALSE)</f>
        <v>14.087763321082843</v>
      </c>
      <c r="K162" s="55">
        <f>VLOOKUP($A162,Districts!$A:$F,6,FALSE)</f>
        <v>16950.262923073617</v>
      </c>
      <c r="L162" s="6">
        <f>VLOOKUP($C162,Demographics!$A$1:$T$2860,3,FALSE)/$E162</f>
        <v>0.49079754601226994</v>
      </c>
      <c r="M162" s="6">
        <f>VLOOKUP($C162,Demographics!$A$1:$T$2860,4,FALSE)/$E162</f>
        <v>0.50306748466257667</v>
      </c>
      <c r="N162" s="6">
        <f>VLOOKUP($C162,Demographics!$A$1:$T$2860,5,FALSE)/$E162</f>
        <v>0</v>
      </c>
      <c r="O162" s="6">
        <f>VLOOKUP($C162,Demographics!$A$1:$T$2860,6,FALSE)/$E162</f>
        <v>8.5889570552147243E-2</v>
      </c>
      <c r="P162" s="6">
        <f>VLOOKUP($C162,Demographics!$A$1:$T$2860,7,FALSE)/$E162</f>
        <v>0.13496932515337423</v>
      </c>
      <c r="Q162" s="6">
        <f>VLOOKUP($C162,Demographics!$A$1:$T$2860,8,FALSE)/$E162</f>
        <v>0.24539877300613497</v>
      </c>
      <c r="R162" s="6">
        <f>VLOOKUP($C162,Demographics!$A$1:$T$2860,9,FALSE)/$E162</f>
        <v>6.1349693251533744E-3</v>
      </c>
      <c r="S162" s="6">
        <f>VLOOKUP($C162,Demographics!$A$1:$T$2860,10,FALSE)/$E162</f>
        <v>0.14723926380368099</v>
      </c>
      <c r="T162" s="6">
        <f>VLOOKUP($C162,Demographics!$A$1:$T$2860,11,FALSE)/$E162</f>
        <v>0.38036809815950923</v>
      </c>
      <c r="U162" s="6">
        <f>VLOOKUP($C162,Demographics!$A$1:$T$2860,12,FALSE)/$E162</f>
        <v>8.5889570552147243E-2</v>
      </c>
      <c r="V162" s="6">
        <f>VLOOKUP($C162,Demographics!$A$1:$T$2860,13,FALSE)/$E162</f>
        <v>0</v>
      </c>
      <c r="W162" s="6">
        <f>VLOOKUP($C162,Demographics!$A$1:$T$2860,14,FALSE)/$E162</f>
        <v>1.8404907975460124E-2</v>
      </c>
      <c r="X162" s="6">
        <f>VLOOKUP($C162,Demographics!$A$1:$T$2860,15,FALSE)/$E162</f>
        <v>0.3987730061349693</v>
      </c>
      <c r="Y162" s="6">
        <f>VLOOKUP($C162,Demographics!$A$1:$T$2860,16,FALSE)/$E162</f>
        <v>0</v>
      </c>
      <c r="Z162" s="6">
        <f>VLOOKUP($C162,Demographics!$A$1:$T$2860,17,FALSE)/$E162</f>
        <v>0</v>
      </c>
      <c r="AA162" s="6">
        <f>VLOOKUP($C162,Demographics!$A$1:$T$2860,18,FALSE)/$E162</f>
        <v>1.8404907975460124E-2</v>
      </c>
      <c r="AB162" s="6">
        <f>VLOOKUP($C162,Demographics!$A$1:$T$2860,19,FALSE)/$E162</f>
        <v>8.5889570552147243E-2</v>
      </c>
      <c r="AC162" s="54">
        <f>VLOOKUP($C162,Demographics!$A$1:$T$2860,20,FALSE)/$E162</f>
        <v>0.1411042944785276</v>
      </c>
      <c r="AD162" s="44">
        <f t="shared" si="10"/>
        <v>3.104554865424431</v>
      </c>
      <c r="AE162" s="44">
        <f t="shared" si="11"/>
        <v>2.8178053830227743</v>
      </c>
      <c r="AF162" s="44">
        <f t="shared" si="12"/>
        <v>2.7972972972972969</v>
      </c>
      <c r="AG162" s="19">
        <v>0.105</v>
      </c>
      <c r="AH162" s="20">
        <v>0.38100000000000001</v>
      </c>
      <c r="AI162" s="17">
        <v>0.39400000000000002</v>
      </c>
      <c r="AJ162" s="21">
        <f t="shared" si="14"/>
        <v>0.88</v>
      </c>
      <c r="AK162" s="27">
        <f t="shared" si="13"/>
        <v>31</v>
      </c>
    </row>
    <row r="163" spans="1:37" x14ac:dyDescent="0.2">
      <c r="A163" s="9" t="s">
        <v>652</v>
      </c>
      <c r="B163" s="8" t="s">
        <v>164</v>
      </c>
      <c r="C163" s="35">
        <v>3099</v>
      </c>
      <c r="D163" s="36" t="s">
        <v>123</v>
      </c>
      <c r="E163" s="40">
        <f>VLOOKUP($C163,Demographics!$A$2:$T$2860,2,FALSE)</f>
        <v>959</v>
      </c>
      <c r="F163" s="87">
        <f>IFERROR(VLOOKUP($C163,'Graduation Rate'!$A:$M,13,FALSE), "")</f>
        <v>0.83253588499999998</v>
      </c>
      <c r="G163" s="87">
        <f>IFERROR(VLOOKUP($C163,Discipline!$A:$I,4,FALSE), "")</f>
        <v>6.8000000000000005E-2</v>
      </c>
      <c r="H163" s="87">
        <f>IFERROR(VLOOKUP($C163,'Dual Credit'!$A:$P,6,FALSE), "")</f>
        <v>0.23799999999999999</v>
      </c>
      <c r="I163" s="99">
        <f>VLOOKUP($A163,Districts!$A:$G,7,FALSE)</f>
        <v>7.7383887856780946</v>
      </c>
      <c r="J163" s="90">
        <f>VLOOKUP($A163,Districts!$A:$F,5,FALSE)</f>
        <v>14.087763321082843</v>
      </c>
      <c r="K163" s="55">
        <f>VLOOKUP($A163,Districts!$A:$F,6,FALSE)</f>
        <v>16950.262923073617</v>
      </c>
      <c r="L163" s="6">
        <f>VLOOKUP($C163,Demographics!$A$1:$T$2860,3,FALSE)/$E163</f>
        <v>0.4692387904066736</v>
      </c>
      <c r="M163" s="6">
        <f>VLOOKUP($C163,Demographics!$A$1:$T$2860,4,FALSE)/$E163</f>
        <v>0.5307612095933264</v>
      </c>
      <c r="N163" s="6">
        <f>VLOOKUP($C163,Demographics!$A$1:$T$2860,5,FALSE)/$E163</f>
        <v>1.3555787278415016E-2</v>
      </c>
      <c r="O163" s="6">
        <f>VLOOKUP($C163,Demographics!$A$1:$T$2860,6,FALSE)/$E163</f>
        <v>0.23253388946819603</v>
      </c>
      <c r="P163" s="6">
        <f>VLOOKUP($C163,Demographics!$A$1:$T$2860,7,FALSE)/$E163</f>
        <v>0.11887382690302398</v>
      </c>
      <c r="Q163" s="6">
        <f>VLOOKUP($C163,Demographics!$A$1:$T$2860,8,FALSE)/$E163</f>
        <v>0.4556830031282586</v>
      </c>
      <c r="R163" s="6">
        <f>VLOOKUP($C163,Demographics!$A$1:$T$2860,9,FALSE)/$E163</f>
        <v>3.6496350364963501E-2</v>
      </c>
      <c r="S163" s="6">
        <f>VLOOKUP($C163,Demographics!$A$1:$T$2860,10,FALSE)/$E163</f>
        <v>4.692387904066736E-2</v>
      </c>
      <c r="T163" s="6">
        <f>VLOOKUP($C163,Demographics!$A$1:$T$2860,11,FALSE)/$E163</f>
        <v>9.5933263816475489E-2</v>
      </c>
      <c r="U163" s="6">
        <f>VLOOKUP($C163,Demographics!$A$1:$T$2860,12,FALSE)/$E163</f>
        <v>0.2857142857142857</v>
      </c>
      <c r="V163" s="6">
        <f>VLOOKUP($C163,Demographics!$A$1:$T$2860,13,FALSE)/$E163</f>
        <v>4.1710114702815434E-3</v>
      </c>
      <c r="W163" s="6">
        <f>VLOOKUP($C163,Demographics!$A$1:$T$2860,14,FALSE)/$E163</f>
        <v>5.1094890510948905E-2</v>
      </c>
      <c r="X163" s="6">
        <f>VLOOKUP($C163,Demographics!$A$1:$T$2860,15,FALSE)/$E163</f>
        <v>0.79249217935349325</v>
      </c>
      <c r="Y163" s="6">
        <f>VLOOKUP($C163,Demographics!$A$1:$T$2860,16,FALSE)/$E163</f>
        <v>2.0855057351407717E-3</v>
      </c>
      <c r="Z163" s="6">
        <f>VLOOKUP($C163,Demographics!$A$1:$T$2860,17,FALSE)/$E163</f>
        <v>0</v>
      </c>
      <c r="AA163" s="6">
        <f>VLOOKUP($C163,Demographics!$A$1:$T$2860,18,FALSE)/$E163</f>
        <v>6.8821689259645463E-2</v>
      </c>
      <c r="AB163" s="6">
        <f>VLOOKUP($C163,Demographics!$A$1:$T$2860,19,FALSE)/$E163</f>
        <v>1.1470281543274244E-2</v>
      </c>
      <c r="AC163" s="54">
        <f>VLOOKUP($C163,Demographics!$A$1:$T$2860,20,FALSE)/$E163</f>
        <v>0.20437956204379562</v>
      </c>
      <c r="AD163" s="44">
        <f t="shared" si="10"/>
        <v>2.8166127292340879</v>
      </c>
      <c r="AE163" s="44">
        <f t="shared" si="11"/>
        <v>1.8049837486457205</v>
      </c>
      <c r="AF163" s="44">
        <f t="shared" si="12"/>
        <v>1.8444022770398483</v>
      </c>
      <c r="AG163" s="21">
        <v>0.32800000000000001</v>
      </c>
      <c r="AH163" s="18">
        <v>-1.6E-2</v>
      </c>
      <c r="AI163" s="17">
        <v>-9.2999999999999999E-2</v>
      </c>
      <c r="AJ163" s="21">
        <f t="shared" si="14"/>
        <v>0.219</v>
      </c>
      <c r="AK163" s="27">
        <f t="shared" si="13"/>
        <v>152</v>
      </c>
    </row>
    <row r="164" spans="1:37" x14ac:dyDescent="0.2">
      <c r="A164" s="9" t="s">
        <v>652</v>
      </c>
      <c r="B164" s="8" t="s">
        <v>296</v>
      </c>
      <c r="C164" s="35">
        <v>2325</v>
      </c>
      <c r="D164" s="36" t="s">
        <v>123</v>
      </c>
      <c r="E164" s="40">
        <f>VLOOKUP($C164,Demographics!$A$2:$T$2860,2,FALSE)</f>
        <v>1142</v>
      </c>
      <c r="F164" s="87">
        <f>IFERROR(VLOOKUP($C164,'Graduation Rate'!$A:$M,13,FALSE), "")</f>
        <v>0.81617647100000001</v>
      </c>
      <c r="G164" s="87">
        <f>IFERROR(VLOOKUP($C164,Discipline!$A:$I,4,FALSE), "")</f>
        <v>5.2999999999999999E-2</v>
      </c>
      <c r="H164" s="87">
        <f>IFERROR(VLOOKUP($C164,'Dual Credit'!$A:$P,6,FALSE), "")</f>
        <v>0.17899999999999999</v>
      </c>
      <c r="I164" s="99">
        <f>VLOOKUP($A164,Districts!$A:$G,7,FALSE)</f>
        <v>7.7383887856780946</v>
      </c>
      <c r="J164" s="90">
        <f>VLOOKUP($A164,Districts!$A:$F,5,FALSE)</f>
        <v>14.087763321082843</v>
      </c>
      <c r="K164" s="55">
        <f>VLOOKUP($A164,Districts!$A:$F,6,FALSE)</f>
        <v>16950.262923073617</v>
      </c>
      <c r="L164" s="6">
        <f>VLOOKUP($C164,Demographics!$A$1:$T$2860,3,FALSE)/$E164</f>
        <v>0.46847635726795095</v>
      </c>
      <c r="M164" s="6">
        <f>VLOOKUP($C164,Demographics!$A$1:$T$2860,4,FALSE)/$E164</f>
        <v>0.531523642732049</v>
      </c>
      <c r="N164" s="6">
        <f>VLOOKUP($C164,Demographics!$A$1:$T$2860,5,FALSE)/$E164</f>
        <v>8.7565674255691769E-3</v>
      </c>
      <c r="O164" s="6">
        <f>VLOOKUP($C164,Demographics!$A$1:$T$2860,6,FALSE)/$E164</f>
        <v>0.18038528896672504</v>
      </c>
      <c r="P164" s="6">
        <f>VLOOKUP($C164,Demographics!$A$1:$T$2860,7,FALSE)/$E164</f>
        <v>7.0928196147110337E-2</v>
      </c>
      <c r="Q164" s="6">
        <f>VLOOKUP($C164,Demographics!$A$1:$T$2860,8,FALSE)/$E164</f>
        <v>0.46234676007005254</v>
      </c>
      <c r="R164" s="6">
        <f>VLOOKUP($C164,Demographics!$A$1:$T$2860,9,FALSE)/$E164</f>
        <v>3.2399299474605951E-2</v>
      </c>
      <c r="S164" s="6">
        <f>VLOOKUP($C164,Demographics!$A$1:$T$2860,10,FALSE)/$E164</f>
        <v>5.2539404553415062E-2</v>
      </c>
      <c r="T164" s="6">
        <f>VLOOKUP($C164,Demographics!$A$1:$T$2860,11,FALSE)/$E164</f>
        <v>0.19264448336252188</v>
      </c>
      <c r="U164" s="6">
        <f>VLOOKUP($C164,Demographics!$A$1:$T$2860,12,FALSE)/$E164</f>
        <v>0.25656742556917689</v>
      </c>
      <c r="V164" s="6">
        <f>VLOOKUP($C164,Demographics!$A$1:$T$2860,13,FALSE)/$E164</f>
        <v>9.6322241681260946E-3</v>
      </c>
      <c r="W164" s="6">
        <f>VLOOKUP($C164,Demographics!$A$1:$T$2860,14,FALSE)/$E164</f>
        <v>7.5306479859894915E-2</v>
      </c>
      <c r="X164" s="6">
        <f>VLOOKUP($C164,Demographics!$A$1:$T$2860,15,FALSE)/$E164</f>
        <v>0.70753064798598952</v>
      </c>
      <c r="Y164" s="6">
        <f>VLOOKUP($C164,Demographics!$A$1:$T$2860,16,FALSE)/$E164</f>
        <v>0</v>
      </c>
      <c r="Z164" s="6">
        <f>VLOOKUP($C164,Demographics!$A$1:$T$2860,17,FALSE)/$E164</f>
        <v>0</v>
      </c>
      <c r="AA164" s="6">
        <f>VLOOKUP($C164,Demographics!$A$1:$T$2860,18,FALSE)/$E164</f>
        <v>0.10945709281961472</v>
      </c>
      <c r="AB164" s="6">
        <f>VLOOKUP($C164,Demographics!$A$1:$T$2860,19,FALSE)/$E164</f>
        <v>2.8896672504378284E-2</v>
      </c>
      <c r="AC164" s="54">
        <f>VLOOKUP($C164,Demographics!$A$1:$T$2860,20,FALSE)/$E164</f>
        <v>0.14010507880910683</v>
      </c>
      <c r="AD164" s="44">
        <f t="shared" si="10"/>
        <v>2.6818675352877301</v>
      </c>
      <c r="AE164" s="44">
        <f t="shared" si="11"/>
        <v>1.9388954171562867</v>
      </c>
      <c r="AF164" s="44">
        <f t="shared" si="12"/>
        <v>1.8776671408250354</v>
      </c>
      <c r="AG164" s="21">
        <v>0.185</v>
      </c>
      <c r="AH164" s="18">
        <v>8.6999999999999994E-2</v>
      </c>
      <c r="AI164" s="17">
        <v>-0.11899999999999999</v>
      </c>
      <c r="AJ164" s="21">
        <f t="shared" si="14"/>
        <v>0.15300000000000002</v>
      </c>
      <c r="AK164" s="27">
        <f t="shared" si="13"/>
        <v>175</v>
      </c>
    </row>
    <row r="165" spans="1:37" x14ac:dyDescent="0.2">
      <c r="A165" s="9" t="s">
        <v>652</v>
      </c>
      <c r="B165" s="8" t="s">
        <v>460</v>
      </c>
      <c r="C165" s="35">
        <v>5371</v>
      </c>
      <c r="D165" s="36" t="s">
        <v>124</v>
      </c>
      <c r="E165" s="40">
        <f>VLOOKUP($C165,Demographics!$A$2:$T$2860,2,FALSE)</f>
        <v>9</v>
      </c>
      <c r="F165" s="87" t="str">
        <f>IFERROR(VLOOKUP($C165,'Graduation Rate'!$A:$M,13,FALSE), "")</f>
        <v/>
      </c>
      <c r="G165" s="87" t="str">
        <f>IFERROR(VLOOKUP($C165,Discipline!$A:$I,4,FALSE), "")</f>
        <v/>
      </c>
      <c r="H165" s="87" t="str">
        <f>IFERROR(VLOOKUP($C165,'Dual Credit'!$A:$P,6,FALSE), "")</f>
        <v/>
      </c>
      <c r="I165" s="99">
        <f>VLOOKUP($A165,Districts!$A:$G,7,FALSE)</f>
        <v>7.7383887856780946</v>
      </c>
      <c r="J165" s="90">
        <f>VLOOKUP($A165,Districts!$A:$F,5,FALSE)</f>
        <v>14.087763321082843</v>
      </c>
      <c r="K165" s="55">
        <f>VLOOKUP($A165,Districts!$A:$F,6,FALSE)</f>
        <v>16950.262923073617</v>
      </c>
      <c r="L165" s="6">
        <f>VLOOKUP($C165,Demographics!$A$1:$T$2860,3,FALSE)/$E165</f>
        <v>0.55555555555555558</v>
      </c>
      <c r="M165" s="6">
        <f>VLOOKUP($C165,Demographics!$A$1:$T$2860,4,FALSE)/$E165</f>
        <v>0.44444444444444442</v>
      </c>
      <c r="N165" s="6">
        <f>VLOOKUP($C165,Demographics!$A$1:$T$2860,5,FALSE)/$E165</f>
        <v>0</v>
      </c>
      <c r="O165" s="6">
        <f>VLOOKUP($C165,Demographics!$A$1:$T$2860,6,FALSE)/$E165</f>
        <v>0</v>
      </c>
      <c r="P165" s="6">
        <f>VLOOKUP($C165,Demographics!$A$1:$T$2860,7,FALSE)/$E165</f>
        <v>0.1111111111111111</v>
      </c>
      <c r="Q165" s="6">
        <f>VLOOKUP($C165,Demographics!$A$1:$T$2860,8,FALSE)/$E165</f>
        <v>0.1111111111111111</v>
      </c>
      <c r="R165" s="6">
        <f>VLOOKUP($C165,Demographics!$A$1:$T$2860,9,FALSE)/$E165</f>
        <v>0</v>
      </c>
      <c r="S165" s="6">
        <f>VLOOKUP($C165,Demographics!$A$1:$T$2860,10,FALSE)/$E165</f>
        <v>0</v>
      </c>
      <c r="T165" s="6">
        <f>VLOOKUP($C165,Demographics!$A$1:$T$2860,11,FALSE)/$E165</f>
        <v>0.77777777777777779</v>
      </c>
      <c r="U165" s="6">
        <f>VLOOKUP($C165,Demographics!$A$1:$T$2860,12,FALSE)/$E165</f>
        <v>0</v>
      </c>
      <c r="V165" s="6">
        <f>VLOOKUP($C165,Demographics!$A$1:$T$2860,13,FALSE)/$E165</f>
        <v>0</v>
      </c>
      <c r="W165" s="6">
        <f>VLOOKUP($C165,Demographics!$A$1:$T$2860,14,FALSE)/$E165</f>
        <v>0</v>
      </c>
      <c r="X165" s="6">
        <f>VLOOKUP($C165,Demographics!$A$1:$T$2860,15,FALSE)/$E165</f>
        <v>0</v>
      </c>
      <c r="Y165" s="6">
        <f>VLOOKUP($C165,Demographics!$A$1:$T$2860,16,FALSE)/$E165</f>
        <v>0</v>
      </c>
      <c r="Z165" s="6">
        <f>VLOOKUP($C165,Demographics!$A$1:$T$2860,17,FALSE)/$E165</f>
        <v>0</v>
      </c>
      <c r="AA165" s="6">
        <f>VLOOKUP($C165,Demographics!$A$1:$T$2860,18,FALSE)/$E165</f>
        <v>0.1111111111111111</v>
      </c>
      <c r="AB165" s="6">
        <f>VLOOKUP($C165,Demographics!$A$1:$T$2860,19,FALSE)/$E165</f>
        <v>0</v>
      </c>
      <c r="AC165" s="54">
        <f>VLOOKUP($C165,Demographics!$A$1:$T$2860,20,FALSE)/$E165</f>
        <v>0</v>
      </c>
      <c r="AD165" s="44" t="str">
        <f t="shared" si="10"/>
        <v/>
      </c>
      <c r="AE165" s="44" t="str">
        <f t="shared" si="11"/>
        <v/>
      </c>
      <c r="AF165" s="44" t="str">
        <f t="shared" si="12"/>
        <v/>
      </c>
      <c r="AG165" s="19"/>
      <c r="AH165" s="20"/>
      <c r="AI165" s="17"/>
      <c r="AJ165" s="21">
        <f t="shared" si="14"/>
        <v>0</v>
      </c>
      <c r="AK165" s="27">
        <f t="shared" si="13"/>
        <v>223</v>
      </c>
    </row>
    <row r="166" spans="1:37" x14ac:dyDescent="0.2">
      <c r="A166" s="9" t="s">
        <v>652</v>
      </c>
      <c r="B166" s="8" t="s">
        <v>179</v>
      </c>
      <c r="C166" s="35">
        <v>3279</v>
      </c>
      <c r="D166" s="36" t="s">
        <v>123</v>
      </c>
      <c r="E166" s="40">
        <f>VLOOKUP($C166,Demographics!$A$2:$T$2860,2,FALSE)</f>
        <v>1635</v>
      </c>
      <c r="F166" s="87">
        <f>IFERROR(VLOOKUP($C166,'Graduation Rate'!$A:$M,13,FALSE), "")</f>
        <v>0.87912087900000002</v>
      </c>
      <c r="G166" s="87">
        <f>IFERROR(VLOOKUP($C166,Discipline!$A:$I,4,FALSE), "")</f>
        <v>1.0999999999999999E-2</v>
      </c>
      <c r="H166" s="87">
        <f>IFERROR(VLOOKUP($C166,'Dual Credit'!$A:$P,6,FALSE), "")</f>
        <v>0.01</v>
      </c>
      <c r="I166" s="99">
        <f>VLOOKUP($A166,Districts!$A:$G,7,FALSE)</f>
        <v>7.7383887856780946</v>
      </c>
      <c r="J166" s="90">
        <f>VLOOKUP($A166,Districts!$A:$F,5,FALSE)</f>
        <v>14.087763321082843</v>
      </c>
      <c r="K166" s="55">
        <f>VLOOKUP($A166,Districts!$A:$F,6,FALSE)</f>
        <v>16950.262923073617</v>
      </c>
      <c r="L166" s="6">
        <f>VLOOKUP($C166,Demographics!$A$1:$T$2860,3,FALSE)/$E166</f>
        <v>0.48256880733944957</v>
      </c>
      <c r="M166" s="6">
        <f>VLOOKUP($C166,Demographics!$A$1:$T$2860,4,FALSE)/$E166</f>
        <v>0.51743119266055049</v>
      </c>
      <c r="N166" s="6">
        <f>VLOOKUP($C166,Demographics!$A$1:$T$2860,5,FALSE)/$E166</f>
        <v>9.7859327217125376E-3</v>
      </c>
      <c r="O166" s="6">
        <f>VLOOKUP($C166,Demographics!$A$1:$T$2860,6,FALSE)/$E166</f>
        <v>0.14006116207951069</v>
      </c>
      <c r="P166" s="6">
        <f>VLOOKUP($C166,Demographics!$A$1:$T$2860,7,FALSE)/$E166</f>
        <v>0.12415902140672783</v>
      </c>
      <c r="Q166" s="6">
        <f>VLOOKUP($C166,Demographics!$A$1:$T$2860,8,FALSE)/$E166</f>
        <v>0.3149847094801223</v>
      </c>
      <c r="R166" s="6">
        <f>VLOOKUP($C166,Demographics!$A$1:$T$2860,9,FALSE)/$E166</f>
        <v>3.4862385321100919E-2</v>
      </c>
      <c r="S166" s="6">
        <f>VLOOKUP($C166,Demographics!$A$1:$T$2860,10,FALSE)/$E166</f>
        <v>7.7064220183486243E-2</v>
      </c>
      <c r="T166" s="6">
        <f>VLOOKUP($C166,Demographics!$A$1:$T$2860,11,FALSE)/$E166</f>
        <v>0.29908256880733947</v>
      </c>
      <c r="U166" s="6">
        <f>VLOOKUP($C166,Demographics!$A$1:$T$2860,12,FALSE)/$E166</f>
        <v>0.14189602446483179</v>
      </c>
      <c r="V166" s="6">
        <f>VLOOKUP($C166,Demographics!$A$1:$T$2860,13,FALSE)/$E166</f>
        <v>3.669724770642202E-3</v>
      </c>
      <c r="W166" s="6">
        <f>VLOOKUP($C166,Demographics!$A$1:$T$2860,14,FALSE)/$E166</f>
        <v>4.0978593272171251E-2</v>
      </c>
      <c r="X166" s="6">
        <f>VLOOKUP($C166,Demographics!$A$1:$T$2860,15,FALSE)/$E166</f>
        <v>0.56207951070336393</v>
      </c>
      <c r="Y166" s="6">
        <f>VLOOKUP($C166,Demographics!$A$1:$T$2860,16,FALSE)/$E166</f>
        <v>6.116207951070336E-4</v>
      </c>
      <c r="Z166" s="6">
        <f>VLOOKUP($C166,Demographics!$A$1:$T$2860,17,FALSE)/$E166</f>
        <v>0</v>
      </c>
      <c r="AA166" s="6">
        <f>VLOOKUP($C166,Demographics!$A$1:$T$2860,18,FALSE)/$E166</f>
        <v>6.5443425076452594E-2</v>
      </c>
      <c r="AB166" s="6">
        <f>VLOOKUP($C166,Demographics!$A$1:$T$2860,19,FALSE)/$E166</f>
        <v>4.0366972477064222E-2</v>
      </c>
      <c r="AC166" s="54">
        <f>VLOOKUP($C166,Demographics!$A$1:$T$2860,20,FALSE)/$E166</f>
        <v>0.11009174311926606</v>
      </c>
      <c r="AD166" s="44">
        <f t="shared" si="10"/>
        <v>2.8951695786228164</v>
      </c>
      <c r="AE166" s="44">
        <f t="shared" si="11"/>
        <v>2.1309904153354631</v>
      </c>
      <c r="AF166" s="44">
        <f t="shared" si="12"/>
        <v>2.2700421940928273</v>
      </c>
      <c r="AG166" s="19">
        <v>0.11700000000000001</v>
      </c>
      <c r="AH166" s="20">
        <v>-2E-3</v>
      </c>
      <c r="AI166" s="17">
        <v>7.4999999999999997E-2</v>
      </c>
      <c r="AJ166" s="21">
        <f t="shared" si="14"/>
        <v>0.19</v>
      </c>
      <c r="AK166" s="27">
        <f t="shared" si="13"/>
        <v>163</v>
      </c>
    </row>
    <row r="167" spans="1:37" x14ac:dyDescent="0.2">
      <c r="A167" s="9" t="s">
        <v>652</v>
      </c>
      <c r="B167" s="8" t="s">
        <v>80</v>
      </c>
      <c r="C167" s="35">
        <v>1972</v>
      </c>
      <c r="D167" s="36" t="s">
        <v>124</v>
      </c>
      <c r="E167" s="40">
        <f>VLOOKUP($C167,Demographics!$A$2:$T$2860,2,FALSE)</f>
        <v>89</v>
      </c>
      <c r="F167" s="87">
        <f>IFERROR(VLOOKUP($C167,'Graduation Rate'!$A:$M,13,FALSE), "")</f>
        <v>0.38888888900000002</v>
      </c>
      <c r="G167" s="87">
        <f>IFERROR(VLOOKUP($C167,Discipline!$A:$I,4,FALSE), "")</f>
        <v>0.182</v>
      </c>
      <c r="H167" s="87">
        <f>IFERROR(VLOOKUP($C167,'Dual Credit'!$A:$P,6,FALSE), "")</f>
        <v>0.1</v>
      </c>
      <c r="I167" s="99">
        <f>VLOOKUP($A167,Districts!$A:$G,7,FALSE)</f>
        <v>7.7383887856780946</v>
      </c>
      <c r="J167" s="90">
        <f>VLOOKUP($A167,Districts!$A:$F,5,FALSE)</f>
        <v>14.087763321082843</v>
      </c>
      <c r="K167" s="55">
        <f>VLOOKUP($A167,Districts!$A:$F,6,FALSE)</f>
        <v>16950.262923073617</v>
      </c>
      <c r="L167" s="6">
        <f>VLOOKUP($C167,Demographics!$A$1:$T$2860,3,FALSE)/$E167</f>
        <v>0.4943820224719101</v>
      </c>
      <c r="M167" s="6">
        <f>VLOOKUP($C167,Demographics!$A$1:$T$2860,4,FALSE)/$E167</f>
        <v>0.5056179775280899</v>
      </c>
      <c r="N167" s="6">
        <f>VLOOKUP($C167,Demographics!$A$1:$T$2860,5,FALSE)/$E167</f>
        <v>1.1235955056179775E-2</v>
      </c>
      <c r="O167" s="6">
        <f>VLOOKUP($C167,Demographics!$A$1:$T$2860,6,FALSE)/$E167</f>
        <v>6.741573033707865E-2</v>
      </c>
      <c r="P167" s="6">
        <f>VLOOKUP($C167,Demographics!$A$1:$T$2860,7,FALSE)/$E167</f>
        <v>0.15730337078651685</v>
      </c>
      <c r="Q167" s="6">
        <f>VLOOKUP($C167,Demographics!$A$1:$T$2860,8,FALSE)/$E167</f>
        <v>0.4943820224719101</v>
      </c>
      <c r="R167" s="6">
        <f>VLOOKUP($C167,Demographics!$A$1:$T$2860,9,FALSE)/$E167</f>
        <v>5.6179775280898875E-2</v>
      </c>
      <c r="S167" s="6">
        <f>VLOOKUP($C167,Demographics!$A$1:$T$2860,10,FALSE)/$E167</f>
        <v>4.49438202247191E-2</v>
      </c>
      <c r="T167" s="6">
        <f>VLOOKUP($C167,Demographics!$A$1:$T$2860,11,FALSE)/$E167</f>
        <v>0.16853932584269662</v>
      </c>
      <c r="U167" s="6">
        <f>VLOOKUP($C167,Demographics!$A$1:$T$2860,12,FALSE)/$E167</f>
        <v>0.25842696629213485</v>
      </c>
      <c r="V167" s="6">
        <f>VLOOKUP($C167,Demographics!$A$1:$T$2860,13,FALSE)/$E167</f>
        <v>1.1235955056179775E-2</v>
      </c>
      <c r="W167" s="6">
        <f>VLOOKUP($C167,Demographics!$A$1:$T$2860,14,FALSE)/$E167</f>
        <v>0.11235955056179775</v>
      </c>
      <c r="X167" s="6">
        <f>VLOOKUP($C167,Demographics!$A$1:$T$2860,15,FALSE)/$E167</f>
        <v>0.7865168539325843</v>
      </c>
      <c r="Y167" s="6">
        <f>VLOOKUP($C167,Demographics!$A$1:$T$2860,16,FALSE)/$E167</f>
        <v>0</v>
      </c>
      <c r="Z167" s="6">
        <f>VLOOKUP($C167,Demographics!$A$1:$T$2860,17,FALSE)/$E167</f>
        <v>0</v>
      </c>
      <c r="AA167" s="6">
        <f>VLOOKUP($C167,Demographics!$A$1:$T$2860,18,FALSE)/$E167</f>
        <v>0.3595505617977528</v>
      </c>
      <c r="AB167" s="6">
        <f>VLOOKUP($C167,Demographics!$A$1:$T$2860,19,FALSE)/$E167</f>
        <v>3.3707865168539325E-2</v>
      </c>
      <c r="AC167" s="54">
        <f>VLOOKUP($C167,Demographics!$A$1:$T$2860,20,FALSE)/$E167</f>
        <v>0.25842696629213485</v>
      </c>
      <c r="AD167" s="44">
        <f t="shared" si="10"/>
        <v>2.0916530278232406</v>
      </c>
      <c r="AE167" s="44" t="str">
        <f t="shared" si="11"/>
        <v/>
      </c>
      <c r="AF167" s="44" t="str">
        <f t="shared" si="12"/>
        <v/>
      </c>
      <c r="AG167" s="19">
        <v>0.17299999999999999</v>
      </c>
      <c r="AH167" s="20"/>
      <c r="AI167" s="17"/>
      <c r="AJ167" s="21">
        <f t="shared" si="14"/>
        <v>0.17299999999999999</v>
      </c>
      <c r="AK167" s="27">
        <f t="shared" si="13"/>
        <v>168</v>
      </c>
    </row>
    <row r="168" spans="1:37" x14ac:dyDescent="0.2">
      <c r="A168" s="9" t="s">
        <v>652</v>
      </c>
      <c r="B168" s="8" t="s">
        <v>461</v>
      </c>
      <c r="C168" s="35">
        <v>5172</v>
      </c>
      <c r="D168" s="36" t="s">
        <v>124</v>
      </c>
      <c r="E168" s="40">
        <f>VLOOKUP($C168,Demographics!$A$2:$T$2860,2,FALSE)</f>
        <v>68</v>
      </c>
      <c r="F168" s="87" t="str">
        <f>IFERROR(VLOOKUP($C168,'Graduation Rate'!$A:$M,13,FALSE), "")</f>
        <v/>
      </c>
      <c r="G168" s="87">
        <f>IFERROR(VLOOKUP($C168,Discipline!$A:$I,4,FALSE), "")</f>
        <v>6.7000000000000004E-2</v>
      </c>
      <c r="H168" s="87">
        <f>IFERROR(VLOOKUP($C168,'Dual Credit'!$A:$P,6,FALSE), "")</f>
        <v>0.1</v>
      </c>
      <c r="I168" s="99">
        <f>VLOOKUP($A168,Districts!$A:$G,7,FALSE)</f>
        <v>7.7383887856780946</v>
      </c>
      <c r="J168" s="90">
        <f>VLOOKUP($A168,Districts!$A:$F,5,FALSE)</f>
        <v>14.087763321082843</v>
      </c>
      <c r="K168" s="55">
        <f>VLOOKUP($A168,Districts!$A:$F,6,FALSE)</f>
        <v>16950.262923073617</v>
      </c>
      <c r="L168" s="6">
        <f>VLOOKUP($C168,Demographics!$A$1:$T$2860,3,FALSE)/$E168</f>
        <v>0.38235294117647056</v>
      </c>
      <c r="M168" s="6">
        <f>VLOOKUP($C168,Demographics!$A$1:$T$2860,4,FALSE)/$E168</f>
        <v>0.61764705882352944</v>
      </c>
      <c r="N168" s="6">
        <f>VLOOKUP($C168,Demographics!$A$1:$T$2860,5,FALSE)/$E168</f>
        <v>0</v>
      </c>
      <c r="O168" s="6">
        <f>VLOOKUP($C168,Demographics!$A$1:$T$2860,6,FALSE)/$E168</f>
        <v>4.4117647058823532E-2</v>
      </c>
      <c r="P168" s="6">
        <f>VLOOKUP($C168,Demographics!$A$1:$T$2860,7,FALSE)/$E168</f>
        <v>2.9411764705882353E-2</v>
      </c>
      <c r="Q168" s="6">
        <f>VLOOKUP($C168,Demographics!$A$1:$T$2860,8,FALSE)/$E168</f>
        <v>0.67647058823529416</v>
      </c>
      <c r="R168" s="6">
        <f>VLOOKUP($C168,Demographics!$A$1:$T$2860,9,FALSE)/$E168</f>
        <v>1.4705882352941176E-2</v>
      </c>
      <c r="S168" s="6">
        <f>VLOOKUP($C168,Demographics!$A$1:$T$2860,10,FALSE)/$E168</f>
        <v>2.9411764705882353E-2</v>
      </c>
      <c r="T168" s="6">
        <f>VLOOKUP($C168,Demographics!$A$1:$T$2860,11,FALSE)/$E168</f>
        <v>0.20588235294117646</v>
      </c>
      <c r="U168" s="6">
        <f>VLOOKUP($C168,Demographics!$A$1:$T$2860,12,FALSE)/$E168</f>
        <v>0.19117647058823528</v>
      </c>
      <c r="V168" s="6">
        <f>VLOOKUP($C168,Demographics!$A$1:$T$2860,13,FALSE)/$E168</f>
        <v>2.9411764705882353E-2</v>
      </c>
      <c r="W168" s="6">
        <f>VLOOKUP($C168,Demographics!$A$1:$T$2860,14,FALSE)/$E168</f>
        <v>5.8823529411764705E-2</v>
      </c>
      <c r="X168" s="6">
        <f>VLOOKUP($C168,Demographics!$A$1:$T$2860,15,FALSE)/$E168</f>
        <v>0.80882352941176472</v>
      </c>
      <c r="Y168" s="6">
        <f>VLOOKUP($C168,Demographics!$A$1:$T$2860,16,FALSE)/$E168</f>
        <v>0</v>
      </c>
      <c r="Z168" s="6">
        <f>VLOOKUP($C168,Demographics!$A$1:$T$2860,17,FALSE)/$E168</f>
        <v>0</v>
      </c>
      <c r="AA168" s="6">
        <f>VLOOKUP($C168,Demographics!$A$1:$T$2860,18,FALSE)/$E168</f>
        <v>0.10294117647058823</v>
      </c>
      <c r="AB168" s="6">
        <f>VLOOKUP($C168,Demographics!$A$1:$T$2860,19,FALSE)/$E168</f>
        <v>5.8823529411764705E-2</v>
      </c>
      <c r="AC168" s="54">
        <f>VLOOKUP($C168,Demographics!$A$1:$T$2860,20,FALSE)/$E168</f>
        <v>0.20588235294117646</v>
      </c>
      <c r="AD168" s="44">
        <f t="shared" si="10"/>
        <v>1.6400000000000001</v>
      </c>
      <c r="AE168" s="44" t="str">
        <f t="shared" si="11"/>
        <v/>
      </c>
      <c r="AF168" s="44">
        <f t="shared" si="12"/>
        <v>1.5363321799307958</v>
      </c>
      <c r="AG168" s="19">
        <v>-0.59499999999999997</v>
      </c>
      <c r="AH168" s="20"/>
      <c r="AI168" s="17">
        <v>-0.38200000000000001</v>
      </c>
      <c r="AJ168" s="21">
        <f t="shared" si="14"/>
        <v>-0.97699999999999998</v>
      </c>
      <c r="AK168" s="27">
        <f t="shared" si="13"/>
        <v>498</v>
      </c>
    </row>
    <row r="169" spans="1:37" x14ac:dyDescent="0.2">
      <c r="A169" s="9" t="s">
        <v>652</v>
      </c>
      <c r="B169" s="8" t="s">
        <v>462</v>
      </c>
      <c r="C169" s="35">
        <v>3553</v>
      </c>
      <c r="D169" s="36" t="s">
        <v>124</v>
      </c>
      <c r="E169" s="40">
        <f>VLOOKUP($C169,Demographics!$A$2:$T$2860,2,FALSE)</f>
        <v>402</v>
      </c>
      <c r="F169" s="87" t="str">
        <f>IFERROR(VLOOKUP($C169,'Graduation Rate'!$A:$M,13,FALSE), "")</f>
        <v/>
      </c>
      <c r="G169" s="87" t="str">
        <f>IFERROR(VLOOKUP($C169,Discipline!$A:$I,4,FALSE), "")</f>
        <v/>
      </c>
      <c r="H169" s="87">
        <f>IFERROR(VLOOKUP($C169,'Dual Credit'!$A:$P,6,FALSE), "")</f>
        <v>0.42299999999999999</v>
      </c>
      <c r="I169" s="99">
        <f>VLOOKUP($A169,Districts!$A:$G,7,FALSE)</f>
        <v>7.7383887856780946</v>
      </c>
      <c r="J169" s="90">
        <f>VLOOKUP($A169,Districts!$A:$F,5,FALSE)</f>
        <v>14.087763321082843</v>
      </c>
      <c r="K169" s="55">
        <f>VLOOKUP($A169,Districts!$A:$F,6,FALSE)</f>
        <v>16950.262923073617</v>
      </c>
      <c r="L169" s="6">
        <f>VLOOKUP($C169,Demographics!$A$1:$T$2860,3,FALSE)/$E169</f>
        <v>0.34825870646766172</v>
      </c>
      <c r="M169" s="6">
        <f>VLOOKUP($C169,Demographics!$A$1:$T$2860,4,FALSE)/$E169</f>
        <v>0.65174129353233834</v>
      </c>
      <c r="N169" s="6">
        <f>VLOOKUP($C169,Demographics!$A$1:$T$2860,5,FALSE)/$E169</f>
        <v>2.4875621890547263E-3</v>
      </c>
      <c r="O169" s="6">
        <f>VLOOKUP($C169,Demographics!$A$1:$T$2860,6,FALSE)/$E169</f>
        <v>0.26865671641791045</v>
      </c>
      <c r="P169" s="6">
        <f>VLOOKUP($C169,Demographics!$A$1:$T$2860,7,FALSE)/$E169</f>
        <v>0.12935323383084577</v>
      </c>
      <c r="Q169" s="6">
        <f>VLOOKUP($C169,Demographics!$A$1:$T$2860,8,FALSE)/$E169</f>
        <v>9.7014925373134331E-2</v>
      </c>
      <c r="R169" s="6">
        <f>VLOOKUP($C169,Demographics!$A$1:$T$2860,9,FALSE)/$E169</f>
        <v>0</v>
      </c>
      <c r="S169" s="6">
        <f>VLOOKUP($C169,Demographics!$A$1:$T$2860,10,FALSE)/$E169</f>
        <v>5.721393034825871E-2</v>
      </c>
      <c r="T169" s="6">
        <f>VLOOKUP($C169,Demographics!$A$1:$T$2860,11,FALSE)/$E169</f>
        <v>0.44527363184079605</v>
      </c>
      <c r="U169" s="6">
        <f>VLOOKUP($C169,Demographics!$A$1:$T$2860,12,FALSE)/$E169</f>
        <v>2.736318407960199E-2</v>
      </c>
      <c r="V169" s="6">
        <f>VLOOKUP($C169,Demographics!$A$1:$T$2860,13,FALSE)/$E169</f>
        <v>0</v>
      </c>
      <c r="W169" s="6">
        <f>VLOOKUP($C169,Demographics!$A$1:$T$2860,14,FALSE)/$E169</f>
        <v>4.9751243781094526E-3</v>
      </c>
      <c r="X169" s="6">
        <f>VLOOKUP($C169,Demographics!$A$1:$T$2860,15,FALSE)/$E169</f>
        <v>0.23631840796019901</v>
      </c>
      <c r="Y169" s="6">
        <f>VLOOKUP($C169,Demographics!$A$1:$T$2860,16,FALSE)/$E169</f>
        <v>0</v>
      </c>
      <c r="Z169" s="6">
        <f>VLOOKUP($C169,Demographics!$A$1:$T$2860,17,FALSE)/$E169</f>
        <v>0</v>
      </c>
      <c r="AA169" s="6">
        <f>VLOOKUP($C169,Demographics!$A$1:$T$2860,18,FALSE)/$E169</f>
        <v>0</v>
      </c>
      <c r="AB169" s="6">
        <f>VLOOKUP($C169,Demographics!$A$1:$T$2860,19,FALSE)/$E169</f>
        <v>7.2139303482587069E-2</v>
      </c>
      <c r="AC169" s="54">
        <f>VLOOKUP($C169,Demographics!$A$1:$T$2860,20,FALSE)/$E169</f>
        <v>3.9800995024875621E-2</v>
      </c>
      <c r="AD169" s="44" t="str">
        <f t="shared" si="10"/>
        <v/>
      </c>
      <c r="AE169" s="44">
        <f t="shared" si="11"/>
        <v>3.3080000000000003</v>
      </c>
      <c r="AF169" s="44">
        <f t="shared" si="12"/>
        <v>3.3862487360970679</v>
      </c>
      <c r="AG169" s="19"/>
      <c r="AH169" s="20">
        <v>0.30299999999999999</v>
      </c>
      <c r="AI169" s="17">
        <v>0.45500000000000002</v>
      </c>
      <c r="AJ169" s="21">
        <f t="shared" si="14"/>
        <v>0.75800000000000001</v>
      </c>
      <c r="AK169" s="27">
        <f t="shared" si="13"/>
        <v>41</v>
      </c>
    </row>
    <row r="170" spans="1:37" x14ac:dyDescent="0.2">
      <c r="A170" s="9" t="s">
        <v>652</v>
      </c>
      <c r="B170" s="8" t="s">
        <v>463</v>
      </c>
      <c r="C170" s="35">
        <v>3483</v>
      </c>
      <c r="D170" s="36" t="s">
        <v>123</v>
      </c>
      <c r="E170" s="40">
        <f>VLOOKUP($C170,Demographics!$A$2:$T$2860,2,FALSE)</f>
        <v>921</v>
      </c>
      <c r="F170" s="87">
        <f>IFERROR(VLOOKUP($C170,'Graduation Rate'!$A:$M,13,FALSE), "")</f>
        <v>0.80693069299999998</v>
      </c>
      <c r="G170" s="87">
        <f>IFERROR(VLOOKUP($C170,Discipline!$A:$I,4,FALSE), "")</f>
        <v>2.8000000000000001E-2</v>
      </c>
      <c r="H170" s="87">
        <f>IFERROR(VLOOKUP($C170,'Dual Credit'!$A:$P,6,FALSE), "")</f>
        <v>0.182</v>
      </c>
      <c r="I170" s="99">
        <f>VLOOKUP($A170,Districts!$A:$G,7,FALSE)</f>
        <v>7.7383887856780946</v>
      </c>
      <c r="J170" s="90">
        <f>VLOOKUP($A170,Districts!$A:$F,5,FALSE)</f>
        <v>14.087763321082843</v>
      </c>
      <c r="K170" s="55">
        <f>VLOOKUP($A170,Districts!$A:$F,6,FALSE)</f>
        <v>16950.262923073617</v>
      </c>
      <c r="L170" s="6">
        <f>VLOOKUP($C170,Demographics!$A$1:$T$2860,3,FALSE)/$E170</f>
        <v>0.48534201954397393</v>
      </c>
      <c r="M170" s="6">
        <f>VLOOKUP($C170,Demographics!$A$1:$T$2860,4,FALSE)/$E170</f>
        <v>0.51465798045602607</v>
      </c>
      <c r="N170" s="6">
        <f>VLOOKUP($C170,Demographics!$A$1:$T$2860,5,FALSE)/$E170</f>
        <v>7.6004343105320303E-3</v>
      </c>
      <c r="O170" s="6">
        <f>VLOOKUP($C170,Demographics!$A$1:$T$2860,6,FALSE)/$E170</f>
        <v>0.16612377850162866</v>
      </c>
      <c r="P170" s="6">
        <f>VLOOKUP($C170,Demographics!$A$1:$T$2860,7,FALSE)/$E170</f>
        <v>0.19326818675352878</v>
      </c>
      <c r="Q170" s="6">
        <f>VLOOKUP($C170,Demographics!$A$1:$T$2860,8,FALSE)/$E170</f>
        <v>0.40825190010857765</v>
      </c>
      <c r="R170" s="6">
        <f>VLOOKUP($C170,Demographics!$A$1:$T$2860,9,FALSE)/$E170</f>
        <v>9.1205211726384364E-2</v>
      </c>
      <c r="S170" s="6">
        <f>VLOOKUP($C170,Demographics!$A$1:$T$2860,10,FALSE)/$E170</f>
        <v>3.3659066232356136E-2</v>
      </c>
      <c r="T170" s="6">
        <f>VLOOKUP($C170,Demographics!$A$1:$T$2860,11,FALSE)/$E170</f>
        <v>9.9891422366992402E-2</v>
      </c>
      <c r="U170" s="6">
        <f>VLOOKUP($C170,Demographics!$A$1:$T$2860,12,FALSE)/$E170</f>
        <v>0.34853420195439738</v>
      </c>
      <c r="V170" s="6">
        <f>VLOOKUP($C170,Demographics!$A$1:$T$2860,13,FALSE)/$E170</f>
        <v>4.3431053203040176E-3</v>
      </c>
      <c r="W170" s="6">
        <f>VLOOKUP($C170,Demographics!$A$1:$T$2860,14,FALSE)/$E170</f>
        <v>8.7947882736156349E-2</v>
      </c>
      <c r="X170" s="6">
        <f>VLOOKUP($C170,Demographics!$A$1:$T$2860,15,FALSE)/$E170</f>
        <v>0.83170466883821936</v>
      </c>
      <c r="Y170" s="6">
        <f>VLOOKUP($C170,Demographics!$A$1:$T$2860,16,FALSE)/$E170</f>
        <v>1.0857763300760044E-3</v>
      </c>
      <c r="Z170" s="6">
        <f>VLOOKUP($C170,Demographics!$A$1:$T$2860,17,FALSE)/$E170</f>
        <v>0</v>
      </c>
      <c r="AA170" s="6">
        <f>VLOOKUP($C170,Demographics!$A$1:$T$2860,18,FALSE)/$E170</f>
        <v>8.577633007600434E-2</v>
      </c>
      <c r="AB170" s="6">
        <f>VLOOKUP($C170,Demographics!$A$1:$T$2860,19,FALSE)/$E170</f>
        <v>1.4115092290988056E-2</v>
      </c>
      <c r="AC170" s="54">
        <f>VLOOKUP($C170,Demographics!$A$1:$T$2860,20,FALSE)/$E170</f>
        <v>0.16286644951140064</v>
      </c>
      <c r="AD170" s="44">
        <f t="shared" si="10"/>
        <v>2.1784582893347415</v>
      </c>
      <c r="AE170" s="44">
        <f t="shared" si="11"/>
        <v>1.4839857651245554</v>
      </c>
      <c r="AF170" s="44">
        <f t="shared" si="12"/>
        <v>1.391035548686244</v>
      </c>
      <c r="AG170" s="19">
        <v>-0.17799999999999999</v>
      </c>
      <c r="AH170" s="20">
        <v>0.121</v>
      </c>
      <c r="AI170" s="17">
        <v>-4.7E-2</v>
      </c>
      <c r="AJ170" s="21">
        <f t="shared" si="14"/>
        <v>-0.104</v>
      </c>
      <c r="AK170" s="27">
        <f t="shared" si="13"/>
        <v>309</v>
      </c>
    </row>
    <row r="171" spans="1:37" x14ac:dyDescent="0.2">
      <c r="A171" s="9" t="s">
        <v>653</v>
      </c>
      <c r="B171" s="8" t="s">
        <v>219</v>
      </c>
      <c r="C171" s="35">
        <v>4568</v>
      </c>
      <c r="D171" s="36" t="s">
        <v>123</v>
      </c>
      <c r="E171" s="40">
        <f>VLOOKUP($C171,Demographics!$A$2:$T$2860,2,FALSE)</f>
        <v>656</v>
      </c>
      <c r="F171" s="87">
        <f>IFERROR(VLOOKUP($C171,'Graduation Rate'!$A:$M,13,FALSE), "")</f>
        <v>0.94630872499999996</v>
      </c>
      <c r="G171" s="87">
        <f>IFERROR(VLOOKUP($C171,Discipline!$A:$I,4,FALSE), "")</f>
        <v>1.4999999999999999E-2</v>
      </c>
      <c r="H171" s="87">
        <f>IFERROR(VLOOKUP($C171,'Dual Credit'!$A:$P,6,FALSE), "")</f>
        <v>0.14199999999999999</v>
      </c>
      <c r="I171" s="99">
        <f>VLOOKUP($A171,Districts!$A:$G,7,FALSE)</f>
        <v>1.8284632034632036</v>
      </c>
      <c r="J171" s="90">
        <f>VLOOKUP($A171,Districts!$A:$F,5,FALSE)</f>
        <v>16.521886377106089</v>
      </c>
      <c r="K171" s="55">
        <f>VLOOKUP($A171,Districts!$A:$F,6,FALSE)</f>
        <v>13031.418233063441</v>
      </c>
      <c r="L171" s="6">
        <f>VLOOKUP($C171,Demographics!$A$1:$T$2860,3,FALSE)/$E171</f>
        <v>0.48932926829268292</v>
      </c>
      <c r="M171" s="6">
        <f>VLOOKUP($C171,Demographics!$A$1:$T$2860,4,FALSE)/$E171</f>
        <v>0.51067073170731703</v>
      </c>
      <c r="N171" s="6">
        <f>VLOOKUP($C171,Demographics!$A$1:$T$2860,5,FALSE)/$E171</f>
        <v>6.0975609756097563E-3</v>
      </c>
      <c r="O171" s="6">
        <f>VLOOKUP($C171,Demographics!$A$1:$T$2860,6,FALSE)/$E171</f>
        <v>2.1341463414634148E-2</v>
      </c>
      <c r="P171" s="6">
        <f>VLOOKUP($C171,Demographics!$A$1:$T$2860,7,FALSE)/$E171</f>
        <v>7.621951219512195E-3</v>
      </c>
      <c r="Q171" s="6">
        <f>VLOOKUP($C171,Demographics!$A$1:$T$2860,8,FALSE)/$E171</f>
        <v>4.725609756097561E-2</v>
      </c>
      <c r="R171" s="6">
        <f>VLOOKUP($C171,Demographics!$A$1:$T$2860,9,FALSE)/$E171</f>
        <v>0</v>
      </c>
      <c r="S171" s="6">
        <f>VLOOKUP($C171,Demographics!$A$1:$T$2860,10,FALSE)/$E171</f>
        <v>1.676829268292683E-2</v>
      </c>
      <c r="T171" s="6">
        <f>VLOOKUP($C171,Demographics!$A$1:$T$2860,11,FALSE)/$E171</f>
        <v>0.90091463414634143</v>
      </c>
      <c r="U171" s="6">
        <f>VLOOKUP($C171,Demographics!$A$1:$T$2860,12,FALSE)/$E171</f>
        <v>1.0670731707317074E-2</v>
      </c>
      <c r="V171" s="6">
        <f>VLOOKUP($C171,Demographics!$A$1:$T$2860,13,FALSE)/$E171</f>
        <v>0</v>
      </c>
      <c r="W171" s="6">
        <f>VLOOKUP($C171,Demographics!$A$1:$T$2860,14,FALSE)/$E171</f>
        <v>6.0975609756097563E-3</v>
      </c>
      <c r="X171" s="6">
        <f>VLOOKUP($C171,Demographics!$A$1:$T$2860,15,FALSE)/$E171</f>
        <v>0.16463414634146342</v>
      </c>
      <c r="Y171" s="6">
        <f>VLOOKUP($C171,Demographics!$A$1:$T$2860,16,FALSE)/$E171</f>
        <v>0</v>
      </c>
      <c r="Z171" s="6">
        <f>VLOOKUP($C171,Demographics!$A$1:$T$2860,17,FALSE)/$E171</f>
        <v>1.5243902439024391E-3</v>
      </c>
      <c r="AA171" s="6">
        <f>VLOOKUP($C171,Demographics!$A$1:$T$2860,18,FALSE)/$E171</f>
        <v>1.524390243902439E-2</v>
      </c>
      <c r="AB171" s="6">
        <f>VLOOKUP($C171,Demographics!$A$1:$T$2860,19,FALSE)/$E171</f>
        <v>5.3353658536585365E-2</v>
      </c>
      <c r="AC171" s="54">
        <f>VLOOKUP($C171,Demographics!$A$1:$T$2860,20,FALSE)/$E171</f>
        <v>5.6402439024390245E-2</v>
      </c>
      <c r="AD171" s="44">
        <f t="shared" si="10"/>
        <v>3.2839999999999998</v>
      </c>
      <c r="AE171" s="44">
        <f t="shared" si="11"/>
        <v>2.4823766364551862</v>
      </c>
      <c r="AF171" s="44">
        <f t="shared" si="12"/>
        <v>2.0443037974683547</v>
      </c>
      <c r="AG171" s="19">
        <v>1.2999999999999999E-2</v>
      </c>
      <c r="AH171" s="20">
        <v>-0.17199999999999999</v>
      </c>
      <c r="AI171" s="17">
        <v>-0.66800000000000004</v>
      </c>
      <c r="AJ171" s="21">
        <f t="shared" si="14"/>
        <v>-0.82699999999999996</v>
      </c>
      <c r="AK171" s="27">
        <f t="shared" si="13"/>
        <v>482</v>
      </c>
    </row>
    <row r="172" spans="1:37" x14ac:dyDescent="0.2">
      <c r="A172" s="9" t="s">
        <v>654</v>
      </c>
      <c r="B172" s="8" t="s">
        <v>101</v>
      </c>
      <c r="C172" s="35">
        <v>3622</v>
      </c>
      <c r="D172" s="36" t="s">
        <v>123</v>
      </c>
      <c r="E172" s="40">
        <f>VLOOKUP($C172,Demographics!$A$2:$T$2860,2,FALSE)</f>
        <v>472</v>
      </c>
      <c r="F172" s="87">
        <f>IFERROR(VLOOKUP($C172,'Graduation Rate'!$A:$M,13,FALSE), "")</f>
        <v>0.87735849099999996</v>
      </c>
      <c r="G172" s="87">
        <f>IFERROR(VLOOKUP($C172,Discipline!$A:$I,4,FALSE), "")</f>
        <v>0.06</v>
      </c>
      <c r="H172" s="87">
        <f>IFERROR(VLOOKUP($C172,'Dual Credit'!$A:$P,6,FALSE), "")</f>
        <v>5.2999999999999999E-2</v>
      </c>
      <c r="I172" s="99">
        <f>VLOOKUP($A172,Districts!$A:$G,7,FALSE)</f>
        <v>3.8289986996098828</v>
      </c>
      <c r="J172" s="90">
        <f>VLOOKUP($A172,Districts!$A:$F,5,FALSE)</f>
        <v>16.040554031656182</v>
      </c>
      <c r="K172" s="55">
        <f>VLOOKUP($A172,Districts!$A:$F,6,FALSE)</f>
        <v>15247.364416406832</v>
      </c>
      <c r="L172" s="6">
        <f>VLOOKUP($C172,Demographics!$A$1:$T$2860,3,FALSE)/$E172</f>
        <v>0.46186440677966101</v>
      </c>
      <c r="M172" s="6">
        <f>VLOOKUP($C172,Demographics!$A$1:$T$2860,4,FALSE)/$E172</f>
        <v>0.53813559322033899</v>
      </c>
      <c r="N172" s="6">
        <f>VLOOKUP($C172,Demographics!$A$1:$T$2860,5,FALSE)/$E172</f>
        <v>4.8728813559322036E-2</v>
      </c>
      <c r="O172" s="6">
        <f>VLOOKUP($C172,Demographics!$A$1:$T$2860,6,FALSE)/$E172</f>
        <v>1.059322033898305E-2</v>
      </c>
      <c r="P172" s="6">
        <f>VLOOKUP($C172,Demographics!$A$1:$T$2860,7,FALSE)/$E172</f>
        <v>1.2711864406779662E-2</v>
      </c>
      <c r="Q172" s="6">
        <f>VLOOKUP($C172,Demographics!$A$1:$T$2860,8,FALSE)/$E172</f>
        <v>0.15677966101694915</v>
      </c>
      <c r="R172" s="6">
        <f>VLOOKUP($C172,Demographics!$A$1:$T$2860,9,FALSE)/$E172</f>
        <v>2.1186440677966102E-3</v>
      </c>
      <c r="S172" s="6">
        <f>VLOOKUP($C172,Demographics!$A$1:$T$2860,10,FALSE)/$E172</f>
        <v>4.8728813559322036E-2</v>
      </c>
      <c r="T172" s="6">
        <f>VLOOKUP($C172,Demographics!$A$1:$T$2860,11,FALSE)/$E172</f>
        <v>0.72033898305084743</v>
      </c>
      <c r="U172" s="6">
        <f>VLOOKUP($C172,Demographics!$A$1:$T$2860,12,FALSE)/$E172</f>
        <v>2.3305084745762712E-2</v>
      </c>
      <c r="V172" s="6">
        <f>VLOOKUP($C172,Demographics!$A$1:$T$2860,13,FALSE)/$E172</f>
        <v>1.059322033898305E-2</v>
      </c>
      <c r="W172" s="6">
        <f>VLOOKUP($C172,Demographics!$A$1:$T$2860,14,FALSE)/$E172</f>
        <v>7.6271186440677971E-2</v>
      </c>
      <c r="X172" s="6">
        <f>VLOOKUP($C172,Demographics!$A$1:$T$2860,15,FALSE)/$E172</f>
        <v>0.68220338983050843</v>
      </c>
      <c r="Y172" s="6">
        <f>VLOOKUP($C172,Demographics!$A$1:$T$2860,16,FALSE)/$E172</f>
        <v>1.9067796610169493E-2</v>
      </c>
      <c r="Z172" s="6">
        <f>VLOOKUP($C172,Demographics!$A$1:$T$2860,17,FALSE)/$E172</f>
        <v>4.2372881355932203E-3</v>
      </c>
      <c r="AA172" s="6">
        <f>VLOOKUP($C172,Demographics!$A$1:$T$2860,18,FALSE)/$E172</f>
        <v>9.110169491525423E-2</v>
      </c>
      <c r="AB172" s="6">
        <f>VLOOKUP($C172,Demographics!$A$1:$T$2860,19,FALSE)/$E172</f>
        <v>2.7542372881355932E-2</v>
      </c>
      <c r="AC172" s="54">
        <f>VLOOKUP($C172,Demographics!$A$1:$T$2860,20,FALSE)/$E172</f>
        <v>0.1673728813559322</v>
      </c>
      <c r="AD172" s="44">
        <f t="shared" si="10"/>
        <v>2.463541666666667</v>
      </c>
      <c r="AE172" s="44">
        <f t="shared" si="11"/>
        <v>1.6311983471074383</v>
      </c>
      <c r="AF172" s="44">
        <f t="shared" si="12"/>
        <v>1.7056892778993433</v>
      </c>
      <c r="AG172" s="21">
        <v>-4.2000000000000003E-2</v>
      </c>
      <c r="AH172" s="18">
        <v>-0.316</v>
      </c>
      <c r="AI172" s="17">
        <v>-0.47799999999999998</v>
      </c>
      <c r="AJ172" s="21">
        <f t="shared" si="14"/>
        <v>-0.83599999999999997</v>
      </c>
      <c r="AK172" s="27">
        <f t="shared" si="13"/>
        <v>484</v>
      </c>
    </row>
    <row r="173" spans="1:37" x14ac:dyDescent="0.2">
      <c r="A173" s="9" t="s">
        <v>654</v>
      </c>
      <c r="B173" s="8" t="s">
        <v>170</v>
      </c>
      <c r="C173" s="35">
        <v>5191</v>
      </c>
      <c r="D173" s="36" t="s">
        <v>123</v>
      </c>
      <c r="E173" s="40">
        <f>VLOOKUP($C173,Demographics!$A$2:$T$2860,2,FALSE)</f>
        <v>91</v>
      </c>
      <c r="F173" s="87">
        <f>IFERROR(VLOOKUP($C173,'Graduation Rate'!$A:$M,13,FALSE), "")</f>
        <v>0.33333333300000001</v>
      </c>
      <c r="G173" s="87" t="str">
        <f>IFERROR(VLOOKUP($C173,Discipline!$A:$I,4,FALSE), "")</f>
        <v/>
      </c>
      <c r="H173" s="87" t="str">
        <f>IFERROR(VLOOKUP($C173,'Dual Credit'!$A:$P,6,FALSE), "")</f>
        <v/>
      </c>
      <c r="I173" s="99">
        <f>VLOOKUP($A173,Districts!$A:$G,7,FALSE)</f>
        <v>3.8289986996098828</v>
      </c>
      <c r="J173" s="90">
        <f>VLOOKUP($A173,Districts!$A:$F,5,FALSE)</f>
        <v>16.040554031656182</v>
      </c>
      <c r="K173" s="55">
        <f>VLOOKUP($A173,Districts!$A:$F,6,FALSE)</f>
        <v>15247.364416406832</v>
      </c>
      <c r="L173" s="6">
        <f>VLOOKUP($C173,Demographics!$A$1:$T$2860,3,FALSE)/$E173</f>
        <v>0.5714285714285714</v>
      </c>
      <c r="M173" s="6">
        <f>VLOOKUP($C173,Demographics!$A$1:$T$2860,4,FALSE)/$E173</f>
        <v>0.42857142857142855</v>
      </c>
      <c r="N173" s="6">
        <f>VLOOKUP($C173,Demographics!$A$1:$T$2860,5,FALSE)/$E173</f>
        <v>0</v>
      </c>
      <c r="O173" s="6">
        <f>VLOOKUP($C173,Demographics!$A$1:$T$2860,6,FALSE)/$E173</f>
        <v>1.098901098901099E-2</v>
      </c>
      <c r="P173" s="6">
        <f>VLOOKUP($C173,Demographics!$A$1:$T$2860,7,FALSE)/$E173</f>
        <v>0</v>
      </c>
      <c r="Q173" s="6">
        <f>VLOOKUP($C173,Demographics!$A$1:$T$2860,8,FALSE)/$E173</f>
        <v>0.17582417582417584</v>
      </c>
      <c r="R173" s="6">
        <f>VLOOKUP($C173,Demographics!$A$1:$T$2860,9,FALSE)/$E173</f>
        <v>0</v>
      </c>
      <c r="S173" s="6">
        <f>VLOOKUP($C173,Demographics!$A$1:$T$2860,10,FALSE)/$E173</f>
        <v>5.4945054945054944E-2</v>
      </c>
      <c r="T173" s="6">
        <f>VLOOKUP($C173,Demographics!$A$1:$T$2860,11,FALSE)/$E173</f>
        <v>0.75824175824175821</v>
      </c>
      <c r="U173" s="6">
        <f>VLOOKUP($C173,Demographics!$A$1:$T$2860,12,FALSE)/$E173</f>
        <v>1.098901098901099E-2</v>
      </c>
      <c r="V173" s="6">
        <f>VLOOKUP($C173,Demographics!$A$1:$T$2860,13,FALSE)/$E173</f>
        <v>0</v>
      </c>
      <c r="W173" s="6">
        <f>VLOOKUP($C173,Demographics!$A$1:$T$2860,14,FALSE)/$E173</f>
        <v>2.197802197802198E-2</v>
      </c>
      <c r="X173" s="6">
        <f>VLOOKUP($C173,Demographics!$A$1:$T$2860,15,FALSE)/$E173</f>
        <v>0.7142857142857143</v>
      </c>
      <c r="Y173" s="6">
        <f>VLOOKUP($C173,Demographics!$A$1:$T$2860,16,FALSE)/$E173</f>
        <v>0</v>
      </c>
      <c r="Z173" s="6">
        <f>VLOOKUP($C173,Demographics!$A$1:$T$2860,17,FALSE)/$E173</f>
        <v>0</v>
      </c>
      <c r="AA173" s="6">
        <f>VLOOKUP($C173,Demographics!$A$1:$T$2860,18,FALSE)/$E173</f>
        <v>0.2857142857142857</v>
      </c>
      <c r="AB173" s="6">
        <f>VLOOKUP($C173,Demographics!$A$1:$T$2860,19,FALSE)/$E173</f>
        <v>7.6923076923076927E-2</v>
      </c>
      <c r="AC173" s="54">
        <f>VLOOKUP($C173,Demographics!$A$1:$T$2860,20,FALSE)/$E173</f>
        <v>0.17582417582417584</v>
      </c>
      <c r="AD173" s="44">
        <f t="shared" si="10"/>
        <v>2.0427974947807934</v>
      </c>
      <c r="AE173" s="44">
        <f t="shared" si="11"/>
        <v>1.5678496868475993</v>
      </c>
      <c r="AF173" s="44">
        <f t="shared" si="12"/>
        <v>1.853</v>
      </c>
      <c r="AG173" s="19">
        <v>-0.28999999999999998</v>
      </c>
      <c r="AH173" s="20">
        <v>5.6000000000000001E-2</v>
      </c>
      <c r="AI173" s="17">
        <v>-0.4</v>
      </c>
      <c r="AJ173" s="21">
        <f t="shared" si="14"/>
        <v>-0.63400000000000001</v>
      </c>
      <c r="AK173" s="27">
        <f t="shared" si="13"/>
        <v>454</v>
      </c>
    </row>
    <row r="174" spans="1:37" x14ac:dyDescent="0.2">
      <c r="A174" s="9" t="s">
        <v>655</v>
      </c>
      <c r="B174" s="8" t="s">
        <v>365</v>
      </c>
      <c r="C174" s="35">
        <v>2603</v>
      </c>
      <c r="D174" s="36" t="s">
        <v>123</v>
      </c>
      <c r="E174" s="40">
        <f>VLOOKUP($C174,Demographics!$A$2:$T$2860,2,FALSE)</f>
        <v>67</v>
      </c>
      <c r="F174" s="87">
        <f>IFERROR(VLOOKUP($C174,'Graduation Rate'!$A:$M,13,FALSE), "")</f>
        <v>0.58823529399999996</v>
      </c>
      <c r="G174" s="87" t="str">
        <f>IFERROR(VLOOKUP($C174,Discipline!$A:$I,4,FALSE), "")</f>
        <v/>
      </c>
      <c r="H174" s="87">
        <f>IFERROR(VLOOKUP($C174,'Dual Credit'!$A:$P,6,FALSE), "")</f>
        <v>0.16900000000000001</v>
      </c>
      <c r="I174" s="99">
        <f>VLOOKUP($A174,Districts!$A:$G,7,FALSE)</f>
        <v>3.7512437810945274</v>
      </c>
      <c r="J174" s="90">
        <f>VLOOKUP($A174,Districts!$A:$F,5,FALSE)</f>
        <v>11.012105263157894</v>
      </c>
      <c r="K174" s="55">
        <f>VLOOKUP($A174,Districts!$A:$F,6,FALSE)</f>
        <v>26313.173254313446</v>
      </c>
      <c r="L174" s="6">
        <f>VLOOKUP($C174,Demographics!$A$1:$T$2860,3,FALSE)/$E174</f>
        <v>0.53731343283582089</v>
      </c>
      <c r="M174" s="6">
        <f>VLOOKUP($C174,Demographics!$A$1:$T$2860,4,FALSE)/$E174</f>
        <v>0.46268656716417911</v>
      </c>
      <c r="N174" s="6">
        <f>VLOOKUP($C174,Demographics!$A$1:$T$2860,5,FALSE)/$E174</f>
        <v>0.88059701492537312</v>
      </c>
      <c r="O174" s="6">
        <f>VLOOKUP($C174,Demographics!$A$1:$T$2860,6,FALSE)/$E174</f>
        <v>1.4925373134328358E-2</v>
      </c>
      <c r="P174" s="6">
        <f>VLOOKUP($C174,Demographics!$A$1:$T$2860,7,FALSE)/$E174</f>
        <v>0</v>
      </c>
      <c r="Q174" s="6">
        <f>VLOOKUP($C174,Demographics!$A$1:$T$2860,8,FALSE)/$E174</f>
        <v>1.4925373134328358E-2</v>
      </c>
      <c r="R174" s="6">
        <f>VLOOKUP($C174,Demographics!$A$1:$T$2860,9,FALSE)/$E174</f>
        <v>0</v>
      </c>
      <c r="S174" s="6">
        <f>VLOOKUP($C174,Demographics!$A$1:$T$2860,10,FALSE)/$E174</f>
        <v>8.9552238805970144E-2</v>
      </c>
      <c r="T174" s="6">
        <f>VLOOKUP($C174,Demographics!$A$1:$T$2860,11,FALSE)/$E174</f>
        <v>0</v>
      </c>
      <c r="U174" s="6">
        <f>VLOOKUP($C174,Demographics!$A$1:$T$2860,12,FALSE)/$E174</f>
        <v>0.37313432835820898</v>
      </c>
      <c r="V174" s="6">
        <f>VLOOKUP($C174,Demographics!$A$1:$T$2860,13,FALSE)/$E174</f>
        <v>0</v>
      </c>
      <c r="W174" s="6">
        <f>VLOOKUP($C174,Demographics!$A$1:$T$2860,14,FALSE)/$E174</f>
        <v>0</v>
      </c>
      <c r="X174" s="6">
        <f>VLOOKUP($C174,Demographics!$A$1:$T$2860,15,FALSE)/$E174</f>
        <v>0.74626865671641796</v>
      </c>
      <c r="Y174" s="6">
        <f>VLOOKUP($C174,Demographics!$A$1:$T$2860,16,FALSE)/$E174</f>
        <v>0</v>
      </c>
      <c r="Z174" s="6">
        <f>VLOOKUP($C174,Demographics!$A$1:$T$2860,17,FALSE)/$E174</f>
        <v>0</v>
      </c>
      <c r="AA174" s="6">
        <f>VLOOKUP($C174,Demographics!$A$1:$T$2860,18,FALSE)/$E174</f>
        <v>0.14925373134328357</v>
      </c>
      <c r="AB174" s="6">
        <f>VLOOKUP($C174,Demographics!$A$1:$T$2860,19,FALSE)/$E174</f>
        <v>1.4925373134328358E-2</v>
      </c>
      <c r="AC174" s="54">
        <f>VLOOKUP($C174,Demographics!$A$1:$T$2860,20,FALSE)/$E174</f>
        <v>0.11940298507462686</v>
      </c>
      <c r="AD174" s="44">
        <f t="shared" si="10"/>
        <v>2.867</v>
      </c>
      <c r="AE174" s="44">
        <f t="shared" si="11"/>
        <v>1.798</v>
      </c>
      <c r="AF174" s="44">
        <f t="shared" si="12"/>
        <v>2.0616797900262465</v>
      </c>
      <c r="AG174" s="19">
        <v>0.51800000000000002</v>
      </c>
      <c r="AH174" s="20">
        <v>0.14799999999999999</v>
      </c>
      <c r="AI174" s="17">
        <v>0.185</v>
      </c>
      <c r="AJ174" s="21">
        <f t="shared" si="14"/>
        <v>0.85099999999999998</v>
      </c>
      <c r="AK174" s="27">
        <f t="shared" si="13"/>
        <v>36</v>
      </c>
    </row>
    <row r="175" spans="1:37" x14ac:dyDescent="0.2">
      <c r="A175" s="9" t="s">
        <v>656</v>
      </c>
      <c r="B175" s="8" t="s">
        <v>464</v>
      </c>
      <c r="C175" s="35">
        <v>5437</v>
      </c>
      <c r="D175" s="36" t="s">
        <v>123</v>
      </c>
      <c r="E175" s="40">
        <f>VLOOKUP($C175,Demographics!$A$2:$T$2860,2,FALSE)</f>
        <v>184</v>
      </c>
      <c r="F175" s="87">
        <f>IFERROR(VLOOKUP($C175,'Graduation Rate'!$A:$M,13,FALSE), "")</f>
        <v>0.76190476200000001</v>
      </c>
      <c r="G175" s="87">
        <f>IFERROR(VLOOKUP($C175,Discipline!$A:$I,4,FALSE), "")</f>
        <v>5.2999999999999999E-2</v>
      </c>
      <c r="H175" s="87" t="str">
        <f>IFERROR(VLOOKUP($C175,'Dual Credit'!$A:$P,6,FALSE), "")</f>
        <v/>
      </c>
      <c r="I175" s="99">
        <f>VLOOKUP($A175,Districts!$A:$G,7,FALSE)</f>
        <v>1.6912482211831672</v>
      </c>
      <c r="J175" s="90">
        <f>VLOOKUP($A175,Districts!$A:$F,5,FALSE)</f>
        <v>15.820300154933602</v>
      </c>
      <c r="K175" s="55">
        <f>VLOOKUP($A175,Districts!$A:$F,6,FALSE)</f>
        <v>14555.597340206536</v>
      </c>
      <c r="L175" s="6">
        <f>VLOOKUP($C175,Demographics!$A$1:$T$2860,3,FALSE)/$E175</f>
        <v>0.52717391304347827</v>
      </c>
      <c r="M175" s="6">
        <f>VLOOKUP($C175,Demographics!$A$1:$T$2860,4,FALSE)/$E175</f>
        <v>0.47282608695652173</v>
      </c>
      <c r="N175" s="6">
        <f>VLOOKUP($C175,Demographics!$A$1:$T$2860,5,FALSE)/$E175</f>
        <v>1.0869565217391304E-2</v>
      </c>
      <c r="O175" s="6">
        <f>VLOOKUP($C175,Demographics!$A$1:$T$2860,6,FALSE)/$E175</f>
        <v>0.10869565217391304</v>
      </c>
      <c r="P175" s="6">
        <f>VLOOKUP($C175,Demographics!$A$1:$T$2860,7,FALSE)/$E175</f>
        <v>5.434782608695652E-3</v>
      </c>
      <c r="Q175" s="6">
        <f>VLOOKUP($C175,Demographics!$A$1:$T$2860,8,FALSE)/$E175</f>
        <v>8.6956521739130432E-2</v>
      </c>
      <c r="R175" s="6">
        <f>VLOOKUP($C175,Demographics!$A$1:$T$2860,9,FALSE)/$E175</f>
        <v>0</v>
      </c>
      <c r="S175" s="6">
        <f>VLOOKUP($C175,Demographics!$A$1:$T$2860,10,FALSE)/$E175</f>
        <v>3.2608695652173912E-2</v>
      </c>
      <c r="T175" s="6">
        <f>VLOOKUP($C175,Demographics!$A$1:$T$2860,11,FALSE)/$E175</f>
        <v>0.75543478260869568</v>
      </c>
      <c r="U175" s="6">
        <f>VLOOKUP($C175,Demographics!$A$1:$T$2860,12,FALSE)/$E175</f>
        <v>1.0869565217391304E-2</v>
      </c>
      <c r="V175" s="6">
        <f>VLOOKUP($C175,Demographics!$A$1:$T$2860,13,FALSE)/$E175</f>
        <v>0</v>
      </c>
      <c r="W175" s="6">
        <f>VLOOKUP($C175,Demographics!$A$1:$T$2860,14,FALSE)/$E175</f>
        <v>1.0869565217391304E-2</v>
      </c>
      <c r="X175" s="6">
        <f>VLOOKUP($C175,Demographics!$A$1:$T$2860,15,FALSE)/$E175</f>
        <v>7.6086956521739135E-2</v>
      </c>
      <c r="Y175" s="6">
        <f>VLOOKUP($C175,Demographics!$A$1:$T$2860,16,FALSE)/$E175</f>
        <v>0</v>
      </c>
      <c r="Z175" s="6">
        <f>VLOOKUP($C175,Demographics!$A$1:$T$2860,17,FALSE)/$E175</f>
        <v>1.0869565217391304E-2</v>
      </c>
      <c r="AA175" s="6">
        <f>VLOOKUP($C175,Demographics!$A$1:$T$2860,18,FALSE)/$E175</f>
        <v>5.434782608695652E-2</v>
      </c>
      <c r="AB175" s="6">
        <f>VLOOKUP($C175,Demographics!$A$1:$T$2860,19,FALSE)/$E175</f>
        <v>0.22282608695652173</v>
      </c>
      <c r="AC175" s="54">
        <f>VLOOKUP($C175,Demographics!$A$1:$T$2860,20,FALSE)/$E175</f>
        <v>0.20652173913043478</v>
      </c>
      <c r="AD175" s="44">
        <f t="shared" si="10"/>
        <v>3.3695198329853859</v>
      </c>
      <c r="AE175" s="44">
        <f t="shared" si="11"/>
        <v>2.2801339285714288</v>
      </c>
      <c r="AF175" s="44">
        <f t="shared" si="12"/>
        <v>3.0608575380359615</v>
      </c>
      <c r="AG175" s="19">
        <v>3.3000000000000002E-2</v>
      </c>
      <c r="AH175" s="20">
        <v>-0.24399999999999999</v>
      </c>
      <c r="AI175" s="17">
        <v>0.14899999999999999</v>
      </c>
      <c r="AJ175" s="21">
        <f t="shared" si="14"/>
        <v>-6.2E-2</v>
      </c>
      <c r="AK175" s="27">
        <f t="shared" si="13"/>
        <v>289</v>
      </c>
    </row>
    <row r="176" spans="1:37" x14ac:dyDescent="0.2">
      <c r="A176" s="9" t="s">
        <v>656</v>
      </c>
      <c r="B176" s="8" t="s">
        <v>242</v>
      </c>
      <c r="C176" s="35">
        <v>3385</v>
      </c>
      <c r="D176" s="36" t="s">
        <v>123</v>
      </c>
      <c r="E176" s="40">
        <f>VLOOKUP($C176,Demographics!$A$2:$T$2860,2,FALSE)</f>
        <v>2442</v>
      </c>
      <c r="F176" s="87">
        <f>IFERROR(VLOOKUP($C176,'Graduation Rate'!$A:$M,13,FALSE), "")</f>
        <v>0.91580755999999996</v>
      </c>
      <c r="G176" s="87">
        <f>IFERROR(VLOOKUP($C176,Discipline!$A:$I,4,FALSE), "")</f>
        <v>2.7E-2</v>
      </c>
      <c r="H176" s="87">
        <f>IFERROR(VLOOKUP($C176,'Dual Credit'!$A:$P,6,FALSE), "")</f>
        <v>0.36799999999999999</v>
      </c>
      <c r="I176" s="99">
        <f>VLOOKUP($A176,Districts!$A:$G,7,FALSE)</f>
        <v>1.6912482211831672</v>
      </c>
      <c r="J176" s="90">
        <f>VLOOKUP($A176,Districts!$A:$F,5,FALSE)</f>
        <v>15.820300154933602</v>
      </c>
      <c r="K176" s="55">
        <f>VLOOKUP($A176,Districts!$A:$F,6,FALSE)</f>
        <v>14555.597340206536</v>
      </c>
      <c r="L176" s="6">
        <f>VLOOKUP($C176,Demographics!$A$1:$T$2860,3,FALSE)/$E176</f>
        <v>0.50778050778050776</v>
      </c>
      <c r="M176" s="6">
        <f>VLOOKUP($C176,Demographics!$A$1:$T$2860,4,FALSE)/$E176</f>
        <v>0.49221949221949224</v>
      </c>
      <c r="N176" s="6">
        <f>VLOOKUP($C176,Demographics!$A$1:$T$2860,5,FALSE)/$E176</f>
        <v>3.6855036855036856E-3</v>
      </c>
      <c r="O176" s="6">
        <f>VLOOKUP($C176,Demographics!$A$1:$T$2860,6,FALSE)/$E176</f>
        <v>0.25962325962325961</v>
      </c>
      <c r="P176" s="6">
        <f>VLOOKUP($C176,Demographics!$A$1:$T$2860,7,FALSE)/$E176</f>
        <v>2.4979524979524978E-2</v>
      </c>
      <c r="Q176" s="6">
        <f>VLOOKUP($C176,Demographics!$A$1:$T$2860,8,FALSE)/$E176</f>
        <v>7.2891072891072897E-2</v>
      </c>
      <c r="R176" s="6">
        <f>VLOOKUP($C176,Demographics!$A$1:$T$2860,9,FALSE)/$E176</f>
        <v>4.5045045045045045E-3</v>
      </c>
      <c r="S176" s="6">
        <f>VLOOKUP($C176,Demographics!$A$1:$T$2860,10,FALSE)/$E176</f>
        <v>6.8386568386568383E-2</v>
      </c>
      <c r="T176" s="6">
        <f>VLOOKUP($C176,Demographics!$A$1:$T$2860,11,FALSE)/$E176</f>
        <v>0.56592956592956589</v>
      </c>
      <c r="U176" s="6">
        <f>VLOOKUP($C176,Demographics!$A$1:$T$2860,12,FALSE)/$E176</f>
        <v>3.1941031941031942E-2</v>
      </c>
      <c r="V176" s="6">
        <f>VLOOKUP($C176,Demographics!$A$1:$T$2860,13,FALSE)/$E176</f>
        <v>1.2285012285012285E-3</v>
      </c>
      <c r="W176" s="6">
        <f>VLOOKUP($C176,Demographics!$A$1:$T$2860,14,FALSE)/$E176</f>
        <v>7.3710073710073713E-3</v>
      </c>
      <c r="X176" s="6">
        <f>VLOOKUP($C176,Demographics!$A$1:$T$2860,15,FALSE)/$E176</f>
        <v>8.681408681408681E-2</v>
      </c>
      <c r="Y176" s="6">
        <f>VLOOKUP($C176,Demographics!$A$1:$T$2860,16,FALSE)/$E176</f>
        <v>0</v>
      </c>
      <c r="Z176" s="6">
        <f>VLOOKUP($C176,Demographics!$A$1:$T$2860,17,FALSE)/$E176</f>
        <v>6.1425061425061421E-3</v>
      </c>
      <c r="AA176" s="6">
        <f>VLOOKUP($C176,Demographics!$A$1:$T$2860,18,FALSE)/$E176</f>
        <v>2.2113022113022112E-2</v>
      </c>
      <c r="AB176" s="6">
        <f>VLOOKUP($C176,Demographics!$A$1:$T$2860,19,FALSE)/$E176</f>
        <v>0.11957411957411958</v>
      </c>
      <c r="AC176" s="54">
        <f>VLOOKUP($C176,Demographics!$A$1:$T$2860,20,FALSE)/$E176</f>
        <v>6.7158067158067158E-2</v>
      </c>
      <c r="AD176" s="44">
        <f t="shared" si="10"/>
        <v>3.5587628865979384</v>
      </c>
      <c r="AE176" s="44">
        <f t="shared" si="11"/>
        <v>3.2803347280334729</v>
      </c>
      <c r="AF176" s="44">
        <f t="shared" si="12"/>
        <v>2.8076923076923075</v>
      </c>
      <c r="AG176" s="19">
        <v>0.03</v>
      </c>
      <c r="AH176" s="20">
        <v>0.23899999999999999</v>
      </c>
      <c r="AI176" s="17">
        <v>-0.29399999999999998</v>
      </c>
      <c r="AJ176" s="21">
        <f t="shared" si="14"/>
        <v>-2.4999999999999967E-2</v>
      </c>
      <c r="AK176" s="27">
        <f t="shared" si="13"/>
        <v>278</v>
      </c>
    </row>
    <row r="177" spans="1:37" x14ac:dyDescent="0.2">
      <c r="A177" s="9" t="s">
        <v>656</v>
      </c>
      <c r="B177" s="8" t="s">
        <v>7</v>
      </c>
      <c r="C177" s="35">
        <v>3962</v>
      </c>
      <c r="D177" s="36" t="s">
        <v>123</v>
      </c>
      <c r="E177" s="40">
        <f>VLOOKUP($C177,Demographics!$A$2:$T$2860,2,FALSE)</f>
        <v>1442</v>
      </c>
      <c r="F177" s="87">
        <f>IFERROR(VLOOKUP($C177,'Graduation Rate'!$A:$M,13,FALSE), "")</f>
        <v>0.92258064500000003</v>
      </c>
      <c r="G177" s="87">
        <f>IFERROR(VLOOKUP($C177,Discipline!$A:$I,4,FALSE), "")</f>
        <v>1.2999999999999999E-2</v>
      </c>
      <c r="H177" s="87">
        <f>IFERROR(VLOOKUP($C177,'Dual Credit'!$A:$P,6,FALSE), "")</f>
        <v>0.38300000000000001</v>
      </c>
      <c r="I177" s="99">
        <f>VLOOKUP($A177,Districts!$A:$G,7,FALSE)</f>
        <v>1.6912482211831672</v>
      </c>
      <c r="J177" s="90">
        <f>VLOOKUP($A177,Districts!$A:$F,5,FALSE)</f>
        <v>15.820300154933602</v>
      </c>
      <c r="K177" s="55">
        <f>VLOOKUP($A177,Districts!$A:$F,6,FALSE)</f>
        <v>14555.597340206536</v>
      </c>
      <c r="L177" s="6">
        <f>VLOOKUP($C177,Demographics!$A$1:$T$2860,3,FALSE)/$E177</f>
        <v>0.48474341192787795</v>
      </c>
      <c r="M177" s="6">
        <f>VLOOKUP($C177,Demographics!$A$1:$T$2860,4,FALSE)/$E177</f>
        <v>0.51525658807212205</v>
      </c>
      <c r="N177" s="6">
        <f>VLOOKUP($C177,Demographics!$A$1:$T$2860,5,FALSE)/$E177</f>
        <v>6.9348127600554787E-4</v>
      </c>
      <c r="O177" s="6">
        <f>VLOOKUP($C177,Demographics!$A$1:$T$2860,6,FALSE)/$E177</f>
        <v>0.22676837725381416</v>
      </c>
      <c r="P177" s="6">
        <f>VLOOKUP($C177,Demographics!$A$1:$T$2860,7,FALSE)/$E177</f>
        <v>2.0110957004160889E-2</v>
      </c>
      <c r="Q177" s="6">
        <f>VLOOKUP($C177,Demographics!$A$1:$T$2860,8,FALSE)/$E177</f>
        <v>0.10679611650485436</v>
      </c>
      <c r="R177" s="6">
        <f>VLOOKUP($C177,Demographics!$A$1:$T$2860,9,FALSE)/$E177</f>
        <v>2.7739251040221915E-3</v>
      </c>
      <c r="S177" s="6">
        <f>VLOOKUP($C177,Demographics!$A$1:$T$2860,10,FALSE)/$E177</f>
        <v>5.8252427184466021E-2</v>
      </c>
      <c r="T177" s="6">
        <f>VLOOKUP($C177,Demographics!$A$1:$T$2860,11,FALSE)/$E177</f>
        <v>0.5846047156726768</v>
      </c>
      <c r="U177" s="6">
        <f>VLOOKUP($C177,Demographics!$A$1:$T$2860,12,FALSE)/$E177</f>
        <v>3.1900138696255201E-2</v>
      </c>
      <c r="V177" s="6">
        <f>VLOOKUP($C177,Demographics!$A$1:$T$2860,13,FALSE)/$E177</f>
        <v>1.3869625520110957E-3</v>
      </c>
      <c r="W177" s="6">
        <f>VLOOKUP($C177,Demographics!$A$1:$T$2860,14,FALSE)/$E177</f>
        <v>1.1789181692094313E-2</v>
      </c>
      <c r="X177" s="6">
        <f>VLOOKUP($C177,Demographics!$A$1:$T$2860,15,FALSE)/$E177</f>
        <v>0.12343966712898752</v>
      </c>
      <c r="Y177" s="6">
        <f>VLOOKUP($C177,Demographics!$A$1:$T$2860,16,FALSE)/$E177</f>
        <v>0</v>
      </c>
      <c r="Z177" s="6">
        <f>VLOOKUP($C177,Demographics!$A$1:$T$2860,17,FALSE)/$E177</f>
        <v>7.6282940360610264E-3</v>
      </c>
      <c r="AA177" s="6">
        <f>VLOOKUP($C177,Demographics!$A$1:$T$2860,18,FALSE)/$E177</f>
        <v>1.6643550624133148E-2</v>
      </c>
      <c r="AB177" s="6">
        <f>VLOOKUP($C177,Demographics!$A$1:$T$2860,19,FALSE)/$E177</f>
        <v>0.10471567267683772</v>
      </c>
      <c r="AC177" s="54">
        <f>VLOOKUP($C177,Demographics!$A$1:$T$2860,20,FALSE)/$E177</f>
        <v>0.10055478502080444</v>
      </c>
      <c r="AD177" s="44">
        <f t="shared" si="10"/>
        <v>3.3557788944723623</v>
      </c>
      <c r="AE177" s="44">
        <f t="shared" si="11"/>
        <v>2.8313131313131312</v>
      </c>
      <c r="AF177" s="44">
        <f t="shared" si="12"/>
        <v>2.592274678111588</v>
      </c>
      <c r="AG177" s="19">
        <v>-7.9000000000000001E-2</v>
      </c>
      <c r="AH177" s="20">
        <v>-0.124</v>
      </c>
      <c r="AI177" s="17">
        <v>-0.44</v>
      </c>
      <c r="AJ177" s="21">
        <f t="shared" si="14"/>
        <v>-0.64300000000000002</v>
      </c>
      <c r="AK177" s="27">
        <f t="shared" si="13"/>
        <v>457</v>
      </c>
    </row>
    <row r="178" spans="1:37" x14ac:dyDescent="0.2">
      <c r="A178" s="9" t="s">
        <v>656</v>
      </c>
      <c r="B178" s="8" t="s">
        <v>132</v>
      </c>
      <c r="C178" s="35">
        <v>4495</v>
      </c>
      <c r="D178" s="36" t="s">
        <v>123</v>
      </c>
      <c r="E178" s="40">
        <f>VLOOKUP($C178,Demographics!$A$2:$T$2860,2,FALSE)</f>
        <v>2184</v>
      </c>
      <c r="F178" s="87">
        <f>IFERROR(VLOOKUP($C178,'Graduation Rate'!$A:$M,13,FALSE), "")</f>
        <v>0.93400000000000005</v>
      </c>
      <c r="G178" s="87" t="str">
        <f>IFERROR(VLOOKUP($C178,Discipline!$A:$I,4,FALSE), "")</f>
        <v/>
      </c>
      <c r="H178" s="87">
        <f>IFERROR(VLOOKUP($C178,'Dual Credit'!$A:$P,6,FALSE), "")</f>
        <v>0.01</v>
      </c>
      <c r="I178" s="99">
        <f>VLOOKUP($A178,Districts!$A:$G,7,FALSE)</f>
        <v>1.6912482211831672</v>
      </c>
      <c r="J178" s="90">
        <f>VLOOKUP($A178,Districts!$A:$F,5,FALSE)</f>
        <v>15.820300154933602</v>
      </c>
      <c r="K178" s="55">
        <f>VLOOKUP($A178,Districts!$A:$F,6,FALSE)</f>
        <v>14555.597340206536</v>
      </c>
      <c r="L178" s="6">
        <f>VLOOKUP($C178,Demographics!$A$1:$T$2860,3,FALSE)/$E178</f>
        <v>0.46565934065934067</v>
      </c>
      <c r="M178" s="6">
        <f>VLOOKUP($C178,Demographics!$A$1:$T$2860,4,FALSE)/$E178</f>
        <v>0.53434065934065933</v>
      </c>
      <c r="N178" s="6">
        <f>VLOOKUP($C178,Demographics!$A$1:$T$2860,5,FALSE)/$E178</f>
        <v>4.5787545787545788E-4</v>
      </c>
      <c r="O178" s="6">
        <f>VLOOKUP($C178,Demographics!$A$1:$T$2860,6,FALSE)/$E178</f>
        <v>0.34935897435897434</v>
      </c>
      <c r="P178" s="6">
        <f>VLOOKUP($C178,Demographics!$A$1:$T$2860,7,FALSE)/$E178</f>
        <v>1.3736263736263736E-2</v>
      </c>
      <c r="Q178" s="6">
        <f>VLOOKUP($C178,Demographics!$A$1:$T$2860,8,FALSE)/$E178</f>
        <v>7.2344322344322351E-2</v>
      </c>
      <c r="R178" s="6">
        <f>VLOOKUP($C178,Demographics!$A$1:$T$2860,9,FALSE)/$E178</f>
        <v>3.205128205128205E-3</v>
      </c>
      <c r="S178" s="6">
        <f>VLOOKUP($C178,Demographics!$A$1:$T$2860,10,FALSE)/$E178</f>
        <v>4.8992673992673992E-2</v>
      </c>
      <c r="T178" s="6">
        <f>VLOOKUP($C178,Demographics!$A$1:$T$2860,11,FALSE)/$E178</f>
        <v>0.51190476190476186</v>
      </c>
      <c r="U178" s="6">
        <f>VLOOKUP($C178,Demographics!$A$1:$T$2860,12,FALSE)/$E178</f>
        <v>1.510989010989011E-2</v>
      </c>
      <c r="V178" s="6">
        <f>VLOOKUP($C178,Demographics!$A$1:$T$2860,13,FALSE)/$E178</f>
        <v>9.1575091575091575E-4</v>
      </c>
      <c r="W178" s="6">
        <f>VLOOKUP($C178,Demographics!$A$1:$T$2860,14,FALSE)/$E178</f>
        <v>3.663003663003663E-3</v>
      </c>
      <c r="X178" s="6">
        <f>VLOOKUP($C178,Demographics!$A$1:$T$2860,15,FALSE)/$E178</f>
        <v>4.5329670329670328E-2</v>
      </c>
      <c r="Y178" s="6">
        <f>VLOOKUP($C178,Demographics!$A$1:$T$2860,16,FALSE)/$E178</f>
        <v>0</v>
      </c>
      <c r="Z178" s="6">
        <f>VLOOKUP($C178,Demographics!$A$1:$T$2860,17,FALSE)/$E178</f>
        <v>3.205128205128205E-3</v>
      </c>
      <c r="AA178" s="6">
        <f>VLOOKUP($C178,Demographics!$A$1:$T$2860,18,FALSE)/$E178</f>
        <v>1.9230769230769232E-2</v>
      </c>
      <c r="AB178" s="6">
        <f>VLOOKUP($C178,Demographics!$A$1:$T$2860,19,FALSE)/$E178</f>
        <v>9.2948717948717952E-2</v>
      </c>
      <c r="AC178" s="54">
        <f>VLOOKUP($C178,Demographics!$A$1:$T$2860,20,FALSE)/$E178</f>
        <v>7.2344322344322351E-2</v>
      </c>
      <c r="AD178" s="44">
        <f t="shared" si="10"/>
        <v>3.5997899159663866</v>
      </c>
      <c r="AE178" s="44">
        <f t="shared" si="11"/>
        <v>3.3054968287526427</v>
      </c>
      <c r="AF178" s="44">
        <f t="shared" si="12"/>
        <v>3.4578313253012056</v>
      </c>
      <c r="AG178" s="21">
        <v>-1.6E-2</v>
      </c>
      <c r="AH178" s="18">
        <v>6.6000000000000003E-2</v>
      </c>
      <c r="AI178" s="17">
        <v>0.159</v>
      </c>
      <c r="AJ178" s="21">
        <f t="shared" si="14"/>
        <v>0.20900000000000002</v>
      </c>
      <c r="AK178" s="27">
        <f t="shared" si="13"/>
        <v>158</v>
      </c>
    </row>
    <row r="179" spans="1:37" x14ac:dyDescent="0.2">
      <c r="A179" s="9" t="s">
        <v>657</v>
      </c>
      <c r="B179" s="8" t="s">
        <v>367</v>
      </c>
      <c r="C179" s="35">
        <v>3214</v>
      </c>
      <c r="D179" s="36" t="s">
        <v>123</v>
      </c>
      <c r="E179" s="40">
        <f>VLOOKUP($C179,Demographics!$A$2:$T$2860,2,FALSE)</f>
        <v>49</v>
      </c>
      <c r="F179" s="87" t="str">
        <f>IFERROR(VLOOKUP($C179,'Graduation Rate'!$A:$M,13,FALSE), "")</f>
        <v/>
      </c>
      <c r="G179" s="87" t="str">
        <f>IFERROR(VLOOKUP($C179,Discipline!$A:$I,4,FALSE), "")</f>
        <v/>
      </c>
      <c r="H179" s="87" t="str">
        <f>IFERROR(VLOOKUP($C179,'Dual Credit'!$A:$P,6,FALSE), "")</f>
        <v/>
      </c>
      <c r="I179" s="99">
        <f>VLOOKUP($A179,Districts!$A:$G,7,FALSE)</f>
        <v>0.88571428571428568</v>
      </c>
      <c r="J179" s="90">
        <f>VLOOKUP($A179,Districts!$A:$F,5,FALSE)</f>
        <v>4.5210101216644514</v>
      </c>
      <c r="K179" s="55">
        <f>VLOOKUP($A179,Districts!$A:$F,6,FALSE)</f>
        <v>48931.012211668938</v>
      </c>
      <c r="L179" s="6">
        <f>VLOOKUP($C179,Demographics!$A$1:$T$2860,3,FALSE)/$E179</f>
        <v>0.59183673469387754</v>
      </c>
      <c r="M179" s="6">
        <f>VLOOKUP($C179,Demographics!$A$1:$T$2860,4,FALSE)/$E179</f>
        <v>0.40816326530612246</v>
      </c>
      <c r="N179" s="6">
        <f>VLOOKUP($C179,Demographics!$A$1:$T$2860,5,FALSE)/$E179</f>
        <v>0</v>
      </c>
      <c r="O179" s="6">
        <f>VLOOKUP($C179,Demographics!$A$1:$T$2860,6,FALSE)/$E179</f>
        <v>0</v>
      </c>
      <c r="P179" s="6">
        <f>VLOOKUP($C179,Demographics!$A$1:$T$2860,7,FALSE)/$E179</f>
        <v>0</v>
      </c>
      <c r="Q179" s="6">
        <f>VLOOKUP($C179,Demographics!$A$1:$T$2860,8,FALSE)/$E179</f>
        <v>0.24489795918367346</v>
      </c>
      <c r="R179" s="6">
        <f>VLOOKUP($C179,Demographics!$A$1:$T$2860,9,FALSE)/$E179</f>
        <v>0</v>
      </c>
      <c r="S179" s="6">
        <f>VLOOKUP($C179,Demographics!$A$1:$T$2860,10,FALSE)/$E179</f>
        <v>4.0816326530612242E-2</v>
      </c>
      <c r="T179" s="6">
        <f>VLOOKUP($C179,Demographics!$A$1:$T$2860,11,FALSE)/$E179</f>
        <v>0.7142857142857143</v>
      </c>
      <c r="U179" s="6">
        <f>VLOOKUP($C179,Demographics!$A$1:$T$2860,12,FALSE)/$E179</f>
        <v>0</v>
      </c>
      <c r="V179" s="6">
        <f>VLOOKUP($C179,Demographics!$A$1:$T$2860,13,FALSE)/$E179</f>
        <v>0</v>
      </c>
      <c r="W179" s="6">
        <f>VLOOKUP($C179,Demographics!$A$1:$T$2860,14,FALSE)/$E179</f>
        <v>2.0408163265306121E-2</v>
      </c>
      <c r="X179" s="6">
        <f>VLOOKUP($C179,Demographics!$A$1:$T$2860,15,FALSE)/$E179</f>
        <v>0.75510204081632648</v>
      </c>
      <c r="Y179" s="6">
        <f>VLOOKUP($C179,Demographics!$A$1:$T$2860,16,FALSE)/$E179</f>
        <v>0</v>
      </c>
      <c r="Z179" s="6">
        <f>VLOOKUP($C179,Demographics!$A$1:$T$2860,17,FALSE)/$E179</f>
        <v>0</v>
      </c>
      <c r="AA179" s="6">
        <f>VLOOKUP($C179,Demographics!$A$1:$T$2860,18,FALSE)/$E179</f>
        <v>6.1224489795918366E-2</v>
      </c>
      <c r="AB179" s="6">
        <f>VLOOKUP($C179,Demographics!$A$1:$T$2860,19,FALSE)/$E179</f>
        <v>2.0408163265306121E-2</v>
      </c>
      <c r="AC179" s="54">
        <f>VLOOKUP($C179,Demographics!$A$1:$T$2860,20,FALSE)/$E179</f>
        <v>0.12244897959183673</v>
      </c>
      <c r="AD179" s="44">
        <f t="shared" si="10"/>
        <v>2.6249999999999996</v>
      </c>
      <c r="AE179" s="44">
        <f t="shared" si="11"/>
        <v>2.3125</v>
      </c>
      <c r="AF179" s="44" t="str">
        <f t="shared" si="12"/>
        <v/>
      </c>
      <c r="AG179" s="21">
        <v>-2.1999999999999999E-2</v>
      </c>
      <c r="AH179" s="18">
        <v>0.36099999999999999</v>
      </c>
      <c r="AI179" s="17"/>
      <c r="AJ179" s="21">
        <f t="shared" si="14"/>
        <v>0.33899999999999997</v>
      </c>
      <c r="AK179" s="27">
        <f t="shared" si="13"/>
        <v>121</v>
      </c>
    </row>
    <row r="180" spans="1:37" x14ac:dyDescent="0.2">
      <c r="A180" s="9" t="s">
        <v>658</v>
      </c>
      <c r="B180" s="8" t="s">
        <v>465</v>
      </c>
      <c r="C180" s="35">
        <v>5545</v>
      </c>
      <c r="D180" s="36" t="s">
        <v>123</v>
      </c>
      <c r="E180" s="40">
        <f>VLOOKUP($C180,Demographics!$A$2:$T$2860,2,FALSE)</f>
        <v>306</v>
      </c>
      <c r="F180" s="87">
        <f>IFERROR(VLOOKUP($C180,'Graduation Rate'!$A:$M,13,FALSE), "")</f>
        <v>0.869565217</v>
      </c>
      <c r="G180" s="87" t="str">
        <f>IFERROR(VLOOKUP($C180,Discipline!$A:$I,4,FALSE), "")</f>
        <v/>
      </c>
      <c r="H180" s="87">
        <f>IFERROR(VLOOKUP($C180,'Dual Credit'!$A:$P,6,FALSE), "")</f>
        <v>0.10299999999999999</v>
      </c>
      <c r="I180" s="99">
        <f>VLOOKUP($A180,Districts!$A:$G,7,FALSE)</f>
        <v>3.7733739837398375</v>
      </c>
      <c r="J180" s="90">
        <f>VLOOKUP($A180,Districts!$A:$F,5,FALSE)</f>
        <v>18.763419117647061</v>
      </c>
      <c r="K180" s="55">
        <f>VLOOKUP($A180,Districts!$A:$F,6,FALSE)</f>
        <v>13647.219783880166</v>
      </c>
      <c r="L180" s="6">
        <f>VLOOKUP($C180,Demographics!$A$1:$T$2860,3,FALSE)/$E180</f>
        <v>0.40522875816993464</v>
      </c>
      <c r="M180" s="6">
        <f>VLOOKUP($C180,Demographics!$A$1:$T$2860,4,FALSE)/$E180</f>
        <v>0.59477124183006536</v>
      </c>
      <c r="N180" s="6">
        <f>VLOOKUP($C180,Demographics!$A$1:$T$2860,5,FALSE)/$E180</f>
        <v>9.8039215686274508E-3</v>
      </c>
      <c r="O180" s="6">
        <f>VLOOKUP($C180,Demographics!$A$1:$T$2860,6,FALSE)/$E180</f>
        <v>6.5359477124183009E-3</v>
      </c>
      <c r="P180" s="6">
        <f>VLOOKUP($C180,Demographics!$A$1:$T$2860,7,FALSE)/$E180</f>
        <v>1.6339869281045753E-2</v>
      </c>
      <c r="Q180" s="6">
        <f>VLOOKUP($C180,Demographics!$A$1:$T$2860,8,FALSE)/$E180</f>
        <v>6.535947712418301E-2</v>
      </c>
      <c r="R180" s="6">
        <f>VLOOKUP($C180,Demographics!$A$1:$T$2860,9,FALSE)/$E180</f>
        <v>6.5359477124183009E-3</v>
      </c>
      <c r="S180" s="6">
        <f>VLOOKUP($C180,Demographics!$A$1:$T$2860,10,FALSE)/$E180</f>
        <v>3.5947712418300651E-2</v>
      </c>
      <c r="T180" s="6">
        <f>VLOOKUP($C180,Demographics!$A$1:$T$2860,11,FALSE)/$E180</f>
        <v>0.85947712418300659</v>
      </c>
      <c r="U180" s="6">
        <f>VLOOKUP($C180,Demographics!$A$1:$T$2860,12,FALSE)/$E180</f>
        <v>0</v>
      </c>
      <c r="V180" s="6">
        <f>VLOOKUP($C180,Demographics!$A$1:$T$2860,13,FALSE)/$E180</f>
        <v>3.2679738562091504E-3</v>
      </c>
      <c r="W180" s="6">
        <f>VLOOKUP($C180,Demographics!$A$1:$T$2860,14,FALSE)/$E180</f>
        <v>2.9411764705882353E-2</v>
      </c>
      <c r="X180" s="6">
        <f>VLOOKUP($C180,Demographics!$A$1:$T$2860,15,FALSE)/$E180</f>
        <v>0.33006535947712418</v>
      </c>
      <c r="Y180" s="6">
        <f>VLOOKUP($C180,Demographics!$A$1:$T$2860,16,FALSE)/$E180</f>
        <v>0</v>
      </c>
      <c r="Z180" s="6">
        <f>VLOOKUP($C180,Demographics!$A$1:$T$2860,17,FALSE)/$E180</f>
        <v>0</v>
      </c>
      <c r="AA180" s="6">
        <f>VLOOKUP($C180,Demographics!$A$1:$T$2860,18,FALSE)/$E180</f>
        <v>5.2287581699346407E-2</v>
      </c>
      <c r="AB180" s="6">
        <f>VLOOKUP($C180,Demographics!$A$1:$T$2860,19,FALSE)/$E180</f>
        <v>8.1699346405228759E-2</v>
      </c>
      <c r="AC180" s="54">
        <f>VLOOKUP($C180,Demographics!$A$1:$T$2860,20,FALSE)/$E180</f>
        <v>0.16339869281045752</v>
      </c>
      <c r="AD180" s="44">
        <f t="shared" si="10"/>
        <v>2.9186405767250259</v>
      </c>
      <c r="AE180" s="44">
        <f t="shared" si="11"/>
        <v>2.2008368200836821</v>
      </c>
      <c r="AF180" s="44">
        <f t="shared" si="12"/>
        <v>2.3688118811881185</v>
      </c>
      <c r="AG180" s="19">
        <v>-3.0000000000000001E-3</v>
      </c>
      <c r="AH180" s="20">
        <v>-7.5999999999999998E-2</v>
      </c>
      <c r="AI180" s="17">
        <v>-0.128</v>
      </c>
      <c r="AJ180" s="21">
        <f t="shared" si="14"/>
        <v>-0.20700000000000002</v>
      </c>
      <c r="AK180" s="27">
        <f t="shared" si="13"/>
        <v>347</v>
      </c>
    </row>
    <row r="181" spans="1:37" x14ac:dyDescent="0.2">
      <c r="A181" s="9" t="s">
        <v>659</v>
      </c>
      <c r="B181" s="8" t="s">
        <v>29</v>
      </c>
      <c r="C181" s="35">
        <v>2266</v>
      </c>
      <c r="D181" s="36" t="s">
        <v>123</v>
      </c>
      <c r="E181" s="40">
        <f>VLOOKUP($C181,Demographics!$A$2:$T$2860,2,FALSE)</f>
        <v>1561</v>
      </c>
      <c r="F181" s="87">
        <f>IFERROR(VLOOKUP($C181,'Graduation Rate'!$A:$M,13,FALSE), "")</f>
        <v>0.91388888899999998</v>
      </c>
      <c r="G181" s="87">
        <f>IFERROR(VLOOKUP($C181,Discipline!$A:$I,4,FALSE), "")</f>
        <v>6.6000000000000003E-2</v>
      </c>
      <c r="H181" s="87">
        <f>IFERROR(VLOOKUP($C181,'Dual Credit'!$A:$P,6,FALSE), "")</f>
        <v>8.4000000000000005E-2</v>
      </c>
      <c r="I181" s="99">
        <f>VLOOKUP($A181,Districts!$A:$G,7,FALSE)</f>
        <v>2.8238223697862628</v>
      </c>
      <c r="J181" s="90">
        <f>VLOOKUP($A181,Districts!$A:$F,5,FALSE)</f>
        <v>14.330764967218151</v>
      </c>
      <c r="K181" s="55">
        <f>VLOOKUP($A181,Districts!$A:$F,6,FALSE)</f>
        <v>13640.842312725326</v>
      </c>
      <c r="L181" s="6">
        <f>VLOOKUP($C181,Demographics!$A$1:$T$2860,3,FALSE)/$E181</f>
        <v>0.47982062780269058</v>
      </c>
      <c r="M181" s="6">
        <f>VLOOKUP($C181,Demographics!$A$1:$T$2860,4,FALSE)/$E181</f>
        <v>0.52017937219730936</v>
      </c>
      <c r="N181" s="6">
        <f>VLOOKUP($C181,Demographics!$A$1:$T$2860,5,FALSE)/$E181</f>
        <v>1.9859064702114029E-2</v>
      </c>
      <c r="O181" s="6">
        <f>VLOOKUP($C181,Demographics!$A$1:$T$2860,6,FALSE)/$E181</f>
        <v>1.0249839846252402E-2</v>
      </c>
      <c r="P181" s="6">
        <f>VLOOKUP($C181,Demographics!$A$1:$T$2860,7,FALSE)/$E181</f>
        <v>3.2030749519538757E-3</v>
      </c>
      <c r="Q181" s="6">
        <f>VLOOKUP($C181,Demographics!$A$1:$T$2860,8,FALSE)/$E181</f>
        <v>0.17104420243433696</v>
      </c>
      <c r="R181" s="6">
        <f>VLOOKUP($C181,Demographics!$A$1:$T$2860,9,FALSE)/$E181</f>
        <v>1.0249839846252402E-2</v>
      </c>
      <c r="S181" s="6">
        <f>VLOOKUP($C181,Demographics!$A$1:$T$2860,10,FALSE)/$E181</f>
        <v>6.9827033952594486E-2</v>
      </c>
      <c r="T181" s="6">
        <f>VLOOKUP($C181,Demographics!$A$1:$T$2860,11,FALSE)/$E181</f>
        <v>0.71556694426649581</v>
      </c>
      <c r="U181" s="6">
        <f>VLOOKUP($C181,Demographics!$A$1:$T$2860,12,FALSE)/$E181</f>
        <v>4.2921204356181936E-2</v>
      </c>
      <c r="V181" s="6">
        <f>VLOOKUP($C181,Demographics!$A$1:$T$2860,13,FALSE)/$E181</f>
        <v>6.4061499039077515E-3</v>
      </c>
      <c r="W181" s="6">
        <f>VLOOKUP($C181,Demographics!$A$1:$T$2860,14,FALSE)/$E181</f>
        <v>3.2030749519538756E-2</v>
      </c>
      <c r="X181" s="6">
        <f>VLOOKUP($C181,Demographics!$A$1:$T$2860,15,FALSE)/$E181</f>
        <v>0.51057014734144779</v>
      </c>
      <c r="Y181" s="6">
        <f>VLOOKUP($C181,Demographics!$A$1:$T$2860,16,FALSE)/$E181</f>
        <v>5.1249199231262008E-3</v>
      </c>
      <c r="Z181" s="6">
        <f>VLOOKUP($C181,Demographics!$A$1:$T$2860,17,FALSE)/$E181</f>
        <v>1.2812299807815502E-3</v>
      </c>
      <c r="AA181" s="6">
        <f>VLOOKUP($C181,Demographics!$A$1:$T$2860,18,FALSE)/$E181</f>
        <v>5.7014734144778985E-2</v>
      </c>
      <c r="AB181" s="6">
        <f>VLOOKUP($C181,Demographics!$A$1:$T$2860,19,FALSE)/$E181</f>
        <v>4.2921204356181936E-2</v>
      </c>
      <c r="AC181" s="54">
        <f>VLOOKUP($C181,Demographics!$A$1:$T$2860,20,FALSE)/$E181</f>
        <v>0.12812299807815503</v>
      </c>
      <c r="AD181" s="44">
        <f t="shared" si="10"/>
        <v>2.8042596348884383</v>
      </c>
      <c r="AE181" s="44">
        <f t="shared" si="11"/>
        <v>1.7395727365208544</v>
      </c>
      <c r="AF181" s="44">
        <f t="shared" si="12"/>
        <v>2.5179934569247546</v>
      </c>
      <c r="AG181" s="19">
        <v>2.1000000000000001E-2</v>
      </c>
      <c r="AH181" s="20">
        <v>-0.40799999999999997</v>
      </c>
      <c r="AI181" s="17">
        <v>0.192</v>
      </c>
      <c r="AJ181" s="21">
        <f t="shared" si="14"/>
        <v>-0.19499999999999995</v>
      </c>
      <c r="AK181" s="27">
        <f t="shared" si="13"/>
        <v>344</v>
      </c>
    </row>
    <row r="182" spans="1:37" x14ac:dyDescent="0.2">
      <c r="A182" s="9" t="s">
        <v>659</v>
      </c>
      <c r="B182" s="8" t="s">
        <v>362</v>
      </c>
      <c r="C182" s="35">
        <v>5194</v>
      </c>
      <c r="D182" s="36" t="s">
        <v>123</v>
      </c>
      <c r="E182" s="40">
        <f>VLOOKUP($C182,Demographics!$A$2:$T$2860,2,FALSE)</f>
        <v>15</v>
      </c>
      <c r="F182" s="87" t="str">
        <f>IFERROR(VLOOKUP($C182,'Graduation Rate'!$A:$M,13,FALSE), "")</f>
        <v/>
      </c>
      <c r="G182" s="87" t="str">
        <f>IFERROR(VLOOKUP($C182,Discipline!$A:$I,4,FALSE), "")</f>
        <v/>
      </c>
      <c r="H182" s="87">
        <f>IFERROR(VLOOKUP($C182,'Dual Credit'!$A:$P,6,FALSE), "")</f>
        <v>0.1</v>
      </c>
      <c r="I182" s="99">
        <f>VLOOKUP($A182,Districts!$A:$G,7,FALSE)</f>
        <v>2.8238223697862628</v>
      </c>
      <c r="J182" s="90">
        <f>VLOOKUP($A182,Districts!$A:$F,5,FALSE)</f>
        <v>14.330764967218151</v>
      </c>
      <c r="K182" s="55">
        <f>VLOOKUP($A182,Districts!$A:$F,6,FALSE)</f>
        <v>13640.842312725326</v>
      </c>
      <c r="L182" s="6">
        <f>VLOOKUP($C182,Demographics!$A$1:$T$2860,3,FALSE)/$E182</f>
        <v>0.46666666666666667</v>
      </c>
      <c r="M182" s="6">
        <f>VLOOKUP($C182,Demographics!$A$1:$T$2860,4,FALSE)/$E182</f>
        <v>0.53333333333333333</v>
      </c>
      <c r="N182" s="6">
        <f>VLOOKUP($C182,Demographics!$A$1:$T$2860,5,FALSE)/$E182</f>
        <v>0</v>
      </c>
      <c r="O182" s="6">
        <f>VLOOKUP($C182,Demographics!$A$1:$T$2860,6,FALSE)/$E182</f>
        <v>0</v>
      </c>
      <c r="P182" s="6">
        <f>VLOOKUP($C182,Demographics!$A$1:$T$2860,7,FALSE)/$E182</f>
        <v>0</v>
      </c>
      <c r="Q182" s="6">
        <f>VLOOKUP($C182,Demographics!$A$1:$T$2860,8,FALSE)/$E182</f>
        <v>0.2</v>
      </c>
      <c r="R182" s="6">
        <f>VLOOKUP($C182,Demographics!$A$1:$T$2860,9,FALSE)/$E182</f>
        <v>6.6666666666666666E-2</v>
      </c>
      <c r="S182" s="6">
        <f>VLOOKUP($C182,Demographics!$A$1:$T$2860,10,FALSE)/$E182</f>
        <v>0</v>
      </c>
      <c r="T182" s="6">
        <f>VLOOKUP($C182,Demographics!$A$1:$T$2860,11,FALSE)/$E182</f>
        <v>0.73333333333333328</v>
      </c>
      <c r="U182" s="6">
        <f>VLOOKUP($C182,Demographics!$A$1:$T$2860,12,FALSE)/$E182</f>
        <v>0</v>
      </c>
      <c r="V182" s="6">
        <f>VLOOKUP($C182,Demographics!$A$1:$T$2860,13,FALSE)/$E182</f>
        <v>0</v>
      </c>
      <c r="W182" s="6">
        <f>VLOOKUP($C182,Demographics!$A$1:$T$2860,14,FALSE)/$E182</f>
        <v>0</v>
      </c>
      <c r="X182" s="6">
        <f>VLOOKUP($C182,Demographics!$A$1:$T$2860,15,FALSE)/$E182</f>
        <v>0.6</v>
      </c>
      <c r="Y182" s="6">
        <f>VLOOKUP($C182,Demographics!$A$1:$T$2860,16,FALSE)/$E182</f>
        <v>0</v>
      </c>
      <c r="Z182" s="6">
        <f>VLOOKUP($C182,Demographics!$A$1:$T$2860,17,FALSE)/$E182</f>
        <v>0</v>
      </c>
      <c r="AA182" s="6">
        <f>VLOOKUP($C182,Demographics!$A$1:$T$2860,18,FALSE)/$E182</f>
        <v>0.2</v>
      </c>
      <c r="AB182" s="6">
        <f>VLOOKUP($C182,Demographics!$A$1:$T$2860,19,FALSE)/$E182</f>
        <v>0.2</v>
      </c>
      <c r="AC182" s="54">
        <f>VLOOKUP($C182,Demographics!$A$1:$T$2860,20,FALSE)/$E182</f>
        <v>0</v>
      </c>
      <c r="AD182" s="44" t="str">
        <f t="shared" si="10"/>
        <v/>
      </c>
      <c r="AE182" s="44" t="str">
        <f t="shared" si="11"/>
        <v/>
      </c>
      <c r="AF182" s="44">
        <f t="shared" si="12"/>
        <v>2</v>
      </c>
      <c r="AG182" s="19"/>
      <c r="AH182" s="20"/>
      <c r="AI182" s="17">
        <v>-6.0999999999999999E-2</v>
      </c>
      <c r="AJ182" s="21">
        <f t="shared" si="14"/>
        <v>-6.0999999999999999E-2</v>
      </c>
      <c r="AK182" s="27">
        <f t="shared" si="13"/>
        <v>287</v>
      </c>
    </row>
    <row r="183" spans="1:37" x14ac:dyDescent="0.2">
      <c r="A183" s="9" t="s">
        <v>659</v>
      </c>
      <c r="B183" s="8" t="s">
        <v>273</v>
      </c>
      <c r="C183" s="35">
        <v>1934</v>
      </c>
      <c r="D183" s="36" t="s">
        <v>124</v>
      </c>
      <c r="E183" s="40">
        <f>VLOOKUP($C183,Demographics!$A$2:$T$2860,2,FALSE)</f>
        <v>26</v>
      </c>
      <c r="F183" s="87">
        <f>IFERROR(VLOOKUP($C183,'Graduation Rate'!$A:$M,13,FALSE), "")</f>
        <v>0.18181818199999999</v>
      </c>
      <c r="G183" s="87">
        <f>IFERROR(VLOOKUP($C183,Discipline!$A:$I,4,FALSE), "")</f>
        <v>0.19400000000000001</v>
      </c>
      <c r="H183" s="87" t="str">
        <f>IFERROR(VLOOKUP($C183,'Dual Credit'!$A:$P,6,FALSE), "")</f>
        <v/>
      </c>
      <c r="I183" s="99">
        <f>VLOOKUP($A183,Districts!$A:$G,7,FALSE)</f>
        <v>2.8238223697862628</v>
      </c>
      <c r="J183" s="90">
        <f>VLOOKUP($A183,Districts!$A:$F,5,FALSE)</f>
        <v>14.330764967218151</v>
      </c>
      <c r="K183" s="55">
        <f>VLOOKUP($A183,Districts!$A:$F,6,FALSE)</f>
        <v>13640.842312725326</v>
      </c>
      <c r="L183" s="6">
        <f>VLOOKUP($C183,Demographics!$A$1:$T$2860,3,FALSE)/$E183</f>
        <v>0.61538461538461542</v>
      </c>
      <c r="M183" s="6">
        <f>VLOOKUP($C183,Demographics!$A$1:$T$2860,4,FALSE)/$E183</f>
        <v>0.38461538461538464</v>
      </c>
      <c r="N183" s="6">
        <f>VLOOKUP($C183,Demographics!$A$1:$T$2860,5,FALSE)/$E183</f>
        <v>0</v>
      </c>
      <c r="O183" s="6">
        <f>VLOOKUP($C183,Demographics!$A$1:$T$2860,6,FALSE)/$E183</f>
        <v>0</v>
      </c>
      <c r="P183" s="6">
        <f>VLOOKUP($C183,Demographics!$A$1:$T$2860,7,FALSE)/$E183</f>
        <v>0</v>
      </c>
      <c r="Q183" s="6">
        <f>VLOOKUP($C183,Demographics!$A$1:$T$2860,8,FALSE)/$E183</f>
        <v>0.19230769230769232</v>
      </c>
      <c r="R183" s="6">
        <f>VLOOKUP($C183,Demographics!$A$1:$T$2860,9,FALSE)/$E183</f>
        <v>0</v>
      </c>
      <c r="S183" s="6">
        <f>VLOOKUP($C183,Demographics!$A$1:$T$2860,10,FALSE)/$E183</f>
        <v>3.8461538461538464E-2</v>
      </c>
      <c r="T183" s="6">
        <f>VLOOKUP($C183,Demographics!$A$1:$T$2860,11,FALSE)/$E183</f>
        <v>0.76923076923076927</v>
      </c>
      <c r="U183" s="6">
        <f>VLOOKUP($C183,Demographics!$A$1:$T$2860,12,FALSE)/$E183</f>
        <v>7.6923076923076927E-2</v>
      </c>
      <c r="V183" s="6">
        <f>VLOOKUP($C183,Demographics!$A$1:$T$2860,13,FALSE)/$E183</f>
        <v>0</v>
      </c>
      <c r="W183" s="6">
        <f>VLOOKUP($C183,Demographics!$A$1:$T$2860,14,FALSE)/$E183</f>
        <v>0.19230769230769232</v>
      </c>
      <c r="X183" s="6">
        <f>VLOOKUP($C183,Demographics!$A$1:$T$2860,15,FALSE)/$E183</f>
        <v>0.73076923076923073</v>
      </c>
      <c r="Y183" s="6">
        <f>VLOOKUP($C183,Demographics!$A$1:$T$2860,16,FALSE)/$E183</f>
        <v>3.8461538461538464E-2</v>
      </c>
      <c r="Z183" s="6">
        <f>VLOOKUP($C183,Demographics!$A$1:$T$2860,17,FALSE)/$E183</f>
        <v>0</v>
      </c>
      <c r="AA183" s="6">
        <f>VLOOKUP($C183,Demographics!$A$1:$T$2860,18,FALSE)/$E183</f>
        <v>0.34615384615384615</v>
      </c>
      <c r="AB183" s="6">
        <f>VLOOKUP($C183,Demographics!$A$1:$T$2860,19,FALSE)/$E183</f>
        <v>0.11538461538461539</v>
      </c>
      <c r="AC183" s="54">
        <f>VLOOKUP($C183,Demographics!$A$1:$T$2860,20,FALSE)/$E183</f>
        <v>0.11538461538461539</v>
      </c>
      <c r="AD183" s="44" t="str">
        <f t="shared" si="10"/>
        <v/>
      </c>
      <c r="AE183" s="44" t="str">
        <f t="shared" si="11"/>
        <v/>
      </c>
      <c r="AF183" s="44" t="str">
        <f t="shared" si="12"/>
        <v/>
      </c>
      <c r="AG183" s="21"/>
      <c r="AH183" s="18"/>
      <c r="AI183" s="17"/>
      <c r="AJ183" s="21">
        <f t="shared" si="14"/>
        <v>0</v>
      </c>
      <c r="AK183" s="27">
        <f t="shared" si="13"/>
        <v>223</v>
      </c>
    </row>
    <row r="184" spans="1:37" x14ac:dyDescent="0.2">
      <c r="A184" s="9" t="s">
        <v>660</v>
      </c>
      <c r="B184" s="8" t="s">
        <v>109</v>
      </c>
      <c r="C184" s="35">
        <v>3731</v>
      </c>
      <c r="D184" s="36" t="s">
        <v>123</v>
      </c>
      <c r="E184" s="40">
        <f>VLOOKUP($C184,Demographics!$A$2:$T$2860,2,FALSE)</f>
        <v>1791</v>
      </c>
      <c r="F184" s="87">
        <f>IFERROR(VLOOKUP($C184,'Graduation Rate'!$A:$M,13,FALSE), "")</f>
        <v>0.85294117599999997</v>
      </c>
      <c r="G184" s="87">
        <f>IFERROR(VLOOKUP($C184,Discipline!$A:$I,4,FALSE), "")</f>
        <v>6.5000000000000002E-2</v>
      </c>
      <c r="H184" s="87">
        <f>IFERROR(VLOOKUP($C184,'Dual Credit'!$A:$P,6,FALSE), "")</f>
        <v>0.20599999999999999</v>
      </c>
      <c r="I184" s="99">
        <f>VLOOKUP($A184,Districts!$A:$G,7,FALSE)</f>
        <v>3.0126247312420751</v>
      </c>
      <c r="J184" s="90">
        <f>VLOOKUP($A184,Districts!$A:$F,5,FALSE)</f>
        <v>15.569776560506568</v>
      </c>
      <c r="K184" s="55">
        <f>VLOOKUP($A184,Districts!$A:$F,6,FALSE)</f>
        <v>13666.247674283117</v>
      </c>
      <c r="L184" s="6">
        <f>VLOOKUP($C184,Demographics!$A$1:$T$2860,3,FALSE)/$E184</f>
        <v>0.47068676716917923</v>
      </c>
      <c r="M184" s="6">
        <f>VLOOKUP($C184,Demographics!$A$1:$T$2860,4,FALSE)/$E184</f>
        <v>0.52875488553880512</v>
      </c>
      <c r="N184" s="6">
        <f>VLOOKUP($C184,Demographics!$A$1:$T$2860,5,FALSE)/$E184</f>
        <v>6.1418202121719711E-3</v>
      </c>
      <c r="O184" s="6">
        <f>VLOOKUP($C184,Demographics!$A$1:$T$2860,6,FALSE)/$E184</f>
        <v>1.8983807928531545E-2</v>
      </c>
      <c r="P184" s="6">
        <f>VLOOKUP($C184,Demographics!$A$1:$T$2860,7,FALSE)/$E184</f>
        <v>5.1926298157453935E-2</v>
      </c>
      <c r="Q184" s="6">
        <f>VLOOKUP($C184,Demographics!$A$1:$T$2860,8,FALSE)/$E184</f>
        <v>0.26353992183137914</v>
      </c>
      <c r="R184" s="6">
        <f>VLOOKUP($C184,Demographics!$A$1:$T$2860,9,FALSE)/$E184</f>
        <v>1.6750418760469012E-3</v>
      </c>
      <c r="S184" s="6">
        <f>VLOOKUP($C184,Demographics!$A$1:$T$2860,10,FALSE)/$E184</f>
        <v>3.4059184812953655E-2</v>
      </c>
      <c r="T184" s="6">
        <f>VLOOKUP($C184,Demographics!$A$1:$T$2860,11,FALSE)/$E184</f>
        <v>0.62367392518146292</v>
      </c>
      <c r="U184" s="6">
        <f>VLOOKUP($C184,Demographics!$A$1:$T$2860,12,FALSE)/$E184</f>
        <v>4.2992741485203795E-2</v>
      </c>
      <c r="V184" s="6">
        <f>VLOOKUP($C184,Demographics!$A$1:$T$2860,13,FALSE)/$E184</f>
        <v>2.7917364600781687E-3</v>
      </c>
      <c r="W184" s="6">
        <f>VLOOKUP($C184,Demographics!$A$1:$T$2860,14,FALSE)/$E184</f>
        <v>6.1418202121719711E-3</v>
      </c>
      <c r="X184" s="6">
        <f>VLOOKUP($C184,Demographics!$A$1:$T$2860,15,FALSE)/$E184</f>
        <v>0.37185929648241206</v>
      </c>
      <c r="Y184" s="6">
        <f>VLOOKUP($C184,Demographics!$A$1:$T$2860,16,FALSE)/$E184</f>
        <v>8.5427135678391955E-2</v>
      </c>
      <c r="Z184" s="6">
        <f>VLOOKUP($C184,Demographics!$A$1:$T$2860,17,FALSE)/$E184</f>
        <v>2.2333891680625349E-3</v>
      </c>
      <c r="AA184" s="6">
        <f>VLOOKUP($C184,Demographics!$A$1:$T$2860,18,FALSE)/$E184</f>
        <v>4.5784477945281968E-2</v>
      </c>
      <c r="AB184" s="6">
        <f>VLOOKUP($C184,Demographics!$A$1:$T$2860,19,FALSE)/$E184</f>
        <v>3.2384142936906758E-2</v>
      </c>
      <c r="AC184" s="54">
        <f>VLOOKUP($C184,Demographics!$A$1:$T$2860,20,FALSE)/$E184</f>
        <v>0.1111111111111111</v>
      </c>
      <c r="AD184" s="44">
        <f t="shared" si="10"/>
        <v>3.0092307692307694</v>
      </c>
      <c r="AE184" s="44">
        <f t="shared" si="11"/>
        <v>2.3637362637362633</v>
      </c>
      <c r="AF184" s="44">
        <f t="shared" si="12"/>
        <v>2.5882352941176445</v>
      </c>
      <c r="AG184" s="19">
        <v>4.7E-2</v>
      </c>
      <c r="AH184" s="20">
        <v>1E-3</v>
      </c>
      <c r="AI184" s="17">
        <v>0.10299999999999999</v>
      </c>
      <c r="AJ184" s="21">
        <f t="shared" si="14"/>
        <v>0.151</v>
      </c>
      <c r="AK184" s="27">
        <f t="shared" si="13"/>
        <v>177</v>
      </c>
    </row>
    <row r="185" spans="1:37" x14ac:dyDescent="0.2">
      <c r="A185" s="9" t="s">
        <v>660</v>
      </c>
      <c r="B185" s="8" t="s">
        <v>203</v>
      </c>
      <c r="C185" s="35">
        <v>2826</v>
      </c>
      <c r="D185" s="36" t="s">
        <v>123</v>
      </c>
      <c r="E185" s="40">
        <f>VLOOKUP($C185,Demographics!$A$2:$T$2860,2,FALSE)</f>
        <v>1699</v>
      </c>
      <c r="F185" s="87">
        <f>IFERROR(VLOOKUP($C185,'Graduation Rate'!$A:$M,13,FALSE), "")</f>
        <v>0.87921348300000002</v>
      </c>
      <c r="G185" s="87">
        <f>IFERROR(VLOOKUP($C185,Discipline!$A:$I,4,FALSE), "")</f>
        <v>8.5999999999999993E-2</v>
      </c>
      <c r="H185" s="87">
        <f>IFERROR(VLOOKUP($C185,'Dual Credit'!$A:$P,6,FALSE), "")</f>
        <v>0.01</v>
      </c>
      <c r="I185" s="99">
        <f>VLOOKUP($A185,Districts!$A:$G,7,FALSE)</f>
        <v>3.0126247312420751</v>
      </c>
      <c r="J185" s="90">
        <f>VLOOKUP($A185,Districts!$A:$F,5,FALSE)</f>
        <v>15.569776560506568</v>
      </c>
      <c r="K185" s="55">
        <f>VLOOKUP($A185,Districts!$A:$F,6,FALSE)</f>
        <v>13666.247674283117</v>
      </c>
      <c r="L185" s="6">
        <f>VLOOKUP($C185,Demographics!$A$1:$T$2860,3,FALSE)/$E185</f>
        <v>0.48145968216598001</v>
      </c>
      <c r="M185" s="6">
        <f>VLOOKUP($C185,Demographics!$A$1:$T$2860,4,FALSE)/$E185</f>
        <v>0.51854031783401999</v>
      </c>
      <c r="N185" s="6">
        <f>VLOOKUP($C185,Demographics!$A$1:$T$2860,5,FALSE)/$E185</f>
        <v>5.2972336668628602E-3</v>
      </c>
      <c r="O185" s="6">
        <f>VLOOKUP($C185,Demographics!$A$1:$T$2860,6,FALSE)/$E185</f>
        <v>3.4137728075338436E-2</v>
      </c>
      <c r="P185" s="6">
        <f>VLOOKUP($C185,Demographics!$A$1:$T$2860,7,FALSE)/$E185</f>
        <v>4.061212477928193E-2</v>
      </c>
      <c r="Q185" s="6">
        <f>VLOOKUP($C185,Demographics!$A$1:$T$2860,8,FALSE)/$E185</f>
        <v>0.50029429075927012</v>
      </c>
      <c r="R185" s="6">
        <f>VLOOKUP($C185,Demographics!$A$1:$T$2860,9,FALSE)/$E185</f>
        <v>2.942907592701589E-3</v>
      </c>
      <c r="S185" s="6">
        <f>VLOOKUP($C185,Demographics!$A$1:$T$2860,10,FALSE)/$E185</f>
        <v>3.7669217186580339E-2</v>
      </c>
      <c r="T185" s="6">
        <f>VLOOKUP($C185,Demographics!$A$1:$T$2860,11,FALSE)/$E185</f>
        <v>0.3790464979399647</v>
      </c>
      <c r="U185" s="6">
        <f>VLOOKUP($C185,Demographics!$A$1:$T$2860,12,FALSE)/$E185</f>
        <v>0.12831077104178928</v>
      </c>
      <c r="V185" s="6">
        <f>VLOOKUP($C185,Demographics!$A$1:$T$2860,13,FALSE)/$E185</f>
        <v>2.3543260741612712E-3</v>
      </c>
      <c r="W185" s="6">
        <f>VLOOKUP($C185,Demographics!$A$1:$T$2860,14,FALSE)/$E185</f>
        <v>2.2954679223072396E-2</v>
      </c>
      <c r="X185" s="6">
        <f>VLOOKUP($C185,Demographics!$A$1:$T$2860,15,FALSE)/$E185</f>
        <v>0.70100058858151859</v>
      </c>
      <c r="Y185" s="6">
        <f>VLOOKUP($C185,Demographics!$A$1:$T$2860,16,FALSE)/$E185</f>
        <v>0.22012948793407888</v>
      </c>
      <c r="Z185" s="6">
        <f>VLOOKUP($C185,Demographics!$A$1:$T$2860,17,FALSE)/$E185</f>
        <v>1.1771630370806356E-3</v>
      </c>
      <c r="AA185" s="6">
        <f>VLOOKUP($C185,Demographics!$A$1:$T$2860,18,FALSE)/$E185</f>
        <v>5.2972336668628606E-2</v>
      </c>
      <c r="AB185" s="6">
        <f>VLOOKUP($C185,Demographics!$A$1:$T$2860,19,FALSE)/$E185</f>
        <v>2.7663331371394938E-2</v>
      </c>
      <c r="AC185" s="54">
        <f>VLOOKUP($C185,Demographics!$A$1:$T$2860,20,FALSE)/$E185</f>
        <v>0.10653325485579752</v>
      </c>
      <c r="AD185" s="44">
        <f t="shared" si="10"/>
        <v>2.8456913827655308</v>
      </c>
      <c r="AE185" s="44">
        <f t="shared" si="11"/>
        <v>1.9709418837675352</v>
      </c>
      <c r="AF185" s="44">
        <f t="shared" si="12"/>
        <v>2.2406250000000001</v>
      </c>
      <c r="AG185" s="19">
        <v>0.247</v>
      </c>
      <c r="AH185" s="20">
        <v>-1.9E-2</v>
      </c>
      <c r="AI185" s="17">
        <v>0.10100000000000001</v>
      </c>
      <c r="AJ185" s="21">
        <f t="shared" si="14"/>
        <v>0.32900000000000001</v>
      </c>
      <c r="AK185" s="27">
        <f t="shared" si="13"/>
        <v>123</v>
      </c>
    </row>
    <row r="186" spans="1:37" x14ac:dyDescent="0.2">
      <c r="A186" s="9" t="s">
        <v>660</v>
      </c>
      <c r="B186" s="8" t="s">
        <v>141</v>
      </c>
      <c r="C186" s="35">
        <v>1884</v>
      </c>
      <c r="D186" s="36" t="s">
        <v>124</v>
      </c>
      <c r="E186" s="40">
        <f>VLOOKUP($C186,Demographics!$A$2:$T$2860,2,FALSE)</f>
        <v>203</v>
      </c>
      <c r="F186" s="87">
        <f>IFERROR(VLOOKUP($C186,'Graduation Rate'!$A:$M,13,FALSE), "")</f>
        <v>0.127516779</v>
      </c>
      <c r="G186" s="87">
        <f>IFERROR(VLOOKUP($C186,Discipline!$A:$I,4,FALSE), "")</f>
        <v>0.05</v>
      </c>
      <c r="H186" s="87">
        <f>IFERROR(VLOOKUP($C186,'Dual Credit'!$A:$P,6,FALSE), "")</f>
        <v>0.1</v>
      </c>
      <c r="I186" s="99">
        <f>VLOOKUP($A186,Districts!$A:$G,7,FALSE)</f>
        <v>3.0126247312420751</v>
      </c>
      <c r="J186" s="90">
        <f>VLOOKUP($A186,Districts!$A:$F,5,FALSE)</f>
        <v>15.569776560506568</v>
      </c>
      <c r="K186" s="55">
        <f>VLOOKUP($A186,Districts!$A:$F,6,FALSE)</f>
        <v>13666.247674283117</v>
      </c>
      <c r="L186" s="6">
        <f>VLOOKUP($C186,Demographics!$A$1:$T$2860,3,FALSE)/$E186</f>
        <v>0.50246305418719217</v>
      </c>
      <c r="M186" s="6">
        <f>VLOOKUP($C186,Demographics!$A$1:$T$2860,4,FALSE)/$E186</f>
        <v>0.49753694581280788</v>
      </c>
      <c r="N186" s="6">
        <f>VLOOKUP($C186,Demographics!$A$1:$T$2860,5,FALSE)/$E186</f>
        <v>1.4778325123152709E-2</v>
      </c>
      <c r="O186" s="6">
        <f>VLOOKUP($C186,Demographics!$A$1:$T$2860,6,FALSE)/$E186</f>
        <v>4.9261083743842365E-3</v>
      </c>
      <c r="P186" s="6">
        <f>VLOOKUP($C186,Demographics!$A$1:$T$2860,7,FALSE)/$E186</f>
        <v>2.4630541871921183E-2</v>
      </c>
      <c r="Q186" s="6">
        <f>VLOOKUP($C186,Demographics!$A$1:$T$2860,8,FALSE)/$E186</f>
        <v>0.41379310344827586</v>
      </c>
      <c r="R186" s="6">
        <f>VLOOKUP($C186,Demographics!$A$1:$T$2860,9,FALSE)/$E186</f>
        <v>4.9261083743842365E-3</v>
      </c>
      <c r="S186" s="6">
        <f>VLOOKUP($C186,Demographics!$A$1:$T$2860,10,FALSE)/$E186</f>
        <v>3.9408866995073892E-2</v>
      </c>
      <c r="T186" s="6">
        <f>VLOOKUP($C186,Demographics!$A$1:$T$2860,11,FALSE)/$E186</f>
        <v>0.49753694581280788</v>
      </c>
      <c r="U186" s="6">
        <f>VLOOKUP($C186,Demographics!$A$1:$T$2860,12,FALSE)/$E186</f>
        <v>4.9261083743842367E-2</v>
      </c>
      <c r="V186" s="6">
        <f>VLOOKUP($C186,Demographics!$A$1:$T$2860,13,FALSE)/$E186</f>
        <v>9.852216748768473E-3</v>
      </c>
      <c r="W186" s="6">
        <f>VLOOKUP($C186,Demographics!$A$1:$T$2860,14,FALSE)/$E186</f>
        <v>6.8965517241379309E-2</v>
      </c>
      <c r="X186" s="6">
        <f>VLOOKUP($C186,Demographics!$A$1:$T$2860,15,FALSE)/$E186</f>
        <v>0.64532019704433496</v>
      </c>
      <c r="Y186" s="6">
        <f>VLOOKUP($C186,Demographics!$A$1:$T$2860,16,FALSE)/$E186</f>
        <v>0.10837438423645321</v>
      </c>
      <c r="Z186" s="6">
        <f>VLOOKUP($C186,Demographics!$A$1:$T$2860,17,FALSE)/$E186</f>
        <v>4.9261083743842365E-3</v>
      </c>
      <c r="AA186" s="6">
        <f>VLOOKUP($C186,Demographics!$A$1:$T$2860,18,FALSE)/$E186</f>
        <v>0.55665024630541871</v>
      </c>
      <c r="AB186" s="6">
        <f>VLOOKUP($C186,Demographics!$A$1:$T$2860,19,FALSE)/$E186</f>
        <v>3.9408866995073892E-2</v>
      </c>
      <c r="AC186" s="54">
        <f>VLOOKUP($C186,Demographics!$A$1:$T$2860,20,FALSE)/$E186</f>
        <v>2.9556650246305417E-2</v>
      </c>
      <c r="AD186" s="44">
        <f t="shared" si="10"/>
        <v>2.0507246376811596</v>
      </c>
      <c r="AE186" s="44" t="str">
        <f t="shared" si="11"/>
        <v/>
      </c>
      <c r="AF186" s="44">
        <f t="shared" si="12"/>
        <v>1.8479999999999999</v>
      </c>
      <c r="AG186" s="19">
        <v>7.8E-2</v>
      </c>
      <c r="AH186" s="20"/>
      <c r="AI186" s="17">
        <v>-0.31900000000000001</v>
      </c>
      <c r="AJ186" s="21">
        <f t="shared" si="14"/>
        <v>-0.24099999999999999</v>
      </c>
      <c r="AK186" s="27">
        <f t="shared" si="13"/>
        <v>358</v>
      </c>
    </row>
    <row r="187" spans="1:37" x14ac:dyDescent="0.2">
      <c r="A187" s="9" t="s">
        <v>660</v>
      </c>
      <c r="B187" s="8" t="s">
        <v>357</v>
      </c>
      <c r="C187" s="35">
        <v>1941</v>
      </c>
      <c r="D187" s="36" t="s">
        <v>124</v>
      </c>
      <c r="E187" s="40">
        <f>VLOOKUP($C187,Demographics!$A$2:$T$2860,2,FALSE)</f>
        <v>335</v>
      </c>
      <c r="F187" s="87">
        <f>IFERROR(VLOOKUP($C187,'Graduation Rate'!$A:$M,13,FALSE), "")</f>
        <v>0.82352941199999996</v>
      </c>
      <c r="G187" s="87" t="str">
        <f>IFERROR(VLOOKUP($C187,Discipline!$A:$I,4,FALSE), "")</f>
        <v/>
      </c>
      <c r="H187" s="87">
        <f>IFERROR(VLOOKUP($C187,'Dual Credit'!$A:$P,6,FALSE), "")</f>
        <v>0.1</v>
      </c>
      <c r="I187" s="99">
        <f>VLOOKUP($A187,Districts!$A:$G,7,FALSE)</f>
        <v>3.0126247312420751</v>
      </c>
      <c r="J187" s="90">
        <f>VLOOKUP($A187,Districts!$A:$F,5,FALSE)</f>
        <v>15.569776560506568</v>
      </c>
      <c r="K187" s="55">
        <f>VLOOKUP($A187,Districts!$A:$F,6,FALSE)</f>
        <v>13666.247674283117</v>
      </c>
      <c r="L187" s="6">
        <f>VLOOKUP($C187,Demographics!$A$1:$T$2860,3,FALSE)/$E187</f>
        <v>0.47761194029850745</v>
      </c>
      <c r="M187" s="6">
        <f>VLOOKUP($C187,Demographics!$A$1:$T$2860,4,FALSE)/$E187</f>
        <v>0.52238805970149249</v>
      </c>
      <c r="N187" s="6">
        <f>VLOOKUP($C187,Demographics!$A$1:$T$2860,5,FALSE)/$E187</f>
        <v>2.9850746268656717E-3</v>
      </c>
      <c r="O187" s="6">
        <f>VLOOKUP($C187,Demographics!$A$1:$T$2860,6,FALSE)/$E187</f>
        <v>5.9701492537313433E-3</v>
      </c>
      <c r="P187" s="6">
        <f>VLOOKUP($C187,Demographics!$A$1:$T$2860,7,FALSE)/$E187</f>
        <v>3.2835820895522387E-2</v>
      </c>
      <c r="Q187" s="6">
        <f>VLOOKUP($C187,Demographics!$A$1:$T$2860,8,FALSE)/$E187</f>
        <v>0.12835820895522387</v>
      </c>
      <c r="R187" s="6">
        <f>VLOOKUP($C187,Demographics!$A$1:$T$2860,9,FALSE)/$E187</f>
        <v>0</v>
      </c>
      <c r="S187" s="6">
        <f>VLOOKUP($C187,Demographics!$A$1:$T$2860,10,FALSE)/$E187</f>
        <v>3.2835820895522387E-2</v>
      </c>
      <c r="T187" s="6">
        <f>VLOOKUP($C187,Demographics!$A$1:$T$2860,11,FALSE)/$E187</f>
        <v>0.79701492537313434</v>
      </c>
      <c r="U187" s="6">
        <f>VLOOKUP($C187,Demographics!$A$1:$T$2860,12,FALSE)/$E187</f>
        <v>8.9552238805970154E-3</v>
      </c>
      <c r="V187" s="6">
        <f>VLOOKUP($C187,Demographics!$A$1:$T$2860,13,FALSE)/$E187</f>
        <v>2.9850746268656717E-3</v>
      </c>
      <c r="W187" s="6">
        <f>VLOOKUP($C187,Demographics!$A$1:$T$2860,14,FALSE)/$E187</f>
        <v>5.9701492537313433E-3</v>
      </c>
      <c r="X187" s="6">
        <f>VLOOKUP($C187,Demographics!$A$1:$T$2860,15,FALSE)/$E187</f>
        <v>0.23582089552238805</v>
      </c>
      <c r="Y187" s="6">
        <f>VLOOKUP($C187,Demographics!$A$1:$T$2860,16,FALSE)/$E187</f>
        <v>5.9701492537313433E-3</v>
      </c>
      <c r="Z187" s="6">
        <f>VLOOKUP($C187,Demographics!$A$1:$T$2860,17,FALSE)/$E187</f>
        <v>8.9552238805970154E-3</v>
      </c>
      <c r="AA187" s="6">
        <f>VLOOKUP($C187,Demographics!$A$1:$T$2860,18,FALSE)/$E187</f>
        <v>6.5671641791044774E-2</v>
      </c>
      <c r="AB187" s="6">
        <f>VLOOKUP($C187,Demographics!$A$1:$T$2860,19,FALSE)/$E187</f>
        <v>6.2686567164179099E-2</v>
      </c>
      <c r="AC187" s="54">
        <f>VLOOKUP($C187,Demographics!$A$1:$T$2860,20,FALSE)/$E187</f>
        <v>3.880597014925373E-2</v>
      </c>
      <c r="AD187" s="44">
        <f t="shared" si="10"/>
        <v>2.512995896032832</v>
      </c>
      <c r="AE187" s="44">
        <f t="shared" si="11"/>
        <v>2.1190150478796168</v>
      </c>
      <c r="AF187" s="44">
        <f t="shared" si="12"/>
        <v>2.9070631970260212</v>
      </c>
      <c r="AG187" s="19">
        <v>-0.60099999999999998</v>
      </c>
      <c r="AH187" s="20">
        <v>-0.36499999999999999</v>
      </c>
      <c r="AI187" s="17">
        <v>0.28799999999999998</v>
      </c>
      <c r="AJ187" s="21">
        <f t="shared" si="14"/>
        <v>-0.67799999999999994</v>
      </c>
      <c r="AK187" s="27">
        <f t="shared" si="13"/>
        <v>463</v>
      </c>
    </row>
    <row r="188" spans="1:37" x14ac:dyDescent="0.2">
      <c r="A188" s="9" t="s">
        <v>660</v>
      </c>
      <c r="B188" s="8" t="s">
        <v>290</v>
      </c>
      <c r="C188" s="35">
        <v>5106</v>
      </c>
      <c r="D188" s="36" t="s">
        <v>124</v>
      </c>
      <c r="E188" s="40">
        <f>VLOOKUP($C188,Demographics!$A$2:$T$2860,2,FALSE)</f>
        <v>57</v>
      </c>
      <c r="F188" s="87">
        <f>IFERROR(VLOOKUP($C188,'Graduation Rate'!$A:$M,13,FALSE), "")</f>
        <v>0.33333333300000001</v>
      </c>
      <c r="G188" s="87">
        <f>IFERROR(VLOOKUP($C188,Discipline!$A:$I,4,FALSE), "")</f>
        <v>0.222</v>
      </c>
      <c r="H188" s="87" t="str">
        <f>IFERROR(VLOOKUP($C188,'Dual Credit'!$A:$P,6,FALSE), "")</f>
        <v/>
      </c>
      <c r="I188" s="99">
        <f>VLOOKUP($A188,Districts!$A:$G,7,FALSE)</f>
        <v>3.0126247312420751</v>
      </c>
      <c r="J188" s="90">
        <f>VLOOKUP($A188,Districts!$A:$F,5,FALSE)</f>
        <v>15.569776560506568</v>
      </c>
      <c r="K188" s="55">
        <f>VLOOKUP($A188,Districts!$A:$F,6,FALSE)</f>
        <v>13666.247674283117</v>
      </c>
      <c r="L188" s="6">
        <f>VLOOKUP($C188,Demographics!$A$1:$T$2860,3,FALSE)/$E188</f>
        <v>0.36842105263157893</v>
      </c>
      <c r="M188" s="6">
        <f>VLOOKUP($C188,Demographics!$A$1:$T$2860,4,FALSE)/$E188</f>
        <v>0.59649122807017541</v>
      </c>
      <c r="N188" s="6">
        <f>VLOOKUP($C188,Demographics!$A$1:$T$2860,5,FALSE)/$E188</f>
        <v>1.7543859649122806E-2</v>
      </c>
      <c r="O188" s="6">
        <f>VLOOKUP($C188,Demographics!$A$1:$T$2860,6,FALSE)/$E188</f>
        <v>0</v>
      </c>
      <c r="P188" s="6">
        <f>VLOOKUP($C188,Demographics!$A$1:$T$2860,7,FALSE)/$E188</f>
        <v>1.7543859649122806E-2</v>
      </c>
      <c r="Q188" s="6">
        <f>VLOOKUP($C188,Demographics!$A$1:$T$2860,8,FALSE)/$E188</f>
        <v>0.33333333333333331</v>
      </c>
      <c r="R188" s="6">
        <f>VLOOKUP($C188,Demographics!$A$1:$T$2860,9,FALSE)/$E188</f>
        <v>0</v>
      </c>
      <c r="S188" s="6">
        <f>VLOOKUP($C188,Demographics!$A$1:$T$2860,10,FALSE)/$E188</f>
        <v>0</v>
      </c>
      <c r="T188" s="6">
        <f>VLOOKUP($C188,Demographics!$A$1:$T$2860,11,FALSE)/$E188</f>
        <v>0.63157894736842102</v>
      </c>
      <c r="U188" s="6">
        <f>VLOOKUP($C188,Demographics!$A$1:$T$2860,12,FALSE)/$E188</f>
        <v>5.2631578947368418E-2</v>
      </c>
      <c r="V188" s="6">
        <f>VLOOKUP($C188,Demographics!$A$1:$T$2860,13,FALSE)/$E188</f>
        <v>1.7543859649122806E-2</v>
      </c>
      <c r="W188" s="6">
        <f>VLOOKUP($C188,Demographics!$A$1:$T$2860,14,FALSE)/$E188</f>
        <v>0.10526315789473684</v>
      </c>
      <c r="X188" s="6">
        <f>VLOOKUP($C188,Demographics!$A$1:$T$2860,15,FALSE)/$E188</f>
        <v>0.73684210526315785</v>
      </c>
      <c r="Y188" s="6">
        <f>VLOOKUP($C188,Demographics!$A$1:$T$2860,16,FALSE)/$E188</f>
        <v>8.771929824561403E-2</v>
      </c>
      <c r="Z188" s="6">
        <f>VLOOKUP($C188,Demographics!$A$1:$T$2860,17,FALSE)/$E188</f>
        <v>0</v>
      </c>
      <c r="AA188" s="6">
        <f>VLOOKUP($C188,Demographics!$A$1:$T$2860,18,FALSE)/$E188</f>
        <v>0.10526315789473684</v>
      </c>
      <c r="AB188" s="6">
        <f>VLOOKUP($C188,Demographics!$A$1:$T$2860,19,FALSE)/$E188</f>
        <v>0.10526315789473684</v>
      </c>
      <c r="AC188" s="54">
        <f>VLOOKUP($C188,Demographics!$A$1:$T$2860,20,FALSE)/$E188</f>
        <v>0.12280701754385964</v>
      </c>
      <c r="AD188" s="44">
        <f t="shared" si="10"/>
        <v>2.3361858190709044</v>
      </c>
      <c r="AE188" s="44" t="str">
        <f t="shared" si="11"/>
        <v/>
      </c>
      <c r="AF188" s="44" t="str">
        <f t="shared" si="12"/>
        <v/>
      </c>
      <c r="AG188" s="21">
        <v>1.2E-2</v>
      </c>
      <c r="AH188" s="18"/>
      <c r="AI188" s="17"/>
      <c r="AJ188" s="21">
        <f t="shared" si="14"/>
        <v>1.2E-2</v>
      </c>
      <c r="AK188" s="27">
        <f t="shared" si="13"/>
        <v>218</v>
      </c>
    </row>
    <row r="189" spans="1:37" x14ac:dyDescent="0.2">
      <c r="A189" s="9" t="s">
        <v>660</v>
      </c>
      <c r="B189" s="8" t="s">
        <v>84</v>
      </c>
      <c r="C189" s="35">
        <v>4484</v>
      </c>
      <c r="D189" s="36" t="s">
        <v>123</v>
      </c>
      <c r="E189" s="40">
        <f>VLOOKUP($C189,Demographics!$A$2:$T$2860,2,FALSE)</f>
        <v>1707</v>
      </c>
      <c r="F189" s="87">
        <f>IFERROR(VLOOKUP($C189,'Graduation Rate'!$A:$M,13,FALSE), "")</f>
        <v>0.84673366800000005</v>
      </c>
      <c r="G189" s="87">
        <f>IFERROR(VLOOKUP($C189,Discipline!$A:$I,4,FALSE), "")</f>
        <v>3.4000000000000002E-2</v>
      </c>
      <c r="H189" s="87">
        <f>IFERROR(VLOOKUP($C189,'Dual Credit'!$A:$P,6,FALSE), "")</f>
        <v>0.19700000000000001</v>
      </c>
      <c r="I189" s="99">
        <f>VLOOKUP($A189,Districts!$A:$G,7,FALSE)</f>
        <v>3.0126247312420751</v>
      </c>
      <c r="J189" s="90">
        <f>VLOOKUP($A189,Districts!$A:$F,5,FALSE)</f>
        <v>15.569776560506568</v>
      </c>
      <c r="K189" s="55">
        <f>VLOOKUP($A189,Districts!$A:$F,6,FALSE)</f>
        <v>13666.247674283117</v>
      </c>
      <c r="L189" s="6">
        <f>VLOOKUP($C189,Demographics!$A$1:$T$2860,3,FALSE)/$E189</f>
        <v>0.48271821909783247</v>
      </c>
      <c r="M189" s="6">
        <f>VLOOKUP($C189,Demographics!$A$1:$T$2860,4,FALSE)/$E189</f>
        <v>0.51728178090216759</v>
      </c>
      <c r="N189" s="6">
        <f>VLOOKUP($C189,Demographics!$A$1:$T$2860,5,FALSE)/$E189</f>
        <v>2.3432923257176333E-3</v>
      </c>
      <c r="O189" s="6">
        <f>VLOOKUP($C189,Demographics!$A$1:$T$2860,6,FALSE)/$E189</f>
        <v>2.2261277094317515E-2</v>
      </c>
      <c r="P189" s="6">
        <f>VLOOKUP($C189,Demographics!$A$1:$T$2860,7,FALSE)/$E189</f>
        <v>2.6947861745752782E-2</v>
      </c>
      <c r="Q189" s="6">
        <f>VLOOKUP($C189,Demographics!$A$1:$T$2860,8,FALSE)/$E189</f>
        <v>0.3181019332161687</v>
      </c>
      <c r="R189" s="6">
        <f>VLOOKUP($C189,Demographics!$A$1:$T$2860,9,FALSE)/$E189</f>
        <v>4.6865846514352666E-3</v>
      </c>
      <c r="S189" s="6">
        <f>VLOOKUP($C189,Demographics!$A$1:$T$2860,10,FALSE)/$E189</f>
        <v>4.8037492677211482E-2</v>
      </c>
      <c r="T189" s="6">
        <f>VLOOKUP($C189,Demographics!$A$1:$T$2860,11,FALSE)/$E189</f>
        <v>0.57762155828939665</v>
      </c>
      <c r="U189" s="6">
        <f>VLOOKUP($C189,Demographics!$A$1:$T$2860,12,FALSE)/$E189</f>
        <v>6.0925600468658463E-2</v>
      </c>
      <c r="V189" s="6">
        <f>VLOOKUP($C189,Demographics!$A$1:$T$2860,13,FALSE)/$E189</f>
        <v>5.8582308142940834E-3</v>
      </c>
      <c r="W189" s="6">
        <f>VLOOKUP($C189,Demographics!$A$1:$T$2860,14,FALSE)/$E189</f>
        <v>1.1130638547158758E-2</v>
      </c>
      <c r="X189" s="6">
        <f>VLOOKUP($C189,Demographics!$A$1:$T$2860,15,FALSE)/$E189</f>
        <v>0.4938488576449912</v>
      </c>
      <c r="Y189" s="6">
        <f>VLOOKUP($C189,Demographics!$A$1:$T$2860,16,FALSE)/$E189</f>
        <v>0.10779144698301113</v>
      </c>
      <c r="Z189" s="6">
        <f>VLOOKUP($C189,Demographics!$A$1:$T$2860,17,FALSE)/$E189</f>
        <v>2.3432923257176333E-3</v>
      </c>
      <c r="AA189" s="6">
        <f>VLOOKUP($C189,Demographics!$A$1:$T$2860,18,FALSE)/$E189</f>
        <v>4.5108377270064441E-2</v>
      </c>
      <c r="AB189" s="6">
        <f>VLOOKUP($C189,Demographics!$A$1:$T$2860,19,FALSE)/$E189</f>
        <v>2.8705330990041009E-2</v>
      </c>
      <c r="AC189" s="54">
        <f>VLOOKUP($C189,Demographics!$A$1:$T$2860,20,FALSE)/$E189</f>
        <v>9.9004100761569999E-2</v>
      </c>
      <c r="AD189" s="44">
        <f t="shared" si="10"/>
        <v>3.0342323651452281</v>
      </c>
      <c r="AE189" s="44">
        <f t="shared" si="11"/>
        <v>2.152542372881356</v>
      </c>
      <c r="AF189" s="44">
        <f t="shared" si="12"/>
        <v>2.045918367346939</v>
      </c>
      <c r="AG189" s="19">
        <v>0.188</v>
      </c>
      <c r="AH189" s="20">
        <v>-0.10100000000000001</v>
      </c>
      <c r="AI189" s="17">
        <v>-0.33800000000000002</v>
      </c>
      <c r="AJ189" s="21">
        <f t="shared" si="14"/>
        <v>-0.251</v>
      </c>
      <c r="AK189" s="27">
        <f t="shared" si="13"/>
        <v>359</v>
      </c>
    </row>
    <row r="190" spans="1:37" x14ac:dyDescent="0.2">
      <c r="A190" s="9" t="s">
        <v>661</v>
      </c>
      <c r="B190" s="8" t="s">
        <v>41</v>
      </c>
      <c r="C190" s="35">
        <v>3014</v>
      </c>
      <c r="D190" s="36" t="s">
        <v>124</v>
      </c>
      <c r="E190" s="40">
        <f>VLOOKUP($C190,Demographics!$A$2:$T$2860,2,FALSE)</f>
        <v>269</v>
      </c>
      <c r="F190" s="87" t="str">
        <f>IFERROR(VLOOKUP($C190,'Graduation Rate'!$A:$M,13,FALSE), "")</f>
        <v/>
      </c>
      <c r="G190" s="87">
        <f>IFERROR(VLOOKUP($C190,Discipline!$A:$I,4,FALSE), "")</f>
        <v>1.2999999999999999E-2</v>
      </c>
      <c r="H190" s="87">
        <f>IFERROR(VLOOKUP($C190,'Dual Credit'!$A:$P,6,FALSE), "")</f>
        <v>0.1</v>
      </c>
      <c r="I190" s="99">
        <f>VLOOKUP($A190,Districts!$A:$G,7,FALSE)</f>
        <v>4.5363544264339151</v>
      </c>
      <c r="J190" s="90">
        <f>VLOOKUP($A190,Districts!$A:$F,5,FALSE)</f>
        <v>15.754106814692559</v>
      </c>
      <c r="K190" s="55">
        <f>VLOOKUP($A190,Districts!$A:$F,6,FALSE)</f>
        <v>14985.577607712195</v>
      </c>
      <c r="L190" s="6">
        <f>VLOOKUP($C190,Demographics!$A$1:$T$2860,3,FALSE)/$E190</f>
        <v>0.49442379182156132</v>
      </c>
      <c r="M190" s="6">
        <f>VLOOKUP($C190,Demographics!$A$1:$T$2860,4,FALSE)/$E190</f>
        <v>0.50557620817843862</v>
      </c>
      <c r="N190" s="6">
        <f>VLOOKUP($C190,Demographics!$A$1:$T$2860,5,FALSE)/$E190</f>
        <v>0</v>
      </c>
      <c r="O190" s="6">
        <f>VLOOKUP($C190,Demographics!$A$1:$T$2860,6,FALSE)/$E190</f>
        <v>0.23048327137546468</v>
      </c>
      <c r="P190" s="6">
        <f>VLOOKUP($C190,Demographics!$A$1:$T$2860,7,FALSE)/$E190</f>
        <v>0.11895910780669144</v>
      </c>
      <c r="Q190" s="6">
        <f>VLOOKUP($C190,Demographics!$A$1:$T$2860,8,FALSE)/$E190</f>
        <v>9.2936802973977689E-2</v>
      </c>
      <c r="R190" s="6">
        <f>VLOOKUP($C190,Demographics!$A$1:$T$2860,9,FALSE)/$E190</f>
        <v>0</v>
      </c>
      <c r="S190" s="6">
        <f>VLOOKUP($C190,Demographics!$A$1:$T$2860,10,FALSE)/$E190</f>
        <v>0.11152416356877323</v>
      </c>
      <c r="T190" s="6">
        <f>VLOOKUP($C190,Demographics!$A$1:$T$2860,11,FALSE)/$E190</f>
        <v>0.44609665427509293</v>
      </c>
      <c r="U190" s="6">
        <f>VLOOKUP($C190,Demographics!$A$1:$T$2860,12,FALSE)/$E190</f>
        <v>4.4609665427509292E-2</v>
      </c>
      <c r="V190" s="6">
        <f>VLOOKUP($C190,Demographics!$A$1:$T$2860,13,FALSE)/$E190</f>
        <v>0</v>
      </c>
      <c r="W190" s="6">
        <f>VLOOKUP($C190,Demographics!$A$1:$T$2860,14,FALSE)/$E190</f>
        <v>0</v>
      </c>
      <c r="X190" s="6">
        <f>VLOOKUP($C190,Demographics!$A$1:$T$2860,15,FALSE)/$E190</f>
        <v>0.33828996282527879</v>
      </c>
      <c r="Y190" s="6">
        <f>VLOOKUP($C190,Demographics!$A$1:$T$2860,16,FALSE)/$E190</f>
        <v>0</v>
      </c>
      <c r="Z190" s="6">
        <f>VLOOKUP($C190,Demographics!$A$1:$T$2860,17,FALSE)/$E190</f>
        <v>3.7174721189591076E-3</v>
      </c>
      <c r="AA190" s="6">
        <f>VLOOKUP($C190,Demographics!$A$1:$T$2860,18,FALSE)/$E190</f>
        <v>5.5762081784386616E-2</v>
      </c>
      <c r="AB190" s="6">
        <f>VLOOKUP($C190,Demographics!$A$1:$T$2860,19,FALSE)/$E190</f>
        <v>0.13011152416356878</v>
      </c>
      <c r="AC190" s="54">
        <f>VLOOKUP($C190,Demographics!$A$1:$T$2860,20,FALSE)/$E190</f>
        <v>9.2936802973977689E-2</v>
      </c>
      <c r="AD190" s="44">
        <f t="shared" si="10"/>
        <v>3.1517587939698495</v>
      </c>
      <c r="AE190" s="44">
        <f t="shared" si="11"/>
        <v>3.0984924623115582</v>
      </c>
      <c r="AF190" s="44">
        <f t="shared" si="12"/>
        <v>2.69989281886388</v>
      </c>
      <c r="AG190" s="19">
        <v>-2.1999999999999999E-2</v>
      </c>
      <c r="AH190" s="20">
        <v>0.42199999999999999</v>
      </c>
      <c r="AI190" s="17">
        <v>-8.8999999999999996E-2</v>
      </c>
      <c r="AJ190" s="21">
        <f t="shared" si="14"/>
        <v>0.31099999999999994</v>
      </c>
      <c r="AK190" s="27">
        <f t="shared" si="13"/>
        <v>135</v>
      </c>
    </row>
    <row r="191" spans="1:37" x14ac:dyDescent="0.2">
      <c r="A191" s="9" t="s">
        <v>661</v>
      </c>
      <c r="B191" s="8" t="s">
        <v>310</v>
      </c>
      <c r="C191" s="35">
        <v>5098</v>
      </c>
      <c r="D191" s="36" t="s">
        <v>124</v>
      </c>
      <c r="E191" s="40">
        <f>VLOOKUP($C191,Demographics!$A$2:$T$2860,2,FALSE)</f>
        <v>250</v>
      </c>
      <c r="F191" s="87">
        <f>IFERROR(VLOOKUP($C191,'Graduation Rate'!$A:$M,13,FALSE), "")</f>
        <v>0.489795918</v>
      </c>
      <c r="G191" s="87">
        <f>IFERROR(VLOOKUP($C191,Discipline!$A:$I,4,FALSE), "")</f>
        <v>8.5000000000000006E-2</v>
      </c>
      <c r="H191" s="87">
        <f>IFERROR(VLOOKUP($C191,'Dual Credit'!$A:$P,6,FALSE), "")</f>
        <v>0.01</v>
      </c>
      <c r="I191" s="99">
        <f>VLOOKUP($A191,Districts!$A:$G,7,FALSE)</f>
        <v>4.5363544264339151</v>
      </c>
      <c r="J191" s="90">
        <f>VLOOKUP($A191,Districts!$A:$F,5,FALSE)</f>
        <v>15.754106814692559</v>
      </c>
      <c r="K191" s="55">
        <f>VLOOKUP($A191,Districts!$A:$F,6,FALSE)</f>
        <v>14985.577607712195</v>
      </c>
      <c r="L191" s="6">
        <f>VLOOKUP($C191,Demographics!$A$1:$T$2860,3,FALSE)/$E191</f>
        <v>0.52</v>
      </c>
      <c r="M191" s="6">
        <f>VLOOKUP($C191,Demographics!$A$1:$T$2860,4,FALSE)/$E191</f>
        <v>0.48</v>
      </c>
      <c r="N191" s="6">
        <f>VLOOKUP($C191,Demographics!$A$1:$T$2860,5,FALSE)/$E191</f>
        <v>1.2E-2</v>
      </c>
      <c r="O191" s="6">
        <f>VLOOKUP($C191,Demographics!$A$1:$T$2860,6,FALSE)/$E191</f>
        <v>5.6000000000000001E-2</v>
      </c>
      <c r="P191" s="6">
        <f>VLOOKUP($C191,Demographics!$A$1:$T$2860,7,FALSE)/$E191</f>
        <v>0.14399999999999999</v>
      </c>
      <c r="Q191" s="6">
        <f>VLOOKUP($C191,Demographics!$A$1:$T$2860,8,FALSE)/$E191</f>
        <v>0.25600000000000001</v>
      </c>
      <c r="R191" s="6">
        <f>VLOOKUP($C191,Demographics!$A$1:$T$2860,9,FALSE)/$E191</f>
        <v>2.8000000000000001E-2</v>
      </c>
      <c r="S191" s="6">
        <f>VLOOKUP($C191,Demographics!$A$1:$T$2860,10,FALSE)/$E191</f>
        <v>0.11600000000000001</v>
      </c>
      <c r="T191" s="6">
        <f>VLOOKUP($C191,Demographics!$A$1:$T$2860,11,FALSE)/$E191</f>
        <v>0.38800000000000001</v>
      </c>
      <c r="U191" s="6">
        <f>VLOOKUP($C191,Demographics!$A$1:$T$2860,12,FALSE)/$E191</f>
        <v>2.4E-2</v>
      </c>
      <c r="V191" s="6">
        <f>VLOOKUP($C191,Demographics!$A$1:$T$2860,13,FALSE)/$E191</f>
        <v>4.0000000000000001E-3</v>
      </c>
      <c r="W191" s="6">
        <f>VLOOKUP($C191,Demographics!$A$1:$T$2860,14,FALSE)/$E191</f>
        <v>0.04</v>
      </c>
      <c r="X191" s="6">
        <f>VLOOKUP($C191,Demographics!$A$1:$T$2860,15,FALSE)/$E191</f>
        <v>0.55600000000000005</v>
      </c>
      <c r="Y191" s="6">
        <f>VLOOKUP($C191,Demographics!$A$1:$T$2860,16,FALSE)/$E191</f>
        <v>0</v>
      </c>
      <c r="Z191" s="6">
        <f>VLOOKUP($C191,Demographics!$A$1:$T$2860,17,FALSE)/$E191</f>
        <v>4.0000000000000001E-3</v>
      </c>
      <c r="AA191" s="6">
        <f>VLOOKUP($C191,Demographics!$A$1:$T$2860,18,FALSE)/$E191</f>
        <v>0.32400000000000001</v>
      </c>
      <c r="AB191" s="6">
        <f>VLOOKUP($C191,Demographics!$A$1:$T$2860,19,FALSE)/$E191</f>
        <v>0.16800000000000001</v>
      </c>
      <c r="AC191" s="54">
        <f>VLOOKUP($C191,Demographics!$A$1:$T$2860,20,FALSE)/$E191</f>
        <v>0.104</v>
      </c>
      <c r="AD191" s="44">
        <f t="shared" si="10"/>
        <v>2.6822558459422288</v>
      </c>
      <c r="AE191" s="44">
        <f t="shared" si="11"/>
        <v>1.6472049689440995</v>
      </c>
      <c r="AF191" s="44">
        <f t="shared" si="12"/>
        <v>2.1792890262751157</v>
      </c>
      <c r="AG191" s="19">
        <v>0.222</v>
      </c>
      <c r="AH191" s="20">
        <v>9.2999999999999999E-2</v>
      </c>
      <c r="AI191" s="17">
        <v>-5.0000000000000001E-3</v>
      </c>
      <c r="AJ191" s="21">
        <f t="shared" si="14"/>
        <v>0.31</v>
      </c>
      <c r="AK191" s="27">
        <f t="shared" si="13"/>
        <v>136</v>
      </c>
    </row>
    <row r="192" spans="1:37" x14ac:dyDescent="0.2">
      <c r="A192" s="9" t="s">
        <v>661</v>
      </c>
      <c r="B192" s="8" t="s">
        <v>82</v>
      </c>
      <c r="C192" s="35">
        <v>4492</v>
      </c>
      <c r="D192" s="36" t="s">
        <v>123</v>
      </c>
      <c r="E192" s="40">
        <f>VLOOKUP($C192,Demographics!$A$2:$T$2860,2,FALSE)</f>
        <v>1518</v>
      </c>
      <c r="F192" s="87">
        <f>IFERROR(VLOOKUP($C192,'Graduation Rate'!$A:$M,13,FALSE), "")</f>
        <v>0.82318840599999998</v>
      </c>
      <c r="G192" s="87">
        <f>IFERROR(VLOOKUP($C192,Discipline!$A:$I,4,FALSE), "")</f>
        <v>6.5000000000000002E-2</v>
      </c>
      <c r="H192" s="87">
        <f>IFERROR(VLOOKUP($C192,'Dual Credit'!$A:$P,6,FALSE), "")</f>
        <v>0.23</v>
      </c>
      <c r="I192" s="99">
        <f>VLOOKUP($A192,Districts!$A:$G,7,FALSE)</f>
        <v>4.5363544264339151</v>
      </c>
      <c r="J192" s="90">
        <f>VLOOKUP($A192,Districts!$A:$F,5,FALSE)</f>
        <v>15.754106814692559</v>
      </c>
      <c r="K192" s="55">
        <f>VLOOKUP($A192,Districts!$A:$F,6,FALSE)</f>
        <v>14985.577607712195</v>
      </c>
      <c r="L192" s="6">
        <f>VLOOKUP($C192,Demographics!$A$1:$T$2860,3,FALSE)/$E192</f>
        <v>0.46047430830039526</v>
      </c>
      <c r="M192" s="6">
        <f>VLOOKUP($C192,Demographics!$A$1:$T$2860,4,FALSE)/$E192</f>
        <v>0.53952569169960474</v>
      </c>
      <c r="N192" s="6">
        <f>VLOOKUP($C192,Demographics!$A$1:$T$2860,5,FALSE)/$E192</f>
        <v>7.246376811594203E-3</v>
      </c>
      <c r="O192" s="6">
        <f>VLOOKUP($C192,Demographics!$A$1:$T$2860,6,FALSE)/$E192</f>
        <v>9.8814229249011856E-2</v>
      </c>
      <c r="P192" s="6">
        <f>VLOOKUP($C192,Demographics!$A$1:$T$2860,7,FALSE)/$E192</f>
        <v>9.1567852437417649E-2</v>
      </c>
      <c r="Q192" s="6">
        <f>VLOOKUP($C192,Demographics!$A$1:$T$2860,8,FALSE)/$E192</f>
        <v>0.17984189723320157</v>
      </c>
      <c r="R192" s="6">
        <f>VLOOKUP($C192,Demographics!$A$1:$T$2860,9,FALSE)/$E192</f>
        <v>1.3175230566534914E-2</v>
      </c>
      <c r="S192" s="6">
        <f>VLOOKUP($C192,Demographics!$A$1:$T$2860,10,FALSE)/$E192</f>
        <v>8.8274044795783921E-2</v>
      </c>
      <c r="T192" s="6">
        <f>VLOOKUP($C192,Demographics!$A$1:$T$2860,11,FALSE)/$E192</f>
        <v>0.52108036890645582</v>
      </c>
      <c r="U192" s="6">
        <f>VLOOKUP($C192,Demographics!$A$1:$T$2860,12,FALSE)/$E192</f>
        <v>8.4321475625823455E-2</v>
      </c>
      <c r="V192" s="6">
        <f>VLOOKUP($C192,Demographics!$A$1:$T$2860,13,FALSE)/$E192</f>
        <v>5.270092226613966E-3</v>
      </c>
      <c r="W192" s="6">
        <f>VLOOKUP($C192,Demographics!$A$1:$T$2860,14,FALSE)/$E192</f>
        <v>9.881422924901186E-3</v>
      </c>
      <c r="X192" s="6">
        <f>VLOOKUP($C192,Demographics!$A$1:$T$2860,15,FALSE)/$E192</f>
        <v>0.41106719367588934</v>
      </c>
      <c r="Y192" s="6">
        <f>VLOOKUP($C192,Demographics!$A$1:$T$2860,16,FALSE)/$E192</f>
        <v>3.952569169960474E-3</v>
      </c>
      <c r="Z192" s="6">
        <f>VLOOKUP($C192,Demographics!$A$1:$T$2860,17,FALSE)/$E192</f>
        <v>6.5876152832674575E-4</v>
      </c>
      <c r="AA192" s="6">
        <f>VLOOKUP($C192,Demographics!$A$1:$T$2860,18,FALSE)/$E192</f>
        <v>4.1501976284584984E-2</v>
      </c>
      <c r="AB192" s="6">
        <f>VLOOKUP($C192,Demographics!$A$1:$T$2860,19,FALSE)/$E192</f>
        <v>4.8748353096179184E-2</v>
      </c>
      <c r="AC192" s="54">
        <f>VLOOKUP($C192,Demographics!$A$1:$T$2860,20,FALSE)/$E192</f>
        <v>0.1080368906455863</v>
      </c>
      <c r="AD192" s="44">
        <f t="shared" si="10"/>
        <v>2.9174705251875674</v>
      </c>
      <c r="AE192" s="44">
        <f t="shared" si="11"/>
        <v>2.3216560509554145</v>
      </c>
      <c r="AF192" s="44">
        <f t="shared" si="12"/>
        <v>2.4607721046077211</v>
      </c>
      <c r="AG192" s="19">
        <v>-5.3999999999999999E-2</v>
      </c>
      <c r="AH192" s="20">
        <v>-9.9000000000000005E-2</v>
      </c>
      <c r="AI192" s="17">
        <v>-1E-3</v>
      </c>
      <c r="AJ192" s="21">
        <f t="shared" si="14"/>
        <v>-0.154</v>
      </c>
      <c r="AK192" s="27">
        <f t="shared" si="13"/>
        <v>327</v>
      </c>
    </row>
    <row r="193" spans="1:37" x14ac:dyDescent="0.2">
      <c r="A193" s="9" t="s">
        <v>661</v>
      </c>
      <c r="B193" s="8" t="s">
        <v>342</v>
      </c>
      <c r="C193" s="35">
        <v>2797</v>
      </c>
      <c r="D193" s="36" t="s">
        <v>123</v>
      </c>
      <c r="E193" s="40">
        <f>VLOOKUP($C193,Demographics!$A$2:$T$2860,2,FALSE)</f>
        <v>1961</v>
      </c>
      <c r="F193" s="87">
        <f>IFERROR(VLOOKUP($C193,'Graduation Rate'!$A:$M,13,FALSE), "")</f>
        <v>0.77605321500000002</v>
      </c>
      <c r="G193" s="87">
        <f>IFERROR(VLOOKUP($C193,Discipline!$A:$I,4,FALSE), "")</f>
        <v>3.2000000000000001E-2</v>
      </c>
      <c r="H193" s="87">
        <f>IFERROR(VLOOKUP($C193,'Dual Credit'!$A:$P,6,FALSE), "")</f>
        <v>0.214</v>
      </c>
      <c r="I193" s="99">
        <f>VLOOKUP($A193,Districts!$A:$G,7,FALSE)</f>
        <v>4.5363544264339151</v>
      </c>
      <c r="J193" s="90">
        <f>VLOOKUP($A193,Districts!$A:$F,5,FALSE)</f>
        <v>15.754106814692559</v>
      </c>
      <c r="K193" s="55">
        <f>VLOOKUP($A193,Districts!$A:$F,6,FALSE)</f>
        <v>14985.577607712195</v>
      </c>
      <c r="L193" s="6">
        <f>VLOOKUP($C193,Demographics!$A$1:$T$2860,3,FALSE)/$E193</f>
        <v>0.49260581336053033</v>
      </c>
      <c r="M193" s="6">
        <f>VLOOKUP($C193,Demographics!$A$1:$T$2860,4,FALSE)/$E193</f>
        <v>0.50739418663946967</v>
      </c>
      <c r="N193" s="6">
        <f>VLOOKUP($C193,Demographics!$A$1:$T$2860,5,FALSE)/$E193</f>
        <v>1.0198878123406426E-3</v>
      </c>
      <c r="O193" s="6">
        <f>VLOOKUP($C193,Demographics!$A$1:$T$2860,6,FALSE)/$E193</f>
        <v>0.21060683324834267</v>
      </c>
      <c r="P193" s="6">
        <f>VLOOKUP($C193,Demographics!$A$1:$T$2860,7,FALSE)/$E193</f>
        <v>0.20142784293727689</v>
      </c>
      <c r="Q193" s="6">
        <f>VLOOKUP($C193,Demographics!$A$1:$T$2860,8,FALSE)/$E193</f>
        <v>0.31412544620091792</v>
      </c>
      <c r="R193" s="6">
        <f>VLOOKUP($C193,Demographics!$A$1:$T$2860,9,FALSE)/$E193</f>
        <v>4.2325344212136663E-2</v>
      </c>
      <c r="S193" s="6">
        <f>VLOOKUP($C193,Demographics!$A$1:$T$2860,10,FALSE)/$E193</f>
        <v>6.680265170831208E-2</v>
      </c>
      <c r="T193" s="6">
        <f>VLOOKUP($C193,Demographics!$A$1:$T$2860,11,FALSE)/$E193</f>
        <v>0.16369199388067313</v>
      </c>
      <c r="U193" s="6">
        <f>VLOOKUP($C193,Demographics!$A$1:$T$2860,12,FALSE)/$E193</f>
        <v>0.25191228964813872</v>
      </c>
      <c r="V193" s="6">
        <f>VLOOKUP($C193,Demographics!$A$1:$T$2860,13,FALSE)/$E193</f>
        <v>4.0795512493625704E-3</v>
      </c>
      <c r="W193" s="6">
        <f>VLOOKUP($C193,Demographics!$A$1:$T$2860,14,FALSE)/$E193</f>
        <v>1.4788373278939317E-2</v>
      </c>
      <c r="X193" s="6">
        <f>VLOOKUP($C193,Demographics!$A$1:$T$2860,15,FALSE)/$E193</f>
        <v>0.7348291687914329</v>
      </c>
      <c r="Y193" s="6">
        <f>VLOOKUP($C193,Demographics!$A$1:$T$2860,16,FALSE)/$E193</f>
        <v>4.5894951555328911E-3</v>
      </c>
      <c r="Z193" s="6">
        <f>VLOOKUP($C193,Demographics!$A$1:$T$2860,17,FALSE)/$E193</f>
        <v>5.099439061703213E-4</v>
      </c>
      <c r="AA193" s="6">
        <f>VLOOKUP($C193,Demographics!$A$1:$T$2860,18,FALSE)/$E193</f>
        <v>5.6603773584905662E-2</v>
      </c>
      <c r="AB193" s="6">
        <f>VLOOKUP($C193,Demographics!$A$1:$T$2860,19,FALSE)/$E193</f>
        <v>2.9066802651708312E-2</v>
      </c>
      <c r="AC193" s="54">
        <f>VLOOKUP($C193,Demographics!$A$1:$T$2860,20,FALSE)/$E193</f>
        <v>0.10045894951555329</v>
      </c>
      <c r="AD193" s="44">
        <f t="shared" si="10"/>
        <v>2.6290322580645165</v>
      </c>
      <c r="AE193" s="44">
        <f t="shared" si="11"/>
        <v>1.9183457051961825</v>
      </c>
      <c r="AF193" s="44">
        <f t="shared" si="12"/>
        <v>1.8406432748538011</v>
      </c>
      <c r="AG193" s="19">
        <v>-3.2000000000000001E-2</v>
      </c>
      <c r="AH193" s="20">
        <v>-4.8000000000000001E-2</v>
      </c>
      <c r="AI193" s="17">
        <v>-0.15</v>
      </c>
      <c r="AJ193" s="21">
        <f t="shared" si="14"/>
        <v>-0.22999999999999998</v>
      </c>
      <c r="AK193" s="27">
        <f t="shared" si="13"/>
        <v>355</v>
      </c>
    </row>
    <row r="194" spans="1:37" x14ac:dyDescent="0.2">
      <c r="A194" s="9" t="s">
        <v>661</v>
      </c>
      <c r="B194" s="8" t="s">
        <v>67</v>
      </c>
      <c r="C194" s="35">
        <v>3640</v>
      </c>
      <c r="D194" s="36" t="s">
        <v>123</v>
      </c>
      <c r="E194" s="40">
        <f>VLOOKUP($C194,Demographics!$A$2:$T$2860,2,FALSE)</f>
        <v>2105</v>
      </c>
      <c r="F194" s="87">
        <f>IFERROR(VLOOKUP($C194,'Graduation Rate'!$A:$M,13,FALSE), "")</f>
        <v>0.88605108099999996</v>
      </c>
      <c r="G194" s="87">
        <f>IFERROR(VLOOKUP($C194,Discipline!$A:$I,4,FALSE), "")</f>
        <v>2.8000000000000001E-2</v>
      </c>
      <c r="H194" s="87">
        <f>IFERROR(VLOOKUP($C194,'Dual Credit'!$A:$P,6,FALSE), "")</f>
        <v>0.30199999999999999</v>
      </c>
      <c r="I194" s="99">
        <f>VLOOKUP($A194,Districts!$A:$G,7,FALSE)</f>
        <v>4.5363544264339151</v>
      </c>
      <c r="J194" s="90">
        <f>VLOOKUP($A194,Districts!$A:$F,5,FALSE)</f>
        <v>15.754106814692559</v>
      </c>
      <c r="K194" s="55">
        <f>VLOOKUP($A194,Districts!$A:$F,6,FALSE)</f>
        <v>14985.577607712195</v>
      </c>
      <c r="L194" s="6">
        <f>VLOOKUP($C194,Demographics!$A$1:$T$2860,3,FALSE)/$E194</f>
        <v>0.50166270783847977</v>
      </c>
      <c r="M194" s="6">
        <f>VLOOKUP($C194,Demographics!$A$1:$T$2860,4,FALSE)/$E194</f>
        <v>0.49833729216152017</v>
      </c>
      <c r="N194" s="6">
        <f>VLOOKUP($C194,Demographics!$A$1:$T$2860,5,FALSE)/$E194</f>
        <v>1.9002375296912114E-3</v>
      </c>
      <c r="O194" s="6">
        <f>VLOOKUP($C194,Demographics!$A$1:$T$2860,6,FALSE)/$E194</f>
        <v>0.28931116389548694</v>
      </c>
      <c r="P194" s="6">
        <f>VLOOKUP($C194,Demographics!$A$1:$T$2860,7,FALSE)/$E194</f>
        <v>0.10308788598574822</v>
      </c>
      <c r="Q194" s="6">
        <f>VLOOKUP($C194,Demographics!$A$1:$T$2860,8,FALSE)/$E194</f>
        <v>0.13016627078384799</v>
      </c>
      <c r="R194" s="6">
        <f>VLOOKUP($C194,Demographics!$A$1:$T$2860,9,FALSE)/$E194</f>
        <v>1.7577197149643706E-2</v>
      </c>
      <c r="S194" s="6">
        <f>VLOOKUP($C194,Demographics!$A$1:$T$2860,10,FALSE)/$E194</f>
        <v>0.10451306413301663</v>
      </c>
      <c r="T194" s="6">
        <f>VLOOKUP($C194,Demographics!$A$1:$T$2860,11,FALSE)/$E194</f>
        <v>0.35344418052256532</v>
      </c>
      <c r="U194" s="6">
        <f>VLOOKUP($C194,Demographics!$A$1:$T$2860,12,FALSE)/$E194</f>
        <v>7.9334916864608071E-2</v>
      </c>
      <c r="V194" s="6">
        <f>VLOOKUP($C194,Demographics!$A$1:$T$2860,13,FALSE)/$E194</f>
        <v>3.3254156769596198E-3</v>
      </c>
      <c r="W194" s="6">
        <f>VLOOKUP($C194,Demographics!$A$1:$T$2860,14,FALSE)/$E194</f>
        <v>1.4251781472684086E-2</v>
      </c>
      <c r="X194" s="6">
        <f>VLOOKUP($C194,Demographics!$A$1:$T$2860,15,FALSE)/$E194</f>
        <v>0.34916864608076009</v>
      </c>
      <c r="Y194" s="6">
        <f>VLOOKUP($C194,Demographics!$A$1:$T$2860,16,FALSE)/$E194</f>
        <v>0</v>
      </c>
      <c r="Z194" s="6">
        <f>VLOOKUP($C194,Demographics!$A$1:$T$2860,17,FALSE)/$E194</f>
        <v>2.3752969121140144E-3</v>
      </c>
      <c r="AA194" s="6">
        <f>VLOOKUP($C194,Demographics!$A$1:$T$2860,18,FALSE)/$E194</f>
        <v>3.4679334916864611E-2</v>
      </c>
      <c r="AB194" s="6">
        <f>VLOOKUP($C194,Demographics!$A$1:$T$2860,19,FALSE)/$E194</f>
        <v>7.6959619952494063E-2</v>
      </c>
      <c r="AC194" s="54">
        <f>VLOOKUP($C194,Demographics!$A$1:$T$2860,20,FALSE)/$E194</f>
        <v>8.5985748218527322E-2</v>
      </c>
      <c r="AD194" s="44">
        <f t="shared" ref="AD194:AD257" si="15">IFERROR(VLOOKUP($C194,ELA,12,FALSE),"")</f>
        <v>3.3079268292682924</v>
      </c>
      <c r="AE194" s="44">
        <f t="shared" ref="AE194:AE257" si="16">IFERROR(VLOOKUP($C194,Math,12,FALSE),"")</f>
        <v>2.9287169042769854</v>
      </c>
      <c r="AF194" s="44">
        <f t="shared" ref="AF194:AF257" si="17">IFERROR(VLOOKUP($C194,Science,12,FALSE),"")</f>
        <v>2.8195121951219515</v>
      </c>
      <c r="AG194" s="21">
        <v>7.1999999999999995E-2</v>
      </c>
      <c r="AH194" s="18">
        <v>0.20300000000000001</v>
      </c>
      <c r="AI194" s="17">
        <v>7.3999999999999996E-2</v>
      </c>
      <c r="AJ194" s="21">
        <f t="shared" si="14"/>
        <v>0.34900000000000003</v>
      </c>
      <c r="AK194" s="27">
        <f t="shared" si="13"/>
        <v>116</v>
      </c>
    </row>
    <row r="195" spans="1:37" x14ac:dyDescent="0.2">
      <c r="A195" s="9" t="s">
        <v>661</v>
      </c>
      <c r="B195" s="8" t="s">
        <v>190</v>
      </c>
      <c r="C195" s="35">
        <v>4128</v>
      </c>
      <c r="D195" s="36" t="s">
        <v>123</v>
      </c>
      <c r="E195" s="40">
        <f>VLOOKUP($C195,Demographics!$A$2:$T$2860,2,FALSE)</f>
        <v>1926</v>
      </c>
      <c r="F195" s="87">
        <f>IFERROR(VLOOKUP($C195,'Graduation Rate'!$A:$M,13,FALSE), "")</f>
        <v>0.92410714299999996</v>
      </c>
      <c r="G195" s="87">
        <f>IFERROR(VLOOKUP($C195,Discipline!$A:$I,4,FALSE), "")</f>
        <v>2.4E-2</v>
      </c>
      <c r="H195" s="87">
        <f>IFERROR(VLOOKUP($C195,'Dual Credit'!$A:$P,6,FALSE), "")</f>
        <v>0.26700000000000002</v>
      </c>
      <c r="I195" s="99">
        <f>VLOOKUP($A195,Districts!$A:$G,7,FALSE)</f>
        <v>4.5363544264339151</v>
      </c>
      <c r="J195" s="90">
        <f>VLOOKUP($A195,Districts!$A:$F,5,FALSE)</f>
        <v>15.754106814692559</v>
      </c>
      <c r="K195" s="55">
        <f>VLOOKUP($A195,Districts!$A:$F,6,FALSE)</f>
        <v>14985.577607712195</v>
      </c>
      <c r="L195" s="6">
        <f>VLOOKUP($C195,Demographics!$A$1:$T$2860,3,FALSE)/$E195</f>
        <v>0.4683281412253375</v>
      </c>
      <c r="M195" s="6">
        <f>VLOOKUP($C195,Demographics!$A$1:$T$2860,4,FALSE)/$E195</f>
        <v>0.5316718587746625</v>
      </c>
      <c r="N195" s="6">
        <f>VLOOKUP($C195,Demographics!$A$1:$T$2860,5,FALSE)/$E195</f>
        <v>5.711318795430945E-3</v>
      </c>
      <c r="O195" s="6">
        <f>VLOOKUP($C195,Demographics!$A$1:$T$2860,6,FALSE)/$E195</f>
        <v>0.23987538940809969</v>
      </c>
      <c r="P195" s="6">
        <f>VLOOKUP($C195,Demographics!$A$1:$T$2860,7,FALSE)/$E195</f>
        <v>9.3457943925233641E-2</v>
      </c>
      <c r="Q195" s="6">
        <f>VLOOKUP($C195,Demographics!$A$1:$T$2860,8,FALSE)/$E195</f>
        <v>0.18483904465212878</v>
      </c>
      <c r="R195" s="6">
        <f>VLOOKUP($C195,Demographics!$A$1:$T$2860,9,FALSE)/$E195</f>
        <v>2.0249221183800622E-2</v>
      </c>
      <c r="S195" s="6">
        <f>VLOOKUP($C195,Demographics!$A$1:$T$2860,10,FALSE)/$E195</f>
        <v>8.0996884735202487E-2</v>
      </c>
      <c r="T195" s="6">
        <f>VLOOKUP($C195,Demographics!$A$1:$T$2860,11,FALSE)/$E195</f>
        <v>0.37487019730010385</v>
      </c>
      <c r="U195" s="6">
        <f>VLOOKUP($C195,Demographics!$A$1:$T$2860,12,FALSE)/$E195</f>
        <v>7.9439252336448593E-2</v>
      </c>
      <c r="V195" s="6">
        <f>VLOOKUP($C195,Demographics!$A$1:$T$2860,13,FALSE)/$E195</f>
        <v>1.557632398753894E-3</v>
      </c>
      <c r="W195" s="6">
        <f>VLOOKUP($C195,Demographics!$A$1:$T$2860,14,FALSE)/$E195</f>
        <v>1.0384215991692628E-2</v>
      </c>
      <c r="X195" s="6">
        <f>VLOOKUP($C195,Demographics!$A$1:$T$2860,15,FALSE)/$E195</f>
        <v>0.42056074766355139</v>
      </c>
      <c r="Y195" s="6">
        <f>VLOOKUP($C195,Demographics!$A$1:$T$2860,16,FALSE)/$E195</f>
        <v>2.0768431983385254E-3</v>
      </c>
      <c r="Z195" s="6">
        <f>VLOOKUP($C195,Demographics!$A$1:$T$2860,17,FALSE)/$E195</f>
        <v>2.5960539979231569E-3</v>
      </c>
      <c r="AA195" s="6">
        <f>VLOOKUP($C195,Demographics!$A$1:$T$2860,18,FALSE)/$E195</f>
        <v>3.47871235721703E-2</v>
      </c>
      <c r="AB195" s="6">
        <f>VLOOKUP($C195,Demographics!$A$1:$T$2860,19,FALSE)/$E195</f>
        <v>7.8400830737279339E-2</v>
      </c>
      <c r="AC195" s="54">
        <f>VLOOKUP($C195,Demographics!$A$1:$T$2860,20,FALSE)/$E195</f>
        <v>8.2035306334371755E-2</v>
      </c>
      <c r="AD195" s="44">
        <f t="shared" si="15"/>
        <v>3.2157464212678937</v>
      </c>
      <c r="AE195" s="44">
        <f t="shared" si="16"/>
        <v>2.5153061224489797</v>
      </c>
      <c r="AF195" s="44">
        <f t="shared" si="17"/>
        <v>2.0855365474339034</v>
      </c>
      <c r="AG195" s="19">
        <v>0.11</v>
      </c>
      <c r="AH195" s="20">
        <v>-4.9000000000000002E-2</v>
      </c>
      <c r="AI195" s="17">
        <v>-0.53600000000000003</v>
      </c>
      <c r="AJ195" s="21">
        <f t="shared" si="14"/>
        <v>-0.47500000000000003</v>
      </c>
      <c r="AK195" s="27">
        <f t="shared" ref="AK195:AK258" si="18">IF(AJ195="","",_xlfn.RANK.EQ(AJ195,AJ$3:AJ$512))</f>
        <v>424</v>
      </c>
    </row>
    <row r="196" spans="1:37" x14ac:dyDescent="0.2">
      <c r="A196" s="9" t="s">
        <v>662</v>
      </c>
      <c r="B196" s="8" t="s">
        <v>161</v>
      </c>
      <c r="C196" s="35">
        <v>4206</v>
      </c>
      <c r="D196" s="36" t="s">
        <v>123</v>
      </c>
      <c r="E196" s="40">
        <f>VLOOKUP($C196,Demographics!$A$2:$T$2860,2,FALSE)</f>
        <v>235</v>
      </c>
      <c r="F196" s="87">
        <f>IFERROR(VLOOKUP($C196,'Graduation Rate'!$A:$M,13,FALSE), "")</f>
        <v>0.87037036999999995</v>
      </c>
      <c r="G196" s="87">
        <f>IFERROR(VLOOKUP($C196,Discipline!$A:$I,4,FALSE), "")</f>
        <v>6.2E-2</v>
      </c>
      <c r="H196" s="87">
        <f>IFERROR(VLOOKUP($C196,'Dual Credit'!$A:$P,6,FALSE), "")</f>
        <v>0.1</v>
      </c>
      <c r="I196" s="99">
        <f>VLOOKUP($A196,Districts!$A:$G,7,FALSE)</f>
        <v>1.1345595353339788</v>
      </c>
      <c r="J196" s="90">
        <f>VLOOKUP($A196,Districts!$A:$F,5,FALSE)</f>
        <v>17.311165915469005</v>
      </c>
      <c r="K196" s="55">
        <f>VLOOKUP($A196,Districts!$A:$F,6,FALSE)</f>
        <v>13541.613395427434</v>
      </c>
      <c r="L196" s="6">
        <f>VLOOKUP($C196,Demographics!$A$1:$T$2860,3,FALSE)/$E196</f>
        <v>0.51063829787234039</v>
      </c>
      <c r="M196" s="6">
        <f>VLOOKUP($C196,Demographics!$A$1:$T$2860,4,FALSE)/$E196</f>
        <v>0.48936170212765956</v>
      </c>
      <c r="N196" s="6">
        <f>VLOOKUP($C196,Demographics!$A$1:$T$2860,5,FALSE)/$E196</f>
        <v>3.4042553191489362E-2</v>
      </c>
      <c r="O196" s="6">
        <f>VLOOKUP($C196,Demographics!$A$1:$T$2860,6,FALSE)/$E196</f>
        <v>1.276595744680851E-2</v>
      </c>
      <c r="P196" s="6">
        <f>VLOOKUP($C196,Demographics!$A$1:$T$2860,7,FALSE)/$E196</f>
        <v>0</v>
      </c>
      <c r="Q196" s="6">
        <f>VLOOKUP($C196,Demographics!$A$1:$T$2860,8,FALSE)/$E196</f>
        <v>5.5319148936170209E-2</v>
      </c>
      <c r="R196" s="6">
        <f>VLOOKUP($C196,Demographics!$A$1:$T$2860,9,FALSE)/$E196</f>
        <v>0</v>
      </c>
      <c r="S196" s="6">
        <f>VLOOKUP($C196,Demographics!$A$1:$T$2860,10,FALSE)/$E196</f>
        <v>1.7021276595744681E-2</v>
      </c>
      <c r="T196" s="6">
        <f>VLOOKUP($C196,Demographics!$A$1:$T$2860,11,FALSE)/$E196</f>
        <v>0.88085106382978728</v>
      </c>
      <c r="U196" s="6">
        <f>VLOOKUP($C196,Demographics!$A$1:$T$2860,12,FALSE)/$E196</f>
        <v>0</v>
      </c>
      <c r="V196" s="6">
        <f>VLOOKUP($C196,Demographics!$A$1:$T$2860,13,FALSE)/$E196</f>
        <v>1.276595744680851E-2</v>
      </c>
      <c r="W196" s="6">
        <f>VLOOKUP($C196,Demographics!$A$1:$T$2860,14,FALSE)/$E196</f>
        <v>3.8297872340425532E-2</v>
      </c>
      <c r="X196" s="6">
        <f>VLOOKUP($C196,Demographics!$A$1:$T$2860,15,FALSE)/$E196</f>
        <v>0.5617021276595745</v>
      </c>
      <c r="Y196" s="6">
        <f>VLOOKUP($C196,Demographics!$A$1:$T$2860,16,FALSE)/$E196</f>
        <v>0</v>
      </c>
      <c r="Z196" s="6">
        <f>VLOOKUP($C196,Demographics!$A$1:$T$2860,17,FALSE)/$E196</f>
        <v>1.7021276595744681E-2</v>
      </c>
      <c r="AA196" s="6">
        <f>VLOOKUP($C196,Demographics!$A$1:$T$2860,18,FALSE)/$E196</f>
        <v>4.2553191489361701E-2</v>
      </c>
      <c r="AB196" s="6">
        <f>VLOOKUP($C196,Demographics!$A$1:$T$2860,19,FALSE)/$E196</f>
        <v>7.2340425531914887E-2</v>
      </c>
      <c r="AC196" s="54">
        <f>VLOOKUP($C196,Demographics!$A$1:$T$2860,20,FALSE)/$E196</f>
        <v>0.16595744680851063</v>
      </c>
      <c r="AD196" s="44">
        <f t="shared" si="15"/>
        <v>2.6419999999999999</v>
      </c>
      <c r="AE196" s="44">
        <f t="shared" si="16"/>
        <v>1.875</v>
      </c>
      <c r="AF196" s="44">
        <f t="shared" si="17"/>
        <v>2.425506555423123</v>
      </c>
      <c r="AG196" s="21">
        <v>-0.13400000000000001</v>
      </c>
      <c r="AH196" s="18">
        <v>-0.218</v>
      </c>
      <c r="AI196" s="17">
        <v>6.8000000000000005E-2</v>
      </c>
      <c r="AJ196" s="21">
        <f t="shared" ref="AJ196:AJ259" si="19">IFERROR(SUM(AG196:AI196),"")</f>
        <v>-0.28399999999999997</v>
      </c>
      <c r="AK196" s="27">
        <f t="shared" si="18"/>
        <v>368</v>
      </c>
    </row>
    <row r="197" spans="1:37" x14ac:dyDescent="0.2">
      <c r="A197" s="9" t="s">
        <v>663</v>
      </c>
      <c r="B197" s="8" t="s">
        <v>358</v>
      </c>
      <c r="C197" s="35">
        <v>2904</v>
      </c>
      <c r="D197" s="36" t="s">
        <v>123</v>
      </c>
      <c r="E197" s="40">
        <f>VLOOKUP($C197,Demographics!$A$2:$T$2860,2,FALSE)</f>
        <v>411</v>
      </c>
      <c r="F197" s="87">
        <f>IFERROR(VLOOKUP($C197,'Graduation Rate'!$A:$M,13,FALSE), "")</f>
        <v>0.89908256900000005</v>
      </c>
      <c r="G197" s="87">
        <f>IFERROR(VLOOKUP($C197,Discipline!$A:$I,4,FALSE), "")</f>
        <v>3.6999999999999998E-2</v>
      </c>
      <c r="H197" s="87">
        <f>IFERROR(VLOOKUP($C197,'Dual Credit'!$A:$P,6,FALSE), "")</f>
        <v>0.01</v>
      </c>
      <c r="I197" s="99">
        <f>VLOOKUP($A197,Districts!$A:$G,7,FALSE)</f>
        <v>2.9844720496894408</v>
      </c>
      <c r="J197" s="90">
        <f>VLOOKUP($A197,Districts!$A:$F,5,FALSE)</f>
        <v>15.533552491332786</v>
      </c>
      <c r="K197" s="55">
        <f>VLOOKUP($A197,Districts!$A:$F,6,FALSE)</f>
        <v>14822.38059502055</v>
      </c>
      <c r="L197" s="6">
        <f>VLOOKUP($C197,Demographics!$A$1:$T$2860,3,FALSE)/$E197</f>
        <v>0.45012165450121655</v>
      </c>
      <c r="M197" s="6">
        <f>VLOOKUP($C197,Demographics!$A$1:$T$2860,4,FALSE)/$E197</f>
        <v>0.54744525547445255</v>
      </c>
      <c r="N197" s="6">
        <f>VLOOKUP($C197,Demographics!$A$1:$T$2860,5,FALSE)/$E197</f>
        <v>2.4330900243309003E-3</v>
      </c>
      <c r="O197" s="6">
        <f>VLOOKUP($C197,Demographics!$A$1:$T$2860,6,FALSE)/$E197</f>
        <v>7.2992700729927005E-3</v>
      </c>
      <c r="P197" s="6">
        <f>VLOOKUP($C197,Demographics!$A$1:$T$2860,7,FALSE)/$E197</f>
        <v>2.4330900243309003E-3</v>
      </c>
      <c r="Q197" s="6">
        <f>VLOOKUP($C197,Demographics!$A$1:$T$2860,8,FALSE)/$E197</f>
        <v>0.41605839416058393</v>
      </c>
      <c r="R197" s="6">
        <f>VLOOKUP($C197,Demographics!$A$1:$T$2860,9,FALSE)/$E197</f>
        <v>0</v>
      </c>
      <c r="S197" s="6">
        <f>VLOOKUP($C197,Demographics!$A$1:$T$2860,10,FALSE)/$E197</f>
        <v>1.4598540145985401E-2</v>
      </c>
      <c r="T197" s="6">
        <f>VLOOKUP($C197,Demographics!$A$1:$T$2860,11,FALSE)/$E197</f>
        <v>0.55717761557177614</v>
      </c>
      <c r="U197" s="6">
        <f>VLOOKUP($C197,Demographics!$A$1:$T$2860,12,FALSE)/$E197</f>
        <v>0.15328467153284672</v>
      </c>
      <c r="V197" s="6">
        <f>VLOOKUP($C197,Demographics!$A$1:$T$2860,13,FALSE)/$E197</f>
        <v>4.8661800486618006E-3</v>
      </c>
      <c r="W197" s="6">
        <f>VLOOKUP($C197,Demographics!$A$1:$T$2860,14,FALSE)/$E197</f>
        <v>2.4330900243309004E-2</v>
      </c>
      <c r="X197" s="6">
        <f>VLOOKUP($C197,Demographics!$A$1:$T$2860,15,FALSE)/$E197</f>
        <v>0.62773722627737227</v>
      </c>
      <c r="Y197" s="6">
        <f>VLOOKUP($C197,Demographics!$A$1:$T$2860,16,FALSE)/$E197</f>
        <v>0.19221411192214111</v>
      </c>
      <c r="Z197" s="6">
        <f>VLOOKUP($C197,Demographics!$A$1:$T$2860,17,FALSE)/$E197</f>
        <v>4.8661800486618006E-3</v>
      </c>
      <c r="AA197" s="6">
        <f>VLOOKUP($C197,Demographics!$A$1:$T$2860,18,FALSE)/$E197</f>
        <v>5.1094890510948905E-2</v>
      </c>
      <c r="AB197" s="6">
        <f>VLOOKUP($C197,Demographics!$A$1:$T$2860,19,FALSE)/$E197</f>
        <v>3.8929440389294405E-2</v>
      </c>
      <c r="AC197" s="54">
        <f>VLOOKUP($C197,Demographics!$A$1:$T$2860,20,FALSE)/$E197</f>
        <v>0.17274939172749393</v>
      </c>
      <c r="AD197" s="44">
        <f t="shared" si="15"/>
        <v>2.4051020408163266</v>
      </c>
      <c r="AE197" s="44">
        <f t="shared" si="16"/>
        <v>1.7232049947970864</v>
      </c>
      <c r="AF197" s="44">
        <f t="shared" si="17"/>
        <v>2.4146341463414638</v>
      </c>
      <c r="AG197" s="19">
        <v>-0.184</v>
      </c>
      <c r="AH197" s="20">
        <v>-0.20899999999999999</v>
      </c>
      <c r="AI197" s="17">
        <v>0.24199999999999999</v>
      </c>
      <c r="AJ197" s="21">
        <f t="shared" si="19"/>
        <v>-0.15100000000000002</v>
      </c>
      <c r="AK197" s="27">
        <f t="shared" si="18"/>
        <v>326</v>
      </c>
    </row>
    <row r="198" spans="1:37" x14ac:dyDescent="0.2">
      <c r="A198" s="9" t="s">
        <v>664</v>
      </c>
      <c r="B198" s="8" t="s">
        <v>145</v>
      </c>
      <c r="C198" s="35">
        <v>2766</v>
      </c>
      <c r="D198" s="36" t="s">
        <v>123</v>
      </c>
      <c r="E198" s="40">
        <f>VLOOKUP($C198,Demographics!$A$2:$T$2860,2,FALSE)</f>
        <v>383</v>
      </c>
      <c r="F198" s="87">
        <f>IFERROR(VLOOKUP($C198,'Graduation Rate'!$A:$M,13,FALSE), "")</f>
        <v>0.88372092999999996</v>
      </c>
      <c r="G198" s="87">
        <f>IFERROR(VLOOKUP($C198,Discipline!$A:$I,4,FALSE), "")</f>
        <v>1.9E-2</v>
      </c>
      <c r="H198" s="87">
        <f>IFERROR(VLOOKUP($C198,'Dual Credit'!$A:$P,6,FALSE), "")</f>
        <v>0.1</v>
      </c>
      <c r="I198" s="99">
        <f>VLOOKUP($A198,Districts!$A:$G,7,FALSE)</f>
        <v>1.39880059970015</v>
      </c>
      <c r="J198" s="90">
        <f>VLOOKUP($A198,Districts!$A:$F,5,FALSE)</f>
        <v>15.23425287356322</v>
      </c>
      <c r="K198" s="55">
        <f>VLOOKUP($A198,Districts!$A:$F,6,FALSE)</f>
        <v>13988.181623383482</v>
      </c>
      <c r="L198" s="6">
        <f>VLOOKUP($C198,Demographics!$A$1:$T$2860,3,FALSE)/$E198</f>
        <v>0.50652741514360311</v>
      </c>
      <c r="M198" s="6">
        <f>VLOOKUP($C198,Demographics!$A$1:$T$2860,4,FALSE)/$E198</f>
        <v>0.49347258485639689</v>
      </c>
      <c r="N198" s="6">
        <f>VLOOKUP($C198,Demographics!$A$1:$T$2860,5,FALSE)/$E198</f>
        <v>0</v>
      </c>
      <c r="O198" s="6">
        <f>VLOOKUP($C198,Demographics!$A$1:$T$2860,6,FALSE)/$E198</f>
        <v>1.0443864229765013E-2</v>
      </c>
      <c r="P198" s="6">
        <f>VLOOKUP($C198,Demographics!$A$1:$T$2860,7,FALSE)/$E198</f>
        <v>2.6109660574412533E-3</v>
      </c>
      <c r="Q198" s="6">
        <f>VLOOKUP($C198,Demographics!$A$1:$T$2860,8,FALSE)/$E198</f>
        <v>0.24281984334203655</v>
      </c>
      <c r="R198" s="6">
        <f>VLOOKUP($C198,Demographics!$A$1:$T$2860,9,FALSE)/$E198</f>
        <v>0</v>
      </c>
      <c r="S198" s="6">
        <f>VLOOKUP($C198,Demographics!$A$1:$T$2860,10,FALSE)/$E198</f>
        <v>5.2219321148825066E-3</v>
      </c>
      <c r="T198" s="6">
        <f>VLOOKUP($C198,Demographics!$A$1:$T$2860,11,FALSE)/$E198</f>
        <v>0.7389033942558747</v>
      </c>
      <c r="U198" s="6">
        <f>VLOOKUP($C198,Demographics!$A$1:$T$2860,12,FALSE)/$E198</f>
        <v>7.5718015665796348E-2</v>
      </c>
      <c r="V198" s="6">
        <f>VLOOKUP($C198,Demographics!$A$1:$T$2860,13,FALSE)/$E198</f>
        <v>5.2219321148825066E-3</v>
      </c>
      <c r="W198" s="6">
        <f>VLOOKUP($C198,Demographics!$A$1:$T$2860,14,FALSE)/$E198</f>
        <v>5.2219321148825062E-2</v>
      </c>
      <c r="X198" s="6">
        <f>VLOOKUP($C198,Demographics!$A$1:$T$2860,15,FALSE)/$E198</f>
        <v>0.44386422976501305</v>
      </c>
      <c r="Y198" s="6">
        <f>VLOOKUP($C198,Demographics!$A$1:$T$2860,16,FALSE)/$E198</f>
        <v>2.6109660574412531E-2</v>
      </c>
      <c r="Z198" s="6">
        <f>VLOOKUP($C198,Demographics!$A$1:$T$2860,17,FALSE)/$E198</f>
        <v>7.832898172323759E-3</v>
      </c>
      <c r="AA198" s="6">
        <f>VLOOKUP($C198,Demographics!$A$1:$T$2860,18,FALSE)/$E198</f>
        <v>3.6553524804177548E-2</v>
      </c>
      <c r="AB198" s="6">
        <f>VLOOKUP($C198,Demographics!$A$1:$T$2860,19,FALSE)/$E198</f>
        <v>2.0887728459530026E-2</v>
      </c>
      <c r="AC198" s="54">
        <f>VLOOKUP($C198,Demographics!$A$1:$T$2860,20,FALSE)/$E198</f>
        <v>0.14882506527415143</v>
      </c>
      <c r="AD198" s="44">
        <f t="shared" si="15"/>
        <v>2.5697916666666667</v>
      </c>
      <c r="AE198" s="44">
        <f t="shared" si="16"/>
        <v>1.964248159831756</v>
      </c>
      <c r="AF198" s="44">
        <f t="shared" si="17"/>
        <v>2.4483870967741939</v>
      </c>
      <c r="AG198" s="19">
        <v>-0.29499999999999998</v>
      </c>
      <c r="AH198" s="20">
        <v>-0.26400000000000001</v>
      </c>
      <c r="AI198" s="17">
        <v>0.09</v>
      </c>
      <c r="AJ198" s="21">
        <f t="shared" si="19"/>
        <v>-0.46899999999999997</v>
      </c>
      <c r="AK198" s="27">
        <f t="shared" si="18"/>
        <v>419</v>
      </c>
    </row>
    <row r="199" spans="1:37" x14ac:dyDescent="0.2">
      <c r="A199" s="9" t="s">
        <v>665</v>
      </c>
      <c r="B199" s="8" t="s">
        <v>79</v>
      </c>
      <c r="C199" s="35">
        <v>3494</v>
      </c>
      <c r="D199" s="36" t="s">
        <v>123</v>
      </c>
      <c r="E199" s="40">
        <f>VLOOKUP($C199,Demographics!$A$2:$T$2860,2,FALSE)</f>
        <v>85</v>
      </c>
      <c r="F199" s="87" t="str">
        <f>IFERROR(VLOOKUP($C199,'Graduation Rate'!$A:$M,13,FALSE), "")</f>
        <v/>
      </c>
      <c r="G199" s="87">
        <f>IFERROR(VLOOKUP($C199,Discipline!$A:$I,4,FALSE), "")</f>
        <v>3.1E-2</v>
      </c>
      <c r="H199" s="87" t="str">
        <f>IFERROR(VLOOKUP($C199,'Dual Credit'!$A:$P,6,FALSE), "")</f>
        <v/>
      </c>
      <c r="I199" s="99">
        <f>VLOOKUP($A199,Districts!$A:$G,7,FALSE)</f>
        <v>2.0595238095238093</v>
      </c>
      <c r="J199" s="90">
        <f>VLOOKUP($A199,Districts!$A:$F,5,FALSE)</f>
        <v>9.9004120879120894</v>
      </c>
      <c r="K199" s="55">
        <f>VLOOKUP($A199,Districts!$A:$F,6,FALSE)</f>
        <v>28906.734882645389</v>
      </c>
      <c r="L199" s="6">
        <f>VLOOKUP($C199,Demographics!$A$1:$T$2860,3,FALSE)/$E199</f>
        <v>0.3411764705882353</v>
      </c>
      <c r="M199" s="6">
        <f>VLOOKUP($C199,Demographics!$A$1:$T$2860,4,FALSE)/$E199</f>
        <v>0.6588235294117647</v>
      </c>
      <c r="N199" s="6">
        <f>VLOOKUP($C199,Demographics!$A$1:$T$2860,5,FALSE)/$E199</f>
        <v>2.3529411764705882E-2</v>
      </c>
      <c r="O199" s="6">
        <f>VLOOKUP($C199,Demographics!$A$1:$T$2860,6,FALSE)/$E199</f>
        <v>0</v>
      </c>
      <c r="P199" s="6">
        <f>VLOOKUP($C199,Demographics!$A$1:$T$2860,7,FALSE)/$E199</f>
        <v>0</v>
      </c>
      <c r="Q199" s="6">
        <f>VLOOKUP($C199,Demographics!$A$1:$T$2860,8,FALSE)/$E199</f>
        <v>5.8823529411764705E-2</v>
      </c>
      <c r="R199" s="6">
        <f>VLOOKUP($C199,Demographics!$A$1:$T$2860,9,FALSE)/$E199</f>
        <v>0</v>
      </c>
      <c r="S199" s="6">
        <f>VLOOKUP($C199,Demographics!$A$1:$T$2860,10,FALSE)/$E199</f>
        <v>8.2352941176470587E-2</v>
      </c>
      <c r="T199" s="6">
        <f>VLOOKUP($C199,Demographics!$A$1:$T$2860,11,FALSE)/$E199</f>
        <v>0.83529411764705885</v>
      </c>
      <c r="U199" s="6">
        <f>VLOOKUP($C199,Demographics!$A$1:$T$2860,12,FALSE)/$E199</f>
        <v>0</v>
      </c>
      <c r="V199" s="6">
        <f>VLOOKUP($C199,Demographics!$A$1:$T$2860,13,FALSE)/$E199</f>
        <v>2.3529411764705882E-2</v>
      </c>
      <c r="W199" s="6">
        <f>VLOOKUP($C199,Demographics!$A$1:$T$2860,14,FALSE)/$E199</f>
        <v>0</v>
      </c>
      <c r="X199" s="6">
        <f>VLOOKUP($C199,Demographics!$A$1:$T$2860,15,FALSE)/$E199</f>
        <v>0.55294117647058827</v>
      </c>
      <c r="Y199" s="6">
        <f>VLOOKUP($C199,Demographics!$A$1:$T$2860,16,FALSE)/$E199</f>
        <v>0</v>
      </c>
      <c r="Z199" s="6">
        <f>VLOOKUP($C199,Demographics!$A$1:$T$2860,17,FALSE)/$E199</f>
        <v>0</v>
      </c>
      <c r="AA199" s="6">
        <f>VLOOKUP($C199,Demographics!$A$1:$T$2860,18,FALSE)/$E199</f>
        <v>4.7058823529411764E-2</v>
      </c>
      <c r="AB199" s="6">
        <f>VLOOKUP($C199,Demographics!$A$1:$T$2860,19,FALSE)/$E199</f>
        <v>0</v>
      </c>
      <c r="AC199" s="54">
        <f>VLOOKUP($C199,Demographics!$A$1:$T$2860,20,FALSE)/$E199</f>
        <v>0.12941176470588237</v>
      </c>
      <c r="AD199" s="44">
        <f t="shared" si="15"/>
        <v>2.3452502553626151</v>
      </c>
      <c r="AE199" s="44">
        <f t="shared" si="16"/>
        <v>1.9131767109295199</v>
      </c>
      <c r="AF199" s="44">
        <f t="shared" si="17"/>
        <v>2.52</v>
      </c>
      <c r="AG199" s="19">
        <v>-0.32400000000000001</v>
      </c>
      <c r="AH199" s="20">
        <v>-0.33</v>
      </c>
      <c r="AI199" s="17">
        <v>0.11899999999999999</v>
      </c>
      <c r="AJ199" s="21">
        <f t="shared" si="19"/>
        <v>-0.53500000000000003</v>
      </c>
      <c r="AK199" s="27">
        <f t="shared" si="18"/>
        <v>436</v>
      </c>
    </row>
    <row r="200" spans="1:37" x14ac:dyDescent="0.2">
      <c r="A200" s="9" t="s">
        <v>666</v>
      </c>
      <c r="B200" s="8" t="s">
        <v>60</v>
      </c>
      <c r="C200" s="35">
        <v>4431</v>
      </c>
      <c r="D200" s="36" t="s">
        <v>123</v>
      </c>
      <c r="E200" s="40">
        <f>VLOOKUP($C200,Demographics!$A$2:$T$2860,2,FALSE)</f>
        <v>543</v>
      </c>
      <c r="F200" s="87">
        <f>IFERROR(VLOOKUP($C200,'Graduation Rate'!$A:$M,13,FALSE), "")</f>
        <v>0.91851851900000003</v>
      </c>
      <c r="G200" s="87">
        <f>IFERROR(VLOOKUP($C200,Discipline!$A:$I,4,FALSE), "")</f>
        <v>1.4E-2</v>
      </c>
      <c r="H200" s="87">
        <f>IFERROR(VLOOKUP($C200,'Dual Credit'!$A:$P,6,FALSE), "")</f>
        <v>7.5999999999999998E-2</v>
      </c>
      <c r="I200" s="99">
        <f>VLOOKUP($A200,Districts!$A:$G,7,FALSE)</f>
        <v>2.374128091312619</v>
      </c>
      <c r="J200" s="90">
        <f>VLOOKUP($A200,Districts!$A:$F,5,FALSE)</f>
        <v>16.509072781655036</v>
      </c>
      <c r="K200" s="55">
        <f>VLOOKUP($A200,Districts!$A:$F,6,FALSE)</f>
        <v>12905.125850011476</v>
      </c>
      <c r="L200" s="6">
        <f>VLOOKUP($C200,Demographics!$A$1:$T$2860,3,FALSE)/$E200</f>
        <v>0.48987108655616945</v>
      </c>
      <c r="M200" s="6">
        <f>VLOOKUP($C200,Demographics!$A$1:$T$2860,4,FALSE)/$E200</f>
        <v>0.5101289134438306</v>
      </c>
      <c r="N200" s="6">
        <f>VLOOKUP($C200,Demographics!$A$1:$T$2860,5,FALSE)/$E200</f>
        <v>7.3664825046040518E-3</v>
      </c>
      <c r="O200" s="6">
        <f>VLOOKUP($C200,Demographics!$A$1:$T$2860,6,FALSE)/$E200</f>
        <v>1.841620626151013E-3</v>
      </c>
      <c r="P200" s="6">
        <f>VLOOKUP($C200,Demographics!$A$1:$T$2860,7,FALSE)/$E200</f>
        <v>1.841620626151013E-3</v>
      </c>
      <c r="Q200" s="6">
        <f>VLOOKUP($C200,Demographics!$A$1:$T$2860,8,FALSE)/$E200</f>
        <v>6.2615101289134445E-2</v>
      </c>
      <c r="R200" s="6">
        <f>VLOOKUP($C200,Demographics!$A$1:$T$2860,9,FALSE)/$E200</f>
        <v>0</v>
      </c>
      <c r="S200" s="6">
        <f>VLOOKUP($C200,Demographics!$A$1:$T$2860,10,FALSE)/$E200</f>
        <v>1.6574585635359115E-2</v>
      </c>
      <c r="T200" s="6">
        <f>VLOOKUP($C200,Demographics!$A$1:$T$2860,11,FALSE)/$E200</f>
        <v>0.90976058931860038</v>
      </c>
      <c r="U200" s="6">
        <f>VLOOKUP($C200,Demographics!$A$1:$T$2860,12,FALSE)/$E200</f>
        <v>1.4732965009208104E-2</v>
      </c>
      <c r="V200" s="6">
        <f>VLOOKUP($C200,Demographics!$A$1:$T$2860,13,FALSE)/$E200</f>
        <v>1.841620626151013E-3</v>
      </c>
      <c r="W200" s="6">
        <f>VLOOKUP($C200,Demographics!$A$1:$T$2860,14,FALSE)/$E200</f>
        <v>1.1049723756906077E-2</v>
      </c>
      <c r="X200" s="6">
        <f>VLOOKUP($C200,Demographics!$A$1:$T$2860,15,FALSE)/$E200</f>
        <v>0.18232044198895028</v>
      </c>
      <c r="Y200" s="6">
        <f>VLOOKUP($C200,Demographics!$A$1:$T$2860,16,FALSE)/$E200</f>
        <v>5.5248618784530384E-3</v>
      </c>
      <c r="Z200" s="6">
        <f>VLOOKUP($C200,Demographics!$A$1:$T$2860,17,FALSE)/$E200</f>
        <v>7.3664825046040518E-3</v>
      </c>
      <c r="AA200" s="6">
        <f>VLOOKUP($C200,Demographics!$A$1:$T$2860,18,FALSE)/$E200</f>
        <v>4.2357274401473299E-2</v>
      </c>
      <c r="AB200" s="6">
        <f>VLOOKUP($C200,Demographics!$A$1:$T$2860,19,FALSE)/$E200</f>
        <v>7.550644567219153E-2</v>
      </c>
      <c r="AC200" s="54">
        <f>VLOOKUP($C200,Demographics!$A$1:$T$2860,20,FALSE)/$E200</f>
        <v>0.11602209944751381</v>
      </c>
      <c r="AD200" s="44">
        <f t="shared" si="15"/>
        <v>3.2063008130081303</v>
      </c>
      <c r="AE200" s="44">
        <f t="shared" si="16"/>
        <v>2.3684210526315788</v>
      </c>
      <c r="AF200" s="44">
        <f t="shared" si="17"/>
        <v>1.4448818897637794</v>
      </c>
      <c r="AG200" s="19">
        <v>2.9000000000000001E-2</v>
      </c>
      <c r="AH200" s="20">
        <v>-0.121</v>
      </c>
      <c r="AI200" s="17">
        <v>-1.2290000000000001</v>
      </c>
      <c r="AJ200" s="21">
        <f t="shared" si="19"/>
        <v>-1.3210000000000002</v>
      </c>
      <c r="AK200" s="27">
        <f t="shared" si="18"/>
        <v>507</v>
      </c>
    </row>
    <row r="201" spans="1:37" x14ac:dyDescent="0.2">
      <c r="A201" s="9" t="s">
        <v>666</v>
      </c>
      <c r="B201" s="8" t="s">
        <v>466</v>
      </c>
      <c r="C201" s="35">
        <v>5326</v>
      </c>
      <c r="D201" s="36" t="s">
        <v>124</v>
      </c>
      <c r="E201" s="40">
        <f>VLOOKUP($C201,Demographics!$A$2:$T$2860,2,FALSE)</f>
        <v>24</v>
      </c>
      <c r="F201" s="87" t="str">
        <f>IFERROR(VLOOKUP($C201,'Graduation Rate'!$A:$M,13,FALSE), "")</f>
        <v/>
      </c>
      <c r="G201" s="87" t="str">
        <f>IFERROR(VLOOKUP($C201,Discipline!$A:$I,4,FALSE), "")</f>
        <v/>
      </c>
      <c r="H201" s="87" t="str">
        <f>IFERROR(VLOOKUP($C201,'Dual Credit'!$A:$P,6,FALSE), "")</f>
        <v/>
      </c>
      <c r="I201" s="99">
        <f>VLOOKUP($A201,Districts!$A:$G,7,FALSE)</f>
        <v>2.374128091312619</v>
      </c>
      <c r="J201" s="90">
        <f>VLOOKUP($A201,Districts!$A:$F,5,FALSE)</f>
        <v>16.509072781655036</v>
      </c>
      <c r="K201" s="55">
        <f>VLOOKUP($A201,Districts!$A:$F,6,FALSE)</f>
        <v>12905.125850011476</v>
      </c>
      <c r="L201" s="6">
        <f>VLOOKUP($C201,Demographics!$A$1:$T$2860,3,FALSE)/$E201</f>
        <v>0.58333333333333337</v>
      </c>
      <c r="M201" s="6">
        <f>VLOOKUP($C201,Demographics!$A$1:$T$2860,4,FALSE)/$E201</f>
        <v>0.41666666666666669</v>
      </c>
      <c r="N201" s="6">
        <f>VLOOKUP($C201,Demographics!$A$1:$T$2860,5,FALSE)/$E201</f>
        <v>0</v>
      </c>
      <c r="O201" s="6">
        <f>VLOOKUP($C201,Demographics!$A$1:$T$2860,6,FALSE)/$E201</f>
        <v>0</v>
      </c>
      <c r="P201" s="6">
        <f>VLOOKUP($C201,Demographics!$A$1:$T$2860,7,FALSE)/$E201</f>
        <v>0</v>
      </c>
      <c r="Q201" s="6">
        <f>VLOOKUP($C201,Demographics!$A$1:$T$2860,8,FALSE)/$E201</f>
        <v>8.3333333333333329E-2</v>
      </c>
      <c r="R201" s="6">
        <f>VLOOKUP($C201,Demographics!$A$1:$T$2860,9,FALSE)/$E201</f>
        <v>0</v>
      </c>
      <c r="S201" s="6">
        <f>VLOOKUP($C201,Demographics!$A$1:$T$2860,10,FALSE)/$E201</f>
        <v>0</v>
      </c>
      <c r="T201" s="6">
        <f>VLOOKUP($C201,Demographics!$A$1:$T$2860,11,FALSE)/$E201</f>
        <v>0.91666666666666663</v>
      </c>
      <c r="U201" s="6">
        <f>VLOOKUP($C201,Demographics!$A$1:$T$2860,12,FALSE)/$E201</f>
        <v>0</v>
      </c>
      <c r="V201" s="6">
        <f>VLOOKUP($C201,Demographics!$A$1:$T$2860,13,FALSE)/$E201</f>
        <v>0</v>
      </c>
      <c r="W201" s="6">
        <f>VLOOKUP($C201,Demographics!$A$1:$T$2860,14,FALSE)/$E201</f>
        <v>4.1666666666666664E-2</v>
      </c>
      <c r="X201" s="6">
        <f>VLOOKUP($C201,Demographics!$A$1:$T$2860,15,FALSE)/$E201</f>
        <v>0.16666666666666666</v>
      </c>
      <c r="Y201" s="6">
        <f>VLOOKUP($C201,Demographics!$A$1:$T$2860,16,FALSE)/$E201</f>
        <v>0</v>
      </c>
      <c r="Z201" s="6">
        <f>VLOOKUP($C201,Demographics!$A$1:$T$2860,17,FALSE)/$E201</f>
        <v>0</v>
      </c>
      <c r="AA201" s="6">
        <f>VLOOKUP($C201,Demographics!$A$1:$T$2860,18,FALSE)/$E201</f>
        <v>0.29166666666666669</v>
      </c>
      <c r="AB201" s="6">
        <f>VLOOKUP($C201,Demographics!$A$1:$T$2860,19,FALSE)/$E201</f>
        <v>8.3333333333333329E-2</v>
      </c>
      <c r="AC201" s="54">
        <f>VLOOKUP($C201,Demographics!$A$1:$T$2860,20,FALSE)/$E201</f>
        <v>4.1666666666666664E-2</v>
      </c>
      <c r="AD201" s="44">
        <f t="shared" si="15"/>
        <v>2.4993997599039615</v>
      </c>
      <c r="AE201" s="44">
        <f t="shared" si="16"/>
        <v>2.2004801920768307</v>
      </c>
      <c r="AF201" s="44" t="str">
        <f t="shared" si="17"/>
        <v/>
      </c>
      <c r="AG201" s="19">
        <v>-0.439</v>
      </c>
      <c r="AH201" s="20">
        <v>8.6999999999999994E-2</v>
      </c>
      <c r="AI201" s="17"/>
      <c r="AJ201" s="21">
        <f t="shared" si="19"/>
        <v>-0.35199999999999998</v>
      </c>
      <c r="AK201" s="27">
        <f t="shared" si="18"/>
        <v>388</v>
      </c>
    </row>
    <row r="202" spans="1:37" x14ac:dyDescent="0.2">
      <c r="A202" s="9" t="s">
        <v>667</v>
      </c>
      <c r="B202" s="8" t="s">
        <v>217</v>
      </c>
      <c r="C202" s="35">
        <v>2276</v>
      </c>
      <c r="D202" s="36" t="s">
        <v>123</v>
      </c>
      <c r="E202" s="40">
        <f>VLOOKUP($C202,Demographics!$A$2:$T$2860,2,FALSE)</f>
        <v>209</v>
      </c>
      <c r="F202" s="87">
        <f>IFERROR(VLOOKUP($C202,'Graduation Rate'!$A:$M,13,FALSE), "")</f>
        <v>0.813953488</v>
      </c>
      <c r="G202" s="87">
        <f>IFERROR(VLOOKUP($C202,Discipline!$A:$I,4,FALSE), "")</f>
        <v>6.9000000000000006E-2</v>
      </c>
      <c r="H202" s="87">
        <f>IFERROR(VLOOKUP($C202,'Dual Credit'!$A:$P,6,FALSE), "")</f>
        <v>0.16200000000000001</v>
      </c>
      <c r="I202" s="99">
        <f>VLOOKUP($A202,Districts!$A:$G,7,FALSE)</f>
        <v>5.2241379310344831</v>
      </c>
      <c r="J202" s="90">
        <f>VLOOKUP($A202,Districts!$A:$F,5,FALSE)</f>
        <v>12.039692624190717</v>
      </c>
      <c r="K202" s="55">
        <f>VLOOKUP($A202,Districts!$A:$F,6,FALSE)</f>
        <v>21703.678275873623</v>
      </c>
      <c r="L202" s="6">
        <f>VLOOKUP($C202,Demographics!$A$1:$T$2860,3,FALSE)/$E202</f>
        <v>0.47368421052631576</v>
      </c>
      <c r="M202" s="6">
        <f>VLOOKUP($C202,Demographics!$A$1:$T$2860,4,FALSE)/$E202</f>
        <v>0.52631578947368418</v>
      </c>
      <c r="N202" s="6">
        <f>VLOOKUP($C202,Demographics!$A$1:$T$2860,5,FALSE)/$E202</f>
        <v>0.27751196172248804</v>
      </c>
      <c r="O202" s="6">
        <f>VLOOKUP($C202,Demographics!$A$1:$T$2860,6,FALSE)/$E202</f>
        <v>1.9138755980861243E-2</v>
      </c>
      <c r="P202" s="6">
        <f>VLOOKUP($C202,Demographics!$A$1:$T$2860,7,FALSE)/$E202</f>
        <v>0</v>
      </c>
      <c r="Q202" s="6">
        <f>VLOOKUP($C202,Demographics!$A$1:$T$2860,8,FALSE)/$E202</f>
        <v>0.12440191387559808</v>
      </c>
      <c r="R202" s="6">
        <f>VLOOKUP($C202,Demographics!$A$1:$T$2860,9,FALSE)/$E202</f>
        <v>0</v>
      </c>
      <c r="S202" s="6">
        <f>VLOOKUP($C202,Demographics!$A$1:$T$2860,10,FALSE)/$E202</f>
        <v>4.3062200956937802E-2</v>
      </c>
      <c r="T202" s="6">
        <f>VLOOKUP($C202,Demographics!$A$1:$T$2860,11,FALSE)/$E202</f>
        <v>0.53588516746411485</v>
      </c>
      <c r="U202" s="6">
        <f>VLOOKUP($C202,Demographics!$A$1:$T$2860,12,FALSE)/$E202</f>
        <v>9.0909090909090912E-2</v>
      </c>
      <c r="V202" s="6">
        <f>VLOOKUP($C202,Demographics!$A$1:$T$2860,13,FALSE)/$E202</f>
        <v>4.7846889952153108E-3</v>
      </c>
      <c r="W202" s="6">
        <f>VLOOKUP($C202,Demographics!$A$1:$T$2860,14,FALSE)/$E202</f>
        <v>2.3923444976076555E-2</v>
      </c>
      <c r="X202" s="6">
        <f>VLOOKUP($C202,Demographics!$A$1:$T$2860,15,FALSE)/$E202</f>
        <v>0.50717703349282295</v>
      </c>
      <c r="Y202" s="6">
        <f>VLOOKUP($C202,Demographics!$A$1:$T$2860,16,FALSE)/$E202</f>
        <v>0.23444976076555024</v>
      </c>
      <c r="Z202" s="6">
        <f>VLOOKUP($C202,Demographics!$A$1:$T$2860,17,FALSE)/$E202</f>
        <v>4.784688995215311E-2</v>
      </c>
      <c r="AA202" s="6">
        <f>VLOOKUP($C202,Demographics!$A$1:$T$2860,18,FALSE)/$E202</f>
        <v>5.7416267942583733E-2</v>
      </c>
      <c r="AB202" s="6">
        <f>VLOOKUP($C202,Demographics!$A$1:$T$2860,19,FALSE)/$E202</f>
        <v>8.6124401913875603E-2</v>
      </c>
      <c r="AC202" s="54">
        <f>VLOOKUP($C202,Demographics!$A$1:$T$2860,20,FALSE)/$E202</f>
        <v>0.13397129186602871</v>
      </c>
      <c r="AD202" s="44">
        <f t="shared" si="15"/>
        <v>2.7388211382113825</v>
      </c>
      <c r="AE202" s="44">
        <f t="shared" si="16"/>
        <v>1.9512195121951219</v>
      </c>
      <c r="AF202" s="44">
        <f t="shared" si="17"/>
        <v>2.3530726256983239</v>
      </c>
      <c r="AG202" s="19">
        <v>-2.9000000000000001E-2</v>
      </c>
      <c r="AH202" s="20">
        <v>-0.14399999999999999</v>
      </c>
      <c r="AI202" s="17">
        <v>8.0000000000000002E-3</v>
      </c>
      <c r="AJ202" s="21">
        <f t="shared" si="19"/>
        <v>-0.16499999999999998</v>
      </c>
      <c r="AK202" s="27">
        <f t="shared" si="18"/>
        <v>331</v>
      </c>
    </row>
    <row r="203" spans="1:37" x14ac:dyDescent="0.2">
      <c r="A203" s="9" t="s">
        <v>668</v>
      </c>
      <c r="B203" s="8" t="s">
        <v>422</v>
      </c>
      <c r="C203" s="35">
        <v>2088</v>
      </c>
      <c r="D203" s="36" t="s">
        <v>123</v>
      </c>
      <c r="E203" s="40">
        <f>VLOOKUP($C203,Demographics!$A$2:$T$2860,2,FALSE)</f>
        <v>35</v>
      </c>
      <c r="F203" s="87" t="str">
        <f>IFERROR(VLOOKUP($C203,'Graduation Rate'!$A:$M,13,FALSE), "")</f>
        <v/>
      </c>
      <c r="G203" s="87" t="str">
        <f>IFERROR(VLOOKUP($C203,Discipline!$A:$I,4,FALSE), "")</f>
        <v/>
      </c>
      <c r="H203" s="87">
        <f>IFERROR(VLOOKUP($C203,'Dual Credit'!$A:$P,6,FALSE), "")</f>
        <v>0.13</v>
      </c>
      <c r="I203" s="99">
        <f>VLOOKUP($A203,Districts!$A:$G,7,FALSE)</f>
        <v>2</v>
      </c>
      <c r="J203" s="90">
        <f>VLOOKUP($A203,Districts!$A:$F,5,FALSE)</f>
        <v>5.6276686592655842</v>
      </c>
      <c r="K203" s="55">
        <f>VLOOKUP($A203,Districts!$A:$F,6,FALSE)</f>
        <v>40232.609256449156</v>
      </c>
      <c r="L203" s="6">
        <f>VLOOKUP($C203,Demographics!$A$1:$T$2860,3,FALSE)/$E203</f>
        <v>0.51428571428571423</v>
      </c>
      <c r="M203" s="6">
        <f>VLOOKUP($C203,Demographics!$A$1:$T$2860,4,FALSE)/$E203</f>
        <v>0.48571428571428571</v>
      </c>
      <c r="N203" s="6">
        <f>VLOOKUP($C203,Demographics!$A$1:$T$2860,5,FALSE)/$E203</f>
        <v>0</v>
      </c>
      <c r="O203" s="6">
        <f>VLOOKUP($C203,Demographics!$A$1:$T$2860,6,FALSE)/$E203</f>
        <v>0</v>
      </c>
      <c r="P203" s="6">
        <f>VLOOKUP($C203,Demographics!$A$1:$T$2860,7,FALSE)/$E203</f>
        <v>0</v>
      </c>
      <c r="Q203" s="6">
        <f>VLOOKUP($C203,Demographics!$A$1:$T$2860,8,FALSE)/$E203</f>
        <v>2.8571428571428571E-2</v>
      </c>
      <c r="R203" s="6">
        <f>VLOOKUP($C203,Demographics!$A$1:$T$2860,9,FALSE)/$E203</f>
        <v>0</v>
      </c>
      <c r="S203" s="6">
        <f>VLOOKUP($C203,Demographics!$A$1:$T$2860,10,FALSE)/$E203</f>
        <v>5.7142857142857141E-2</v>
      </c>
      <c r="T203" s="6">
        <f>VLOOKUP($C203,Demographics!$A$1:$T$2860,11,FALSE)/$E203</f>
        <v>0.91428571428571426</v>
      </c>
      <c r="U203" s="6">
        <f>VLOOKUP($C203,Demographics!$A$1:$T$2860,12,FALSE)/$E203</f>
        <v>0</v>
      </c>
      <c r="V203" s="6">
        <f>VLOOKUP($C203,Demographics!$A$1:$T$2860,13,FALSE)/$E203</f>
        <v>0</v>
      </c>
      <c r="W203" s="6">
        <f>VLOOKUP($C203,Demographics!$A$1:$T$2860,14,FALSE)/$E203</f>
        <v>0</v>
      </c>
      <c r="X203" s="6">
        <f>VLOOKUP($C203,Demographics!$A$1:$T$2860,15,FALSE)/$E203</f>
        <v>0.34285714285714286</v>
      </c>
      <c r="Y203" s="6">
        <f>VLOOKUP($C203,Demographics!$A$1:$T$2860,16,FALSE)/$E203</f>
        <v>0</v>
      </c>
      <c r="Z203" s="6">
        <f>VLOOKUP($C203,Demographics!$A$1:$T$2860,17,FALSE)/$E203</f>
        <v>0</v>
      </c>
      <c r="AA203" s="6">
        <f>VLOOKUP($C203,Demographics!$A$1:$T$2860,18,FALSE)/$E203</f>
        <v>5.7142857142857141E-2</v>
      </c>
      <c r="AB203" s="6">
        <f>VLOOKUP($C203,Demographics!$A$1:$T$2860,19,FALSE)/$E203</f>
        <v>0</v>
      </c>
      <c r="AC203" s="54">
        <f>VLOOKUP($C203,Demographics!$A$1:$T$2860,20,FALSE)/$E203</f>
        <v>5.7142857142857141E-2</v>
      </c>
      <c r="AD203" s="44">
        <f t="shared" si="15"/>
        <v>2.6180000000000003</v>
      </c>
      <c r="AE203" s="44">
        <f t="shared" si="16"/>
        <v>2.25</v>
      </c>
      <c r="AF203" s="44" t="str">
        <f t="shared" si="17"/>
        <v/>
      </c>
      <c r="AG203" s="21">
        <v>-0.42899999999999999</v>
      </c>
      <c r="AH203" s="18">
        <v>-0.224</v>
      </c>
      <c r="AI203" s="17"/>
      <c r="AJ203" s="21">
        <f t="shared" si="19"/>
        <v>-0.65300000000000002</v>
      </c>
      <c r="AK203" s="27">
        <f t="shared" si="18"/>
        <v>458</v>
      </c>
    </row>
    <row r="204" spans="1:37" x14ac:dyDescent="0.2">
      <c r="A204" s="9" t="s">
        <v>669</v>
      </c>
      <c r="B204" s="8" t="s">
        <v>59</v>
      </c>
      <c r="C204" s="35">
        <v>4260</v>
      </c>
      <c r="D204" s="36" t="s">
        <v>123</v>
      </c>
      <c r="E204" s="40">
        <f>VLOOKUP($C204,Demographics!$A$2:$T$2860,2,FALSE)</f>
        <v>461</v>
      </c>
      <c r="F204" s="87">
        <f>IFERROR(VLOOKUP($C204,'Graduation Rate'!$A:$M,13,FALSE), "")</f>
        <v>0.95833333300000001</v>
      </c>
      <c r="G204" s="87">
        <f>IFERROR(VLOOKUP($C204,Discipline!$A:$I,4,FALSE), "")</f>
        <v>2.7E-2</v>
      </c>
      <c r="H204" s="87">
        <f>IFERROR(VLOOKUP($C204,'Dual Credit'!$A:$P,6,FALSE), "")</f>
        <v>0.11700000000000001</v>
      </c>
      <c r="I204" s="99">
        <f>VLOOKUP($A204,Districts!$A:$G,7,FALSE)</f>
        <v>3.0982615268329554</v>
      </c>
      <c r="J204" s="90">
        <f>VLOOKUP($A204,Districts!$A:$F,5,FALSE)</f>
        <v>14.779572101254624</v>
      </c>
      <c r="K204" s="55">
        <f>VLOOKUP($A204,Districts!$A:$F,6,FALSE)</f>
        <v>14691.200233783075</v>
      </c>
      <c r="L204" s="6">
        <f>VLOOKUP($C204,Demographics!$A$1:$T$2860,3,FALSE)/$E204</f>
        <v>0.45553145336225598</v>
      </c>
      <c r="M204" s="6">
        <f>VLOOKUP($C204,Demographics!$A$1:$T$2860,4,FALSE)/$E204</f>
        <v>0.54446854663774402</v>
      </c>
      <c r="N204" s="6">
        <f>VLOOKUP($C204,Demographics!$A$1:$T$2860,5,FALSE)/$E204</f>
        <v>0</v>
      </c>
      <c r="O204" s="6">
        <f>VLOOKUP($C204,Demographics!$A$1:$T$2860,6,FALSE)/$E204</f>
        <v>4.3383947939262474E-3</v>
      </c>
      <c r="P204" s="6">
        <f>VLOOKUP($C204,Demographics!$A$1:$T$2860,7,FALSE)/$E204</f>
        <v>6.5075921908893707E-3</v>
      </c>
      <c r="Q204" s="6">
        <f>VLOOKUP($C204,Demographics!$A$1:$T$2860,8,FALSE)/$E204</f>
        <v>0.52494577006507592</v>
      </c>
      <c r="R204" s="6">
        <f>VLOOKUP($C204,Demographics!$A$1:$T$2860,9,FALSE)/$E204</f>
        <v>0</v>
      </c>
      <c r="S204" s="6">
        <f>VLOOKUP($C204,Demographics!$A$1:$T$2860,10,FALSE)/$E204</f>
        <v>1.5184381778741865E-2</v>
      </c>
      <c r="T204" s="6">
        <f>VLOOKUP($C204,Demographics!$A$1:$T$2860,11,FALSE)/$E204</f>
        <v>0.44902386117136661</v>
      </c>
      <c r="U204" s="6">
        <f>VLOOKUP($C204,Demographics!$A$1:$T$2860,12,FALSE)/$E204</f>
        <v>0.14316702819956617</v>
      </c>
      <c r="V204" s="6">
        <f>VLOOKUP($C204,Demographics!$A$1:$T$2860,13,FALSE)/$E204</f>
        <v>0</v>
      </c>
      <c r="W204" s="6">
        <f>VLOOKUP($C204,Demographics!$A$1:$T$2860,14,FALSE)/$E204</f>
        <v>4.1214750542299353E-2</v>
      </c>
      <c r="X204" s="6">
        <f>VLOOKUP($C204,Demographics!$A$1:$T$2860,15,FALSE)/$E204</f>
        <v>0.5878524945770065</v>
      </c>
      <c r="Y204" s="6">
        <f>VLOOKUP($C204,Demographics!$A$1:$T$2860,16,FALSE)/$E204</f>
        <v>0.10845986984815618</v>
      </c>
      <c r="Z204" s="6">
        <f>VLOOKUP($C204,Demographics!$A$1:$T$2860,17,FALSE)/$E204</f>
        <v>4.3383947939262474E-3</v>
      </c>
      <c r="AA204" s="6">
        <f>VLOOKUP($C204,Demographics!$A$1:$T$2860,18,FALSE)/$E204</f>
        <v>2.1691973969631236E-2</v>
      </c>
      <c r="AB204" s="6">
        <f>VLOOKUP($C204,Demographics!$A$1:$T$2860,19,FALSE)/$E204</f>
        <v>5.2060737527114966E-2</v>
      </c>
      <c r="AC204" s="54">
        <f>VLOOKUP($C204,Demographics!$A$1:$T$2860,20,FALSE)/$E204</f>
        <v>8.4598698481561818E-2</v>
      </c>
      <c r="AD204" s="44">
        <f t="shared" si="15"/>
        <v>2.9729999999999999</v>
      </c>
      <c r="AE204" s="44">
        <f t="shared" si="16"/>
        <v>2.0899689762150984</v>
      </c>
      <c r="AF204" s="44">
        <f t="shared" si="17"/>
        <v>2.2502639915522709</v>
      </c>
      <c r="AG204" s="19">
        <v>0.26500000000000001</v>
      </c>
      <c r="AH204" s="20">
        <v>8.0000000000000002E-3</v>
      </c>
      <c r="AI204" s="17">
        <v>8.3000000000000004E-2</v>
      </c>
      <c r="AJ204" s="21">
        <f t="shared" si="19"/>
        <v>0.35600000000000004</v>
      </c>
      <c r="AK204" s="27">
        <f t="shared" si="18"/>
        <v>113</v>
      </c>
    </row>
    <row r="205" spans="1:37" x14ac:dyDescent="0.2">
      <c r="A205" s="9" t="s">
        <v>669</v>
      </c>
      <c r="B205" s="8" t="s">
        <v>467</v>
      </c>
      <c r="C205" s="35">
        <v>1940</v>
      </c>
      <c r="D205" s="36" t="s">
        <v>124</v>
      </c>
      <c r="E205" s="40">
        <f>VLOOKUP($C205,Demographics!$A$2:$T$2860,2,FALSE)</f>
        <v>30</v>
      </c>
      <c r="F205" s="87" t="str">
        <f>IFERROR(VLOOKUP($C205,'Graduation Rate'!$A:$M,13,FALSE), "")</f>
        <v/>
      </c>
      <c r="G205" s="87" t="str">
        <f>IFERROR(VLOOKUP($C205,Discipline!$A:$I,4,FALSE), "")</f>
        <v/>
      </c>
      <c r="H205" s="87" t="str">
        <f>IFERROR(VLOOKUP($C205,'Dual Credit'!$A:$P,6,FALSE), "")</f>
        <v/>
      </c>
      <c r="I205" s="99">
        <f>VLOOKUP($A205,Districts!$A:$G,7,FALSE)</f>
        <v>3.0982615268329554</v>
      </c>
      <c r="J205" s="90">
        <f>VLOOKUP($A205,Districts!$A:$F,5,FALSE)</f>
        <v>14.779572101254624</v>
      </c>
      <c r="K205" s="55">
        <f>VLOOKUP($A205,Districts!$A:$F,6,FALSE)</f>
        <v>14691.200233783075</v>
      </c>
      <c r="L205" s="6">
        <f>VLOOKUP($C205,Demographics!$A$1:$T$2860,3,FALSE)/$E205</f>
        <v>0.33333333333333331</v>
      </c>
      <c r="M205" s="6">
        <f>VLOOKUP($C205,Demographics!$A$1:$T$2860,4,FALSE)/$E205</f>
        <v>0.66666666666666663</v>
      </c>
      <c r="N205" s="6">
        <f>VLOOKUP($C205,Demographics!$A$1:$T$2860,5,FALSE)/$E205</f>
        <v>0</v>
      </c>
      <c r="O205" s="6">
        <f>VLOOKUP($C205,Demographics!$A$1:$T$2860,6,FALSE)/$E205</f>
        <v>0</v>
      </c>
      <c r="P205" s="6">
        <f>VLOOKUP($C205,Demographics!$A$1:$T$2860,7,FALSE)/$E205</f>
        <v>0</v>
      </c>
      <c r="Q205" s="6">
        <f>VLOOKUP($C205,Demographics!$A$1:$T$2860,8,FALSE)/$E205</f>
        <v>0.2</v>
      </c>
      <c r="R205" s="6">
        <f>VLOOKUP($C205,Demographics!$A$1:$T$2860,9,FALSE)/$E205</f>
        <v>0</v>
      </c>
      <c r="S205" s="6">
        <f>VLOOKUP($C205,Demographics!$A$1:$T$2860,10,FALSE)/$E205</f>
        <v>0</v>
      </c>
      <c r="T205" s="6">
        <f>VLOOKUP($C205,Demographics!$A$1:$T$2860,11,FALSE)/$E205</f>
        <v>0.8</v>
      </c>
      <c r="U205" s="6">
        <f>VLOOKUP($C205,Demographics!$A$1:$T$2860,12,FALSE)/$E205</f>
        <v>6.6666666666666666E-2</v>
      </c>
      <c r="V205" s="6">
        <f>VLOOKUP($C205,Demographics!$A$1:$T$2860,13,FALSE)/$E205</f>
        <v>0</v>
      </c>
      <c r="W205" s="6">
        <f>VLOOKUP($C205,Demographics!$A$1:$T$2860,14,FALSE)/$E205</f>
        <v>6.6666666666666666E-2</v>
      </c>
      <c r="X205" s="6">
        <f>VLOOKUP($C205,Demographics!$A$1:$T$2860,15,FALSE)/$E205</f>
        <v>0.9</v>
      </c>
      <c r="Y205" s="6">
        <f>VLOOKUP($C205,Demographics!$A$1:$T$2860,16,FALSE)/$E205</f>
        <v>0</v>
      </c>
      <c r="Z205" s="6">
        <f>VLOOKUP($C205,Demographics!$A$1:$T$2860,17,FALSE)/$E205</f>
        <v>0</v>
      </c>
      <c r="AA205" s="6">
        <f>VLOOKUP($C205,Demographics!$A$1:$T$2860,18,FALSE)/$E205</f>
        <v>6.6666666666666666E-2</v>
      </c>
      <c r="AB205" s="6">
        <f>VLOOKUP($C205,Demographics!$A$1:$T$2860,19,FALSE)/$E205</f>
        <v>0.1</v>
      </c>
      <c r="AC205" s="54">
        <f>VLOOKUP($C205,Demographics!$A$1:$T$2860,20,FALSE)/$E205</f>
        <v>0.16666666666666666</v>
      </c>
      <c r="AD205" s="44" t="str">
        <f t="shared" si="15"/>
        <v/>
      </c>
      <c r="AE205" s="44" t="str">
        <f t="shared" si="16"/>
        <v/>
      </c>
      <c r="AF205" s="44" t="str">
        <f t="shared" si="17"/>
        <v/>
      </c>
      <c r="AG205" s="19"/>
      <c r="AH205" s="20"/>
      <c r="AI205" s="17"/>
      <c r="AJ205" s="21">
        <f t="shared" si="19"/>
        <v>0</v>
      </c>
      <c r="AK205" s="27">
        <f t="shared" si="18"/>
        <v>223</v>
      </c>
    </row>
    <row r="206" spans="1:37" x14ac:dyDescent="0.2">
      <c r="A206" s="9" t="s">
        <v>670</v>
      </c>
      <c r="B206" s="8" t="s">
        <v>468</v>
      </c>
      <c r="C206" s="35">
        <v>2921</v>
      </c>
      <c r="D206" s="36" t="s">
        <v>123</v>
      </c>
      <c r="E206" s="40">
        <f>VLOOKUP($C206,Demographics!$A$2:$T$2860,2,FALSE)</f>
        <v>198</v>
      </c>
      <c r="F206" s="87" t="str">
        <f>IFERROR(VLOOKUP($C206,'Graduation Rate'!$A:$M,13,FALSE), "")</f>
        <v/>
      </c>
      <c r="G206" s="87">
        <f>IFERROR(VLOOKUP($C206,Discipline!$A:$I,4,FALSE), "")</f>
        <v>1.4999999999999999E-2</v>
      </c>
      <c r="H206" s="87" t="str">
        <f>IFERROR(VLOOKUP($C206,'Dual Credit'!$A:$P,6,FALSE), "")</f>
        <v/>
      </c>
      <c r="I206" s="99">
        <f>VLOOKUP($A206,Districts!$A:$G,7,FALSE)</f>
        <v>2.2690058479532165</v>
      </c>
      <c r="J206" s="90">
        <f>VLOOKUP($A206,Districts!$A:$F,5,FALSE)</f>
        <v>11.880666666666666</v>
      </c>
      <c r="K206" s="55">
        <f>VLOOKUP($A206,Districts!$A:$F,6,FALSE)</f>
        <v>23736.114696144996</v>
      </c>
      <c r="L206" s="6">
        <f>VLOOKUP($C206,Demographics!$A$1:$T$2860,3,FALSE)/$E206</f>
        <v>0.47979797979797978</v>
      </c>
      <c r="M206" s="6">
        <f>VLOOKUP($C206,Demographics!$A$1:$T$2860,4,FALSE)/$E206</f>
        <v>0.52020202020202022</v>
      </c>
      <c r="N206" s="6">
        <f>VLOOKUP($C206,Demographics!$A$1:$T$2860,5,FALSE)/$E206</f>
        <v>0.20707070707070707</v>
      </c>
      <c r="O206" s="6">
        <f>VLOOKUP($C206,Demographics!$A$1:$T$2860,6,FALSE)/$E206</f>
        <v>0</v>
      </c>
      <c r="P206" s="6">
        <f>VLOOKUP($C206,Demographics!$A$1:$T$2860,7,FALSE)/$E206</f>
        <v>0</v>
      </c>
      <c r="Q206" s="6">
        <f>VLOOKUP($C206,Demographics!$A$1:$T$2860,8,FALSE)/$E206</f>
        <v>0.35858585858585856</v>
      </c>
      <c r="R206" s="6">
        <f>VLOOKUP($C206,Demographics!$A$1:$T$2860,9,FALSE)/$E206</f>
        <v>0</v>
      </c>
      <c r="S206" s="6">
        <f>VLOOKUP($C206,Demographics!$A$1:$T$2860,10,FALSE)/$E206</f>
        <v>3.0303030303030304E-2</v>
      </c>
      <c r="T206" s="6">
        <f>VLOOKUP($C206,Demographics!$A$1:$T$2860,11,FALSE)/$E206</f>
        <v>0.40404040404040403</v>
      </c>
      <c r="U206" s="6">
        <f>VLOOKUP($C206,Demographics!$A$1:$T$2860,12,FALSE)/$E206</f>
        <v>0.16161616161616163</v>
      </c>
      <c r="V206" s="6">
        <f>VLOOKUP($C206,Demographics!$A$1:$T$2860,13,FALSE)/$E206</f>
        <v>5.0505050505050509E-3</v>
      </c>
      <c r="W206" s="6">
        <f>VLOOKUP($C206,Demographics!$A$1:$T$2860,14,FALSE)/$E206</f>
        <v>0.18181818181818182</v>
      </c>
      <c r="X206" s="6">
        <f>VLOOKUP($C206,Demographics!$A$1:$T$2860,15,FALSE)/$E206</f>
        <v>0.98989898989898994</v>
      </c>
      <c r="Y206" s="6">
        <f>VLOOKUP($C206,Demographics!$A$1:$T$2860,16,FALSE)/$E206</f>
        <v>4.0404040404040407E-2</v>
      </c>
      <c r="Z206" s="6">
        <f>VLOOKUP($C206,Demographics!$A$1:$T$2860,17,FALSE)/$E206</f>
        <v>0</v>
      </c>
      <c r="AA206" s="6">
        <f>VLOOKUP($C206,Demographics!$A$1:$T$2860,18,FALSE)/$E206</f>
        <v>5.5555555555555552E-2</v>
      </c>
      <c r="AB206" s="6">
        <f>VLOOKUP($C206,Demographics!$A$1:$T$2860,19,FALSE)/$E206</f>
        <v>5.0505050505050509E-3</v>
      </c>
      <c r="AC206" s="54">
        <f>VLOOKUP($C206,Demographics!$A$1:$T$2860,20,FALSE)/$E206</f>
        <v>0.21212121212121213</v>
      </c>
      <c r="AD206" s="44">
        <f t="shared" si="15"/>
        <v>2.06</v>
      </c>
      <c r="AE206" s="44">
        <f t="shared" si="16"/>
        <v>1.9699999999999998</v>
      </c>
      <c r="AF206" s="44">
        <f t="shared" si="17"/>
        <v>2.1977459016393444</v>
      </c>
      <c r="AG206" s="19">
        <v>-3.1E-2</v>
      </c>
      <c r="AH206" s="20">
        <v>0.42299999999999999</v>
      </c>
      <c r="AI206" s="17">
        <v>0.54</v>
      </c>
      <c r="AJ206" s="21">
        <f t="shared" si="19"/>
        <v>0.93200000000000005</v>
      </c>
      <c r="AK206" s="27">
        <f t="shared" si="18"/>
        <v>27</v>
      </c>
    </row>
    <row r="207" spans="1:37" x14ac:dyDescent="0.2">
      <c r="A207" s="9" t="s">
        <v>671</v>
      </c>
      <c r="B207" s="8" t="s">
        <v>271</v>
      </c>
      <c r="C207" s="35">
        <v>1753</v>
      </c>
      <c r="D207" s="36" t="s">
        <v>124</v>
      </c>
      <c r="E207" s="40">
        <f>VLOOKUP($C207,Demographics!$A$2:$T$2860,2,FALSE)</f>
        <v>103</v>
      </c>
      <c r="F207" s="87" t="str">
        <f>IFERROR(VLOOKUP($C207,'Graduation Rate'!$A:$M,13,FALSE), "")</f>
        <v/>
      </c>
      <c r="G207" s="87" t="str">
        <f>IFERROR(VLOOKUP($C207,Discipline!$A:$I,4,FALSE), "")</f>
        <v/>
      </c>
      <c r="H207" s="87">
        <f>IFERROR(VLOOKUP($C207,'Dual Credit'!$A:$P,6,FALSE), "")</f>
        <v>0.27</v>
      </c>
      <c r="I207" s="99">
        <f>VLOOKUP($A207,Districts!$A:$G,7,FALSE)</f>
        <v>2.7804133395960546</v>
      </c>
      <c r="J207" s="90">
        <f>VLOOKUP($A207,Districts!$A:$F,5,FALSE)</f>
        <v>16.491492004029176</v>
      </c>
      <c r="K207" s="55">
        <f>VLOOKUP($A207,Districts!$A:$F,6,FALSE)</f>
        <v>14805.515111828661</v>
      </c>
      <c r="L207" s="6">
        <f>VLOOKUP($C207,Demographics!$A$1:$T$2860,3,FALSE)/$E207</f>
        <v>0.56310679611650483</v>
      </c>
      <c r="M207" s="6">
        <f>VLOOKUP($C207,Demographics!$A$1:$T$2860,4,FALSE)/$E207</f>
        <v>0.43689320388349512</v>
      </c>
      <c r="N207" s="6">
        <f>VLOOKUP($C207,Demographics!$A$1:$T$2860,5,FALSE)/$E207</f>
        <v>0</v>
      </c>
      <c r="O207" s="6">
        <f>VLOOKUP($C207,Demographics!$A$1:$T$2860,6,FALSE)/$E207</f>
        <v>0</v>
      </c>
      <c r="P207" s="6">
        <f>VLOOKUP($C207,Demographics!$A$1:$T$2860,7,FALSE)/$E207</f>
        <v>1.9417475728155338E-2</v>
      </c>
      <c r="Q207" s="6">
        <f>VLOOKUP($C207,Demographics!$A$1:$T$2860,8,FALSE)/$E207</f>
        <v>0.11650485436893204</v>
      </c>
      <c r="R207" s="6">
        <f>VLOOKUP($C207,Demographics!$A$1:$T$2860,9,FALSE)/$E207</f>
        <v>0</v>
      </c>
      <c r="S207" s="6">
        <f>VLOOKUP($C207,Demographics!$A$1:$T$2860,10,FALSE)/$E207</f>
        <v>7.7669902912621352E-2</v>
      </c>
      <c r="T207" s="6">
        <f>VLOOKUP($C207,Demographics!$A$1:$T$2860,11,FALSE)/$E207</f>
        <v>0.78640776699029125</v>
      </c>
      <c r="U207" s="6">
        <f>VLOOKUP($C207,Demographics!$A$1:$T$2860,12,FALSE)/$E207</f>
        <v>0</v>
      </c>
      <c r="V207" s="6">
        <f>VLOOKUP($C207,Demographics!$A$1:$T$2860,13,FALSE)/$E207</f>
        <v>0</v>
      </c>
      <c r="W207" s="6">
        <f>VLOOKUP($C207,Demographics!$A$1:$T$2860,14,FALSE)/$E207</f>
        <v>0</v>
      </c>
      <c r="X207" s="6">
        <f>VLOOKUP($C207,Demographics!$A$1:$T$2860,15,FALSE)/$E207</f>
        <v>0.20388349514563106</v>
      </c>
      <c r="Y207" s="6">
        <f>VLOOKUP($C207,Demographics!$A$1:$T$2860,16,FALSE)/$E207</f>
        <v>0</v>
      </c>
      <c r="Z207" s="6">
        <f>VLOOKUP($C207,Demographics!$A$1:$T$2860,17,FALSE)/$E207</f>
        <v>8.7378640776699032E-2</v>
      </c>
      <c r="AA207" s="6">
        <f>VLOOKUP($C207,Demographics!$A$1:$T$2860,18,FALSE)/$E207</f>
        <v>8.7378640776699032E-2</v>
      </c>
      <c r="AB207" s="6">
        <f>VLOOKUP($C207,Demographics!$A$1:$T$2860,19,FALSE)/$E207</f>
        <v>1.9417475728155338E-2</v>
      </c>
      <c r="AC207" s="54">
        <f>VLOOKUP($C207,Demographics!$A$1:$T$2860,20,FALSE)/$E207</f>
        <v>3.8834951456310676E-2</v>
      </c>
      <c r="AD207" s="44">
        <f t="shared" si="15"/>
        <v>2.8616352201257862</v>
      </c>
      <c r="AE207" s="44">
        <f t="shared" si="16"/>
        <v>2.5754716981132075</v>
      </c>
      <c r="AF207" s="44" t="str">
        <f t="shared" si="17"/>
        <v/>
      </c>
      <c r="AG207" s="19">
        <v>-0.33700000000000002</v>
      </c>
      <c r="AH207" s="18">
        <v>-4.0000000000000001E-3</v>
      </c>
      <c r="AI207" s="17"/>
      <c r="AJ207" s="21">
        <f t="shared" si="19"/>
        <v>-0.34100000000000003</v>
      </c>
      <c r="AK207" s="27">
        <f t="shared" si="18"/>
        <v>384</v>
      </c>
    </row>
    <row r="208" spans="1:37" x14ac:dyDescent="0.2">
      <c r="A208" s="9" t="s">
        <v>671</v>
      </c>
      <c r="B208" s="8" t="s">
        <v>20</v>
      </c>
      <c r="C208" s="35">
        <v>2426</v>
      </c>
      <c r="D208" s="36" t="s">
        <v>123</v>
      </c>
      <c r="E208" s="40">
        <f>VLOOKUP($C208,Demographics!$A$2:$T$2860,2,FALSE)</f>
        <v>1942</v>
      </c>
      <c r="F208" s="87">
        <f>IFERROR(VLOOKUP($C208,'Graduation Rate'!$A:$M,13,FALSE), "")</f>
        <v>0.90217391300000005</v>
      </c>
      <c r="G208" s="87">
        <f>IFERROR(VLOOKUP($C208,Discipline!$A:$I,4,FALSE), "")</f>
        <v>0.06</v>
      </c>
      <c r="H208" s="87">
        <f>IFERROR(VLOOKUP($C208,'Dual Credit'!$A:$P,6,FALSE), "")</f>
        <v>0.187</v>
      </c>
      <c r="I208" s="99">
        <f>VLOOKUP($A208,Districts!$A:$G,7,FALSE)</f>
        <v>2.7804133395960546</v>
      </c>
      <c r="J208" s="90">
        <f>VLOOKUP($A208,Districts!$A:$F,5,FALSE)</f>
        <v>16.491492004029176</v>
      </c>
      <c r="K208" s="55">
        <f>VLOOKUP($A208,Districts!$A:$F,6,FALSE)</f>
        <v>14805.515111828661</v>
      </c>
      <c r="L208" s="6">
        <f>VLOOKUP($C208,Demographics!$A$1:$T$2860,3,FALSE)/$E208</f>
        <v>0.46704428424304839</v>
      </c>
      <c r="M208" s="6">
        <f>VLOOKUP($C208,Demographics!$A$1:$T$2860,4,FALSE)/$E208</f>
        <v>0.53244078269824924</v>
      </c>
      <c r="N208" s="6">
        <f>VLOOKUP($C208,Demographics!$A$1:$T$2860,5,FALSE)/$E208</f>
        <v>4.1194644696189494E-3</v>
      </c>
      <c r="O208" s="6">
        <f>VLOOKUP($C208,Demographics!$A$1:$T$2860,6,FALSE)/$E208</f>
        <v>4.325437693099897E-2</v>
      </c>
      <c r="P208" s="6">
        <f>VLOOKUP($C208,Demographics!$A$1:$T$2860,7,FALSE)/$E208</f>
        <v>1.6477857878475798E-2</v>
      </c>
      <c r="Q208" s="6">
        <f>VLOOKUP($C208,Demographics!$A$1:$T$2860,8,FALSE)/$E208</f>
        <v>0.13439752832131824</v>
      </c>
      <c r="R208" s="6">
        <f>VLOOKUP($C208,Demographics!$A$1:$T$2860,9,FALSE)/$E208</f>
        <v>5.6642636457260552E-3</v>
      </c>
      <c r="S208" s="6">
        <f>VLOOKUP($C208,Demographics!$A$1:$T$2860,10,FALSE)/$E208</f>
        <v>7.6725025746652936E-2</v>
      </c>
      <c r="T208" s="6">
        <f>VLOOKUP($C208,Demographics!$A$1:$T$2860,11,FALSE)/$E208</f>
        <v>0.71936148300720903</v>
      </c>
      <c r="U208" s="6">
        <f>VLOOKUP($C208,Demographics!$A$1:$T$2860,12,FALSE)/$E208</f>
        <v>2.4201853759011328E-2</v>
      </c>
      <c r="V208" s="6">
        <f>VLOOKUP($C208,Demographics!$A$1:$T$2860,13,FALSE)/$E208</f>
        <v>1.544799176107106E-3</v>
      </c>
      <c r="W208" s="6">
        <f>VLOOKUP($C208,Demographics!$A$1:$T$2860,14,FALSE)/$E208</f>
        <v>1.0813594232749742E-2</v>
      </c>
      <c r="X208" s="6">
        <f>VLOOKUP($C208,Demographics!$A$1:$T$2860,15,FALSE)/$E208</f>
        <v>0.2420185375901133</v>
      </c>
      <c r="Y208" s="6">
        <f>VLOOKUP($C208,Demographics!$A$1:$T$2860,16,FALSE)/$E208</f>
        <v>0</v>
      </c>
      <c r="Z208" s="6">
        <f>VLOOKUP($C208,Demographics!$A$1:$T$2860,17,FALSE)/$E208</f>
        <v>1.9567456230690009E-2</v>
      </c>
      <c r="AA208" s="6">
        <f>VLOOKUP($C208,Demographics!$A$1:$T$2860,18,FALSE)/$E208</f>
        <v>2.729145211122554E-2</v>
      </c>
      <c r="AB208" s="6">
        <f>VLOOKUP($C208,Demographics!$A$1:$T$2860,19,FALSE)/$E208</f>
        <v>0.10144181256436663</v>
      </c>
      <c r="AC208" s="54">
        <f>VLOOKUP($C208,Demographics!$A$1:$T$2860,20,FALSE)/$E208</f>
        <v>0.14366632337796087</v>
      </c>
      <c r="AD208" s="44">
        <f t="shared" si="15"/>
        <v>3.1557788944723622</v>
      </c>
      <c r="AE208" s="44">
        <f t="shared" si="16"/>
        <v>2.5480283114256821</v>
      </c>
      <c r="AF208" s="44">
        <f t="shared" si="17"/>
        <v>2.5377468060394892</v>
      </c>
      <c r="AG208" s="21">
        <v>2.5999999999999999E-2</v>
      </c>
      <c r="AH208" s="18">
        <v>7.8E-2</v>
      </c>
      <c r="AI208" s="17">
        <v>-8.1000000000000003E-2</v>
      </c>
      <c r="AJ208" s="21">
        <f t="shared" si="19"/>
        <v>2.2999999999999993E-2</v>
      </c>
      <c r="AK208" s="27">
        <f t="shared" si="18"/>
        <v>213</v>
      </c>
    </row>
    <row r="209" spans="1:37" x14ac:dyDescent="0.2">
      <c r="A209" s="9" t="s">
        <v>672</v>
      </c>
      <c r="B209" s="8" t="s">
        <v>469</v>
      </c>
      <c r="C209" s="35">
        <v>1649</v>
      </c>
      <c r="D209" s="36" t="s">
        <v>124</v>
      </c>
      <c r="E209" s="40">
        <f>VLOOKUP($C209,Demographics!$A$2:$T$2860,2,FALSE)</f>
        <v>342</v>
      </c>
      <c r="F209" s="87" t="str">
        <f>IFERROR(VLOOKUP($C209,'Graduation Rate'!$A:$M,13,FALSE), "")</f>
        <v/>
      </c>
      <c r="G209" s="87" t="str">
        <f>IFERROR(VLOOKUP($C209,Discipline!$A:$I,4,FALSE), "")</f>
        <v/>
      </c>
      <c r="H209" s="87" t="str">
        <f>IFERROR(VLOOKUP($C209,'Dual Credit'!$A:$P,6,FALSE), "")</f>
        <v/>
      </c>
      <c r="I209" s="99">
        <f>VLOOKUP($A209,Districts!$A:$G,7,FALSE)</f>
        <v>1.6284633437248239</v>
      </c>
      <c r="J209" s="90">
        <f>VLOOKUP($A209,Districts!$A:$F,5,FALSE)</f>
        <v>15.619140831794645</v>
      </c>
      <c r="K209" s="55">
        <f>VLOOKUP($A209,Districts!$A:$F,6,FALSE)</f>
        <v>14538.622000840567</v>
      </c>
      <c r="L209" s="6">
        <f>VLOOKUP($C209,Demographics!$A$1:$T$2860,3,FALSE)/$E209</f>
        <v>0.36257309941520466</v>
      </c>
      <c r="M209" s="6">
        <f>VLOOKUP($C209,Demographics!$A$1:$T$2860,4,FALSE)/$E209</f>
        <v>0.63742690058479534</v>
      </c>
      <c r="N209" s="6">
        <f>VLOOKUP($C209,Demographics!$A$1:$T$2860,5,FALSE)/$E209</f>
        <v>2.9239766081871343E-3</v>
      </c>
      <c r="O209" s="6">
        <f>VLOOKUP($C209,Demographics!$A$1:$T$2860,6,FALSE)/$E209</f>
        <v>7.0175438596491224E-2</v>
      </c>
      <c r="P209" s="6">
        <f>VLOOKUP($C209,Demographics!$A$1:$T$2860,7,FALSE)/$E209</f>
        <v>2.046783625730994E-2</v>
      </c>
      <c r="Q209" s="6">
        <f>VLOOKUP($C209,Demographics!$A$1:$T$2860,8,FALSE)/$E209</f>
        <v>0.12573099415204678</v>
      </c>
      <c r="R209" s="6">
        <f>VLOOKUP($C209,Demographics!$A$1:$T$2860,9,FALSE)/$E209</f>
        <v>0</v>
      </c>
      <c r="S209" s="6">
        <f>VLOOKUP($C209,Demographics!$A$1:$T$2860,10,FALSE)/$E209</f>
        <v>0.28947368421052633</v>
      </c>
      <c r="T209" s="6">
        <f>VLOOKUP($C209,Demographics!$A$1:$T$2860,11,FALSE)/$E209</f>
        <v>0.49122807017543857</v>
      </c>
      <c r="U209" s="6">
        <f>VLOOKUP($C209,Demographics!$A$1:$T$2860,12,FALSE)/$E209</f>
        <v>0</v>
      </c>
      <c r="V209" s="6">
        <f>VLOOKUP($C209,Demographics!$A$1:$T$2860,13,FALSE)/$E209</f>
        <v>5.8479532163742687E-3</v>
      </c>
      <c r="W209" s="6">
        <f>VLOOKUP($C209,Demographics!$A$1:$T$2860,14,FALSE)/$E209</f>
        <v>2.9239766081871343E-3</v>
      </c>
      <c r="X209" s="6">
        <f>VLOOKUP($C209,Demographics!$A$1:$T$2860,15,FALSE)/$E209</f>
        <v>2.6315789473684209E-2</v>
      </c>
      <c r="Y209" s="6">
        <f>VLOOKUP($C209,Demographics!$A$1:$T$2860,16,FALSE)/$E209</f>
        <v>0</v>
      </c>
      <c r="Z209" s="6">
        <f>VLOOKUP($C209,Demographics!$A$1:$T$2860,17,FALSE)/$E209</f>
        <v>0</v>
      </c>
      <c r="AA209" s="6">
        <f>VLOOKUP($C209,Demographics!$A$1:$T$2860,18,FALSE)/$E209</f>
        <v>0.32748538011695905</v>
      </c>
      <c r="AB209" s="6">
        <f>VLOOKUP($C209,Demographics!$A$1:$T$2860,19,FALSE)/$E209</f>
        <v>2.9239766081871343E-3</v>
      </c>
      <c r="AC209" s="54">
        <f>VLOOKUP($C209,Demographics!$A$1:$T$2860,20,FALSE)/$E209</f>
        <v>0.99415204678362568</v>
      </c>
      <c r="AD209" s="44">
        <f t="shared" si="15"/>
        <v>2.7864768683274019</v>
      </c>
      <c r="AE209" s="44">
        <f t="shared" si="16"/>
        <v>2.292906178489702</v>
      </c>
      <c r="AF209" s="44" t="str">
        <f t="shared" si="17"/>
        <v/>
      </c>
      <c r="AG209" s="21">
        <v>0.34699999999999998</v>
      </c>
      <c r="AH209" s="18">
        <v>0.31</v>
      </c>
      <c r="AI209" s="17"/>
      <c r="AJ209" s="21">
        <f t="shared" si="19"/>
        <v>0.65700000000000003</v>
      </c>
      <c r="AK209" s="27">
        <f t="shared" si="18"/>
        <v>58</v>
      </c>
    </row>
    <row r="210" spans="1:37" x14ac:dyDescent="0.2">
      <c r="A210" s="9" t="s">
        <v>672</v>
      </c>
      <c r="B210" s="8" t="s">
        <v>119</v>
      </c>
      <c r="C210" s="35">
        <v>4439</v>
      </c>
      <c r="D210" s="36" t="s">
        <v>123</v>
      </c>
      <c r="E210" s="40">
        <f>VLOOKUP($C210,Demographics!$A$2:$T$2860,2,FALSE)</f>
        <v>1996</v>
      </c>
      <c r="F210" s="87">
        <f>IFERROR(VLOOKUP($C210,'Graduation Rate'!$A:$M,13,FALSE), "")</f>
        <v>0.93446601900000004</v>
      </c>
      <c r="G210" s="87" t="str">
        <f>IFERROR(VLOOKUP($C210,Discipline!$A:$I,4,FALSE), "")</f>
        <v/>
      </c>
      <c r="H210" s="87">
        <f>IFERROR(VLOOKUP($C210,'Dual Credit'!$A:$P,6,FALSE), "")</f>
        <v>0.378</v>
      </c>
      <c r="I210" s="99">
        <f>VLOOKUP($A210,Districts!$A:$G,7,FALSE)</f>
        <v>1.6284633437248239</v>
      </c>
      <c r="J210" s="90">
        <f>VLOOKUP($A210,Districts!$A:$F,5,FALSE)</f>
        <v>15.619140831794645</v>
      </c>
      <c r="K210" s="55">
        <f>VLOOKUP($A210,Districts!$A:$F,6,FALSE)</f>
        <v>14538.622000840567</v>
      </c>
      <c r="L210" s="6">
        <f>VLOOKUP($C210,Demographics!$A$1:$T$2860,3,FALSE)/$E210</f>
        <v>0.4939879759519038</v>
      </c>
      <c r="M210" s="6">
        <f>VLOOKUP($C210,Demographics!$A$1:$T$2860,4,FALSE)/$E210</f>
        <v>0.5060120240480962</v>
      </c>
      <c r="N210" s="6">
        <f>VLOOKUP($C210,Demographics!$A$1:$T$2860,5,FALSE)/$E210</f>
        <v>2.004008016032064E-3</v>
      </c>
      <c r="O210" s="6">
        <f>VLOOKUP($C210,Demographics!$A$1:$T$2860,6,FALSE)/$E210</f>
        <v>0.2219438877755511</v>
      </c>
      <c r="P210" s="6">
        <f>VLOOKUP($C210,Demographics!$A$1:$T$2860,7,FALSE)/$E210</f>
        <v>7.5150300601202402E-3</v>
      </c>
      <c r="Q210" s="6">
        <f>VLOOKUP($C210,Demographics!$A$1:$T$2860,8,FALSE)/$E210</f>
        <v>8.1162324649298595E-2</v>
      </c>
      <c r="R210" s="6">
        <f>VLOOKUP($C210,Demographics!$A$1:$T$2860,9,FALSE)/$E210</f>
        <v>1.002004008016032E-3</v>
      </c>
      <c r="S210" s="6">
        <f>VLOOKUP($C210,Demographics!$A$1:$T$2860,10,FALSE)/$E210</f>
        <v>6.5631262525050096E-2</v>
      </c>
      <c r="T210" s="6">
        <f>VLOOKUP($C210,Demographics!$A$1:$T$2860,11,FALSE)/$E210</f>
        <v>0.6207414829659319</v>
      </c>
      <c r="U210" s="6">
        <f>VLOOKUP($C210,Demographics!$A$1:$T$2860,12,FALSE)/$E210</f>
        <v>1.9038076152304611E-2</v>
      </c>
      <c r="V210" s="6">
        <f>VLOOKUP($C210,Demographics!$A$1:$T$2860,13,FALSE)/$E210</f>
        <v>0</v>
      </c>
      <c r="W210" s="6">
        <f>VLOOKUP($C210,Demographics!$A$1:$T$2860,14,FALSE)/$E210</f>
        <v>2.5050100200400801E-3</v>
      </c>
      <c r="X210" s="6">
        <f>VLOOKUP($C210,Demographics!$A$1:$T$2860,15,FALSE)/$E210</f>
        <v>4.1082164328657314E-2</v>
      </c>
      <c r="Y210" s="6">
        <f>VLOOKUP($C210,Demographics!$A$1:$T$2860,16,FALSE)/$E210</f>
        <v>0</v>
      </c>
      <c r="Z210" s="6">
        <f>VLOOKUP($C210,Demographics!$A$1:$T$2860,17,FALSE)/$E210</f>
        <v>1.002004008016032E-3</v>
      </c>
      <c r="AA210" s="6">
        <f>VLOOKUP($C210,Demographics!$A$1:$T$2860,18,FALSE)/$E210</f>
        <v>1.2024048096192385E-2</v>
      </c>
      <c r="AB210" s="6">
        <f>VLOOKUP($C210,Demographics!$A$1:$T$2860,19,FALSE)/$E210</f>
        <v>0.10921843687374749</v>
      </c>
      <c r="AC210" s="54">
        <f>VLOOKUP($C210,Demographics!$A$1:$T$2860,20,FALSE)/$E210</f>
        <v>0.11422845691382766</v>
      </c>
      <c r="AD210" s="44">
        <f t="shared" si="15"/>
        <v>3.5827338129496407</v>
      </c>
      <c r="AE210" s="44">
        <f t="shared" si="16"/>
        <v>3.2600205549845835</v>
      </c>
      <c r="AF210" s="44">
        <f t="shared" si="17"/>
        <v>3.6138613861386153</v>
      </c>
      <c r="AG210" s="19">
        <v>4.5999999999999999E-2</v>
      </c>
      <c r="AH210" s="20">
        <v>0.223</v>
      </c>
      <c r="AI210" s="17">
        <v>0.503</v>
      </c>
      <c r="AJ210" s="21">
        <f t="shared" si="19"/>
        <v>0.77200000000000002</v>
      </c>
      <c r="AK210" s="27">
        <f t="shared" si="18"/>
        <v>40</v>
      </c>
    </row>
    <row r="211" spans="1:37" x14ac:dyDescent="0.2">
      <c r="A211" s="9" t="s">
        <v>672</v>
      </c>
      <c r="B211" s="8" t="s">
        <v>297</v>
      </c>
      <c r="C211" s="35">
        <v>3855</v>
      </c>
      <c r="D211" s="36" t="s">
        <v>124</v>
      </c>
      <c r="E211" s="40">
        <f>VLOOKUP($C211,Demographics!$A$2:$T$2860,2,FALSE)</f>
        <v>51</v>
      </c>
      <c r="F211" s="87">
        <f>IFERROR(VLOOKUP($C211,'Graduation Rate'!$A:$M,13,FALSE), "")</f>
        <v>0.61538461499999997</v>
      </c>
      <c r="G211" s="87">
        <f>IFERROR(VLOOKUP($C211,Discipline!$A:$I,4,FALSE), "")</f>
        <v>4.2000000000000003E-2</v>
      </c>
      <c r="H211" s="87">
        <f>IFERROR(VLOOKUP($C211,'Dual Credit'!$A:$P,6,FALSE), "")</f>
        <v>0.1</v>
      </c>
      <c r="I211" s="99">
        <f>VLOOKUP($A211,Districts!$A:$G,7,FALSE)</f>
        <v>1.6284633437248239</v>
      </c>
      <c r="J211" s="90">
        <f>VLOOKUP($A211,Districts!$A:$F,5,FALSE)</f>
        <v>15.619140831794645</v>
      </c>
      <c r="K211" s="55">
        <f>VLOOKUP($A211,Districts!$A:$F,6,FALSE)</f>
        <v>14538.622000840567</v>
      </c>
      <c r="L211" s="6">
        <f>VLOOKUP($C211,Demographics!$A$1:$T$2860,3,FALSE)/$E211</f>
        <v>0.50980392156862742</v>
      </c>
      <c r="M211" s="6">
        <f>VLOOKUP($C211,Demographics!$A$1:$T$2860,4,FALSE)/$E211</f>
        <v>0.49019607843137253</v>
      </c>
      <c r="N211" s="6">
        <f>VLOOKUP($C211,Demographics!$A$1:$T$2860,5,FALSE)/$E211</f>
        <v>0</v>
      </c>
      <c r="O211" s="6">
        <f>VLOOKUP($C211,Demographics!$A$1:$T$2860,6,FALSE)/$E211</f>
        <v>5.8823529411764705E-2</v>
      </c>
      <c r="P211" s="6">
        <f>VLOOKUP($C211,Demographics!$A$1:$T$2860,7,FALSE)/$E211</f>
        <v>0</v>
      </c>
      <c r="Q211" s="6">
        <f>VLOOKUP($C211,Demographics!$A$1:$T$2860,8,FALSE)/$E211</f>
        <v>0.13725490196078433</v>
      </c>
      <c r="R211" s="6">
        <f>VLOOKUP($C211,Demographics!$A$1:$T$2860,9,FALSE)/$E211</f>
        <v>0</v>
      </c>
      <c r="S211" s="6">
        <f>VLOOKUP($C211,Demographics!$A$1:$T$2860,10,FALSE)/$E211</f>
        <v>1.9607843137254902E-2</v>
      </c>
      <c r="T211" s="6">
        <f>VLOOKUP($C211,Demographics!$A$1:$T$2860,11,FALSE)/$E211</f>
        <v>0.78431372549019607</v>
      </c>
      <c r="U211" s="6">
        <f>VLOOKUP($C211,Demographics!$A$1:$T$2860,12,FALSE)/$E211</f>
        <v>0</v>
      </c>
      <c r="V211" s="6">
        <f>VLOOKUP($C211,Demographics!$A$1:$T$2860,13,FALSE)/$E211</f>
        <v>0</v>
      </c>
      <c r="W211" s="6">
        <f>VLOOKUP($C211,Demographics!$A$1:$T$2860,14,FALSE)/$E211</f>
        <v>0</v>
      </c>
      <c r="X211" s="6">
        <f>VLOOKUP($C211,Demographics!$A$1:$T$2860,15,FALSE)/$E211</f>
        <v>0.23529411764705882</v>
      </c>
      <c r="Y211" s="6">
        <f>VLOOKUP($C211,Demographics!$A$1:$T$2860,16,FALSE)/$E211</f>
        <v>0</v>
      </c>
      <c r="Z211" s="6">
        <f>VLOOKUP($C211,Demographics!$A$1:$T$2860,17,FALSE)/$E211</f>
        <v>0</v>
      </c>
      <c r="AA211" s="6">
        <f>VLOOKUP($C211,Demographics!$A$1:$T$2860,18,FALSE)/$E211</f>
        <v>0.13725490196078433</v>
      </c>
      <c r="AB211" s="6">
        <f>VLOOKUP($C211,Demographics!$A$1:$T$2860,19,FALSE)/$E211</f>
        <v>0.23529411764705882</v>
      </c>
      <c r="AC211" s="54">
        <f>VLOOKUP($C211,Demographics!$A$1:$T$2860,20,FALSE)/$E211</f>
        <v>0.45098039215686275</v>
      </c>
      <c r="AD211" s="44">
        <f t="shared" si="15"/>
        <v>2.4162499999999998</v>
      </c>
      <c r="AE211" s="44" t="str">
        <f t="shared" si="16"/>
        <v/>
      </c>
      <c r="AF211" s="44" t="str">
        <f t="shared" si="17"/>
        <v/>
      </c>
      <c r="AG211" s="21">
        <v>-0.46899999999999997</v>
      </c>
      <c r="AH211" s="18"/>
      <c r="AI211" s="17"/>
      <c r="AJ211" s="21">
        <f t="shared" si="19"/>
        <v>-0.46899999999999997</v>
      </c>
      <c r="AK211" s="27">
        <f t="shared" si="18"/>
        <v>419</v>
      </c>
    </row>
    <row r="212" spans="1:37" x14ac:dyDescent="0.2">
      <c r="A212" s="9" t="s">
        <v>672</v>
      </c>
      <c r="B212" s="8" t="s">
        <v>382</v>
      </c>
      <c r="C212" s="35">
        <v>1688</v>
      </c>
      <c r="D212" s="36" t="s">
        <v>124</v>
      </c>
      <c r="E212" s="40">
        <f>VLOOKUP($C212,Demographics!$A$2:$T$2860,2,FALSE)</f>
        <v>83</v>
      </c>
      <c r="F212" s="87" t="str">
        <f>IFERROR(VLOOKUP($C212,'Graduation Rate'!$A:$M,13,FALSE), "")</f>
        <v/>
      </c>
      <c r="G212" s="87" t="str">
        <f>IFERROR(VLOOKUP($C212,Discipline!$A:$I,4,FALSE), "")</f>
        <v/>
      </c>
      <c r="H212" s="87" t="str">
        <f>IFERROR(VLOOKUP($C212,'Dual Credit'!$A:$P,6,FALSE), "")</f>
        <v/>
      </c>
      <c r="I212" s="99">
        <f>VLOOKUP($A212,Districts!$A:$G,7,FALSE)</f>
        <v>1.6284633437248239</v>
      </c>
      <c r="J212" s="90">
        <f>VLOOKUP($A212,Districts!$A:$F,5,FALSE)</f>
        <v>15.619140831794645</v>
      </c>
      <c r="K212" s="55">
        <f>VLOOKUP($A212,Districts!$A:$F,6,FALSE)</f>
        <v>14538.622000840567</v>
      </c>
      <c r="L212" s="6">
        <f>VLOOKUP($C212,Demographics!$A$1:$T$2860,3,FALSE)/$E212</f>
        <v>0.55421686746987953</v>
      </c>
      <c r="M212" s="6">
        <f>VLOOKUP($C212,Demographics!$A$1:$T$2860,4,FALSE)/$E212</f>
        <v>0.44578313253012047</v>
      </c>
      <c r="N212" s="6">
        <f>VLOOKUP($C212,Demographics!$A$1:$T$2860,5,FALSE)/$E212</f>
        <v>1.2048192771084338E-2</v>
      </c>
      <c r="O212" s="6">
        <f>VLOOKUP($C212,Demographics!$A$1:$T$2860,6,FALSE)/$E212</f>
        <v>7.2289156626506021E-2</v>
      </c>
      <c r="P212" s="6">
        <f>VLOOKUP($C212,Demographics!$A$1:$T$2860,7,FALSE)/$E212</f>
        <v>0</v>
      </c>
      <c r="Q212" s="6">
        <f>VLOOKUP($C212,Demographics!$A$1:$T$2860,8,FALSE)/$E212</f>
        <v>6.0240963855421686E-2</v>
      </c>
      <c r="R212" s="6">
        <f>VLOOKUP($C212,Demographics!$A$1:$T$2860,9,FALSE)/$E212</f>
        <v>1.2048192771084338E-2</v>
      </c>
      <c r="S212" s="6">
        <f>VLOOKUP($C212,Demographics!$A$1:$T$2860,10,FALSE)/$E212</f>
        <v>0.13253012048192772</v>
      </c>
      <c r="T212" s="6">
        <f>VLOOKUP($C212,Demographics!$A$1:$T$2860,11,FALSE)/$E212</f>
        <v>0.71084337349397586</v>
      </c>
      <c r="U212" s="6">
        <f>VLOOKUP($C212,Demographics!$A$1:$T$2860,12,FALSE)/$E212</f>
        <v>4.8192771084337352E-2</v>
      </c>
      <c r="V212" s="6">
        <f>VLOOKUP($C212,Demographics!$A$1:$T$2860,13,FALSE)/$E212</f>
        <v>0</v>
      </c>
      <c r="W212" s="6">
        <f>VLOOKUP($C212,Demographics!$A$1:$T$2860,14,FALSE)/$E212</f>
        <v>1.2048192771084338E-2</v>
      </c>
      <c r="X212" s="6">
        <f>VLOOKUP($C212,Demographics!$A$1:$T$2860,15,FALSE)/$E212</f>
        <v>0.14457831325301204</v>
      </c>
      <c r="Y212" s="6">
        <f>VLOOKUP($C212,Demographics!$A$1:$T$2860,16,FALSE)/$E212</f>
        <v>0</v>
      </c>
      <c r="Z212" s="6">
        <f>VLOOKUP($C212,Demographics!$A$1:$T$2860,17,FALSE)/$E212</f>
        <v>0</v>
      </c>
      <c r="AA212" s="6">
        <f>VLOOKUP($C212,Demographics!$A$1:$T$2860,18,FALSE)/$E212</f>
        <v>3.614457831325301E-2</v>
      </c>
      <c r="AB212" s="6">
        <f>VLOOKUP($C212,Demographics!$A$1:$T$2860,19,FALSE)/$E212</f>
        <v>7.2289156626506021E-2</v>
      </c>
      <c r="AC212" s="54">
        <f>VLOOKUP($C212,Demographics!$A$1:$T$2860,20,FALSE)/$E212</f>
        <v>0.20481927710843373</v>
      </c>
      <c r="AD212" s="44">
        <f t="shared" si="15"/>
        <v>3.3076923076923075</v>
      </c>
      <c r="AE212" s="44">
        <f t="shared" si="16"/>
        <v>2.5882352941176476</v>
      </c>
      <c r="AF212" s="44">
        <f t="shared" si="17"/>
        <v>2.7692307692307687</v>
      </c>
      <c r="AG212" s="21">
        <v>4.3999999999999997E-2</v>
      </c>
      <c r="AH212" s="18">
        <v>-3.5999999999999997E-2</v>
      </c>
      <c r="AI212" s="17">
        <v>4.2999999999999997E-2</v>
      </c>
      <c r="AJ212" s="21">
        <f t="shared" si="19"/>
        <v>5.0999999999999997E-2</v>
      </c>
      <c r="AK212" s="27">
        <f t="shared" si="18"/>
        <v>200</v>
      </c>
    </row>
    <row r="213" spans="1:37" x14ac:dyDescent="0.2">
      <c r="A213" s="9" t="s">
        <v>672</v>
      </c>
      <c r="B213" s="8" t="s">
        <v>384</v>
      </c>
      <c r="C213" s="35">
        <v>1804</v>
      </c>
      <c r="D213" s="36" t="s">
        <v>124</v>
      </c>
      <c r="E213" s="40">
        <f>VLOOKUP($C213,Demographics!$A$2:$T$2860,2,FALSE)</f>
        <v>33</v>
      </c>
      <c r="F213" s="87">
        <f>IFERROR(VLOOKUP($C213,'Graduation Rate'!$A:$M,13,FALSE), "")</f>
        <v>0.9</v>
      </c>
      <c r="G213" s="87" t="str">
        <f>IFERROR(VLOOKUP($C213,Discipline!$A:$I,4,FALSE), "")</f>
        <v/>
      </c>
      <c r="H213" s="87" t="str">
        <f>IFERROR(VLOOKUP($C213,'Dual Credit'!$A:$P,6,FALSE), "")</f>
        <v/>
      </c>
      <c r="I213" s="99">
        <f>VLOOKUP($A213,Districts!$A:$G,7,FALSE)</f>
        <v>1.6284633437248239</v>
      </c>
      <c r="J213" s="90">
        <f>VLOOKUP($A213,Districts!$A:$F,5,FALSE)</f>
        <v>15.619140831794645</v>
      </c>
      <c r="K213" s="55">
        <f>VLOOKUP($A213,Districts!$A:$F,6,FALSE)</f>
        <v>14538.622000840567</v>
      </c>
      <c r="L213" s="6">
        <f>VLOOKUP($C213,Demographics!$A$1:$T$2860,3,FALSE)/$E213</f>
        <v>0.54545454545454541</v>
      </c>
      <c r="M213" s="6">
        <f>VLOOKUP($C213,Demographics!$A$1:$T$2860,4,FALSE)/$E213</f>
        <v>0.45454545454545453</v>
      </c>
      <c r="N213" s="6">
        <f>VLOOKUP($C213,Demographics!$A$1:$T$2860,5,FALSE)/$E213</f>
        <v>0</v>
      </c>
      <c r="O213" s="6">
        <f>VLOOKUP($C213,Demographics!$A$1:$T$2860,6,FALSE)/$E213</f>
        <v>6.0606060606060608E-2</v>
      </c>
      <c r="P213" s="6">
        <f>VLOOKUP($C213,Demographics!$A$1:$T$2860,7,FALSE)/$E213</f>
        <v>6.0606060606060608E-2</v>
      </c>
      <c r="Q213" s="6">
        <f>VLOOKUP($C213,Demographics!$A$1:$T$2860,8,FALSE)/$E213</f>
        <v>0.27272727272727271</v>
      </c>
      <c r="R213" s="6">
        <f>VLOOKUP($C213,Demographics!$A$1:$T$2860,9,FALSE)/$E213</f>
        <v>0</v>
      </c>
      <c r="S213" s="6">
        <f>VLOOKUP($C213,Demographics!$A$1:$T$2860,10,FALSE)/$E213</f>
        <v>6.0606060606060608E-2</v>
      </c>
      <c r="T213" s="6">
        <f>VLOOKUP($C213,Demographics!$A$1:$T$2860,11,FALSE)/$E213</f>
        <v>0.54545454545454541</v>
      </c>
      <c r="U213" s="6">
        <f>VLOOKUP($C213,Demographics!$A$1:$T$2860,12,FALSE)/$E213</f>
        <v>3.0303030303030304E-2</v>
      </c>
      <c r="V213" s="6">
        <f>VLOOKUP($C213,Demographics!$A$1:$T$2860,13,FALSE)/$E213</f>
        <v>0</v>
      </c>
      <c r="W213" s="6">
        <f>VLOOKUP($C213,Demographics!$A$1:$T$2860,14,FALSE)/$E213</f>
        <v>6.0606060606060608E-2</v>
      </c>
      <c r="X213" s="6">
        <f>VLOOKUP($C213,Demographics!$A$1:$T$2860,15,FALSE)/$E213</f>
        <v>0.27272727272727271</v>
      </c>
      <c r="Y213" s="6">
        <f>VLOOKUP($C213,Demographics!$A$1:$T$2860,16,FALSE)/$E213</f>
        <v>0</v>
      </c>
      <c r="Z213" s="6">
        <f>VLOOKUP($C213,Demographics!$A$1:$T$2860,17,FALSE)/$E213</f>
        <v>0</v>
      </c>
      <c r="AA213" s="6">
        <f>VLOOKUP($C213,Demographics!$A$1:$T$2860,18,FALSE)/$E213</f>
        <v>0</v>
      </c>
      <c r="AB213" s="6">
        <f>VLOOKUP($C213,Demographics!$A$1:$T$2860,19,FALSE)/$E213</f>
        <v>0</v>
      </c>
      <c r="AC213" s="54">
        <f>VLOOKUP($C213,Demographics!$A$1:$T$2860,20,FALSE)/$E213</f>
        <v>0.21212121212121213</v>
      </c>
      <c r="AD213" s="44" t="str">
        <f t="shared" si="15"/>
        <v/>
      </c>
      <c r="AE213" s="44" t="str">
        <f t="shared" si="16"/>
        <v/>
      </c>
      <c r="AF213" s="44" t="str">
        <f t="shared" si="17"/>
        <v/>
      </c>
      <c r="AG213" s="19"/>
      <c r="AH213" s="20"/>
      <c r="AI213" s="17"/>
      <c r="AJ213" s="21">
        <f t="shared" si="19"/>
        <v>0</v>
      </c>
      <c r="AK213" s="27">
        <f t="shared" si="18"/>
        <v>223</v>
      </c>
    </row>
    <row r="214" spans="1:37" x14ac:dyDescent="0.2">
      <c r="A214" s="9" t="s">
        <v>672</v>
      </c>
      <c r="B214" s="8" t="s">
        <v>383</v>
      </c>
      <c r="C214" s="35">
        <v>1706</v>
      </c>
      <c r="D214" s="36" t="s">
        <v>124</v>
      </c>
      <c r="E214" s="40">
        <f>VLOOKUP($C214,Demographics!$A$2:$T$2860,2,FALSE)</f>
        <v>434</v>
      </c>
      <c r="F214" s="87" t="str">
        <f>IFERROR(VLOOKUP($C214,'Graduation Rate'!$A:$M,13,FALSE), "")</f>
        <v/>
      </c>
      <c r="G214" s="87" t="str">
        <f>IFERROR(VLOOKUP($C214,Discipline!$A:$I,4,FALSE), "")</f>
        <v/>
      </c>
      <c r="H214" s="87">
        <f>IFERROR(VLOOKUP($C214,'Dual Credit'!$A:$P,6,FALSE), "")</f>
        <v>0.372</v>
      </c>
      <c r="I214" s="99">
        <f>VLOOKUP($A214,Districts!$A:$G,7,FALSE)</f>
        <v>1.6284633437248239</v>
      </c>
      <c r="J214" s="90">
        <f>VLOOKUP($A214,Districts!$A:$F,5,FALSE)</f>
        <v>15.619140831794645</v>
      </c>
      <c r="K214" s="55">
        <f>VLOOKUP($A214,Districts!$A:$F,6,FALSE)</f>
        <v>14538.622000840567</v>
      </c>
      <c r="L214" s="6">
        <f>VLOOKUP($C214,Demographics!$A$1:$T$2860,3,FALSE)/$E214</f>
        <v>0.52995391705069128</v>
      </c>
      <c r="M214" s="6">
        <f>VLOOKUP($C214,Demographics!$A$1:$T$2860,4,FALSE)/$E214</f>
        <v>0.47004608294930877</v>
      </c>
      <c r="N214" s="6">
        <f>VLOOKUP($C214,Demographics!$A$1:$T$2860,5,FALSE)/$E214</f>
        <v>0</v>
      </c>
      <c r="O214" s="6">
        <f>VLOOKUP($C214,Demographics!$A$1:$T$2860,6,FALSE)/$E214</f>
        <v>0.53456221198156684</v>
      </c>
      <c r="P214" s="6">
        <f>VLOOKUP($C214,Demographics!$A$1:$T$2860,7,FALSE)/$E214</f>
        <v>4.608294930875576E-3</v>
      </c>
      <c r="Q214" s="6">
        <f>VLOOKUP($C214,Demographics!$A$1:$T$2860,8,FALSE)/$E214</f>
        <v>3.9170506912442393E-2</v>
      </c>
      <c r="R214" s="6">
        <f>VLOOKUP($C214,Demographics!$A$1:$T$2860,9,FALSE)/$E214</f>
        <v>2.304147465437788E-3</v>
      </c>
      <c r="S214" s="6">
        <f>VLOOKUP($C214,Demographics!$A$1:$T$2860,10,FALSE)/$E214</f>
        <v>5.5299539170506916E-2</v>
      </c>
      <c r="T214" s="6">
        <f>VLOOKUP($C214,Demographics!$A$1:$T$2860,11,FALSE)/$E214</f>
        <v>0.36405529953917048</v>
      </c>
      <c r="U214" s="6">
        <f>VLOOKUP($C214,Demographics!$A$1:$T$2860,12,FALSE)/$E214</f>
        <v>4.608294930875576E-3</v>
      </c>
      <c r="V214" s="6">
        <f>VLOOKUP($C214,Demographics!$A$1:$T$2860,13,FALSE)/$E214</f>
        <v>0</v>
      </c>
      <c r="W214" s="6">
        <f>VLOOKUP($C214,Demographics!$A$1:$T$2860,14,FALSE)/$E214</f>
        <v>0</v>
      </c>
      <c r="X214" s="6">
        <f>VLOOKUP($C214,Demographics!$A$1:$T$2860,15,FALSE)/$E214</f>
        <v>1.6129032258064516E-2</v>
      </c>
      <c r="Y214" s="6">
        <f>VLOOKUP($C214,Demographics!$A$1:$T$2860,16,FALSE)/$E214</f>
        <v>0</v>
      </c>
      <c r="Z214" s="6">
        <f>VLOOKUP($C214,Demographics!$A$1:$T$2860,17,FALSE)/$E214</f>
        <v>0</v>
      </c>
      <c r="AA214" s="6">
        <f>VLOOKUP($C214,Demographics!$A$1:$T$2860,18,FALSE)/$E214</f>
        <v>1.6129032258064516E-2</v>
      </c>
      <c r="AB214" s="6">
        <f>VLOOKUP($C214,Demographics!$A$1:$T$2860,19,FALSE)/$E214</f>
        <v>6.2211981566820278E-2</v>
      </c>
      <c r="AC214" s="54">
        <f>VLOOKUP($C214,Demographics!$A$1:$T$2860,20,FALSE)/$E214</f>
        <v>4.1474654377880185E-2</v>
      </c>
      <c r="AD214" s="44">
        <f t="shared" si="15"/>
        <v>3.7351460221550856</v>
      </c>
      <c r="AE214" s="44">
        <f t="shared" si="16"/>
        <v>3.7885196374622359</v>
      </c>
      <c r="AF214" s="44">
        <f t="shared" si="17"/>
        <v>3.7133258678611418</v>
      </c>
      <c r="AG214" s="21">
        <v>-0.125</v>
      </c>
      <c r="AH214" s="18">
        <v>0.16500000000000001</v>
      </c>
      <c r="AI214" s="17">
        <v>9.2999999999999999E-2</v>
      </c>
      <c r="AJ214" s="21">
        <f t="shared" si="19"/>
        <v>0.13300000000000001</v>
      </c>
      <c r="AK214" s="27">
        <f t="shared" si="18"/>
        <v>180</v>
      </c>
    </row>
    <row r="215" spans="1:37" x14ac:dyDescent="0.2">
      <c r="A215" s="9" t="s">
        <v>672</v>
      </c>
      <c r="B215" s="8" t="s">
        <v>470</v>
      </c>
      <c r="C215" s="35">
        <v>3771</v>
      </c>
      <c r="D215" s="36" t="s">
        <v>123</v>
      </c>
      <c r="E215" s="40">
        <f>VLOOKUP($C215,Demographics!$A$2:$T$2860,2,FALSE)</f>
        <v>1473</v>
      </c>
      <c r="F215" s="87">
        <f>IFERROR(VLOOKUP($C215,'Graduation Rate'!$A:$M,13,FALSE), "")</f>
        <v>0.92024539900000002</v>
      </c>
      <c r="G215" s="87">
        <f>IFERROR(VLOOKUP($C215,Discipline!$A:$I,4,FALSE), "")</f>
        <v>2.5999999999999999E-2</v>
      </c>
      <c r="H215" s="87">
        <f>IFERROR(VLOOKUP($C215,'Dual Credit'!$A:$P,6,FALSE), "")</f>
        <v>0.26900000000000002</v>
      </c>
      <c r="I215" s="99">
        <f>VLOOKUP($A215,Districts!$A:$G,7,FALSE)</f>
        <v>1.6284633437248239</v>
      </c>
      <c r="J215" s="90">
        <f>VLOOKUP($A215,Districts!$A:$F,5,FALSE)</f>
        <v>15.619140831794645</v>
      </c>
      <c r="K215" s="55">
        <f>VLOOKUP($A215,Districts!$A:$F,6,FALSE)</f>
        <v>14538.622000840567</v>
      </c>
      <c r="L215" s="6">
        <f>VLOOKUP($C215,Demographics!$A$1:$T$2860,3,FALSE)/$E215</f>
        <v>0.47793618465716226</v>
      </c>
      <c r="M215" s="6">
        <f>VLOOKUP($C215,Demographics!$A$1:$T$2860,4,FALSE)/$E215</f>
        <v>0.52206381534283774</v>
      </c>
      <c r="N215" s="6">
        <f>VLOOKUP($C215,Demographics!$A$1:$T$2860,5,FALSE)/$E215</f>
        <v>3.3944331296673455E-3</v>
      </c>
      <c r="O215" s="6">
        <f>VLOOKUP($C215,Demographics!$A$1:$T$2860,6,FALSE)/$E215</f>
        <v>0.18194161575016973</v>
      </c>
      <c r="P215" s="6">
        <f>VLOOKUP($C215,Demographics!$A$1:$T$2860,7,FALSE)/$E215</f>
        <v>2.4439918533604887E-2</v>
      </c>
      <c r="Q215" s="6">
        <f>VLOOKUP($C215,Demographics!$A$1:$T$2860,8,FALSE)/$E215</f>
        <v>0.15546503733876443</v>
      </c>
      <c r="R215" s="6">
        <f>VLOOKUP($C215,Demographics!$A$1:$T$2860,9,FALSE)/$E215</f>
        <v>3.3944331296673455E-3</v>
      </c>
      <c r="S215" s="6">
        <f>VLOOKUP($C215,Demographics!$A$1:$T$2860,10,FALSE)/$E215</f>
        <v>8.5539714867617106E-2</v>
      </c>
      <c r="T215" s="6">
        <f>VLOOKUP($C215,Demographics!$A$1:$T$2860,11,FALSE)/$E215</f>
        <v>0.54582484725050917</v>
      </c>
      <c r="U215" s="6">
        <f>VLOOKUP($C215,Demographics!$A$1:$T$2860,12,FALSE)/$E215</f>
        <v>6.5852002715546504E-2</v>
      </c>
      <c r="V215" s="6">
        <f>VLOOKUP($C215,Demographics!$A$1:$T$2860,13,FALSE)/$E215</f>
        <v>2.7155465037338763E-3</v>
      </c>
      <c r="W215" s="6">
        <f>VLOOKUP($C215,Demographics!$A$1:$T$2860,14,FALSE)/$E215</f>
        <v>8.8255261371350986E-3</v>
      </c>
      <c r="X215" s="6">
        <f>VLOOKUP($C215,Demographics!$A$1:$T$2860,15,FALSE)/$E215</f>
        <v>0.23557365919891379</v>
      </c>
      <c r="Y215" s="6">
        <f>VLOOKUP($C215,Demographics!$A$1:$T$2860,16,FALSE)/$E215</f>
        <v>0</v>
      </c>
      <c r="Z215" s="6">
        <f>VLOOKUP($C215,Demographics!$A$1:$T$2860,17,FALSE)/$E215</f>
        <v>2.0366598778004071E-3</v>
      </c>
      <c r="AA215" s="6">
        <f>VLOOKUP($C215,Demographics!$A$1:$T$2860,18,FALSE)/$E215</f>
        <v>3.8017651052274268E-2</v>
      </c>
      <c r="AB215" s="6">
        <f>VLOOKUP($C215,Demographics!$A$1:$T$2860,19,FALSE)/$E215</f>
        <v>8.9613034623217916E-2</v>
      </c>
      <c r="AC215" s="54">
        <f>VLOOKUP($C215,Demographics!$A$1:$T$2860,20,FALSE)/$E215</f>
        <v>0.11269517990495587</v>
      </c>
      <c r="AD215" s="44">
        <f t="shared" si="15"/>
        <v>3.245632065775951</v>
      </c>
      <c r="AE215" s="44">
        <f t="shared" si="16"/>
        <v>2.6455301455301456</v>
      </c>
      <c r="AF215" s="44">
        <f t="shared" si="17"/>
        <v>2.7275494672754945</v>
      </c>
      <c r="AG215" s="21">
        <v>0.02</v>
      </c>
      <c r="AH215" s="18">
        <v>-8.5000000000000006E-2</v>
      </c>
      <c r="AI215" s="17">
        <v>-9.2999999999999999E-2</v>
      </c>
      <c r="AJ215" s="21">
        <f t="shared" si="19"/>
        <v>-0.158</v>
      </c>
      <c r="AK215" s="27">
        <f t="shared" si="18"/>
        <v>328</v>
      </c>
    </row>
    <row r="216" spans="1:37" x14ac:dyDescent="0.2">
      <c r="A216" s="9" t="s">
        <v>672</v>
      </c>
      <c r="B216" s="8" t="s">
        <v>471</v>
      </c>
      <c r="C216" s="35">
        <v>2739</v>
      </c>
      <c r="D216" s="36" t="s">
        <v>123</v>
      </c>
      <c r="E216" s="40">
        <f>VLOOKUP($C216,Demographics!$A$2:$T$2860,2,FALSE)</f>
        <v>1730</v>
      </c>
      <c r="F216" s="87">
        <f>IFERROR(VLOOKUP($C216,'Graduation Rate'!$A:$M,13,FALSE), "")</f>
        <v>0.93931398399999999</v>
      </c>
      <c r="G216" s="87" t="str">
        <f>IFERROR(VLOOKUP($C216,Discipline!$A:$I,4,FALSE), "")</f>
        <v/>
      </c>
      <c r="H216" s="87">
        <f>IFERROR(VLOOKUP($C216,'Dual Credit'!$A:$P,6,FALSE), "")</f>
        <v>0.29699999999999999</v>
      </c>
      <c r="I216" s="99">
        <f>VLOOKUP($A216,Districts!$A:$G,7,FALSE)</f>
        <v>1.6284633437248239</v>
      </c>
      <c r="J216" s="90">
        <f>VLOOKUP($A216,Districts!$A:$F,5,FALSE)</f>
        <v>15.619140831794645</v>
      </c>
      <c r="K216" s="55">
        <f>VLOOKUP($A216,Districts!$A:$F,6,FALSE)</f>
        <v>14538.622000840567</v>
      </c>
      <c r="L216" s="6">
        <f>VLOOKUP($C216,Demographics!$A$1:$T$2860,3,FALSE)/$E216</f>
        <v>0.46242774566473988</v>
      </c>
      <c r="M216" s="6">
        <f>VLOOKUP($C216,Demographics!$A$1:$T$2860,4,FALSE)/$E216</f>
        <v>0.53757225433526012</v>
      </c>
      <c r="N216" s="6">
        <f>VLOOKUP($C216,Demographics!$A$1:$T$2860,5,FALSE)/$E216</f>
        <v>2.3121387283236996E-3</v>
      </c>
      <c r="O216" s="6">
        <f>VLOOKUP($C216,Demographics!$A$1:$T$2860,6,FALSE)/$E216</f>
        <v>0.11965317919075144</v>
      </c>
      <c r="P216" s="6">
        <f>VLOOKUP($C216,Demographics!$A$1:$T$2860,7,FALSE)/$E216</f>
        <v>1.9653179190751446E-2</v>
      </c>
      <c r="Q216" s="6">
        <f>VLOOKUP($C216,Demographics!$A$1:$T$2860,8,FALSE)/$E216</f>
        <v>0.12080924855491329</v>
      </c>
      <c r="R216" s="6">
        <f>VLOOKUP($C216,Demographics!$A$1:$T$2860,9,FALSE)/$E216</f>
        <v>0</v>
      </c>
      <c r="S216" s="6">
        <f>VLOOKUP($C216,Demographics!$A$1:$T$2860,10,FALSE)/$E216</f>
        <v>7.9768786127167632E-2</v>
      </c>
      <c r="T216" s="6">
        <f>VLOOKUP($C216,Demographics!$A$1:$T$2860,11,FALSE)/$E216</f>
        <v>0.65780346820809243</v>
      </c>
      <c r="U216" s="6">
        <f>VLOOKUP($C216,Demographics!$A$1:$T$2860,12,FALSE)/$E216</f>
        <v>4.971098265895954E-2</v>
      </c>
      <c r="V216" s="6">
        <f>VLOOKUP($C216,Demographics!$A$1:$T$2860,13,FALSE)/$E216</f>
        <v>2.3121387283236996E-3</v>
      </c>
      <c r="W216" s="6">
        <f>VLOOKUP($C216,Demographics!$A$1:$T$2860,14,FALSE)/$E216</f>
        <v>6.3583815028901737E-3</v>
      </c>
      <c r="X216" s="6">
        <f>VLOOKUP($C216,Demographics!$A$1:$T$2860,15,FALSE)/$E216</f>
        <v>0.1439306358381503</v>
      </c>
      <c r="Y216" s="6">
        <f>VLOOKUP($C216,Demographics!$A$1:$T$2860,16,FALSE)/$E216</f>
        <v>0</v>
      </c>
      <c r="Z216" s="6">
        <f>VLOOKUP($C216,Demographics!$A$1:$T$2860,17,FALSE)/$E216</f>
        <v>4.0462427745664737E-3</v>
      </c>
      <c r="AA216" s="6">
        <f>VLOOKUP($C216,Demographics!$A$1:$T$2860,18,FALSE)/$E216</f>
        <v>3.7572254335260118E-2</v>
      </c>
      <c r="AB216" s="6">
        <f>VLOOKUP($C216,Demographics!$A$1:$T$2860,19,FALSE)/$E216</f>
        <v>0.10982658959537572</v>
      </c>
      <c r="AC216" s="54">
        <f>VLOOKUP($C216,Demographics!$A$1:$T$2860,20,FALSE)/$E216</f>
        <v>0.10346820809248555</v>
      </c>
      <c r="AD216" s="44">
        <f t="shared" si="15"/>
        <v>3.5499495459132193</v>
      </c>
      <c r="AE216" s="44">
        <f t="shared" si="16"/>
        <v>3.0104058272632672</v>
      </c>
      <c r="AF216" s="44">
        <f t="shared" si="17"/>
        <v>3.3354838709677415</v>
      </c>
      <c r="AG216" s="21">
        <v>0.27300000000000002</v>
      </c>
      <c r="AH216" s="18">
        <v>0.28100000000000003</v>
      </c>
      <c r="AI216" s="17">
        <v>0.505</v>
      </c>
      <c r="AJ216" s="21">
        <f t="shared" si="19"/>
        <v>1.0590000000000002</v>
      </c>
      <c r="AK216" s="27">
        <f t="shared" si="18"/>
        <v>19</v>
      </c>
    </row>
    <row r="217" spans="1:37" x14ac:dyDescent="0.2">
      <c r="A217" s="9" t="s">
        <v>672</v>
      </c>
      <c r="B217" s="8" t="s">
        <v>472</v>
      </c>
      <c r="C217" s="35">
        <v>5265</v>
      </c>
      <c r="D217" s="36" t="s">
        <v>124</v>
      </c>
      <c r="E217" s="40">
        <f>VLOOKUP($C217,Demographics!$A$2:$T$2860,2,FALSE)</f>
        <v>603</v>
      </c>
      <c r="F217" s="87" t="str">
        <f>IFERROR(VLOOKUP($C217,'Graduation Rate'!$A:$M,13,FALSE), "")</f>
        <v/>
      </c>
      <c r="G217" s="87" t="str">
        <f>IFERROR(VLOOKUP($C217,Discipline!$A:$I,4,FALSE), "")</f>
        <v/>
      </c>
      <c r="H217" s="87" t="str">
        <f>IFERROR(VLOOKUP($C217,'Dual Credit'!$A:$P,6,FALSE), "")</f>
        <v/>
      </c>
      <c r="I217" s="99">
        <f>VLOOKUP($A217,Districts!$A:$G,7,FALSE)</f>
        <v>1.6284633437248239</v>
      </c>
      <c r="J217" s="90">
        <f>VLOOKUP($A217,Districts!$A:$F,5,FALSE)</f>
        <v>15.619140831794645</v>
      </c>
      <c r="K217" s="55">
        <f>VLOOKUP($A217,Districts!$A:$F,6,FALSE)</f>
        <v>14538.622000840567</v>
      </c>
      <c r="L217" s="6">
        <f>VLOOKUP($C217,Demographics!$A$1:$T$2860,3,FALSE)/$E217</f>
        <v>0.41956882255389716</v>
      </c>
      <c r="M217" s="6">
        <f>VLOOKUP($C217,Demographics!$A$1:$T$2860,4,FALSE)/$E217</f>
        <v>0.58043117744610284</v>
      </c>
      <c r="N217" s="6">
        <f>VLOOKUP($C217,Demographics!$A$1:$T$2860,5,FALSE)/$E217</f>
        <v>0</v>
      </c>
      <c r="O217" s="6">
        <f>VLOOKUP($C217,Demographics!$A$1:$T$2860,6,FALSE)/$E217</f>
        <v>0.52902155887230518</v>
      </c>
      <c r="P217" s="6">
        <f>VLOOKUP($C217,Demographics!$A$1:$T$2860,7,FALSE)/$E217</f>
        <v>4.9751243781094526E-3</v>
      </c>
      <c r="Q217" s="6">
        <f>VLOOKUP($C217,Demographics!$A$1:$T$2860,8,FALSE)/$E217</f>
        <v>4.1459369817578771E-2</v>
      </c>
      <c r="R217" s="6">
        <f>VLOOKUP($C217,Demographics!$A$1:$T$2860,9,FALSE)/$E217</f>
        <v>1.658374792703151E-3</v>
      </c>
      <c r="S217" s="6">
        <f>VLOOKUP($C217,Demographics!$A$1:$T$2860,10,FALSE)/$E217</f>
        <v>5.140961857379768E-2</v>
      </c>
      <c r="T217" s="6">
        <f>VLOOKUP($C217,Demographics!$A$1:$T$2860,11,FALSE)/$E217</f>
        <v>0.37147595356550578</v>
      </c>
      <c r="U217" s="6">
        <f>VLOOKUP($C217,Demographics!$A$1:$T$2860,12,FALSE)/$E217</f>
        <v>3.3167495854063019E-3</v>
      </c>
      <c r="V217" s="6">
        <f>VLOOKUP($C217,Demographics!$A$1:$T$2860,13,FALSE)/$E217</f>
        <v>0</v>
      </c>
      <c r="W217" s="6">
        <f>VLOOKUP($C217,Demographics!$A$1:$T$2860,14,FALSE)/$E217</f>
        <v>1.658374792703151E-3</v>
      </c>
      <c r="X217" s="6">
        <f>VLOOKUP($C217,Demographics!$A$1:$T$2860,15,FALSE)/$E217</f>
        <v>2.6533996683250415E-2</v>
      </c>
      <c r="Y217" s="6">
        <f>VLOOKUP($C217,Demographics!$A$1:$T$2860,16,FALSE)/$E217</f>
        <v>0</v>
      </c>
      <c r="Z217" s="6">
        <f>VLOOKUP($C217,Demographics!$A$1:$T$2860,17,FALSE)/$E217</f>
        <v>0</v>
      </c>
      <c r="AA217" s="6">
        <f>VLOOKUP($C217,Demographics!$A$1:$T$2860,18,FALSE)/$E217</f>
        <v>1.1608623548922056E-2</v>
      </c>
      <c r="AB217" s="6">
        <f>VLOOKUP($C217,Demographics!$A$1:$T$2860,19,FALSE)/$E217</f>
        <v>0.11276948590381426</v>
      </c>
      <c r="AC217" s="54">
        <f>VLOOKUP($C217,Demographics!$A$1:$T$2860,20,FALSE)/$E217</f>
        <v>4.6434494195688222E-2</v>
      </c>
      <c r="AD217" s="44">
        <f t="shared" si="15"/>
        <v>3.9066666666666667</v>
      </c>
      <c r="AE217" s="44">
        <f t="shared" si="16"/>
        <v>3.8367983367983367</v>
      </c>
      <c r="AF217" s="44">
        <f t="shared" si="17"/>
        <v>3.7002967359050452</v>
      </c>
      <c r="AG217" s="21">
        <v>0.14199999999999999</v>
      </c>
      <c r="AH217" s="18">
        <v>0.28199999999999997</v>
      </c>
      <c r="AI217" s="17">
        <v>8.7999999999999995E-2</v>
      </c>
      <c r="AJ217" s="21">
        <f t="shared" si="19"/>
        <v>0.5119999999999999</v>
      </c>
      <c r="AK217" s="27">
        <f t="shared" si="18"/>
        <v>74</v>
      </c>
    </row>
    <row r="218" spans="1:37" x14ac:dyDescent="0.2">
      <c r="A218" s="9" t="s">
        <v>672</v>
      </c>
      <c r="B218" s="8" t="s">
        <v>473</v>
      </c>
      <c r="C218" s="35">
        <v>3528</v>
      </c>
      <c r="D218" s="36" t="s">
        <v>123</v>
      </c>
      <c r="E218" s="40">
        <f>VLOOKUP($C218,Demographics!$A$2:$T$2860,2,FALSE)</f>
        <v>2026</v>
      </c>
      <c r="F218" s="87">
        <f>IFERROR(VLOOKUP($C218,'Graduation Rate'!$A:$M,13,FALSE), "")</f>
        <v>0.93088552899999999</v>
      </c>
      <c r="G218" s="87">
        <f>IFERROR(VLOOKUP($C218,Discipline!$A:$I,4,FALSE), "")</f>
        <v>1.0999999999999999E-2</v>
      </c>
      <c r="H218" s="87">
        <f>IFERROR(VLOOKUP($C218,'Dual Credit'!$A:$P,6,FALSE), "")</f>
        <v>0.308</v>
      </c>
      <c r="I218" s="99">
        <f>VLOOKUP($A218,Districts!$A:$G,7,FALSE)</f>
        <v>1.6284633437248239</v>
      </c>
      <c r="J218" s="90">
        <f>VLOOKUP($A218,Districts!$A:$F,5,FALSE)</f>
        <v>15.619140831794645</v>
      </c>
      <c r="K218" s="55">
        <f>VLOOKUP($A218,Districts!$A:$F,6,FALSE)</f>
        <v>14538.622000840567</v>
      </c>
      <c r="L218" s="6">
        <f>VLOOKUP($C218,Demographics!$A$1:$T$2860,3,FALSE)/$E218</f>
        <v>0.49457058242843038</v>
      </c>
      <c r="M218" s="6">
        <f>VLOOKUP($C218,Demographics!$A$1:$T$2860,4,FALSE)/$E218</f>
        <v>0.50542941757156956</v>
      </c>
      <c r="N218" s="6">
        <f>VLOOKUP($C218,Demographics!$A$1:$T$2860,5,FALSE)/$E218</f>
        <v>1.4807502467917078E-3</v>
      </c>
      <c r="O218" s="6">
        <f>VLOOKUP($C218,Demographics!$A$1:$T$2860,6,FALSE)/$E218</f>
        <v>0.23790720631786771</v>
      </c>
      <c r="P218" s="6">
        <f>VLOOKUP($C218,Demographics!$A$1:$T$2860,7,FALSE)/$E218</f>
        <v>2.6159921026653505E-2</v>
      </c>
      <c r="Q218" s="6">
        <f>VLOOKUP($C218,Demographics!$A$1:$T$2860,8,FALSE)/$E218</f>
        <v>0.12142152023692004</v>
      </c>
      <c r="R218" s="6">
        <f>VLOOKUP($C218,Demographics!$A$1:$T$2860,9,FALSE)/$E218</f>
        <v>2.9615004935834156E-3</v>
      </c>
      <c r="S218" s="6">
        <f>VLOOKUP($C218,Demographics!$A$1:$T$2860,10,FALSE)/$E218</f>
        <v>8.2428430404738406E-2</v>
      </c>
      <c r="T218" s="6">
        <f>VLOOKUP($C218,Demographics!$A$1:$T$2860,11,FALSE)/$E218</f>
        <v>0.52764067127344516</v>
      </c>
      <c r="U218" s="6">
        <f>VLOOKUP($C218,Demographics!$A$1:$T$2860,12,FALSE)/$E218</f>
        <v>4.491609081934847E-2</v>
      </c>
      <c r="V218" s="6">
        <f>VLOOKUP($C218,Demographics!$A$1:$T$2860,13,FALSE)/$E218</f>
        <v>4.935834155972359E-4</v>
      </c>
      <c r="W218" s="6">
        <f>VLOOKUP($C218,Demographics!$A$1:$T$2860,14,FALSE)/$E218</f>
        <v>8.3909180651530104E-3</v>
      </c>
      <c r="X218" s="6">
        <f>VLOOKUP($C218,Demographics!$A$1:$T$2860,15,FALSE)/$E218</f>
        <v>0.13228035538005922</v>
      </c>
      <c r="Y218" s="6">
        <f>VLOOKUP($C218,Demographics!$A$1:$T$2860,16,FALSE)/$E218</f>
        <v>4.935834155972359E-4</v>
      </c>
      <c r="Z218" s="6">
        <f>VLOOKUP($C218,Demographics!$A$1:$T$2860,17,FALSE)/$E218</f>
        <v>0</v>
      </c>
      <c r="AA218" s="6">
        <f>VLOOKUP($C218,Demographics!$A$1:$T$2860,18,FALSE)/$E218</f>
        <v>2.5666337611056269E-2</v>
      </c>
      <c r="AB218" s="6">
        <f>VLOOKUP($C218,Demographics!$A$1:$T$2860,19,FALSE)/$E218</f>
        <v>0.12833168805528133</v>
      </c>
      <c r="AC218" s="54">
        <f>VLOOKUP($C218,Demographics!$A$1:$T$2860,20,FALSE)/$E218</f>
        <v>0.10809476801579466</v>
      </c>
      <c r="AD218" s="44">
        <f t="shared" si="15"/>
        <v>3.5224032586558045</v>
      </c>
      <c r="AE218" s="44">
        <f t="shared" si="16"/>
        <v>3.1686991869918701</v>
      </c>
      <c r="AF218" s="44">
        <f t="shared" si="17"/>
        <v>3.6160714285714293</v>
      </c>
      <c r="AG218" s="19">
        <v>0.105</v>
      </c>
      <c r="AH218" s="20">
        <v>0.254</v>
      </c>
      <c r="AI218" s="17">
        <v>0.59399999999999997</v>
      </c>
      <c r="AJ218" s="21">
        <f t="shared" si="19"/>
        <v>0.95299999999999996</v>
      </c>
      <c r="AK218" s="27">
        <f t="shared" si="18"/>
        <v>23</v>
      </c>
    </row>
    <row r="219" spans="1:37" x14ac:dyDescent="0.2">
      <c r="A219" s="9" t="s">
        <v>673</v>
      </c>
      <c r="B219" s="8" t="s">
        <v>260</v>
      </c>
      <c r="C219" s="35">
        <v>4204</v>
      </c>
      <c r="D219" s="36" t="s">
        <v>123</v>
      </c>
      <c r="E219" s="40">
        <f>VLOOKUP($C219,Demographics!$A$2:$T$2860,2,FALSE)</f>
        <v>777</v>
      </c>
      <c r="F219" s="87">
        <f>IFERROR(VLOOKUP($C219,'Graduation Rate'!$A:$M,13,FALSE), "")</f>
        <v>0.875</v>
      </c>
      <c r="G219" s="87">
        <f>IFERROR(VLOOKUP($C219,Discipline!$A:$I,4,FALSE), "")</f>
        <v>4.5999999999999999E-2</v>
      </c>
      <c r="H219" s="87">
        <f>IFERROR(VLOOKUP($C219,'Dual Credit'!$A:$P,6,FALSE), "")</f>
        <v>0.01</v>
      </c>
      <c r="I219" s="99">
        <f>VLOOKUP($A219,Districts!$A:$G,7,FALSE)</f>
        <v>3.7747323340471093</v>
      </c>
      <c r="J219" s="90">
        <f>VLOOKUP($A219,Districts!$A:$F,5,FALSE)</f>
        <v>17.649100247678476</v>
      </c>
      <c r="K219" s="55">
        <f>VLOOKUP($A219,Districts!$A:$F,6,FALSE)</f>
        <v>14968.77527787552</v>
      </c>
      <c r="L219" s="6">
        <f>VLOOKUP($C219,Demographics!$A$1:$T$2860,3,FALSE)/$E219</f>
        <v>0.48777348777348778</v>
      </c>
      <c r="M219" s="6">
        <f>VLOOKUP($C219,Demographics!$A$1:$T$2860,4,FALSE)/$E219</f>
        <v>0.51222651222651228</v>
      </c>
      <c r="N219" s="6">
        <f>VLOOKUP($C219,Demographics!$A$1:$T$2860,5,FALSE)/$E219</f>
        <v>6.4350064350064346E-3</v>
      </c>
      <c r="O219" s="6">
        <f>VLOOKUP($C219,Demographics!$A$1:$T$2860,6,FALSE)/$E219</f>
        <v>2.1879021879021878E-2</v>
      </c>
      <c r="P219" s="6">
        <f>VLOOKUP($C219,Demographics!$A$1:$T$2860,7,FALSE)/$E219</f>
        <v>2.4453024453024452E-2</v>
      </c>
      <c r="Q219" s="6">
        <f>VLOOKUP($C219,Demographics!$A$1:$T$2860,8,FALSE)/$E219</f>
        <v>0.1377091377091377</v>
      </c>
      <c r="R219" s="6">
        <f>VLOOKUP($C219,Demographics!$A$1:$T$2860,9,FALSE)/$E219</f>
        <v>1.2870012870012869E-2</v>
      </c>
      <c r="S219" s="6">
        <f>VLOOKUP($C219,Demographics!$A$1:$T$2860,10,FALSE)/$E219</f>
        <v>0.10939510939510939</v>
      </c>
      <c r="T219" s="6">
        <f>VLOOKUP($C219,Demographics!$A$1:$T$2860,11,FALSE)/$E219</f>
        <v>0.68725868725868722</v>
      </c>
      <c r="U219" s="6">
        <f>VLOOKUP($C219,Demographics!$A$1:$T$2860,12,FALSE)/$E219</f>
        <v>4.3758043758043756E-2</v>
      </c>
      <c r="V219" s="6">
        <f>VLOOKUP($C219,Demographics!$A$1:$T$2860,13,FALSE)/$E219</f>
        <v>6.4350064350064346E-3</v>
      </c>
      <c r="W219" s="6">
        <f>VLOOKUP($C219,Demographics!$A$1:$T$2860,14,FALSE)/$E219</f>
        <v>4.8906048906048903E-2</v>
      </c>
      <c r="X219" s="6">
        <f>VLOOKUP($C219,Demographics!$A$1:$T$2860,15,FALSE)/$E219</f>
        <v>0.33333333333333331</v>
      </c>
      <c r="Y219" s="6">
        <f>VLOOKUP($C219,Demographics!$A$1:$T$2860,16,FALSE)/$E219</f>
        <v>1.287001287001287E-3</v>
      </c>
      <c r="Z219" s="6">
        <f>VLOOKUP($C219,Demographics!$A$1:$T$2860,17,FALSE)/$E219</f>
        <v>1.8018018018018018E-2</v>
      </c>
      <c r="AA219" s="6">
        <f>VLOOKUP($C219,Demographics!$A$1:$T$2860,18,FALSE)/$E219</f>
        <v>6.0489060489060491E-2</v>
      </c>
      <c r="AB219" s="6">
        <f>VLOOKUP($C219,Demographics!$A$1:$T$2860,19,FALSE)/$E219</f>
        <v>7.4646074646074645E-2</v>
      </c>
      <c r="AC219" s="54">
        <f>VLOOKUP($C219,Demographics!$A$1:$T$2860,20,FALSE)/$E219</f>
        <v>0.12355212355212356</v>
      </c>
      <c r="AD219" s="44">
        <f t="shared" si="15"/>
        <v>2.7968085106382987</v>
      </c>
      <c r="AE219" s="44">
        <f t="shared" si="16"/>
        <v>2.0550561797752809</v>
      </c>
      <c r="AF219" s="44">
        <f t="shared" si="17"/>
        <v>2.3194774346793352</v>
      </c>
      <c r="AG219" s="21">
        <v>-0.17499999999999999</v>
      </c>
      <c r="AH219" s="18">
        <v>-0.308</v>
      </c>
      <c r="AI219" s="17">
        <v>-0.126</v>
      </c>
      <c r="AJ219" s="21">
        <f t="shared" si="19"/>
        <v>-0.60899999999999999</v>
      </c>
      <c r="AK219" s="27">
        <f t="shared" si="18"/>
        <v>449</v>
      </c>
    </row>
    <row r="220" spans="1:37" x14ac:dyDescent="0.2">
      <c r="A220" s="9" t="s">
        <v>674</v>
      </c>
      <c r="B220" s="8" t="s">
        <v>244</v>
      </c>
      <c r="C220" s="35">
        <v>3416</v>
      </c>
      <c r="D220" s="36" t="s">
        <v>123</v>
      </c>
      <c r="E220" s="40">
        <f>VLOOKUP($C220,Demographics!$A$2:$T$2860,2,FALSE)</f>
        <v>167</v>
      </c>
      <c r="F220" s="87" t="str">
        <f>IFERROR(VLOOKUP($C220,'Graduation Rate'!$A:$M,13,FALSE), "")</f>
        <v/>
      </c>
      <c r="G220" s="87">
        <f>IFERROR(VLOOKUP($C220,Discipline!$A:$I,4,FALSE), "")</f>
        <v>0.04</v>
      </c>
      <c r="H220" s="87">
        <f>IFERROR(VLOOKUP($C220,'Dual Credit'!$A:$P,6,FALSE), "")</f>
        <v>0.14599999999999999</v>
      </c>
      <c r="I220" s="99">
        <f>VLOOKUP($A220,Districts!$A:$G,7,FALSE)</f>
        <v>1.0284552845528456</v>
      </c>
      <c r="J220" s="90">
        <f>VLOOKUP($A220,Districts!$A:$F,5,FALSE)</f>
        <v>15.201283460590037</v>
      </c>
      <c r="K220" s="55">
        <f>VLOOKUP($A220,Districts!$A:$F,6,FALSE)</f>
        <v>15133.466520736425</v>
      </c>
      <c r="L220" s="6">
        <f>VLOOKUP($C220,Demographics!$A$1:$T$2860,3,FALSE)/$E220</f>
        <v>0.44311377245508982</v>
      </c>
      <c r="M220" s="6">
        <f>VLOOKUP($C220,Demographics!$A$1:$T$2860,4,FALSE)/$E220</f>
        <v>0.55688622754491013</v>
      </c>
      <c r="N220" s="6">
        <f>VLOOKUP($C220,Demographics!$A$1:$T$2860,5,FALSE)/$E220</f>
        <v>5.9880239520958087E-3</v>
      </c>
      <c r="O220" s="6">
        <f>VLOOKUP($C220,Demographics!$A$1:$T$2860,6,FALSE)/$E220</f>
        <v>5.9880239520958087E-3</v>
      </c>
      <c r="P220" s="6">
        <f>VLOOKUP($C220,Demographics!$A$1:$T$2860,7,FALSE)/$E220</f>
        <v>5.9880239520958087E-3</v>
      </c>
      <c r="Q220" s="6">
        <f>VLOOKUP($C220,Demographics!$A$1:$T$2860,8,FALSE)/$E220</f>
        <v>5.9880239520958084E-2</v>
      </c>
      <c r="R220" s="6">
        <f>VLOOKUP($C220,Demographics!$A$1:$T$2860,9,FALSE)/$E220</f>
        <v>0</v>
      </c>
      <c r="S220" s="6">
        <f>VLOOKUP($C220,Demographics!$A$1:$T$2860,10,FALSE)/$E220</f>
        <v>2.3952095808383235E-2</v>
      </c>
      <c r="T220" s="6">
        <f>VLOOKUP($C220,Demographics!$A$1:$T$2860,11,FALSE)/$E220</f>
        <v>0.89820359281437123</v>
      </c>
      <c r="U220" s="6">
        <f>VLOOKUP($C220,Demographics!$A$1:$T$2860,12,FALSE)/$E220</f>
        <v>5.9880239520958087E-3</v>
      </c>
      <c r="V220" s="6">
        <f>VLOOKUP($C220,Demographics!$A$1:$T$2860,13,FALSE)/$E220</f>
        <v>0</v>
      </c>
      <c r="W220" s="6">
        <f>VLOOKUP($C220,Demographics!$A$1:$T$2860,14,FALSE)/$E220</f>
        <v>5.9880239520958087E-3</v>
      </c>
      <c r="X220" s="6">
        <f>VLOOKUP($C220,Demographics!$A$1:$T$2860,15,FALSE)/$E220</f>
        <v>0.31736526946107785</v>
      </c>
      <c r="Y220" s="6">
        <f>VLOOKUP($C220,Demographics!$A$1:$T$2860,16,FALSE)/$E220</f>
        <v>5.9880239520958087E-3</v>
      </c>
      <c r="Z220" s="6">
        <f>VLOOKUP($C220,Demographics!$A$1:$T$2860,17,FALSE)/$E220</f>
        <v>2.3952095808383235E-2</v>
      </c>
      <c r="AA220" s="6">
        <f>VLOOKUP($C220,Demographics!$A$1:$T$2860,18,FALSE)/$E220</f>
        <v>3.5928143712574849E-2</v>
      </c>
      <c r="AB220" s="6">
        <f>VLOOKUP($C220,Demographics!$A$1:$T$2860,19,FALSE)/$E220</f>
        <v>6.5868263473053898E-2</v>
      </c>
      <c r="AC220" s="54">
        <f>VLOOKUP($C220,Demographics!$A$1:$T$2860,20,FALSE)/$E220</f>
        <v>9.580838323353294E-2</v>
      </c>
      <c r="AD220" s="44">
        <f t="shared" si="15"/>
        <v>3.415</v>
      </c>
      <c r="AE220" s="44">
        <f t="shared" si="16"/>
        <v>2.5368852459016393</v>
      </c>
      <c r="AF220" s="44">
        <f t="shared" si="17"/>
        <v>2.4589823468328142</v>
      </c>
      <c r="AG220" s="19">
        <v>0.40400000000000003</v>
      </c>
      <c r="AH220" s="20">
        <v>0.151</v>
      </c>
      <c r="AI220" s="17">
        <v>-0.111</v>
      </c>
      <c r="AJ220" s="21">
        <f t="shared" si="19"/>
        <v>0.44400000000000006</v>
      </c>
      <c r="AK220" s="27">
        <f t="shared" si="18"/>
        <v>94</v>
      </c>
    </row>
    <row r="221" spans="1:37" x14ac:dyDescent="0.2">
      <c r="A221" s="9" t="s">
        <v>675</v>
      </c>
      <c r="B221" s="8" t="s">
        <v>355</v>
      </c>
      <c r="C221" s="35">
        <v>2903</v>
      </c>
      <c r="D221" s="36" t="s">
        <v>123</v>
      </c>
      <c r="E221" s="40">
        <f>VLOOKUP($C221,Demographics!$A$2:$T$2860,2,FALSE)</f>
        <v>53</v>
      </c>
      <c r="F221" s="87">
        <f>IFERROR(VLOOKUP($C221,'Graduation Rate'!$A:$M,13,FALSE), "")</f>
        <v>0.81818181800000001</v>
      </c>
      <c r="G221" s="87">
        <f>IFERROR(VLOOKUP($C221,Discipline!$A:$I,4,FALSE), "")</f>
        <v>6.8000000000000005E-2</v>
      </c>
      <c r="H221" s="87" t="str">
        <f>IFERROR(VLOOKUP($C221,'Dual Credit'!$A:$P,6,FALSE), "")</f>
        <v/>
      </c>
      <c r="I221" s="99">
        <f>VLOOKUP($A221,Districts!$A:$G,7,FALSE)</f>
        <v>2.2444444444444445</v>
      </c>
      <c r="J221" s="90">
        <f>VLOOKUP($A221,Districts!$A:$F,5,FALSE)</f>
        <v>10.996111111111112</v>
      </c>
      <c r="K221" s="55">
        <f>VLOOKUP($A221,Districts!$A:$F,6,FALSE)</f>
        <v>24940.309857020166</v>
      </c>
      <c r="L221" s="6">
        <f>VLOOKUP($C221,Demographics!$A$1:$T$2860,3,FALSE)/$E221</f>
        <v>0.56603773584905659</v>
      </c>
      <c r="M221" s="6">
        <f>VLOOKUP($C221,Demographics!$A$1:$T$2860,4,FALSE)/$E221</f>
        <v>0.43396226415094341</v>
      </c>
      <c r="N221" s="6">
        <f>VLOOKUP($C221,Demographics!$A$1:$T$2860,5,FALSE)/$E221</f>
        <v>0</v>
      </c>
      <c r="O221" s="6">
        <f>VLOOKUP($C221,Demographics!$A$1:$T$2860,6,FALSE)/$E221</f>
        <v>5.6603773584905662E-2</v>
      </c>
      <c r="P221" s="6">
        <f>VLOOKUP($C221,Demographics!$A$1:$T$2860,7,FALSE)/$E221</f>
        <v>0</v>
      </c>
      <c r="Q221" s="6">
        <f>VLOOKUP($C221,Demographics!$A$1:$T$2860,8,FALSE)/$E221</f>
        <v>0.43396226415094341</v>
      </c>
      <c r="R221" s="6">
        <f>VLOOKUP($C221,Demographics!$A$1:$T$2860,9,FALSE)/$E221</f>
        <v>0</v>
      </c>
      <c r="S221" s="6">
        <f>VLOOKUP($C221,Demographics!$A$1:$T$2860,10,FALSE)/$E221</f>
        <v>1.8867924528301886E-2</v>
      </c>
      <c r="T221" s="6">
        <f>VLOOKUP($C221,Demographics!$A$1:$T$2860,11,FALSE)/$E221</f>
        <v>0.49056603773584906</v>
      </c>
      <c r="U221" s="6">
        <f>VLOOKUP($C221,Demographics!$A$1:$T$2860,12,FALSE)/$E221</f>
        <v>0.15094339622641509</v>
      </c>
      <c r="V221" s="6">
        <f>VLOOKUP($C221,Demographics!$A$1:$T$2860,13,FALSE)/$E221</f>
        <v>1.8867924528301886E-2</v>
      </c>
      <c r="W221" s="6">
        <f>VLOOKUP($C221,Demographics!$A$1:$T$2860,14,FALSE)/$E221</f>
        <v>0.15094339622641509</v>
      </c>
      <c r="X221" s="6">
        <f>VLOOKUP($C221,Demographics!$A$1:$T$2860,15,FALSE)/$E221</f>
        <v>0.73584905660377353</v>
      </c>
      <c r="Y221" s="6">
        <f>VLOOKUP($C221,Demographics!$A$1:$T$2860,16,FALSE)/$E221</f>
        <v>0.20754716981132076</v>
      </c>
      <c r="Z221" s="6">
        <f>VLOOKUP($C221,Demographics!$A$1:$T$2860,17,FALSE)/$E221</f>
        <v>0</v>
      </c>
      <c r="AA221" s="6">
        <f>VLOOKUP($C221,Demographics!$A$1:$T$2860,18,FALSE)/$E221</f>
        <v>5.6603773584905662E-2</v>
      </c>
      <c r="AB221" s="6">
        <f>VLOOKUP($C221,Demographics!$A$1:$T$2860,19,FALSE)/$E221</f>
        <v>3.7735849056603772E-2</v>
      </c>
      <c r="AC221" s="54">
        <f>VLOOKUP($C221,Demographics!$A$1:$T$2860,20,FALSE)/$E221</f>
        <v>0.13207547169811321</v>
      </c>
      <c r="AD221" s="44">
        <f t="shared" si="15"/>
        <v>2.5328310010764259</v>
      </c>
      <c r="AE221" s="44" t="str">
        <f t="shared" si="16"/>
        <v/>
      </c>
      <c r="AF221" s="44">
        <f t="shared" si="17"/>
        <v>1.8019207683073228</v>
      </c>
      <c r="AG221" s="19">
        <v>1E-3</v>
      </c>
      <c r="AH221" s="20"/>
      <c r="AI221" s="17">
        <v>-0.193</v>
      </c>
      <c r="AJ221" s="21">
        <f t="shared" si="19"/>
        <v>-0.192</v>
      </c>
      <c r="AK221" s="27">
        <f t="shared" si="18"/>
        <v>342</v>
      </c>
    </row>
    <row r="222" spans="1:37" x14ac:dyDescent="0.2">
      <c r="A222" s="9" t="s">
        <v>676</v>
      </c>
      <c r="B222" s="8" t="s">
        <v>474</v>
      </c>
      <c r="C222" s="35">
        <v>5312</v>
      </c>
      <c r="D222" s="36" t="s">
        <v>124</v>
      </c>
      <c r="E222" s="40">
        <f>VLOOKUP($C222,Demographics!$A$2:$T$2860,2,FALSE)</f>
        <v>136</v>
      </c>
      <c r="F222" s="87">
        <f>IFERROR(VLOOKUP($C222,'Graduation Rate'!$A:$M,13,FALSE), "")</f>
        <v>0.56521739100000001</v>
      </c>
      <c r="G222" s="87">
        <f>IFERROR(VLOOKUP($C222,Discipline!$A:$I,4,FALSE), "")</f>
        <v>4.8000000000000001E-2</v>
      </c>
      <c r="H222" s="87" t="str">
        <f>IFERROR(VLOOKUP($C222,'Dual Credit'!$A:$P,6,FALSE), "")</f>
        <v/>
      </c>
      <c r="I222" s="99">
        <f>VLOOKUP($A222,Districts!$A:$G,7,FALSE)</f>
        <v>5.6178405262313493</v>
      </c>
      <c r="J222" s="90">
        <f>VLOOKUP($A222,Districts!$A:$F,5,FALSE)</f>
        <v>15.116589795128414</v>
      </c>
      <c r="K222" s="55">
        <f>VLOOKUP($A222,Districts!$A:$F,6,FALSE)</f>
        <v>14136.003154496277</v>
      </c>
      <c r="L222" s="6">
        <f>VLOOKUP($C222,Demographics!$A$1:$T$2860,3,FALSE)/$E222</f>
        <v>0.54411764705882348</v>
      </c>
      <c r="M222" s="6">
        <f>VLOOKUP($C222,Demographics!$A$1:$T$2860,4,FALSE)/$E222</f>
        <v>0.45588235294117646</v>
      </c>
      <c r="N222" s="6">
        <f>VLOOKUP($C222,Demographics!$A$1:$T$2860,5,FALSE)/$E222</f>
        <v>7.3529411764705881E-3</v>
      </c>
      <c r="O222" s="6">
        <f>VLOOKUP($C222,Demographics!$A$1:$T$2860,6,FALSE)/$E222</f>
        <v>0</v>
      </c>
      <c r="P222" s="6">
        <f>VLOOKUP($C222,Demographics!$A$1:$T$2860,7,FALSE)/$E222</f>
        <v>2.2058823529411766E-2</v>
      </c>
      <c r="Q222" s="6">
        <f>VLOOKUP($C222,Demographics!$A$1:$T$2860,8,FALSE)/$E222</f>
        <v>0.25735294117647056</v>
      </c>
      <c r="R222" s="6">
        <f>VLOOKUP($C222,Demographics!$A$1:$T$2860,9,FALSE)/$E222</f>
        <v>1.4705882352941176E-2</v>
      </c>
      <c r="S222" s="6">
        <f>VLOOKUP($C222,Demographics!$A$1:$T$2860,10,FALSE)/$E222</f>
        <v>8.0882352941176475E-2</v>
      </c>
      <c r="T222" s="6">
        <f>VLOOKUP($C222,Demographics!$A$1:$T$2860,11,FALSE)/$E222</f>
        <v>0.61764705882352944</v>
      </c>
      <c r="U222" s="6">
        <f>VLOOKUP($C222,Demographics!$A$1:$T$2860,12,FALSE)/$E222</f>
        <v>2.2058823529411766E-2</v>
      </c>
      <c r="V222" s="6">
        <f>VLOOKUP($C222,Demographics!$A$1:$T$2860,13,FALSE)/$E222</f>
        <v>2.2058823529411766E-2</v>
      </c>
      <c r="W222" s="6">
        <f>VLOOKUP($C222,Demographics!$A$1:$T$2860,14,FALSE)/$E222</f>
        <v>5.8823529411764705E-2</v>
      </c>
      <c r="X222" s="6">
        <f>VLOOKUP($C222,Demographics!$A$1:$T$2860,15,FALSE)/$E222</f>
        <v>0.72058823529411764</v>
      </c>
      <c r="Y222" s="6">
        <f>VLOOKUP($C222,Demographics!$A$1:$T$2860,16,FALSE)/$E222</f>
        <v>0</v>
      </c>
      <c r="Z222" s="6">
        <f>VLOOKUP($C222,Demographics!$A$1:$T$2860,17,FALSE)/$E222</f>
        <v>1.4705882352941176E-2</v>
      </c>
      <c r="AA222" s="6">
        <f>VLOOKUP($C222,Demographics!$A$1:$T$2860,18,FALSE)/$E222</f>
        <v>0.26470588235294118</v>
      </c>
      <c r="AB222" s="6">
        <f>VLOOKUP($C222,Demographics!$A$1:$T$2860,19,FALSE)/$E222</f>
        <v>5.8823529411764705E-2</v>
      </c>
      <c r="AC222" s="54">
        <f>VLOOKUP($C222,Demographics!$A$1:$T$2860,20,FALSE)/$E222</f>
        <v>6.6176470588235295E-2</v>
      </c>
      <c r="AD222" s="44">
        <f t="shared" si="15"/>
        <v>2.2666666666666666</v>
      </c>
      <c r="AE222" s="44" t="str">
        <f t="shared" si="16"/>
        <v/>
      </c>
      <c r="AF222" s="44">
        <f t="shared" si="17"/>
        <v>2.1806569343065694</v>
      </c>
      <c r="AG222" s="19">
        <v>-8.6999999999999994E-2</v>
      </c>
      <c r="AH222" s="18"/>
      <c r="AI222" s="17">
        <v>6.9000000000000006E-2</v>
      </c>
      <c r="AJ222" s="21">
        <f t="shared" si="19"/>
        <v>-1.7999999999999988E-2</v>
      </c>
      <c r="AK222" s="27">
        <f t="shared" si="18"/>
        <v>276</v>
      </c>
    </row>
    <row r="223" spans="1:37" x14ac:dyDescent="0.2">
      <c r="A223" s="9" t="s">
        <v>676</v>
      </c>
      <c r="B223" s="8" t="s">
        <v>176</v>
      </c>
      <c r="C223" s="35">
        <v>3151</v>
      </c>
      <c r="D223" s="36" t="s">
        <v>123</v>
      </c>
      <c r="E223" s="40">
        <f>VLOOKUP($C223,Demographics!$A$2:$T$2860,2,FALSE)</f>
        <v>958</v>
      </c>
      <c r="F223" s="87">
        <f>IFERROR(VLOOKUP($C223,'Graduation Rate'!$A:$M,13,FALSE), "")</f>
        <v>0.87677725100000004</v>
      </c>
      <c r="G223" s="87">
        <f>IFERROR(VLOOKUP($C223,Discipline!$A:$I,4,FALSE), "")</f>
        <v>9.7000000000000003E-2</v>
      </c>
      <c r="H223" s="87">
        <f>IFERROR(VLOOKUP($C223,'Dual Credit'!$A:$P,6,FALSE), "")</f>
        <v>0.112</v>
      </c>
      <c r="I223" s="99">
        <f>VLOOKUP($A223,Districts!$A:$G,7,FALSE)</f>
        <v>5.6178405262313493</v>
      </c>
      <c r="J223" s="90">
        <f>VLOOKUP($A223,Districts!$A:$F,5,FALSE)</f>
        <v>15.116589795128414</v>
      </c>
      <c r="K223" s="55">
        <f>VLOOKUP($A223,Districts!$A:$F,6,FALSE)</f>
        <v>14136.003154496277</v>
      </c>
      <c r="L223" s="6">
        <f>VLOOKUP($C223,Demographics!$A$1:$T$2860,3,FALSE)/$E223</f>
        <v>0.50730688935281842</v>
      </c>
      <c r="M223" s="6">
        <f>VLOOKUP($C223,Demographics!$A$1:$T$2860,4,FALSE)/$E223</f>
        <v>0.49269311064718163</v>
      </c>
      <c r="N223" s="6">
        <f>VLOOKUP($C223,Demographics!$A$1:$T$2860,5,FALSE)/$E223</f>
        <v>1.0438413361169102E-2</v>
      </c>
      <c r="O223" s="6">
        <f>VLOOKUP($C223,Demographics!$A$1:$T$2860,6,FALSE)/$E223</f>
        <v>2.1920668058455117E-2</v>
      </c>
      <c r="P223" s="6">
        <f>VLOOKUP($C223,Demographics!$A$1:$T$2860,7,FALSE)/$E223</f>
        <v>4.1753653444676405E-3</v>
      </c>
      <c r="Q223" s="6">
        <f>VLOOKUP($C223,Demographics!$A$1:$T$2860,8,FALSE)/$E223</f>
        <v>0.1837160751565762</v>
      </c>
      <c r="R223" s="6">
        <f>VLOOKUP($C223,Demographics!$A$1:$T$2860,9,FALSE)/$E223</f>
        <v>2.0876826722338203E-3</v>
      </c>
      <c r="S223" s="6">
        <f>VLOOKUP($C223,Demographics!$A$1:$T$2860,10,FALSE)/$E223</f>
        <v>7.3068893528183715E-2</v>
      </c>
      <c r="T223" s="6">
        <f>VLOOKUP($C223,Demographics!$A$1:$T$2860,11,FALSE)/$E223</f>
        <v>0.70459290187891443</v>
      </c>
      <c r="U223" s="6">
        <f>VLOOKUP($C223,Demographics!$A$1:$T$2860,12,FALSE)/$E223</f>
        <v>3.444676409185804E-2</v>
      </c>
      <c r="V223" s="6">
        <f>VLOOKUP($C223,Demographics!$A$1:$T$2860,13,FALSE)/$E223</f>
        <v>4.1753653444676405E-3</v>
      </c>
      <c r="W223" s="6">
        <f>VLOOKUP($C223,Demographics!$A$1:$T$2860,14,FALSE)/$E223</f>
        <v>4.2797494780793317E-2</v>
      </c>
      <c r="X223" s="6">
        <f>VLOOKUP($C223,Demographics!$A$1:$T$2860,15,FALSE)/$E223</f>
        <v>0.46659707724425886</v>
      </c>
      <c r="Y223" s="6">
        <f>VLOOKUP($C223,Demographics!$A$1:$T$2860,16,FALSE)/$E223</f>
        <v>7.3068893528183713E-3</v>
      </c>
      <c r="Z223" s="6">
        <f>VLOOKUP($C223,Demographics!$A$1:$T$2860,17,FALSE)/$E223</f>
        <v>4.1753653444676405E-3</v>
      </c>
      <c r="AA223" s="6">
        <f>VLOOKUP($C223,Demographics!$A$1:$T$2860,18,FALSE)/$E223</f>
        <v>6.3674321503131528E-2</v>
      </c>
      <c r="AB223" s="6">
        <f>VLOOKUP($C223,Demographics!$A$1:$T$2860,19,FALSE)/$E223</f>
        <v>2.7139874739039668E-2</v>
      </c>
      <c r="AC223" s="54">
        <f>VLOOKUP($C223,Demographics!$A$1:$T$2860,20,FALSE)/$E223</f>
        <v>0.16805845511482254</v>
      </c>
      <c r="AD223" s="44">
        <f t="shared" si="15"/>
        <v>2.7645854657113613</v>
      </c>
      <c r="AE223" s="44">
        <f t="shared" si="16"/>
        <v>2.142116182572614</v>
      </c>
      <c r="AF223" s="44">
        <f t="shared" si="17"/>
        <v>2.2412545235223158</v>
      </c>
      <c r="AG223" s="21">
        <v>-6.9000000000000006E-2</v>
      </c>
      <c r="AH223" s="18">
        <v>-0.10299999999999999</v>
      </c>
      <c r="AI223" s="17">
        <v>-0.17199999999999999</v>
      </c>
      <c r="AJ223" s="21">
        <f t="shared" si="19"/>
        <v>-0.34399999999999997</v>
      </c>
      <c r="AK223" s="27">
        <f t="shared" si="18"/>
        <v>385</v>
      </c>
    </row>
    <row r="224" spans="1:37" x14ac:dyDescent="0.2">
      <c r="A224" s="9" t="s">
        <v>676</v>
      </c>
      <c r="B224" s="8" t="s">
        <v>275</v>
      </c>
      <c r="C224" s="35">
        <v>2416</v>
      </c>
      <c r="D224" s="36" t="s">
        <v>123</v>
      </c>
      <c r="E224" s="40">
        <f>VLOOKUP($C224,Demographics!$A$2:$T$2860,2,FALSE)</f>
        <v>861</v>
      </c>
      <c r="F224" s="87">
        <f>IFERROR(VLOOKUP($C224,'Graduation Rate'!$A:$M,13,FALSE), "")</f>
        <v>0.94974874399999998</v>
      </c>
      <c r="G224" s="87">
        <f>IFERROR(VLOOKUP($C224,Discipline!$A:$I,4,FALSE), "")</f>
        <v>6.2E-2</v>
      </c>
      <c r="H224" s="87">
        <f>IFERROR(VLOOKUP($C224,'Dual Credit'!$A:$P,6,FALSE), "")</f>
        <v>0.19700000000000001</v>
      </c>
      <c r="I224" s="99">
        <f>VLOOKUP($A224,Districts!$A:$G,7,FALSE)</f>
        <v>5.6178405262313493</v>
      </c>
      <c r="J224" s="90">
        <f>VLOOKUP($A224,Districts!$A:$F,5,FALSE)</f>
        <v>15.116589795128414</v>
      </c>
      <c r="K224" s="55">
        <f>VLOOKUP($A224,Districts!$A:$F,6,FALSE)</f>
        <v>14136.003154496277</v>
      </c>
      <c r="L224" s="6">
        <f>VLOOKUP($C224,Demographics!$A$1:$T$2860,3,FALSE)/$E224</f>
        <v>0.48199767711962832</v>
      </c>
      <c r="M224" s="6">
        <f>VLOOKUP($C224,Demographics!$A$1:$T$2860,4,FALSE)/$E224</f>
        <v>0.51800232288037162</v>
      </c>
      <c r="N224" s="6">
        <f>VLOOKUP($C224,Demographics!$A$1:$T$2860,5,FALSE)/$E224</f>
        <v>2.0905923344947737E-2</v>
      </c>
      <c r="O224" s="6">
        <f>VLOOKUP($C224,Demographics!$A$1:$T$2860,6,FALSE)/$E224</f>
        <v>3.484320557491289E-2</v>
      </c>
      <c r="P224" s="6">
        <f>VLOOKUP($C224,Demographics!$A$1:$T$2860,7,FALSE)/$E224</f>
        <v>6.9686411149825784E-3</v>
      </c>
      <c r="Q224" s="6">
        <f>VLOOKUP($C224,Demographics!$A$1:$T$2860,8,FALSE)/$E224</f>
        <v>0.22183507549361209</v>
      </c>
      <c r="R224" s="6">
        <f>VLOOKUP($C224,Demographics!$A$1:$T$2860,9,FALSE)/$E224</f>
        <v>1.7421602787456445E-2</v>
      </c>
      <c r="S224" s="6">
        <f>VLOOKUP($C224,Demographics!$A$1:$T$2860,10,FALSE)/$E224</f>
        <v>5.9233449477351915E-2</v>
      </c>
      <c r="T224" s="6">
        <f>VLOOKUP($C224,Demographics!$A$1:$T$2860,11,FALSE)/$E224</f>
        <v>0.63879210220673632</v>
      </c>
      <c r="U224" s="6">
        <f>VLOOKUP($C224,Demographics!$A$1:$T$2860,12,FALSE)/$E224</f>
        <v>5.5749128919860627E-2</v>
      </c>
      <c r="V224" s="6">
        <f>VLOOKUP($C224,Demographics!$A$1:$T$2860,13,FALSE)/$E224</f>
        <v>1.0452961672473868E-2</v>
      </c>
      <c r="W224" s="6">
        <f>VLOOKUP($C224,Demographics!$A$1:$T$2860,14,FALSE)/$E224</f>
        <v>4.6457607433217189E-2</v>
      </c>
      <c r="X224" s="6">
        <f>VLOOKUP($C224,Demographics!$A$1:$T$2860,15,FALSE)/$E224</f>
        <v>0.63530778164924506</v>
      </c>
      <c r="Y224" s="6">
        <f>VLOOKUP($C224,Demographics!$A$1:$T$2860,16,FALSE)/$E224</f>
        <v>1.1614401858304297E-3</v>
      </c>
      <c r="Z224" s="6">
        <f>VLOOKUP($C224,Demographics!$A$1:$T$2860,17,FALSE)/$E224</f>
        <v>2.3228803716608595E-3</v>
      </c>
      <c r="AA224" s="6">
        <f>VLOOKUP($C224,Demographics!$A$1:$T$2860,18,FALSE)/$E224</f>
        <v>7.0847851335656215E-2</v>
      </c>
      <c r="AB224" s="6">
        <f>VLOOKUP($C224,Demographics!$A$1:$T$2860,19,FALSE)/$E224</f>
        <v>3.2520325203252036E-2</v>
      </c>
      <c r="AC224" s="54">
        <f>VLOOKUP($C224,Demographics!$A$1:$T$2860,20,FALSE)/$E224</f>
        <v>0.1672473867595819</v>
      </c>
      <c r="AD224" s="44">
        <f t="shared" si="15"/>
        <v>2.7730000000000001</v>
      </c>
      <c r="AE224" s="44">
        <f t="shared" si="16"/>
        <v>2.0172413793103448</v>
      </c>
      <c r="AF224" s="44">
        <f t="shared" si="17"/>
        <v>2.1225879682179341</v>
      </c>
      <c r="AG224" s="21">
        <v>0.16300000000000001</v>
      </c>
      <c r="AH224" s="18">
        <v>8.4000000000000005E-2</v>
      </c>
      <c r="AI224" s="17">
        <v>-3.4000000000000002E-2</v>
      </c>
      <c r="AJ224" s="21">
        <f t="shared" si="19"/>
        <v>0.21299999999999999</v>
      </c>
      <c r="AK224" s="27">
        <f t="shared" si="18"/>
        <v>155</v>
      </c>
    </row>
    <row r="225" spans="1:37" x14ac:dyDescent="0.2">
      <c r="A225" s="9" t="s">
        <v>840</v>
      </c>
      <c r="B225" s="8" t="s">
        <v>308</v>
      </c>
      <c r="C225" s="35">
        <v>2632</v>
      </c>
      <c r="D225" s="36" t="s">
        <v>123</v>
      </c>
      <c r="E225" s="40">
        <f>VLOOKUP($C225,Demographics!$A$2:$T$2860,2,FALSE)</f>
        <v>108</v>
      </c>
      <c r="F225" s="87">
        <f>IFERROR(VLOOKUP($C225,'Graduation Rate'!$A:$M,13,FALSE), "")</f>
        <v>0.78571428600000004</v>
      </c>
      <c r="G225" s="87" t="str">
        <f>IFERROR(VLOOKUP($C225,Discipline!$A:$I,4,FALSE), "")</f>
        <v/>
      </c>
      <c r="H225" s="87">
        <f>IFERROR(VLOOKUP($C225,'Dual Credit'!$A:$P,6,FALSE), "")</f>
        <v>0.245</v>
      </c>
      <c r="I225" s="99">
        <f>VLOOKUP($A225,Districts!$A:$G,7,FALSE)</f>
        <v>2.6930693069306932</v>
      </c>
      <c r="J225" s="90">
        <f>VLOOKUP($A225,Districts!$A:$F,5,FALSE)</f>
        <v>10.879832412873737</v>
      </c>
      <c r="K225" s="55">
        <f>VLOOKUP($A225,Districts!$A:$F,6,FALSE)</f>
        <v>22223.78273236478</v>
      </c>
      <c r="L225" s="6">
        <f>VLOOKUP($C225,Demographics!$A$1:$T$2860,3,FALSE)/$E225</f>
        <v>0.53703703703703709</v>
      </c>
      <c r="M225" s="6">
        <f>VLOOKUP($C225,Demographics!$A$1:$T$2860,4,FALSE)/$E225</f>
        <v>0.46296296296296297</v>
      </c>
      <c r="N225" s="6">
        <f>VLOOKUP($C225,Demographics!$A$1:$T$2860,5,FALSE)/$E225</f>
        <v>9.2592592592592587E-3</v>
      </c>
      <c r="O225" s="6">
        <f>VLOOKUP($C225,Demographics!$A$1:$T$2860,6,FALSE)/$E225</f>
        <v>9.2592592592592587E-2</v>
      </c>
      <c r="P225" s="6">
        <f>VLOOKUP($C225,Demographics!$A$1:$T$2860,7,FALSE)/$E225</f>
        <v>0</v>
      </c>
      <c r="Q225" s="6">
        <f>VLOOKUP($C225,Demographics!$A$1:$T$2860,8,FALSE)/$E225</f>
        <v>0.27777777777777779</v>
      </c>
      <c r="R225" s="6">
        <f>VLOOKUP($C225,Demographics!$A$1:$T$2860,9,FALSE)/$E225</f>
        <v>0</v>
      </c>
      <c r="S225" s="6">
        <f>VLOOKUP($C225,Demographics!$A$1:$T$2860,10,FALSE)/$E225</f>
        <v>2.7777777777777776E-2</v>
      </c>
      <c r="T225" s="6">
        <f>VLOOKUP($C225,Demographics!$A$1:$T$2860,11,FALSE)/$E225</f>
        <v>0.59259259259259256</v>
      </c>
      <c r="U225" s="6">
        <f>VLOOKUP($C225,Demographics!$A$1:$T$2860,12,FALSE)/$E225</f>
        <v>0.10185185185185185</v>
      </c>
      <c r="V225" s="6">
        <f>VLOOKUP($C225,Demographics!$A$1:$T$2860,13,FALSE)/$E225</f>
        <v>0</v>
      </c>
      <c r="W225" s="6">
        <f>VLOOKUP($C225,Demographics!$A$1:$T$2860,14,FALSE)/$E225</f>
        <v>9.2592592592592587E-2</v>
      </c>
      <c r="X225" s="6">
        <f>VLOOKUP($C225,Demographics!$A$1:$T$2860,15,FALSE)/$E225</f>
        <v>0.49074074074074076</v>
      </c>
      <c r="Y225" s="6">
        <f>VLOOKUP($C225,Demographics!$A$1:$T$2860,16,FALSE)/$E225</f>
        <v>0</v>
      </c>
      <c r="Z225" s="6">
        <f>VLOOKUP($C225,Demographics!$A$1:$T$2860,17,FALSE)/$E225</f>
        <v>1.8518518518518517E-2</v>
      </c>
      <c r="AA225" s="6">
        <f>VLOOKUP($C225,Demographics!$A$1:$T$2860,18,FALSE)/$E225</f>
        <v>9.2592592592592587E-3</v>
      </c>
      <c r="AB225" s="6">
        <f>VLOOKUP($C225,Demographics!$A$1:$T$2860,19,FALSE)/$E225</f>
        <v>0.21296296296296297</v>
      </c>
      <c r="AC225" s="54">
        <f>VLOOKUP($C225,Demographics!$A$1:$T$2860,20,FALSE)/$E225</f>
        <v>0.24074074074074073</v>
      </c>
      <c r="AD225" s="44">
        <f t="shared" si="15"/>
        <v>2.4030927835051545</v>
      </c>
      <c r="AE225" s="44">
        <f t="shared" si="16"/>
        <v>1.9845360824742266</v>
      </c>
      <c r="AF225" s="44">
        <f t="shared" si="17"/>
        <v>2.6815761448349305</v>
      </c>
      <c r="AG225" s="21">
        <v>-0.45700000000000002</v>
      </c>
      <c r="AH225" s="18">
        <v>-8.5999999999999993E-2</v>
      </c>
      <c r="AI225" s="17">
        <v>0.314</v>
      </c>
      <c r="AJ225" s="21">
        <f t="shared" si="19"/>
        <v>-0.22900000000000004</v>
      </c>
      <c r="AK225" s="27">
        <f t="shared" si="18"/>
        <v>354</v>
      </c>
    </row>
    <row r="226" spans="1:37" x14ac:dyDescent="0.2">
      <c r="A226" s="9" t="s">
        <v>677</v>
      </c>
      <c r="B226" s="8" t="s">
        <v>182</v>
      </c>
      <c r="C226" s="35">
        <v>3111</v>
      </c>
      <c r="D226" s="36" t="s">
        <v>123</v>
      </c>
      <c r="E226" s="40">
        <f>VLOOKUP($C226,Demographics!$A$2:$T$2860,2,FALSE)</f>
        <v>72</v>
      </c>
      <c r="F226" s="87">
        <f>IFERROR(VLOOKUP($C226,'Graduation Rate'!$A:$M,13,FALSE), "")</f>
        <v>0.65217391300000005</v>
      </c>
      <c r="G226" s="87" t="str">
        <f>IFERROR(VLOOKUP($C226,Discipline!$A:$I,4,FALSE), "")</f>
        <v/>
      </c>
      <c r="H226" s="87">
        <f>IFERROR(VLOOKUP($C226,'Dual Credit'!$A:$P,6,FALSE), "")</f>
        <v>0.1</v>
      </c>
      <c r="I226" s="99">
        <f>VLOOKUP($A226,Districts!$A:$G,7,FALSE)</f>
        <v>9.5849802371541504</v>
      </c>
      <c r="J226" s="90">
        <f>VLOOKUP($A226,Districts!$A:$F,5,FALSE)</f>
        <v>12.907894736842104</v>
      </c>
      <c r="K226" s="55">
        <f>VLOOKUP($A226,Districts!$A:$F,6,FALSE)</f>
        <v>19098.484689092766</v>
      </c>
      <c r="L226" s="6">
        <f>VLOOKUP($C226,Demographics!$A$1:$T$2860,3,FALSE)/$E226</f>
        <v>0.54166666666666663</v>
      </c>
      <c r="M226" s="6">
        <f>VLOOKUP($C226,Demographics!$A$1:$T$2860,4,FALSE)/$E226</f>
        <v>0.45833333333333331</v>
      </c>
      <c r="N226" s="6">
        <f>VLOOKUP($C226,Demographics!$A$1:$T$2860,5,FALSE)/$E226</f>
        <v>8.3333333333333329E-2</v>
      </c>
      <c r="O226" s="6">
        <f>VLOOKUP($C226,Demographics!$A$1:$T$2860,6,FALSE)/$E226</f>
        <v>0</v>
      </c>
      <c r="P226" s="6">
        <f>VLOOKUP($C226,Demographics!$A$1:$T$2860,7,FALSE)/$E226</f>
        <v>0</v>
      </c>
      <c r="Q226" s="6">
        <f>VLOOKUP($C226,Demographics!$A$1:$T$2860,8,FALSE)/$E226</f>
        <v>0.25</v>
      </c>
      <c r="R226" s="6">
        <f>VLOOKUP($C226,Demographics!$A$1:$T$2860,9,FALSE)/$E226</f>
        <v>0</v>
      </c>
      <c r="S226" s="6">
        <f>VLOOKUP($C226,Demographics!$A$1:$T$2860,10,FALSE)/$E226</f>
        <v>6.9444444444444448E-2</v>
      </c>
      <c r="T226" s="6">
        <f>VLOOKUP($C226,Demographics!$A$1:$T$2860,11,FALSE)/$E226</f>
        <v>0.59722222222222221</v>
      </c>
      <c r="U226" s="6">
        <f>VLOOKUP($C226,Demographics!$A$1:$T$2860,12,FALSE)/$E226</f>
        <v>5.5555555555555552E-2</v>
      </c>
      <c r="V226" s="6">
        <f>VLOOKUP($C226,Demographics!$A$1:$T$2860,13,FALSE)/$E226</f>
        <v>2.7777777777777776E-2</v>
      </c>
      <c r="W226" s="6">
        <f>VLOOKUP($C226,Demographics!$A$1:$T$2860,14,FALSE)/$E226</f>
        <v>0.18055555555555555</v>
      </c>
      <c r="X226" s="6">
        <f>VLOOKUP($C226,Demographics!$A$1:$T$2860,15,FALSE)/$E226</f>
        <v>0.65277777777777779</v>
      </c>
      <c r="Y226" s="6">
        <f>VLOOKUP($C226,Demographics!$A$1:$T$2860,16,FALSE)/$E226</f>
        <v>5.5555555555555552E-2</v>
      </c>
      <c r="Z226" s="6">
        <f>VLOOKUP($C226,Demographics!$A$1:$T$2860,17,FALSE)/$E226</f>
        <v>0</v>
      </c>
      <c r="AA226" s="6">
        <f>VLOOKUP($C226,Demographics!$A$1:$T$2860,18,FALSE)/$E226</f>
        <v>0.125</v>
      </c>
      <c r="AB226" s="6">
        <f>VLOOKUP($C226,Demographics!$A$1:$T$2860,19,FALSE)/$E226</f>
        <v>1.3888888888888888E-2</v>
      </c>
      <c r="AC226" s="54">
        <f>VLOOKUP($C226,Demographics!$A$1:$T$2860,20,FALSE)/$E226</f>
        <v>6.9444444444444448E-2</v>
      </c>
      <c r="AD226" s="44">
        <f t="shared" si="15"/>
        <v>2.6680000000000001</v>
      </c>
      <c r="AE226" s="44">
        <f t="shared" si="16"/>
        <v>1.8310000000000002</v>
      </c>
      <c r="AF226" s="44">
        <f t="shared" si="17"/>
        <v>1.8321013727560718</v>
      </c>
      <c r="AG226" s="21">
        <v>0.16600000000000001</v>
      </c>
      <c r="AH226" s="18">
        <v>-0.155</v>
      </c>
      <c r="AI226" s="17">
        <v>-0.19900000000000001</v>
      </c>
      <c r="AJ226" s="21">
        <f t="shared" si="19"/>
        <v>-0.188</v>
      </c>
      <c r="AK226" s="27">
        <f t="shared" si="18"/>
        <v>341</v>
      </c>
    </row>
    <row r="227" spans="1:37" x14ac:dyDescent="0.2">
      <c r="A227" s="9" t="s">
        <v>678</v>
      </c>
      <c r="B227" s="8" t="s">
        <v>320</v>
      </c>
      <c r="C227" s="35">
        <v>1983</v>
      </c>
      <c r="D227" s="36" t="s">
        <v>124</v>
      </c>
      <c r="E227" s="40">
        <f>VLOOKUP($C227,Demographics!$A$2:$T$2860,2,FALSE)</f>
        <v>266</v>
      </c>
      <c r="F227" s="87" t="str">
        <f>IFERROR(VLOOKUP($C227,'Graduation Rate'!$A:$M,13,FALSE), "")</f>
        <v/>
      </c>
      <c r="G227" s="87">
        <f>IFERROR(VLOOKUP($C227,Discipline!$A:$I,4,FALSE), "")</f>
        <v>2.3E-2</v>
      </c>
      <c r="H227" s="87" t="str">
        <f>IFERROR(VLOOKUP($C227,'Dual Credit'!$A:$P,6,FALSE), "")</f>
        <v/>
      </c>
      <c r="I227" s="99">
        <f>VLOOKUP($A227,Districts!$A:$G,7,FALSE)</f>
        <v>1.7902423865755128</v>
      </c>
      <c r="J227" s="90">
        <f>VLOOKUP($A227,Districts!$A:$F,5,FALSE)</f>
        <v>16.665690851985453</v>
      </c>
      <c r="K227" s="55">
        <f>VLOOKUP($A227,Districts!$A:$F,6,FALSE)</f>
        <v>13451.923761916389</v>
      </c>
      <c r="L227" s="6">
        <f>VLOOKUP($C227,Demographics!$A$1:$T$2860,3,FALSE)/$E227</f>
        <v>0.55263157894736847</v>
      </c>
      <c r="M227" s="6">
        <f>VLOOKUP($C227,Demographics!$A$1:$T$2860,4,FALSE)/$E227</f>
        <v>0.44736842105263158</v>
      </c>
      <c r="N227" s="6">
        <f>VLOOKUP($C227,Demographics!$A$1:$T$2860,5,FALSE)/$E227</f>
        <v>0</v>
      </c>
      <c r="O227" s="6">
        <f>VLOOKUP($C227,Demographics!$A$1:$T$2860,6,FALSE)/$E227</f>
        <v>1.1278195488721804E-2</v>
      </c>
      <c r="P227" s="6">
        <f>VLOOKUP($C227,Demographics!$A$1:$T$2860,7,FALSE)/$E227</f>
        <v>1.1278195488721804E-2</v>
      </c>
      <c r="Q227" s="6">
        <f>VLOOKUP($C227,Demographics!$A$1:$T$2860,8,FALSE)/$E227</f>
        <v>4.1353383458646614E-2</v>
      </c>
      <c r="R227" s="6">
        <f>VLOOKUP($C227,Demographics!$A$1:$T$2860,9,FALSE)/$E227</f>
        <v>0</v>
      </c>
      <c r="S227" s="6">
        <f>VLOOKUP($C227,Demographics!$A$1:$T$2860,10,FALSE)/$E227</f>
        <v>2.6315789473684209E-2</v>
      </c>
      <c r="T227" s="6">
        <f>VLOOKUP($C227,Demographics!$A$1:$T$2860,11,FALSE)/$E227</f>
        <v>0.90977443609022557</v>
      </c>
      <c r="U227" s="6">
        <f>VLOOKUP($C227,Demographics!$A$1:$T$2860,12,FALSE)/$E227</f>
        <v>7.1428571428571425E-2</v>
      </c>
      <c r="V227" s="6">
        <f>VLOOKUP($C227,Demographics!$A$1:$T$2860,13,FALSE)/$E227</f>
        <v>0</v>
      </c>
      <c r="W227" s="6">
        <f>VLOOKUP($C227,Demographics!$A$1:$T$2860,14,FALSE)/$E227</f>
        <v>3.7593984962406013E-3</v>
      </c>
      <c r="X227" s="6">
        <f>VLOOKUP($C227,Demographics!$A$1:$T$2860,15,FALSE)/$E227</f>
        <v>6.0150375939849621E-2</v>
      </c>
      <c r="Y227" s="6">
        <f>VLOOKUP($C227,Demographics!$A$1:$T$2860,16,FALSE)/$E227</f>
        <v>0</v>
      </c>
      <c r="Z227" s="6">
        <f>VLOOKUP($C227,Demographics!$A$1:$T$2860,17,FALSE)/$E227</f>
        <v>0</v>
      </c>
      <c r="AA227" s="6">
        <f>VLOOKUP($C227,Demographics!$A$1:$T$2860,18,FALSE)/$E227</f>
        <v>7.5187969924812026E-2</v>
      </c>
      <c r="AB227" s="6">
        <f>VLOOKUP($C227,Demographics!$A$1:$T$2860,19,FALSE)/$E227</f>
        <v>3.007518796992481E-2</v>
      </c>
      <c r="AC227" s="54">
        <f>VLOOKUP($C227,Demographics!$A$1:$T$2860,20,FALSE)/$E227</f>
        <v>7.5187969924812026E-2</v>
      </c>
      <c r="AD227" s="44">
        <f t="shared" si="15"/>
        <v>2.5418875927889717</v>
      </c>
      <c r="AE227" s="44">
        <f t="shared" si="16"/>
        <v>1.9220917822838846</v>
      </c>
      <c r="AF227" s="44">
        <f t="shared" si="17"/>
        <v>2.1820330969267139</v>
      </c>
      <c r="AG227" s="21">
        <v>-0.76</v>
      </c>
      <c r="AH227" s="18">
        <v>-0.69699999999999995</v>
      </c>
      <c r="AI227" s="17">
        <v>-0.54600000000000004</v>
      </c>
      <c r="AJ227" s="21">
        <f t="shared" si="19"/>
        <v>-2.0030000000000001</v>
      </c>
      <c r="AK227" s="27">
        <f t="shared" si="18"/>
        <v>509</v>
      </c>
    </row>
    <row r="228" spans="1:37" x14ac:dyDescent="0.2">
      <c r="A228" s="9" t="s">
        <v>678</v>
      </c>
      <c r="B228" s="8" t="s">
        <v>37</v>
      </c>
      <c r="C228" s="35">
        <v>4201</v>
      </c>
      <c r="D228" s="36" t="s">
        <v>123</v>
      </c>
      <c r="E228" s="40">
        <f>VLOOKUP($C228,Demographics!$A$2:$T$2860,2,FALSE)</f>
        <v>931</v>
      </c>
      <c r="F228" s="87">
        <f>IFERROR(VLOOKUP($C228,'Graduation Rate'!$A:$M,13,FALSE), "")</f>
        <v>0.83913043499999995</v>
      </c>
      <c r="G228" s="87">
        <f>IFERROR(VLOOKUP($C228,Discipline!$A:$I,4,FALSE), "")</f>
        <v>5.3999999999999999E-2</v>
      </c>
      <c r="H228" s="87">
        <f>IFERROR(VLOOKUP($C228,'Dual Credit'!$A:$P,6,FALSE), "")</f>
        <v>0.125</v>
      </c>
      <c r="I228" s="99">
        <f>VLOOKUP($A228,Districts!$A:$G,7,FALSE)</f>
        <v>1.7902423865755128</v>
      </c>
      <c r="J228" s="90">
        <f>VLOOKUP($A228,Districts!$A:$F,5,FALSE)</f>
        <v>16.665690851985453</v>
      </c>
      <c r="K228" s="55">
        <f>VLOOKUP($A228,Districts!$A:$F,6,FALSE)</f>
        <v>13451.923761916389</v>
      </c>
      <c r="L228" s="6">
        <f>VLOOKUP($C228,Demographics!$A$1:$T$2860,3,FALSE)/$E228</f>
        <v>0.50912996777658437</v>
      </c>
      <c r="M228" s="6">
        <f>VLOOKUP($C228,Demographics!$A$1:$T$2860,4,FALSE)/$E228</f>
        <v>0.49087003222341569</v>
      </c>
      <c r="N228" s="6">
        <f>VLOOKUP($C228,Demographics!$A$1:$T$2860,5,FALSE)/$E228</f>
        <v>2.1482277121374865E-3</v>
      </c>
      <c r="O228" s="6">
        <f>VLOOKUP($C228,Demographics!$A$1:$T$2860,6,FALSE)/$E228</f>
        <v>2.0408163265306121E-2</v>
      </c>
      <c r="P228" s="6">
        <f>VLOOKUP($C228,Demographics!$A$1:$T$2860,7,FALSE)/$E228</f>
        <v>5.3705692803437165E-3</v>
      </c>
      <c r="Q228" s="6">
        <f>VLOOKUP($C228,Demographics!$A$1:$T$2860,8,FALSE)/$E228</f>
        <v>0.24060150375939848</v>
      </c>
      <c r="R228" s="6">
        <f>VLOOKUP($C228,Demographics!$A$1:$T$2860,9,FALSE)/$E228</f>
        <v>3.22234156820623E-3</v>
      </c>
      <c r="S228" s="6">
        <f>VLOOKUP($C228,Demographics!$A$1:$T$2860,10,FALSE)/$E228</f>
        <v>6.7669172932330823E-2</v>
      </c>
      <c r="T228" s="6">
        <f>VLOOKUP($C228,Demographics!$A$1:$T$2860,11,FALSE)/$E228</f>
        <v>0.66058002148227712</v>
      </c>
      <c r="U228" s="6">
        <f>VLOOKUP($C228,Demographics!$A$1:$T$2860,12,FALSE)/$E228</f>
        <v>6.8743286788399569E-2</v>
      </c>
      <c r="V228" s="6">
        <f>VLOOKUP($C228,Demographics!$A$1:$T$2860,13,FALSE)/$E228</f>
        <v>4.296455424274973E-3</v>
      </c>
      <c r="W228" s="6">
        <f>VLOOKUP($C228,Demographics!$A$1:$T$2860,14,FALSE)/$E228</f>
        <v>3.1149301825993556E-2</v>
      </c>
      <c r="X228" s="6">
        <f>VLOOKUP($C228,Demographics!$A$1:$T$2860,15,FALSE)/$E228</f>
        <v>0.35875402792696026</v>
      </c>
      <c r="Y228" s="6">
        <f>VLOOKUP($C228,Demographics!$A$1:$T$2860,16,FALSE)/$E228</f>
        <v>2.0408163265306121E-2</v>
      </c>
      <c r="Z228" s="6">
        <f>VLOOKUP($C228,Demographics!$A$1:$T$2860,17,FALSE)/$E228</f>
        <v>2.1482277121374865E-3</v>
      </c>
      <c r="AA228" s="6">
        <f>VLOOKUP($C228,Demographics!$A$1:$T$2860,18,FALSE)/$E228</f>
        <v>3.6519871106337275E-2</v>
      </c>
      <c r="AB228" s="6">
        <f>VLOOKUP($C228,Demographics!$A$1:$T$2860,19,FALSE)/$E228</f>
        <v>6.2298603651987111E-2</v>
      </c>
      <c r="AC228" s="54">
        <f>VLOOKUP($C228,Demographics!$A$1:$T$2860,20,FALSE)/$E228</f>
        <v>0.12996777658431793</v>
      </c>
      <c r="AD228" s="44">
        <f t="shared" si="15"/>
        <v>2.9533678756476687</v>
      </c>
      <c r="AE228" s="44">
        <f t="shared" si="16"/>
        <v>2.3152289669861554</v>
      </c>
      <c r="AF228" s="44">
        <f t="shared" si="17"/>
        <v>2.4583901773533428</v>
      </c>
      <c r="AG228" s="21">
        <v>-2.9000000000000001E-2</v>
      </c>
      <c r="AH228" s="18">
        <v>-4.8000000000000001E-2</v>
      </c>
      <c r="AI228" s="17">
        <v>-7.0000000000000001E-3</v>
      </c>
      <c r="AJ228" s="21">
        <f t="shared" si="19"/>
        <v>-8.4000000000000005E-2</v>
      </c>
      <c r="AK228" s="27">
        <f t="shared" si="18"/>
        <v>298</v>
      </c>
    </row>
    <row r="229" spans="1:37" x14ac:dyDescent="0.2">
      <c r="A229" s="9" t="s">
        <v>679</v>
      </c>
      <c r="B229" s="8" t="s">
        <v>231</v>
      </c>
      <c r="C229" s="35">
        <v>5289</v>
      </c>
      <c r="D229" s="36" t="s">
        <v>123</v>
      </c>
      <c r="E229" s="40">
        <f>VLOOKUP($C229,Demographics!$A$2:$T$2860,2,FALSE)</f>
        <v>352</v>
      </c>
      <c r="F229" s="87">
        <f>IFERROR(VLOOKUP($C229,'Graduation Rate'!$A:$M,13,FALSE), "")</f>
        <v>0.87272727299999997</v>
      </c>
      <c r="G229" s="87">
        <f>IFERROR(VLOOKUP($C229,Discipline!$A:$I,4,FALSE), "")</f>
        <v>4.4999999999999998E-2</v>
      </c>
      <c r="H229" s="87">
        <f>IFERROR(VLOOKUP($C229,'Dual Credit'!$A:$P,6,FALSE), "")</f>
        <v>0.16400000000000001</v>
      </c>
      <c r="I229" s="99">
        <f>VLOOKUP($A229,Districts!$A:$G,7,FALSE)</f>
        <v>3.8105395232120451</v>
      </c>
      <c r="J229" s="90">
        <f>VLOOKUP($A229,Districts!$A:$F,5,FALSE)</f>
        <v>13.878746182501596</v>
      </c>
      <c r="K229" s="55">
        <f>VLOOKUP($A229,Districts!$A:$F,6,FALSE)</f>
        <v>15184.633147541384</v>
      </c>
      <c r="L229" s="6">
        <f>VLOOKUP($C229,Demographics!$A$1:$T$2860,3,FALSE)/$E229</f>
        <v>0.50568181818181823</v>
      </c>
      <c r="M229" s="6">
        <f>VLOOKUP($C229,Demographics!$A$1:$T$2860,4,FALSE)/$E229</f>
        <v>0.49431818181818182</v>
      </c>
      <c r="N229" s="6">
        <f>VLOOKUP($C229,Demographics!$A$1:$T$2860,5,FALSE)/$E229</f>
        <v>0</v>
      </c>
      <c r="O229" s="6">
        <f>VLOOKUP($C229,Demographics!$A$1:$T$2860,6,FALSE)/$E229</f>
        <v>0</v>
      </c>
      <c r="P229" s="6">
        <f>VLOOKUP($C229,Demographics!$A$1:$T$2860,7,FALSE)/$E229</f>
        <v>0</v>
      </c>
      <c r="Q229" s="6">
        <f>VLOOKUP($C229,Demographics!$A$1:$T$2860,8,FALSE)/$E229</f>
        <v>0.97727272727272729</v>
      </c>
      <c r="R229" s="6">
        <f>VLOOKUP($C229,Demographics!$A$1:$T$2860,9,FALSE)/$E229</f>
        <v>0</v>
      </c>
      <c r="S229" s="6">
        <f>VLOOKUP($C229,Demographics!$A$1:$T$2860,10,FALSE)/$E229</f>
        <v>0</v>
      </c>
      <c r="T229" s="6">
        <f>VLOOKUP($C229,Demographics!$A$1:$T$2860,11,FALSE)/$E229</f>
        <v>2.2727272727272728E-2</v>
      </c>
      <c r="U229" s="6">
        <f>VLOOKUP($C229,Demographics!$A$1:$T$2860,12,FALSE)/$E229</f>
        <v>0.36363636363636365</v>
      </c>
      <c r="V229" s="6">
        <f>VLOOKUP($C229,Demographics!$A$1:$T$2860,13,FALSE)/$E229</f>
        <v>5.681818181818182E-3</v>
      </c>
      <c r="W229" s="6">
        <f>VLOOKUP($C229,Demographics!$A$1:$T$2860,14,FALSE)/$E229</f>
        <v>2.2727272727272728E-2</v>
      </c>
      <c r="X229" s="6">
        <f>VLOOKUP($C229,Demographics!$A$1:$T$2860,15,FALSE)/$E229</f>
        <v>0.95454545454545459</v>
      </c>
      <c r="Y229" s="6">
        <f>VLOOKUP($C229,Demographics!$A$1:$T$2860,16,FALSE)/$E229</f>
        <v>0.29261363636363635</v>
      </c>
      <c r="Z229" s="6">
        <f>VLOOKUP($C229,Demographics!$A$1:$T$2860,17,FALSE)/$E229</f>
        <v>0</v>
      </c>
      <c r="AA229" s="6">
        <f>VLOOKUP($C229,Demographics!$A$1:$T$2860,18,FALSE)/$E229</f>
        <v>2.556818181818182E-2</v>
      </c>
      <c r="AB229" s="6">
        <f>VLOOKUP($C229,Demographics!$A$1:$T$2860,19,FALSE)/$E229</f>
        <v>2.2727272727272728E-2</v>
      </c>
      <c r="AC229" s="54">
        <f>VLOOKUP($C229,Demographics!$A$1:$T$2860,20,FALSE)/$E229</f>
        <v>0.15056818181818182</v>
      </c>
      <c r="AD229" s="44">
        <f t="shared" si="15"/>
        <v>1.7862281603288797</v>
      </c>
      <c r="AE229" s="44">
        <f t="shared" si="16"/>
        <v>1.4295991778006167</v>
      </c>
      <c r="AF229" s="44">
        <f t="shared" si="17"/>
        <v>1.4104234527687296</v>
      </c>
      <c r="AG229" s="21">
        <v>-0.47</v>
      </c>
      <c r="AH229" s="18">
        <v>-8.5000000000000006E-2</v>
      </c>
      <c r="AI229" s="17">
        <v>-0.27700000000000002</v>
      </c>
      <c r="AJ229" s="21">
        <f t="shared" si="19"/>
        <v>-0.83199999999999996</v>
      </c>
      <c r="AK229" s="27">
        <f t="shared" si="18"/>
        <v>483</v>
      </c>
    </row>
    <row r="230" spans="1:37" x14ac:dyDescent="0.2">
      <c r="A230" s="9" t="s">
        <v>680</v>
      </c>
      <c r="B230" s="8" t="s">
        <v>364</v>
      </c>
      <c r="C230" s="35">
        <v>2233</v>
      </c>
      <c r="D230" s="36" t="s">
        <v>123</v>
      </c>
      <c r="E230" s="40">
        <f>VLOOKUP($C230,Demographics!$A$2:$T$2860,2,FALSE)</f>
        <v>102</v>
      </c>
      <c r="F230" s="87" t="str">
        <f>IFERROR(VLOOKUP($C230,'Graduation Rate'!$A:$M,13,FALSE), "")</f>
        <v/>
      </c>
      <c r="G230" s="87" t="str">
        <f>IFERROR(VLOOKUP($C230,Discipline!$A:$I,4,FALSE), "")</f>
        <v/>
      </c>
      <c r="H230" s="87">
        <f>IFERROR(VLOOKUP($C230,'Dual Credit'!$A:$P,6,FALSE), "")</f>
        <v>0.1</v>
      </c>
      <c r="I230" s="99">
        <f>VLOOKUP($A230,Districts!$A:$G,7,FALSE)</f>
        <v>0</v>
      </c>
      <c r="J230" s="90">
        <f>VLOOKUP($A230,Districts!$A:$F,5,FALSE)</f>
        <v>7.309975267930751</v>
      </c>
      <c r="K230" s="55">
        <f>VLOOKUP($A230,Districts!$A:$F,6,FALSE)</f>
        <v>28260.022893876168</v>
      </c>
      <c r="L230" s="6">
        <f>VLOOKUP($C230,Demographics!$A$1:$T$2860,3,FALSE)/$E230</f>
        <v>0.45098039215686275</v>
      </c>
      <c r="M230" s="6">
        <f>VLOOKUP($C230,Demographics!$A$1:$T$2860,4,FALSE)/$E230</f>
        <v>0.5490196078431373</v>
      </c>
      <c r="N230" s="6">
        <f>VLOOKUP($C230,Demographics!$A$1:$T$2860,5,FALSE)/$E230</f>
        <v>2.9411764705882353E-2</v>
      </c>
      <c r="O230" s="6">
        <f>VLOOKUP($C230,Demographics!$A$1:$T$2860,6,FALSE)/$E230</f>
        <v>9.8039215686274508E-3</v>
      </c>
      <c r="P230" s="6">
        <f>VLOOKUP($C230,Demographics!$A$1:$T$2860,7,FALSE)/$E230</f>
        <v>4.9019607843137254E-2</v>
      </c>
      <c r="Q230" s="6">
        <f>VLOOKUP($C230,Demographics!$A$1:$T$2860,8,FALSE)/$E230</f>
        <v>0.20588235294117646</v>
      </c>
      <c r="R230" s="6">
        <f>VLOOKUP($C230,Demographics!$A$1:$T$2860,9,FALSE)/$E230</f>
        <v>0</v>
      </c>
      <c r="S230" s="6">
        <f>VLOOKUP($C230,Demographics!$A$1:$T$2860,10,FALSE)/$E230</f>
        <v>1.9607843137254902E-2</v>
      </c>
      <c r="T230" s="6">
        <f>VLOOKUP($C230,Demographics!$A$1:$T$2860,11,FALSE)/$E230</f>
        <v>0.68627450980392157</v>
      </c>
      <c r="U230" s="6">
        <f>VLOOKUP($C230,Demographics!$A$1:$T$2860,12,FALSE)/$E230</f>
        <v>9.8039215686274508E-2</v>
      </c>
      <c r="V230" s="6">
        <f>VLOOKUP($C230,Demographics!$A$1:$T$2860,13,FALSE)/$E230</f>
        <v>0</v>
      </c>
      <c r="W230" s="6">
        <f>VLOOKUP($C230,Demographics!$A$1:$T$2860,14,FALSE)/$E230</f>
        <v>9.8039215686274508E-3</v>
      </c>
      <c r="X230" s="6">
        <f>VLOOKUP($C230,Demographics!$A$1:$T$2860,15,FALSE)/$E230</f>
        <v>0.73529411764705888</v>
      </c>
      <c r="Y230" s="6">
        <f>VLOOKUP($C230,Demographics!$A$1:$T$2860,16,FALSE)/$E230</f>
        <v>2.9411764705882353E-2</v>
      </c>
      <c r="Z230" s="6">
        <f>VLOOKUP($C230,Demographics!$A$1:$T$2860,17,FALSE)/$E230</f>
        <v>0</v>
      </c>
      <c r="AA230" s="6">
        <f>VLOOKUP($C230,Demographics!$A$1:$T$2860,18,FALSE)/$E230</f>
        <v>7.8431372549019607E-2</v>
      </c>
      <c r="AB230" s="6">
        <f>VLOOKUP($C230,Demographics!$A$1:$T$2860,19,FALSE)/$E230</f>
        <v>1.9607843137254902E-2</v>
      </c>
      <c r="AC230" s="54">
        <f>VLOOKUP($C230,Demographics!$A$1:$T$2860,20,FALSE)/$E230</f>
        <v>0.14705882352941177</v>
      </c>
      <c r="AD230" s="44">
        <f t="shared" si="15"/>
        <v>2.5005117707267144</v>
      </c>
      <c r="AE230" s="44">
        <f t="shared" si="16"/>
        <v>2.0951893551688845</v>
      </c>
      <c r="AF230" s="44">
        <f t="shared" si="17"/>
        <v>2.4707182320441987</v>
      </c>
      <c r="AG230" s="21">
        <v>2.4E-2</v>
      </c>
      <c r="AH230" s="18">
        <v>0.248</v>
      </c>
      <c r="AI230" s="17">
        <v>0.35699999999999998</v>
      </c>
      <c r="AJ230" s="21">
        <f t="shared" si="19"/>
        <v>0.629</v>
      </c>
      <c r="AK230" s="27">
        <f t="shared" si="18"/>
        <v>61</v>
      </c>
    </row>
    <row r="231" spans="1:37" x14ac:dyDescent="0.2">
      <c r="A231" s="9" t="s">
        <v>681</v>
      </c>
      <c r="B231" s="8" t="s">
        <v>284</v>
      </c>
      <c r="C231" s="35">
        <v>2623</v>
      </c>
      <c r="D231" s="36" t="s">
        <v>123</v>
      </c>
      <c r="E231" s="40">
        <f>VLOOKUP($C231,Demographics!$A$2:$T$2860,2,FALSE)</f>
        <v>193</v>
      </c>
      <c r="F231" s="87">
        <f>IFERROR(VLOOKUP($C231,'Graduation Rate'!$A:$M,13,FALSE), "")</f>
        <v>0.92</v>
      </c>
      <c r="G231" s="87" t="str">
        <f>IFERROR(VLOOKUP($C231,Discipline!$A:$I,4,FALSE), "")</f>
        <v/>
      </c>
      <c r="H231" s="87">
        <f>IFERROR(VLOOKUP($C231,'Dual Credit'!$A:$P,6,FALSE), "")</f>
        <v>0.1</v>
      </c>
      <c r="I231" s="99">
        <f>VLOOKUP($A231,Districts!$A:$G,7,FALSE)</f>
        <v>0</v>
      </c>
      <c r="J231" s="90">
        <f>VLOOKUP($A231,Districts!$A:$F,5,FALSE)</f>
        <v>13.649014389462764</v>
      </c>
      <c r="K231" s="55">
        <f>VLOOKUP($A231,Districts!$A:$F,6,FALSE)</f>
        <v>16955.97015714593</v>
      </c>
      <c r="L231" s="6">
        <f>VLOOKUP($C231,Demographics!$A$1:$T$2860,3,FALSE)/$E231</f>
        <v>0.48186528497409326</v>
      </c>
      <c r="M231" s="6">
        <f>VLOOKUP($C231,Demographics!$A$1:$T$2860,4,FALSE)/$E231</f>
        <v>0.51813471502590669</v>
      </c>
      <c r="N231" s="6">
        <f>VLOOKUP($C231,Demographics!$A$1:$T$2860,5,FALSE)/$E231</f>
        <v>1.0362694300518135E-2</v>
      </c>
      <c r="O231" s="6">
        <f>VLOOKUP($C231,Demographics!$A$1:$T$2860,6,FALSE)/$E231</f>
        <v>0</v>
      </c>
      <c r="P231" s="6">
        <f>VLOOKUP($C231,Demographics!$A$1:$T$2860,7,FALSE)/$E231</f>
        <v>5.1813471502590676E-3</v>
      </c>
      <c r="Q231" s="6">
        <f>VLOOKUP($C231,Demographics!$A$1:$T$2860,8,FALSE)/$E231</f>
        <v>0.6424870466321243</v>
      </c>
      <c r="R231" s="6">
        <f>VLOOKUP($C231,Demographics!$A$1:$T$2860,9,FALSE)/$E231</f>
        <v>0</v>
      </c>
      <c r="S231" s="6">
        <f>VLOOKUP($C231,Demographics!$A$1:$T$2860,10,FALSE)/$E231</f>
        <v>5.1813471502590676E-3</v>
      </c>
      <c r="T231" s="6">
        <f>VLOOKUP($C231,Demographics!$A$1:$T$2860,11,FALSE)/$E231</f>
        <v>0.33678756476683935</v>
      </c>
      <c r="U231" s="6">
        <f>VLOOKUP($C231,Demographics!$A$1:$T$2860,12,FALSE)/$E231</f>
        <v>0.27979274611398963</v>
      </c>
      <c r="V231" s="6">
        <f>VLOOKUP($C231,Demographics!$A$1:$T$2860,13,FALSE)/$E231</f>
        <v>1.5544041450777202E-2</v>
      </c>
      <c r="W231" s="6">
        <f>VLOOKUP($C231,Demographics!$A$1:$T$2860,14,FALSE)/$E231</f>
        <v>3.6269430051813469E-2</v>
      </c>
      <c r="X231" s="6">
        <f>VLOOKUP($C231,Demographics!$A$1:$T$2860,15,FALSE)/$E231</f>
        <v>0.74611398963730569</v>
      </c>
      <c r="Y231" s="6">
        <f>VLOOKUP($C231,Demographics!$A$1:$T$2860,16,FALSE)/$E231</f>
        <v>9.3264248704663211E-2</v>
      </c>
      <c r="Z231" s="6">
        <f>VLOOKUP($C231,Demographics!$A$1:$T$2860,17,FALSE)/$E231</f>
        <v>0</v>
      </c>
      <c r="AA231" s="6">
        <f>VLOOKUP($C231,Demographics!$A$1:$T$2860,18,FALSE)/$E231</f>
        <v>3.1088082901554404E-2</v>
      </c>
      <c r="AB231" s="6">
        <f>VLOOKUP($C231,Demographics!$A$1:$T$2860,19,FALSE)/$E231</f>
        <v>1.5544041450777202E-2</v>
      </c>
      <c r="AC231" s="54">
        <f>VLOOKUP($C231,Demographics!$A$1:$T$2860,20,FALSE)/$E231</f>
        <v>0.11398963730569948</v>
      </c>
      <c r="AD231" s="44">
        <f t="shared" si="15"/>
        <v>2.5920000000000001</v>
      </c>
      <c r="AE231" s="44">
        <f t="shared" si="16"/>
        <v>1.7669999999999999</v>
      </c>
      <c r="AF231" s="44" t="str">
        <f t="shared" si="17"/>
        <v/>
      </c>
      <c r="AG231" s="21">
        <v>0.11899999999999999</v>
      </c>
      <c r="AH231" s="18">
        <v>-4.5999999999999999E-2</v>
      </c>
      <c r="AI231" s="17"/>
      <c r="AJ231" s="21">
        <f t="shared" si="19"/>
        <v>7.2999999999999995E-2</v>
      </c>
      <c r="AK231" s="27">
        <f t="shared" si="18"/>
        <v>193</v>
      </c>
    </row>
    <row r="232" spans="1:37" x14ac:dyDescent="0.2">
      <c r="A232" s="9" t="s">
        <v>842</v>
      </c>
      <c r="B232" s="8" t="s">
        <v>475</v>
      </c>
      <c r="C232" s="35">
        <v>5444</v>
      </c>
      <c r="D232" s="36" t="s">
        <v>123</v>
      </c>
      <c r="E232" s="40">
        <f>VLOOKUP($C232,Demographics!$A$2:$T$2860,2,FALSE)</f>
        <v>170</v>
      </c>
      <c r="F232" s="87">
        <f>IFERROR(VLOOKUP($C232,'Graduation Rate'!$A:$M,13,FALSE), "")</f>
        <v>0.81818181800000001</v>
      </c>
      <c r="G232" s="87">
        <f>IFERROR(VLOOKUP($C232,Discipline!$A:$I,4,FALSE), "")</f>
        <v>0.10100000000000001</v>
      </c>
      <c r="H232" s="87" t="str">
        <f>IFERROR(VLOOKUP($C232,'Dual Credit'!$A:$P,6,FALSE), "")</f>
        <v/>
      </c>
      <c r="I232" s="99">
        <f>VLOOKUP($A232,Districts!$A:$G,7,FALSE)</f>
        <v>2.6411648568608093</v>
      </c>
      <c r="J232" s="90">
        <f>VLOOKUP($A232,Districts!$A:$F,5,FALSE)</f>
        <v>40.82953682611997</v>
      </c>
      <c r="K232" s="55">
        <f>VLOOKUP($A232,Districts!$A:$F,6,FALSE)</f>
        <v>10655.428465990981</v>
      </c>
      <c r="L232" s="6">
        <f>VLOOKUP($C232,Demographics!$A$1:$T$2860,3,FALSE)/$E232</f>
        <v>0.48823529411764705</v>
      </c>
      <c r="M232" s="6">
        <f>VLOOKUP($C232,Demographics!$A$1:$T$2860,4,FALSE)/$E232</f>
        <v>0.5117647058823529</v>
      </c>
      <c r="N232" s="6">
        <f>VLOOKUP($C232,Demographics!$A$1:$T$2860,5,FALSE)/$E232</f>
        <v>1.1764705882352941E-2</v>
      </c>
      <c r="O232" s="6">
        <f>VLOOKUP($C232,Demographics!$A$1:$T$2860,6,FALSE)/$E232</f>
        <v>5.8823529411764705E-3</v>
      </c>
      <c r="P232" s="6">
        <f>VLOOKUP($C232,Demographics!$A$1:$T$2860,7,FALSE)/$E232</f>
        <v>0</v>
      </c>
      <c r="Q232" s="6">
        <f>VLOOKUP($C232,Demographics!$A$1:$T$2860,8,FALSE)/$E232</f>
        <v>8.2352941176470587E-2</v>
      </c>
      <c r="R232" s="6">
        <f>VLOOKUP($C232,Demographics!$A$1:$T$2860,9,FALSE)/$E232</f>
        <v>0</v>
      </c>
      <c r="S232" s="6">
        <f>VLOOKUP($C232,Demographics!$A$1:$T$2860,10,FALSE)/$E232</f>
        <v>0.10588235294117647</v>
      </c>
      <c r="T232" s="6">
        <f>VLOOKUP($C232,Demographics!$A$1:$T$2860,11,FALSE)/$E232</f>
        <v>0.79411764705882348</v>
      </c>
      <c r="U232" s="6">
        <f>VLOOKUP($C232,Demographics!$A$1:$T$2860,12,FALSE)/$E232</f>
        <v>0</v>
      </c>
      <c r="V232" s="6">
        <f>VLOOKUP($C232,Demographics!$A$1:$T$2860,13,FALSE)/$E232</f>
        <v>1.7647058823529412E-2</v>
      </c>
      <c r="W232" s="6">
        <f>VLOOKUP($C232,Demographics!$A$1:$T$2860,14,FALSE)/$E232</f>
        <v>5.8823529411764705E-2</v>
      </c>
      <c r="X232" s="6">
        <f>VLOOKUP($C232,Demographics!$A$1:$T$2860,15,FALSE)/$E232</f>
        <v>0.71764705882352942</v>
      </c>
      <c r="Y232" s="6">
        <f>VLOOKUP($C232,Demographics!$A$1:$T$2860,16,FALSE)/$E232</f>
        <v>0</v>
      </c>
      <c r="Z232" s="6">
        <f>VLOOKUP($C232,Demographics!$A$1:$T$2860,17,FALSE)/$E232</f>
        <v>1.1764705882352941E-2</v>
      </c>
      <c r="AA232" s="6">
        <f>VLOOKUP($C232,Demographics!$A$1:$T$2860,18,FALSE)/$E232</f>
        <v>8.8235294117647065E-2</v>
      </c>
      <c r="AB232" s="6">
        <f>VLOOKUP($C232,Demographics!$A$1:$T$2860,19,FALSE)/$E232</f>
        <v>2.9411764705882353E-2</v>
      </c>
      <c r="AC232" s="54">
        <f>VLOOKUP($C232,Demographics!$A$1:$T$2860,20,FALSE)/$E232</f>
        <v>0.20588235294117646</v>
      </c>
      <c r="AD232" s="44">
        <f t="shared" si="15"/>
        <v>1.9498464687819856</v>
      </c>
      <c r="AE232" s="44">
        <f t="shared" si="16"/>
        <v>1.6550665301944729</v>
      </c>
      <c r="AF232" s="44">
        <f t="shared" si="17"/>
        <v>1.9711637487126674</v>
      </c>
      <c r="AG232" s="21">
        <v>-0.54400000000000004</v>
      </c>
      <c r="AH232" s="18">
        <v>-0.29499999999999998</v>
      </c>
      <c r="AI232" s="17">
        <v>-0.23300000000000001</v>
      </c>
      <c r="AJ232" s="21">
        <f t="shared" si="19"/>
        <v>-1.0720000000000001</v>
      </c>
      <c r="AK232" s="27">
        <f t="shared" si="18"/>
        <v>503</v>
      </c>
    </row>
    <row r="233" spans="1:37" x14ac:dyDescent="0.2">
      <c r="A233" s="9" t="s">
        <v>682</v>
      </c>
      <c r="B233" s="8" t="s">
        <v>181</v>
      </c>
      <c r="C233" s="35">
        <v>3311</v>
      </c>
      <c r="D233" s="36" t="s">
        <v>123</v>
      </c>
      <c r="E233" s="40">
        <f>VLOOKUP($C233,Demographics!$A$2:$T$2860,2,FALSE)</f>
        <v>165</v>
      </c>
      <c r="F233" s="87">
        <f>IFERROR(VLOOKUP($C233,'Graduation Rate'!$A:$M,13,FALSE), "")</f>
        <v>0.78571428600000004</v>
      </c>
      <c r="G233" s="87">
        <f>IFERROR(VLOOKUP($C233,Discipline!$A:$I,4,FALSE), "")</f>
        <v>0.02</v>
      </c>
      <c r="H233" s="87">
        <f>IFERROR(VLOOKUP($C233,'Dual Credit'!$A:$P,6,FALSE), "")</f>
        <v>0.17399999999999999</v>
      </c>
      <c r="I233" s="99">
        <f>VLOOKUP($A233,Districts!$A:$G,7,FALSE)</f>
        <v>4.8622881355932206</v>
      </c>
      <c r="J233" s="90">
        <f>VLOOKUP($A233,Districts!$A:$F,5,FALSE)</f>
        <v>15.308333333333332</v>
      </c>
      <c r="K233" s="55">
        <f>VLOOKUP($A233,Districts!$A:$F,6,FALSE)</f>
        <v>16302.561872618398</v>
      </c>
      <c r="L233" s="6">
        <f>VLOOKUP($C233,Demographics!$A$1:$T$2860,3,FALSE)/$E233</f>
        <v>0.43636363636363634</v>
      </c>
      <c r="M233" s="6">
        <f>VLOOKUP($C233,Demographics!$A$1:$T$2860,4,FALSE)/$E233</f>
        <v>0.5636363636363636</v>
      </c>
      <c r="N233" s="6">
        <f>VLOOKUP($C233,Demographics!$A$1:$T$2860,5,FALSE)/$E233</f>
        <v>0.10303030303030303</v>
      </c>
      <c r="O233" s="6">
        <f>VLOOKUP($C233,Demographics!$A$1:$T$2860,6,FALSE)/$E233</f>
        <v>1.2121212121212121E-2</v>
      </c>
      <c r="P233" s="6">
        <f>VLOOKUP($C233,Demographics!$A$1:$T$2860,7,FALSE)/$E233</f>
        <v>0</v>
      </c>
      <c r="Q233" s="6">
        <f>VLOOKUP($C233,Demographics!$A$1:$T$2860,8,FALSE)/$E233</f>
        <v>0.10303030303030303</v>
      </c>
      <c r="R233" s="6">
        <f>VLOOKUP($C233,Demographics!$A$1:$T$2860,9,FALSE)/$E233</f>
        <v>0</v>
      </c>
      <c r="S233" s="6">
        <f>VLOOKUP($C233,Demographics!$A$1:$T$2860,10,FALSE)/$E233</f>
        <v>9.696969696969697E-2</v>
      </c>
      <c r="T233" s="6">
        <f>VLOOKUP($C233,Demographics!$A$1:$T$2860,11,FALSE)/$E233</f>
        <v>0.68484848484848482</v>
      </c>
      <c r="U233" s="6">
        <f>VLOOKUP($C233,Demographics!$A$1:$T$2860,12,FALSE)/$E233</f>
        <v>6.0606060606060606E-3</v>
      </c>
      <c r="V233" s="6">
        <f>VLOOKUP($C233,Demographics!$A$1:$T$2860,13,FALSE)/$E233</f>
        <v>0</v>
      </c>
      <c r="W233" s="6">
        <f>VLOOKUP($C233,Demographics!$A$1:$T$2860,14,FALSE)/$E233</f>
        <v>7.2727272727272724E-2</v>
      </c>
      <c r="X233" s="6">
        <f>VLOOKUP($C233,Demographics!$A$1:$T$2860,15,FALSE)/$E233</f>
        <v>0.67878787878787883</v>
      </c>
      <c r="Y233" s="6">
        <f>VLOOKUP($C233,Demographics!$A$1:$T$2860,16,FALSE)/$E233</f>
        <v>1.8181818181818181E-2</v>
      </c>
      <c r="Z233" s="6">
        <f>VLOOKUP($C233,Demographics!$A$1:$T$2860,17,FALSE)/$E233</f>
        <v>0</v>
      </c>
      <c r="AA233" s="6">
        <f>VLOOKUP($C233,Demographics!$A$1:$T$2860,18,FALSE)/$E233</f>
        <v>0.12727272727272726</v>
      </c>
      <c r="AB233" s="6">
        <f>VLOOKUP($C233,Demographics!$A$1:$T$2860,19,FALSE)/$E233</f>
        <v>3.0303030303030304E-2</v>
      </c>
      <c r="AC233" s="54">
        <f>VLOOKUP($C233,Demographics!$A$1:$T$2860,20,FALSE)/$E233</f>
        <v>0.17575757575757575</v>
      </c>
      <c r="AD233" s="44">
        <f t="shared" si="15"/>
        <v>3.0308182784272049</v>
      </c>
      <c r="AE233" s="44">
        <f t="shared" si="16"/>
        <v>2.1791967044284242</v>
      </c>
      <c r="AF233" s="44">
        <f t="shared" si="17"/>
        <v>2.3033333333333332</v>
      </c>
      <c r="AG233" s="21">
        <v>0.59099999999999997</v>
      </c>
      <c r="AH233" s="18">
        <v>0.251</v>
      </c>
      <c r="AI233" s="17">
        <v>0.09</v>
      </c>
      <c r="AJ233" s="21">
        <f t="shared" si="19"/>
        <v>0.93199999999999994</v>
      </c>
      <c r="AK233" s="27">
        <f t="shared" si="18"/>
        <v>28</v>
      </c>
    </row>
    <row r="234" spans="1:37" x14ac:dyDescent="0.2">
      <c r="A234" s="9" t="s">
        <v>682</v>
      </c>
      <c r="B234" s="8" t="s">
        <v>476</v>
      </c>
      <c r="C234" s="35">
        <v>5446</v>
      </c>
      <c r="D234" s="36" t="s">
        <v>124</v>
      </c>
      <c r="E234" s="40">
        <f>VLOOKUP($C234,Demographics!$A$2:$T$2860,2,FALSE)</f>
        <v>18</v>
      </c>
      <c r="F234" s="87" t="str">
        <f>IFERROR(VLOOKUP($C234,'Graduation Rate'!$A:$M,13,FALSE), "")</f>
        <v/>
      </c>
      <c r="G234" s="87" t="str">
        <f>IFERROR(VLOOKUP($C234,Discipline!$A:$I,4,FALSE), "")</f>
        <v/>
      </c>
      <c r="H234" s="87" t="str">
        <f>IFERROR(VLOOKUP($C234,'Dual Credit'!$A:$P,6,FALSE), "")</f>
        <v/>
      </c>
      <c r="I234" s="99">
        <f>VLOOKUP($A234,Districts!$A:$G,7,FALSE)</f>
        <v>4.8622881355932206</v>
      </c>
      <c r="J234" s="90">
        <f>VLOOKUP($A234,Districts!$A:$F,5,FALSE)</f>
        <v>15.308333333333332</v>
      </c>
      <c r="K234" s="55">
        <f>VLOOKUP($A234,Districts!$A:$F,6,FALSE)</f>
        <v>16302.561872618398</v>
      </c>
      <c r="L234" s="6">
        <f>VLOOKUP($C234,Demographics!$A$1:$T$2860,3,FALSE)/$E234</f>
        <v>0.44444444444444442</v>
      </c>
      <c r="M234" s="6">
        <f>VLOOKUP($C234,Demographics!$A$1:$T$2860,4,FALSE)/$E234</f>
        <v>0.55555555555555558</v>
      </c>
      <c r="N234" s="6">
        <f>VLOOKUP($C234,Demographics!$A$1:$T$2860,5,FALSE)/$E234</f>
        <v>0.1111111111111111</v>
      </c>
      <c r="O234" s="6">
        <f>VLOOKUP($C234,Demographics!$A$1:$T$2860,6,FALSE)/$E234</f>
        <v>0</v>
      </c>
      <c r="P234" s="6">
        <f>VLOOKUP($C234,Demographics!$A$1:$T$2860,7,FALSE)/$E234</f>
        <v>0</v>
      </c>
      <c r="Q234" s="6">
        <f>VLOOKUP($C234,Demographics!$A$1:$T$2860,8,FALSE)/$E234</f>
        <v>0</v>
      </c>
      <c r="R234" s="6">
        <f>VLOOKUP($C234,Demographics!$A$1:$T$2860,9,FALSE)/$E234</f>
        <v>0</v>
      </c>
      <c r="S234" s="6">
        <f>VLOOKUP($C234,Demographics!$A$1:$T$2860,10,FALSE)/$E234</f>
        <v>0.1111111111111111</v>
      </c>
      <c r="T234" s="6">
        <f>VLOOKUP($C234,Demographics!$A$1:$T$2860,11,FALSE)/$E234</f>
        <v>0.77777777777777779</v>
      </c>
      <c r="U234" s="6">
        <f>VLOOKUP($C234,Demographics!$A$1:$T$2860,12,FALSE)/$E234</f>
        <v>0</v>
      </c>
      <c r="V234" s="6">
        <f>VLOOKUP($C234,Demographics!$A$1:$T$2860,13,FALSE)/$E234</f>
        <v>0</v>
      </c>
      <c r="W234" s="6">
        <f>VLOOKUP($C234,Demographics!$A$1:$T$2860,14,FALSE)/$E234</f>
        <v>5.5555555555555552E-2</v>
      </c>
      <c r="X234" s="6">
        <f>VLOOKUP($C234,Demographics!$A$1:$T$2860,15,FALSE)/$E234</f>
        <v>0.61111111111111116</v>
      </c>
      <c r="Y234" s="6">
        <f>VLOOKUP($C234,Demographics!$A$1:$T$2860,16,FALSE)/$E234</f>
        <v>0</v>
      </c>
      <c r="Z234" s="6">
        <f>VLOOKUP($C234,Demographics!$A$1:$T$2860,17,FALSE)/$E234</f>
        <v>0</v>
      </c>
      <c r="AA234" s="6">
        <f>VLOOKUP($C234,Demographics!$A$1:$T$2860,18,FALSE)/$E234</f>
        <v>0.1111111111111111</v>
      </c>
      <c r="AB234" s="6">
        <f>VLOOKUP($C234,Demographics!$A$1:$T$2860,19,FALSE)/$E234</f>
        <v>0</v>
      </c>
      <c r="AC234" s="54">
        <f>VLOOKUP($C234,Demographics!$A$1:$T$2860,20,FALSE)/$E234</f>
        <v>0.1111111111111111</v>
      </c>
      <c r="AD234" s="44" t="str">
        <f t="shared" si="15"/>
        <v/>
      </c>
      <c r="AE234" s="44" t="str">
        <f t="shared" si="16"/>
        <v/>
      </c>
      <c r="AF234" s="44" t="str">
        <f t="shared" si="17"/>
        <v/>
      </c>
      <c r="AG234" s="21"/>
      <c r="AH234" s="18"/>
      <c r="AI234" s="17"/>
      <c r="AJ234" s="21">
        <f t="shared" si="19"/>
        <v>0</v>
      </c>
      <c r="AK234" s="27">
        <f t="shared" si="18"/>
        <v>223</v>
      </c>
    </row>
    <row r="235" spans="1:37" x14ac:dyDescent="0.2">
      <c r="A235" s="9" t="s">
        <v>683</v>
      </c>
      <c r="B235" s="8" t="s">
        <v>264</v>
      </c>
      <c r="C235" s="35">
        <v>1657</v>
      </c>
      <c r="D235" s="36" t="s">
        <v>123</v>
      </c>
      <c r="E235" s="40">
        <f>VLOOKUP($C235,Demographics!$A$2:$T$2860,2,FALSE)</f>
        <v>78</v>
      </c>
      <c r="F235" s="87">
        <f>IFERROR(VLOOKUP($C235,'Graduation Rate'!$A:$M,13,FALSE), "")</f>
        <v>0.19047618999999999</v>
      </c>
      <c r="G235" s="87">
        <f>IFERROR(VLOOKUP($C235,Discipline!$A:$I,4,FALSE), "")</f>
        <v>0.13600000000000001</v>
      </c>
      <c r="H235" s="87" t="str">
        <f>IFERROR(VLOOKUP($C235,'Dual Credit'!$A:$P,6,FALSE), "")</f>
        <v/>
      </c>
      <c r="I235" s="99">
        <f>VLOOKUP($A235,Districts!$A:$G,7,FALSE)</f>
        <v>8.3021180623651691</v>
      </c>
      <c r="J235" s="90">
        <f>VLOOKUP($A235,Districts!$A:$F,5,FALSE)</f>
        <v>15.33158106679886</v>
      </c>
      <c r="K235" s="55">
        <f>VLOOKUP($A235,Districts!$A:$F,6,FALSE)</f>
        <v>16182.881608928374</v>
      </c>
      <c r="L235" s="6">
        <f>VLOOKUP($C235,Demographics!$A$1:$T$2860,3,FALSE)/$E235</f>
        <v>0.52564102564102566</v>
      </c>
      <c r="M235" s="6">
        <f>VLOOKUP($C235,Demographics!$A$1:$T$2860,4,FALSE)/$E235</f>
        <v>0.47435897435897434</v>
      </c>
      <c r="N235" s="6">
        <f>VLOOKUP($C235,Demographics!$A$1:$T$2860,5,FALSE)/$E235</f>
        <v>0.5641025641025641</v>
      </c>
      <c r="O235" s="6">
        <f>VLOOKUP($C235,Demographics!$A$1:$T$2860,6,FALSE)/$E235</f>
        <v>0</v>
      </c>
      <c r="P235" s="6">
        <f>VLOOKUP($C235,Demographics!$A$1:$T$2860,7,FALSE)/$E235</f>
        <v>1.282051282051282E-2</v>
      </c>
      <c r="Q235" s="6">
        <f>VLOOKUP($C235,Demographics!$A$1:$T$2860,8,FALSE)/$E235</f>
        <v>0.19230769230769232</v>
      </c>
      <c r="R235" s="6">
        <f>VLOOKUP($C235,Demographics!$A$1:$T$2860,9,FALSE)/$E235</f>
        <v>0</v>
      </c>
      <c r="S235" s="6">
        <f>VLOOKUP($C235,Demographics!$A$1:$T$2860,10,FALSE)/$E235</f>
        <v>0.19230769230769232</v>
      </c>
      <c r="T235" s="6">
        <f>VLOOKUP($C235,Demographics!$A$1:$T$2860,11,FALSE)/$E235</f>
        <v>3.8461538461538464E-2</v>
      </c>
      <c r="U235" s="6">
        <f>VLOOKUP($C235,Demographics!$A$1:$T$2860,12,FALSE)/$E235</f>
        <v>0.41025641025641024</v>
      </c>
      <c r="V235" s="6">
        <f>VLOOKUP($C235,Demographics!$A$1:$T$2860,13,FALSE)/$E235</f>
        <v>0</v>
      </c>
      <c r="W235" s="6">
        <f>VLOOKUP($C235,Demographics!$A$1:$T$2860,14,FALSE)/$E235</f>
        <v>0.12820512820512819</v>
      </c>
      <c r="X235" s="6">
        <f>VLOOKUP($C235,Demographics!$A$1:$T$2860,15,FALSE)/$E235</f>
        <v>0.76923076923076927</v>
      </c>
      <c r="Y235" s="6">
        <f>VLOOKUP($C235,Demographics!$A$1:$T$2860,16,FALSE)/$E235</f>
        <v>0.12820512820512819</v>
      </c>
      <c r="Z235" s="6">
        <f>VLOOKUP($C235,Demographics!$A$1:$T$2860,17,FALSE)/$E235</f>
        <v>1.282051282051282E-2</v>
      </c>
      <c r="AA235" s="6">
        <f>VLOOKUP($C235,Demographics!$A$1:$T$2860,18,FALSE)/$E235</f>
        <v>0.20512820512820512</v>
      </c>
      <c r="AB235" s="6">
        <f>VLOOKUP($C235,Demographics!$A$1:$T$2860,19,FALSE)/$E235</f>
        <v>2.564102564102564E-2</v>
      </c>
      <c r="AC235" s="54">
        <f>VLOOKUP($C235,Demographics!$A$1:$T$2860,20,FALSE)/$E235</f>
        <v>0.29487179487179488</v>
      </c>
      <c r="AD235" s="44">
        <f t="shared" si="15"/>
        <v>1.6456790123456788</v>
      </c>
      <c r="AE235" s="44" t="str">
        <f t="shared" si="16"/>
        <v/>
      </c>
      <c r="AF235" s="44" t="str">
        <f t="shared" si="17"/>
        <v/>
      </c>
      <c r="AG235" s="21">
        <v>-0.38600000000000001</v>
      </c>
      <c r="AH235" s="18"/>
      <c r="AI235" s="17"/>
      <c r="AJ235" s="21">
        <f t="shared" si="19"/>
        <v>-0.38600000000000001</v>
      </c>
      <c r="AK235" s="27">
        <f t="shared" si="18"/>
        <v>396</v>
      </c>
    </row>
    <row r="236" spans="1:37" x14ac:dyDescent="0.2">
      <c r="A236" s="9" t="s">
        <v>683</v>
      </c>
      <c r="B236" s="8" t="s">
        <v>141</v>
      </c>
      <c r="C236" s="35">
        <v>1927</v>
      </c>
      <c r="D236" s="36" t="s">
        <v>123</v>
      </c>
      <c r="E236" s="40">
        <f>VLOOKUP($C236,Demographics!$A$2:$T$2860,2,FALSE)</f>
        <v>289</v>
      </c>
      <c r="F236" s="87">
        <f>IFERROR(VLOOKUP($C236,'Graduation Rate'!$A:$M,13,FALSE), "")</f>
        <v>0.65934065900000005</v>
      </c>
      <c r="G236" s="87">
        <f>IFERROR(VLOOKUP($C236,Discipline!$A:$I,4,FALSE), "")</f>
        <v>0.16</v>
      </c>
      <c r="H236" s="87">
        <f>IFERROR(VLOOKUP($C236,'Dual Credit'!$A:$P,6,FALSE), "")</f>
        <v>0.01</v>
      </c>
      <c r="I236" s="99">
        <f>VLOOKUP($A236,Districts!$A:$G,7,FALSE)</f>
        <v>8.3021180623651691</v>
      </c>
      <c r="J236" s="90">
        <f>VLOOKUP($A236,Districts!$A:$F,5,FALSE)</f>
        <v>15.33158106679886</v>
      </c>
      <c r="K236" s="55">
        <f>VLOOKUP($A236,Districts!$A:$F,6,FALSE)</f>
        <v>16182.881608928374</v>
      </c>
      <c r="L236" s="6">
        <f>VLOOKUP($C236,Demographics!$A$1:$T$2860,3,FALSE)/$E236</f>
        <v>0.52249134948096887</v>
      </c>
      <c r="M236" s="6">
        <f>VLOOKUP($C236,Demographics!$A$1:$T$2860,4,FALSE)/$E236</f>
        <v>0.47750865051903113</v>
      </c>
      <c r="N236" s="6">
        <f>VLOOKUP($C236,Demographics!$A$1:$T$2860,5,FALSE)/$E236</f>
        <v>9.3425605536332182E-2</v>
      </c>
      <c r="O236" s="6">
        <f>VLOOKUP($C236,Demographics!$A$1:$T$2860,6,FALSE)/$E236</f>
        <v>3.4602076124567475E-3</v>
      </c>
      <c r="P236" s="6">
        <f>VLOOKUP($C236,Demographics!$A$1:$T$2860,7,FALSE)/$E236</f>
        <v>1.0380622837370242E-2</v>
      </c>
      <c r="Q236" s="6">
        <f>VLOOKUP($C236,Demographics!$A$1:$T$2860,8,FALSE)/$E236</f>
        <v>0.15916955017301038</v>
      </c>
      <c r="R236" s="6">
        <f>VLOOKUP($C236,Demographics!$A$1:$T$2860,9,FALSE)/$E236</f>
        <v>6.920415224913495E-3</v>
      </c>
      <c r="S236" s="6">
        <f>VLOOKUP($C236,Demographics!$A$1:$T$2860,10,FALSE)/$E236</f>
        <v>9.6885813148788927E-2</v>
      </c>
      <c r="T236" s="6">
        <f>VLOOKUP($C236,Demographics!$A$1:$T$2860,11,FALSE)/$E236</f>
        <v>0.62975778546712802</v>
      </c>
      <c r="U236" s="6">
        <f>VLOOKUP($C236,Demographics!$A$1:$T$2860,12,FALSE)/$E236</f>
        <v>3.1141868512110725E-2</v>
      </c>
      <c r="V236" s="6">
        <f>VLOOKUP($C236,Demographics!$A$1:$T$2860,13,FALSE)/$E236</f>
        <v>1.384083044982699E-2</v>
      </c>
      <c r="W236" s="6">
        <f>VLOOKUP($C236,Demographics!$A$1:$T$2860,14,FALSE)/$E236</f>
        <v>0.12110726643598616</v>
      </c>
      <c r="X236" s="6">
        <f>VLOOKUP($C236,Demographics!$A$1:$T$2860,15,FALSE)/$E236</f>
        <v>0.51211072664359858</v>
      </c>
      <c r="Y236" s="6">
        <f>VLOOKUP($C236,Demographics!$A$1:$T$2860,16,FALSE)/$E236</f>
        <v>3.4602076124567475E-3</v>
      </c>
      <c r="Z236" s="6">
        <f>VLOOKUP($C236,Demographics!$A$1:$T$2860,17,FALSE)/$E236</f>
        <v>6.920415224913495E-3</v>
      </c>
      <c r="AA236" s="6">
        <f>VLOOKUP($C236,Demographics!$A$1:$T$2860,18,FALSE)/$E236</f>
        <v>0.11764705882352941</v>
      </c>
      <c r="AB236" s="6">
        <f>VLOOKUP($C236,Demographics!$A$1:$T$2860,19,FALSE)/$E236</f>
        <v>8.3044982698961933E-2</v>
      </c>
      <c r="AC236" s="54">
        <f>VLOOKUP($C236,Demographics!$A$1:$T$2860,20,FALSE)/$E236</f>
        <v>0.29411764705882354</v>
      </c>
      <c r="AD236" s="44">
        <f t="shared" si="15"/>
        <v>2.4731428571428569</v>
      </c>
      <c r="AE236" s="44">
        <f t="shared" si="16"/>
        <v>1.5005599104143337</v>
      </c>
      <c r="AF236" s="44">
        <f t="shared" si="17"/>
        <v>1.9288194444444446</v>
      </c>
      <c r="AG236" s="21">
        <v>-0.112</v>
      </c>
      <c r="AH236" s="18">
        <v>-0.40100000000000002</v>
      </c>
      <c r="AI236" s="17">
        <v>-0.27100000000000002</v>
      </c>
      <c r="AJ236" s="21">
        <f t="shared" si="19"/>
        <v>-0.78400000000000003</v>
      </c>
      <c r="AK236" s="27">
        <f t="shared" si="18"/>
        <v>479</v>
      </c>
    </row>
    <row r="237" spans="1:37" x14ac:dyDescent="0.2">
      <c r="A237" s="9" t="s">
        <v>683</v>
      </c>
      <c r="B237" s="8" t="s">
        <v>477</v>
      </c>
      <c r="C237" s="35">
        <v>5478</v>
      </c>
      <c r="D237" s="36" t="s">
        <v>123</v>
      </c>
      <c r="E237" s="40">
        <f>VLOOKUP($C237,Demographics!$A$2:$T$2860,2,FALSE)</f>
        <v>1663</v>
      </c>
      <c r="F237" s="87">
        <f>IFERROR(VLOOKUP($C237,'Graduation Rate'!$A:$M,13,FALSE), "")</f>
        <v>0.86034912699999999</v>
      </c>
      <c r="G237" s="87">
        <f>IFERROR(VLOOKUP($C237,Discipline!$A:$I,4,FALSE), "")</f>
        <v>3.6999999999999998E-2</v>
      </c>
      <c r="H237" s="87">
        <f>IFERROR(VLOOKUP($C237,'Dual Credit'!$A:$P,6,FALSE), "")</f>
        <v>9.9000000000000005E-2</v>
      </c>
      <c r="I237" s="99">
        <f>VLOOKUP($A237,Districts!$A:$G,7,FALSE)</f>
        <v>8.3021180623651691</v>
      </c>
      <c r="J237" s="90">
        <f>VLOOKUP($A237,Districts!$A:$F,5,FALSE)</f>
        <v>15.33158106679886</v>
      </c>
      <c r="K237" s="55">
        <f>VLOOKUP($A237,Districts!$A:$F,6,FALSE)</f>
        <v>16182.881608928374</v>
      </c>
      <c r="L237" s="6">
        <f>VLOOKUP($C237,Demographics!$A$1:$T$2860,3,FALSE)/$E237</f>
        <v>0.49428743235117256</v>
      </c>
      <c r="M237" s="6">
        <f>VLOOKUP($C237,Demographics!$A$1:$T$2860,4,FALSE)/$E237</f>
        <v>0.50571256764882744</v>
      </c>
      <c r="N237" s="6">
        <f>VLOOKUP($C237,Demographics!$A$1:$T$2860,5,FALSE)/$E237</f>
        <v>1.9242333132892364E-2</v>
      </c>
      <c r="O237" s="6">
        <f>VLOOKUP($C237,Demographics!$A$1:$T$2860,6,FALSE)/$E237</f>
        <v>9.7414311485267593E-2</v>
      </c>
      <c r="P237" s="6">
        <f>VLOOKUP($C237,Demographics!$A$1:$T$2860,7,FALSE)/$E237</f>
        <v>2.826217678893566E-2</v>
      </c>
      <c r="Q237" s="6">
        <f>VLOOKUP($C237,Demographics!$A$1:$T$2860,8,FALSE)/$E237</f>
        <v>0.22489476849067949</v>
      </c>
      <c r="R237" s="6">
        <f>VLOOKUP($C237,Demographics!$A$1:$T$2860,9,FALSE)/$E237</f>
        <v>8.4185207456404093E-3</v>
      </c>
      <c r="S237" s="6">
        <f>VLOOKUP($C237,Demographics!$A$1:$T$2860,10,FALSE)/$E237</f>
        <v>9.3205051112447382E-2</v>
      </c>
      <c r="T237" s="6">
        <f>VLOOKUP($C237,Demographics!$A$1:$T$2860,11,FALSE)/$E237</f>
        <v>0.52856283824413708</v>
      </c>
      <c r="U237" s="6">
        <f>VLOOKUP($C237,Demographics!$A$1:$T$2860,12,FALSE)/$E237</f>
        <v>7.4564040889957911E-2</v>
      </c>
      <c r="V237" s="6">
        <f>VLOOKUP($C237,Demographics!$A$1:$T$2860,13,FALSE)/$E237</f>
        <v>3.0066145520144319E-3</v>
      </c>
      <c r="W237" s="6">
        <f>VLOOKUP($C237,Demographics!$A$1:$T$2860,14,FALSE)/$E237</f>
        <v>2.4052916416115455E-2</v>
      </c>
      <c r="X237" s="6">
        <f>VLOOKUP($C237,Demographics!$A$1:$T$2860,15,FALSE)/$E237</f>
        <v>0.39326518340348765</v>
      </c>
      <c r="Y237" s="6">
        <f>VLOOKUP($C237,Demographics!$A$1:$T$2860,16,FALSE)/$E237</f>
        <v>5.4119061936259774E-3</v>
      </c>
      <c r="Z237" s="6">
        <f>VLOOKUP($C237,Demographics!$A$1:$T$2860,17,FALSE)/$E237</f>
        <v>1.5033072760072159E-2</v>
      </c>
      <c r="AA237" s="6">
        <f>VLOOKUP($C237,Demographics!$A$1:$T$2860,18,FALSE)/$E237</f>
        <v>5.4119061936259774E-2</v>
      </c>
      <c r="AB237" s="6">
        <f>VLOOKUP($C237,Demographics!$A$1:$T$2860,19,FALSE)/$E237</f>
        <v>2.9464822609741433E-2</v>
      </c>
      <c r="AC237" s="54">
        <f>VLOOKUP($C237,Demographics!$A$1:$T$2860,20,FALSE)/$E237</f>
        <v>0.11184606133493687</v>
      </c>
      <c r="AD237" s="44">
        <f t="shared" si="15"/>
        <v>2.9003051881993898</v>
      </c>
      <c r="AE237" s="44">
        <f t="shared" si="16"/>
        <v>2.1414038657171921</v>
      </c>
      <c r="AF237" s="44">
        <f t="shared" si="17"/>
        <v>2.3074968233799238</v>
      </c>
      <c r="AG237" s="21">
        <v>-0.1</v>
      </c>
      <c r="AH237" s="18">
        <v>-0.312</v>
      </c>
      <c r="AI237" s="17">
        <v>-0.21</v>
      </c>
      <c r="AJ237" s="21">
        <f t="shared" si="19"/>
        <v>-0.622</v>
      </c>
      <c r="AK237" s="27">
        <f t="shared" si="18"/>
        <v>451</v>
      </c>
    </row>
    <row r="238" spans="1:37" x14ac:dyDescent="0.2">
      <c r="A238" s="9" t="s">
        <v>683</v>
      </c>
      <c r="B238" s="8" t="s">
        <v>478</v>
      </c>
      <c r="C238" s="35">
        <v>5213</v>
      </c>
      <c r="D238" s="36" t="s">
        <v>123</v>
      </c>
      <c r="E238" s="40">
        <f>VLOOKUP($C238,Demographics!$A$2:$T$2860,2,FALSE)</f>
        <v>1191</v>
      </c>
      <c r="F238" s="87">
        <f>IFERROR(VLOOKUP($C238,'Graduation Rate'!$A:$M,13,FALSE), "")</f>
        <v>0.75767918099999998</v>
      </c>
      <c r="G238" s="87">
        <f>IFERROR(VLOOKUP($C238,Discipline!$A:$I,4,FALSE), "")</f>
        <v>0.08</v>
      </c>
      <c r="H238" s="87">
        <f>IFERROR(VLOOKUP($C238,'Dual Credit'!$A:$P,6,FALSE), "")</f>
        <v>0.11700000000000001</v>
      </c>
      <c r="I238" s="99">
        <f>VLOOKUP($A238,Districts!$A:$G,7,FALSE)</f>
        <v>8.3021180623651691</v>
      </c>
      <c r="J238" s="90">
        <f>VLOOKUP($A238,Districts!$A:$F,5,FALSE)</f>
        <v>15.33158106679886</v>
      </c>
      <c r="K238" s="55">
        <f>VLOOKUP($A238,Districts!$A:$F,6,FALSE)</f>
        <v>16182.881608928374</v>
      </c>
      <c r="L238" s="6">
        <f>VLOOKUP($C238,Demographics!$A$1:$T$2860,3,FALSE)/$E238</f>
        <v>0.48866498740554154</v>
      </c>
      <c r="M238" s="6">
        <f>VLOOKUP($C238,Demographics!$A$1:$T$2860,4,FALSE)/$E238</f>
        <v>0.51133501259445846</v>
      </c>
      <c r="N238" s="6">
        <f>VLOOKUP($C238,Demographics!$A$1:$T$2860,5,FALSE)/$E238</f>
        <v>5.0377833753148617E-2</v>
      </c>
      <c r="O238" s="6">
        <f>VLOOKUP($C238,Demographics!$A$1:$T$2860,6,FALSE)/$E238</f>
        <v>4.4500419815281279E-2</v>
      </c>
      <c r="P238" s="6">
        <f>VLOOKUP($C238,Demographics!$A$1:$T$2860,7,FALSE)/$E238</f>
        <v>1.9311502938706968E-2</v>
      </c>
      <c r="Q238" s="6">
        <f>VLOOKUP($C238,Demographics!$A$1:$T$2860,8,FALSE)/$E238</f>
        <v>0.25524769101595296</v>
      </c>
      <c r="R238" s="6">
        <f>VLOOKUP($C238,Demographics!$A$1:$T$2860,9,FALSE)/$E238</f>
        <v>6.7170445004198151E-3</v>
      </c>
      <c r="S238" s="6">
        <f>VLOOKUP($C238,Demographics!$A$1:$T$2860,10,FALSE)/$E238</f>
        <v>9.5717884130982367E-2</v>
      </c>
      <c r="T238" s="6">
        <f>VLOOKUP($C238,Demographics!$A$1:$T$2860,11,FALSE)/$E238</f>
        <v>0.52812762384550793</v>
      </c>
      <c r="U238" s="6">
        <f>VLOOKUP($C238,Demographics!$A$1:$T$2860,12,FALSE)/$E238</f>
        <v>0.10411418975650713</v>
      </c>
      <c r="V238" s="6">
        <f>VLOOKUP($C238,Demographics!$A$1:$T$2860,13,FALSE)/$E238</f>
        <v>7.556675062972292E-3</v>
      </c>
      <c r="W238" s="6">
        <f>VLOOKUP($C238,Demographics!$A$1:$T$2860,14,FALSE)/$E238</f>
        <v>4.8698572628043661E-2</v>
      </c>
      <c r="X238" s="6">
        <f>VLOOKUP($C238,Demographics!$A$1:$T$2860,15,FALSE)/$E238</f>
        <v>0.4827875734676742</v>
      </c>
      <c r="Y238" s="6">
        <f>VLOOKUP($C238,Demographics!$A$1:$T$2860,16,FALSE)/$E238</f>
        <v>1.8471872376154493E-2</v>
      </c>
      <c r="Z238" s="6">
        <f>VLOOKUP($C238,Demographics!$A$1:$T$2860,17,FALSE)/$E238</f>
        <v>9.2359361880772466E-3</v>
      </c>
      <c r="AA238" s="6">
        <f>VLOOKUP($C238,Demographics!$A$1:$T$2860,18,FALSE)/$E238</f>
        <v>8.1444164567590266E-2</v>
      </c>
      <c r="AB238" s="6">
        <f>VLOOKUP($C238,Demographics!$A$1:$T$2860,19,FALSE)/$E238</f>
        <v>2.1830394626364401E-2</v>
      </c>
      <c r="AC238" s="54">
        <f>VLOOKUP($C238,Demographics!$A$1:$T$2860,20,FALSE)/$E238</f>
        <v>0.18219983207388749</v>
      </c>
      <c r="AD238" s="44">
        <f t="shared" si="15"/>
        <v>2.592476489028213</v>
      </c>
      <c r="AE238" s="44">
        <f t="shared" si="16"/>
        <v>1.768893756845564</v>
      </c>
      <c r="AF238" s="44">
        <f t="shared" si="17"/>
        <v>1.9234760051880673</v>
      </c>
      <c r="AG238" s="21">
        <v>-0.159</v>
      </c>
      <c r="AH238" s="18">
        <v>-0.4</v>
      </c>
      <c r="AI238" s="17">
        <v>-0.37</v>
      </c>
      <c r="AJ238" s="21">
        <f t="shared" si="19"/>
        <v>-0.92900000000000005</v>
      </c>
      <c r="AK238" s="27">
        <f t="shared" si="18"/>
        <v>492</v>
      </c>
    </row>
    <row r="239" spans="1:37" x14ac:dyDescent="0.2">
      <c r="A239" s="9" t="s">
        <v>684</v>
      </c>
      <c r="B239" s="8" t="s">
        <v>418</v>
      </c>
      <c r="C239" s="35">
        <v>1803</v>
      </c>
      <c r="D239" s="36" t="s">
        <v>124</v>
      </c>
      <c r="E239" s="40">
        <f>VLOOKUP($C239,Demographics!$A$2:$T$2860,2,FALSE)</f>
        <v>84</v>
      </c>
      <c r="F239" s="87">
        <f>IFERROR(VLOOKUP($C239,'Graduation Rate'!$A:$M,13,FALSE), "")</f>
        <v>0.66666666699999999</v>
      </c>
      <c r="G239" s="87" t="str">
        <f>IFERROR(VLOOKUP($C239,Discipline!$A:$I,4,FALSE), "")</f>
        <v/>
      </c>
      <c r="H239" s="87" t="str">
        <f>IFERROR(VLOOKUP($C239,'Dual Credit'!$A:$P,6,FALSE), "")</f>
        <v/>
      </c>
      <c r="I239" s="99">
        <f>VLOOKUP($A239,Districts!$A:$G,7,FALSE)</f>
        <v>2.5346998535871155</v>
      </c>
      <c r="J239" s="90">
        <f>VLOOKUP($A239,Districts!$A:$F,5,FALSE)</f>
        <v>16.482246012809238</v>
      </c>
      <c r="K239" s="55">
        <f>VLOOKUP($A239,Districts!$A:$F,6,FALSE)</f>
        <v>13296.549830711871</v>
      </c>
      <c r="L239" s="6">
        <f>VLOOKUP($C239,Demographics!$A$1:$T$2860,3,FALSE)/$E239</f>
        <v>0.58333333333333337</v>
      </c>
      <c r="M239" s="6">
        <f>VLOOKUP($C239,Demographics!$A$1:$T$2860,4,FALSE)/$E239</f>
        <v>0.41666666666666669</v>
      </c>
      <c r="N239" s="6">
        <f>VLOOKUP($C239,Demographics!$A$1:$T$2860,5,FALSE)/$E239</f>
        <v>0</v>
      </c>
      <c r="O239" s="6">
        <f>VLOOKUP($C239,Demographics!$A$1:$T$2860,6,FALSE)/$E239</f>
        <v>0</v>
      </c>
      <c r="P239" s="6">
        <f>VLOOKUP($C239,Demographics!$A$1:$T$2860,7,FALSE)/$E239</f>
        <v>0</v>
      </c>
      <c r="Q239" s="6">
        <f>VLOOKUP($C239,Demographics!$A$1:$T$2860,8,FALSE)/$E239</f>
        <v>5.9523809523809521E-2</v>
      </c>
      <c r="R239" s="6">
        <f>VLOOKUP($C239,Demographics!$A$1:$T$2860,9,FALSE)/$E239</f>
        <v>0</v>
      </c>
      <c r="S239" s="6">
        <f>VLOOKUP($C239,Demographics!$A$1:$T$2860,10,FALSE)/$E239</f>
        <v>5.9523809523809521E-2</v>
      </c>
      <c r="T239" s="6">
        <f>VLOOKUP($C239,Demographics!$A$1:$T$2860,11,FALSE)/$E239</f>
        <v>0.88095238095238093</v>
      </c>
      <c r="U239" s="6">
        <f>VLOOKUP($C239,Demographics!$A$1:$T$2860,12,FALSE)/$E239</f>
        <v>0</v>
      </c>
      <c r="V239" s="6">
        <f>VLOOKUP($C239,Demographics!$A$1:$T$2860,13,FALSE)/$E239</f>
        <v>0</v>
      </c>
      <c r="W239" s="6">
        <f>VLOOKUP($C239,Demographics!$A$1:$T$2860,14,FALSE)/$E239</f>
        <v>0.21428571428571427</v>
      </c>
      <c r="X239" s="6">
        <f>VLOOKUP($C239,Demographics!$A$1:$T$2860,15,FALSE)/$E239</f>
        <v>0.6428571428571429</v>
      </c>
      <c r="Y239" s="6">
        <f>VLOOKUP($C239,Demographics!$A$1:$T$2860,16,FALSE)/$E239</f>
        <v>0</v>
      </c>
      <c r="Z239" s="6">
        <f>VLOOKUP($C239,Demographics!$A$1:$T$2860,17,FALSE)/$E239</f>
        <v>0</v>
      </c>
      <c r="AA239" s="6">
        <f>VLOOKUP($C239,Demographics!$A$1:$T$2860,18,FALSE)/$E239</f>
        <v>0.21428571428571427</v>
      </c>
      <c r="AB239" s="6">
        <f>VLOOKUP($C239,Demographics!$A$1:$T$2860,19,FALSE)/$E239</f>
        <v>4.7619047619047616E-2</v>
      </c>
      <c r="AC239" s="54">
        <f>VLOOKUP($C239,Demographics!$A$1:$T$2860,20,FALSE)/$E239</f>
        <v>0.14285714285714285</v>
      </c>
      <c r="AD239" s="44">
        <f t="shared" si="15"/>
        <v>2.6297760210803687</v>
      </c>
      <c r="AE239" s="44">
        <f t="shared" si="16"/>
        <v>1.9958563535911606</v>
      </c>
      <c r="AF239" s="44">
        <f t="shared" si="17"/>
        <v>2.1942446043165464</v>
      </c>
      <c r="AG239" s="21">
        <v>0.22600000000000001</v>
      </c>
      <c r="AH239" s="18">
        <v>0.20799999999999999</v>
      </c>
      <c r="AI239" s="17">
        <v>0.13100000000000001</v>
      </c>
      <c r="AJ239" s="21">
        <f t="shared" si="19"/>
        <v>0.56499999999999995</v>
      </c>
      <c r="AK239" s="27">
        <f t="shared" si="18"/>
        <v>65</v>
      </c>
    </row>
    <row r="240" spans="1:37" x14ac:dyDescent="0.2">
      <c r="A240" s="9" t="s">
        <v>684</v>
      </c>
      <c r="B240" s="8" t="s">
        <v>53</v>
      </c>
      <c r="C240" s="35">
        <v>2402</v>
      </c>
      <c r="D240" s="36" t="s">
        <v>123</v>
      </c>
      <c r="E240" s="40">
        <f>VLOOKUP($C240,Demographics!$A$2:$T$2860,2,FALSE)</f>
        <v>1642</v>
      </c>
      <c r="F240" s="87">
        <f>IFERROR(VLOOKUP($C240,'Graduation Rate'!$A:$M,13,FALSE), "")</f>
        <v>0.94074074100000005</v>
      </c>
      <c r="G240" s="87">
        <f>IFERROR(VLOOKUP($C240,Discipline!$A:$I,4,FALSE), "")</f>
        <v>0.04</v>
      </c>
      <c r="H240" s="87">
        <f>IFERROR(VLOOKUP($C240,'Dual Credit'!$A:$P,6,FALSE), "")</f>
        <v>0.218</v>
      </c>
      <c r="I240" s="99">
        <f>VLOOKUP($A240,Districts!$A:$G,7,FALSE)</f>
        <v>2.5346998535871155</v>
      </c>
      <c r="J240" s="90">
        <f>VLOOKUP($A240,Districts!$A:$F,5,FALSE)</f>
        <v>16.482246012809238</v>
      </c>
      <c r="K240" s="55">
        <f>VLOOKUP($A240,Districts!$A:$F,6,FALSE)</f>
        <v>13296.549830711871</v>
      </c>
      <c r="L240" s="6">
        <f>VLOOKUP($C240,Demographics!$A$1:$T$2860,3,FALSE)/$E240</f>
        <v>0.48660170523751523</v>
      </c>
      <c r="M240" s="6">
        <f>VLOOKUP($C240,Demographics!$A$1:$T$2860,4,FALSE)/$E240</f>
        <v>0.51339829476248477</v>
      </c>
      <c r="N240" s="6">
        <f>VLOOKUP($C240,Demographics!$A$1:$T$2860,5,FALSE)/$E240</f>
        <v>5.4811205846528625E-3</v>
      </c>
      <c r="O240" s="6">
        <f>VLOOKUP($C240,Demographics!$A$1:$T$2860,6,FALSE)/$E240</f>
        <v>1.0353227771010963E-2</v>
      </c>
      <c r="P240" s="6">
        <f>VLOOKUP($C240,Demographics!$A$1:$T$2860,7,FALSE)/$E240</f>
        <v>1.1571254567600487E-2</v>
      </c>
      <c r="Q240" s="6">
        <f>VLOOKUP($C240,Demographics!$A$1:$T$2860,8,FALSE)/$E240</f>
        <v>6.5773447015834346E-2</v>
      </c>
      <c r="R240" s="6">
        <f>VLOOKUP($C240,Demographics!$A$1:$T$2860,9,FALSE)/$E240</f>
        <v>1.2180267965895249E-3</v>
      </c>
      <c r="S240" s="6">
        <f>VLOOKUP($C240,Demographics!$A$1:$T$2860,10,FALSE)/$E240</f>
        <v>0.10353227771010962</v>
      </c>
      <c r="T240" s="6">
        <f>VLOOKUP($C240,Demographics!$A$1:$T$2860,11,FALSE)/$E240</f>
        <v>0.80207064555420216</v>
      </c>
      <c r="U240" s="6">
        <f>VLOOKUP($C240,Demographics!$A$1:$T$2860,12,FALSE)/$E240</f>
        <v>6.6991473812423874E-3</v>
      </c>
      <c r="V240" s="6">
        <f>VLOOKUP($C240,Demographics!$A$1:$T$2860,13,FALSE)/$E240</f>
        <v>7.9171741778319114E-3</v>
      </c>
      <c r="W240" s="6">
        <f>VLOOKUP($C240,Demographics!$A$1:$T$2860,14,FALSE)/$E240</f>
        <v>2.9841656516443361E-2</v>
      </c>
      <c r="X240" s="6">
        <f>VLOOKUP($C240,Demographics!$A$1:$T$2860,15,FALSE)/$E240</f>
        <v>0.26248477466504261</v>
      </c>
      <c r="Y240" s="6">
        <f>VLOOKUP($C240,Demographics!$A$1:$T$2860,16,FALSE)/$E240</f>
        <v>6.0901339829476245E-4</v>
      </c>
      <c r="Z240" s="6">
        <f>VLOOKUP($C240,Demographics!$A$1:$T$2860,17,FALSE)/$E240</f>
        <v>1.9488428745432398E-2</v>
      </c>
      <c r="AA240" s="6">
        <f>VLOOKUP($C240,Demographics!$A$1:$T$2860,18,FALSE)/$E240</f>
        <v>2.679658952496955E-2</v>
      </c>
      <c r="AB240" s="6">
        <f>VLOOKUP($C240,Demographics!$A$1:$T$2860,19,FALSE)/$E240</f>
        <v>2.1315468940316686E-2</v>
      </c>
      <c r="AC240" s="54">
        <f>VLOOKUP($C240,Demographics!$A$1:$T$2860,20,FALSE)/$E240</f>
        <v>0.12667478684531058</v>
      </c>
      <c r="AD240" s="44">
        <f t="shared" si="15"/>
        <v>3.274390243902439</v>
      </c>
      <c r="AE240" s="44">
        <f t="shared" si="16"/>
        <v>2.661070304302203</v>
      </c>
      <c r="AF240" s="44">
        <f t="shared" si="17"/>
        <v>2.601415094339623</v>
      </c>
      <c r="AG240" s="21">
        <v>0.17599999999999999</v>
      </c>
      <c r="AH240" s="18">
        <v>7.8E-2</v>
      </c>
      <c r="AI240" s="17">
        <v>8.9999999999999993E-3</v>
      </c>
      <c r="AJ240" s="21">
        <f t="shared" si="19"/>
        <v>0.26300000000000001</v>
      </c>
      <c r="AK240" s="27">
        <f t="shared" si="18"/>
        <v>142</v>
      </c>
    </row>
    <row r="241" spans="1:37" x14ac:dyDescent="0.2">
      <c r="A241" s="9" t="s">
        <v>684</v>
      </c>
      <c r="B241" s="8" t="s">
        <v>185</v>
      </c>
      <c r="C241" s="35">
        <v>4491</v>
      </c>
      <c r="D241" s="36" t="s">
        <v>123</v>
      </c>
      <c r="E241" s="40">
        <f>VLOOKUP($C241,Demographics!$A$2:$T$2860,2,FALSE)</f>
        <v>1604</v>
      </c>
      <c r="F241" s="87">
        <f>IFERROR(VLOOKUP($C241,'Graduation Rate'!$A:$M,13,FALSE), "")</f>
        <v>0.94246575300000002</v>
      </c>
      <c r="G241" s="87">
        <f>IFERROR(VLOOKUP($C241,Discipline!$A:$I,4,FALSE), "")</f>
        <v>4.4999999999999998E-2</v>
      </c>
      <c r="H241" s="87">
        <f>IFERROR(VLOOKUP($C241,'Dual Credit'!$A:$P,6,FALSE), "")</f>
        <v>0.20200000000000001</v>
      </c>
      <c r="I241" s="99">
        <f>VLOOKUP($A241,Districts!$A:$G,7,FALSE)</f>
        <v>2.5346998535871155</v>
      </c>
      <c r="J241" s="90">
        <f>VLOOKUP($A241,Districts!$A:$F,5,FALSE)</f>
        <v>16.482246012809238</v>
      </c>
      <c r="K241" s="55">
        <f>VLOOKUP($A241,Districts!$A:$F,6,FALSE)</f>
        <v>13296.549830711871</v>
      </c>
      <c r="L241" s="6">
        <f>VLOOKUP($C241,Demographics!$A$1:$T$2860,3,FALSE)/$E241</f>
        <v>0.49875311720698257</v>
      </c>
      <c r="M241" s="6">
        <f>VLOOKUP($C241,Demographics!$A$1:$T$2860,4,FALSE)/$E241</f>
        <v>0.50124688279301743</v>
      </c>
      <c r="N241" s="6">
        <f>VLOOKUP($C241,Demographics!$A$1:$T$2860,5,FALSE)/$E241</f>
        <v>4.9875311720698253E-3</v>
      </c>
      <c r="O241" s="6">
        <f>VLOOKUP($C241,Demographics!$A$1:$T$2860,6,FALSE)/$E241</f>
        <v>1.8703241895261846E-2</v>
      </c>
      <c r="P241" s="6">
        <f>VLOOKUP($C241,Demographics!$A$1:$T$2860,7,FALSE)/$E241</f>
        <v>1.4962593516209476E-2</v>
      </c>
      <c r="Q241" s="6">
        <f>VLOOKUP($C241,Demographics!$A$1:$T$2860,8,FALSE)/$E241</f>
        <v>6.2344139650872821E-2</v>
      </c>
      <c r="R241" s="6">
        <f>VLOOKUP($C241,Demographics!$A$1:$T$2860,9,FALSE)/$E241</f>
        <v>3.1795511221945134E-2</v>
      </c>
      <c r="S241" s="6">
        <f>VLOOKUP($C241,Demographics!$A$1:$T$2860,10,FALSE)/$E241</f>
        <v>6.6084788029925193E-2</v>
      </c>
      <c r="T241" s="6">
        <f>VLOOKUP($C241,Demographics!$A$1:$T$2860,11,FALSE)/$E241</f>
        <v>0.80112219451371569</v>
      </c>
      <c r="U241" s="6">
        <f>VLOOKUP($C241,Demographics!$A$1:$T$2860,12,FALSE)/$E241</f>
        <v>3.3042394014962596E-2</v>
      </c>
      <c r="V241" s="6">
        <f>VLOOKUP($C241,Demographics!$A$1:$T$2860,13,FALSE)/$E241</f>
        <v>3.740648379052369E-3</v>
      </c>
      <c r="W241" s="6">
        <f>VLOOKUP($C241,Demographics!$A$1:$T$2860,14,FALSE)/$E241</f>
        <v>3.3042394014962596E-2</v>
      </c>
      <c r="X241" s="6">
        <f>VLOOKUP($C241,Demographics!$A$1:$T$2860,15,FALSE)/$E241</f>
        <v>0.29862842892768082</v>
      </c>
      <c r="Y241" s="6">
        <f>VLOOKUP($C241,Demographics!$A$1:$T$2860,16,FALSE)/$E241</f>
        <v>0</v>
      </c>
      <c r="Z241" s="6">
        <f>VLOOKUP($C241,Demographics!$A$1:$T$2860,17,FALSE)/$E241</f>
        <v>9.9750623441396506E-3</v>
      </c>
      <c r="AA241" s="6">
        <f>VLOOKUP($C241,Demographics!$A$1:$T$2860,18,FALSE)/$E241</f>
        <v>2.4937655860349128E-2</v>
      </c>
      <c r="AB241" s="6">
        <f>VLOOKUP($C241,Demographics!$A$1:$T$2860,19,FALSE)/$E241</f>
        <v>1.4339152119700748E-2</v>
      </c>
      <c r="AC241" s="54">
        <f>VLOOKUP($C241,Demographics!$A$1:$T$2860,20,FALSE)/$E241</f>
        <v>0.121571072319202</v>
      </c>
      <c r="AD241" s="44">
        <f t="shared" si="15"/>
        <v>3.2375127420998981</v>
      </c>
      <c r="AE241" s="44">
        <f t="shared" si="16"/>
        <v>2.4856850715746424</v>
      </c>
      <c r="AF241" s="44">
        <f t="shared" si="17"/>
        <v>2.2017259978425026</v>
      </c>
      <c r="AG241" s="21">
        <v>0.153</v>
      </c>
      <c r="AH241" s="18">
        <v>9.2999999999999999E-2</v>
      </c>
      <c r="AI241" s="17">
        <v>-0.224</v>
      </c>
      <c r="AJ241" s="21">
        <f t="shared" si="19"/>
        <v>2.1999999999999992E-2</v>
      </c>
      <c r="AK241" s="27">
        <f t="shared" si="18"/>
        <v>214</v>
      </c>
    </row>
    <row r="242" spans="1:37" x14ac:dyDescent="0.2">
      <c r="A242" s="9" t="s">
        <v>684</v>
      </c>
      <c r="B242" s="8" t="s">
        <v>479</v>
      </c>
      <c r="C242" s="35">
        <v>5268</v>
      </c>
      <c r="D242" s="36" t="s">
        <v>123</v>
      </c>
      <c r="E242" s="40">
        <f>VLOOKUP($C242,Demographics!$A$2:$T$2860,2,FALSE)</f>
        <v>170</v>
      </c>
      <c r="F242" s="87" t="str">
        <f>IFERROR(VLOOKUP($C242,'Graduation Rate'!$A:$M,13,FALSE), "")</f>
        <v/>
      </c>
      <c r="G242" s="87" t="str">
        <f>IFERROR(VLOOKUP($C242,Discipline!$A:$I,4,FALSE), "")</f>
        <v/>
      </c>
      <c r="H242" s="87" t="str">
        <f>IFERROR(VLOOKUP($C242,'Dual Credit'!$A:$P,6,FALSE), "")</f>
        <v/>
      </c>
      <c r="I242" s="99">
        <f>VLOOKUP($A242,Districts!$A:$G,7,FALSE)</f>
        <v>2.5346998535871155</v>
      </c>
      <c r="J242" s="90">
        <f>VLOOKUP($A242,Districts!$A:$F,5,FALSE)</f>
        <v>16.482246012809238</v>
      </c>
      <c r="K242" s="55">
        <f>VLOOKUP($A242,Districts!$A:$F,6,FALSE)</f>
        <v>13296.549830711871</v>
      </c>
      <c r="L242" s="6">
        <f>VLOOKUP($C242,Demographics!$A$1:$T$2860,3,FALSE)/$E242</f>
        <v>0.3411764705882353</v>
      </c>
      <c r="M242" s="6">
        <f>VLOOKUP($C242,Demographics!$A$1:$T$2860,4,FALSE)/$E242</f>
        <v>0.6588235294117647</v>
      </c>
      <c r="N242" s="6">
        <f>VLOOKUP($C242,Demographics!$A$1:$T$2860,5,FALSE)/$E242</f>
        <v>5.8823529411764705E-3</v>
      </c>
      <c r="O242" s="6">
        <f>VLOOKUP($C242,Demographics!$A$1:$T$2860,6,FALSE)/$E242</f>
        <v>0</v>
      </c>
      <c r="P242" s="6">
        <f>VLOOKUP($C242,Demographics!$A$1:$T$2860,7,FALSE)/$E242</f>
        <v>1.1764705882352941E-2</v>
      </c>
      <c r="Q242" s="6">
        <f>VLOOKUP($C242,Demographics!$A$1:$T$2860,8,FALSE)/$E242</f>
        <v>0.11176470588235295</v>
      </c>
      <c r="R242" s="6">
        <f>VLOOKUP($C242,Demographics!$A$1:$T$2860,9,FALSE)/$E242</f>
        <v>0</v>
      </c>
      <c r="S242" s="6">
        <f>VLOOKUP($C242,Demographics!$A$1:$T$2860,10,FALSE)/$E242</f>
        <v>3.5294117647058823E-2</v>
      </c>
      <c r="T242" s="6">
        <f>VLOOKUP($C242,Demographics!$A$1:$T$2860,11,FALSE)/$E242</f>
        <v>0.83529411764705885</v>
      </c>
      <c r="U242" s="6">
        <f>VLOOKUP($C242,Demographics!$A$1:$T$2860,12,FALSE)/$E242</f>
        <v>0</v>
      </c>
      <c r="V242" s="6">
        <f>VLOOKUP($C242,Demographics!$A$1:$T$2860,13,FALSE)/$E242</f>
        <v>0</v>
      </c>
      <c r="W242" s="6">
        <f>VLOOKUP($C242,Demographics!$A$1:$T$2860,14,FALSE)/$E242</f>
        <v>4.1176470588235294E-2</v>
      </c>
      <c r="X242" s="6">
        <f>VLOOKUP($C242,Demographics!$A$1:$T$2860,15,FALSE)/$E242</f>
        <v>0.27058823529411763</v>
      </c>
      <c r="Y242" s="6">
        <f>VLOOKUP($C242,Demographics!$A$1:$T$2860,16,FALSE)/$E242</f>
        <v>0</v>
      </c>
      <c r="Z242" s="6">
        <f>VLOOKUP($C242,Demographics!$A$1:$T$2860,17,FALSE)/$E242</f>
        <v>5.8823529411764705E-3</v>
      </c>
      <c r="AA242" s="6">
        <f>VLOOKUP($C242,Demographics!$A$1:$T$2860,18,FALSE)/$E242</f>
        <v>4.1176470588235294E-2</v>
      </c>
      <c r="AB242" s="6">
        <f>VLOOKUP($C242,Demographics!$A$1:$T$2860,19,FALSE)/$E242</f>
        <v>5.2941176470588235E-2</v>
      </c>
      <c r="AC242" s="54">
        <f>VLOOKUP($C242,Demographics!$A$1:$T$2860,20,FALSE)/$E242</f>
        <v>7.0588235294117646E-2</v>
      </c>
      <c r="AD242" s="44">
        <f t="shared" si="15"/>
        <v>3.37</v>
      </c>
      <c r="AE242" s="44">
        <f t="shared" si="16"/>
        <v>2.9210000000000003</v>
      </c>
      <c r="AF242" s="44">
        <f t="shared" si="17"/>
        <v>2.9761051373954603</v>
      </c>
      <c r="AG242" s="21">
        <v>0.40300000000000002</v>
      </c>
      <c r="AH242" s="18">
        <v>0.42599999999999999</v>
      </c>
      <c r="AI242" s="17">
        <v>0.40899999999999997</v>
      </c>
      <c r="AJ242" s="21">
        <f t="shared" si="19"/>
        <v>1.238</v>
      </c>
      <c r="AK242" s="27">
        <f t="shared" si="18"/>
        <v>12</v>
      </c>
    </row>
    <row r="243" spans="1:37" x14ac:dyDescent="0.2">
      <c r="A243" s="9" t="s">
        <v>685</v>
      </c>
      <c r="B243" s="8" t="s">
        <v>480</v>
      </c>
      <c r="C243" s="35">
        <v>5042</v>
      </c>
      <c r="D243" s="36" t="s">
        <v>124</v>
      </c>
      <c r="E243" s="40">
        <f>VLOOKUP($C243,Demographics!$A$2:$T$2860,2,FALSE)</f>
        <v>28</v>
      </c>
      <c r="F243" s="87">
        <f>IFERROR(VLOOKUP($C243,'Graduation Rate'!$A:$M,13,FALSE), "")</f>
        <v>0.428571429</v>
      </c>
      <c r="G243" s="87" t="str">
        <f>IFERROR(VLOOKUP($C243,Discipline!$A:$I,4,FALSE), "")</f>
        <v/>
      </c>
      <c r="H243" s="87" t="str">
        <f>IFERROR(VLOOKUP($C243,'Dual Credit'!$A:$P,6,FALSE), "")</f>
        <v/>
      </c>
      <c r="I243" s="99">
        <f>VLOOKUP($A243,Districts!$A:$G,7,FALSE)</f>
        <v>2.1114864864864864</v>
      </c>
      <c r="J243" s="90">
        <f>VLOOKUP($A243,Districts!$A:$F,5,FALSE)</f>
        <v>14.085987457909857</v>
      </c>
      <c r="K243" s="55">
        <f>VLOOKUP($A243,Districts!$A:$F,6,FALSE)</f>
        <v>14316.955891463944</v>
      </c>
      <c r="L243" s="6">
        <f>VLOOKUP($C243,Demographics!$A$1:$T$2860,3,FALSE)/$E243</f>
        <v>0.4642857142857143</v>
      </c>
      <c r="M243" s="6">
        <f>VLOOKUP($C243,Demographics!$A$1:$T$2860,4,FALSE)/$E243</f>
        <v>0.5357142857142857</v>
      </c>
      <c r="N243" s="6">
        <f>VLOOKUP($C243,Demographics!$A$1:$T$2860,5,FALSE)/$E243</f>
        <v>7.1428571428571425E-2</v>
      </c>
      <c r="O243" s="6">
        <f>VLOOKUP($C243,Demographics!$A$1:$T$2860,6,FALSE)/$E243</f>
        <v>0</v>
      </c>
      <c r="P243" s="6">
        <f>VLOOKUP($C243,Demographics!$A$1:$T$2860,7,FALSE)/$E243</f>
        <v>0</v>
      </c>
      <c r="Q243" s="6">
        <f>VLOOKUP($C243,Demographics!$A$1:$T$2860,8,FALSE)/$E243</f>
        <v>3.5714285714285712E-2</v>
      </c>
      <c r="R243" s="6">
        <f>VLOOKUP($C243,Demographics!$A$1:$T$2860,9,FALSE)/$E243</f>
        <v>0</v>
      </c>
      <c r="S243" s="6">
        <f>VLOOKUP($C243,Demographics!$A$1:$T$2860,10,FALSE)/$E243</f>
        <v>3.5714285714285712E-2</v>
      </c>
      <c r="T243" s="6">
        <f>VLOOKUP($C243,Demographics!$A$1:$T$2860,11,FALSE)/$E243</f>
        <v>0.8571428571428571</v>
      </c>
      <c r="U243" s="6">
        <f>VLOOKUP($C243,Demographics!$A$1:$T$2860,12,FALSE)/$E243</f>
        <v>0</v>
      </c>
      <c r="V243" s="6">
        <f>VLOOKUP($C243,Demographics!$A$1:$T$2860,13,FALSE)/$E243</f>
        <v>3.5714285714285712E-2</v>
      </c>
      <c r="W243" s="6">
        <f>VLOOKUP($C243,Demographics!$A$1:$T$2860,14,FALSE)/$E243</f>
        <v>7.1428571428571425E-2</v>
      </c>
      <c r="X243" s="6">
        <f>VLOOKUP($C243,Demographics!$A$1:$T$2860,15,FALSE)/$E243</f>
        <v>0.6071428571428571</v>
      </c>
      <c r="Y243" s="6">
        <f>VLOOKUP($C243,Demographics!$A$1:$T$2860,16,FALSE)/$E243</f>
        <v>0</v>
      </c>
      <c r="Z243" s="6">
        <f>VLOOKUP($C243,Demographics!$A$1:$T$2860,17,FALSE)/$E243</f>
        <v>3.5714285714285712E-2</v>
      </c>
      <c r="AA243" s="6">
        <f>VLOOKUP($C243,Demographics!$A$1:$T$2860,18,FALSE)/$E243</f>
        <v>0.17857142857142858</v>
      </c>
      <c r="AB243" s="6">
        <f>VLOOKUP($C243,Demographics!$A$1:$T$2860,19,FALSE)/$E243</f>
        <v>3.5714285714285712E-2</v>
      </c>
      <c r="AC243" s="54">
        <f>VLOOKUP($C243,Demographics!$A$1:$T$2860,20,FALSE)/$E243</f>
        <v>0.2857142857142857</v>
      </c>
      <c r="AD243" s="44">
        <f t="shared" si="15"/>
        <v>2.42</v>
      </c>
      <c r="AE243" s="44">
        <f t="shared" si="16"/>
        <v>1.4200000000000002</v>
      </c>
      <c r="AF243" s="44">
        <f t="shared" si="17"/>
        <v>1.6390101892285296</v>
      </c>
      <c r="AG243" s="19">
        <v>2.1000000000000001E-2</v>
      </c>
      <c r="AH243" s="20">
        <v>-0.33100000000000002</v>
      </c>
      <c r="AI243" s="17">
        <v>-0.626</v>
      </c>
      <c r="AJ243" s="21">
        <f t="shared" si="19"/>
        <v>-0.93599999999999994</v>
      </c>
      <c r="AK243" s="27">
        <f t="shared" si="18"/>
        <v>493</v>
      </c>
    </row>
    <row r="244" spans="1:37" x14ac:dyDescent="0.2">
      <c r="A244" s="9" t="s">
        <v>685</v>
      </c>
      <c r="B244" s="8" t="s">
        <v>281</v>
      </c>
      <c r="C244" s="35">
        <v>2890</v>
      </c>
      <c r="D244" s="36" t="s">
        <v>123</v>
      </c>
      <c r="E244" s="40">
        <f>VLOOKUP($C244,Demographics!$A$2:$T$2860,2,FALSE)</f>
        <v>513</v>
      </c>
      <c r="F244" s="87">
        <f>IFERROR(VLOOKUP($C244,'Graduation Rate'!$A:$M,13,FALSE), "")</f>
        <v>0.97692307700000003</v>
      </c>
      <c r="G244" s="87">
        <f>IFERROR(VLOOKUP($C244,Discipline!$A:$I,4,FALSE), "")</f>
        <v>0.03</v>
      </c>
      <c r="H244" s="87">
        <f>IFERROR(VLOOKUP($C244,'Dual Credit'!$A:$P,6,FALSE), "")</f>
        <v>0.16200000000000001</v>
      </c>
      <c r="I244" s="99">
        <f>VLOOKUP($A244,Districts!$A:$G,7,FALSE)</f>
        <v>2.1114864864864864</v>
      </c>
      <c r="J244" s="90">
        <f>VLOOKUP($A244,Districts!$A:$F,5,FALSE)</f>
        <v>14.085987457909857</v>
      </c>
      <c r="K244" s="55">
        <f>VLOOKUP($A244,Districts!$A:$F,6,FALSE)</f>
        <v>14316.955891463944</v>
      </c>
      <c r="L244" s="6">
        <f>VLOOKUP($C244,Demographics!$A$1:$T$2860,3,FALSE)/$E244</f>
        <v>0.44639376218323584</v>
      </c>
      <c r="M244" s="6">
        <f>VLOOKUP($C244,Demographics!$A$1:$T$2860,4,FALSE)/$E244</f>
        <v>0.5536062378167641</v>
      </c>
      <c r="N244" s="6">
        <f>VLOOKUP($C244,Demographics!$A$1:$T$2860,5,FALSE)/$E244</f>
        <v>1.9493177387914229E-3</v>
      </c>
      <c r="O244" s="6">
        <f>VLOOKUP($C244,Demographics!$A$1:$T$2860,6,FALSE)/$E244</f>
        <v>5.8479532163742687E-3</v>
      </c>
      <c r="P244" s="6">
        <f>VLOOKUP($C244,Demographics!$A$1:$T$2860,7,FALSE)/$E244</f>
        <v>2.9239766081871343E-2</v>
      </c>
      <c r="Q244" s="6">
        <f>VLOOKUP($C244,Demographics!$A$1:$T$2860,8,FALSE)/$E244</f>
        <v>9.1617933723196876E-2</v>
      </c>
      <c r="R244" s="6">
        <f>VLOOKUP($C244,Demographics!$A$1:$T$2860,9,FALSE)/$E244</f>
        <v>1.9493177387914229E-3</v>
      </c>
      <c r="S244" s="6">
        <f>VLOOKUP($C244,Demographics!$A$1:$T$2860,10,FALSE)/$E244</f>
        <v>7.7972709551656916E-2</v>
      </c>
      <c r="T244" s="6">
        <f>VLOOKUP($C244,Demographics!$A$1:$T$2860,11,FALSE)/$E244</f>
        <v>0.79142300194931769</v>
      </c>
      <c r="U244" s="6">
        <f>VLOOKUP($C244,Demographics!$A$1:$T$2860,12,FALSE)/$E244</f>
        <v>3.8986354775828458E-3</v>
      </c>
      <c r="V244" s="6">
        <f>VLOOKUP($C244,Demographics!$A$1:$T$2860,13,FALSE)/$E244</f>
        <v>9.7465886939571145E-3</v>
      </c>
      <c r="W244" s="6">
        <f>VLOOKUP($C244,Demographics!$A$1:$T$2860,14,FALSE)/$E244</f>
        <v>9.7465886939571145E-3</v>
      </c>
      <c r="X244" s="6">
        <f>VLOOKUP($C244,Demographics!$A$1:$T$2860,15,FALSE)/$E244</f>
        <v>0.34502923976608185</v>
      </c>
      <c r="Y244" s="6">
        <f>VLOOKUP($C244,Demographics!$A$1:$T$2860,16,FALSE)/$E244</f>
        <v>0</v>
      </c>
      <c r="Z244" s="6">
        <f>VLOOKUP($C244,Demographics!$A$1:$T$2860,17,FALSE)/$E244</f>
        <v>0.17153996101364521</v>
      </c>
      <c r="AA244" s="6">
        <f>VLOOKUP($C244,Demographics!$A$1:$T$2860,18,FALSE)/$E244</f>
        <v>5.4580896686159841E-2</v>
      </c>
      <c r="AB244" s="6">
        <f>VLOOKUP($C244,Demographics!$A$1:$T$2860,19,FALSE)/$E244</f>
        <v>7.407407407407407E-2</v>
      </c>
      <c r="AC244" s="54">
        <f>VLOOKUP($C244,Demographics!$A$1:$T$2860,20,FALSE)/$E244</f>
        <v>0.10916179337231968</v>
      </c>
      <c r="AD244" s="44">
        <f t="shared" si="15"/>
        <v>3.1401015228426394</v>
      </c>
      <c r="AE244" s="44">
        <f t="shared" si="16"/>
        <v>2.2964467005076141</v>
      </c>
      <c r="AF244" s="44">
        <f t="shared" si="17"/>
        <v>2.4389233954451344</v>
      </c>
      <c r="AG244" s="19">
        <v>0.16500000000000001</v>
      </c>
      <c r="AH244" s="20">
        <v>-0.10199999999999999</v>
      </c>
      <c r="AI244" s="17">
        <v>-0.10299999999999999</v>
      </c>
      <c r="AJ244" s="21">
        <f t="shared" si="19"/>
        <v>-3.999999999999998E-2</v>
      </c>
      <c r="AK244" s="27">
        <f t="shared" si="18"/>
        <v>282</v>
      </c>
    </row>
    <row r="245" spans="1:37" x14ac:dyDescent="0.2">
      <c r="A245" s="9" t="s">
        <v>686</v>
      </c>
      <c r="B245" s="8" t="s">
        <v>65</v>
      </c>
      <c r="C245" s="35">
        <v>3029</v>
      </c>
      <c r="D245" s="36" t="s">
        <v>123</v>
      </c>
      <c r="E245" s="40">
        <f>VLOOKUP($C245,Demographics!$A$2:$T$2860,2,FALSE)</f>
        <v>1553</v>
      </c>
      <c r="F245" s="87">
        <f>IFERROR(VLOOKUP($C245,'Graduation Rate'!$A:$M,13,FALSE), "")</f>
        <v>0.92944038900000003</v>
      </c>
      <c r="G245" s="87">
        <f>IFERROR(VLOOKUP($C245,Discipline!$A:$I,4,FALSE), "")</f>
        <v>1.9E-2</v>
      </c>
      <c r="H245" s="87">
        <f>IFERROR(VLOOKUP($C245,'Dual Credit'!$A:$P,6,FALSE), "")</f>
        <v>0.33700000000000002</v>
      </c>
      <c r="I245" s="99">
        <f>VLOOKUP($A245,Districts!$A:$G,7,FALSE)</f>
        <v>2.2194612169066419</v>
      </c>
      <c r="J245" s="90">
        <f>VLOOKUP($A245,Districts!$A:$F,5,FALSE)</f>
        <v>15.144612453700377</v>
      </c>
      <c r="K245" s="55">
        <f>VLOOKUP($A245,Districts!$A:$F,6,FALSE)</f>
        <v>15441.69920632407</v>
      </c>
      <c r="L245" s="6">
        <f>VLOOKUP($C245,Demographics!$A$1:$T$2860,3,FALSE)/$E245</f>
        <v>0.45782356728911783</v>
      </c>
      <c r="M245" s="6">
        <f>VLOOKUP($C245,Demographics!$A$1:$T$2860,4,FALSE)/$E245</f>
        <v>0.53960077269800388</v>
      </c>
      <c r="N245" s="6">
        <f>VLOOKUP($C245,Demographics!$A$1:$T$2860,5,FALSE)/$E245</f>
        <v>1.9317450096587251E-3</v>
      </c>
      <c r="O245" s="6">
        <f>VLOOKUP($C245,Demographics!$A$1:$T$2860,6,FALSE)/$E245</f>
        <v>0.19510624597553122</v>
      </c>
      <c r="P245" s="6">
        <f>VLOOKUP($C245,Demographics!$A$1:$T$2860,7,FALSE)/$E245</f>
        <v>1.2234385061171926E-2</v>
      </c>
      <c r="Q245" s="6">
        <f>VLOOKUP($C245,Demographics!$A$1:$T$2860,8,FALSE)/$E245</f>
        <v>3.7347070186735352E-2</v>
      </c>
      <c r="R245" s="6">
        <f>VLOOKUP($C245,Demographics!$A$1:$T$2860,9,FALSE)/$E245</f>
        <v>2.5756600128783E-3</v>
      </c>
      <c r="S245" s="6">
        <f>VLOOKUP($C245,Demographics!$A$1:$T$2860,10,FALSE)/$E245</f>
        <v>7.0186735350933671E-2</v>
      </c>
      <c r="T245" s="6">
        <f>VLOOKUP($C245,Demographics!$A$1:$T$2860,11,FALSE)/$E245</f>
        <v>0.68061815840309081</v>
      </c>
      <c r="U245" s="6">
        <f>VLOOKUP($C245,Demographics!$A$1:$T$2860,12,FALSE)/$E245</f>
        <v>1.2234385061171926E-2</v>
      </c>
      <c r="V245" s="6">
        <f>VLOOKUP($C245,Demographics!$A$1:$T$2860,13,FALSE)/$E245</f>
        <v>6.43915003219575E-4</v>
      </c>
      <c r="W245" s="6">
        <f>VLOOKUP($C245,Demographics!$A$1:$T$2860,14,FALSE)/$E245</f>
        <v>3.8634900193174502E-3</v>
      </c>
      <c r="X245" s="6">
        <f>VLOOKUP($C245,Demographics!$A$1:$T$2860,15,FALSE)/$E245</f>
        <v>4.12105602060528E-2</v>
      </c>
      <c r="Y245" s="6">
        <f>VLOOKUP($C245,Demographics!$A$1:$T$2860,16,FALSE)/$E245</f>
        <v>0</v>
      </c>
      <c r="Z245" s="6">
        <f>VLOOKUP($C245,Demographics!$A$1:$T$2860,17,FALSE)/$E245</f>
        <v>3.2195750160978749E-3</v>
      </c>
      <c r="AA245" s="6">
        <f>VLOOKUP($C245,Demographics!$A$1:$T$2860,18,FALSE)/$E245</f>
        <v>1.6097875080489377E-2</v>
      </c>
      <c r="AB245" s="6">
        <f>VLOOKUP($C245,Demographics!$A$1:$T$2860,19,FALSE)/$E245</f>
        <v>0.19896973599484868</v>
      </c>
      <c r="AC245" s="54">
        <f>VLOOKUP($C245,Demographics!$A$1:$T$2860,20,FALSE)/$E245</f>
        <v>8.24211204121056E-2</v>
      </c>
      <c r="AD245" s="44">
        <f t="shared" si="15"/>
        <v>3.709539121114684</v>
      </c>
      <c r="AE245" s="44">
        <f t="shared" si="16"/>
        <v>3.4490889603429795</v>
      </c>
      <c r="AF245" s="44">
        <f t="shared" si="17"/>
        <v>3.2767978290366351</v>
      </c>
      <c r="AG245" s="21">
        <v>0.20799999999999999</v>
      </c>
      <c r="AH245" s="18">
        <v>0.53500000000000003</v>
      </c>
      <c r="AI245" s="17">
        <v>0.185</v>
      </c>
      <c r="AJ245" s="21">
        <f t="shared" si="19"/>
        <v>0.92799999999999994</v>
      </c>
      <c r="AK245" s="27">
        <f t="shared" si="18"/>
        <v>29</v>
      </c>
    </row>
    <row r="246" spans="1:37" x14ac:dyDescent="0.2">
      <c r="A246" s="9" t="s">
        <v>687</v>
      </c>
      <c r="B246" s="8" t="s">
        <v>259</v>
      </c>
      <c r="C246" s="35">
        <v>2554</v>
      </c>
      <c r="D246" s="36" t="s">
        <v>123</v>
      </c>
      <c r="E246" s="40">
        <f>VLOOKUP($C246,Demographics!$A$2:$T$2860,2,FALSE)</f>
        <v>482</v>
      </c>
      <c r="F246" s="87">
        <f>IFERROR(VLOOKUP($C246,'Graduation Rate'!$A:$M,13,FALSE), "")</f>
        <v>0.85714285700000004</v>
      </c>
      <c r="G246" s="87">
        <f>IFERROR(VLOOKUP($C246,Discipline!$A:$I,4,FALSE), "")</f>
        <v>1.4E-2</v>
      </c>
      <c r="H246" s="87">
        <f>IFERROR(VLOOKUP($C246,'Dual Credit'!$A:$P,6,FALSE), "")</f>
        <v>8.5999999999999993E-2</v>
      </c>
      <c r="I246" s="99">
        <f>VLOOKUP($A246,Districts!$A:$G,7,FALSE)</f>
        <v>2.8302114803625376</v>
      </c>
      <c r="J246" s="90">
        <f>VLOOKUP($A246,Districts!$A:$F,5,FALSE)</f>
        <v>17.661849179255505</v>
      </c>
      <c r="K246" s="55">
        <f>VLOOKUP($A246,Districts!$A:$F,6,FALSE)</f>
        <v>13589.068859953701</v>
      </c>
      <c r="L246" s="6">
        <f>VLOOKUP($C246,Demographics!$A$1:$T$2860,3,FALSE)/$E246</f>
        <v>0.45435684647302904</v>
      </c>
      <c r="M246" s="6">
        <f>VLOOKUP($C246,Demographics!$A$1:$T$2860,4,FALSE)/$E246</f>
        <v>0.5456431535269709</v>
      </c>
      <c r="N246" s="6">
        <f>VLOOKUP($C246,Demographics!$A$1:$T$2860,5,FALSE)/$E246</f>
        <v>4.1493775933609959E-3</v>
      </c>
      <c r="O246" s="6">
        <f>VLOOKUP($C246,Demographics!$A$1:$T$2860,6,FALSE)/$E246</f>
        <v>7.0539419087136929E-2</v>
      </c>
      <c r="P246" s="6">
        <f>VLOOKUP($C246,Demographics!$A$1:$T$2860,7,FALSE)/$E246</f>
        <v>4.1493775933609959E-3</v>
      </c>
      <c r="Q246" s="6">
        <f>VLOOKUP($C246,Demographics!$A$1:$T$2860,8,FALSE)/$E246</f>
        <v>0.20539419087136929</v>
      </c>
      <c r="R246" s="6">
        <f>VLOOKUP($C246,Demographics!$A$1:$T$2860,9,FALSE)/$E246</f>
        <v>4.1493775933609959E-3</v>
      </c>
      <c r="S246" s="6">
        <f>VLOOKUP($C246,Demographics!$A$1:$T$2860,10,FALSE)/$E246</f>
        <v>4.9792531120331947E-2</v>
      </c>
      <c r="T246" s="6">
        <f>VLOOKUP($C246,Demographics!$A$1:$T$2860,11,FALSE)/$E246</f>
        <v>0.66182572614107882</v>
      </c>
      <c r="U246" s="6">
        <f>VLOOKUP($C246,Demographics!$A$1:$T$2860,12,FALSE)/$E246</f>
        <v>6.4315352697095429E-2</v>
      </c>
      <c r="V246" s="6">
        <f>VLOOKUP($C246,Demographics!$A$1:$T$2860,13,FALSE)/$E246</f>
        <v>4.1493775933609959E-3</v>
      </c>
      <c r="W246" s="6">
        <f>VLOOKUP($C246,Demographics!$A$1:$T$2860,14,FALSE)/$E246</f>
        <v>2.2821576763485476E-2</v>
      </c>
      <c r="X246" s="6">
        <f>VLOOKUP($C246,Demographics!$A$1:$T$2860,15,FALSE)/$E246</f>
        <v>0.42323651452282157</v>
      </c>
      <c r="Y246" s="6">
        <f>VLOOKUP($C246,Demographics!$A$1:$T$2860,16,FALSE)/$E246</f>
        <v>1.6597510373443983E-2</v>
      </c>
      <c r="Z246" s="6">
        <f>VLOOKUP($C246,Demographics!$A$1:$T$2860,17,FALSE)/$E246</f>
        <v>1.4522821576763486E-2</v>
      </c>
      <c r="AA246" s="6">
        <f>VLOOKUP($C246,Demographics!$A$1:$T$2860,18,FALSE)/$E246</f>
        <v>4.5643153526970952E-2</v>
      </c>
      <c r="AB246" s="6">
        <f>VLOOKUP($C246,Demographics!$A$1:$T$2860,19,FALSE)/$E246</f>
        <v>7.8838174273858919E-2</v>
      </c>
      <c r="AC246" s="54">
        <f>VLOOKUP($C246,Demographics!$A$1:$T$2860,20,FALSE)/$E246</f>
        <v>0.14107883817427386</v>
      </c>
      <c r="AD246" s="44">
        <f t="shared" si="15"/>
        <v>3.0112107623318383</v>
      </c>
      <c r="AE246" s="44">
        <f t="shared" si="16"/>
        <v>2.603665521191294</v>
      </c>
      <c r="AF246" s="44">
        <f t="shared" si="17"/>
        <v>2.8245614035087718</v>
      </c>
      <c r="AG246" s="19">
        <v>0.109</v>
      </c>
      <c r="AH246" s="18">
        <v>0.28899999999999998</v>
      </c>
      <c r="AI246" s="17">
        <v>0.30099999999999999</v>
      </c>
      <c r="AJ246" s="21">
        <f t="shared" si="19"/>
        <v>0.69899999999999995</v>
      </c>
      <c r="AK246" s="27">
        <f t="shared" si="18"/>
        <v>54</v>
      </c>
    </row>
    <row r="247" spans="1:37" x14ac:dyDescent="0.2">
      <c r="A247" s="9" t="s">
        <v>688</v>
      </c>
      <c r="B247" s="8" t="s">
        <v>136</v>
      </c>
      <c r="C247" s="35">
        <v>2146</v>
      </c>
      <c r="D247" s="36" t="s">
        <v>123</v>
      </c>
      <c r="E247" s="40">
        <f>VLOOKUP($C247,Demographics!$A$2:$T$2860,2,FALSE)</f>
        <v>293</v>
      </c>
      <c r="F247" s="87" t="str">
        <f>IFERROR(VLOOKUP($C247,'Graduation Rate'!$A:$M,13,FALSE), "")</f>
        <v/>
      </c>
      <c r="G247" s="87" t="str">
        <f>IFERROR(VLOOKUP($C247,Discipline!$A:$I,4,FALSE), "")</f>
        <v/>
      </c>
      <c r="H247" s="87" t="str">
        <f>IFERROR(VLOOKUP($C247,'Dual Credit'!$A:$P,6,FALSE), "")</f>
        <v/>
      </c>
      <c r="I247" s="99">
        <f>VLOOKUP($A247,Districts!$A:$G,7,FALSE)</f>
        <v>2.411144578313253</v>
      </c>
      <c r="J247" s="90">
        <f>VLOOKUP($A247,Districts!$A:$F,5,FALSE)</f>
        <v>15.945153620645874</v>
      </c>
      <c r="K247" s="55">
        <f>VLOOKUP($A247,Districts!$A:$F,6,FALSE)</f>
        <v>14814.162313973018</v>
      </c>
      <c r="L247" s="6">
        <f>VLOOKUP($C247,Demographics!$A$1:$T$2860,3,FALSE)/$E247</f>
        <v>0.50853242320819114</v>
      </c>
      <c r="M247" s="6">
        <f>VLOOKUP($C247,Demographics!$A$1:$T$2860,4,FALSE)/$E247</f>
        <v>0.49146757679180886</v>
      </c>
      <c r="N247" s="6">
        <f>VLOOKUP($C247,Demographics!$A$1:$T$2860,5,FALSE)/$E247</f>
        <v>3.4129692832764505E-3</v>
      </c>
      <c r="O247" s="6">
        <f>VLOOKUP($C247,Demographics!$A$1:$T$2860,6,FALSE)/$E247</f>
        <v>1.7064846416382253E-2</v>
      </c>
      <c r="P247" s="6">
        <f>VLOOKUP($C247,Demographics!$A$1:$T$2860,7,FALSE)/$E247</f>
        <v>3.4129692832764505E-3</v>
      </c>
      <c r="Q247" s="6">
        <f>VLOOKUP($C247,Demographics!$A$1:$T$2860,8,FALSE)/$E247</f>
        <v>5.8020477815699661E-2</v>
      </c>
      <c r="R247" s="6">
        <f>VLOOKUP($C247,Demographics!$A$1:$T$2860,9,FALSE)/$E247</f>
        <v>0</v>
      </c>
      <c r="S247" s="6">
        <f>VLOOKUP($C247,Demographics!$A$1:$T$2860,10,FALSE)/$E247</f>
        <v>3.7542662116040959E-2</v>
      </c>
      <c r="T247" s="6">
        <f>VLOOKUP($C247,Demographics!$A$1:$T$2860,11,FALSE)/$E247</f>
        <v>0.87713310580204773</v>
      </c>
      <c r="U247" s="6">
        <f>VLOOKUP($C247,Demographics!$A$1:$T$2860,12,FALSE)/$E247</f>
        <v>1.3651877133105802E-2</v>
      </c>
      <c r="V247" s="6">
        <f>VLOOKUP($C247,Demographics!$A$1:$T$2860,13,FALSE)/$E247</f>
        <v>0</v>
      </c>
      <c r="W247" s="6">
        <f>VLOOKUP($C247,Demographics!$A$1:$T$2860,14,FALSE)/$E247</f>
        <v>2.0477815699658702E-2</v>
      </c>
      <c r="X247" s="6">
        <f>VLOOKUP($C247,Demographics!$A$1:$T$2860,15,FALSE)/$E247</f>
        <v>0.39590443686006827</v>
      </c>
      <c r="Y247" s="6">
        <f>VLOOKUP($C247,Demographics!$A$1:$T$2860,16,FALSE)/$E247</f>
        <v>0</v>
      </c>
      <c r="Z247" s="6">
        <f>VLOOKUP($C247,Demographics!$A$1:$T$2860,17,FALSE)/$E247</f>
        <v>3.4129692832764505E-3</v>
      </c>
      <c r="AA247" s="6">
        <f>VLOOKUP($C247,Demographics!$A$1:$T$2860,18,FALSE)/$E247</f>
        <v>7.8498293515358364E-2</v>
      </c>
      <c r="AB247" s="6">
        <f>VLOOKUP($C247,Demographics!$A$1:$T$2860,19,FALSE)/$E247</f>
        <v>6.1433447098976107E-2</v>
      </c>
      <c r="AC247" s="54">
        <f>VLOOKUP($C247,Demographics!$A$1:$T$2860,20,FALSE)/$E247</f>
        <v>0.10580204778156997</v>
      </c>
      <c r="AD247" s="44">
        <f t="shared" si="15"/>
        <v>2.8412698412698409</v>
      </c>
      <c r="AE247" s="44">
        <f t="shared" si="16"/>
        <v>2.2603174603174607</v>
      </c>
      <c r="AF247" s="44">
        <f t="shared" si="17"/>
        <v>2.645054945054945</v>
      </c>
      <c r="AG247" s="19">
        <v>-8.8999999999999996E-2</v>
      </c>
      <c r="AH247" s="20">
        <v>-1.4E-2</v>
      </c>
      <c r="AI247" s="17">
        <v>0.13</v>
      </c>
      <c r="AJ247" s="21">
        <f t="shared" si="19"/>
        <v>2.700000000000001E-2</v>
      </c>
      <c r="AK247" s="27">
        <f t="shared" si="18"/>
        <v>211</v>
      </c>
    </row>
    <row r="248" spans="1:37" x14ac:dyDescent="0.2">
      <c r="A248" s="9" t="s">
        <v>688</v>
      </c>
      <c r="B248" s="8" t="s">
        <v>481</v>
      </c>
      <c r="C248" s="35">
        <v>1621</v>
      </c>
      <c r="D248" s="36" t="s">
        <v>124</v>
      </c>
      <c r="E248" s="40">
        <f>VLOOKUP($C248,Demographics!$A$2:$T$2860,2,FALSE)</f>
        <v>20</v>
      </c>
      <c r="F248" s="87" t="str">
        <f>IFERROR(VLOOKUP($C248,'Graduation Rate'!$A:$M,13,FALSE), "")</f>
        <v/>
      </c>
      <c r="G248" s="87" t="str">
        <f>IFERROR(VLOOKUP($C248,Discipline!$A:$I,4,FALSE), "")</f>
        <v/>
      </c>
      <c r="H248" s="87" t="str">
        <f>IFERROR(VLOOKUP($C248,'Dual Credit'!$A:$P,6,FALSE), "")</f>
        <v/>
      </c>
      <c r="I248" s="99">
        <f>VLOOKUP($A248,Districts!$A:$G,7,FALSE)</f>
        <v>2.411144578313253</v>
      </c>
      <c r="J248" s="90">
        <f>VLOOKUP($A248,Districts!$A:$F,5,FALSE)</f>
        <v>15.945153620645874</v>
      </c>
      <c r="K248" s="55">
        <f>VLOOKUP($A248,Districts!$A:$F,6,FALSE)</f>
        <v>14814.162313973018</v>
      </c>
      <c r="L248" s="6">
        <f>VLOOKUP($C248,Demographics!$A$1:$T$2860,3,FALSE)/$E248</f>
        <v>0.5</v>
      </c>
      <c r="M248" s="6">
        <f>VLOOKUP($C248,Demographics!$A$1:$T$2860,4,FALSE)/$E248</f>
        <v>0.5</v>
      </c>
      <c r="N248" s="6">
        <f>VLOOKUP($C248,Demographics!$A$1:$T$2860,5,FALSE)/$E248</f>
        <v>0.05</v>
      </c>
      <c r="O248" s="6">
        <f>VLOOKUP($C248,Demographics!$A$1:$T$2860,6,FALSE)/$E248</f>
        <v>0</v>
      </c>
      <c r="P248" s="6">
        <f>VLOOKUP($C248,Demographics!$A$1:$T$2860,7,FALSE)/$E248</f>
        <v>0</v>
      </c>
      <c r="Q248" s="6">
        <f>VLOOKUP($C248,Demographics!$A$1:$T$2860,8,FALSE)/$E248</f>
        <v>0.05</v>
      </c>
      <c r="R248" s="6">
        <f>VLOOKUP($C248,Demographics!$A$1:$T$2860,9,FALSE)/$E248</f>
        <v>0</v>
      </c>
      <c r="S248" s="6">
        <f>VLOOKUP($C248,Demographics!$A$1:$T$2860,10,FALSE)/$E248</f>
        <v>0.1</v>
      </c>
      <c r="T248" s="6">
        <f>VLOOKUP($C248,Demographics!$A$1:$T$2860,11,FALSE)/$E248</f>
        <v>0.8</v>
      </c>
      <c r="U248" s="6">
        <f>VLOOKUP($C248,Demographics!$A$1:$T$2860,12,FALSE)/$E248</f>
        <v>0</v>
      </c>
      <c r="V248" s="6">
        <f>VLOOKUP($C248,Demographics!$A$1:$T$2860,13,FALSE)/$E248</f>
        <v>0.05</v>
      </c>
      <c r="W248" s="6">
        <f>VLOOKUP($C248,Demographics!$A$1:$T$2860,14,FALSE)/$E248</f>
        <v>0.25</v>
      </c>
      <c r="X248" s="6">
        <f>VLOOKUP($C248,Demographics!$A$1:$T$2860,15,FALSE)/$E248</f>
        <v>0.65</v>
      </c>
      <c r="Y248" s="6">
        <f>VLOOKUP($C248,Demographics!$A$1:$T$2860,16,FALSE)/$E248</f>
        <v>0</v>
      </c>
      <c r="Z248" s="6">
        <f>VLOOKUP($C248,Demographics!$A$1:$T$2860,17,FALSE)/$E248</f>
        <v>0</v>
      </c>
      <c r="AA248" s="6">
        <f>VLOOKUP($C248,Demographics!$A$1:$T$2860,18,FALSE)/$E248</f>
        <v>0.25</v>
      </c>
      <c r="AB248" s="6">
        <f>VLOOKUP($C248,Demographics!$A$1:$T$2860,19,FALSE)/$E248</f>
        <v>0.05</v>
      </c>
      <c r="AC248" s="54">
        <f>VLOOKUP($C248,Demographics!$A$1:$T$2860,20,FALSE)/$E248</f>
        <v>0.3</v>
      </c>
      <c r="AD248" s="44" t="str">
        <f t="shared" si="15"/>
        <v/>
      </c>
      <c r="AE248" s="44" t="str">
        <f t="shared" si="16"/>
        <v/>
      </c>
      <c r="AF248" s="44" t="str">
        <f t="shared" si="17"/>
        <v/>
      </c>
      <c r="AG248" s="19"/>
      <c r="AH248" s="20"/>
      <c r="AI248" s="17"/>
      <c r="AJ248" s="21">
        <f t="shared" si="19"/>
        <v>0</v>
      </c>
      <c r="AK248" s="27">
        <f t="shared" si="18"/>
        <v>223</v>
      </c>
    </row>
    <row r="249" spans="1:37" x14ac:dyDescent="0.2">
      <c r="A249" s="9" t="s">
        <v>689</v>
      </c>
      <c r="B249" s="8" t="s">
        <v>482</v>
      </c>
      <c r="C249" s="35">
        <v>5480</v>
      </c>
      <c r="D249" s="36" t="s">
        <v>123</v>
      </c>
      <c r="E249" s="40">
        <f>VLOOKUP($C249,Demographics!$A$2:$T$2860,2,FALSE)</f>
        <v>13</v>
      </c>
      <c r="F249" s="87" t="str">
        <f>IFERROR(VLOOKUP($C249,'Graduation Rate'!$A:$M,13,FALSE), "")</f>
        <v/>
      </c>
      <c r="G249" s="87" t="str">
        <f>IFERROR(VLOOKUP($C249,Discipline!$A:$I,4,FALSE), "")</f>
        <v/>
      </c>
      <c r="H249" s="87">
        <f>IFERROR(VLOOKUP($C249,'Dual Credit'!$A:$P,6,FALSE), "")</f>
        <v>0.21</v>
      </c>
      <c r="I249" s="99">
        <f>VLOOKUP($A249,Districts!$A:$G,7,FALSE)</f>
        <v>3.4888888888888889</v>
      </c>
      <c r="J249" s="90">
        <f>VLOOKUP($A249,Districts!$A:$F,5,FALSE)</f>
        <v>3.7582608695652171</v>
      </c>
      <c r="K249" s="55">
        <f>VLOOKUP($A249,Districts!$A:$F,6,FALSE)</f>
        <v>49736.706385932441</v>
      </c>
      <c r="L249" s="6">
        <f>VLOOKUP($C249,Demographics!$A$1:$T$2860,3,FALSE)/$E249</f>
        <v>0.38461538461538464</v>
      </c>
      <c r="M249" s="6">
        <f>VLOOKUP($C249,Demographics!$A$1:$T$2860,4,FALSE)/$E249</f>
        <v>0.61538461538461542</v>
      </c>
      <c r="N249" s="6">
        <f>VLOOKUP($C249,Demographics!$A$1:$T$2860,5,FALSE)/$E249</f>
        <v>0</v>
      </c>
      <c r="O249" s="6">
        <f>VLOOKUP($C249,Demographics!$A$1:$T$2860,6,FALSE)/$E249</f>
        <v>0</v>
      </c>
      <c r="P249" s="6">
        <f>VLOOKUP($C249,Demographics!$A$1:$T$2860,7,FALSE)/$E249</f>
        <v>0</v>
      </c>
      <c r="Q249" s="6">
        <f>VLOOKUP($C249,Demographics!$A$1:$T$2860,8,FALSE)/$E249</f>
        <v>7.6923076923076927E-2</v>
      </c>
      <c r="R249" s="6">
        <f>VLOOKUP($C249,Demographics!$A$1:$T$2860,9,FALSE)/$E249</f>
        <v>0</v>
      </c>
      <c r="S249" s="6">
        <f>VLOOKUP($C249,Demographics!$A$1:$T$2860,10,FALSE)/$E249</f>
        <v>0</v>
      </c>
      <c r="T249" s="6">
        <f>VLOOKUP($C249,Demographics!$A$1:$T$2860,11,FALSE)/$E249</f>
        <v>0.92307692307692313</v>
      </c>
      <c r="U249" s="6">
        <f>VLOOKUP($C249,Demographics!$A$1:$T$2860,12,FALSE)/$E249</f>
        <v>0</v>
      </c>
      <c r="V249" s="6">
        <f>VLOOKUP($C249,Demographics!$A$1:$T$2860,13,FALSE)/$E249</f>
        <v>0</v>
      </c>
      <c r="W249" s="6">
        <f>VLOOKUP($C249,Demographics!$A$1:$T$2860,14,FALSE)/$E249</f>
        <v>0</v>
      </c>
      <c r="X249" s="6">
        <f>VLOOKUP($C249,Demographics!$A$1:$T$2860,15,FALSE)/$E249</f>
        <v>0.15384615384615385</v>
      </c>
      <c r="Y249" s="6">
        <f>VLOOKUP($C249,Demographics!$A$1:$T$2860,16,FALSE)/$E249</f>
        <v>0</v>
      </c>
      <c r="Z249" s="6">
        <f>VLOOKUP($C249,Demographics!$A$1:$T$2860,17,FALSE)/$E249</f>
        <v>7.6923076923076927E-2</v>
      </c>
      <c r="AA249" s="6">
        <f>VLOOKUP($C249,Demographics!$A$1:$T$2860,18,FALSE)/$E249</f>
        <v>7.6923076923076927E-2</v>
      </c>
      <c r="AB249" s="6">
        <f>VLOOKUP($C249,Demographics!$A$1:$T$2860,19,FALSE)/$E249</f>
        <v>0</v>
      </c>
      <c r="AC249" s="54">
        <f>VLOOKUP($C249,Demographics!$A$1:$T$2860,20,FALSE)/$E249</f>
        <v>0</v>
      </c>
      <c r="AD249" s="44" t="str">
        <f t="shared" si="15"/>
        <v/>
      </c>
      <c r="AE249" s="44" t="str">
        <f t="shared" si="16"/>
        <v/>
      </c>
      <c r="AF249" s="44" t="str">
        <f t="shared" si="17"/>
        <v/>
      </c>
      <c r="AG249" s="19"/>
      <c r="AH249" s="20"/>
      <c r="AI249" s="17"/>
      <c r="AJ249" s="21">
        <f t="shared" si="19"/>
        <v>0</v>
      </c>
      <c r="AK249" s="27">
        <f t="shared" si="18"/>
        <v>223</v>
      </c>
    </row>
    <row r="250" spans="1:37" x14ac:dyDescent="0.2">
      <c r="A250" s="9" t="s">
        <v>690</v>
      </c>
      <c r="B250" s="8" t="s">
        <v>34</v>
      </c>
      <c r="C250" s="35">
        <v>1806</v>
      </c>
      <c r="D250" s="36" t="s">
        <v>124</v>
      </c>
      <c r="E250" s="40">
        <f>VLOOKUP($C250,Demographics!$A$2:$T$2860,2,FALSE)</f>
        <v>52</v>
      </c>
      <c r="F250" s="87">
        <f>IFERROR(VLOOKUP($C250,'Graduation Rate'!$A:$M,13,FALSE), "")</f>
        <v>0.46875</v>
      </c>
      <c r="G250" s="87">
        <f>IFERROR(VLOOKUP($C250,Discipline!$A:$I,4,FALSE), "")</f>
        <v>8.2000000000000003E-2</v>
      </c>
      <c r="H250" s="87" t="str">
        <f>IFERROR(VLOOKUP($C250,'Dual Credit'!$A:$P,6,FALSE), "")</f>
        <v/>
      </c>
      <c r="I250" s="99">
        <f>VLOOKUP($A250,Districts!$A:$G,7,FALSE)</f>
        <v>2.9403885781571977</v>
      </c>
      <c r="J250" s="90">
        <f>VLOOKUP($A250,Districts!$A:$F,5,FALSE)</f>
        <v>18.049282550736063</v>
      </c>
      <c r="K250" s="55">
        <f>VLOOKUP($A250,Districts!$A:$F,6,FALSE)</f>
        <v>14177.151856289243</v>
      </c>
      <c r="L250" s="6">
        <f>VLOOKUP($C250,Demographics!$A$1:$T$2860,3,FALSE)/$E250</f>
        <v>0.55769230769230771</v>
      </c>
      <c r="M250" s="6">
        <f>VLOOKUP($C250,Demographics!$A$1:$T$2860,4,FALSE)/$E250</f>
        <v>0.44230769230769229</v>
      </c>
      <c r="N250" s="6">
        <f>VLOOKUP($C250,Demographics!$A$1:$T$2860,5,FALSE)/$E250</f>
        <v>0</v>
      </c>
      <c r="O250" s="6">
        <f>VLOOKUP($C250,Demographics!$A$1:$T$2860,6,FALSE)/$E250</f>
        <v>0</v>
      </c>
      <c r="P250" s="6">
        <f>VLOOKUP($C250,Demographics!$A$1:$T$2860,7,FALSE)/$E250</f>
        <v>1.9230769230769232E-2</v>
      </c>
      <c r="Q250" s="6">
        <f>VLOOKUP($C250,Demographics!$A$1:$T$2860,8,FALSE)/$E250</f>
        <v>0.28846153846153844</v>
      </c>
      <c r="R250" s="6">
        <f>VLOOKUP($C250,Demographics!$A$1:$T$2860,9,FALSE)/$E250</f>
        <v>0</v>
      </c>
      <c r="S250" s="6">
        <f>VLOOKUP($C250,Demographics!$A$1:$T$2860,10,FALSE)/$E250</f>
        <v>0.11538461538461539</v>
      </c>
      <c r="T250" s="6">
        <f>VLOOKUP($C250,Demographics!$A$1:$T$2860,11,FALSE)/$E250</f>
        <v>0.57692307692307687</v>
      </c>
      <c r="U250" s="6">
        <f>VLOOKUP($C250,Demographics!$A$1:$T$2860,12,FALSE)/$E250</f>
        <v>7.6923076923076927E-2</v>
      </c>
      <c r="V250" s="6">
        <f>VLOOKUP($C250,Demographics!$A$1:$T$2860,13,FALSE)/$E250</f>
        <v>1.9230769230769232E-2</v>
      </c>
      <c r="W250" s="6">
        <f>VLOOKUP($C250,Demographics!$A$1:$T$2860,14,FALSE)/$E250</f>
        <v>0.25</v>
      </c>
      <c r="X250" s="6">
        <f>VLOOKUP($C250,Demographics!$A$1:$T$2860,15,FALSE)/$E250</f>
        <v>0.71153846153846156</v>
      </c>
      <c r="Y250" s="6">
        <f>VLOOKUP($C250,Demographics!$A$1:$T$2860,16,FALSE)/$E250</f>
        <v>0</v>
      </c>
      <c r="Z250" s="6">
        <f>VLOOKUP($C250,Demographics!$A$1:$T$2860,17,FALSE)/$E250</f>
        <v>0</v>
      </c>
      <c r="AA250" s="6">
        <f>VLOOKUP($C250,Demographics!$A$1:$T$2860,18,FALSE)/$E250</f>
        <v>0.32692307692307693</v>
      </c>
      <c r="AB250" s="6">
        <f>VLOOKUP($C250,Demographics!$A$1:$T$2860,19,FALSE)/$E250</f>
        <v>0.11538461538461539</v>
      </c>
      <c r="AC250" s="54">
        <f>VLOOKUP($C250,Demographics!$A$1:$T$2860,20,FALSE)/$E250</f>
        <v>0.36538461538461536</v>
      </c>
      <c r="AD250" s="44">
        <f t="shared" si="15"/>
        <v>2.4547437295528898</v>
      </c>
      <c r="AE250" s="44" t="str">
        <f t="shared" si="16"/>
        <v/>
      </c>
      <c r="AF250" s="44">
        <f t="shared" si="17"/>
        <v>1.7027310924369747</v>
      </c>
      <c r="AG250" s="21">
        <v>0.48599999999999999</v>
      </c>
      <c r="AH250" s="18"/>
      <c r="AI250" s="17">
        <v>-0.157</v>
      </c>
      <c r="AJ250" s="21">
        <f t="shared" si="19"/>
        <v>0.32899999999999996</v>
      </c>
      <c r="AK250" s="27">
        <f t="shared" si="18"/>
        <v>124</v>
      </c>
    </row>
    <row r="251" spans="1:37" x14ac:dyDescent="0.2">
      <c r="A251" s="9" t="s">
        <v>690</v>
      </c>
      <c r="B251" s="8" t="s">
        <v>6</v>
      </c>
      <c r="C251" s="35">
        <v>4528</v>
      </c>
      <c r="D251" s="36" t="s">
        <v>123</v>
      </c>
      <c r="E251" s="40">
        <f>VLOOKUP($C251,Demographics!$A$2:$T$2860,2,FALSE)</f>
        <v>1642</v>
      </c>
      <c r="F251" s="87">
        <f>IFERROR(VLOOKUP($C251,'Graduation Rate'!$A:$M,13,FALSE), "")</f>
        <v>0.85751978900000003</v>
      </c>
      <c r="G251" s="87">
        <f>IFERROR(VLOOKUP($C251,Discipline!$A:$I,4,FALSE), "")</f>
        <v>0.05</v>
      </c>
      <c r="H251" s="87">
        <f>IFERROR(VLOOKUP($C251,'Dual Credit'!$A:$P,6,FALSE), "")</f>
        <v>0.34100000000000003</v>
      </c>
      <c r="I251" s="99">
        <f>VLOOKUP($A251,Districts!$A:$G,7,FALSE)</f>
        <v>2.9403885781571977</v>
      </c>
      <c r="J251" s="90">
        <f>VLOOKUP($A251,Districts!$A:$F,5,FALSE)</f>
        <v>18.049282550736063</v>
      </c>
      <c r="K251" s="55">
        <f>VLOOKUP($A251,Districts!$A:$F,6,FALSE)</f>
        <v>14177.151856289243</v>
      </c>
      <c r="L251" s="6">
        <f>VLOOKUP($C251,Demographics!$A$1:$T$2860,3,FALSE)/$E251</f>
        <v>0.47807551766138856</v>
      </c>
      <c r="M251" s="6">
        <f>VLOOKUP($C251,Demographics!$A$1:$T$2860,4,FALSE)/$E251</f>
        <v>0.52192448233861144</v>
      </c>
      <c r="N251" s="6">
        <f>VLOOKUP($C251,Demographics!$A$1:$T$2860,5,FALSE)/$E251</f>
        <v>6.0901339829476245E-3</v>
      </c>
      <c r="O251" s="6">
        <f>VLOOKUP($C251,Demographics!$A$1:$T$2860,6,FALSE)/$E251</f>
        <v>2.4360535931790498E-2</v>
      </c>
      <c r="P251" s="6">
        <f>VLOOKUP($C251,Demographics!$A$1:$T$2860,7,FALSE)/$E251</f>
        <v>1.0962241169305725E-2</v>
      </c>
      <c r="Q251" s="6">
        <f>VLOOKUP($C251,Demographics!$A$1:$T$2860,8,FALSE)/$E251</f>
        <v>0.21924482338611451</v>
      </c>
      <c r="R251" s="6">
        <f>VLOOKUP($C251,Demographics!$A$1:$T$2860,9,FALSE)/$E251</f>
        <v>3.0450669914738123E-3</v>
      </c>
      <c r="S251" s="6">
        <f>VLOOKUP($C251,Demographics!$A$1:$T$2860,10,FALSE)/$E251</f>
        <v>4.3239951278928136E-2</v>
      </c>
      <c r="T251" s="6">
        <f>VLOOKUP($C251,Demographics!$A$1:$T$2860,11,FALSE)/$E251</f>
        <v>0.69305724725943973</v>
      </c>
      <c r="U251" s="6">
        <f>VLOOKUP($C251,Demographics!$A$1:$T$2860,12,FALSE)/$E251</f>
        <v>5.1766138855054808E-2</v>
      </c>
      <c r="V251" s="6">
        <f>VLOOKUP($C251,Demographics!$A$1:$T$2860,13,FALSE)/$E251</f>
        <v>2.4360535931790498E-3</v>
      </c>
      <c r="W251" s="6">
        <f>VLOOKUP($C251,Demographics!$A$1:$T$2860,14,FALSE)/$E251</f>
        <v>1.5225334957369063E-2</v>
      </c>
      <c r="X251" s="6">
        <f>VLOOKUP($C251,Demographics!$A$1:$T$2860,15,FALSE)/$E251</f>
        <v>0.31607795371498171</v>
      </c>
      <c r="Y251" s="6">
        <f>VLOOKUP($C251,Demographics!$A$1:$T$2860,16,FALSE)/$E251</f>
        <v>6.0901339829476245E-4</v>
      </c>
      <c r="Z251" s="6">
        <f>VLOOKUP($C251,Demographics!$A$1:$T$2860,17,FALSE)/$E251</f>
        <v>6.0901339829476245E-3</v>
      </c>
      <c r="AA251" s="6">
        <f>VLOOKUP($C251,Demographics!$A$1:$T$2860,18,FALSE)/$E251</f>
        <v>3.1668696711327646E-2</v>
      </c>
      <c r="AB251" s="6">
        <f>VLOOKUP($C251,Demographics!$A$1:$T$2860,19,FALSE)/$E251</f>
        <v>6.8818514007308165E-2</v>
      </c>
      <c r="AC251" s="54">
        <f>VLOOKUP($C251,Demographics!$A$1:$T$2860,20,FALSE)/$E251</f>
        <v>0.14190012180267966</v>
      </c>
      <c r="AD251" s="44">
        <f t="shared" si="15"/>
        <v>3.0594262295081966</v>
      </c>
      <c r="AE251" s="44">
        <f t="shared" si="16"/>
        <v>2.3691345151199168</v>
      </c>
      <c r="AF251" s="44">
        <f t="shared" si="17"/>
        <v>2.4121212121212121</v>
      </c>
      <c r="AG251" s="19">
        <v>3.7999999999999999E-2</v>
      </c>
      <c r="AH251" s="20">
        <v>-1.4999999999999999E-2</v>
      </c>
      <c r="AI251" s="17">
        <v>-0.11899999999999999</v>
      </c>
      <c r="AJ251" s="21">
        <f t="shared" si="19"/>
        <v>-9.6000000000000002E-2</v>
      </c>
      <c r="AK251" s="27">
        <f t="shared" si="18"/>
        <v>306</v>
      </c>
    </row>
    <row r="252" spans="1:37" x14ac:dyDescent="0.2">
      <c r="A252" s="9" t="s">
        <v>691</v>
      </c>
      <c r="B252" s="8" t="s">
        <v>251</v>
      </c>
      <c r="C252" s="35">
        <v>2180</v>
      </c>
      <c r="D252" s="36" t="s">
        <v>123</v>
      </c>
      <c r="E252" s="40">
        <f>VLOOKUP($C252,Demographics!$A$2:$T$2860,2,FALSE)</f>
        <v>624</v>
      </c>
      <c r="F252" s="87">
        <f>IFERROR(VLOOKUP($C252,'Graduation Rate'!$A:$M,13,FALSE), "")</f>
        <v>0.81355932200000003</v>
      </c>
      <c r="G252" s="87">
        <f>IFERROR(VLOOKUP($C252,Discipline!$A:$I,4,FALSE), "")</f>
        <v>4.2000000000000003E-2</v>
      </c>
      <c r="H252" s="87">
        <f>IFERROR(VLOOKUP($C252,'Dual Credit'!$A:$P,6,FALSE), "")</f>
        <v>7.8E-2</v>
      </c>
      <c r="I252" s="99">
        <f>VLOOKUP($A252,Districts!$A:$G,7,FALSE)</f>
        <v>2.2668195718654434</v>
      </c>
      <c r="J252" s="90">
        <f>VLOOKUP($A252,Districts!$A:$F,5,FALSE)</f>
        <v>15.386266806838931</v>
      </c>
      <c r="K252" s="55">
        <f>VLOOKUP($A252,Districts!$A:$F,6,FALSE)</f>
        <v>13153.180065881268</v>
      </c>
      <c r="L252" s="6">
        <f>VLOOKUP($C252,Demographics!$A$1:$T$2860,3,FALSE)/$E252</f>
        <v>0.47596153846153844</v>
      </c>
      <c r="M252" s="6">
        <f>VLOOKUP($C252,Demographics!$A$1:$T$2860,4,FALSE)/$E252</f>
        <v>0.52403846153846156</v>
      </c>
      <c r="N252" s="6">
        <f>VLOOKUP($C252,Demographics!$A$1:$T$2860,5,FALSE)/$E252</f>
        <v>2.2435897435897436E-2</v>
      </c>
      <c r="O252" s="6">
        <f>VLOOKUP($C252,Demographics!$A$1:$T$2860,6,FALSE)/$E252</f>
        <v>8.0128205128205121E-3</v>
      </c>
      <c r="P252" s="6">
        <f>VLOOKUP($C252,Demographics!$A$1:$T$2860,7,FALSE)/$E252</f>
        <v>0</v>
      </c>
      <c r="Q252" s="6">
        <f>VLOOKUP($C252,Demographics!$A$1:$T$2860,8,FALSE)/$E252</f>
        <v>0.12820512820512819</v>
      </c>
      <c r="R252" s="6">
        <f>VLOOKUP($C252,Demographics!$A$1:$T$2860,9,FALSE)/$E252</f>
        <v>0</v>
      </c>
      <c r="S252" s="6">
        <f>VLOOKUP($C252,Demographics!$A$1:$T$2860,10,FALSE)/$E252</f>
        <v>6.5705128205128208E-2</v>
      </c>
      <c r="T252" s="6">
        <f>VLOOKUP($C252,Demographics!$A$1:$T$2860,11,FALSE)/$E252</f>
        <v>0.77564102564102566</v>
      </c>
      <c r="U252" s="6">
        <f>VLOOKUP($C252,Demographics!$A$1:$T$2860,12,FALSE)/$E252</f>
        <v>1.1217948717948718E-2</v>
      </c>
      <c r="V252" s="6">
        <f>VLOOKUP($C252,Demographics!$A$1:$T$2860,13,FALSE)/$E252</f>
        <v>8.0128205128205121E-3</v>
      </c>
      <c r="W252" s="6">
        <f>VLOOKUP($C252,Demographics!$A$1:$T$2860,14,FALSE)/$E252</f>
        <v>1.6025641025641024E-2</v>
      </c>
      <c r="X252" s="6">
        <f>VLOOKUP($C252,Demographics!$A$1:$T$2860,15,FALSE)/$E252</f>
        <v>0.3766025641025641</v>
      </c>
      <c r="Y252" s="6">
        <f>VLOOKUP($C252,Demographics!$A$1:$T$2860,16,FALSE)/$E252</f>
        <v>0</v>
      </c>
      <c r="Z252" s="6">
        <f>VLOOKUP($C252,Demographics!$A$1:$T$2860,17,FALSE)/$E252</f>
        <v>8.0128205128205121E-3</v>
      </c>
      <c r="AA252" s="6">
        <f>VLOOKUP($C252,Demographics!$A$1:$T$2860,18,FALSE)/$E252</f>
        <v>5.128205128205128E-2</v>
      </c>
      <c r="AB252" s="6">
        <f>VLOOKUP($C252,Demographics!$A$1:$T$2860,19,FALSE)/$E252</f>
        <v>5.6089743589743592E-2</v>
      </c>
      <c r="AC252" s="54">
        <f>VLOOKUP($C252,Demographics!$A$1:$T$2860,20,FALSE)/$E252</f>
        <v>0.13621794871794871</v>
      </c>
      <c r="AD252" s="44">
        <f t="shared" si="15"/>
        <v>2.7719475277497478</v>
      </c>
      <c r="AE252" s="44">
        <f t="shared" si="16"/>
        <v>2.423</v>
      </c>
      <c r="AF252" s="44">
        <f t="shared" si="17"/>
        <v>2.2067209775967416</v>
      </c>
      <c r="AG252" s="19">
        <v>-0.17100000000000001</v>
      </c>
      <c r="AH252" s="20">
        <v>8.3000000000000004E-2</v>
      </c>
      <c r="AI252" s="17">
        <v>-0.31</v>
      </c>
      <c r="AJ252" s="21">
        <f t="shared" si="19"/>
        <v>-0.39800000000000002</v>
      </c>
      <c r="AK252" s="27">
        <f t="shared" si="18"/>
        <v>397</v>
      </c>
    </row>
    <row r="253" spans="1:37" x14ac:dyDescent="0.2">
      <c r="A253" s="9" t="s">
        <v>692</v>
      </c>
      <c r="B253" s="8" t="s">
        <v>98</v>
      </c>
      <c r="C253" s="35">
        <v>3112</v>
      </c>
      <c r="D253" s="36" t="s">
        <v>123</v>
      </c>
      <c r="E253" s="40">
        <f>VLOOKUP($C253,Demographics!$A$2:$T$2860,2,FALSE)</f>
        <v>164</v>
      </c>
      <c r="F253" s="87">
        <f>IFERROR(VLOOKUP($C253,'Graduation Rate'!$A:$M,13,FALSE), "")</f>
        <v>0.75</v>
      </c>
      <c r="G253" s="87">
        <f>IFERROR(VLOOKUP($C253,Discipline!$A:$I,4,FALSE), "")</f>
        <v>0.104</v>
      </c>
      <c r="H253" s="87" t="str">
        <f>IFERROR(VLOOKUP($C253,'Dual Credit'!$A:$P,6,FALSE), "")</f>
        <v/>
      </c>
      <c r="I253" s="99">
        <f>VLOOKUP($A253,Districts!$A:$G,7,FALSE)</f>
        <v>4.6634920634920638</v>
      </c>
      <c r="J253" s="90">
        <f>VLOOKUP($A253,Districts!$A:$F,5,FALSE)</f>
        <v>13.62374777744048</v>
      </c>
      <c r="K253" s="55">
        <f>VLOOKUP($A253,Districts!$A:$F,6,FALSE)</f>
        <v>16911.259366544647</v>
      </c>
      <c r="L253" s="6">
        <f>VLOOKUP($C253,Demographics!$A$1:$T$2860,3,FALSE)/$E253</f>
        <v>0.40853658536585363</v>
      </c>
      <c r="M253" s="6">
        <f>VLOOKUP($C253,Demographics!$A$1:$T$2860,4,FALSE)/$E253</f>
        <v>0.59146341463414631</v>
      </c>
      <c r="N253" s="6">
        <f>VLOOKUP($C253,Demographics!$A$1:$T$2860,5,FALSE)/$E253</f>
        <v>6.0975609756097563E-3</v>
      </c>
      <c r="O253" s="6">
        <f>VLOOKUP($C253,Demographics!$A$1:$T$2860,6,FALSE)/$E253</f>
        <v>3.048780487804878E-2</v>
      </c>
      <c r="P253" s="6">
        <f>VLOOKUP($C253,Demographics!$A$1:$T$2860,7,FALSE)/$E253</f>
        <v>0</v>
      </c>
      <c r="Q253" s="6">
        <f>VLOOKUP($C253,Demographics!$A$1:$T$2860,8,FALSE)/$E253</f>
        <v>0.12195121951219512</v>
      </c>
      <c r="R253" s="6">
        <f>VLOOKUP($C253,Demographics!$A$1:$T$2860,9,FALSE)/$E253</f>
        <v>0</v>
      </c>
      <c r="S253" s="6">
        <f>VLOOKUP($C253,Demographics!$A$1:$T$2860,10,FALSE)/$E253</f>
        <v>6.7073170731707321E-2</v>
      </c>
      <c r="T253" s="6">
        <f>VLOOKUP($C253,Demographics!$A$1:$T$2860,11,FALSE)/$E253</f>
        <v>0.77439024390243905</v>
      </c>
      <c r="U253" s="6">
        <f>VLOOKUP($C253,Demographics!$A$1:$T$2860,12,FALSE)/$E253</f>
        <v>0</v>
      </c>
      <c r="V253" s="6">
        <f>VLOOKUP($C253,Demographics!$A$1:$T$2860,13,FALSE)/$E253</f>
        <v>1.8292682926829267E-2</v>
      </c>
      <c r="W253" s="6">
        <f>VLOOKUP($C253,Demographics!$A$1:$T$2860,14,FALSE)/$E253</f>
        <v>1.2195121951219513E-2</v>
      </c>
      <c r="X253" s="6">
        <f>VLOOKUP($C253,Demographics!$A$1:$T$2860,15,FALSE)/$E253</f>
        <v>0.57926829268292679</v>
      </c>
      <c r="Y253" s="6">
        <f>VLOOKUP($C253,Demographics!$A$1:$T$2860,16,FALSE)/$E253</f>
        <v>0</v>
      </c>
      <c r="Z253" s="6">
        <f>VLOOKUP($C253,Demographics!$A$1:$T$2860,17,FALSE)/$E253</f>
        <v>2.4390243902439025E-2</v>
      </c>
      <c r="AA253" s="6">
        <f>VLOOKUP($C253,Demographics!$A$1:$T$2860,18,FALSE)/$E253</f>
        <v>3.6585365853658534E-2</v>
      </c>
      <c r="AB253" s="6">
        <f>VLOOKUP($C253,Demographics!$A$1:$T$2860,19,FALSE)/$E253</f>
        <v>3.048780487804878E-2</v>
      </c>
      <c r="AC253" s="54">
        <f>VLOOKUP($C253,Demographics!$A$1:$T$2860,20,FALSE)/$E253</f>
        <v>0.1524390243902439</v>
      </c>
      <c r="AD253" s="44">
        <f t="shared" si="15"/>
        <v>2.4670000000000001</v>
      </c>
      <c r="AE253" s="44">
        <f t="shared" si="16"/>
        <v>2.161</v>
      </c>
      <c r="AF253" s="44">
        <f t="shared" si="17"/>
        <v>2.411</v>
      </c>
      <c r="AG253" s="19">
        <v>-0.251</v>
      </c>
      <c r="AH253" s="18">
        <v>-5.3999999999999999E-2</v>
      </c>
      <c r="AI253" s="17">
        <v>1E-3</v>
      </c>
      <c r="AJ253" s="21">
        <f t="shared" si="19"/>
        <v>-0.30399999999999999</v>
      </c>
      <c r="AK253" s="27">
        <f t="shared" si="18"/>
        <v>375</v>
      </c>
    </row>
    <row r="254" spans="1:37" x14ac:dyDescent="0.2">
      <c r="A254" s="9" t="s">
        <v>693</v>
      </c>
      <c r="B254" s="8" t="s">
        <v>199</v>
      </c>
      <c r="C254" s="35">
        <v>3215</v>
      </c>
      <c r="D254" s="36" t="s">
        <v>123</v>
      </c>
      <c r="E254" s="40">
        <f>VLOOKUP($C254,Demographics!$A$2:$T$2860,2,FALSE)</f>
        <v>2405</v>
      </c>
      <c r="F254" s="87">
        <f>IFERROR(VLOOKUP($C254,'Graduation Rate'!$A:$M,13,FALSE), "")</f>
        <v>0.81780538300000005</v>
      </c>
      <c r="G254" s="87">
        <f>IFERROR(VLOOKUP($C254,Discipline!$A:$I,4,FALSE), "")</f>
        <v>7.0999999999999994E-2</v>
      </c>
      <c r="H254" s="87">
        <f>IFERROR(VLOOKUP($C254,'Dual Credit'!$A:$P,6,FALSE), "")</f>
        <v>0.14000000000000001</v>
      </c>
      <c r="I254" s="99">
        <f>VLOOKUP($A254,Districts!$A:$G,7,FALSE)</f>
        <v>6.2621928859552618</v>
      </c>
      <c r="J254" s="90">
        <f>VLOOKUP($A254,Districts!$A:$F,5,FALSE)</f>
        <v>16.325851439968574</v>
      </c>
      <c r="K254" s="55">
        <f>VLOOKUP($A254,Districts!$A:$F,6,FALSE)</f>
        <v>14428.446019236866</v>
      </c>
      <c r="L254" s="6">
        <f>VLOOKUP($C254,Demographics!$A$1:$T$2860,3,FALSE)/$E254</f>
        <v>0.50686070686070683</v>
      </c>
      <c r="M254" s="6">
        <f>VLOOKUP($C254,Demographics!$A$1:$T$2860,4,FALSE)/$E254</f>
        <v>0.49313929313929317</v>
      </c>
      <c r="N254" s="6">
        <f>VLOOKUP($C254,Demographics!$A$1:$T$2860,5,FALSE)/$E254</f>
        <v>3.7422037422037424E-3</v>
      </c>
      <c r="O254" s="6">
        <f>VLOOKUP($C254,Demographics!$A$1:$T$2860,6,FALSE)/$E254</f>
        <v>1.1642411642411643E-2</v>
      </c>
      <c r="P254" s="6">
        <f>VLOOKUP($C254,Demographics!$A$1:$T$2860,7,FALSE)/$E254</f>
        <v>1.0395010395010396E-2</v>
      </c>
      <c r="Q254" s="6">
        <f>VLOOKUP($C254,Demographics!$A$1:$T$2860,8,FALSE)/$E254</f>
        <v>0.47318087318087321</v>
      </c>
      <c r="R254" s="6">
        <f>VLOOKUP($C254,Demographics!$A$1:$T$2860,9,FALSE)/$E254</f>
        <v>0</v>
      </c>
      <c r="S254" s="6">
        <f>VLOOKUP($C254,Demographics!$A$1:$T$2860,10,FALSE)/$E254</f>
        <v>2.785862785862786E-2</v>
      </c>
      <c r="T254" s="6">
        <f>VLOOKUP($C254,Demographics!$A$1:$T$2860,11,FALSE)/$E254</f>
        <v>0.47318087318087321</v>
      </c>
      <c r="U254" s="6">
        <f>VLOOKUP($C254,Demographics!$A$1:$T$2860,12,FALSE)/$E254</f>
        <v>9.3139293139293144E-2</v>
      </c>
      <c r="V254" s="6">
        <f>VLOOKUP($C254,Demographics!$A$1:$T$2860,13,FALSE)/$E254</f>
        <v>4.1580041580041582E-3</v>
      </c>
      <c r="W254" s="6">
        <f>VLOOKUP($C254,Demographics!$A$1:$T$2860,14,FALSE)/$E254</f>
        <v>1.0395010395010396E-2</v>
      </c>
      <c r="X254" s="6">
        <f>VLOOKUP($C254,Demographics!$A$1:$T$2860,15,FALSE)/$E254</f>
        <v>0.59293139293139296</v>
      </c>
      <c r="Y254" s="6">
        <f>VLOOKUP($C254,Demographics!$A$1:$T$2860,16,FALSE)/$E254</f>
        <v>4.282744282744283E-2</v>
      </c>
      <c r="Z254" s="6">
        <f>VLOOKUP($C254,Demographics!$A$1:$T$2860,17,FALSE)/$E254</f>
        <v>4.1580041580041582E-3</v>
      </c>
      <c r="AA254" s="6">
        <f>VLOOKUP($C254,Demographics!$A$1:$T$2860,18,FALSE)/$E254</f>
        <v>6.4449064449064453E-2</v>
      </c>
      <c r="AB254" s="6">
        <f>VLOOKUP($C254,Demographics!$A$1:$T$2860,19,FALSE)/$E254</f>
        <v>3.1185031185031187E-2</v>
      </c>
      <c r="AC254" s="54">
        <f>VLOOKUP($C254,Demographics!$A$1:$T$2860,20,FALSE)/$E254</f>
        <v>0.1338877338877339</v>
      </c>
      <c r="AD254" s="44">
        <f t="shared" si="15"/>
        <v>2.5183246073298431</v>
      </c>
      <c r="AE254" s="44">
        <f t="shared" si="16"/>
        <v>1.917277486910995</v>
      </c>
      <c r="AF254" s="44">
        <f t="shared" si="17"/>
        <v>2.1514041514041513</v>
      </c>
      <c r="AG254" s="19">
        <v>-0.20200000000000001</v>
      </c>
      <c r="AH254" s="20">
        <v>-0.13900000000000001</v>
      </c>
      <c r="AI254" s="17">
        <v>-0.121</v>
      </c>
      <c r="AJ254" s="21">
        <f t="shared" si="19"/>
        <v>-0.46200000000000002</v>
      </c>
      <c r="AK254" s="27">
        <f t="shared" si="18"/>
        <v>417</v>
      </c>
    </row>
    <row r="255" spans="1:37" x14ac:dyDescent="0.2">
      <c r="A255" s="9" t="s">
        <v>694</v>
      </c>
      <c r="B255" s="8" t="s">
        <v>394</v>
      </c>
      <c r="C255" s="35">
        <v>5415</v>
      </c>
      <c r="D255" s="36" t="s">
        <v>124</v>
      </c>
      <c r="E255" s="40">
        <f>VLOOKUP($C255,Demographics!$A$2:$T$2860,2,FALSE)</f>
        <v>6</v>
      </c>
      <c r="F255" s="87" t="str">
        <f>IFERROR(VLOOKUP($C255,'Graduation Rate'!$A:$M,13,FALSE), "")</f>
        <v/>
      </c>
      <c r="G255" s="87" t="str">
        <f>IFERROR(VLOOKUP($C255,Discipline!$A:$I,4,FALSE), "")</f>
        <v/>
      </c>
      <c r="H255" s="87" t="str">
        <f>IFERROR(VLOOKUP($C255,'Dual Credit'!$A:$P,6,FALSE), "")</f>
        <v/>
      </c>
      <c r="I255" s="99">
        <f>VLOOKUP($A255,Districts!$A:$G,7,FALSE)</f>
        <v>5.0294695481335951</v>
      </c>
      <c r="J255" s="90">
        <f>VLOOKUP($A255,Districts!$A:$F,5,FALSE)</f>
        <v>15.85047408439611</v>
      </c>
      <c r="K255" s="55">
        <f>VLOOKUP($A255,Districts!$A:$F,6,FALSE)</f>
        <v>15629.699831817137</v>
      </c>
      <c r="L255" s="6">
        <f>VLOOKUP($C255,Demographics!$A$1:$T$2860,3,FALSE)/$E255</f>
        <v>0.66666666666666663</v>
      </c>
      <c r="M255" s="6">
        <f>VLOOKUP($C255,Demographics!$A$1:$T$2860,4,FALSE)/$E255</f>
        <v>0.33333333333333331</v>
      </c>
      <c r="N255" s="6">
        <f>VLOOKUP($C255,Demographics!$A$1:$T$2860,5,FALSE)/$E255</f>
        <v>0</v>
      </c>
      <c r="O255" s="6">
        <f>VLOOKUP($C255,Demographics!$A$1:$T$2860,6,FALSE)/$E255</f>
        <v>0</v>
      </c>
      <c r="P255" s="6">
        <f>VLOOKUP($C255,Demographics!$A$1:$T$2860,7,FALSE)/$E255</f>
        <v>0</v>
      </c>
      <c r="Q255" s="6">
        <f>VLOOKUP($C255,Demographics!$A$1:$T$2860,8,FALSE)/$E255</f>
        <v>0</v>
      </c>
      <c r="R255" s="6">
        <f>VLOOKUP($C255,Demographics!$A$1:$T$2860,9,FALSE)/$E255</f>
        <v>0</v>
      </c>
      <c r="S255" s="6">
        <f>VLOOKUP($C255,Demographics!$A$1:$T$2860,10,FALSE)/$E255</f>
        <v>0</v>
      </c>
      <c r="T255" s="6">
        <f>VLOOKUP($C255,Demographics!$A$1:$T$2860,11,FALSE)/$E255</f>
        <v>1</v>
      </c>
      <c r="U255" s="6">
        <f>VLOOKUP($C255,Demographics!$A$1:$T$2860,12,FALSE)/$E255</f>
        <v>0</v>
      </c>
      <c r="V255" s="6">
        <f>VLOOKUP($C255,Demographics!$A$1:$T$2860,13,FALSE)/$E255</f>
        <v>0</v>
      </c>
      <c r="W255" s="6">
        <f>VLOOKUP($C255,Demographics!$A$1:$T$2860,14,FALSE)/$E255</f>
        <v>0</v>
      </c>
      <c r="X255" s="6">
        <f>VLOOKUP($C255,Demographics!$A$1:$T$2860,15,FALSE)/$E255</f>
        <v>0.66666666666666663</v>
      </c>
      <c r="Y255" s="6">
        <f>VLOOKUP($C255,Demographics!$A$1:$T$2860,16,FALSE)/$E255</f>
        <v>0</v>
      </c>
      <c r="Z255" s="6">
        <f>VLOOKUP($C255,Demographics!$A$1:$T$2860,17,FALSE)/$E255</f>
        <v>0</v>
      </c>
      <c r="AA255" s="6">
        <f>VLOOKUP($C255,Demographics!$A$1:$T$2860,18,FALSE)/$E255</f>
        <v>0</v>
      </c>
      <c r="AB255" s="6">
        <f>VLOOKUP($C255,Demographics!$A$1:$T$2860,19,FALSE)/$E255</f>
        <v>0</v>
      </c>
      <c r="AC255" s="54">
        <f>VLOOKUP($C255,Demographics!$A$1:$T$2860,20,FALSE)/$E255</f>
        <v>0.5</v>
      </c>
      <c r="AD255" s="44" t="str">
        <f t="shared" si="15"/>
        <v/>
      </c>
      <c r="AE255" s="44" t="str">
        <f t="shared" si="16"/>
        <v/>
      </c>
      <c r="AF255" s="44" t="str">
        <f t="shared" si="17"/>
        <v/>
      </c>
      <c r="AG255" s="19"/>
      <c r="AH255" s="20"/>
      <c r="AI255" s="17"/>
      <c r="AJ255" s="21">
        <f t="shared" si="19"/>
        <v>0</v>
      </c>
      <c r="AK255" s="27">
        <f t="shared" si="18"/>
        <v>223</v>
      </c>
    </row>
    <row r="256" spans="1:37" x14ac:dyDescent="0.2">
      <c r="A256" s="9" t="s">
        <v>694</v>
      </c>
      <c r="B256" s="8" t="s">
        <v>225</v>
      </c>
      <c r="C256" s="35">
        <v>3238</v>
      </c>
      <c r="D256" s="36" t="s">
        <v>123</v>
      </c>
      <c r="E256" s="40">
        <f>VLOOKUP($C256,Demographics!$A$2:$T$2860,2,FALSE)</f>
        <v>225</v>
      </c>
      <c r="F256" s="87" t="str">
        <f>IFERROR(VLOOKUP($C256,'Graduation Rate'!$A:$M,13,FALSE), "")</f>
        <v/>
      </c>
      <c r="G256" s="87">
        <f>IFERROR(VLOOKUP($C256,Discipline!$A:$I,4,FALSE), "")</f>
        <v>1.6E-2</v>
      </c>
      <c r="H256" s="87">
        <f>IFERROR(VLOOKUP($C256,'Dual Credit'!$A:$P,6,FALSE), "")</f>
        <v>0.1</v>
      </c>
      <c r="I256" s="99">
        <f>VLOOKUP($A256,Districts!$A:$G,7,FALSE)</f>
        <v>5.0294695481335951</v>
      </c>
      <c r="J256" s="90">
        <f>VLOOKUP($A256,Districts!$A:$F,5,FALSE)</f>
        <v>15.85047408439611</v>
      </c>
      <c r="K256" s="55">
        <f>VLOOKUP($A256,Districts!$A:$F,6,FALSE)</f>
        <v>15629.699831817137</v>
      </c>
      <c r="L256" s="6">
        <f>VLOOKUP($C256,Demographics!$A$1:$T$2860,3,FALSE)/$E256</f>
        <v>0.46666666666666667</v>
      </c>
      <c r="M256" s="6">
        <f>VLOOKUP($C256,Demographics!$A$1:$T$2860,4,FALSE)/$E256</f>
        <v>0.53333333333333333</v>
      </c>
      <c r="N256" s="6">
        <f>VLOOKUP($C256,Demographics!$A$1:$T$2860,5,FALSE)/$E256</f>
        <v>1.7777777777777778E-2</v>
      </c>
      <c r="O256" s="6">
        <f>VLOOKUP($C256,Demographics!$A$1:$T$2860,6,FALSE)/$E256</f>
        <v>1.3333333333333334E-2</v>
      </c>
      <c r="P256" s="6">
        <f>VLOOKUP($C256,Demographics!$A$1:$T$2860,7,FALSE)/$E256</f>
        <v>4.4444444444444444E-3</v>
      </c>
      <c r="Q256" s="6">
        <f>VLOOKUP($C256,Demographics!$A$1:$T$2860,8,FALSE)/$E256</f>
        <v>0.29333333333333333</v>
      </c>
      <c r="R256" s="6">
        <f>VLOOKUP($C256,Demographics!$A$1:$T$2860,9,FALSE)/$E256</f>
        <v>4.4444444444444444E-3</v>
      </c>
      <c r="S256" s="6">
        <f>VLOOKUP($C256,Demographics!$A$1:$T$2860,10,FALSE)/$E256</f>
        <v>4.4444444444444444E-3</v>
      </c>
      <c r="T256" s="6">
        <f>VLOOKUP($C256,Demographics!$A$1:$T$2860,11,FALSE)/$E256</f>
        <v>0.66222222222222227</v>
      </c>
      <c r="U256" s="6">
        <f>VLOOKUP($C256,Demographics!$A$1:$T$2860,12,FALSE)/$E256</f>
        <v>7.1111111111111111E-2</v>
      </c>
      <c r="V256" s="6">
        <f>VLOOKUP($C256,Demographics!$A$1:$T$2860,13,FALSE)/$E256</f>
        <v>0</v>
      </c>
      <c r="W256" s="6">
        <f>VLOOKUP($C256,Demographics!$A$1:$T$2860,14,FALSE)/$E256</f>
        <v>0.04</v>
      </c>
      <c r="X256" s="6">
        <f>VLOOKUP($C256,Demographics!$A$1:$T$2860,15,FALSE)/$E256</f>
        <v>0.63111111111111107</v>
      </c>
      <c r="Y256" s="6">
        <f>VLOOKUP($C256,Demographics!$A$1:$T$2860,16,FALSE)/$E256</f>
        <v>4.8888888888888891E-2</v>
      </c>
      <c r="Z256" s="6">
        <f>VLOOKUP($C256,Demographics!$A$1:$T$2860,17,FALSE)/$E256</f>
        <v>0</v>
      </c>
      <c r="AA256" s="6">
        <f>VLOOKUP($C256,Demographics!$A$1:$T$2860,18,FALSE)/$E256</f>
        <v>1.7777777777777778E-2</v>
      </c>
      <c r="AB256" s="6">
        <f>VLOOKUP($C256,Demographics!$A$1:$T$2860,19,FALSE)/$E256</f>
        <v>4.4444444444444444E-3</v>
      </c>
      <c r="AC256" s="54">
        <f>VLOOKUP($C256,Demographics!$A$1:$T$2860,20,FALSE)/$E256</f>
        <v>0.16888888888888889</v>
      </c>
      <c r="AD256" s="44">
        <f t="shared" si="15"/>
        <v>2.7648839556004039</v>
      </c>
      <c r="AE256" s="44">
        <f t="shared" si="16"/>
        <v>2.5731584258324927</v>
      </c>
      <c r="AF256" s="44">
        <f t="shared" si="17"/>
        <v>2.496</v>
      </c>
      <c r="AG256" s="19">
        <v>9.6000000000000002E-2</v>
      </c>
      <c r="AH256" s="20">
        <v>0.502</v>
      </c>
      <c r="AI256" s="17">
        <v>0.26600000000000001</v>
      </c>
      <c r="AJ256" s="21">
        <f t="shared" si="19"/>
        <v>0.86399999999999999</v>
      </c>
      <c r="AK256" s="27">
        <f t="shared" si="18"/>
        <v>34</v>
      </c>
    </row>
    <row r="257" spans="1:37" x14ac:dyDescent="0.2">
      <c r="A257" s="9" t="s">
        <v>695</v>
      </c>
      <c r="B257" s="8" t="s">
        <v>150</v>
      </c>
      <c r="C257" s="35">
        <v>2532</v>
      </c>
      <c r="D257" s="36" t="s">
        <v>123</v>
      </c>
      <c r="E257" s="40">
        <f>VLOOKUP($C257,Demographics!$A$2:$T$2860,2,FALSE)</f>
        <v>236</v>
      </c>
      <c r="F257" s="87">
        <f>IFERROR(VLOOKUP($C257,'Graduation Rate'!$A:$M,13,FALSE), "")</f>
        <v>0.68965517200000004</v>
      </c>
      <c r="G257" s="87">
        <f>IFERROR(VLOOKUP($C257,Discipline!$A:$I,4,FALSE), "")</f>
        <v>0.126</v>
      </c>
      <c r="H257" s="87">
        <f>IFERROR(VLOOKUP($C257,'Dual Credit'!$A:$P,6,FALSE), "")</f>
        <v>0.191</v>
      </c>
      <c r="I257" s="99">
        <f>VLOOKUP($A257,Districts!$A:$G,7,FALSE)</f>
        <v>12.137971698113208</v>
      </c>
      <c r="J257" s="90">
        <f>VLOOKUP($A257,Districts!$A:$F,5,FALSE)</f>
        <v>12.877101449275361</v>
      </c>
      <c r="K257" s="55">
        <f>VLOOKUP($A257,Districts!$A:$F,6,FALSE)</f>
        <v>19567.354871021478</v>
      </c>
      <c r="L257" s="6">
        <f>VLOOKUP($C257,Demographics!$A$1:$T$2860,3,FALSE)/$E257</f>
        <v>0.49152542372881358</v>
      </c>
      <c r="M257" s="6">
        <f>VLOOKUP($C257,Demographics!$A$1:$T$2860,4,FALSE)/$E257</f>
        <v>0.50847457627118642</v>
      </c>
      <c r="N257" s="6">
        <f>VLOOKUP($C257,Demographics!$A$1:$T$2860,5,FALSE)/$E257</f>
        <v>0.55932203389830504</v>
      </c>
      <c r="O257" s="6">
        <f>VLOOKUP($C257,Demographics!$A$1:$T$2860,6,FALSE)/$E257</f>
        <v>0</v>
      </c>
      <c r="P257" s="6">
        <f>VLOOKUP($C257,Demographics!$A$1:$T$2860,7,FALSE)/$E257</f>
        <v>0</v>
      </c>
      <c r="Q257" s="6">
        <f>VLOOKUP($C257,Demographics!$A$1:$T$2860,8,FALSE)/$E257</f>
        <v>0.3559322033898305</v>
      </c>
      <c r="R257" s="6">
        <f>VLOOKUP($C257,Demographics!$A$1:$T$2860,9,FALSE)/$E257</f>
        <v>0</v>
      </c>
      <c r="S257" s="6">
        <f>VLOOKUP($C257,Demographics!$A$1:$T$2860,10,FALSE)/$E257</f>
        <v>5.9322033898305086E-2</v>
      </c>
      <c r="T257" s="6">
        <f>VLOOKUP($C257,Demographics!$A$1:$T$2860,11,FALSE)/$E257</f>
        <v>2.5423728813559324E-2</v>
      </c>
      <c r="U257" s="6">
        <f>VLOOKUP($C257,Demographics!$A$1:$T$2860,12,FALSE)/$E257</f>
        <v>0.42796610169491528</v>
      </c>
      <c r="V257" s="6">
        <f>VLOOKUP($C257,Demographics!$A$1:$T$2860,13,FALSE)/$E257</f>
        <v>1.6949152542372881E-2</v>
      </c>
      <c r="W257" s="6">
        <f>VLOOKUP($C257,Demographics!$A$1:$T$2860,14,FALSE)/$E257</f>
        <v>0.14830508474576271</v>
      </c>
      <c r="X257" s="6">
        <f>VLOOKUP($C257,Demographics!$A$1:$T$2860,15,FALSE)/$E257</f>
        <v>0.98305084745762716</v>
      </c>
      <c r="Y257" s="6">
        <f>VLOOKUP($C257,Demographics!$A$1:$T$2860,16,FALSE)/$E257</f>
        <v>9.3220338983050849E-2</v>
      </c>
      <c r="Z257" s="6">
        <f>VLOOKUP($C257,Demographics!$A$1:$T$2860,17,FALSE)/$E257</f>
        <v>0</v>
      </c>
      <c r="AA257" s="6">
        <f>VLOOKUP($C257,Demographics!$A$1:$T$2860,18,FALSE)/$E257</f>
        <v>9.3220338983050849E-2</v>
      </c>
      <c r="AB257" s="6">
        <f>VLOOKUP($C257,Demographics!$A$1:$T$2860,19,FALSE)/$E257</f>
        <v>0.1059322033898305</v>
      </c>
      <c r="AC257" s="54">
        <f>VLOOKUP($C257,Demographics!$A$1:$T$2860,20,FALSE)/$E257</f>
        <v>0.15677966101694915</v>
      </c>
      <c r="AD257" s="44">
        <f t="shared" si="15"/>
        <v>1.9280000000000002</v>
      </c>
      <c r="AE257" s="44" t="str">
        <f t="shared" si="16"/>
        <v/>
      </c>
      <c r="AF257" s="44">
        <f t="shared" si="17"/>
        <v>1.7784156142365097</v>
      </c>
      <c r="AG257" s="19">
        <v>-6.8000000000000005E-2</v>
      </c>
      <c r="AH257" s="20"/>
      <c r="AI257" s="17">
        <v>0.35199999999999998</v>
      </c>
      <c r="AJ257" s="21">
        <f t="shared" si="19"/>
        <v>0.28399999999999997</v>
      </c>
      <c r="AK257" s="27">
        <f t="shared" si="18"/>
        <v>139</v>
      </c>
    </row>
    <row r="258" spans="1:37" x14ac:dyDescent="0.2">
      <c r="A258" s="9" t="s">
        <v>696</v>
      </c>
      <c r="B258" s="8" t="s">
        <v>142</v>
      </c>
      <c r="C258" s="35">
        <v>2343</v>
      </c>
      <c r="D258" s="36" t="s">
        <v>123</v>
      </c>
      <c r="E258" s="40">
        <f>VLOOKUP($C258,Demographics!$A$2:$T$2860,2,FALSE)</f>
        <v>551</v>
      </c>
      <c r="F258" s="87">
        <f>IFERROR(VLOOKUP($C258,'Graduation Rate'!$A:$M,13,FALSE), "")</f>
        <v>0.75496688700000003</v>
      </c>
      <c r="G258" s="87">
        <f>IFERROR(VLOOKUP($C258,Discipline!$A:$I,4,FALSE), "")</f>
        <v>8.5999999999999993E-2</v>
      </c>
      <c r="H258" s="87">
        <f>IFERROR(VLOOKUP($C258,'Dual Credit'!$A:$P,6,FALSE), "")</f>
        <v>0.01</v>
      </c>
      <c r="I258" s="99">
        <f>VLOOKUP($A258,Districts!$A:$G,7,FALSE)</f>
        <v>4.1131652661064422</v>
      </c>
      <c r="J258" s="90">
        <f>VLOOKUP($A258,Districts!$A:$F,5,FALSE)</f>
        <v>14.150765424462657</v>
      </c>
      <c r="K258" s="55">
        <f>VLOOKUP($A258,Districts!$A:$F,6,FALSE)</f>
        <v>16289.460950903147</v>
      </c>
      <c r="L258" s="6">
        <f>VLOOKUP($C258,Demographics!$A$1:$T$2860,3,FALSE)/$E258</f>
        <v>0.44646098003629764</v>
      </c>
      <c r="M258" s="6">
        <f>VLOOKUP($C258,Demographics!$A$1:$T$2860,4,FALSE)/$E258</f>
        <v>0.55353901996370236</v>
      </c>
      <c r="N258" s="6">
        <f>VLOOKUP($C258,Demographics!$A$1:$T$2860,5,FALSE)/$E258</f>
        <v>4.5372050816696916E-2</v>
      </c>
      <c r="O258" s="6">
        <f>VLOOKUP($C258,Demographics!$A$1:$T$2860,6,FALSE)/$E258</f>
        <v>1.4519056261343012E-2</v>
      </c>
      <c r="P258" s="6">
        <f>VLOOKUP($C258,Demographics!$A$1:$T$2860,7,FALSE)/$E258</f>
        <v>1.8148820326678765E-3</v>
      </c>
      <c r="Q258" s="6">
        <f>VLOOKUP($C258,Demographics!$A$1:$T$2860,8,FALSE)/$E258</f>
        <v>0.12885662431941924</v>
      </c>
      <c r="R258" s="6">
        <f>VLOOKUP($C258,Demographics!$A$1:$T$2860,9,FALSE)/$E258</f>
        <v>1.8148820326678765E-3</v>
      </c>
      <c r="S258" s="6">
        <f>VLOOKUP($C258,Demographics!$A$1:$T$2860,10,FALSE)/$E258</f>
        <v>4.7186932849364795E-2</v>
      </c>
      <c r="T258" s="6">
        <f>VLOOKUP($C258,Demographics!$A$1:$T$2860,11,FALSE)/$E258</f>
        <v>0.76043557168784026</v>
      </c>
      <c r="U258" s="6">
        <f>VLOOKUP($C258,Demographics!$A$1:$T$2860,12,FALSE)/$E258</f>
        <v>5.2631578947368418E-2</v>
      </c>
      <c r="V258" s="6">
        <f>VLOOKUP($C258,Demographics!$A$1:$T$2860,13,FALSE)/$E258</f>
        <v>3.629764065335753E-3</v>
      </c>
      <c r="W258" s="6">
        <f>VLOOKUP($C258,Demographics!$A$1:$T$2860,14,FALSE)/$E258</f>
        <v>2.9038112522686024E-2</v>
      </c>
      <c r="X258" s="6">
        <f>VLOOKUP($C258,Demographics!$A$1:$T$2860,15,FALSE)/$E258</f>
        <v>0.50453720508166966</v>
      </c>
      <c r="Y258" s="6">
        <f>VLOOKUP($C258,Demographics!$A$1:$T$2860,16,FALSE)/$E258</f>
        <v>7.2595281306715061E-3</v>
      </c>
      <c r="Z258" s="6">
        <f>VLOOKUP($C258,Demographics!$A$1:$T$2860,17,FALSE)/$E258</f>
        <v>1.8148820326678765E-3</v>
      </c>
      <c r="AA258" s="6">
        <f>VLOOKUP($C258,Demographics!$A$1:$T$2860,18,FALSE)/$E258</f>
        <v>7.8039927404718698E-2</v>
      </c>
      <c r="AB258" s="6">
        <f>VLOOKUP($C258,Demographics!$A$1:$T$2860,19,FALSE)/$E258</f>
        <v>4.7186932849364795E-2</v>
      </c>
      <c r="AC258" s="54">
        <f>VLOOKUP($C258,Demographics!$A$1:$T$2860,20,FALSE)/$E258</f>
        <v>0.16333938294010888</v>
      </c>
      <c r="AD258" s="44">
        <f t="shared" ref="AD258:AD321" si="20">IFERROR(VLOOKUP($C258,ELA,12,FALSE),"")</f>
        <v>3.0170031880977679</v>
      </c>
      <c r="AE258" s="44">
        <f t="shared" ref="AE258:AE321" si="21">IFERROR(VLOOKUP($C258,Math,12,FALSE),"")</f>
        <v>2.3672376873661669</v>
      </c>
      <c r="AF258" s="44">
        <f t="shared" ref="AF258:AF321" si="22">IFERROR(VLOOKUP($C258,Science,12,FALSE),"")</f>
        <v>2.3503562945368173</v>
      </c>
      <c r="AG258" s="19">
        <v>0.29699999999999999</v>
      </c>
      <c r="AH258" s="20">
        <v>0.252</v>
      </c>
      <c r="AI258" s="17">
        <v>-1.6E-2</v>
      </c>
      <c r="AJ258" s="21">
        <f t="shared" si="19"/>
        <v>0.53299999999999992</v>
      </c>
      <c r="AK258" s="27">
        <f t="shared" si="18"/>
        <v>71</v>
      </c>
    </row>
    <row r="259" spans="1:37" x14ac:dyDescent="0.2">
      <c r="A259" s="9" t="s">
        <v>697</v>
      </c>
      <c r="B259" s="8" t="s">
        <v>317</v>
      </c>
      <c r="C259" s="35">
        <v>2295</v>
      </c>
      <c r="D259" s="36" t="s">
        <v>123</v>
      </c>
      <c r="E259" s="40">
        <f>VLOOKUP($C259,Demographics!$A$2:$T$2860,2,FALSE)</f>
        <v>1982</v>
      </c>
      <c r="F259" s="87">
        <f>IFERROR(VLOOKUP($C259,'Graduation Rate'!$A:$M,13,FALSE), "")</f>
        <v>0.80408163300000002</v>
      </c>
      <c r="G259" s="87">
        <f>IFERROR(VLOOKUP($C259,Discipline!$A:$I,4,FALSE), "")</f>
        <v>3.1E-2</v>
      </c>
      <c r="H259" s="87">
        <f>IFERROR(VLOOKUP($C259,'Dual Credit'!$A:$P,6,FALSE), "")</f>
        <v>0.155</v>
      </c>
      <c r="I259" s="99">
        <f>VLOOKUP($A259,Districts!$A:$G,7,FALSE)</f>
        <v>7.1021230435456379</v>
      </c>
      <c r="J259" s="90">
        <f>VLOOKUP($A259,Districts!$A:$F,5,FALSE)</f>
        <v>14.523591178441867</v>
      </c>
      <c r="K259" s="55">
        <f>VLOOKUP($A259,Districts!$A:$F,6,FALSE)</f>
        <v>15599.526852987239</v>
      </c>
      <c r="L259" s="6">
        <f>VLOOKUP($C259,Demographics!$A$1:$T$2860,3,FALSE)/$E259</f>
        <v>0.50706357214934406</v>
      </c>
      <c r="M259" s="6">
        <f>VLOOKUP($C259,Demographics!$A$1:$T$2860,4,FALSE)/$E259</f>
        <v>0.49293642785065589</v>
      </c>
      <c r="N259" s="6">
        <f>VLOOKUP($C259,Demographics!$A$1:$T$2860,5,FALSE)/$E259</f>
        <v>4.5408678102926339E-3</v>
      </c>
      <c r="O259" s="6">
        <f>VLOOKUP($C259,Demographics!$A$1:$T$2860,6,FALSE)/$E259</f>
        <v>2.7245206861755803E-2</v>
      </c>
      <c r="P259" s="6">
        <f>VLOOKUP($C259,Demographics!$A$1:$T$2860,7,FALSE)/$E259</f>
        <v>1.0595358224016145E-2</v>
      </c>
      <c r="Q259" s="6">
        <f>VLOOKUP($C259,Demographics!$A$1:$T$2860,8,FALSE)/$E259</f>
        <v>0.52068617558022201</v>
      </c>
      <c r="R259" s="6">
        <f>VLOOKUP($C259,Demographics!$A$1:$T$2860,9,FALSE)/$E259</f>
        <v>1.2108980827447022E-2</v>
      </c>
      <c r="S259" s="6">
        <f>VLOOKUP($C259,Demographics!$A$1:$T$2860,10,FALSE)/$E259</f>
        <v>2.3713420787083755E-2</v>
      </c>
      <c r="T259" s="6">
        <f>VLOOKUP($C259,Demographics!$A$1:$T$2860,11,FALSE)/$E259</f>
        <v>0.40110998990918262</v>
      </c>
      <c r="U259" s="6">
        <f>VLOOKUP($C259,Demographics!$A$1:$T$2860,12,FALSE)/$E259</f>
        <v>0.15338042381432895</v>
      </c>
      <c r="V259" s="6">
        <f>VLOOKUP($C259,Demographics!$A$1:$T$2860,13,FALSE)/$E259</f>
        <v>3.0272452068617556E-3</v>
      </c>
      <c r="W259" s="6">
        <f>VLOOKUP($C259,Demographics!$A$1:$T$2860,14,FALSE)/$E259</f>
        <v>2.7245206861755803E-2</v>
      </c>
      <c r="X259" s="6">
        <f>VLOOKUP($C259,Demographics!$A$1:$T$2860,15,FALSE)/$E259</f>
        <v>0.61402623612512619</v>
      </c>
      <c r="Y259" s="6">
        <f>VLOOKUP($C259,Demographics!$A$1:$T$2860,16,FALSE)/$E259</f>
        <v>0.18062563067608475</v>
      </c>
      <c r="Z259" s="6">
        <f>VLOOKUP($C259,Demographics!$A$1:$T$2860,17,FALSE)/$E259</f>
        <v>6.0544904137235112E-3</v>
      </c>
      <c r="AA259" s="6">
        <f>VLOOKUP($C259,Demographics!$A$1:$T$2860,18,FALSE)/$E259</f>
        <v>8.6276488395560041E-2</v>
      </c>
      <c r="AB259" s="6">
        <f>VLOOKUP($C259,Demographics!$A$1:$T$2860,19,FALSE)/$E259</f>
        <v>5.2472250252270432E-2</v>
      </c>
      <c r="AC259" s="54">
        <f>VLOOKUP($C259,Demographics!$A$1:$T$2860,20,FALSE)/$E259</f>
        <v>0.1165489404641776</v>
      </c>
      <c r="AD259" s="44">
        <f t="shared" si="20"/>
        <v>2.7367853290183386</v>
      </c>
      <c r="AE259" s="44">
        <f t="shared" si="21"/>
        <v>1.9744444444444444</v>
      </c>
      <c r="AF259" s="44">
        <f t="shared" si="22"/>
        <v>2.0316368638239339</v>
      </c>
      <c r="AG259" s="19">
        <v>9.8000000000000004E-2</v>
      </c>
      <c r="AH259" s="20">
        <v>7.6999999999999999E-2</v>
      </c>
      <c r="AI259" s="17">
        <v>-0.125</v>
      </c>
      <c r="AJ259" s="21">
        <f t="shared" si="19"/>
        <v>4.9999999999999989E-2</v>
      </c>
      <c r="AK259" s="27">
        <f t="shared" ref="AK259:AK322" si="23">IF(AJ259="","",_xlfn.RANK.EQ(AJ259,AJ$3:AJ$512))</f>
        <v>202</v>
      </c>
    </row>
    <row r="260" spans="1:37" x14ac:dyDescent="0.2">
      <c r="A260" s="9" t="s">
        <v>697</v>
      </c>
      <c r="B260" s="8" t="s">
        <v>483</v>
      </c>
      <c r="C260" s="35">
        <v>1992</v>
      </c>
      <c r="D260" s="36" t="s">
        <v>124</v>
      </c>
      <c r="E260" s="40">
        <f>VLOOKUP($C260,Demographics!$A$2:$T$2860,2,FALSE)</f>
        <v>330</v>
      </c>
      <c r="F260" s="87">
        <f>IFERROR(VLOOKUP($C260,'Graduation Rate'!$A:$M,13,FALSE), "")</f>
        <v>0.85</v>
      </c>
      <c r="G260" s="87" t="str">
        <f>IFERROR(VLOOKUP($C260,Discipline!$A:$I,4,FALSE), "")</f>
        <v/>
      </c>
      <c r="H260" s="87">
        <f>IFERROR(VLOOKUP($C260,'Dual Credit'!$A:$P,6,FALSE), "")</f>
        <v>0.1</v>
      </c>
      <c r="I260" s="99">
        <f>VLOOKUP($A260,Districts!$A:$G,7,FALSE)</f>
        <v>7.1021230435456379</v>
      </c>
      <c r="J260" s="90">
        <f>VLOOKUP($A260,Districts!$A:$F,5,FALSE)</f>
        <v>14.523591178441867</v>
      </c>
      <c r="K260" s="55">
        <f>VLOOKUP($A260,Districts!$A:$F,6,FALSE)</f>
        <v>15599.526852987239</v>
      </c>
      <c r="L260" s="6">
        <f>VLOOKUP($C260,Demographics!$A$1:$T$2860,3,FALSE)/$E260</f>
        <v>0.51212121212121209</v>
      </c>
      <c r="M260" s="6">
        <f>VLOOKUP($C260,Demographics!$A$1:$T$2860,4,FALSE)/$E260</f>
        <v>0.48787878787878786</v>
      </c>
      <c r="N260" s="6">
        <f>VLOOKUP($C260,Demographics!$A$1:$T$2860,5,FALSE)/$E260</f>
        <v>6.0606060606060606E-3</v>
      </c>
      <c r="O260" s="6">
        <f>VLOOKUP($C260,Demographics!$A$1:$T$2860,6,FALSE)/$E260</f>
        <v>9.0909090909090905E-3</v>
      </c>
      <c r="P260" s="6">
        <f>VLOOKUP($C260,Demographics!$A$1:$T$2860,7,FALSE)/$E260</f>
        <v>6.0606060606060606E-3</v>
      </c>
      <c r="Q260" s="6">
        <f>VLOOKUP($C260,Demographics!$A$1:$T$2860,8,FALSE)/$E260</f>
        <v>6.6666666666666666E-2</v>
      </c>
      <c r="R260" s="6">
        <f>VLOOKUP($C260,Demographics!$A$1:$T$2860,9,FALSE)/$E260</f>
        <v>0</v>
      </c>
      <c r="S260" s="6">
        <f>VLOOKUP($C260,Demographics!$A$1:$T$2860,10,FALSE)/$E260</f>
        <v>1.2121212121212121E-2</v>
      </c>
      <c r="T260" s="6">
        <f>VLOOKUP($C260,Demographics!$A$1:$T$2860,11,FALSE)/$E260</f>
        <v>0.9</v>
      </c>
      <c r="U260" s="6">
        <f>VLOOKUP($C260,Demographics!$A$1:$T$2860,12,FALSE)/$E260</f>
        <v>1.2121212121212121E-2</v>
      </c>
      <c r="V260" s="6">
        <f>VLOOKUP($C260,Demographics!$A$1:$T$2860,13,FALSE)/$E260</f>
        <v>0</v>
      </c>
      <c r="W260" s="6">
        <f>VLOOKUP($C260,Demographics!$A$1:$T$2860,14,FALSE)/$E260</f>
        <v>6.0606060606060606E-3</v>
      </c>
      <c r="X260" s="6">
        <f>VLOOKUP($C260,Demographics!$A$1:$T$2860,15,FALSE)/$E260</f>
        <v>0.23636363636363636</v>
      </c>
      <c r="Y260" s="6">
        <f>VLOOKUP($C260,Demographics!$A$1:$T$2860,16,FALSE)/$E260</f>
        <v>3.0303030303030303E-3</v>
      </c>
      <c r="Z260" s="6">
        <f>VLOOKUP($C260,Demographics!$A$1:$T$2860,17,FALSE)/$E260</f>
        <v>3.0303030303030303E-3</v>
      </c>
      <c r="AA260" s="6">
        <f>VLOOKUP($C260,Demographics!$A$1:$T$2860,18,FALSE)/$E260</f>
        <v>0.26363636363636361</v>
      </c>
      <c r="AB260" s="6">
        <f>VLOOKUP($C260,Demographics!$A$1:$T$2860,19,FALSE)/$E260</f>
        <v>4.2424242424242427E-2</v>
      </c>
      <c r="AC260" s="54">
        <f>VLOOKUP($C260,Demographics!$A$1:$T$2860,20,FALSE)/$E260</f>
        <v>0.10303030303030303</v>
      </c>
      <c r="AD260" s="44">
        <f t="shared" si="20"/>
        <v>2.8475967174677606</v>
      </c>
      <c r="AE260" s="44">
        <f t="shared" si="21"/>
        <v>2.3421368547418968</v>
      </c>
      <c r="AF260" s="44">
        <f t="shared" si="22"/>
        <v>2.7285223367697595</v>
      </c>
      <c r="AG260" s="21">
        <v>3.0000000000000001E-3</v>
      </c>
      <c r="AH260" s="18">
        <v>0.22800000000000001</v>
      </c>
      <c r="AI260" s="17">
        <v>9.5000000000000001E-2</v>
      </c>
      <c r="AJ260" s="21">
        <f t="shared" ref="AJ260:AJ323" si="24">IFERROR(SUM(AG260:AI260),"")</f>
        <v>0.32600000000000001</v>
      </c>
      <c r="AK260" s="27">
        <f t="shared" si="23"/>
        <v>128</v>
      </c>
    </row>
    <row r="261" spans="1:37" x14ac:dyDescent="0.2">
      <c r="A261" s="9" t="s">
        <v>698</v>
      </c>
      <c r="B261" s="8" t="s">
        <v>311</v>
      </c>
      <c r="C261" s="35">
        <v>4247</v>
      </c>
      <c r="D261" s="36" t="s">
        <v>124</v>
      </c>
      <c r="E261" s="40">
        <f>VLOOKUP($C261,Demographics!$A$2:$T$2860,2,FALSE)</f>
        <v>164</v>
      </c>
      <c r="F261" s="87">
        <f>IFERROR(VLOOKUP($C261,'Graduation Rate'!$A:$M,13,FALSE), "")</f>
        <v>0.573333333</v>
      </c>
      <c r="G261" s="87">
        <f>IFERROR(VLOOKUP($C261,Discipline!$A:$I,4,FALSE), "")</f>
        <v>9.1999999999999998E-2</v>
      </c>
      <c r="H261" s="87">
        <f>IFERROR(VLOOKUP($C261,'Dual Credit'!$A:$P,6,FALSE), "")</f>
        <v>0.1</v>
      </c>
      <c r="I261" s="99">
        <f>VLOOKUP($A261,Districts!$A:$G,7,FALSE)</f>
        <v>4.4335607094133698</v>
      </c>
      <c r="J261" s="90">
        <f>VLOOKUP($A261,Districts!$A:$F,5,FALSE)</f>
        <v>14.881572866872213</v>
      </c>
      <c r="K261" s="55">
        <f>VLOOKUP($A261,Districts!$A:$F,6,FALSE)</f>
        <v>16002.612254741625</v>
      </c>
      <c r="L261" s="6">
        <f>VLOOKUP($C261,Demographics!$A$1:$T$2860,3,FALSE)/$E261</f>
        <v>0.52439024390243905</v>
      </c>
      <c r="M261" s="6">
        <f>VLOOKUP($C261,Demographics!$A$1:$T$2860,4,FALSE)/$E261</f>
        <v>0.47560975609756095</v>
      </c>
      <c r="N261" s="6">
        <f>VLOOKUP($C261,Demographics!$A$1:$T$2860,5,FALSE)/$E261</f>
        <v>6.0975609756097563E-3</v>
      </c>
      <c r="O261" s="6">
        <f>VLOOKUP($C261,Demographics!$A$1:$T$2860,6,FALSE)/$E261</f>
        <v>4.878048780487805E-2</v>
      </c>
      <c r="P261" s="6">
        <f>VLOOKUP($C261,Demographics!$A$1:$T$2860,7,FALSE)/$E261</f>
        <v>9.1463414634146339E-2</v>
      </c>
      <c r="Q261" s="6">
        <f>VLOOKUP($C261,Demographics!$A$1:$T$2860,8,FALSE)/$E261</f>
        <v>0.35365853658536583</v>
      </c>
      <c r="R261" s="6">
        <f>VLOOKUP($C261,Demographics!$A$1:$T$2860,9,FALSE)/$E261</f>
        <v>1.8292682926829267E-2</v>
      </c>
      <c r="S261" s="6">
        <f>VLOOKUP($C261,Demographics!$A$1:$T$2860,10,FALSE)/$E261</f>
        <v>0.10365853658536585</v>
      </c>
      <c r="T261" s="6">
        <f>VLOOKUP($C261,Demographics!$A$1:$T$2860,11,FALSE)/$E261</f>
        <v>0.37804878048780488</v>
      </c>
      <c r="U261" s="6">
        <f>VLOOKUP($C261,Demographics!$A$1:$T$2860,12,FALSE)/$E261</f>
        <v>8.5365853658536592E-2</v>
      </c>
      <c r="V261" s="6">
        <f>VLOOKUP($C261,Demographics!$A$1:$T$2860,13,FALSE)/$E261</f>
        <v>1.8292682926829267E-2</v>
      </c>
      <c r="W261" s="6">
        <f>VLOOKUP($C261,Demographics!$A$1:$T$2860,14,FALSE)/$E261</f>
        <v>0.12804878048780488</v>
      </c>
      <c r="X261" s="6">
        <f>VLOOKUP($C261,Demographics!$A$1:$T$2860,15,FALSE)/$E261</f>
        <v>0.65853658536585369</v>
      </c>
      <c r="Y261" s="6">
        <f>VLOOKUP($C261,Demographics!$A$1:$T$2860,16,FALSE)/$E261</f>
        <v>1.8292682926829267E-2</v>
      </c>
      <c r="Z261" s="6">
        <f>VLOOKUP($C261,Demographics!$A$1:$T$2860,17,FALSE)/$E261</f>
        <v>0</v>
      </c>
      <c r="AA261" s="6">
        <f>VLOOKUP($C261,Demographics!$A$1:$T$2860,18,FALSE)/$E261</f>
        <v>0.18292682926829268</v>
      </c>
      <c r="AB261" s="6">
        <f>VLOOKUP($C261,Demographics!$A$1:$T$2860,19,FALSE)/$E261</f>
        <v>3.6585365853658534E-2</v>
      </c>
      <c r="AC261" s="54">
        <f>VLOOKUP($C261,Demographics!$A$1:$T$2860,20,FALSE)/$E261</f>
        <v>5.4878048780487805E-2</v>
      </c>
      <c r="AD261" s="44">
        <f t="shared" si="20"/>
        <v>2.3328611898016995</v>
      </c>
      <c r="AE261" s="44" t="str">
        <f t="shared" si="21"/>
        <v/>
      </c>
      <c r="AF261" s="44">
        <f t="shared" si="22"/>
        <v>1.5</v>
      </c>
      <c r="AG261" s="19">
        <v>-0.14399999999999999</v>
      </c>
      <c r="AH261" s="20"/>
      <c r="AI261" s="17">
        <v>-0.48199999999999998</v>
      </c>
      <c r="AJ261" s="21">
        <f t="shared" si="24"/>
        <v>-0.626</v>
      </c>
      <c r="AK261" s="27">
        <f t="shared" si="23"/>
        <v>453</v>
      </c>
    </row>
    <row r="262" spans="1:37" x14ac:dyDescent="0.2">
      <c r="A262" s="9" t="s">
        <v>698</v>
      </c>
      <c r="B262" s="8" t="s">
        <v>189</v>
      </c>
      <c r="C262" s="35">
        <v>4433</v>
      </c>
      <c r="D262" s="36" t="s">
        <v>123</v>
      </c>
      <c r="E262" s="40">
        <f>VLOOKUP($C262,Demographics!$A$2:$T$2860,2,FALSE)</f>
        <v>2088</v>
      </c>
      <c r="F262" s="87">
        <f>IFERROR(VLOOKUP($C262,'Graduation Rate'!$A:$M,13,FALSE), "")</f>
        <v>0.93133047199999996</v>
      </c>
      <c r="G262" s="87">
        <f>IFERROR(VLOOKUP($C262,Discipline!$A:$I,4,FALSE), "")</f>
        <v>2.5999999999999999E-2</v>
      </c>
      <c r="H262" s="87">
        <f>IFERROR(VLOOKUP($C262,'Dual Credit'!$A:$P,6,FALSE), "")</f>
        <v>0.249</v>
      </c>
      <c r="I262" s="99">
        <f>VLOOKUP($A262,Districts!$A:$G,7,FALSE)</f>
        <v>4.4335607094133698</v>
      </c>
      <c r="J262" s="90">
        <f>VLOOKUP($A262,Districts!$A:$F,5,FALSE)</f>
        <v>14.881572866872213</v>
      </c>
      <c r="K262" s="55">
        <f>VLOOKUP($A262,Districts!$A:$F,6,FALSE)</f>
        <v>16002.612254741625</v>
      </c>
      <c r="L262" s="6">
        <f>VLOOKUP($C262,Demographics!$A$1:$T$2860,3,FALSE)/$E262</f>
        <v>0.4688697318007663</v>
      </c>
      <c r="M262" s="6">
        <f>VLOOKUP($C262,Demographics!$A$1:$T$2860,4,FALSE)/$E262</f>
        <v>0.5311302681992337</v>
      </c>
      <c r="N262" s="6">
        <f>VLOOKUP($C262,Demographics!$A$1:$T$2860,5,FALSE)/$E262</f>
        <v>2.8735632183908046E-3</v>
      </c>
      <c r="O262" s="6">
        <f>VLOOKUP($C262,Demographics!$A$1:$T$2860,6,FALSE)/$E262</f>
        <v>0.21743295019157088</v>
      </c>
      <c r="P262" s="6">
        <f>VLOOKUP($C262,Demographics!$A$1:$T$2860,7,FALSE)/$E262</f>
        <v>3.6398467432950193E-2</v>
      </c>
      <c r="Q262" s="6">
        <f>VLOOKUP($C262,Demographics!$A$1:$T$2860,8,FALSE)/$E262</f>
        <v>0.11206896551724138</v>
      </c>
      <c r="R262" s="6">
        <f>VLOOKUP($C262,Demographics!$A$1:$T$2860,9,FALSE)/$E262</f>
        <v>4.3103448275862068E-3</v>
      </c>
      <c r="S262" s="6">
        <f>VLOOKUP($C262,Demographics!$A$1:$T$2860,10,FALSE)/$E262</f>
        <v>0.10727969348659004</v>
      </c>
      <c r="T262" s="6">
        <f>VLOOKUP($C262,Demographics!$A$1:$T$2860,11,FALSE)/$E262</f>
        <v>0.5196360153256705</v>
      </c>
      <c r="U262" s="6">
        <f>VLOOKUP($C262,Demographics!$A$1:$T$2860,12,FALSE)/$E262</f>
        <v>4.1187739463601533E-2</v>
      </c>
      <c r="V262" s="6">
        <f>VLOOKUP($C262,Demographics!$A$1:$T$2860,13,FALSE)/$E262</f>
        <v>9.5785440613026815E-4</v>
      </c>
      <c r="W262" s="6">
        <f>VLOOKUP($C262,Demographics!$A$1:$T$2860,14,FALSE)/$E262</f>
        <v>5.2681992337164753E-3</v>
      </c>
      <c r="X262" s="6">
        <f>VLOOKUP($C262,Demographics!$A$1:$T$2860,15,FALSE)/$E262</f>
        <v>0.20402298850574713</v>
      </c>
      <c r="Y262" s="6">
        <f>VLOOKUP($C262,Demographics!$A$1:$T$2860,16,FALSE)/$E262</f>
        <v>0</v>
      </c>
      <c r="Z262" s="6">
        <f>VLOOKUP($C262,Demographics!$A$1:$T$2860,17,FALSE)/$E262</f>
        <v>0</v>
      </c>
      <c r="AA262" s="6">
        <f>VLOOKUP($C262,Demographics!$A$1:$T$2860,18,FALSE)/$E262</f>
        <v>2.8735632183908046E-2</v>
      </c>
      <c r="AB262" s="6">
        <f>VLOOKUP($C262,Demographics!$A$1:$T$2860,19,FALSE)/$E262</f>
        <v>6.8486590038314171E-2</v>
      </c>
      <c r="AC262" s="54">
        <f>VLOOKUP($C262,Demographics!$A$1:$T$2860,20,FALSE)/$E262</f>
        <v>9.5785440613026823E-2</v>
      </c>
      <c r="AD262" s="44">
        <f t="shared" si="20"/>
        <v>3.4774127310061598</v>
      </c>
      <c r="AE262" s="44">
        <f t="shared" si="21"/>
        <v>3.0853277835587929</v>
      </c>
      <c r="AF262" s="44">
        <f t="shared" si="22"/>
        <v>3.0240174672489086</v>
      </c>
      <c r="AG262" s="19">
        <v>0.157</v>
      </c>
      <c r="AH262" s="20">
        <v>0.16600000000000001</v>
      </c>
      <c r="AI262" s="17">
        <v>9.5000000000000001E-2</v>
      </c>
      <c r="AJ262" s="21">
        <f t="shared" si="24"/>
        <v>0.41800000000000004</v>
      </c>
      <c r="AK262" s="27">
        <f t="shared" si="23"/>
        <v>104</v>
      </c>
    </row>
    <row r="263" spans="1:37" x14ac:dyDescent="0.2">
      <c r="A263" s="9" t="s">
        <v>698</v>
      </c>
      <c r="B263" s="8" t="s">
        <v>186</v>
      </c>
      <c r="C263" s="35">
        <v>3688</v>
      </c>
      <c r="D263" s="36" t="s">
        <v>123</v>
      </c>
      <c r="E263" s="40">
        <f>VLOOKUP($C263,Demographics!$A$2:$T$2860,2,FALSE)</f>
        <v>2375</v>
      </c>
      <c r="F263" s="87">
        <f>IFERROR(VLOOKUP($C263,'Graduation Rate'!$A:$M,13,FALSE), "")</f>
        <v>0.81742738599999998</v>
      </c>
      <c r="G263" s="87">
        <f>IFERROR(VLOOKUP($C263,Discipline!$A:$I,4,FALSE), "")</f>
        <v>6.0999999999999999E-2</v>
      </c>
      <c r="H263" s="87">
        <f>IFERROR(VLOOKUP($C263,'Dual Credit'!$A:$P,6,FALSE), "")</f>
        <v>0.14000000000000001</v>
      </c>
      <c r="I263" s="99">
        <f>VLOOKUP($A263,Districts!$A:$G,7,FALSE)</f>
        <v>4.4335607094133698</v>
      </c>
      <c r="J263" s="90">
        <f>VLOOKUP($A263,Districts!$A:$F,5,FALSE)</f>
        <v>14.881572866872213</v>
      </c>
      <c r="K263" s="55">
        <f>VLOOKUP($A263,Districts!$A:$F,6,FALSE)</f>
        <v>16002.612254741625</v>
      </c>
      <c r="L263" s="6">
        <f>VLOOKUP($C263,Demographics!$A$1:$T$2860,3,FALSE)/$E263</f>
        <v>0.47957894736842105</v>
      </c>
      <c r="M263" s="6">
        <f>VLOOKUP($C263,Demographics!$A$1:$T$2860,4,FALSE)/$E263</f>
        <v>0.5204210526315789</v>
      </c>
      <c r="N263" s="6">
        <f>VLOOKUP($C263,Demographics!$A$1:$T$2860,5,FALSE)/$E263</f>
        <v>1.0105263157894737E-2</v>
      </c>
      <c r="O263" s="6">
        <f>VLOOKUP($C263,Demographics!$A$1:$T$2860,6,FALSE)/$E263</f>
        <v>0.13094736842105262</v>
      </c>
      <c r="P263" s="6">
        <f>VLOOKUP($C263,Demographics!$A$1:$T$2860,7,FALSE)/$E263</f>
        <v>0.10357894736842105</v>
      </c>
      <c r="Q263" s="6">
        <f>VLOOKUP($C263,Demographics!$A$1:$T$2860,8,FALSE)/$E263</f>
        <v>0.39326315789473681</v>
      </c>
      <c r="R263" s="6">
        <f>VLOOKUP($C263,Demographics!$A$1:$T$2860,9,FALSE)/$E263</f>
        <v>1.8105263157894735E-2</v>
      </c>
      <c r="S263" s="6">
        <f>VLOOKUP($C263,Demographics!$A$1:$T$2860,10,FALSE)/$E263</f>
        <v>6.0631578947368418E-2</v>
      </c>
      <c r="T263" s="6">
        <f>VLOOKUP($C263,Demographics!$A$1:$T$2860,11,FALSE)/$E263</f>
        <v>0.2833684210526316</v>
      </c>
      <c r="U263" s="6">
        <f>VLOOKUP($C263,Demographics!$A$1:$T$2860,12,FALSE)/$E263</f>
        <v>0.19031578947368422</v>
      </c>
      <c r="V263" s="6">
        <f>VLOOKUP($C263,Demographics!$A$1:$T$2860,13,FALSE)/$E263</f>
        <v>5.4736842105263155E-3</v>
      </c>
      <c r="W263" s="6">
        <f>VLOOKUP($C263,Demographics!$A$1:$T$2860,14,FALSE)/$E263</f>
        <v>2.1052631578947368E-2</v>
      </c>
      <c r="X263" s="6">
        <f>VLOOKUP($C263,Demographics!$A$1:$T$2860,15,FALSE)/$E263</f>
        <v>0.6732631578947369</v>
      </c>
      <c r="Y263" s="6">
        <f>VLOOKUP($C263,Demographics!$A$1:$T$2860,16,FALSE)/$E263</f>
        <v>3.7894736842105261E-3</v>
      </c>
      <c r="Z263" s="6">
        <f>VLOOKUP($C263,Demographics!$A$1:$T$2860,17,FALSE)/$E263</f>
        <v>0</v>
      </c>
      <c r="AA263" s="6">
        <f>VLOOKUP($C263,Demographics!$A$1:$T$2860,18,FALSE)/$E263</f>
        <v>6.273684210526316E-2</v>
      </c>
      <c r="AB263" s="6">
        <f>VLOOKUP($C263,Demographics!$A$1:$T$2860,19,FALSE)/$E263</f>
        <v>2.8210526315789474E-2</v>
      </c>
      <c r="AC263" s="54">
        <f>VLOOKUP($C263,Demographics!$A$1:$T$2860,20,FALSE)/$E263</f>
        <v>0.15536842105263157</v>
      </c>
      <c r="AD263" s="44">
        <f t="shared" si="20"/>
        <v>2.7760736196319016</v>
      </c>
      <c r="AE263" s="44">
        <f t="shared" si="21"/>
        <v>2.1217750257997938</v>
      </c>
      <c r="AF263" s="44">
        <f t="shared" si="22"/>
        <v>2.3561484918793498</v>
      </c>
      <c r="AG263" s="21">
        <v>0.13600000000000001</v>
      </c>
      <c r="AH263" s="18">
        <v>0.126</v>
      </c>
      <c r="AI263" s="17">
        <v>0.23300000000000001</v>
      </c>
      <c r="AJ263" s="21">
        <f t="shared" si="24"/>
        <v>0.495</v>
      </c>
      <c r="AK263" s="27">
        <f t="shared" si="23"/>
        <v>78</v>
      </c>
    </row>
    <row r="264" spans="1:37" x14ac:dyDescent="0.2">
      <c r="A264" s="9" t="s">
        <v>699</v>
      </c>
      <c r="B264" s="8" t="s">
        <v>425</v>
      </c>
      <c r="C264" s="35">
        <v>2591</v>
      </c>
      <c r="D264" s="36" t="s">
        <v>123</v>
      </c>
      <c r="E264" s="40">
        <f>VLOOKUP($C264,Demographics!$A$2:$T$2860,2,FALSE)</f>
        <v>383</v>
      </c>
      <c r="F264" s="87">
        <f>IFERROR(VLOOKUP($C264,'Graduation Rate'!$A:$M,13,FALSE), "")</f>
        <v>0.91752577300000004</v>
      </c>
      <c r="G264" s="87">
        <f>IFERROR(VLOOKUP($C264,Discipline!$A:$I,4,FALSE), "")</f>
        <v>2.5000000000000001E-2</v>
      </c>
      <c r="H264" s="87">
        <f>IFERROR(VLOOKUP($C264,'Dual Credit'!$A:$P,6,FALSE), "")</f>
        <v>4.8000000000000001E-2</v>
      </c>
      <c r="I264" s="99">
        <f>VLOOKUP($A264,Districts!$A:$G,7,FALSE)</f>
        <v>2.1628883291351806</v>
      </c>
      <c r="J264" s="90">
        <f>VLOOKUP($A264,Districts!$A:$F,5,FALSE)</f>
        <v>14.082930811619837</v>
      </c>
      <c r="K264" s="55">
        <f>VLOOKUP($A264,Districts!$A:$F,6,FALSE)</f>
        <v>14031.040804167367</v>
      </c>
      <c r="L264" s="6">
        <f>VLOOKUP($C264,Demographics!$A$1:$T$2860,3,FALSE)/$E264</f>
        <v>0.4960835509138381</v>
      </c>
      <c r="M264" s="6">
        <f>VLOOKUP($C264,Demographics!$A$1:$T$2860,4,FALSE)/$E264</f>
        <v>0.50391644908616184</v>
      </c>
      <c r="N264" s="6">
        <f>VLOOKUP($C264,Demographics!$A$1:$T$2860,5,FALSE)/$E264</f>
        <v>5.2219321148825066E-3</v>
      </c>
      <c r="O264" s="6">
        <f>VLOOKUP($C264,Demographics!$A$1:$T$2860,6,FALSE)/$E264</f>
        <v>1.5665796344647518E-2</v>
      </c>
      <c r="P264" s="6">
        <f>VLOOKUP($C264,Demographics!$A$1:$T$2860,7,FALSE)/$E264</f>
        <v>2.6109660574412533E-3</v>
      </c>
      <c r="Q264" s="6">
        <f>VLOOKUP($C264,Demographics!$A$1:$T$2860,8,FALSE)/$E264</f>
        <v>0.19843342036553524</v>
      </c>
      <c r="R264" s="6">
        <f>VLOOKUP($C264,Demographics!$A$1:$T$2860,9,FALSE)/$E264</f>
        <v>0</v>
      </c>
      <c r="S264" s="6">
        <f>VLOOKUP($C264,Demographics!$A$1:$T$2860,10,FALSE)/$E264</f>
        <v>2.6109660574412531E-2</v>
      </c>
      <c r="T264" s="6">
        <f>VLOOKUP($C264,Demographics!$A$1:$T$2860,11,FALSE)/$E264</f>
        <v>0.75195822454308092</v>
      </c>
      <c r="U264" s="6">
        <f>VLOOKUP($C264,Demographics!$A$1:$T$2860,12,FALSE)/$E264</f>
        <v>5.2219321148825062E-2</v>
      </c>
      <c r="V264" s="6">
        <f>VLOOKUP($C264,Demographics!$A$1:$T$2860,13,FALSE)/$E264</f>
        <v>7.832898172323759E-3</v>
      </c>
      <c r="W264" s="6">
        <f>VLOOKUP($C264,Demographics!$A$1:$T$2860,14,FALSE)/$E264</f>
        <v>1.5665796344647518E-2</v>
      </c>
      <c r="X264" s="6">
        <f>VLOOKUP($C264,Demographics!$A$1:$T$2860,15,FALSE)/$E264</f>
        <v>0.48041775456919061</v>
      </c>
      <c r="Y264" s="6">
        <f>VLOOKUP($C264,Demographics!$A$1:$T$2860,16,FALSE)/$E264</f>
        <v>4.6997389033942558E-2</v>
      </c>
      <c r="Z264" s="6">
        <f>VLOOKUP($C264,Demographics!$A$1:$T$2860,17,FALSE)/$E264</f>
        <v>2.0887728459530026E-2</v>
      </c>
      <c r="AA264" s="6">
        <f>VLOOKUP($C264,Demographics!$A$1:$T$2860,18,FALSE)/$E264</f>
        <v>1.5665796344647518E-2</v>
      </c>
      <c r="AB264" s="6">
        <f>VLOOKUP($C264,Demographics!$A$1:$T$2860,19,FALSE)/$E264</f>
        <v>4.960835509138381E-2</v>
      </c>
      <c r="AC264" s="54">
        <f>VLOOKUP($C264,Demographics!$A$1:$T$2860,20,FALSE)/$E264</f>
        <v>0.1174934725848564</v>
      </c>
      <c r="AD264" s="44">
        <f t="shared" si="20"/>
        <v>2.6292735042735047</v>
      </c>
      <c r="AE264" s="44">
        <f t="shared" si="21"/>
        <v>2.0673076923076925</v>
      </c>
      <c r="AF264" s="44">
        <f t="shared" si="22"/>
        <v>2.2449464922711058</v>
      </c>
      <c r="AG264" s="19">
        <v>-0.27200000000000002</v>
      </c>
      <c r="AH264" s="20">
        <v>-0.19700000000000001</v>
      </c>
      <c r="AI264" s="17">
        <v>-0.16500000000000001</v>
      </c>
      <c r="AJ264" s="21">
        <f t="shared" si="24"/>
        <v>-0.63400000000000001</v>
      </c>
      <c r="AK264" s="27">
        <f t="shared" si="23"/>
        <v>454</v>
      </c>
    </row>
    <row r="265" spans="1:37" x14ac:dyDescent="0.2">
      <c r="A265" s="9" t="s">
        <v>700</v>
      </c>
      <c r="B265" s="8" t="s">
        <v>393</v>
      </c>
      <c r="C265" s="35">
        <v>2273</v>
      </c>
      <c r="D265" s="36" t="s">
        <v>123</v>
      </c>
      <c r="E265" s="40">
        <f>VLOOKUP($C265,Demographics!$A$2:$T$2860,2,FALSE)</f>
        <v>384</v>
      </c>
      <c r="F265" s="87">
        <f>IFERROR(VLOOKUP($C265,'Graduation Rate'!$A:$M,13,FALSE), "")</f>
        <v>0.93103448300000002</v>
      </c>
      <c r="G265" s="87">
        <f>IFERROR(VLOOKUP($C265,Discipline!$A:$I,4,FALSE), "")</f>
        <v>1.7000000000000001E-2</v>
      </c>
      <c r="H265" s="87">
        <f>IFERROR(VLOOKUP($C265,'Dual Credit'!$A:$P,6,FALSE), "")</f>
        <v>0.1</v>
      </c>
      <c r="I265" s="99">
        <f>VLOOKUP($A265,Districts!$A:$G,7,FALSE)</f>
        <v>2.2618741976893455</v>
      </c>
      <c r="J265" s="90">
        <f>VLOOKUP($A265,Districts!$A:$F,5,FALSE)</f>
        <v>16.259880239520957</v>
      </c>
      <c r="K265" s="55">
        <f>VLOOKUP($A265,Districts!$A:$F,6,FALSE)</f>
        <v>13382.689658982101</v>
      </c>
      <c r="L265" s="6">
        <f>VLOOKUP($C265,Demographics!$A$1:$T$2860,3,FALSE)/$E265</f>
        <v>0.4609375</v>
      </c>
      <c r="M265" s="6">
        <f>VLOOKUP($C265,Demographics!$A$1:$T$2860,4,FALSE)/$E265</f>
        <v>0.5390625</v>
      </c>
      <c r="N265" s="6">
        <f>VLOOKUP($C265,Demographics!$A$1:$T$2860,5,FALSE)/$E265</f>
        <v>2.6041666666666665E-3</v>
      </c>
      <c r="O265" s="6">
        <f>VLOOKUP($C265,Demographics!$A$1:$T$2860,6,FALSE)/$E265</f>
        <v>5.208333333333333E-3</v>
      </c>
      <c r="P265" s="6">
        <f>VLOOKUP($C265,Demographics!$A$1:$T$2860,7,FALSE)/$E265</f>
        <v>7.8125E-3</v>
      </c>
      <c r="Q265" s="6">
        <f>VLOOKUP($C265,Demographics!$A$1:$T$2860,8,FALSE)/$E265</f>
        <v>0.13802083333333334</v>
      </c>
      <c r="R265" s="6">
        <f>VLOOKUP($C265,Demographics!$A$1:$T$2860,9,FALSE)/$E265</f>
        <v>0</v>
      </c>
      <c r="S265" s="6">
        <f>VLOOKUP($C265,Demographics!$A$1:$T$2860,10,FALSE)/$E265</f>
        <v>3.3854166666666664E-2</v>
      </c>
      <c r="T265" s="6">
        <f>VLOOKUP($C265,Demographics!$A$1:$T$2860,11,FALSE)/$E265</f>
        <v>0.8125</v>
      </c>
      <c r="U265" s="6">
        <f>VLOOKUP($C265,Demographics!$A$1:$T$2860,12,FALSE)/$E265</f>
        <v>2.0833333333333332E-2</v>
      </c>
      <c r="V265" s="6">
        <f>VLOOKUP($C265,Demographics!$A$1:$T$2860,13,FALSE)/$E265</f>
        <v>1.3020833333333334E-2</v>
      </c>
      <c r="W265" s="6">
        <f>VLOOKUP($C265,Demographics!$A$1:$T$2860,14,FALSE)/$E265</f>
        <v>2.0833333333333332E-2</v>
      </c>
      <c r="X265" s="6">
        <f>VLOOKUP($C265,Demographics!$A$1:$T$2860,15,FALSE)/$E265</f>
        <v>0.49479166666666669</v>
      </c>
      <c r="Y265" s="6">
        <f>VLOOKUP($C265,Demographics!$A$1:$T$2860,16,FALSE)/$E265</f>
        <v>2.6041666666666665E-3</v>
      </c>
      <c r="Z265" s="6">
        <f>VLOOKUP($C265,Demographics!$A$1:$T$2860,17,FALSE)/$E265</f>
        <v>1.3020833333333334E-2</v>
      </c>
      <c r="AA265" s="6">
        <f>VLOOKUP($C265,Demographics!$A$1:$T$2860,18,FALSE)/$E265</f>
        <v>3.90625E-2</v>
      </c>
      <c r="AB265" s="6">
        <f>VLOOKUP($C265,Demographics!$A$1:$T$2860,19,FALSE)/$E265</f>
        <v>2.6041666666666665E-3</v>
      </c>
      <c r="AC265" s="54">
        <f>VLOOKUP($C265,Demographics!$A$1:$T$2860,20,FALSE)/$E265</f>
        <v>9.6354166666666671E-2</v>
      </c>
      <c r="AD265" s="44">
        <f t="shared" si="20"/>
        <v>2.8620000000000001</v>
      </c>
      <c r="AE265" s="44">
        <f t="shared" si="21"/>
        <v>2.4870000000000001</v>
      </c>
      <c r="AF265" s="44">
        <f t="shared" si="22"/>
        <v>2.5240128068303092</v>
      </c>
      <c r="AG265" s="19">
        <v>1.7000000000000001E-2</v>
      </c>
      <c r="AH265" s="20">
        <v>0.191</v>
      </c>
      <c r="AI265" s="17">
        <v>0.113</v>
      </c>
      <c r="AJ265" s="21">
        <f t="shared" si="24"/>
        <v>0.32100000000000001</v>
      </c>
      <c r="AK265" s="27">
        <f t="shared" si="23"/>
        <v>132</v>
      </c>
    </row>
    <row r="266" spans="1:37" x14ac:dyDescent="0.2">
      <c r="A266" s="9" t="s">
        <v>565</v>
      </c>
      <c r="B266" s="8" t="s">
        <v>484</v>
      </c>
      <c r="C266" s="35">
        <v>3295</v>
      </c>
      <c r="D266" s="36" t="s">
        <v>123</v>
      </c>
      <c r="E266" s="40">
        <f>VLOOKUP($C266,Demographics!$A$2:$T$2860,2,FALSE)</f>
        <v>173</v>
      </c>
      <c r="F266" s="87" t="str">
        <f>IFERROR(VLOOKUP($C266,'Graduation Rate'!$A:$M,13,FALSE), "")</f>
        <v/>
      </c>
      <c r="G266" s="87">
        <f>IFERROR(VLOOKUP($C266,Discipline!$A:$I,4,FALSE), "")</f>
        <v>9.1999999999999998E-2</v>
      </c>
      <c r="H266" s="87">
        <f>IFERROR(VLOOKUP($C266,'Dual Credit'!$A:$P,6,FALSE), "")</f>
        <v>0.1</v>
      </c>
      <c r="I266" s="99">
        <f>VLOOKUP($A266,Districts!$A:$G,7,FALSE)</f>
        <v>3.4804347826086954</v>
      </c>
      <c r="J266" s="90">
        <f>VLOOKUP($A266,Districts!$A:$F,5,FALSE)</f>
        <v>11.988525654903658</v>
      </c>
      <c r="K266" s="55">
        <f>VLOOKUP($A266,Districts!$A:$F,6,FALSE)</f>
        <v>21472.534356659144</v>
      </c>
      <c r="L266" s="6">
        <f>VLOOKUP($C266,Demographics!$A$1:$T$2860,3,FALSE)/$E266</f>
        <v>0.41618497109826591</v>
      </c>
      <c r="M266" s="6">
        <f>VLOOKUP($C266,Demographics!$A$1:$T$2860,4,FALSE)/$E266</f>
        <v>0.58381502890173409</v>
      </c>
      <c r="N266" s="6">
        <f>VLOOKUP($C266,Demographics!$A$1:$T$2860,5,FALSE)/$E266</f>
        <v>5.7803468208092483E-3</v>
      </c>
      <c r="O266" s="6">
        <f>VLOOKUP($C266,Demographics!$A$1:$T$2860,6,FALSE)/$E266</f>
        <v>2.8901734104046242E-2</v>
      </c>
      <c r="P266" s="6">
        <f>VLOOKUP($C266,Demographics!$A$1:$T$2860,7,FALSE)/$E266</f>
        <v>5.7803468208092483E-3</v>
      </c>
      <c r="Q266" s="6">
        <f>VLOOKUP($C266,Demographics!$A$1:$T$2860,8,FALSE)/$E266</f>
        <v>0.13872832369942195</v>
      </c>
      <c r="R266" s="6">
        <f>VLOOKUP($C266,Demographics!$A$1:$T$2860,9,FALSE)/$E266</f>
        <v>5.7803468208092483E-3</v>
      </c>
      <c r="S266" s="6">
        <f>VLOOKUP($C266,Demographics!$A$1:$T$2860,10,FALSE)/$E266</f>
        <v>4.046242774566474E-2</v>
      </c>
      <c r="T266" s="6">
        <f>VLOOKUP($C266,Demographics!$A$1:$T$2860,11,FALSE)/$E266</f>
        <v>0.77456647398843925</v>
      </c>
      <c r="U266" s="6">
        <f>VLOOKUP($C266,Demographics!$A$1:$T$2860,12,FALSE)/$E266</f>
        <v>8.0924855491329481E-2</v>
      </c>
      <c r="V266" s="6">
        <f>VLOOKUP($C266,Demographics!$A$1:$T$2860,13,FALSE)/$E266</f>
        <v>0</v>
      </c>
      <c r="W266" s="6">
        <f>VLOOKUP($C266,Demographics!$A$1:$T$2860,14,FALSE)/$E266</f>
        <v>1.7341040462427744E-2</v>
      </c>
      <c r="X266" s="6">
        <f>VLOOKUP($C266,Demographics!$A$1:$T$2860,15,FALSE)/$E266</f>
        <v>0.55491329479768781</v>
      </c>
      <c r="Y266" s="6">
        <f>VLOOKUP($C266,Demographics!$A$1:$T$2860,16,FALSE)/$E266</f>
        <v>0.16184971098265896</v>
      </c>
      <c r="Z266" s="6">
        <f>VLOOKUP($C266,Demographics!$A$1:$T$2860,17,FALSE)/$E266</f>
        <v>0</v>
      </c>
      <c r="AA266" s="6">
        <f>VLOOKUP($C266,Demographics!$A$1:$T$2860,18,FALSE)/$E266</f>
        <v>6.358381502890173E-2</v>
      </c>
      <c r="AB266" s="6">
        <f>VLOOKUP($C266,Demographics!$A$1:$T$2860,19,FALSE)/$E266</f>
        <v>6.358381502890173E-2</v>
      </c>
      <c r="AC266" s="54">
        <f>VLOOKUP($C266,Demographics!$A$1:$T$2860,20,FALSE)/$E266</f>
        <v>0.20231213872832371</v>
      </c>
      <c r="AD266" s="44">
        <f t="shared" si="20"/>
        <v>2.8894628099173558</v>
      </c>
      <c r="AE266" s="44">
        <f t="shared" si="21"/>
        <v>2.2672322375397673</v>
      </c>
      <c r="AF266" s="44">
        <f t="shared" si="22"/>
        <v>2.5410010649627264</v>
      </c>
      <c r="AG266" s="19">
        <v>0.22800000000000001</v>
      </c>
      <c r="AH266" s="20">
        <v>0.26200000000000001</v>
      </c>
      <c r="AI266" s="17">
        <v>0.252</v>
      </c>
      <c r="AJ266" s="21">
        <f t="shared" si="24"/>
        <v>0.74199999999999999</v>
      </c>
      <c r="AK266" s="27">
        <f t="shared" si="23"/>
        <v>43</v>
      </c>
    </row>
    <row r="267" spans="1:37" x14ac:dyDescent="0.2">
      <c r="A267" s="9" t="s">
        <v>701</v>
      </c>
      <c r="B267" s="8" t="s">
        <v>126</v>
      </c>
      <c r="C267" s="35">
        <v>2518</v>
      </c>
      <c r="D267" s="36" t="s">
        <v>123</v>
      </c>
      <c r="E267" s="40">
        <f>VLOOKUP($C267,Demographics!$A$2:$T$2860,2,FALSE)</f>
        <v>363</v>
      </c>
      <c r="F267" s="87">
        <f>IFERROR(VLOOKUP($C267,'Graduation Rate'!$A:$M,13,FALSE), "")</f>
        <v>0.86363636399999999</v>
      </c>
      <c r="G267" s="87">
        <f>IFERROR(VLOOKUP($C267,Discipline!$A:$I,4,FALSE), "")</f>
        <v>0.01</v>
      </c>
      <c r="H267" s="87">
        <f>IFERROR(VLOOKUP($C267,'Dual Credit'!$A:$P,6,FALSE), "")</f>
        <v>4.1000000000000002E-2</v>
      </c>
      <c r="I267" s="99">
        <f>VLOOKUP($A267,Districts!$A:$G,7,FALSE)</f>
        <v>9.8684210526315788</v>
      </c>
      <c r="J267" s="90">
        <f>VLOOKUP($A267,Districts!$A:$F,5,FALSE)</f>
        <v>14.561488250652747</v>
      </c>
      <c r="K267" s="55">
        <f>VLOOKUP($A267,Districts!$A:$F,6,FALSE)</f>
        <v>14504.411642355726</v>
      </c>
      <c r="L267" s="6">
        <f>VLOOKUP($C267,Demographics!$A$1:$T$2860,3,FALSE)/$E267</f>
        <v>0.45454545454545453</v>
      </c>
      <c r="M267" s="6">
        <f>VLOOKUP($C267,Demographics!$A$1:$T$2860,4,FALSE)/$E267</f>
        <v>0.54545454545454541</v>
      </c>
      <c r="N267" s="6">
        <f>VLOOKUP($C267,Demographics!$A$1:$T$2860,5,FALSE)/$E267</f>
        <v>5.5096418732782371E-3</v>
      </c>
      <c r="O267" s="6">
        <f>VLOOKUP($C267,Demographics!$A$1:$T$2860,6,FALSE)/$E267</f>
        <v>5.5096418732782371E-3</v>
      </c>
      <c r="P267" s="6">
        <f>VLOOKUP($C267,Demographics!$A$1:$T$2860,7,FALSE)/$E267</f>
        <v>2.7548209366391185E-3</v>
      </c>
      <c r="Q267" s="6">
        <f>VLOOKUP($C267,Demographics!$A$1:$T$2860,8,FALSE)/$E267</f>
        <v>3.8567493112947659E-2</v>
      </c>
      <c r="R267" s="6">
        <f>VLOOKUP($C267,Demographics!$A$1:$T$2860,9,FALSE)/$E267</f>
        <v>0</v>
      </c>
      <c r="S267" s="6">
        <f>VLOOKUP($C267,Demographics!$A$1:$T$2860,10,FALSE)/$E267</f>
        <v>5.7851239669421489E-2</v>
      </c>
      <c r="T267" s="6">
        <f>VLOOKUP($C267,Demographics!$A$1:$T$2860,11,FALSE)/$E267</f>
        <v>0.88980716253443526</v>
      </c>
      <c r="U267" s="6">
        <f>VLOOKUP($C267,Demographics!$A$1:$T$2860,12,FALSE)/$E267</f>
        <v>0</v>
      </c>
      <c r="V267" s="6">
        <f>VLOOKUP($C267,Demographics!$A$1:$T$2860,13,FALSE)/$E267</f>
        <v>0</v>
      </c>
      <c r="W267" s="6">
        <f>VLOOKUP($C267,Demographics!$A$1:$T$2860,14,FALSE)/$E267</f>
        <v>9.366391184573003E-2</v>
      </c>
      <c r="X267" s="6">
        <f>VLOOKUP($C267,Demographics!$A$1:$T$2860,15,FALSE)/$E267</f>
        <v>0.55647382920110189</v>
      </c>
      <c r="Y267" s="6">
        <f>VLOOKUP($C267,Demographics!$A$1:$T$2860,16,FALSE)/$E267</f>
        <v>0</v>
      </c>
      <c r="Z267" s="6">
        <f>VLOOKUP($C267,Demographics!$A$1:$T$2860,17,FALSE)/$E267</f>
        <v>0</v>
      </c>
      <c r="AA267" s="6">
        <f>VLOOKUP($C267,Demographics!$A$1:$T$2860,18,FALSE)/$E267</f>
        <v>7.7134986225895319E-2</v>
      </c>
      <c r="AB267" s="6">
        <f>VLOOKUP($C267,Demographics!$A$1:$T$2860,19,FALSE)/$E267</f>
        <v>0.12947658402203857</v>
      </c>
      <c r="AC267" s="54">
        <f>VLOOKUP($C267,Demographics!$A$1:$T$2860,20,FALSE)/$E267</f>
        <v>0.13498622589531681</v>
      </c>
      <c r="AD267" s="44">
        <f t="shared" si="20"/>
        <v>2.673</v>
      </c>
      <c r="AE267" s="44">
        <f t="shared" si="21"/>
        <v>2.2279999999999998</v>
      </c>
      <c r="AF267" s="44">
        <f t="shared" si="22"/>
        <v>2.5209999999999999</v>
      </c>
      <c r="AG267" s="19">
        <v>1.9E-2</v>
      </c>
      <c r="AH267" s="20">
        <v>0.20300000000000001</v>
      </c>
      <c r="AI267" s="17">
        <v>0.22700000000000001</v>
      </c>
      <c r="AJ267" s="21">
        <f t="shared" si="24"/>
        <v>0.44900000000000001</v>
      </c>
      <c r="AK267" s="27">
        <f t="shared" si="23"/>
        <v>92</v>
      </c>
    </row>
    <row r="268" spans="1:37" x14ac:dyDescent="0.2">
      <c r="A268" s="9" t="s">
        <v>701</v>
      </c>
      <c r="B268" s="8" t="s">
        <v>485</v>
      </c>
      <c r="C268" s="35">
        <v>5118</v>
      </c>
      <c r="D268" s="36" t="s">
        <v>124</v>
      </c>
      <c r="E268" s="40">
        <f>VLOOKUP($C268,Demographics!$A$2:$T$2860,2,FALSE)</f>
        <v>34</v>
      </c>
      <c r="F268" s="87">
        <f>IFERROR(VLOOKUP($C268,'Graduation Rate'!$A:$M,13,FALSE), "")</f>
        <v>0.64</v>
      </c>
      <c r="G268" s="87" t="str">
        <f>IFERROR(VLOOKUP($C268,Discipline!$A:$I,4,FALSE), "")</f>
        <v/>
      </c>
      <c r="H268" s="87" t="str">
        <f>IFERROR(VLOOKUP($C268,'Dual Credit'!$A:$P,6,FALSE), "")</f>
        <v/>
      </c>
      <c r="I268" s="99">
        <f>VLOOKUP($A268,Districts!$A:$G,7,FALSE)</f>
        <v>9.8684210526315788</v>
      </c>
      <c r="J268" s="90">
        <f>VLOOKUP($A268,Districts!$A:$F,5,FALSE)</f>
        <v>14.561488250652747</v>
      </c>
      <c r="K268" s="55">
        <f>VLOOKUP($A268,Districts!$A:$F,6,FALSE)</f>
        <v>14504.411642355726</v>
      </c>
      <c r="L268" s="6">
        <f>VLOOKUP($C268,Demographics!$A$1:$T$2860,3,FALSE)/$E268</f>
        <v>0.41176470588235292</v>
      </c>
      <c r="M268" s="6">
        <f>VLOOKUP($C268,Demographics!$A$1:$T$2860,4,FALSE)/$E268</f>
        <v>0.58823529411764708</v>
      </c>
      <c r="N268" s="6">
        <f>VLOOKUP($C268,Demographics!$A$1:$T$2860,5,FALSE)/$E268</f>
        <v>0.17647058823529413</v>
      </c>
      <c r="O268" s="6">
        <f>VLOOKUP($C268,Demographics!$A$1:$T$2860,6,FALSE)/$E268</f>
        <v>0</v>
      </c>
      <c r="P268" s="6">
        <f>VLOOKUP($C268,Demographics!$A$1:$T$2860,7,FALSE)/$E268</f>
        <v>0</v>
      </c>
      <c r="Q268" s="6">
        <f>VLOOKUP($C268,Demographics!$A$1:$T$2860,8,FALSE)/$E268</f>
        <v>2.9411764705882353E-2</v>
      </c>
      <c r="R268" s="6">
        <f>VLOOKUP($C268,Demographics!$A$1:$T$2860,9,FALSE)/$E268</f>
        <v>0</v>
      </c>
      <c r="S268" s="6">
        <f>VLOOKUP($C268,Demographics!$A$1:$T$2860,10,FALSE)/$E268</f>
        <v>5.8823529411764705E-2</v>
      </c>
      <c r="T268" s="6">
        <f>VLOOKUP($C268,Demographics!$A$1:$T$2860,11,FALSE)/$E268</f>
        <v>0.67647058823529416</v>
      </c>
      <c r="U268" s="6">
        <f>VLOOKUP($C268,Demographics!$A$1:$T$2860,12,FALSE)/$E268</f>
        <v>0</v>
      </c>
      <c r="V268" s="6">
        <f>VLOOKUP($C268,Demographics!$A$1:$T$2860,13,FALSE)/$E268</f>
        <v>0</v>
      </c>
      <c r="W268" s="6">
        <f>VLOOKUP($C268,Demographics!$A$1:$T$2860,14,FALSE)/$E268</f>
        <v>0.17647058823529413</v>
      </c>
      <c r="X268" s="6">
        <f>VLOOKUP($C268,Demographics!$A$1:$T$2860,15,FALSE)/$E268</f>
        <v>0.76470588235294112</v>
      </c>
      <c r="Y268" s="6">
        <f>VLOOKUP($C268,Demographics!$A$1:$T$2860,16,FALSE)/$E268</f>
        <v>0</v>
      </c>
      <c r="Z268" s="6">
        <f>VLOOKUP($C268,Demographics!$A$1:$T$2860,17,FALSE)/$E268</f>
        <v>0</v>
      </c>
      <c r="AA268" s="6">
        <f>VLOOKUP($C268,Demographics!$A$1:$T$2860,18,FALSE)/$E268</f>
        <v>8.8235294117647065E-2</v>
      </c>
      <c r="AB268" s="6">
        <f>VLOOKUP($C268,Demographics!$A$1:$T$2860,19,FALSE)/$E268</f>
        <v>2.9411764705882353E-2</v>
      </c>
      <c r="AC268" s="54">
        <f>VLOOKUP($C268,Demographics!$A$1:$T$2860,20,FALSE)/$E268</f>
        <v>0.23529411764705882</v>
      </c>
      <c r="AD268" s="44" t="str">
        <f t="shared" si="20"/>
        <v/>
      </c>
      <c r="AE268" s="44" t="str">
        <f t="shared" si="21"/>
        <v/>
      </c>
      <c r="AF268" s="44">
        <f t="shared" si="22"/>
        <v>1.7022106631989595</v>
      </c>
      <c r="AG268" s="19"/>
      <c r="AH268" s="20"/>
      <c r="AI268" s="17">
        <v>-0.30299999999999999</v>
      </c>
      <c r="AJ268" s="21">
        <f t="shared" si="24"/>
        <v>-0.30299999999999999</v>
      </c>
      <c r="AK268" s="27">
        <f t="shared" si="23"/>
        <v>374</v>
      </c>
    </row>
    <row r="269" spans="1:37" x14ac:dyDescent="0.2">
      <c r="A269" s="9" t="s">
        <v>702</v>
      </c>
      <c r="B269" s="8" t="s">
        <v>265</v>
      </c>
      <c r="C269" s="35">
        <v>4333</v>
      </c>
      <c r="D269" s="36" t="s">
        <v>123</v>
      </c>
      <c r="E269" s="40">
        <f>VLOOKUP($C269,Demographics!$A$2:$T$2860,2,FALSE)</f>
        <v>491</v>
      </c>
      <c r="F269" s="87">
        <f>IFERROR(VLOOKUP($C269,'Graduation Rate'!$A:$M,13,FALSE), "")</f>
        <v>0.93859649099999998</v>
      </c>
      <c r="G269" s="87">
        <f>IFERROR(VLOOKUP($C269,Discipline!$A:$I,4,FALSE), "")</f>
        <v>2.9000000000000001E-2</v>
      </c>
      <c r="H269" s="87">
        <f>IFERROR(VLOOKUP($C269,'Dual Credit'!$A:$P,6,FALSE), "")</f>
        <v>0.26300000000000001</v>
      </c>
      <c r="I269" s="99">
        <f>VLOOKUP($A269,Districts!$A:$G,7,FALSE)</f>
        <v>1.7314540059347181</v>
      </c>
      <c r="J269" s="90">
        <f>VLOOKUP($A269,Districts!$A:$F,5,FALSE)</f>
        <v>14.55685374504486</v>
      </c>
      <c r="K269" s="55">
        <f>VLOOKUP($A269,Districts!$A:$F,6,FALSE)</f>
        <v>13377.3246764415</v>
      </c>
      <c r="L269" s="6">
        <f>VLOOKUP($C269,Demographics!$A$1:$T$2860,3,FALSE)/$E269</f>
        <v>0.49083503054989819</v>
      </c>
      <c r="M269" s="6">
        <f>VLOOKUP($C269,Demographics!$A$1:$T$2860,4,FALSE)/$E269</f>
        <v>0.50916496945010181</v>
      </c>
      <c r="N269" s="6">
        <f>VLOOKUP($C269,Demographics!$A$1:$T$2860,5,FALSE)/$E269</f>
        <v>8.1466395112016286E-3</v>
      </c>
      <c r="O269" s="6">
        <f>VLOOKUP($C269,Demographics!$A$1:$T$2860,6,FALSE)/$E269</f>
        <v>8.1466395112016286E-3</v>
      </c>
      <c r="P269" s="6">
        <f>VLOOKUP($C269,Demographics!$A$1:$T$2860,7,FALSE)/$E269</f>
        <v>1.0183299389002037E-2</v>
      </c>
      <c r="Q269" s="6">
        <f>VLOOKUP($C269,Demographics!$A$1:$T$2860,8,FALSE)/$E269</f>
        <v>5.2953156822810592E-2</v>
      </c>
      <c r="R269" s="6">
        <f>VLOOKUP($C269,Demographics!$A$1:$T$2860,9,FALSE)/$E269</f>
        <v>4.0733197556008143E-3</v>
      </c>
      <c r="S269" s="6">
        <f>VLOOKUP($C269,Demographics!$A$1:$T$2860,10,FALSE)/$E269</f>
        <v>4.8879837067209775E-2</v>
      </c>
      <c r="T269" s="6">
        <f>VLOOKUP($C269,Demographics!$A$1:$T$2860,11,FALSE)/$E269</f>
        <v>0.86761710794297353</v>
      </c>
      <c r="U269" s="6">
        <f>VLOOKUP($C269,Demographics!$A$1:$T$2860,12,FALSE)/$E269</f>
        <v>2.0366598778004071E-3</v>
      </c>
      <c r="V269" s="6">
        <f>VLOOKUP($C269,Demographics!$A$1:$T$2860,13,FALSE)/$E269</f>
        <v>0</v>
      </c>
      <c r="W269" s="6">
        <f>VLOOKUP($C269,Demographics!$A$1:$T$2860,14,FALSE)/$E269</f>
        <v>1.0183299389002037E-2</v>
      </c>
      <c r="X269" s="6">
        <f>VLOOKUP($C269,Demographics!$A$1:$T$2860,15,FALSE)/$E269</f>
        <v>0.27494908350305497</v>
      </c>
      <c r="Y269" s="6">
        <f>VLOOKUP($C269,Demographics!$A$1:$T$2860,16,FALSE)/$E269</f>
        <v>2.0366598778004071E-3</v>
      </c>
      <c r="Z269" s="6">
        <f>VLOOKUP($C269,Demographics!$A$1:$T$2860,17,FALSE)/$E269</f>
        <v>1.8329938900203666E-2</v>
      </c>
      <c r="AA269" s="6">
        <f>VLOOKUP($C269,Demographics!$A$1:$T$2860,18,FALSE)/$E269</f>
        <v>2.2403258655804479E-2</v>
      </c>
      <c r="AB269" s="6">
        <f>VLOOKUP($C269,Demographics!$A$1:$T$2860,19,FALSE)/$E269</f>
        <v>1.0183299389002037E-2</v>
      </c>
      <c r="AC269" s="54">
        <f>VLOOKUP($C269,Demographics!$A$1:$T$2860,20,FALSE)/$E269</f>
        <v>0.13034623217922606</v>
      </c>
      <c r="AD269" s="44">
        <f t="shared" si="20"/>
        <v>3.148185483870968</v>
      </c>
      <c r="AE269" s="44">
        <f t="shared" si="21"/>
        <v>2.409274193548387</v>
      </c>
      <c r="AF269" s="44">
        <f t="shared" si="22"/>
        <v>2.7645161290322577</v>
      </c>
      <c r="AG269" s="21">
        <v>2.7E-2</v>
      </c>
      <c r="AH269" s="18">
        <v>-0.14799999999999999</v>
      </c>
      <c r="AI269" s="17">
        <v>0.14499999999999999</v>
      </c>
      <c r="AJ269" s="21">
        <f t="shared" si="24"/>
        <v>2.3999999999999994E-2</v>
      </c>
      <c r="AK269" s="27">
        <f t="shared" si="23"/>
        <v>212</v>
      </c>
    </row>
    <row r="270" spans="1:37" x14ac:dyDescent="0.2">
      <c r="A270" s="9" t="s">
        <v>703</v>
      </c>
      <c r="B270" s="8" t="s">
        <v>300</v>
      </c>
      <c r="C270" s="35">
        <v>2459</v>
      </c>
      <c r="D270" s="36" t="s">
        <v>123</v>
      </c>
      <c r="E270" s="40">
        <f>VLOOKUP($C270,Demographics!$A$2:$T$2860,2,FALSE)</f>
        <v>463</v>
      </c>
      <c r="F270" s="87">
        <f>IFERROR(VLOOKUP($C270,'Graduation Rate'!$A:$M,13,FALSE), "")</f>
        <v>0.82828282799999997</v>
      </c>
      <c r="G270" s="87">
        <f>IFERROR(VLOOKUP($C270,Discipline!$A:$I,4,FALSE), "")</f>
        <v>7.0999999999999994E-2</v>
      </c>
      <c r="H270" s="87">
        <f>IFERROR(VLOOKUP($C270,'Dual Credit'!$A:$P,6,FALSE), "")</f>
        <v>0.01</v>
      </c>
      <c r="I270" s="99">
        <f>VLOOKUP($A270,Districts!$A:$G,7,FALSE)</f>
        <v>2.0756948551153163</v>
      </c>
      <c r="J270" s="90">
        <f>VLOOKUP($A270,Districts!$A:$F,5,FALSE)</f>
        <v>14.644860802371124</v>
      </c>
      <c r="K270" s="55">
        <f>VLOOKUP($A270,Districts!$A:$F,6,FALSE)</f>
        <v>15165.311873453615</v>
      </c>
      <c r="L270" s="6">
        <f>VLOOKUP($C270,Demographics!$A$1:$T$2860,3,FALSE)/$E270</f>
        <v>0.51403887688984884</v>
      </c>
      <c r="M270" s="6">
        <f>VLOOKUP($C270,Demographics!$A$1:$T$2860,4,FALSE)/$E270</f>
        <v>0.48596112311015116</v>
      </c>
      <c r="N270" s="6">
        <f>VLOOKUP($C270,Demographics!$A$1:$T$2860,5,FALSE)/$E270</f>
        <v>2.159827213822894E-2</v>
      </c>
      <c r="O270" s="6">
        <f>VLOOKUP($C270,Demographics!$A$1:$T$2860,6,FALSE)/$E270</f>
        <v>8.6393088552915772E-3</v>
      </c>
      <c r="P270" s="6">
        <f>VLOOKUP($C270,Demographics!$A$1:$T$2860,7,FALSE)/$E270</f>
        <v>2.1598272138228943E-3</v>
      </c>
      <c r="Q270" s="6">
        <f>VLOOKUP($C270,Demographics!$A$1:$T$2860,8,FALSE)/$E270</f>
        <v>0.32181425485961124</v>
      </c>
      <c r="R270" s="6">
        <f>VLOOKUP($C270,Demographics!$A$1:$T$2860,9,FALSE)/$E270</f>
        <v>0</v>
      </c>
      <c r="S270" s="6">
        <f>VLOOKUP($C270,Demographics!$A$1:$T$2860,10,FALSE)/$E270</f>
        <v>2.8077753779697623E-2</v>
      </c>
      <c r="T270" s="6">
        <f>VLOOKUP($C270,Demographics!$A$1:$T$2860,11,FALSE)/$E270</f>
        <v>0.6177105831533477</v>
      </c>
      <c r="U270" s="6">
        <f>VLOOKUP($C270,Demographics!$A$1:$T$2860,12,FALSE)/$E270</f>
        <v>9.2872570194384454E-2</v>
      </c>
      <c r="V270" s="6">
        <f>VLOOKUP($C270,Demographics!$A$1:$T$2860,13,FALSE)/$E270</f>
        <v>1.2958963282937365E-2</v>
      </c>
      <c r="W270" s="6">
        <f>VLOOKUP($C270,Demographics!$A$1:$T$2860,14,FALSE)/$E270</f>
        <v>3.2397408207343416E-2</v>
      </c>
      <c r="X270" s="6">
        <f>VLOOKUP($C270,Demographics!$A$1:$T$2860,15,FALSE)/$E270</f>
        <v>0.52483801295896326</v>
      </c>
      <c r="Y270" s="6">
        <f>VLOOKUP($C270,Demographics!$A$1:$T$2860,16,FALSE)/$E270</f>
        <v>3.4557235421166309E-2</v>
      </c>
      <c r="Z270" s="6">
        <f>VLOOKUP($C270,Demographics!$A$1:$T$2860,17,FALSE)/$E270</f>
        <v>4.3196544276457886E-3</v>
      </c>
      <c r="AA270" s="6">
        <f>VLOOKUP($C270,Demographics!$A$1:$T$2860,18,FALSE)/$E270</f>
        <v>3.6717062634989202E-2</v>
      </c>
      <c r="AB270" s="6">
        <f>VLOOKUP($C270,Demographics!$A$1:$T$2860,19,FALSE)/$E270</f>
        <v>5.3995680345572353E-2</v>
      </c>
      <c r="AC270" s="54">
        <f>VLOOKUP($C270,Demographics!$A$1:$T$2860,20,FALSE)/$E270</f>
        <v>0.17710583153347731</v>
      </c>
      <c r="AD270" s="44">
        <f t="shared" si="20"/>
        <v>3.0092402464065708</v>
      </c>
      <c r="AE270" s="44">
        <f t="shared" si="21"/>
        <v>2.6581108829568789</v>
      </c>
      <c r="AF270" s="44">
        <f t="shared" si="22"/>
        <v>2.7607497243660424</v>
      </c>
      <c r="AG270" s="19">
        <v>0.23</v>
      </c>
      <c r="AH270" s="20">
        <v>0.55500000000000005</v>
      </c>
      <c r="AI270" s="17">
        <v>0.45100000000000001</v>
      </c>
      <c r="AJ270" s="21">
        <f t="shared" si="24"/>
        <v>1.236</v>
      </c>
      <c r="AK270" s="27">
        <f t="shared" si="23"/>
        <v>13</v>
      </c>
    </row>
    <row r="271" spans="1:37" x14ac:dyDescent="0.2">
      <c r="A271" s="9" t="s">
        <v>847</v>
      </c>
      <c r="B271" s="8" t="s">
        <v>17</v>
      </c>
      <c r="C271" s="35">
        <v>2728</v>
      </c>
      <c r="D271" s="36" t="s">
        <v>123</v>
      </c>
      <c r="E271" s="40">
        <f>VLOOKUP($C271,Demographics!$A$2:$T$2860,2,FALSE)</f>
        <v>201</v>
      </c>
      <c r="F271" s="87">
        <f>IFERROR(VLOOKUP($C271,'Graduation Rate'!$A:$M,13,FALSE), "")</f>
        <v>0.85365853700000005</v>
      </c>
      <c r="G271" s="87">
        <f>IFERROR(VLOOKUP($C271,Discipline!$A:$I,4,FALSE), "")</f>
        <v>0.19800000000000001</v>
      </c>
      <c r="H271" s="87">
        <f>IFERROR(VLOOKUP($C271,'Dual Credit'!$A:$P,6,FALSE), "")</f>
        <v>0.11</v>
      </c>
      <c r="I271" s="99">
        <f>VLOOKUP($A271,Districts!$A:$G,7,FALSE)</f>
        <v>3.7958883994126285</v>
      </c>
      <c r="J271" s="90">
        <f>VLOOKUP($A271,Districts!$A:$F,5,FALSE)</f>
        <v>17.779436698129921</v>
      </c>
      <c r="K271" s="55">
        <f>VLOOKUP($A271,Districts!$A:$F,6,FALSE)</f>
        <v>16073.524302936279</v>
      </c>
      <c r="L271" s="6">
        <f>VLOOKUP($C271,Demographics!$A$1:$T$2860,3,FALSE)/$E271</f>
        <v>0.46268656716417911</v>
      </c>
      <c r="M271" s="6">
        <f>VLOOKUP($C271,Demographics!$A$1:$T$2860,4,FALSE)/$E271</f>
        <v>0.53233830845771146</v>
      </c>
      <c r="N271" s="6">
        <f>VLOOKUP($C271,Demographics!$A$1:$T$2860,5,FALSE)/$E271</f>
        <v>0.14427860696517414</v>
      </c>
      <c r="O271" s="6">
        <f>VLOOKUP($C271,Demographics!$A$1:$T$2860,6,FALSE)/$E271</f>
        <v>1.9900497512437811E-2</v>
      </c>
      <c r="P271" s="6">
        <f>VLOOKUP($C271,Demographics!$A$1:$T$2860,7,FALSE)/$E271</f>
        <v>3.482587064676617E-2</v>
      </c>
      <c r="Q271" s="6">
        <f>VLOOKUP($C271,Demographics!$A$1:$T$2860,8,FALSE)/$E271</f>
        <v>8.9552238805970144E-2</v>
      </c>
      <c r="R271" s="6">
        <f>VLOOKUP($C271,Demographics!$A$1:$T$2860,9,FALSE)/$E271</f>
        <v>4.9751243781094526E-3</v>
      </c>
      <c r="S271" s="6">
        <f>VLOOKUP($C271,Demographics!$A$1:$T$2860,10,FALSE)/$E271</f>
        <v>7.4626865671641784E-2</v>
      </c>
      <c r="T271" s="6">
        <f>VLOOKUP($C271,Demographics!$A$1:$T$2860,11,FALSE)/$E271</f>
        <v>0.63184079601990051</v>
      </c>
      <c r="U271" s="6">
        <f>VLOOKUP($C271,Demographics!$A$1:$T$2860,12,FALSE)/$E271</f>
        <v>5.9701492537313432E-2</v>
      </c>
      <c r="V271" s="6">
        <f>VLOOKUP($C271,Demographics!$A$1:$T$2860,13,FALSE)/$E271</f>
        <v>9.9502487562189053E-3</v>
      </c>
      <c r="W271" s="6">
        <f>VLOOKUP($C271,Demographics!$A$1:$T$2860,14,FALSE)/$E271</f>
        <v>7.9601990049751242E-2</v>
      </c>
      <c r="X271" s="6">
        <f>VLOOKUP($C271,Demographics!$A$1:$T$2860,15,FALSE)/$E271</f>
        <v>0.69651741293532343</v>
      </c>
      <c r="Y271" s="6">
        <f>VLOOKUP($C271,Demographics!$A$1:$T$2860,16,FALSE)/$E271</f>
        <v>1.4925373134328358E-2</v>
      </c>
      <c r="Z271" s="6">
        <f>VLOOKUP($C271,Demographics!$A$1:$T$2860,17,FALSE)/$E271</f>
        <v>1.4925373134328358E-2</v>
      </c>
      <c r="AA271" s="6">
        <f>VLOOKUP($C271,Demographics!$A$1:$T$2860,18,FALSE)/$E271</f>
        <v>8.45771144278607E-2</v>
      </c>
      <c r="AB271" s="6">
        <f>VLOOKUP($C271,Demographics!$A$1:$T$2860,19,FALSE)/$E271</f>
        <v>3.482587064676617E-2</v>
      </c>
      <c r="AC271" s="54">
        <f>VLOOKUP($C271,Demographics!$A$1:$T$2860,20,FALSE)/$E271</f>
        <v>0.24875621890547264</v>
      </c>
      <c r="AD271" s="44">
        <f t="shared" si="20"/>
        <v>2.6876907426246186</v>
      </c>
      <c r="AE271" s="44">
        <f t="shared" si="21"/>
        <v>1.8012422360248446</v>
      </c>
      <c r="AF271" s="44">
        <f t="shared" si="22"/>
        <v>2.2629834254143648</v>
      </c>
      <c r="AG271" s="21">
        <v>0.23899999999999999</v>
      </c>
      <c r="AH271" s="18">
        <v>-9.2999999999999999E-2</v>
      </c>
      <c r="AI271" s="17">
        <v>0.13600000000000001</v>
      </c>
      <c r="AJ271" s="21">
        <f t="shared" si="24"/>
        <v>0.28200000000000003</v>
      </c>
      <c r="AK271" s="27">
        <f t="shared" si="23"/>
        <v>140</v>
      </c>
    </row>
    <row r="272" spans="1:37" x14ac:dyDescent="0.2">
      <c r="A272" s="9" t="s">
        <v>704</v>
      </c>
      <c r="B272" s="8" t="s">
        <v>336</v>
      </c>
      <c r="C272" s="35">
        <v>3272</v>
      </c>
      <c r="D272" s="36" t="s">
        <v>123</v>
      </c>
      <c r="E272" s="40">
        <f>VLOOKUP($C272,Demographics!$A$2:$T$2860,2,FALSE)</f>
        <v>618</v>
      </c>
      <c r="F272" s="87" t="str">
        <f>IFERROR(VLOOKUP($C272,'Graduation Rate'!$A:$M,13,FALSE), "")</f>
        <v/>
      </c>
      <c r="G272" s="87">
        <f>IFERROR(VLOOKUP($C272,Discipline!$A:$I,4,FALSE), "")</f>
        <v>3.9E-2</v>
      </c>
      <c r="H272" s="87">
        <f>IFERROR(VLOOKUP($C272,'Dual Credit'!$A:$P,6,FALSE), "")</f>
        <v>0.01</v>
      </c>
      <c r="I272" s="99">
        <f>VLOOKUP($A272,Districts!$A:$G,7,FALSE)</f>
        <v>2.047783251231527</v>
      </c>
      <c r="J272" s="90">
        <f>VLOOKUP($A272,Districts!$A:$F,5,FALSE)</f>
        <v>14.881468119256281</v>
      </c>
      <c r="K272" s="55">
        <f>VLOOKUP($A272,Districts!$A:$F,6,FALSE)</f>
        <v>14663.431984346664</v>
      </c>
      <c r="L272" s="6">
        <f>VLOOKUP($C272,Demographics!$A$1:$T$2860,3,FALSE)/$E272</f>
        <v>0.46116504854368934</v>
      </c>
      <c r="M272" s="6">
        <f>VLOOKUP($C272,Demographics!$A$1:$T$2860,4,FALSE)/$E272</f>
        <v>0.53883495145631066</v>
      </c>
      <c r="N272" s="6">
        <f>VLOOKUP($C272,Demographics!$A$1:$T$2860,5,FALSE)/$E272</f>
        <v>0</v>
      </c>
      <c r="O272" s="6">
        <f>VLOOKUP($C272,Demographics!$A$1:$T$2860,6,FALSE)/$E272</f>
        <v>9.7087378640776691E-3</v>
      </c>
      <c r="P272" s="6">
        <f>VLOOKUP($C272,Demographics!$A$1:$T$2860,7,FALSE)/$E272</f>
        <v>4.8543689320388345E-3</v>
      </c>
      <c r="Q272" s="6">
        <f>VLOOKUP($C272,Demographics!$A$1:$T$2860,8,FALSE)/$E272</f>
        <v>0.68284789644012944</v>
      </c>
      <c r="R272" s="6">
        <f>VLOOKUP($C272,Demographics!$A$1:$T$2860,9,FALSE)/$E272</f>
        <v>0</v>
      </c>
      <c r="S272" s="6">
        <f>VLOOKUP($C272,Demographics!$A$1:$T$2860,10,FALSE)/$E272</f>
        <v>6.4724919093851136E-3</v>
      </c>
      <c r="T272" s="6">
        <f>VLOOKUP($C272,Demographics!$A$1:$T$2860,11,FALSE)/$E272</f>
        <v>0.29611650485436891</v>
      </c>
      <c r="U272" s="6">
        <f>VLOOKUP($C272,Demographics!$A$1:$T$2860,12,FALSE)/$E272</f>
        <v>0.21844660194174756</v>
      </c>
      <c r="V272" s="6">
        <f>VLOOKUP($C272,Demographics!$A$1:$T$2860,13,FALSE)/$E272</f>
        <v>0</v>
      </c>
      <c r="W272" s="6">
        <f>VLOOKUP($C272,Demographics!$A$1:$T$2860,14,FALSE)/$E272</f>
        <v>6.4724919093851136E-3</v>
      </c>
      <c r="X272" s="6">
        <f>VLOOKUP($C272,Demographics!$A$1:$T$2860,15,FALSE)/$E272</f>
        <v>0.70064724919093846</v>
      </c>
      <c r="Y272" s="6">
        <f>VLOOKUP($C272,Demographics!$A$1:$T$2860,16,FALSE)/$E272</f>
        <v>0.22168284789644013</v>
      </c>
      <c r="Z272" s="6">
        <f>VLOOKUP($C272,Demographics!$A$1:$T$2860,17,FALSE)/$E272</f>
        <v>0</v>
      </c>
      <c r="AA272" s="6">
        <f>VLOOKUP($C272,Demographics!$A$1:$T$2860,18,FALSE)/$E272</f>
        <v>3.0744336569579287E-2</v>
      </c>
      <c r="AB272" s="6">
        <f>VLOOKUP($C272,Demographics!$A$1:$T$2860,19,FALSE)/$E272</f>
        <v>2.1035598705501618E-2</v>
      </c>
      <c r="AC272" s="54">
        <f>VLOOKUP($C272,Demographics!$A$1:$T$2860,20,FALSE)/$E272</f>
        <v>0.10841423948220065</v>
      </c>
      <c r="AD272" s="44">
        <f t="shared" si="20"/>
        <v>2.9459999999999997</v>
      </c>
      <c r="AE272" s="44">
        <f t="shared" si="21"/>
        <v>1.802</v>
      </c>
      <c r="AF272" s="44">
        <f t="shared" si="22"/>
        <v>2.1368312757201644</v>
      </c>
      <c r="AG272" s="19">
        <v>0.38400000000000001</v>
      </c>
      <c r="AH272" s="20">
        <v>-0.11600000000000001</v>
      </c>
      <c r="AI272" s="17">
        <v>7.9000000000000001E-2</v>
      </c>
      <c r="AJ272" s="21">
        <f t="shared" si="24"/>
        <v>0.34700000000000003</v>
      </c>
      <c r="AK272" s="27">
        <f t="shared" si="23"/>
        <v>118</v>
      </c>
    </row>
    <row r="273" spans="1:37" x14ac:dyDescent="0.2">
      <c r="A273" s="9" t="s">
        <v>704</v>
      </c>
      <c r="B273" s="8" t="s">
        <v>366</v>
      </c>
      <c r="C273" s="35">
        <v>1754</v>
      </c>
      <c r="D273" s="36" t="s">
        <v>124</v>
      </c>
      <c r="E273" s="40">
        <f>VLOOKUP($C273,Demographics!$A$2:$T$2860,2,FALSE)</f>
        <v>23</v>
      </c>
      <c r="F273" s="87">
        <f>IFERROR(VLOOKUP($C273,'Graduation Rate'!$A:$M,13,FALSE), "")</f>
        <v>0.85714285700000004</v>
      </c>
      <c r="G273" s="87" t="str">
        <f>IFERROR(VLOOKUP($C273,Discipline!$A:$I,4,FALSE), "")</f>
        <v/>
      </c>
      <c r="H273" s="87" t="str">
        <f>IFERROR(VLOOKUP($C273,'Dual Credit'!$A:$P,6,FALSE), "")</f>
        <v/>
      </c>
      <c r="I273" s="99">
        <f>VLOOKUP($A273,Districts!$A:$G,7,FALSE)</f>
        <v>2.047783251231527</v>
      </c>
      <c r="J273" s="90">
        <f>VLOOKUP($A273,Districts!$A:$F,5,FALSE)</f>
        <v>14.881468119256281</v>
      </c>
      <c r="K273" s="55">
        <f>VLOOKUP($A273,Districts!$A:$F,6,FALSE)</f>
        <v>14663.431984346664</v>
      </c>
      <c r="L273" s="6">
        <f>VLOOKUP($C273,Demographics!$A$1:$T$2860,3,FALSE)/$E273</f>
        <v>0.39130434782608697</v>
      </c>
      <c r="M273" s="6">
        <f>VLOOKUP($C273,Demographics!$A$1:$T$2860,4,FALSE)/$E273</f>
        <v>0.60869565217391308</v>
      </c>
      <c r="N273" s="6">
        <f>VLOOKUP($C273,Demographics!$A$1:$T$2860,5,FALSE)/$E273</f>
        <v>0</v>
      </c>
      <c r="O273" s="6">
        <f>VLOOKUP($C273,Demographics!$A$1:$T$2860,6,FALSE)/$E273</f>
        <v>0</v>
      </c>
      <c r="P273" s="6">
        <f>VLOOKUP($C273,Demographics!$A$1:$T$2860,7,FALSE)/$E273</f>
        <v>0</v>
      </c>
      <c r="Q273" s="6">
        <f>VLOOKUP($C273,Demographics!$A$1:$T$2860,8,FALSE)/$E273</f>
        <v>0.86956521739130432</v>
      </c>
      <c r="R273" s="6">
        <f>VLOOKUP($C273,Demographics!$A$1:$T$2860,9,FALSE)/$E273</f>
        <v>0</v>
      </c>
      <c r="S273" s="6">
        <f>VLOOKUP($C273,Demographics!$A$1:$T$2860,10,FALSE)/$E273</f>
        <v>0</v>
      </c>
      <c r="T273" s="6">
        <f>VLOOKUP($C273,Demographics!$A$1:$T$2860,11,FALSE)/$E273</f>
        <v>0.13043478260869565</v>
      </c>
      <c r="U273" s="6">
        <f>VLOOKUP($C273,Demographics!$A$1:$T$2860,12,FALSE)/$E273</f>
        <v>0.34782608695652173</v>
      </c>
      <c r="V273" s="6">
        <f>VLOOKUP($C273,Demographics!$A$1:$T$2860,13,FALSE)/$E273</f>
        <v>0</v>
      </c>
      <c r="W273" s="6">
        <f>VLOOKUP($C273,Demographics!$A$1:$T$2860,14,FALSE)/$E273</f>
        <v>0</v>
      </c>
      <c r="X273" s="6">
        <f>VLOOKUP($C273,Demographics!$A$1:$T$2860,15,FALSE)/$E273</f>
        <v>0.82608695652173914</v>
      </c>
      <c r="Y273" s="6">
        <f>VLOOKUP($C273,Demographics!$A$1:$T$2860,16,FALSE)/$E273</f>
        <v>0.17391304347826086</v>
      </c>
      <c r="Z273" s="6">
        <f>VLOOKUP($C273,Demographics!$A$1:$T$2860,17,FALSE)/$E273</f>
        <v>0</v>
      </c>
      <c r="AA273" s="6">
        <f>VLOOKUP($C273,Demographics!$A$1:$T$2860,18,FALSE)/$E273</f>
        <v>0.21739130434782608</v>
      </c>
      <c r="AB273" s="6">
        <f>VLOOKUP($C273,Demographics!$A$1:$T$2860,19,FALSE)/$E273</f>
        <v>0</v>
      </c>
      <c r="AC273" s="54">
        <f>VLOOKUP($C273,Demographics!$A$1:$T$2860,20,FALSE)/$E273</f>
        <v>0.43478260869565216</v>
      </c>
      <c r="AD273" s="44" t="str">
        <f t="shared" si="20"/>
        <v/>
      </c>
      <c r="AE273" s="44" t="str">
        <f t="shared" si="21"/>
        <v/>
      </c>
      <c r="AF273" s="44" t="str">
        <f t="shared" si="22"/>
        <v/>
      </c>
      <c r="AG273" s="19"/>
      <c r="AH273" s="20"/>
      <c r="AI273" s="17"/>
      <c r="AJ273" s="21">
        <f t="shared" si="24"/>
        <v>0</v>
      </c>
      <c r="AK273" s="27">
        <f t="shared" si="23"/>
        <v>223</v>
      </c>
    </row>
    <row r="274" spans="1:37" x14ac:dyDescent="0.2">
      <c r="A274" s="9" t="s">
        <v>705</v>
      </c>
      <c r="B274" s="8" t="s">
        <v>486</v>
      </c>
      <c r="C274" s="35">
        <v>5546</v>
      </c>
      <c r="D274" s="36" t="s">
        <v>124</v>
      </c>
      <c r="E274" s="40">
        <f>VLOOKUP($C274,Demographics!$A$2:$T$2860,2,FALSE)</f>
        <v>19</v>
      </c>
      <c r="F274" s="87" t="str">
        <f>IFERROR(VLOOKUP($C274,'Graduation Rate'!$A:$M,13,FALSE), "")</f>
        <v/>
      </c>
      <c r="G274" s="87">
        <f>IFERROR(VLOOKUP($C274,Discipline!$A:$I,4,FALSE), "")</f>
        <v>0.22600000000000001</v>
      </c>
      <c r="H274" s="87">
        <f>IFERROR(VLOOKUP($C274,'Dual Credit'!$A:$P,6,FALSE), "")</f>
        <v>0.1</v>
      </c>
      <c r="I274" s="99">
        <f>VLOOKUP($A274,Districts!$A:$G,7,FALSE)</f>
        <v>3.4859167404782996</v>
      </c>
      <c r="J274" s="90">
        <f>VLOOKUP($A274,Districts!$A:$F,5,FALSE)</f>
        <v>15.770463664372613</v>
      </c>
      <c r="K274" s="55">
        <f>VLOOKUP($A274,Districts!$A:$F,6,FALSE)</f>
        <v>15441.895466273872</v>
      </c>
      <c r="L274" s="6">
        <f>VLOOKUP($C274,Demographics!$A$1:$T$2860,3,FALSE)/$E274</f>
        <v>0.42105263157894735</v>
      </c>
      <c r="M274" s="6">
        <f>VLOOKUP($C274,Demographics!$A$1:$T$2860,4,FALSE)/$E274</f>
        <v>0.57894736842105265</v>
      </c>
      <c r="N274" s="6">
        <f>VLOOKUP($C274,Demographics!$A$1:$T$2860,5,FALSE)/$E274</f>
        <v>5.2631578947368418E-2</v>
      </c>
      <c r="O274" s="6">
        <f>VLOOKUP($C274,Demographics!$A$1:$T$2860,6,FALSE)/$E274</f>
        <v>0</v>
      </c>
      <c r="P274" s="6">
        <f>VLOOKUP($C274,Demographics!$A$1:$T$2860,7,FALSE)/$E274</f>
        <v>0</v>
      </c>
      <c r="Q274" s="6">
        <f>VLOOKUP($C274,Demographics!$A$1:$T$2860,8,FALSE)/$E274</f>
        <v>0.10526315789473684</v>
      </c>
      <c r="R274" s="6">
        <f>VLOOKUP($C274,Demographics!$A$1:$T$2860,9,FALSE)/$E274</f>
        <v>0</v>
      </c>
      <c r="S274" s="6">
        <f>VLOOKUP($C274,Demographics!$A$1:$T$2860,10,FALSE)/$E274</f>
        <v>5.2631578947368418E-2</v>
      </c>
      <c r="T274" s="6">
        <f>VLOOKUP($C274,Demographics!$A$1:$T$2860,11,FALSE)/$E274</f>
        <v>0.78947368421052633</v>
      </c>
      <c r="U274" s="6">
        <f>VLOOKUP($C274,Demographics!$A$1:$T$2860,12,FALSE)/$E274</f>
        <v>0</v>
      </c>
      <c r="V274" s="6">
        <f>VLOOKUP($C274,Demographics!$A$1:$T$2860,13,FALSE)/$E274</f>
        <v>5.2631578947368418E-2</v>
      </c>
      <c r="W274" s="6">
        <f>VLOOKUP($C274,Demographics!$A$1:$T$2860,14,FALSE)/$E274</f>
        <v>0</v>
      </c>
      <c r="X274" s="6">
        <f>VLOOKUP($C274,Demographics!$A$1:$T$2860,15,FALSE)/$E274</f>
        <v>0.52631578947368418</v>
      </c>
      <c r="Y274" s="6">
        <f>VLOOKUP($C274,Demographics!$A$1:$T$2860,16,FALSE)/$E274</f>
        <v>0</v>
      </c>
      <c r="Z274" s="6">
        <f>VLOOKUP($C274,Demographics!$A$1:$T$2860,17,FALSE)/$E274</f>
        <v>0</v>
      </c>
      <c r="AA274" s="6">
        <f>VLOOKUP($C274,Demographics!$A$1:$T$2860,18,FALSE)/$E274</f>
        <v>0.36842105263157893</v>
      </c>
      <c r="AB274" s="6">
        <f>VLOOKUP($C274,Demographics!$A$1:$T$2860,19,FALSE)/$E274</f>
        <v>0.15789473684210525</v>
      </c>
      <c r="AC274" s="54">
        <f>VLOOKUP($C274,Demographics!$A$1:$T$2860,20,FALSE)/$E274</f>
        <v>0.10526315789473684</v>
      </c>
      <c r="AD274" s="44" t="str">
        <f t="shared" si="20"/>
        <v/>
      </c>
      <c r="AE274" s="44" t="str">
        <f t="shared" si="21"/>
        <v/>
      </c>
      <c r="AF274" s="44">
        <f t="shared" si="22"/>
        <v>2</v>
      </c>
      <c r="AG274" s="19"/>
      <c r="AH274" s="20"/>
      <c r="AI274" s="17">
        <v>-0.41699999999999998</v>
      </c>
      <c r="AJ274" s="21">
        <f t="shared" si="24"/>
        <v>-0.41699999999999998</v>
      </c>
      <c r="AK274" s="27">
        <f t="shared" si="23"/>
        <v>402</v>
      </c>
    </row>
    <row r="275" spans="1:37" x14ac:dyDescent="0.2">
      <c r="A275" s="9" t="s">
        <v>705</v>
      </c>
      <c r="B275" s="8" t="s">
        <v>40</v>
      </c>
      <c r="C275" s="35">
        <v>5085</v>
      </c>
      <c r="D275" s="36" t="s">
        <v>123</v>
      </c>
      <c r="E275" s="40">
        <f>VLOOKUP($C275,Demographics!$A$2:$T$2860,2,FALSE)</f>
        <v>711</v>
      </c>
      <c r="F275" s="87">
        <f>IFERROR(VLOOKUP($C275,'Graduation Rate'!$A:$M,13,FALSE), "")</f>
        <v>0.93782383400000002</v>
      </c>
      <c r="G275" s="87">
        <f>IFERROR(VLOOKUP($C275,Discipline!$A:$I,4,FALSE), "")</f>
        <v>8.3000000000000004E-2</v>
      </c>
      <c r="H275" s="87">
        <f>IFERROR(VLOOKUP($C275,'Dual Credit'!$A:$P,6,FALSE), "")</f>
        <v>0.376</v>
      </c>
      <c r="I275" s="99">
        <f>VLOOKUP($A275,Districts!$A:$G,7,FALSE)</f>
        <v>3.4859167404782996</v>
      </c>
      <c r="J275" s="90">
        <f>VLOOKUP($A275,Districts!$A:$F,5,FALSE)</f>
        <v>15.770463664372613</v>
      </c>
      <c r="K275" s="55">
        <f>VLOOKUP($A275,Districts!$A:$F,6,FALSE)</f>
        <v>15441.895466273872</v>
      </c>
      <c r="L275" s="6">
        <f>VLOOKUP($C275,Demographics!$A$1:$T$2860,3,FALSE)/$E275</f>
        <v>0.47538677918424754</v>
      </c>
      <c r="M275" s="6">
        <f>VLOOKUP($C275,Demographics!$A$1:$T$2860,4,FALSE)/$E275</f>
        <v>0.52461322081575246</v>
      </c>
      <c r="N275" s="6">
        <f>VLOOKUP($C275,Demographics!$A$1:$T$2860,5,FALSE)/$E275</f>
        <v>8.1575246132208151E-2</v>
      </c>
      <c r="O275" s="6">
        <f>VLOOKUP($C275,Demographics!$A$1:$T$2860,6,FALSE)/$E275</f>
        <v>1.969057665260197E-2</v>
      </c>
      <c r="P275" s="6">
        <f>VLOOKUP($C275,Demographics!$A$1:$T$2860,7,FALSE)/$E275</f>
        <v>4.2194092827004216E-3</v>
      </c>
      <c r="Q275" s="6">
        <f>VLOOKUP($C275,Demographics!$A$1:$T$2860,8,FALSE)/$E275</f>
        <v>0.11392405063291139</v>
      </c>
      <c r="R275" s="6">
        <f>VLOOKUP($C275,Demographics!$A$1:$T$2860,9,FALSE)/$E275</f>
        <v>4.2194092827004216E-3</v>
      </c>
      <c r="S275" s="6">
        <f>VLOOKUP($C275,Demographics!$A$1:$T$2860,10,FALSE)/$E275</f>
        <v>0.10689170182841069</v>
      </c>
      <c r="T275" s="6">
        <f>VLOOKUP($C275,Demographics!$A$1:$T$2860,11,FALSE)/$E275</f>
        <v>0.66947960618846691</v>
      </c>
      <c r="U275" s="6">
        <f>VLOOKUP($C275,Demographics!$A$1:$T$2860,12,FALSE)/$E275</f>
        <v>1.969057665260197E-2</v>
      </c>
      <c r="V275" s="6">
        <f>VLOOKUP($C275,Demographics!$A$1:$T$2860,13,FALSE)/$E275</f>
        <v>1.4064697609001407E-3</v>
      </c>
      <c r="W275" s="6">
        <f>VLOOKUP($C275,Demographics!$A$1:$T$2860,14,FALSE)/$E275</f>
        <v>1.4064697609001406E-2</v>
      </c>
      <c r="X275" s="6">
        <f>VLOOKUP($C275,Demographics!$A$1:$T$2860,15,FALSE)/$E275</f>
        <v>0.33052039381153303</v>
      </c>
      <c r="Y275" s="6">
        <f>VLOOKUP($C275,Demographics!$A$1:$T$2860,16,FALSE)/$E275</f>
        <v>2.2503516174402251E-2</v>
      </c>
      <c r="Z275" s="6">
        <f>VLOOKUP($C275,Demographics!$A$1:$T$2860,17,FALSE)/$E275</f>
        <v>3.6568213783403657E-2</v>
      </c>
      <c r="AA275" s="6">
        <f>VLOOKUP($C275,Demographics!$A$1:$T$2860,18,FALSE)/$E275</f>
        <v>5.6258790436005623E-2</v>
      </c>
      <c r="AB275" s="6">
        <f>VLOOKUP($C275,Demographics!$A$1:$T$2860,19,FALSE)/$E275</f>
        <v>5.0632911392405063E-2</v>
      </c>
      <c r="AC275" s="54">
        <f>VLOOKUP($C275,Demographics!$A$1:$T$2860,20,FALSE)/$E275</f>
        <v>9.7046413502109699E-2</v>
      </c>
      <c r="AD275" s="44">
        <f t="shared" si="20"/>
        <v>3.17</v>
      </c>
      <c r="AE275" s="44">
        <f t="shared" si="21"/>
        <v>2.3238289205702647</v>
      </c>
      <c r="AF275" s="44">
        <f t="shared" si="22"/>
        <v>2.6180327868852458</v>
      </c>
      <c r="AG275" s="19">
        <v>0.159</v>
      </c>
      <c r="AH275" s="20">
        <v>-0.14199999999999999</v>
      </c>
      <c r="AI275" s="17">
        <v>4.3999999999999997E-2</v>
      </c>
      <c r="AJ275" s="21">
        <f t="shared" si="24"/>
        <v>6.1000000000000013E-2</v>
      </c>
      <c r="AK275" s="27">
        <f t="shared" si="23"/>
        <v>196</v>
      </c>
    </row>
    <row r="276" spans="1:37" x14ac:dyDescent="0.2">
      <c r="A276" s="9" t="s">
        <v>705</v>
      </c>
      <c r="B276" s="8" t="s">
        <v>253</v>
      </c>
      <c r="C276" s="35">
        <v>3236</v>
      </c>
      <c r="D276" s="36" t="s">
        <v>123</v>
      </c>
      <c r="E276" s="40">
        <f>VLOOKUP($C276,Demographics!$A$2:$T$2860,2,FALSE)</f>
        <v>1161</v>
      </c>
      <c r="F276" s="87">
        <f>IFERROR(VLOOKUP($C276,'Graduation Rate'!$A:$M,13,FALSE), "")</f>
        <v>0.97297297299999996</v>
      </c>
      <c r="G276" s="87">
        <f>IFERROR(VLOOKUP($C276,Discipline!$A:$I,4,FALSE), "")</f>
        <v>3.6999999999999998E-2</v>
      </c>
      <c r="H276" s="87">
        <f>IFERROR(VLOOKUP($C276,'Dual Credit'!$A:$P,6,FALSE), "")</f>
        <v>0.29099999999999998</v>
      </c>
      <c r="I276" s="99">
        <f>VLOOKUP($A276,Districts!$A:$G,7,FALSE)</f>
        <v>3.4859167404782996</v>
      </c>
      <c r="J276" s="90">
        <f>VLOOKUP($A276,Districts!$A:$F,5,FALSE)</f>
        <v>15.770463664372613</v>
      </c>
      <c r="K276" s="55">
        <f>VLOOKUP($A276,Districts!$A:$F,6,FALSE)</f>
        <v>15441.895466273872</v>
      </c>
      <c r="L276" s="6">
        <f>VLOOKUP($C276,Demographics!$A$1:$T$2860,3,FALSE)/$E276</f>
        <v>0.50645994832041341</v>
      </c>
      <c r="M276" s="6">
        <f>VLOOKUP($C276,Demographics!$A$1:$T$2860,4,FALSE)/$E276</f>
        <v>0.49181739879414299</v>
      </c>
      <c r="N276" s="6">
        <f>VLOOKUP($C276,Demographics!$A$1:$T$2860,5,FALSE)/$E276</f>
        <v>8.6132644272179162E-3</v>
      </c>
      <c r="O276" s="6">
        <f>VLOOKUP($C276,Demographics!$A$1:$T$2860,6,FALSE)/$E276</f>
        <v>4.3927648578811367E-2</v>
      </c>
      <c r="P276" s="6">
        <f>VLOOKUP($C276,Demographics!$A$1:$T$2860,7,FALSE)/$E276</f>
        <v>1.119724375538329E-2</v>
      </c>
      <c r="Q276" s="6">
        <f>VLOOKUP($C276,Demographics!$A$1:$T$2860,8,FALSE)/$E276</f>
        <v>0.12919896640826872</v>
      </c>
      <c r="R276" s="6">
        <f>VLOOKUP($C276,Demographics!$A$1:$T$2860,9,FALSE)/$E276</f>
        <v>7.7519379844961239E-3</v>
      </c>
      <c r="S276" s="6">
        <f>VLOOKUP($C276,Demographics!$A$1:$T$2860,10,FALSE)/$E276</f>
        <v>0.10594315245478036</v>
      </c>
      <c r="T276" s="6">
        <f>VLOOKUP($C276,Demographics!$A$1:$T$2860,11,FALSE)/$E276</f>
        <v>0.69336778639104224</v>
      </c>
      <c r="U276" s="6">
        <f>VLOOKUP($C276,Demographics!$A$1:$T$2860,12,FALSE)/$E276</f>
        <v>2.1533161068044791E-2</v>
      </c>
      <c r="V276" s="6">
        <f>VLOOKUP($C276,Demographics!$A$1:$T$2860,13,FALSE)/$E276</f>
        <v>2.5839793281653748E-3</v>
      </c>
      <c r="W276" s="6">
        <f>VLOOKUP($C276,Demographics!$A$1:$T$2860,14,FALSE)/$E276</f>
        <v>9.4745908699397068E-3</v>
      </c>
      <c r="X276" s="6">
        <f>VLOOKUP($C276,Demographics!$A$1:$T$2860,15,FALSE)/$E276</f>
        <v>0.22911283376399655</v>
      </c>
      <c r="Y276" s="6">
        <f>VLOOKUP($C276,Demographics!$A$1:$T$2860,16,FALSE)/$E276</f>
        <v>3.4453057708871662E-3</v>
      </c>
      <c r="Z276" s="6">
        <f>VLOOKUP($C276,Demographics!$A$1:$T$2860,17,FALSE)/$E276</f>
        <v>0.10508182601205857</v>
      </c>
      <c r="AA276" s="6">
        <f>VLOOKUP($C276,Demographics!$A$1:$T$2860,18,FALSE)/$E276</f>
        <v>3.9621016365202412E-2</v>
      </c>
      <c r="AB276" s="6">
        <f>VLOOKUP($C276,Demographics!$A$1:$T$2860,19,FALSE)/$E276</f>
        <v>4.6511627906976744E-2</v>
      </c>
      <c r="AC276" s="54">
        <f>VLOOKUP($C276,Demographics!$A$1:$T$2860,20,FALSE)/$E276</f>
        <v>0.12058570198105081</v>
      </c>
      <c r="AD276" s="44">
        <f t="shared" si="20"/>
        <v>3.2649484536082474</v>
      </c>
      <c r="AE276" s="44">
        <f t="shared" si="21"/>
        <v>2.4430641821946169</v>
      </c>
      <c r="AF276" s="44">
        <f t="shared" si="22"/>
        <v>2.7847309136420524</v>
      </c>
      <c r="AG276" s="19">
        <v>9.5000000000000001E-2</v>
      </c>
      <c r="AH276" s="18">
        <v>-0.124</v>
      </c>
      <c r="AI276" s="17">
        <v>0.151</v>
      </c>
      <c r="AJ276" s="21">
        <f t="shared" si="24"/>
        <v>0.122</v>
      </c>
      <c r="AK276" s="27">
        <f t="shared" si="23"/>
        <v>182</v>
      </c>
    </row>
    <row r="277" spans="1:37" x14ac:dyDescent="0.2">
      <c r="A277" s="9" t="s">
        <v>705</v>
      </c>
      <c r="B277" s="8" t="s">
        <v>487</v>
      </c>
      <c r="C277" s="35">
        <v>1733</v>
      </c>
      <c r="D277" s="36" t="s">
        <v>124</v>
      </c>
      <c r="E277" s="40">
        <f>VLOOKUP($C277,Demographics!$A$2:$T$2860,2,FALSE)</f>
        <v>63</v>
      </c>
      <c r="F277" s="87" t="str">
        <f>IFERROR(VLOOKUP($C277,'Graduation Rate'!$A:$M,13,FALSE), "")</f>
        <v/>
      </c>
      <c r="G277" s="87" t="str">
        <f>IFERROR(VLOOKUP($C277,Discipline!$A:$I,4,FALSE), "")</f>
        <v/>
      </c>
      <c r="H277" s="87" t="str">
        <f>IFERROR(VLOOKUP($C277,'Dual Credit'!$A:$P,6,FALSE), "")</f>
        <v/>
      </c>
      <c r="I277" s="99">
        <f>VLOOKUP($A277,Districts!$A:$G,7,FALSE)</f>
        <v>3.4859167404782996</v>
      </c>
      <c r="J277" s="90">
        <f>VLOOKUP($A277,Districts!$A:$F,5,FALSE)</f>
        <v>15.770463664372613</v>
      </c>
      <c r="K277" s="55">
        <f>VLOOKUP($A277,Districts!$A:$F,6,FALSE)</f>
        <v>15441.895466273872</v>
      </c>
      <c r="L277" s="6">
        <f>VLOOKUP($C277,Demographics!$A$1:$T$2860,3,FALSE)/$E277</f>
        <v>0.53968253968253965</v>
      </c>
      <c r="M277" s="6">
        <f>VLOOKUP($C277,Demographics!$A$1:$T$2860,4,FALSE)/$E277</f>
        <v>0.46031746031746029</v>
      </c>
      <c r="N277" s="6">
        <f>VLOOKUP($C277,Demographics!$A$1:$T$2860,5,FALSE)/$E277</f>
        <v>4.7619047619047616E-2</v>
      </c>
      <c r="O277" s="6">
        <f>VLOOKUP($C277,Demographics!$A$1:$T$2860,6,FALSE)/$E277</f>
        <v>1.5873015873015872E-2</v>
      </c>
      <c r="P277" s="6">
        <f>VLOOKUP($C277,Demographics!$A$1:$T$2860,7,FALSE)/$E277</f>
        <v>0</v>
      </c>
      <c r="Q277" s="6">
        <f>VLOOKUP($C277,Demographics!$A$1:$T$2860,8,FALSE)/$E277</f>
        <v>0.1111111111111111</v>
      </c>
      <c r="R277" s="6">
        <f>VLOOKUP($C277,Demographics!$A$1:$T$2860,9,FALSE)/$E277</f>
        <v>0</v>
      </c>
      <c r="S277" s="6">
        <f>VLOOKUP($C277,Demographics!$A$1:$T$2860,10,FALSE)/$E277</f>
        <v>4.7619047619047616E-2</v>
      </c>
      <c r="T277" s="6">
        <f>VLOOKUP($C277,Demographics!$A$1:$T$2860,11,FALSE)/$E277</f>
        <v>0.77777777777777779</v>
      </c>
      <c r="U277" s="6">
        <f>VLOOKUP($C277,Demographics!$A$1:$T$2860,12,FALSE)/$E277</f>
        <v>0</v>
      </c>
      <c r="V277" s="6">
        <f>VLOOKUP($C277,Demographics!$A$1:$T$2860,13,FALSE)/$E277</f>
        <v>1.5873015873015872E-2</v>
      </c>
      <c r="W277" s="6">
        <f>VLOOKUP($C277,Demographics!$A$1:$T$2860,14,FALSE)/$E277</f>
        <v>0</v>
      </c>
      <c r="X277" s="6">
        <f>VLOOKUP($C277,Demographics!$A$1:$T$2860,15,FALSE)/$E277</f>
        <v>0.36507936507936506</v>
      </c>
      <c r="Y277" s="6">
        <f>VLOOKUP($C277,Demographics!$A$1:$T$2860,16,FALSE)/$E277</f>
        <v>0</v>
      </c>
      <c r="Z277" s="6">
        <f>VLOOKUP($C277,Demographics!$A$1:$T$2860,17,FALSE)/$E277</f>
        <v>1.5873015873015872E-2</v>
      </c>
      <c r="AA277" s="6">
        <f>VLOOKUP($C277,Demographics!$A$1:$T$2860,18,FALSE)/$E277</f>
        <v>0.2857142857142857</v>
      </c>
      <c r="AB277" s="6">
        <f>VLOOKUP($C277,Demographics!$A$1:$T$2860,19,FALSE)/$E277</f>
        <v>3.1746031746031744E-2</v>
      </c>
      <c r="AC277" s="54">
        <f>VLOOKUP($C277,Demographics!$A$1:$T$2860,20,FALSE)/$E277</f>
        <v>3.1746031746031744E-2</v>
      </c>
      <c r="AD277" s="44">
        <f t="shared" si="20"/>
        <v>2.6446927374301676</v>
      </c>
      <c r="AE277" s="44">
        <f t="shared" si="21"/>
        <v>1.9987325728770595</v>
      </c>
      <c r="AF277" s="44">
        <f t="shared" si="22"/>
        <v>2.9090909090909092</v>
      </c>
      <c r="AG277" s="21">
        <v>-0.108</v>
      </c>
      <c r="AH277" s="18">
        <v>-5.6000000000000001E-2</v>
      </c>
      <c r="AI277" s="17">
        <v>0.33400000000000002</v>
      </c>
      <c r="AJ277" s="21">
        <f t="shared" si="24"/>
        <v>0.17</v>
      </c>
      <c r="AK277" s="27">
        <f t="shared" si="23"/>
        <v>169</v>
      </c>
    </row>
    <row r="278" spans="1:37" x14ac:dyDescent="0.2">
      <c r="A278" s="9" t="s">
        <v>706</v>
      </c>
      <c r="B278" s="8" t="s">
        <v>488</v>
      </c>
      <c r="C278" s="35">
        <v>1680</v>
      </c>
      <c r="D278" s="36" t="s">
        <v>124</v>
      </c>
      <c r="E278" s="40">
        <f>VLOOKUP($C278,Demographics!$A$2:$T$2860,2,FALSE)</f>
        <v>34</v>
      </c>
      <c r="F278" s="87">
        <f>IFERROR(VLOOKUP($C278,'Graduation Rate'!$A:$M,13,FALSE), "")</f>
        <v>0.27777777799999998</v>
      </c>
      <c r="G278" s="87" t="str">
        <f>IFERROR(VLOOKUP($C278,Discipline!$A:$I,4,FALSE), "")</f>
        <v/>
      </c>
      <c r="H278" s="87" t="str">
        <f>IFERROR(VLOOKUP($C278,'Dual Credit'!$A:$P,6,FALSE), "")</f>
        <v/>
      </c>
      <c r="I278" s="99">
        <f>VLOOKUP($A278,Districts!$A:$G,7,FALSE)</f>
        <v>3.6521537748957851</v>
      </c>
      <c r="J278" s="90">
        <f>VLOOKUP($A278,Districts!$A:$F,5,FALSE)</f>
        <v>15.449907902575303</v>
      </c>
      <c r="K278" s="55">
        <f>VLOOKUP($A278,Districts!$A:$F,6,FALSE)</f>
        <v>14852.427368458375</v>
      </c>
      <c r="L278" s="6">
        <f>VLOOKUP($C278,Demographics!$A$1:$T$2860,3,FALSE)/$E278</f>
        <v>0.41176470588235292</v>
      </c>
      <c r="M278" s="6">
        <f>VLOOKUP($C278,Demographics!$A$1:$T$2860,4,FALSE)/$E278</f>
        <v>0.58823529411764708</v>
      </c>
      <c r="N278" s="6">
        <f>VLOOKUP($C278,Demographics!$A$1:$T$2860,5,FALSE)/$E278</f>
        <v>0.11764705882352941</v>
      </c>
      <c r="O278" s="6">
        <f>VLOOKUP($C278,Demographics!$A$1:$T$2860,6,FALSE)/$E278</f>
        <v>0</v>
      </c>
      <c r="P278" s="6">
        <f>VLOOKUP($C278,Demographics!$A$1:$T$2860,7,FALSE)/$E278</f>
        <v>0</v>
      </c>
      <c r="Q278" s="6">
        <f>VLOOKUP($C278,Demographics!$A$1:$T$2860,8,FALSE)/$E278</f>
        <v>0.17647058823529413</v>
      </c>
      <c r="R278" s="6">
        <f>VLOOKUP($C278,Demographics!$A$1:$T$2860,9,FALSE)/$E278</f>
        <v>0</v>
      </c>
      <c r="S278" s="6">
        <f>VLOOKUP($C278,Demographics!$A$1:$T$2860,10,FALSE)/$E278</f>
        <v>0</v>
      </c>
      <c r="T278" s="6">
        <f>VLOOKUP($C278,Demographics!$A$1:$T$2860,11,FALSE)/$E278</f>
        <v>0.70588235294117652</v>
      </c>
      <c r="U278" s="6">
        <f>VLOOKUP($C278,Demographics!$A$1:$T$2860,12,FALSE)/$E278</f>
        <v>5.8823529411764705E-2</v>
      </c>
      <c r="V278" s="6">
        <f>VLOOKUP($C278,Demographics!$A$1:$T$2860,13,FALSE)/$E278</f>
        <v>0</v>
      </c>
      <c r="W278" s="6">
        <f>VLOOKUP($C278,Demographics!$A$1:$T$2860,14,FALSE)/$E278</f>
        <v>0.20588235294117646</v>
      </c>
      <c r="X278" s="6">
        <f>VLOOKUP($C278,Demographics!$A$1:$T$2860,15,FALSE)/$E278</f>
        <v>0.70588235294117652</v>
      </c>
      <c r="Y278" s="6">
        <f>VLOOKUP($C278,Demographics!$A$1:$T$2860,16,FALSE)/$E278</f>
        <v>0</v>
      </c>
      <c r="Z278" s="6">
        <f>VLOOKUP($C278,Demographics!$A$1:$T$2860,17,FALSE)/$E278</f>
        <v>8.8235294117647065E-2</v>
      </c>
      <c r="AA278" s="6">
        <f>VLOOKUP($C278,Demographics!$A$1:$T$2860,18,FALSE)/$E278</f>
        <v>0.35294117647058826</v>
      </c>
      <c r="AB278" s="6">
        <f>VLOOKUP($C278,Demographics!$A$1:$T$2860,19,FALSE)/$E278</f>
        <v>0.11764705882352941</v>
      </c>
      <c r="AC278" s="54">
        <f>VLOOKUP($C278,Demographics!$A$1:$T$2860,20,FALSE)/$E278</f>
        <v>0.26470588235294118</v>
      </c>
      <c r="AD278" s="44">
        <f t="shared" si="20"/>
        <v>2</v>
      </c>
      <c r="AE278" s="44" t="str">
        <f t="shared" si="21"/>
        <v/>
      </c>
      <c r="AF278" s="44">
        <f t="shared" si="22"/>
        <v>2.0031446540880502</v>
      </c>
      <c r="AG278" s="21">
        <v>9.2999999999999999E-2</v>
      </c>
      <c r="AH278" s="18"/>
      <c r="AI278" s="17">
        <v>5.8000000000000003E-2</v>
      </c>
      <c r="AJ278" s="21">
        <f t="shared" si="24"/>
        <v>0.151</v>
      </c>
      <c r="AK278" s="27">
        <f t="shared" si="23"/>
        <v>177</v>
      </c>
    </row>
    <row r="279" spans="1:37" x14ac:dyDescent="0.2">
      <c r="A279" s="9" t="s">
        <v>706</v>
      </c>
      <c r="B279" s="8" t="s">
        <v>400</v>
      </c>
      <c r="C279" s="35">
        <v>1861</v>
      </c>
      <c r="D279" s="36" t="s">
        <v>124</v>
      </c>
      <c r="E279" s="40">
        <f>VLOOKUP($C279,Demographics!$A$2:$T$2860,2,FALSE)</f>
        <v>16</v>
      </c>
      <c r="F279" s="87" t="str">
        <f>IFERROR(VLOOKUP($C279,'Graduation Rate'!$A:$M,13,FALSE), "")</f>
        <v/>
      </c>
      <c r="G279" s="87" t="str">
        <f>IFERROR(VLOOKUP($C279,Discipline!$A:$I,4,FALSE), "")</f>
        <v/>
      </c>
      <c r="H279" s="87" t="str">
        <f>IFERROR(VLOOKUP($C279,'Dual Credit'!$A:$P,6,FALSE), "")</f>
        <v/>
      </c>
      <c r="I279" s="99">
        <f>VLOOKUP($A279,Districts!$A:$G,7,FALSE)</f>
        <v>3.6521537748957851</v>
      </c>
      <c r="J279" s="90">
        <f>VLOOKUP($A279,Districts!$A:$F,5,FALSE)</f>
        <v>15.449907902575303</v>
      </c>
      <c r="K279" s="55">
        <f>VLOOKUP($A279,Districts!$A:$F,6,FALSE)</f>
        <v>14852.427368458375</v>
      </c>
      <c r="L279" s="6">
        <f>VLOOKUP($C279,Demographics!$A$1:$T$2860,3,FALSE)/$E279</f>
        <v>0.6875</v>
      </c>
      <c r="M279" s="6">
        <f>VLOOKUP($C279,Demographics!$A$1:$T$2860,4,FALSE)/$E279</f>
        <v>0.3125</v>
      </c>
      <c r="N279" s="6">
        <f>VLOOKUP($C279,Demographics!$A$1:$T$2860,5,FALSE)/$E279</f>
        <v>0</v>
      </c>
      <c r="O279" s="6">
        <f>VLOOKUP($C279,Demographics!$A$1:$T$2860,6,FALSE)/$E279</f>
        <v>0</v>
      </c>
      <c r="P279" s="6">
        <f>VLOOKUP($C279,Demographics!$A$1:$T$2860,7,FALSE)/$E279</f>
        <v>0</v>
      </c>
      <c r="Q279" s="6">
        <f>VLOOKUP($C279,Demographics!$A$1:$T$2860,8,FALSE)/$E279</f>
        <v>6.25E-2</v>
      </c>
      <c r="R279" s="6">
        <f>VLOOKUP($C279,Demographics!$A$1:$T$2860,9,FALSE)/$E279</f>
        <v>0</v>
      </c>
      <c r="S279" s="6">
        <f>VLOOKUP($C279,Demographics!$A$1:$T$2860,10,FALSE)/$E279</f>
        <v>6.25E-2</v>
      </c>
      <c r="T279" s="6">
        <f>VLOOKUP($C279,Demographics!$A$1:$T$2860,11,FALSE)/$E279</f>
        <v>0.875</v>
      </c>
      <c r="U279" s="6">
        <f>VLOOKUP($C279,Demographics!$A$1:$T$2860,12,FALSE)/$E279</f>
        <v>0</v>
      </c>
      <c r="V279" s="6">
        <f>VLOOKUP($C279,Demographics!$A$1:$T$2860,13,FALSE)/$E279</f>
        <v>0</v>
      </c>
      <c r="W279" s="6">
        <f>VLOOKUP($C279,Demographics!$A$1:$T$2860,14,FALSE)/$E279</f>
        <v>6.25E-2</v>
      </c>
      <c r="X279" s="6">
        <f>VLOOKUP($C279,Demographics!$A$1:$T$2860,15,FALSE)/$E279</f>
        <v>0.4375</v>
      </c>
      <c r="Y279" s="6">
        <f>VLOOKUP($C279,Demographics!$A$1:$T$2860,16,FALSE)/$E279</f>
        <v>0</v>
      </c>
      <c r="Z279" s="6">
        <f>VLOOKUP($C279,Demographics!$A$1:$T$2860,17,FALSE)/$E279</f>
        <v>0</v>
      </c>
      <c r="AA279" s="6">
        <f>VLOOKUP($C279,Demographics!$A$1:$T$2860,18,FALSE)/$E279</f>
        <v>0.1875</v>
      </c>
      <c r="AB279" s="6">
        <f>VLOOKUP($C279,Demographics!$A$1:$T$2860,19,FALSE)/$E279</f>
        <v>6.25E-2</v>
      </c>
      <c r="AC279" s="54">
        <f>VLOOKUP($C279,Demographics!$A$1:$T$2860,20,FALSE)/$E279</f>
        <v>6.25E-2</v>
      </c>
      <c r="AD279" s="44" t="str">
        <f t="shared" si="20"/>
        <v/>
      </c>
      <c r="AE279" s="44" t="str">
        <f t="shared" si="21"/>
        <v/>
      </c>
      <c r="AF279" s="44" t="str">
        <f t="shared" si="22"/>
        <v/>
      </c>
      <c r="AG279" s="19"/>
      <c r="AH279" s="20"/>
      <c r="AI279" s="17"/>
      <c r="AJ279" s="21">
        <f t="shared" si="24"/>
        <v>0</v>
      </c>
      <c r="AK279" s="27">
        <f t="shared" si="23"/>
        <v>223</v>
      </c>
    </row>
    <row r="280" spans="1:37" x14ac:dyDescent="0.2">
      <c r="A280" s="9" t="s">
        <v>706</v>
      </c>
      <c r="B280" s="8" t="s">
        <v>191</v>
      </c>
      <c r="C280" s="35">
        <v>3175</v>
      </c>
      <c r="D280" s="36" t="s">
        <v>123</v>
      </c>
      <c r="E280" s="40">
        <f>VLOOKUP($C280,Demographics!$A$2:$T$2860,2,FALSE)</f>
        <v>749</v>
      </c>
      <c r="F280" s="87">
        <f>IFERROR(VLOOKUP($C280,'Graduation Rate'!$A:$M,13,FALSE), "")</f>
        <v>0.85549132900000002</v>
      </c>
      <c r="G280" s="87">
        <f>IFERROR(VLOOKUP($C280,Discipline!$A:$I,4,FALSE), "")</f>
        <v>9.2999999999999999E-2</v>
      </c>
      <c r="H280" s="87">
        <f>IFERROR(VLOOKUP($C280,'Dual Credit'!$A:$P,6,FALSE), "")</f>
        <v>3.1E-2</v>
      </c>
      <c r="I280" s="99">
        <f>VLOOKUP($A280,Districts!$A:$G,7,FALSE)</f>
        <v>3.6521537748957851</v>
      </c>
      <c r="J280" s="90">
        <f>VLOOKUP($A280,Districts!$A:$F,5,FALSE)</f>
        <v>15.449907902575303</v>
      </c>
      <c r="K280" s="55">
        <f>VLOOKUP($A280,Districts!$A:$F,6,FALSE)</f>
        <v>14852.427368458375</v>
      </c>
      <c r="L280" s="6">
        <f>VLOOKUP($C280,Demographics!$A$1:$T$2860,3,FALSE)/$E280</f>
        <v>0.46194926568758343</v>
      </c>
      <c r="M280" s="6">
        <f>VLOOKUP($C280,Demographics!$A$1:$T$2860,4,FALSE)/$E280</f>
        <v>0.53805073431241657</v>
      </c>
      <c r="N280" s="6">
        <f>VLOOKUP($C280,Demographics!$A$1:$T$2860,5,FALSE)/$E280</f>
        <v>1.602136181575434E-2</v>
      </c>
      <c r="O280" s="6">
        <f>VLOOKUP($C280,Demographics!$A$1:$T$2860,6,FALSE)/$E280</f>
        <v>8.0106809078771702E-3</v>
      </c>
      <c r="P280" s="6">
        <f>VLOOKUP($C280,Demographics!$A$1:$T$2860,7,FALSE)/$E280</f>
        <v>9.3457943925233638E-3</v>
      </c>
      <c r="Q280" s="6">
        <f>VLOOKUP($C280,Demographics!$A$1:$T$2860,8,FALSE)/$E280</f>
        <v>0.2109479305740988</v>
      </c>
      <c r="R280" s="6">
        <f>VLOOKUP($C280,Demographics!$A$1:$T$2860,9,FALSE)/$E280</f>
        <v>2.6702269692923898E-3</v>
      </c>
      <c r="S280" s="6">
        <f>VLOOKUP($C280,Demographics!$A$1:$T$2860,10,FALSE)/$E280</f>
        <v>4.2723631508678236E-2</v>
      </c>
      <c r="T280" s="6">
        <f>VLOOKUP($C280,Demographics!$A$1:$T$2860,11,FALSE)/$E280</f>
        <v>0.71028037383177567</v>
      </c>
      <c r="U280" s="6">
        <f>VLOOKUP($C280,Demographics!$A$1:$T$2860,12,FALSE)/$E280</f>
        <v>0.10146862483311081</v>
      </c>
      <c r="V280" s="6">
        <f>VLOOKUP($C280,Demographics!$A$1:$T$2860,13,FALSE)/$E280</f>
        <v>2.6702269692923898E-3</v>
      </c>
      <c r="W280" s="6">
        <f>VLOOKUP($C280,Demographics!$A$1:$T$2860,14,FALSE)/$E280</f>
        <v>7.3431241655540727E-2</v>
      </c>
      <c r="X280" s="6">
        <f>VLOOKUP($C280,Demographics!$A$1:$T$2860,15,FALSE)/$E280</f>
        <v>0.51134846461949268</v>
      </c>
      <c r="Y280" s="6">
        <f>VLOOKUP($C280,Demographics!$A$1:$T$2860,16,FALSE)/$E280</f>
        <v>2.6702269692923898E-3</v>
      </c>
      <c r="Z280" s="6">
        <f>VLOOKUP($C280,Demographics!$A$1:$T$2860,17,FALSE)/$E280</f>
        <v>4.9399198931909215E-2</v>
      </c>
      <c r="AA280" s="6">
        <f>VLOOKUP($C280,Demographics!$A$1:$T$2860,18,FALSE)/$E280</f>
        <v>4.4058744993324434E-2</v>
      </c>
      <c r="AB280" s="6">
        <f>VLOOKUP($C280,Demographics!$A$1:$T$2860,19,FALSE)/$E280</f>
        <v>6.8090787716955939E-2</v>
      </c>
      <c r="AC280" s="54">
        <f>VLOOKUP($C280,Demographics!$A$1:$T$2860,20,FALSE)/$E280</f>
        <v>0.13084112149532709</v>
      </c>
      <c r="AD280" s="44">
        <f t="shared" si="20"/>
        <v>2.5387931034482758</v>
      </c>
      <c r="AE280" s="44">
        <f t="shared" si="21"/>
        <v>1.7751605995717348</v>
      </c>
      <c r="AF280" s="44">
        <f t="shared" si="22"/>
        <v>2.1218715995647441</v>
      </c>
      <c r="AG280" s="19">
        <v>-0.2</v>
      </c>
      <c r="AH280" s="20">
        <v>-0.35599999999999998</v>
      </c>
      <c r="AI280" s="17">
        <v>-0.128</v>
      </c>
      <c r="AJ280" s="21">
        <f t="shared" si="24"/>
        <v>-0.68400000000000005</v>
      </c>
      <c r="AK280" s="27">
        <f t="shared" si="23"/>
        <v>466</v>
      </c>
    </row>
    <row r="281" spans="1:37" x14ac:dyDescent="0.2">
      <c r="A281" s="9" t="s">
        <v>707</v>
      </c>
      <c r="B281" s="8" t="s">
        <v>404</v>
      </c>
      <c r="C281" s="35">
        <v>2292</v>
      </c>
      <c r="D281" s="36" t="s">
        <v>123</v>
      </c>
      <c r="E281" s="40">
        <f>VLOOKUP($C281,Demographics!$A$2:$T$2860,2,FALSE)</f>
        <v>71</v>
      </c>
      <c r="F281" s="87" t="str">
        <f>IFERROR(VLOOKUP($C281,'Graduation Rate'!$A:$M,13,FALSE), "")</f>
        <v/>
      </c>
      <c r="G281" s="87" t="str">
        <f>IFERROR(VLOOKUP($C281,Discipline!$A:$I,4,FALSE), "")</f>
        <v/>
      </c>
      <c r="H281" s="87">
        <f>IFERROR(VLOOKUP($C281,'Dual Credit'!$A:$P,6,FALSE), "")</f>
        <v>0.16</v>
      </c>
      <c r="I281" s="99">
        <f>VLOOKUP($A281,Districts!$A:$G,7,FALSE)</f>
        <v>2.5846153846153848</v>
      </c>
      <c r="J281" s="90">
        <f>VLOOKUP($A281,Districts!$A:$F,5,FALSE)</f>
        <v>6.6340000000000003</v>
      </c>
      <c r="K281" s="55">
        <f>VLOOKUP($A281,Districts!$A:$F,6,FALSE)</f>
        <v>33742.379710581838</v>
      </c>
      <c r="L281" s="6">
        <f>VLOOKUP($C281,Demographics!$A$1:$T$2860,3,FALSE)/$E281</f>
        <v>0.46478873239436619</v>
      </c>
      <c r="M281" s="6">
        <f>VLOOKUP($C281,Demographics!$A$1:$T$2860,4,FALSE)/$E281</f>
        <v>0.53521126760563376</v>
      </c>
      <c r="N281" s="6">
        <f>VLOOKUP($C281,Demographics!$A$1:$T$2860,5,FALSE)/$E281</f>
        <v>1.4084507042253521E-2</v>
      </c>
      <c r="O281" s="6">
        <f>VLOOKUP($C281,Demographics!$A$1:$T$2860,6,FALSE)/$E281</f>
        <v>0</v>
      </c>
      <c r="P281" s="6">
        <f>VLOOKUP($C281,Demographics!$A$1:$T$2860,7,FALSE)/$E281</f>
        <v>7.0422535211267609E-2</v>
      </c>
      <c r="Q281" s="6">
        <f>VLOOKUP($C281,Demographics!$A$1:$T$2860,8,FALSE)/$E281</f>
        <v>0.23943661971830985</v>
      </c>
      <c r="R281" s="6">
        <f>VLOOKUP($C281,Demographics!$A$1:$T$2860,9,FALSE)/$E281</f>
        <v>0</v>
      </c>
      <c r="S281" s="6">
        <f>VLOOKUP($C281,Demographics!$A$1:$T$2860,10,FALSE)/$E281</f>
        <v>5.6338028169014086E-2</v>
      </c>
      <c r="T281" s="6">
        <f>VLOOKUP($C281,Demographics!$A$1:$T$2860,11,FALSE)/$E281</f>
        <v>0.61971830985915488</v>
      </c>
      <c r="U281" s="6">
        <f>VLOOKUP($C281,Demographics!$A$1:$T$2860,12,FALSE)/$E281</f>
        <v>0.14084507042253522</v>
      </c>
      <c r="V281" s="6">
        <f>VLOOKUP($C281,Demographics!$A$1:$T$2860,13,FALSE)/$E281</f>
        <v>5.6338028169014086E-2</v>
      </c>
      <c r="W281" s="6">
        <f>VLOOKUP($C281,Demographics!$A$1:$T$2860,14,FALSE)/$E281</f>
        <v>0</v>
      </c>
      <c r="X281" s="6">
        <f>VLOOKUP($C281,Demographics!$A$1:$T$2860,15,FALSE)/$E281</f>
        <v>0.70422535211267601</v>
      </c>
      <c r="Y281" s="6">
        <f>VLOOKUP($C281,Demographics!$A$1:$T$2860,16,FALSE)/$E281</f>
        <v>0</v>
      </c>
      <c r="Z281" s="6">
        <f>VLOOKUP($C281,Demographics!$A$1:$T$2860,17,FALSE)/$E281</f>
        <v>0</v>
      </c>
      <c r="AA281" s="6">
        <f>VLOOKUP($C281,Demographics!$A$1:$T$2860,18,FALSE)/$E281</f>
        <v>5.6338028169014086E-2</v>
      </c>
      <c r="AB281" s="6">
        <f>VLOOKUP($C281,Demographics!$A$1:$T$2860,19,FALSE)/$E281</f>
        <v>0</v>
      </c>
      <c r="AC281" s="54">
        <f>VLOOKUP($C281,Demographics!$A$1:$T$2860,20,FALSE)/$E281</f>
        <v>0.12676056338028169</v>
      </c>
      <c r="AD281" s="44">
        <f t="shared" si="20"/>
        <v>2.7949999999999999</v>
      </c>
      <c r="AE281" s="44">
        <f t="shared" si="21"/>
        <v>2.5119999999999996</v>
      </c>
      <c r="AF281" s="44">
        <f t="shared" si="22"/>
        <v>2.7720000000000002</v>
      </c>
      <c r="AG281" s="19">
        <v>0.25</v>
      </c>
      <c r="AH281" s="20">
        <v>0.55100000000000005</v>
      </c>
      <c r="AI281" s="17">
        <v>0.68400000000000005</v>
      </c>
      <c r="AJ281" s="21">
        <f t="shared" si="24"/>
        <v>1.4850000000000001</v>
      </c>
      <c r="AK281" s="27">
        <f t="shared" si="23"/>
        <v>4</v>
      </c>
    </row>
    <row r="282" spans="1:37" x14ac:dyDescent="0.2">
      <c r="A282" s="9" t="s">
        <v>848</v>
      </c>
      <c r="B282" s="8" t="s">
        <v>318</v>
      </c>
      <c r="C282" s="35">
        <v>3010</v>
      </c>
      <c r="D282" s="36" t="s">
        <v>123</v>
      </c>
      <c r="E282" s="40">
        <f>VLOOKUP($C282,Demographics!$A$2:$T$2860,2,FALSE)</f>
        <v>1389</v>
      </c>
      <c r="F282" s="87">
        <f>IFERROR(VLOOKUP($C282,'Graduation Rate'!$A:$M,13,FALSE), "")</f>
        <v>0.86319218200000003</v>
      </c>
      <c r="G282" s="87">
        <f>IFERROR(VLOOKUP($C282,Discipline!$A:$I,4,FALSE), "")</f>
        <v>0.03</v>
      </c>
      <c r="H282" s="87">
        <f>IFERROR(VLOOKUP($C282,'Dual Credit'!$A:$P,6,FALSE), "")</f>
        <v>0.20799999999999999</v>
      </c>
      <c r="I282" s="99">
        <f>VLOOKUP($A282,Districts!$A:$G,7,FALSE)</f>
        <v>3.2044522968197882</v>
      </c>
      <c r="J282" s="90">
        <f>VLOOKUP($A282,Districts!$A:$F,5,FALSE)</f>
        <v>14.711198548469683</v>
      </c>
      <c r="K282" s="55">
        <f>VLOOKUP($A282,Districts!$A:$F,6,FALSE)</f>
        <v>14128.707223408928</v>
      </c>
      <c r="L282" s="6">
        <f>VLOOKUP($C282,Demographics!$A$1:$T$2860,3,FALSE)/$E282</f>
        <v>0.48884089272858172</v>
      </c>
      <c r="M282" s="6">
        <f>VLOOKUP($C282,Demographics!$A$1:$T$2860,4,FALSE)/$E282</f>
        <v>0.51115910727141833</v>
      </c>
      <c r="N282" s="6">
        <f>VLOOKUP($C282,Demographics!$A$1:$T$2860,5,FALSE)/$E282</f>
        <v>9.3592512598992088E-3</v>
      </c>
      <c r="O282" s="6">
        <f>VLOOKUP($C282,Demographics!$A$1:$T$2860,6,FALSE)/$E282</f>
        <v>0.11231101511879049</v>
      </c>
      <c r="P282" s="6">
        <f>VLOOKUP($C282,Demographics!$A$1:$T$2860,7,FALSE)/$E282</f>
        <v>3.6717062634989202E-2</v>
      </c>
      <c r="Q282" s="6">
        <f>VLOOKUP($C282,Demographics!$A$1:$T$2860,8,FALSE)/$E282</f>
        <v>0.17998560115190784</v>
      </c>
      <c r="R282" s="6">
        <f>VLOOKUP($C282,Demographics!$A$1:$T$2860,9,FALSE)/$E282</f>
        <v>1.9438444924406047E-2</v>
      </c>
      <c r="S282" s="6">
        <f>VLOOKUP($C282,Demographics!$A$1:$T$2860,10,FALSE)/$E282</f>
        <v>0.11879049676025918</v>
      </c>
      <c r="T282" s="6">
        <f>VLOOKUP($C282,Demographics!$A$1:$T$2860,11,FALSE)/$E282</f>
        <v>0.52339812814974807</v>
      </c>
      <c r="U282" s="6">
        <f>VLOOKUP($C282,Demographics!$A$1:$T$2860,12,FALSE)/$E282</f>
        <v>5.9755219582433405E-2</v>
      </c>
      <c r="V282" s="6">
        <f>VLOOKUP($C282,Demographics!$A$1:$T$2860,13,FALSE)/$E282</f>
        <v>4.3196544276457886E-3</v>
      </c>
      <c r="W282" s="6">
        <f>VLOOKUP($C282,Demographics!$A$1:$T$2860,14,FALSE)/$E282</f>
        <v>4.2476601871850254E-2</v>
      </c>
      <c r="X282" s="6">
        <f>VLOOKUP($C282,Demographics!$A$1:$T$2860,15,FALSE)/$E282</f>
        <v>0.41252699784017277</v>
      </c>
      <c r="Y282" s="6">
        <f>VLOOKUP($C282,Demographics!$A$1:$T$2860,16,FALSE)/$E282</f>
        <v>7.1994240460763136E-4</v>
      </c>
      <c r="Z282" s="6">
        <f>VLOOKUP($C282,Demographics!$A$1:$T$2860,17,FALSE)/$E282</f>
        <v>7.9913606911447083E-2</v>
      </c>
      <c r="AA282" s="6">
        <f>VLOOKUP($C282,Demographics!$A$1:$T$2860,18,FALSE)/$E282</f>
        <v>4.1036717062634988E-2</v>
      </c>
      <c r="AB282" s="6">
        <f>VLOOKUP($C282,Demographics!$A$1:$T$2860,19,FALSE)/$E282</f>
        <v>7.2714182865370777E-2</v>
      </c>
      <c r="AC282" s="54">
        <f>VLOOKUP($C282,Demographics!$A$1:$T$2860,20,FALSE)/$E282</f>
        <v>9.5032397408207347E-2</v>
      </c>
      <c r="AD282" s="44">
        <f t="shared" si="20"/>
        <v>3.1866125760649093</v>
      </c>
      <c r="AE282" s="44">
        <f t="shared" si="21"/>
        <v>2.418724279835391</v>
      </c>
      <c r="AF282" s="44">
        <f t="shared" si="22"/>
        <v>2.4271012006861064</v>
      </c>
      <c r="AG282" s="19">
        <v>0.19</v>
      </c>
      <c r="AH282" s="20">
        <v>8.0000000000000002E-3</v>
      </c>
      <c r="AI282" s="17">
        <v>-2.5000000000000001E-2</v>
      </c>
      <c r="AJ282" s="21">
        <f t="shared" si="24"/>
        <v>0.17300000000000001</v>
      </c>
      <c r="AK282" s="27">
        <f t="shared" si="23"/>
        <v>167</v>
      </c>
    </row>
    <row r="283" spans="1:37" x14ac:dyDescent="0.2">
      <c r="A283" s="9" t="s">
        <v>848</v>
      </c>
      <c r="B283" s="8" t="s">
        <v>154</v>
      </c>
      <c r="C283" s="35">
        <v>4427</v>
      </c>
      <c r="D283" s="36" t="s">
        <v>123</v>
      </c>
      <c r="E283" s="40">
        <f>VLOOKUP($C283,Demographics!$A$2:$T$2860,2,FALSE)</f>
        <v>1414</v>
      </c>
      <c r="F283" s="87">
        <f>IFERROR(VLOOKUP($C283,'Graduation Rate'!$A:$M,13,FALSE), "")</f>
        <v>0.875</v>
      </c>
      <c r="G283" s="87">
        <f>IFERROR(VLOOKUP($C283,Discipline!$A:$I,4,FALSE), "")</f>
        <v>3.6999999999999998E-2</v>
      </c>
      <c r="H283" s="87">
        <f>IFERROR(VLOOKUP($C283,'Dual Credit'!$A:$P,6,FALSE), "")</f>
        <v>0.16600000000000001</v>
      </c>
      <c r="I283" s="99">
        <f>VLOOKUP($A283,Districts!$A:$G,7,FALSE)</f>
        <v>3.2044522968197882</v>
      </c>
      <c r="J283" s="90">
        <f>VLOOKUP($A283,Districts!$A:$F,5,FALSE)</f>
        <v>14.711198548469683</v>
      </c>
      <c r="K283" s="55">
        <f>VLOOKUP($A283,Districts!$A:$F,6,FALSE)</f>
        <v>14128.707223408928</v>
      </c>
      <c r="L283" s="6">
        <f>VLOOKUP($C283,Demographics!$A$1:$T$2860,3,FALSE)/$E283</f>
        <v>0.49434229137199437</v>
      </c>
      <c r="M283" s="6">
        <f>VLOOKUP($C283,Demographics!$A$1:$T$2860,4,FALSE)/$E283</f>
        <v>0.50565770862800563</v>
      </c>
      <c r="N283" s="6">
        <f>VLOOKUP($C283,Demographics!$A$1:$T$2860,5,FALSE)/$E283</f>
        <v>2.1216407355021217E-2</v>
      </c>
      <c r="O283" s="6">
        <f>VLOOKUP($C283,Demographics!$A$1:$T$2860,6,FALSE)/$E283</f>
        <v>7.9915134370579913E-2</v>
      </c>
      <c r="P283" s="6">
        <f>VLOOKUP($C283,Demographics!$A$1:$T$2860,7,FALSE)/$E283</f>
        <v>6.2234794908062233E-2</v>
      </c>
      <c r="Q283" s="6">
        <f>VLOOKUP($C283,Demographics!$A$1:$T$2860,8,FALSE)/$E283</f>
        <v>0.21852899575671852</v>
      </c>
      <c r="R283" s="6">
        <f>VLOOKUP($C283,Demographics!$A$1:$T$2860,9,FALSE)/$E283</f>
        <v>3.1824611032531827E-2</v>
      </c>
      <c r="S283" s="6">
        <f>VLOOKUP($C283,Demographics!$A$1:$T$2860,10,FALSE)/$E283</f>
        <v>0.15063649222065065</v>
      </c>
      <c r="T283" s="6">
        <f>VLOOKUP($C283,Demographics!$A$1:$T$2860,11,FALSE)/$E283</f>
        <v>0.43564356435643564</v>
      </c>
      <c r="U283" s="6">
        <f>VLOOKUP($C283,Demographics!$A$1:$T$2860,12,FALSE)/$E283</f>
        <v>4.1018387553041019E-2</v>
      </c>
      <c r="V283" s="6">
        <f>VLOOKUP($C283,Demographics!$A$1:$T$2860,13,FALSE)/$E283</f>
        <v>2.828854314002829E-3</v>
      </c>
      <c r="W283" s="6">
        <f>VLOOKUP($C283,Demographics!$A$1:$T$2860,14,FALSE)/$E283</f>
        <v>5.4455445544554455E-2</v>
      </c>
      <c r="X283" s="6">
        <f>VLOOKUP($C283,Demographics!$A$1:$T$2860,15,FALSE)/$E283</f>
        <v>0.42715700141442714</v>
      </c>
      <c r="Y283" s="6">
        <f>VLOOKUP($C283,Demographics!$A$1:$T$2860,16,FALSE)/$E283</f>
        <v>1.4144271570014145E-3</v>
      </c>
      <c r="Z283" s="6">
        <f>VLOOKUP($C283,Demographics!$A$1:$T$2860,17,FALSE)/$E283</f>
        <v>0.1463932107496464</v>
      </c>
      <c r="AA283" s="6">
        <f>VLOOKUP($C283,Demographics!$A$1:$T$2860,18,FALSE)/$E283</f>
        <v>5.4455445544554455E-2</v>
      </c>
      <c r="AB283" s="6">
        <f>VLOOKUP($C283,Demographics!$A$1:$T$2860,19,FALSE)/$E283</f>
        <v>9.123055162659123E-2</v>
      </c>
      <c r="AC283" s="54">
        <f>VLOOKUP($C283,Demographics!$A$1:$T$2860,20,FALSE)/$E283</f>
        <v>0.11032531824611033</v>
      </c>
      <c r="AD283" s="44">
        <f t="shared" si="20"/>
        <v>3.1321540062434963</v>
      </c>
      <c r="AE283" s="44">
        <f t="shared" si="21"/>
        <v>2.2946145723336855</v>
      </c>
      <c r="AF283" s="44">
        <f t="shared" si="22"/>
        <v>2.3186046511627909</v>
      </c>
      <c r="AG283" s="19">
        <v>0.19600000000000001</v>
      </c>
      <c r="AH283" s="20">
        <v>7.0000000000000001E-3</v>
      </c>
      <c r="AI283" s="17">
        <v>-2.3E-2</v>
      </c>
      <c r="AJ283" s="21">
        <f t="shared" si="24"/>
        <v>0.18000000000000002</v>
      </c>
      <c r="AK283" s="27">
        <f t="shared" si="23"/>
        <v>165</v>
      </c>
    </row>
    <row r="284" spans="1:37" x14ac:dyDescent="0.2">
      <c r="A284" s="9" t="s">
        <v>848</v>
      </c>
      <c r="B284" s="8" t="s">
        <v>235</v>
      </c>
      <c r="C284" s="35">
        <v>4314</v>
      </c>
      <c r="D284" s="36" t="s">
        <v>124</v>
      </c>
      <c r="E284" s="40">
        <f>VLOOKUP($C284,Demographics!$A$2:$T$2860,2,FALSE)</f>
        <v>187</v>
      </c>
      <c r="F284" s="87">
        <f>IFERROR(VLOOKUP($C284,'Graduation Rate'!$A:$M,13,FALSE), "")</f>
        <v>0.62337662299999996</v>
      </c>
      <c r="G284" s="87">
        <f>IFERROR(VLOOKUP($C284,Discipline!$A:$I,4,FALSE), "")</f>
        <v>0.17199999999999999</v>
      </c>
      <c r="H284" s="87">
        <f>IFERROR(VLOOKUP($C284,'Dual Credit'!$A:$P,6,FALSE), "")</f>
        <v>0.1</v>
      </c>
      <c r="I284" s="99">
        <f>VLOOKUP($A284,Districts!$A:$G,7,FALSE)</f>
        <v>3.2044522968197882</v>
      </c>
      <c r="J284" s="90">
        <f>VLOOKUP($A284,Districts!$A:$F,5,FALSE)</f>
        <v>14.711198548469683</v>
      </c>
      <c r="K284" s="55">
        <f>VLOOKUP($A284,Districts!$A:$F,6,FALSE)</f>
        <v>14128.707223408928</v>
      </c>
      <c r="L284" s="6">
        <f>VLOOKUP($C284,Demographics!$A$1:$T$2860,3,FALSE)/$E284</f>
        <v>0.5668449197860963</v>
      </c>
      <c r="M284" s="6">
        <f>VLOOKUP($C284,Demographics!$A$1:$T$2860,4,FALSE)/$E284</f>
        <v>0.43315508021390375</v>
      </c>
      <c r="N284" s="6">
        <f>VLOOKUP($C284,Demographics!$A$1:$T$2860,5,FALSE)/$E284</f>
        <v>6.9518716577540107E-2</v>
      </c>
      <c r="O284" s="6">
        <f>VLOOKUP($C284,Demographics!$A$1:$T$2860,6,FALSE)/$E284</f>
        <v>2.1390374331550801E-2</v>
      </c>
      <c r="P284" s="6">
        <f>VLOOKUP($C284,Demographics!$A$1:$T$2860,7,FALSE)/$E284</f>
        <v>3.7433155080213901E-2</v>
      </c>
      <c r="Q284" s="6">
        <f>VLOOKUP($C284,Demographics!$A$1:$T$2860,8,FALSE)/$E284</f>
        <v>0.27272727272727271</v>
      </c>
      <c r="R284" s="6">
        <f>VLOOKUP($C284,Demographics!$A$1:$T$2860,9,FALSE)/$E284</f>
        <v>2.1390374331550801E-2</v>
      </c>
      <c r="S284" s="6">
        <f>VLOOKUP($C284,Demographics!$A$1:$T$2860,10,FALSE)/$E284</f>
        <v>0.11229946524064172</v>
      </c>
      <c r="T284" s="6">
        <f>VLOOKUP($C284,Demographics!$A$1:$T$2860,11,FALSE)/$E284</f>
        <v>0.46524064171122997</v>
      </c>
      <c r="U284" s="6">
        <f>VLOOKUP($C284,Demographics!$A$1:$T$2860,12,FALSE)/$E284</f>
        <v>5.8823529411764705E-2</v>
      </c>
      <c r="V284" s="6">
        <f>VLOOKUP($C284,Demographics!$A$1:$T$2860,13,FALSE)/$E284</f>
        <v>1.6042780748663103E-2</v>
      </c>
      <c r="W284" s="6">
        <f>VLOOKUP($C284,Demographics!$A$1:$T$2860,14,FALSE)/$E284</f>
        <v>0.24064171122994651</v>
      </c>
      <c r="X284" s="6">
        <f>VLOOKUP($C284,Demographics!$A$1:$T$2860,15,FALSE)/$E284</f>
        <v>0.73796791443850263</v>
      </c>
      <c r="Y284" s="6">
        <f>VLOOKUP($C284,Demographics!$A$1:$T$2860,16,FALSE)/$E284</f>
        <v>1.06951871657754E-2</v>
      </c>
      <c r="Z284" s="6">
        <f>VLOOKUP($C284,Demographics!$A$1:$T$2860,17,FALSE)/$E284</f>
        <v>4.8128342245989303E-2</v>
      </c>
      <c r="AA284" s="6">
        <f>VLOOKUP($C284,Demographics!$A$1:$T$2860,18,FALSE)/$E284</f>
        <v>0.19786096256684493</v>
      </c>
      <c r="AB284" s="6">
        <f>VLOOKUP($C284,Demographics!$A$1:$T$2860,19,FALSE)/$E284</f>
        <v>0.14438502673796791</v>
      </c>
      <c r="AC284" s="54">
        <f>VLOOKUP($C284,Demographics!$A$1:$T$2860,20,FALSE)/$E284</f>
        <v>0.20855614973262032</v>
      </c>
      <c r="AD284" s="44">
        <f t="shared" si="20"/>
        <v>2.2222222222222219</v>
      </c>
      <c r="AE284" s="44" t="str">
        <f t="shared" si="21"/>
        <v/>
      </c>
      <c r="AF284" s="44">
        <f t="shared" si="22"/>
        <v>1.5394321766561514</v>
      </c>
      <c r="AG284" s="19">
        <v>-1.7999999999999999E-2</v>
      </c>
      <c r="AH284" s="20"/>
      <c r="AI284" s="17">
        <v>-0.26</v>
      </c>
      <c r="AJ284" s="21">
        <f t="shared" si="24"/>
        <v>-0.27800000000000002</v>
      </c>
      <c r="AK284" s="27">
        <f t="shared" si="23"/>
        <v>366</v>
      </c>
    </row>
    <row r="285" spans="1:37" x14ac:dyDescent="0.2">
      <c r="A285" s="9" t="s">
        <v>848</v>
      </c>
      <c r="B285" s="8" t="s">
        <v>226</v>
      </c>
      <c r="C285" s="35">
        <v>3710</v>
      </c>
      <c r="D285" s="36" t="s">
        <v>123</v>
      </c>
      <c r="E285" s="40">
        <f>VLOOKUP($C285,Demographics!$A$2:$T$2860,2,FALSE)</f>
        <v>1503</v>
      </c>
      <c r="F285" s="87">
        <f>IFERROR(VLOOKUP($C285,'Graduation Rate'!$A:$M,13,FALSE), "")</f>
        <v>0.95197740099999995</v>
      </c>
      <c r="G285" s="87">
        <f>IFERROR(VLOOKUP($C285,Discipline!$A:$I,4,FALSE), "")</f>
        <v>0.04</v>
      </c>
      <c r="H285" s="87">
        <f>IFERROR(VLOOKUP($C285,'Dual Credit'!$A:$P,6,FALSE), "")</f>
        <v>0.29599999999999999</v>
      </c>
      <c r="I285" s="99">
        <f>VLOOKUP($A285,Districts!$A:$G,7,FALSE)</f>
        <v>3.2044522968197882</v>
      </c>
      <c r="J285" s="90">
        <f>VLOOKUP($A285,Districts!$A:$F,5,FALSE)</f>
        <v>14.711198548469683</v>
      </c>
      <c r="K285" s="55">
        <f>VLOOKUP($A285,Districts!$A:$F,6,FALSE)</f>
        <v>14128.707223408928</v>
      </c>
      <c r="L285" s="6">
        <f>VLOOKUP($C285,Demographics!$A$1:$T$2860,3,FALSE)/$E285</f>
        <v>0.4737192282102462</v>
      </c>
      <c r="M285" s="6">
        <f>VLOOKUP($C285,Demographics!$A$1:$T$2860,4,FALSE)/$E285</f>
        <v>0.52561543579507652</v>
      </c>
      <c r="N285" s="6">
        <f>VLOOKUP($C285,Demographics!$A$1:$T$2860,5,FALSE)/$E285</f>
        <v>9.9800399201596807E-3</v>
      </c>
      <c r="O285" s="6">
        <f>VLOOKUP($C285,Demographics!$A$1:$T$2860,6,FALSE)/$E285</f>
        <v>6.3872255489021951E-2</v>
      </c>
      <c r="P285" s="6">
        <f>VLOOKUP($C285,Demographics!$A$1:$T$2860,7,FALSE)/$E285</f>
        <v>6.1210911510312709E-2</v>
      </c>
      <c r="Q285" s="6">
        <f>VLOOKUP($C285,Demographics!$A$1:$T$2860,8,FALSE)/$E285</f>
        <v>0.1497005988023952</v>
      </c>
      <c r="R285" s="6">
        <f>VLOOKUP($C285,Demographics!$A$1:$T$2860,9,FALSE)/$E285</f>
        <v>3.1936127744510975E-2</v>
      </c>
      <c r="S285" s="6">
        <f>VLOOKUP($C285,Demographics!$A$1:$T$2860,10,FALSE)/$E285</f>
        <v>0.13905522288755823</v>
      </c>
      <c r="T285" s="6">
        <f>VLOOKUP($C285,Demographics!$A$1:$T$2860,11,FALSE)/$E285</f>
        <v>0.5442448436460412</v>
      </c>
      <c r="U285" s="6">
        <f>VLOOKUP($C285,Demographics!$A$1:$T$2860,12,FALSE)/$E285</f>
        <v>2.1290751829673986E-2</v>
      </c>
      <c r="V285" s="6">
        <f>VLOOKUP($C285,Demographics!$A$1:$T$2860,13,FALSE)/$E285</f>
        <v>9.3147039254823684E-3</v>
      </c>
      <c r="W285" s="6">
        <f>VLOOKUP($C285,Demographics!$A$1:$T$2860,14,FALSE)/$E285</f>
        <v>4.1916167664670656E-2</v>
      </c>
      <c r="X285" s="6">
        <f>VLOOKUP($C285,Demographics!$A$1:$T$2860,15,FALSE)/$E285</f>
        <v>0.39986693280106456</v>
      </c>
      <c r="Y285" s="6">
        <f>VLOOKUP($C285,Demographics!$A$1:$T$2860,16,FALSE)/$E285</f>
        <v>6.6533599467731206E-4</v>
      </c>
      <c r="Z285" s="6">
        <f>VLOOKUP($C285,Demographics!$A$1:$T$2860,17,FALSE)/$E285</f>
        <v>0.12907518296739853</v>
      </c>
      <c r="AA285" s="6">
        <f>VLOOKUP($C285,Demographics!$A$1:$T$2860,18,FALSE)/$E285</f>
        <v>5.8549567531603459E-2</v>
      </c>
      <c r="AB285" s="6">
        <f>VLOOKUP($C285,Demographics!$A$1:$T$2860,19,FALSE)/$E285</f>
        <v>7.7178975382568196E-2</v>
      </c>
      <c r="AC285" s="54">
        <f>VLOOKUP($C285,Demographics!$A$1:$T$2860,20,FALSE)/$E285</f>
        <v>0.1051230871590153</v>
      </c>
      <c r="AD285" s="44">
        <f t="shared" si="20"/>
        <v>3.1401673640167362</v>
      </c>
      <c r="AE285" s="44">
        <f t="shared" si="21"/>
        <v>2.1518987341772151</v>
      </c>
      <c r="AF285" s="44">
        <f t="shared" si="22"/>
        <v>2.4133949191685913</v>
      </c>
      <c r="AG285" s="19">
        <v>0.20399999999999999</v>
      </c>
      <c r="AH285" s="20">
        <v>-0.13400000000000001</v>
      </c>
      <c r="AI285" s="17">
        <v>4.4999999999999998E-2</v>
      </c>
      <c r="AJ285" s="21">
        <f t="shared" si="24"/>
        <v>0.11499999999999998</v>
      </c>
      <c r="AK285" s="27">
        <f t="shared" si="23"/>
        <v>184</v>
      </c>
    </row>
    <row r="286" spans="1:37" x14ac:dyDescent="0.2">
      <c r="A286" s="9" t="s">
        <v>708</v>
      </c>
      <c r="B286" s="8" t="s">
        <v>274</v>
      </c>
      <c r="C286" s="35">
        <v>2958</v>
      </c>
      <c r="D286" s="36" t="s">
        <v>123</v>
      </c>
      <c r="E286" s="40">
        <f>VLOOKUP($C286,Demographics!$A$2:$T$2860,2,FALSE)</f>
        <v>57</v>
      </c>
      <c r="F286" s="87">
        <f>IFERROR(VLOOKUP($C286,'Graduation Rate'!$A:$M,13,FALSE), "")</f>
        <v>0.68421052599999999</v>
      </c>
      <c r="G286" s="87" t="str">
        <f>IFERROR(VLOOKUP($C286,Discipline!$A:$I,4,FALSE), "")</f>
        <v/>
      </c>
      <c r="H286" s="87">
        <f>IFERROR(VLOOKUP($C286,'Dual Credit'!$A:$P,6,FALSE), "")</f>
        <v>0.121</v>
      </c>
      <c r="I286" s="99">
        <f>VLOOKUP($A286,Districts!$A:$G,7,FALSE)</f>
        <v>2.2723214285714284</v>
      </c>
      <c r="J286" s="90">
        <f>VLOOKUP($A286,Districts!$A:$F,5,FALSE)</f>
        <v>11.934121621621623</v>
      </c>
      <c r="K286" s="55">
        <f>VLOOKUP($A286,Districts!$A:$F,6,FALSE)</f>
        <v>20781.213287331921</v>
      </c>
      <c r="L286" s="6">
        <f>VLOOKUP($C286,Demographics!$A$1:$T$2860,3,FALSE)/$E286</f>
        <v>0.49122807017543857</v>
      </c>
      <c r="M286" s="6">
        <f>VLOOKUP($C286,Demographics!$A$1:$T$2860,4,FALSE)/$E286</f>
        <v>0.50877192982456143</v>
      </c>
      <c r="N286" s="6">
        <f>VLOOKUP($C286,Demographics!$A$1:$T$2860,5,FALSE)/$E286</f>
        <v>1.7543859649122806E-2</v>
      </c>
      <c r="O286" s="6">
        <f>VLOOKUP($C286,Demographics!$A$1:$T$2860,6,FALSE)/$E286</f>
        <v>0</v>
      </c>
      <c r="P286" s="6">
        <f>VLOOKUP($C286,Demographics!$A$1:$T$2860,7,FALSE)/$E286</f>
        <v>0</v>
      </c>
      <c r="Q286" s="6">
        <f>VLOOKUP($C286,Demographics!$A$1:$T$2860,8,FALSE)/$E286</f>
        <v>8.771929824561403E-2</v>
      </c>
      <c r="R286" s="6">
        <f>VLOOKUP($C286,Demographics!$A$1:$T$2860,9,FALSE)/$E286</f>
        <v>0</v>
      </c>
      <c r="S286" s="6">
        <f>VLOOKUP($C286,Demographics!$A$1:$T$2860,10,FALSE)/$E286</f>
        <v>1.7543859649122806E-2</v>
      </c>
      <c r="T286" s="6">
        <f>VLOOKUP($C286,Demographics!$A$1:$T$2860,11,FALSE)/$E286</f>
        <v>0.8771929824561403</v>
      </c>
      <c r="U286" s="6">
        <f>VLOOKUP($C286,Demographics!$A$1:$T$2860,12,FALSE)/$E286</f>
        <v>0</v>
      </c>
      <c r="V286" s="6">
        <f>VLOOKUP($C286,Demographics!$A$1:$T$2860,13,FALSE)/$E286</f>
        <v>0</v>
      </c>
      <c r="W286" s="6">
        <f>VLOOKUP($C286,Demographics!$A$1:$T$2860,14,FALSE)/$E286</f>
        <v>0.15789473684210525</v>
      </c>
      <c r="X286" s="6">
        <f>VLOOKUP($C286,Demographics!$A$1:$T$2860,15,FALSE)/$E286</f>
        <v>0.78947368421052633</v>
      </c>
      <c r="Y286" s="6">
        <f>VLOOKUP($C286,Demographics!$A$1:$T$2860,16,FALSE)/$E286</f>
        <v>0</v>
      </c>
      <c r="Z286" s="6">
        <f>VLOOKUP($C286,Demographics!$A$1:$T$2860,17,FALSE)/$E286</f>
        <v>1.7543859649122806E-2</v>
      </c>
      <c r="AA286" s="6">
        <f>VLOOKUP($C286,Demographics!$A$1:$T$2860,18,FALSE)/$E286</f>
        <v>1.7543859649122806E-2</v>
      </c>
      <c r="AB286" s="6">
        <f>VLOOKUP($C286,Demographics!$A$1:$T$2860,19,FALSE)/$E286</f>
        <v>1.7543859649122806E-2</v>
      </c>
      <c r="AC286" s="54">
        <f>VLOOKUP($C286,Demographics!$A$1:$T$2860,20,FALSE)/$E286</f>
        <v>0.14035087719298245</v>
      </c>
      <c r="AD286" s="44" t="str">
        <f t="shared" si="20"/>
        <v/>
      </c>
      <c r="AE286" s="44">
        <f t="shared" si="21"/>
        <v>2.6</v>
      </c>
      <c r="AF286" s="44">
        <f t="shared" si="22"/>
        <v>2.8439181916038749</v>
      </c>
      <c r="AG286" s="21"/>
      <c r="AH286" s="18">
        <v>0.64500000000000002</v>
      </c>
      <c r="AI286" s="17">
        <v>0.83699999999999997</v>
      </c>
      <c r="AJ286" s="21">
        <f t="shared" si="24"/>
        <v>1.482</v>
      </c>
      <c r="AK286" s="27">
        <f t="shared" si="23"/>
        <v>6</v>
      </c>
    </row>
    <row r="287" spans="1:37" x14ac:dyDescent="0.2">
      <c r="A287" s="9" t="s">
        <v>709</v>
      </c>
      <c r="B287" s="8" t="s">
        <v>322</v>
      </c>
      <c r="C287" s="35">
        <v>3106</v>
      </c>
      <c r="D287" s="36" t="s">
        <v>123</v>
      </c>
      <c r="E287" s="40">
        <f>VLOOKUP($C287,Demographics!$A$2:$T$2860,2,FALSE)</f>
        <v>1448</v>
      </c>
      <c r="F287" s="87">
        <f>IFERROR(VLOOKUP($C287,'Graduation Rate'!$A:$M,13,FALSE), "")</f>
        <v>0.900321543</v>
      </c>
      <c r="G287" s="87">
        <f>IFERROR(VLOOKUP($C287,Discipline!$A:$I,4,FALSE), "")</f>
        <v>2.7E-2</v>
      </c>
      <c r="H287" s="87">
        <f>IFERROR(VLOOKUP($C287,'Dual Credit'!$A:$P,6,FALSE), "")</f>
        <v>0.218</v>
      </c>
      <c r="I287" s="99">
        <f>VLOOKUP($A287,Districts!$A:$G,7,FALSE)</f>
        <v>0.57821229050279332</v>
      </c>
      <c r="J287" s="90">
        <f>VLOOKUP($A287,Districts!$A:$F,5,FALSE)</f>
        <v>16.484814565373888</v>
      </c>
      <c r="K287" s="55">
        <f>VLOOKUP($A287,Districts!$A:$F,6,FALSE)</f>
        <v>14943.843805576713</v>
      </c>
      <c r="L287" s="6">
        <f>VLOOKUP($C287,Demographics!$A$1:$T$2860,3,FALSE)/$E287</f>
        <v>0.4979281767955801</v>
      </c>
      <c r="M287" s="6">
        <f>VLOOKUP($C287,Demographics!$A$1:$T$2860,4,FALSE)/$E287</f>
        <v>0.5020718232044199</v>
      </c>
      <c r="N287" s="6">
        <f>VLOOKUP($C287,Demographics!$A$1:$T$2860,5,FALSE)/$E287</f>
        <v>2.7624309392265192E-3</v>
      </c>
      <c r="O287" s="6">
        <f>VLOOKUP($C287,Demographics!$A$1:$T$2860,6,FALSE)/$E287</f>
        <v>0.11187845303867404</v>
      </c>
      <c r="P287" s="6">
        <f>VLOOKUP($C287,Demographics!$A$1:$T$2860,7,FALSE)/$E287</f>
        <v>2.8314917127071824E-2</v>
      </c>
      <c r="Q287" s="6">
        <f>VLOOKUP($C287,Demographics!$A$1:$T$2860,8,FALSE)/$E287</f>
        <v>0.14433701657458564</v>
      </c>
      <c r="R287" s="6">
        <f>VLOOKUP($C287,Demographics!$A$1:$T$2860,9,FALSE)/$E287</f>
        <v>3.453038674033149E-3</v>
      </c>
      <c r="S287" s="6">
        <f>VLOOKUP($C287,Demographics!$A$1:$T$2860,10,FALSE)/$E287</f>
        <v>8.8397790055248615E-2</v>
      </c>
      <c r="T287" s="6">
        <f>VLOOKUP($C287,Demographics!$A$1:$T$2860,11,FALSE)/$E287</f>
        <v>0.6208563535911602</v>
      </c>
      <c r="U287" s="6">
        <f>VLOOKUP($C287,Demographics!$A$1:$T$2860,12,FALSE)/$E287</f>
        <v>3.5220994475138122E-2</v>
      </c>
      <c r="V287" s="6">
        <f>VLOOKUP($C287,Demographics!$A$1:$T$2860,13,FALSE)/$E287</f>
        <v>2.7624309392265192E-3</v>
      </c>
      <c r="W287" s="6">
        <f>VLOOKUP($C287,Demographics!$A$1:$T$2860,14,FALSE)/$E287</f>
        <v>1.1049723756906077E-2</v>
      </c>
      <c r="X287" s="6">
        <f>VLOOKUP($C287,Demographics!$A$1:$T$2860,15,FALSE)/$E287</f>
        <v>0.18577348066298344</v>
      </c>
      <c r="Y287" s="6">
        <f>VLOOKUP($C287,Demographics!$A$1:$T$2860,16,FALSE)/$E287</f>
        <v>6.9060773480662981E-4</v>
      </c>
      <c r="Z287" s="6">
        <f>VLOOKUP($C287,Demographics!$A$1:$T$2860,17,FALSE)/$E287</f>
        <v>0</v>
      </c>
      <c r="AA287" s="6">
        <f>VLOOKUP($C287,Demographics!$A$1:$T$2860,18,FALSE)/$E287</f>
        <v>2.9005524861878452E-2</v>
      </c>
      <c r="AB287" s="6">
        <f>VLOOKUP($C287,Demographics!$A$1:$T$2860,19,FALSE)/$E287</f>
        <v>8.4254143646408847E-2</v>
      </c>
      <c r="AC287" s="54">
        <f>VLOOKUP($C287,Demographics!$A$1:$T$2860,20,FALSE)/$E287</f>
        <v>0.11947513812154696</v>
      </c>
      <c r="AD287" s="44">
        <f t="shared" si="20"/>
        <v>3.4072216649949847</v>
      </c>
      <c r="AE287" s="44">
        <f t="shared" si="21"/>
        <v>2.7642857142857142</v>
      </c>
      <c r="AF287" s="44">
        <f t="shared" si="22"/>
        <v>2.3519480519480518</v>
      </c>
      <c r="AG287" s="19">
        <v>0.14599999999999999</v>
      </c>
      <c r="AH287" s="20">
        <v>4.8000000000000001E-2</v>
      </c>
      <c r="AI287" s="17">
        <v>-0.42699999999999999</v>
      </c>
      <c r="AJ287" s="21">
        <f t="shared" si="24"/>
        <v>-0.23299999999999998</v>
      </c>
      <c r="AK287" s="27">
        <f t="shared" si="23"/>
        <v>357</v>
      </c>
    </row>
    <row r="288" spans="1:37" x14ac:dyDescent="0.2">
      <c r="A288" s="9" t="s">
        <v>709</v>
      </c>
      <c r="B288" s="8" t="s">
        <v>236</v>
      </c>
      <c r="C288" s="35">
        <v>3492</v>
      </c>
      <c r="D288" s="36" t="s">
        <v>123</v>
      </c>
      <c r="E288" s="40">
        <f>VLOOKUP($C288,Demographics!$A$2:$T$2860,2,FALSE)</f>
        <v>1716</v>
      </c>
      <c r="F288" s="87">
        <f>IFERROR(VLOOKUP($C288,'Graduation Rate'!$A:$M,13,FALSE), "")</f>
        <v>0.96713614999999997</v>
      </c>
      <c r="G288" s="87">
        <f>IFERROR(VLOOKUP($C288,Discipline!$A:$I,4,FALSE), "")</f>
        <v>2.9000000000000001E-2</v>
      </c>
      <c r="H288" s="87">
        <f>IFERROR(VLOOKUP($C288,'Dual Credit'!$A:$P,6,FALSE), "")</f>
        <v>0.14799999999999999</v>
      </c>
      <c r="I288" s="99">
        <f>VLOOKUP($A288,Districts!$A:$G,7,FALSE)</f>
        <v>0.57821229050279332</v>
      </c>
      <c r="J288" s="90">
        <f>VLOOKUP($A288,Districts!$A:$F,5,FALSE)</f>
        <v>16.484814565373888</v>
      </c>
      <c r="K288" s="55">
        <f>VLOOKUP($A288,Districts!$A:$F,6,FALSE)</f>
        <v>14943.843805576713</v>
      </c>
      <c r="L288" s="6">
        <f>VLOOKUP($C288,Demographics!$A$1:$T$2860,3,FALSE)/$E288</f>
        <v>0.49825174825174823</v>
      </c>
      <c r="M288" s="6">
        <f>VLOOKUP($C288,Demographics!$A$1:$T$2860,4,FALSE)/$E288</f>
        <v>0.49825174825174823</v>
      </c>
      <c r="N288" s="6">
        <f>VLOOKUP($C288,Demographics!$A$1:$T$2860,5,FALSE)/$E288</f>
        <v>5.244755244755245E-3</v>
      </c>
      <c r="O288" s="6">
        <f>VLOOKUP($C288,Demographics!$A$1:$T$2860,6,FALSE)/$E288</f>
        <v>0.16724941724941725</v>
      </c>
      <c r="P288" s="6">
        <f>VLOOKUP($C288,Demographics!$A$1:$T$2860,7,FALSE)/$E288</f>
        <v>1.7482517482517484E-2</v>
      </c>
      <c r="Q288" s="6">
        <f>VLOOKUP($C288,Demographics!$A$1:$T$2860,8,FALSE)/$E288</f>
        <v>0.14627039627039626</v>
      </c>
      <c r="R288" s="6">
        <f>VLOOKUP($C288,Demographics!$A$1:$T$2860,9,FALSE)/$E288</f>
        <v>4.079254079254079E-3</v>
      </c>
      <c r="S288" s="6">
        <f>VLOOKUP($C288,Demographics!$A$1:$T$2860,10,FALSE)/$E288</f>
        <v>8.7995337995337999E-2</v>
      </c>
      <c r="T288" s="6">
        <f>VLOOKUP($C288,Demographics!$A$1:$T$2860,11,FALSE)/$E288</f>
        <v>0.57167832167832167</v>
      </c>
      <c r="U288" s="6">
        <f>VLOOKUP($C288,Demographics!$A$1:$T$2860,12,FALSE)/$E288</f>
        <v>5.8275058275058272E-2</v>
      </c>
      <c r="V288" s="6">
        <f>VLOOKUP($C288,Demographics!$A$1:$T$2860,13,FALSE)/$E288</f>
        <v>0</v>
      </c>
      <c r="W288" s="6">
        <f>VLOOKUP($C288,Demographics!$A$1:$T$2860,14,FALSE)/$E288</f>
        <v>6.993006993006993E-3</v>
      </c>
      <c r="X288" s="6">
        <f>VLOOKUP($C288,Demographics!$A$1:$T$2860,15,FALSE)/$E288</f>
        <v>0.17191142191142192</v>
      </c>
      <c r="Y288" s="6">
        <f>VLOOKUP($C288,Demographics!$A$1:$T$2860,16,FALSE)/$E288</f>
        <v>0</v>
      </c>
      <c r="Z288" s="6">
        <f>VLOOKUP($C288,Demographics!$A$1:$T$2860,17,FALSE)/$E288</f>
        <v>0</v>
      </c>
      <c r="AA288" s="6">
        <f>VLOOKUP($C288,Demographics!$A$1:$T$2860,18,FALSE)/$E288</f>
        <v>2.564102564102564E-2</v>
      </c>
      <c r="AB288" s="6">
        <f>VLOOKUP($C288,Demographics!$A$1:$T$2860,19,FALSE)/$E288</f>
        <v>0.10547785547785547</v>
      </c>
      <c r="AC288" s="54">
        <f>VLOOKUP($C288,Demographics!$A$1:$T$2860,20,FALSE)/$E288</f>
        <v>9.0909090909090912E-2</v>
      </c>
      <c r="AD288" s="44">
        <f t="shared" si="20"/>
        <v>3.5015739769150049</v>
      </c>
      <c r="AE288" s="44">
        <f t="shared" si="21"/>
        <v>2.9803108808290157</v>
      </c>
      <c r="AF288" s="44">
        <f t="shared" si="22"/>
        <v>2.9750692520775628</v>
      </c>
      <c r="AG288" s="19">
        <v>0.16800000000000001</v>
      </c>
      <c r="AH288" s="20">
        <v>0.17799999999999999</v>
      </c>
      <c r="AI288" s="17">
        <v>0.104</v>
      </c>
      <c r="AJ288" s="21">
        <f t="shared" si="24"/>
        <v>0.44999999999999996</v>
      </c>
      <c r="AK288" s="27">
        <f t="shared" si="23"/>
        <v>91</v>
      </c>
    </row>
    <row r="289" spans="1:37" x14ac:dyDescent="0.2">
      <c r="A289" s="9" t="s">
        <v>709</v>
      </c>
      <c r="B289" s="8" t="s">
        <v>489</v>
      </c>
      <c r="C289" s="35">
        <v>5481</v>
      </c>
      <c r="D289" s="36" t="s">
        <v>123</v>
      </c>
      <c r="E289" s="40">
        <f>VLOOKUP($C289,Demographics!$A$2:$T$2860,2,FALSE)</f>
        <v>1621</v>
      </c>
      <c r="F289" s="87">
        <f>IFERROR(VLOOKUP($C289,'Graduation Rate'!$A:$M,13,FALSE), "")</f>
        <v>0.97507788200000001</v>
      </c>
      <c r="G289" s="87">
        <f>IFERROR(VLOOKUP($C289,Discipline!$A:$I,4,FALSE), "")</f>
        <v>0.01</v>
      </c>
      <c r="H289" s="87">
        <f>IFERROR(VLOOKUP($C289,'Dual Credit'!$A:$P,6,FALSE), "")</f>
        <v>0.47199999999999998</v>
      </c>
      <c r="I289" s="99">
        <f>VLOOKUP($A289,Districts!$A:$G,7,FALSE)</f>
        <v>0.57821229050279332</v>
      </c>
      <c r="J289" s="90">
        <f>VLOOKUP($A289,Districts!$A:$F,5,FALSE)</f>
        <v>16.484814565373888</v>
      </c>
      <c r="K289" s="55">
        <f>VLOOKUP($A289,Districts!$A:$F,6,FALSE)</f>
        <v>14943.843805576713</v>
      </c>
      <c r="L289" s="6">
        <f>VLOOKUP($C289,Demographics!$A$1:$T$2860,3,FALSE)/$E289</f>
        <v>0.5046267735965454</v>
      </c>
      <c r="M289" s="6">
        <f>VLOOKUP($C289,Demographics!$A$1:$T$2860,4,FALSE)/$E289</f>
        <v>0.49475632325724861</v>
      </c>
      <c r="N289" s="6">
        <f>VLOOKUP($C289,Demographics!$A$1:$T$2860,5,FALSE)/$E289</f>
        <v>7.4028377544725476E-3</v>
      </c>
      <c r="O289" s="6">
        <f>VLOOKUP($C289,Demographics!$A$1:$T$2860,6,FALSE)/$E289</f>
        <v>0.28994447871684148</v>
      </c>
      <c r="P289" s="6">
        <f>VLOOKUP($C289,Demographics!$A$1:$T$2860,7,FALSE)/$E289</f>
        <v>2.0974706971005553E-2</v>
      </c>
      <c r="Q289" s="6">
        <f>VLOOKUP($C289,Demographics!$A$1:$T$2860,8,FALSE)/$E289</f>
        <v>0.11165946946329426</v>
      </c>
      <c r="R289" s="6">
        <f>VLOOKUP($C289,Demographics!$A$1:$T$2860,9,FALSE)/$E289</f>
        <v>3.7014188772362738E-3</v>
      </c>
      <c r="S289" s="6">
        <f>VLOOKUP($C289,Demographics!$A$1:$T$2860,10,FALSE)/$E289</f>
        <v>6.7242442936458979E-2</v>
      </c>
      <c r="T289" s="6">
        <f>VLOOKUP($C289,Demographics!$A$1:$T$2860,11,FALSE)/$E289</f>
        <v>0.49907464528069095</v>
      </c>
      <c r="U289" s="6">
        <f>VLOOKUP($C289,Demographics!$A$1:$T$2860,12,FALSE)/$E289</f>
        <v>3.8247995064774831E-2</v>
      </c>
      <c r="V289" s="6">
        <f>VLOOKUP($C289,Demographics!$A$1:$T$2860,13,FALSE)/$E289</f>
        <v>6.1690314620604567E-4</v>
      </c>
      <c r="W289" s="6">
        <f>VLOOKUP($C289,Demographics!$A$1:$T$2860,14,FALSE)/$E289</f>
        <v>5.5521283158544111E-3</v>
      </c>
      <c r="X289" s="6">
        <f>VLOOKUP($C289,Demographics!$A$1:$T$2860,15,FALSE)/$E289</f>
        <v>0.14682294879703886</v>
      </c>
      <c r="Y289" s="6">
        <f>VLOOKUP($C289,Demographics!$A$1:$T$2860,16,FALSE)/$E289</f>
        <v>0</v>
      </c>
      <c r="Z289" s="6">
        <f>VLOOKUP($C289,Demographics!$A$1:$T$2860,17,FALSE)/$E289</f>
        <v>0</v>
      </c>
      <c r="AA289" s="6">
        <f>VLOOKUP($C289,Demographics!$A$1:$T$2860,18,FALSE)/$E289</f>
        <v>2.4059222702035782E-2</v>
      </c>
      <c r="AB289" s="6">
        <f>VLOOKUP($C289,Demographics!$A$1:$T$2860,19,FALSE)/$E289</f>
        <v>8.2665021591610113E-2</v>
      </c>
      <c r="AC289" s="54">
        <f>VLOOKUP($C289,Demographics!$A$1:$T$2860,20,FALSE)/$E289</f>
        <v>9.0684762492288712E-2</v>
      </c>
      <c r="AD289" s="44">
        <f t="shared" si="20"/>
        <v>3.4317269076305221</v>
      </c>
      <c r="AE289" s="44">
        <f t="shared" si="21"/>
        <v>3.0794768611670018</v>
      </c>
      <c r="AF289" s="44">
        <f t="shared" si="22"/>
        <v>2.8965517241379306</v>
      </c>
      <c r="AG289" s="21">
        <v>-3.6999999999999998E-2</v>
      </c>
      <c r="AH289" s="18">
        <v>0.03</v>
      </c>
      <c r="AI289" s="17">
        <v>-0.192</v>
      </c>
      <c r="AJ289" s="21">
        <f t="shared" si="24"/>
        <v>-0.19900000000000001</v>
      </c>
      <c r="AK289" s="27">
        <f t="shared" si="23"/>
        <v>345</v>
      </c>
    </row>
    <row r="290" spans="1:37" x14ac:dyDescent="0.2">
      <c r="A290" s="9" t="s">
        <v>709</v>
      </c>
      <c r="B290" s="8" t="s">
        <v>286</v>
      </c>
      <c r="C290" s="35">
        <v>1814</v>
      </c>
      <c r="D290" s="36" t="s">
        <v>124</v>
      </c>
      <c r="E290" s="40">
        <f>VLOOKUP($C290,Demographics!$A$2:$T$2860,2,FALSE)</f>
        <v>136</v>
      </c>
      <c r="F290" s="87">
        <f>IFERROR(VLOOKUP($C290,'Graduation Rate'!$A:$M,13,FALSE), "")</f>
        <v>0.68421052599999999</v>
      </c>
      <c r="G290" s="87" t="str">
        <f>IFERROR(VLOOKUP($C290,Discipline!$A:$I,4,FALSE), "")</f>
        <v/>
      </c>
      <c r="H290" s="87">
        <f>IFERROR(VLOOKUP($C290,'Dual Credit'!$A:$P,6,FALSE), "")</f>
        <v>0.1</v>
      </c>
      <c r="I290" s="99">
        <f>VLOOKUP($A290,Districts!$A:$G,7,FALSE)</f>
        <v>0.57821229050279332</v>
      </c>
      <c r="J290" s="90">
        <f>VLOOKUP($A290,Districts!$A:$F,5,FALSE)</f>
        <v>16.484814565373888</v>
      </c>
      <c r="K290" s="55">
        <f>VLOOKUP($A290,Districts!$A:$F,6,FALSE)</f>
        <v>14943.843805576713</v>
      </c>
      <c r="L290" s="6">
        <f>VLOOKUP($C290,Demographics!$A$1:$T$2860,3,FALSE)/$E290</f>
        <v>0.56617647058823528</v>
      </c>
      <c r="M290" s="6">
        <f>VLOOKUP($C290,Demographics!$A$1:$T$2860,4,FALSE)/$E290</f>
        <v>0.43382352941176472</v>
      </c>
      <c r="N290" s="6">
        <f>VLOOKUP($C290,Demographics!$A$1:$T$2860,5,FALSE)/$E290</f>
        <v>0</v>
      </c>
      <c r="O290" s="6">
        <f>VLOOKUP($C290,Demographics!$A$1:$T$2860,6,FALSE)/$E290</f>
        <v>5.1470588235294115E-2</v>
      </c>
      <c r="P290" s="6">
        <f>VLOOKUP($C290,Demographics!$A$1:$T$2860,7,FALSE)/$E290</f>
        <v>1.4705882352941176E-2</v>
      </c>
      <c r="Q290" s="6">
        <f>VLOOKUP($C290,Demographics!$A$1:$T$2860,8,FALSE)/$E290</f>
        <v>0.11764705882352941</v>
      </c>
      <c r="R290" s="6">
        <f>VLOOKUP($C290,Demographics!$A$1:$T$2860,9,FALSE)/$E290</f>
        <v>0</v>
      </c>
      <c r="S290" s="6">
        <f>VLOOKUP($C290,Demographics!$A$1:$T$2860,10,FALSE)/$E290</f>
        <v>9.5588235294117641E-2</v>
      </c>
      <c r="T290" s="6">
        <f>VLOOKUP($C290,Demographics!$A$1:$T$2860,11,FALSE)/$E290</f>
        <v>0.72058823529411764</v>
      </c>
      <c r="U290" s="6">
        <f>VLOOKUP($C290,Demographics!$A$1:$T$2860,12,FALSE)/$E290</f>
        <v>3.6764705882352942E-2</v>
      </c>
      <c r="V290" s="6">
        <f>VLOOKUP($C290,Demographics!$A$1:$T$2860,13,FALSE)/$E290</f>
        <v>1.4705882352941176E-2</v>
      </c>
      <c r="W290" s="6">
        <f>VLOOKUP($C290,Demographics!$A$1:$T$2860,14,FALSE)/$E290</f>
        <v>7.3529411764705881E-3</v>
      </c>
      <c r="X290" s="6">
        <f>VLOOKUP($C290,Demographics!$A$1:$T$2860,15,FALSE)/$E290</f>
        <v>5.8823529411764705E-2</v>
      </c>
      <c r="Y290" s="6">
        <f>VLOOKUP($C290,Demographics!$A$1:$T$2860,16,FALSE)/$E290</f>
        <v>0</v>
      </c>
      <c r="Z290" s="6">
        <f>VLOOKUP($C290,Demographics!$A$1:$T$2860,17,FALSE)/$E290</f>
        <v>0</v>
      </c>
      <c r="AA290" s="6">
        <f>VLOOKUP($C290,Demographics!$A$1:$T$2860,18,FALSE)/$E290</f>
        <v>8.0882352941176475E-2</v>
      </c>
      <c r="AB290" s="6">
        <f>VLOOKUP($C290,Demographics!$A$1:$T$2860,19,FALSE)/$E290</f>
        <v>0.16911764705882354</v>
      </c>
      <c r="AC290" s="54">
        <f>VLOOKUP($C290,Demographics!$A$1:$T$2860,20,FALSE)/$E290</f>
        <v>0.15441176470588236</v>
      </c>
      <c r="AD290" s="44">
        <f t="shared" si="20"/>
        <v>2.9671132764920829</v>
      </c>
      <c r="AE290" s="44">
        <f t="shared" si="21"/>
        <v>2.0783055198973042</v>
      </c>
      <c r="AF290" s="44">
        <f t="shared" si="22"/>
        <v>2.647619047619048</v>
      </c>
      <c r="AG290" s="19">
        <v>-0.35299999999999998</v>
      </c>
      <c r="AH290" s="20">
        <v>-0.47899999999999998</v>
      </c>
      <c r="AI290" s="17">
        <v>-0.159</v>
      </c>
      <c r="AJ290" s="21">
        <f t="shared" si="24"/>
        <v>-0.99099999999999999</v>
      </c>
      <c r="AK290" s="27">
        <f t="shared" si="23"/>
        <v>500</v>
      </c>
    </row>
    <row r="291" spans="1:37" x14ac:dyDescent="0.2">
      <c r="A291" s="9" t="s">
        <v>709</v>
      </c>
      <c r="B291" s="8" t="s">
        <v>95</v>
      </c>
      <c r="C291" s="35">
        <v>3811</v>
      </c>
      <c r="D291" s="36" t="s">
        <v>124</v>
      </c>
      <c r="E291" s="40">
        <f>VLOOKUP($C291,Demographics!$A$2:$T$2860,2,FALSE)</f>
        <v>93</v>
      </c>
      <c r="F291" s="87">
        <f>IFERROR(VLOOKUP($C291,'Graduation Rate'!$A:$M,13,FALSE), "")</f>
        <v>0.75</v>
      </c>
      <c r="G291" s="87" t="str">
        <f>IFERROR(VLOOKUP($C291,Discipline!$A:$I,4,FALSE), "")</f>
        <v/>
      </c>
      <c r="H291" s="87">
        <f>IFERROR(VLOOKUP($C291,'Dual Credit'!$A:$P,6,FALSE), "")</f>
        <v>0.1</v>
      </c>
      <c r="I291" s="99">
        <f>VLOOKUP($A291,Districts!$A:$G,7,FALSE)</f>
        <v>0.57821229050279332</v>
      </c>
      <c r="J291" s="90">
        <f>VLOOKUP($A291,Districts!$A:$F,5,FALSE)</f>
        <v>16.484814565373888</v>
      </c>
      <c r="K291" s="55">
        <f>VLOOKUP($A291,Districts!$A:$F,6,FALSE)</f>
        <v>14943.843805576713</v>
      </c>
      <c r="L291" s="6">
        <f>VLOOKUP($C291,Demographics!$A$1:$T$2860,3,FALSE)/$E291</f>
        <v>0.5376344086021505</v>
      </c>
      <c r="M291" s="6">
        <f>VLOOKUP($C291,Demographics!$A$1:$T$2860,4,FALSE)/$E291</f>
        <v>0.46236559139784944</v>
      </c>
      <c r="N291" s="6">
        <f>VLOOKUP($C291,Demographics!$A$1:$T$2860,5,FALSE)/$E291</f>
        <v>1.0752688172043012E-2</v>
      </c>
      <c r="O291" s="6">
        <f>VLOOKUP($C291,Demographics!$A$1:$T$2860,6,FALSE)/$E291</f>
        <v>4.3010752688172046E-2</v>
      </c>
      <c r="P291" s="6">
        <f>VLOOKUP($C291,Demographics!$A$1:$T$2860,7,FALSE)/$E291</f>
        <v>3.2258064516129031E-2</v>
      </c>
      <c r="Q291" s="6">
        <f>VLOOKUP($C291,Demographics!$A$1:$T$2860,8,FALSE)/$E291</f>
        <v>0.18279569892473119</v>
      </c>
      <c r="R291" s="6">
        <f>VLOOKUP($C291,Demographics!$A$1:$T$2860,9,FALSE)/$E291</f>
        <v>0</v>
      </c>
      <c r="S291" s="6">
        <f>VLOOKUP($C291,Demographics!$A$1:$T$2860,10,FALSE)/$E291</f>
        <v>8.6021505376344093E-2</v>
      </c>
      <c r="T291" s="6">
        <f>VLOOKUP($C291,Demographics!$A$1:$T$2860,11,FALSE)/$E291</f>
        <v>0.64516129032258063</v>
      </c>
      <c r="U291" s="6">
        <f>VLOOKUP($C291,Demographics!$A$1:$T$2860,12,FALSE)/$E291</f>
        <v>2.1505376344086023E-2</v>
      </c>
      <c r="V291" s="6">
        <f>VLOOKUP($C291,Demographics!$A$1:$T$2860,13,FALSE)/$E291</f>
        <v>0</v>
      </c>
      <c r="W291" s="6">
        <f>VLOOKUP($C291,Demographics!$A$1:$T$2860,14,FALSE)/$E291</f>
        <v>7.5268817204301078E-2</v>
      </c>
      <c r="X291" s="6">
        <f>VLOOKUP($C291,Demographics!$A$1:$T$2860,15,FALSE)/$E291</f>
        <v>0.40860215053763443</v>
      </c>
      <c r="Y291" s="6">
        <f>VLOOKUP($C291,Demographics!$A$1:$T$2860,16,FALSE)/$E291</f>
        <v>0</v>
      </c>
      <c r="Z291" s="6">
        <f>VLOOKUP($C291,Demographics!$A$1:$T$2860,17,FALSE)/$E291</f>
        <v>0</v>
      </c>
      <c r="AA291" s="6">
        <f>VLOOKUP($C291,Demographics!$A$1:$T$2860,18,FALSE)/$E291</f>
        <v>0.12903225806451613</v>
      </c>
      <c r="AB291" s="6">
        <f>VLOOKUP($C291,Demographics!$A$1:$T$2860,19,FALSE)/$E291</f>
        <v>0.13978494623655913</v>
      </c>
      <c r="AC291" s="54">
        <f>VLOOKUP($C291,Demographics!$A$1:$T$2860,20,FALSE)/$E291</f>
        <v>0.22580645161290322</v>
      </c>
      <c r="AD291" s="44">
        <f t="shared" si="20"/>
        <v>3.0296924708377517</v>
      </c>
      <c r="AE291" s="44">
        <f t="shared" si="21"/>
        <v>1.9692470837751854</v>
      </c>
      <c r="AF291" s="44">
        <f t="shared" si="22"/>
        <v>2.166847237269772</v>
      </c>
      <c r="AG291" s="19">
        <v>0.247</v>
      </c>
      <c r="AH291" s="20">
        <v>-0.10199999999999999</v>
      </c>
      <c r="AI291" s="17">
        <v>-0.26300000000000001</v>
      </c>
      <c r="AJ291" s="21">
        <f t="shared" si="24"/>
        <v>-0.11799999999999999</v>
      </c>
      <c r="AK291" s="27">
        <f t="shared" si="23"/>
        <v>315</v>
      </c>
    </row>
    <row r="292" spans="1:37" x14ac:dyDescent="0.2">
      <c r="A292" s="9" t="s">
        <v>709</v>
      </c>
      <c r="B292" s="8" t="s">
        <v>166</v>
      </c>
      <c r="C292" s="35">
        <v>4208</v>
      </c>
      <c r="D292" s="36" t="s">
        <v>123</v>
      </c>
      <c r="E292" s="40">
        <f>VLOOKUP($C292,Demographics!$A$2:$T$2860,2,FALSE)</f>
        <v>1725</v>
      </c>
      <c r="F292" s="87">
        <f>IFERROR(VLOOKUP($C292,'Graduation Rate'!$A:$M,13,FALSE), "")</f>
        <v>0.95973154400000005</v>
      </c>
      <c r="G292" s="87">
        <f>IFERROR(VLOOKUP($C292,Discipline!$A:$I,4,FALSE), "")</f>
        <v>1.2999999999999999E-2</v>
      </c>
      <c r="H292" s="87">
        <f>IFERROR(VLOOKUP($C292,'Dual Credit'!$A:$P,6,FALSE), "")</f>
        <v>0.499</v>
      </c>
      <c r="I292" s="99">
        <f>VLOOKUP($A292,Districts!$A:$G,7,FALSE)</f>
        <v>0.57821229050279332</v>
      </c>
      <c r="J292" s="90">
        <f>VLOOKUP($A292,Districts!$A:$F,5,FALSE)</f>
        <v>16.484814565373888</v>
      </c>
      <c r="K292" s="55">
        <f>VLOOKUP($A292,Districts!$A:$F,6,FALSE)</f>
        <v>14943.843805576713</v>
      </c>
      <c r="L292" s="6">
        <f>VLOOKUP($C292,Demographics!$A$1:$T$2860,3,FALSE)/$E292</f>
        <v>0.48173913043478261</v>
      </c>
      <c r="M292" s="6">
        <f>VLOOKUP($C292,Demographics!$A$1:$T$2860,4,FALSE)/$E292</f>
        <v>0.51594202898550723</v>
      </c>
      <c r="N292" s="6">
        <f>VLOOKUP($C292,Demographics!$A$1:$T$2860,5,FALSE)/$E292</f>
        <v>1.1594202898550724E-3</v>
      </c>
      <c r="O292" s="6">
        <f>VLOOKUP($C292,Demographics!$A$1:$T$2860,6,FALSE)/$E292</f>
        <v>9.6231884057971021E-2</v>
      </c>
      <c r="P292" s="6">
        <f>VLOOKUP($C292,Demographics!$A$1:$T$2860,7,FALSE)/$E292</f>
        <v>9.2753623188405795E-3</v>
      </c>
      <c r="Q292" s="6">
        <f>VLOOKUP($C292,Demographics!$A$1:$T$2860,8,FALSE)/$E292</f>
        <v>9.6811594202898546E-2</v>
      </c>
      <c r="R292" s="6">
        <f>VLOOKUP($C292,Demographics!$A$1:$T$2860,9,FALSE)/$E292</f>
        <v>5.7971014492753622E-4</v>
      </c>
      <c r="S292" s="6">
        <f>VLOOKUP($C292,Demographics!$A$1:$T$2860,10,FALSE)/$E292</f>
        <v>8.8695652173913037E-2</v>
      </c>
      <c r="T292" s="6">
        <f>VLOOKUP($C292,Demographics!$A$1:$T$2860,11,FALSE)/$E292</f>
        <v>0.70724637681159419</v>
      </c>
      <c r="U292" s="6">
        <f>VLOOKUP($C292,Demographics!$A$1:$T$2860,12,FALSE)/$E292</f>
        <v>2.0289855072463767E-2</v>
      </c>
      <c r="V292" s="6">
        <f>VLOOKUP($C292,Demographics!$A$1:$T$2860,13,FALSE)/$E292</f>
        <v>1.7391304347826088E-3</v>
      </c>
      <c r="W292" s="6">
        <f>VLOOKUP($C292,Demographics!$A$1:$T$2860,14,FALSE)/$E292</f>
        <v>8.1159420289855077E-3</v>
      </c>
      <c r="X292" s="6">
        <f>VLOOKUP($C292,Demographics!$A$1:$T$2860,15,FALSE)/$E292</f>
        <v>0.10144927536231885</v>
      </c>
      <c r="Y292" s="6">
        <f>VLOOKUP($C292,Demographics!$A$1:$T$2860,16,FALSE)/$E292</f>
        <v>0</v>
      </c>
      <c r="Z292" s="6">
        <f>VLOOKUP($C292,Demographics!$A$1:$T$2860,17,FALSE)/$E292</f>
        <v>0</v>
      </c>
      <c r="AA292" s="6">
        <f>VLOOKUP($C292,Demographics!$A$1:$T$2860,18,FALSE)/$E292</f>
        <v>1.7391304347826087E-2</v>
      </c>
      <c r="AB292" s="6">
        <f>VLOOKUP($C292,Demographics!$A$1:$T$2860,19,FALSE)/$E292</f>
        <v>0.12695652173913044</v>
      </c>
      <c r="AC292" s="54">
        <f>VLOOKUP($C292,Demographics!$A$1:$T$2860,20,FALSE)/$E292</f>
        <v>9.7971014492753625E-2</v>
      </c>
      <c r="AD292" s="44">
        <f t="shared" si="20"/>
        <v>3.4612286002014097</v>
      </c>
      <c r="AE292" s="44">
        <f t="shared" si="21"/>
        <v>3.0172064777327936</v>
      </c>
      <c r="AF292" s="44">
        <f t="shared" si="22"/>
        <v>2.7437673130193905</v>
      </c>
      <c r="AG292" s="19">
        <v>0.10199999999999999</v>
      </c>
      <c r="AH292" s="20">
        <v>0.23599999999999999</v>
      </c>
      <c r="AI292" s="17">
        <v>-0.126</v>
      </c>
      <c r="AJ292" s="21">
        <f t="shared" si="24"/>
        <v>0.21199999999999997</v>
      </c>
      <c r="AK292" s="27">
        <f t="shared" si="23"/>
        <v>156</v>
      </c>
    </row>
    <row r="293" spans="1:37" x14ac:dyDescent="0.2">
      <c r="A293" s="9" t="s">
        <v>710</v>
      </c>
      <c r="B293" s="8" t="s">
        <v>370</v>
      </c>
      <c r="C293" s="35">
        <v>1758</v>
      </c>
      <c r="D293" s="36" t="s">
        <v>124</v>
      </c>
      <c r="E293" s="40">
        <f>VLOOKUP($C293,Demographics!$A$2:$T$2860,2,FALSE)</f>
        <v>298</v>
      </c>
      <c r="F293" s="87" t="str">
        <f>IFERROR(VLOOKUP($C293,'Graduation Rate'!$A:$M,13,FALSE), "")</f>
        <v/>
      </c>
      <c r="G293" s="87" t="str">
        <f>IFERROR(VLOOKUP($C293,Discipline!$A:$I,4,FALSE), "")</f>
        <v/>
      </c>
      <c r="H293" s="87">
        <f>IFERROR(VLOOKUP($C293,'Dual Credit'!$A:$P,6,FALSE), "")</f>
        <v>0.1</v>
      </c>
      <c r="I293" s="99">
        <f>VLOOKUP($A293,Districts!$A:$G,7,FALSE)</f>
        <v>4.353910908453174</v>
      </c>
      <c r="J293" s="90">
        <f>VLOOKUP($A293,Districts!$A:$F,5,FALSE)</f>
        <v>15.343748845993549</v>
      </c>
      <c r="K293" s="55">
        <f>VLOOKUP($A293,Districts!$A:$F,6,FALSE)</f>
        <v>15134.605174805698</v>
      </c>
      <c r="L293" s="6">
        <f>VLOOKUP($C293,Demographics!$A$1:$T$2860,3,FALSE)/$E293</f>
        <v>0.51677852348993292</v>
      </c>
      <c r="M293" s="6">
        <f>VLOOKUP($C293,Demographics!$A$1:$T$2860,4,FALSE)/$E293</f>
        <v>0.48322147651006714</v>
      </c>
      <c r="N293" s="6">
        <f>VLOOKUP($C293,Demographics!$A$1:$T$2860,5,FALSE)/$E293</f>
        <v>0</v>
      </c>
      <c r="O293" s="6">
        <f>VLOOKUP($C293,Demographics!$A$1:$T$2860,6,FALSE)/$E293</f>
        <v>1.3422818791946308E-2</v>
      </c>
      <c r="P293" s="6">
        <f>VLOOKUP($C293,Demographics!$A$1:$T$2860,7,FALSE)/$E293</f>
        <v>4.0268456375838924E-2</v>
      </c>
      <c r="Q293" s="6">
        <f>VLOOKUP($C293,Demographics!$A$1:$T$2860,8,FALSE)/$E293</f>
        <v>8.3892617449664433E-2</v>
      </c>
      <c r="R293" s="6">
        <f>VLOOKUP($C293,Demographics!$A$1:$T$2860,9,FALSE)/$E293</f>
        <v>0</v>
      </c>
      <c r="S293" s="6">
        <f>VLOOKUP($C293,Demographics!$A$1:$T$2860,10,FALSE)/$E293</f>
        <v>7.0469798657718116E-2</v>
      </c>
      <c r="T293" s="6">
        <f>VLOOKUP($C293,Demographics!$A$1:$T$2860,11,FALSE)/$E293</f>
        <v>0.79194630872483218</v>
      </c>
      <c r="U293" s="6">
        <f>VLOOKUP($C293,Demographics!$A$1:$T$2860,12,FALSE)/$E293</f>
        <v>2.0134228187919462E-2</v>
      </c>
      <c r="V293" s="6">
        <f>VLOOKUP($C293,Demographics!$A$1:$T$2860,13,FALSE)/$E293</f>
        <v>0</v>
      </c>
      <c r="W293" s="6">
        <f>VLOOKUP($C293,Demographics!$A$1:$T$2860,14,FALSE)/$E293</f>
        <v>1.6778523489932886E-2</v>
      </c>
      <c r="X293" s="6">
        <f>VLOOKUP($C293,Demographics!$A$1:$T$2860,15,FALSE)/$E293</f>
        <v>0.16778523489932887</v>
      </c>
      <c r="Y293" s="6">
        <f>VLOOKUP($C293,Demographics!$A$1:$T$2860,16,FALSE)/$E293</f>
        <v>0</v>
      </c>
      <c r="Z293" s="6">
        <f>VLOOKUP($C293,Demographics!$A$1:$T$2860,17,FALSE)/$E293</f>
        <v>6.7114093959731542E-3</v>
      </c>
      <c r="AA293" s="6">
        <f>VLOOKUP($C293,Demographics!$A$1:$T$2860,18,FALSE)/$E293</f>
        <v>0.53355704697986572</v>
      </c>
      <c r="AB293" s="6">
        <f>VLOOKUP($C293,Demographics!$A$1:$T$2860,19,FALSE)/$E293</f>
        <v>1.3422818791946308E-2</v>
      </c>
      <c r="AC293" s="54">
        <f>VLOOKUP($C293,Demographics!$A$1:$T$2860,20,FALSE)/$E293</f>
        <v>2.6845637583892617E-2</v>
      </c>
      <c r="AD293" s="44">
        <f t="shared" si="20"/>
        <v>3.13972602739726</v>
      </c>
      <c r="AE293" s="44">
        <f t="shared" si="21"/>
        <v>2.5331491712707184</v>
      </c>
      <c r="AF293" s="44">
        <f t="shared" si="22"/>
        <v>2.9285714285714284</v>
      </c>
      <c r="AG293" s="19">
        <v>0.56799999999999995</v>
      </c>
      <c r="AH293" s="20">
        <v>0.67</v>
      </c>
      <c r="AI293" s="17">
        <v>0.28299999999999997</v>
      </c>
      <c r="AJ293" s="21">
        <f t="shared" si="24"/>
        <v>1.5209999999999999</v>
      </c>
      <c r="AK293" s="27">
        <f t="shared" si="23"/>
        <v>2</v>
      </c>
    </row>
    <row r="294" spans="1:37" x14ac:dyDescent="0.2">
      <c r="A294" s="9" t="s">
        <v>710</v>
      </c>
      <c r="B294" s="8" t="s">
        <v>18</v>
      </c>
      <c r="C294" s="35">
        <v>2974</v>
      </c>
      <c r="D294" s="36" t="s">
        <v>123</v>
      </c>
      <c r="E294" s="40">
        <f>VLOOKUP($C294,Demographics!$A$2:$T$2860,2,FALSE)</f>
        <v>1574</v>
      </c>
      <c r="F294" s="87">
        <f>IFERROR(VLOOKUP($C294,'Graduation Rate'!$A:$M,13,FALSE), "")</f>
        <v>0.88409703500000003</v>
      </c>
      <c r="G294" s="87">
        <f>IFERROR(VLOOKUP($C294,Discipline!$A:$I,4,FALSE), "")</f>
        <v>3.6999999999999998E-2</v>
      </c>
      <c r="H294" s="87">
        <f>IFERROR(VLOOKUP($C294,'Dual Credit'!$A:$P,6,FALSE), "")</f>
        <v>0.26600000000000001</v>
      </c>
      <c r="I294" s="99">
        <f>VLOOKUP($A294,Districts!$A:$G,7,FALSE)</f>
        <v>4.353910908453174</v>
      </c>
      <c r="J294" s="90">
        <f>VLOOKUP($A294,Districts!$A:$F,5,FALSE)</f>
        <v>15.343748845993549</v>
      </c>
      <c r="K294" s="55">
        <f>VLOOKUP($A294,Districts!$A:$F,6,FALSE)</f>
        <v>15134.605174805698</v>
      </c>
      <c r="L294" s="6">
        <f>VLOOKUP($C294,Demographics!$A$1:$T$2860,3,FALSE)/$E294</f>
        <v>0.47585768742058449</v>
      </c>
      <c r="M294" s="6">
        <f>VLOOKUP($C294,Demographics!$A$1:$T$2860,4,FALSE)/$E294</f>
        <v>0.52414231257941546</v>
      </c>
      <c r="N294" s="6">
        <f>VLOOKUP($C294,Demographics!$A$1:$T$2860,5,FALSE)/$E294</f>
        <v>5.0825921219822112E-3</v>
      </c>
      <c r="O294" s="6">
        <f>VLOOKUP($C294,Demographics!$A$1:$T$2860,6,FALSE)/$E294</f>
        <v>9.8475222363405335E-2</v>
      </c>
      <c r="P294" s="6">
        <f>VLOOKUP($C294,Demographics!$A$1:$T$2860,7,FALSE)/$E294</f>
        <v>3.8754764930114358E-2</v>
      </c>
      <c r="Q294" s="6">
        <f>VLOOKUP($C294,Demographics!$A$1:$T$2860,8,FALSE)/$E294</f>
        <v>0.15692503176620076</v>
      </c>
      <c r="R294" s="6">
        <f>VLOOKUP($C294,Demographics!$A$1:$T$2860,9,FALSE)/$E294</f>
        <v>8.2592121982210925E-3</v>
      </c>
      <c r="S294" s="6">
        <f>VLOOKUP($C294,Demographics!$A$1:$T$2860,10,FALSE)/$E294</f>
        <v>8.8310038119440909E-2</v>
      </c>
      <c r="T294" s="6">
        <f>VLOOKUP($C294,Demographics!$A$1:$T$2860,11,FALSE)/$E294</f>
        <v>0.60419313850063527</v>
      </c>
      <c r="U294" s="6">
        <f>VLOOKUP($C294,Demographics!$A$1:$T$2860,12,FALSE)/$E294</f>
        <v>5.6543837357052096E-2</v>
      </c>
      <c r="V294" s="6">
        <f>VLOOKUP($C294,Demographics!$A$1:$T$2860,13,FALSE)/$E294</f>
        <v>3.1766200762388818E-3</v>
      </c>
      <c r="W294" s="6">
        <f>VLOOKUP($C294,Demographics!$A$1:$T$2860,14,FALSE)/$E294</f>
        <v>4.6378653113087677E-2</v>
      </c>
      <c r="X294" s="6">
        <f>VLOOKUP($C294,Demographics!$A$1:$T$2860,15,FALSE)/$E294</f>
        <v>0.38818297331639134</v>
      </c>
      <c r="Y294" s="6">
        <f>VLOOKUP($C294,Demographics!$A$1:$T$2860,16,FALSE)/$E294</f>
        <v>1.2706480304955528E-3</v>
      </c>
      <c r="Z294" s="6">
        <f>VLOOKUP($C294,Demographics!$A$1:$T$2860,17,FALSE)/$E294</f>
        <v>0.11054637865311309</v>
      </c>
      <c r="AA294" s="6">
        <f>VLOOKUP($C294,Demographics!$A$1:$T$2860,18,FALSE)/$E294</f>
        <v>4.5743329097839895E-2</v>
      </c>
      <c r="AB294" s="6">
        <f>VLOOKUP($C294,Demographics!$A$1:$T$2860,19,FALSE)/$E294</f>
        <v>6.8614993646759853E-2</v>
      </c>
      <c r="AC294" s="54">
        <f>VLOOKUP($C294,Demographics!$A$1:$T$2860,20,FALSE)/$E294</f>
        <v>0.14167725540025414</v>
      </c>
      <c r="AD294" s="44">
        <f t="shared" si="20"/>
        <v>2.8329979879275653</v>
      </c>
      <c r="AE294" s="44">
        <f t="shared" si="21"/>
        <v>2.1627906976744189</v>
      </c>
      <c r="AF294" s="44">
        <f t="shared" si="22"/>
        <v>2.331578947368421</v>
      </c>
      <c r="AG294" s="19">
        <v>-0.126</v>
      </c>
      <c r="AH294" s="20">
        <v>-0.22900000000000001</v>
      </c>
      <c r="AI294" s="17">
        <v>-0.151</v>
      </c>
      <c r="AJ294" s="21">
        <f t="shared" si="24"/>
        <v>-0.50600000000000001</v>
      </c>
      <c r="AK294" s="27">
        <f t="shared" si="23"/>
        <v>431</v>
      </c>
    </row>
    <row r="295" spans="1:37" x14ac:dyDescent="0.2">
      <c r="A295" s="9" t="s">
        <v>711</v>
      </c>
      <c r="B295" s="8" t="s">
        <v>424</v>
      </c>
      <c r="C295" s="35">
        <v>2432</v>
      </c>
      <c r="D295" s="36" t="s">
        <v>123</v>
      </c>
      <c r="E295" s="40">
        <f>VLOOKUP($C295,Demographics!$A$2:$T$2860,2,FALSE)</f>
        <v>73</v>
      </c>
      <c r="F295" s="87" t="str">
        <f>IFERROR(VLOOKUP($C295,'Graduation Rate'!$A:$M,13,FALSE), "")</f>
        <v/>
      </c>
      <c r="G295" s="87" t="str">
        <f>IFERROR(VLOOKUP($C295,Discipline!$A:$I,4,FALSE), "")</f>
        <v/>
      </c>
      <c r="H295" s="87">
        <f>IFERROR(VLOOKUP($C295,'Dual Credit'!$A:$P,6,FALSE), "")</f>
        <v>0.1</v>
      </c>
      <c r="I295" s="99">
        <f>VLOOKUP($A295,Districts!$A:$G,7,FALSE)</f>
        <v>0.70796460176991149</v>
      </c>
      <c r="J295" s="90">
        <f>VLOOKUP($A295,Districts!$A:$F,5,FALSE)</f>
        <v>10.680632900203307</v>
      </c>
      <c r="K295" s="55">
        <f>VLOOKUP($A295,Districts!$A:$F,6,FALSE)</f>
        <v>25636.994206736741</v>
      </c>
      <c r="L295" s="6">
        <f>VLOOKUP($C295,Demographics!$A$1:$T$2860,3,FALSE)/$E295</f>
        <v>0.60273972602739723</v>
      </c>
      <c r="M295" s="6">
        <f>VLOOKUP($C295,Demographics!$A$1:$T$2860,4,FALSE)/$E295</f>
        <v>0.38356164383561642</v>
      </c>
      <c r="N295" s="6">
        <f>VLOOKUP($C295,Demographics!$A$1:$T$2860,5,FALSE)/$E295</f>
        <v>0</v>
      </c>
      <c r="O295" s="6">
        <f>VLOOKUP($C295,Demographics!$A$1:$T$2860,6,FALSE)/$E295</f>
        <v>0</v>
      </c>
      <c r="P295" s="6">
        <f>VLOOKUP($C295,Demographics!$A$1:$T$2860,7,FALSE)/$E295</f>
        <v>0</v>
      </c>
      <c r="Q295" s="6">
        <f>VLOOKUP($C295,Demographics!$A$1:$T$2860,8,FALSE)/$E295</f>
        <v>0.1095890410958904</v>
      </c>
      <c r="R295" s="6">
        <f>VLOOKUP($C295,Demographics!$A$1:$T$2860,9,FALSE)/$E295</f>
        <v>0</v>
      </c>
      <c r="S295" s="6">
        <f>VLOOKUP($C295,Demographics!$A$1:$T$2860,10,FALSE)/$E295</f>
        <v>1.3698630136986301E-2</v>
      </c>
      <c r="T295" s="6">
        <f>VLOOKUP($C295,Demographics!$A$1:$T$2860,11,FALSE)/$E295</f>
        <v>0.87671232876712324</v>
      </c>
      <c r="U295" s="6">
        <f>VLOOKUP($C295,Demographics!$A$1:$T$2860,12,FALSE)/$E295</f>
        <v>0</v>
      </c>
      <c r="V295" s="6">
        <f>VLOOKUP($C295,Demographics!$A$1:$T$2860,13,FALSE)/$E295</f>
        <v>2.7397260273972601E-2</v>
      </c>
      <c r="W295" s="6">
        <f>VLOOKUP($C295,Demographics!$A$1:$T$2860,14,FALSE)/$E295</f>
        <v>1.3698630136986301E-2</v>
      </c>
      <c r="X295" s="6">
        <f>VLOOKUP($C295,Demographics!$A$1:$T$2860,15,FALSE)/$E295</f>
        <v>0.45205479452054792</v>
      </c>
      <c r="Y295" s="6">
        <f>VLOOKUP($C295,Demographics!$A$1:$T$2860,16,FALSE)/$E295</f>
        <v>0</v>
      </c>
      <c r="Z295" s="6">
        <f>VLOOKUP($C295,Demographics!$A$1:$T$2860,17,FALSE)/$E295</f>
        <v>0</v>
      </c>
      <c r="AA295" s="6">
        <f>VLOOKUP($C295,Demographics!$A$1:$T$2860,18,FALSE)/$E295</f>
        <v>0</v>
      </c>
      <c r="AB295" s="6">
        <f>VLOOKUP($C295,Demographics!$A$1:$T$2860,19,FALSE)/$E295</f>
        <v>0</v>
      </c>
      <c r="AC295" s="54">
        <f>VLOOKUP($C295,Demographics!$A$1:$T$2860,20,FALSE)/$E295</f>
        <v>2.7397260273972601E-2</v>
      </c>
      <c r="AD295" s="44">
        <f t="shared" si="20"/>
        <v>3.0249728555917477</v>
      </c>
      <c r="AE295" s="44">
        <f t="shared" si="21"/>
        <v>2.7910772578890097</v>
      </c>
      <c r="AF295" s="44">
        <f t="shared" si="22"/>
        <v>2.4510451045104507</v>
      </c>
      <c r="AG295" s="21">
        <v>-7.9000000000000001E-2</v>
      </c>
      <c r="AH295" s="18">
        <v>0.35599999999999998</v>
      </c>
      <c r="AI295" s="17">
        <v>-1.7000000000000001E-2</v>
      </c>
      <c r="AJ295" s="21">
        <f t="shared" si="24"/>
        <v>0.25999999999999995</v>
      </c>
      <c r="AK295" s="27">
        <f t="shared" si="23"/>
        <v>143</v>
      </c>
    </row>
    <row r="296" spans="1:37" x14ac:dyDescent="0.2">
      <c r="A296" s="9" t="s">
        <v>712</v>
      </c>
      <c r="B296" s="8" t="s">
        <v>88</v>
      </c>
      <c r="C296" s="35">
        <v>2283</v>
      </c>
      <c r="D296" s="36" t="s">
        <v>123</v>
      </c>
      <c r="E296" s="40">
        <f>VLOOKUP($C296,Demographics!$A$2:$T$2860,2,FALSE)</f>
        <v>113</v>
      </c>
      <c r="F296" s="87">
        <f>IFERROR(VLOOKUP($C296,'Graduation Rate'!$A:$M,13,FALSE), "")</f>
        <v>0.78571428600000004</v>
      </c>
      <c r="G296" s="87">
        <f>IFERROR(VLOOKUP($C296,Discipline!$A:$I,4,FALSE), "")</f>
        <v>0.19</v>
      </c>
      <c r="H296" s="87" t="str">
        <f>IFERROR(VLOOKUP($C296,'Dual Credit'!$A:$P,6,FALSE), "")</f>
        <v/>
      </c>
      <c r="I296" s="99">
        <f>VLOOKUP($A296,Districts!$A:$G,7,FALSE)</f>
        <v>6.713656387665198</v>
      </c>
      <c r="J296" s="90">
        <f>VLOOKUP($A296,Districts!$A:$F,5,FALSE)</f>
        <v>12.98420992843349</v>
      </c>
      <c r="K296" s="55">
        <f>VLOOKUP($A296,Districts!$A:$F,6,FALSE)</f>
        <v>22095.704593175855</v>
      </c>
      <c r="L296" s="6">
        <f>VLOOKUP($C296,Demographics!$A$1:$T$2860,3,FALSE)/$E296</f>
        <v>0.50442477876106195</v>
      </c>
      <c r="M296" s="6">
        <f>VLOOKUP($C296,Demographics!$A$1:$T$2860,4,FALSE)/$E296</f>
        <v>0.49557522123893805</v>
      </c>
      <c r="N296" s="6">
        <f>VLOOKUP($C296,Demographics!$A$1:$T$2860,5,FALSE)/$E296</f>
        <v>0.17699115044247787</v>
      </c>
      <c r="O296" s="6">
        <f>VLOOKUP($C296,Demographics!$A$1:$T$2860,6,FALSE)/$E296</f>
        <v>8.8495575221238937E-3</v>
      </c>
      <c r="P296" s="6">
        <f>VLOOKUP($C296,Demographics!$A$1:$T$2860,7,FALSE)/$E296</f>
        <v>0</v>
      </c>
      <c r="Q296" s="6">
        <f>VLOOKUP($C296,Demographics!$A$1:$T$2860,8,FALSE)/$E296</f>
        <v>0.11504424778761062</v>
      </c>
      <c r="R296" s="6">
        <f>VLOOKUP($C296,Demographics!$A$1:$T$2860,9,FALSE)/$E296</f>
        <v>0</v>
      </c>
      <c r="S296" s="6">
        <f>VLOOKUP($C296,Demographics!$A$1:$T$2860,10,FALSE)/$E296</f>
        <v>6.1946902654867256E-2</v>
      </c>
      <c r="T296" s="6">
        <f>VLOOKUP($C296,Demographics!$A$1:$T$2860,11,FALSE)/$E296</f>
        <v>0.63716814159292035</v>
      </c>
      <c r="U296" s="6">
        <f>VLOOKUP($C296,Demographics!$A$1:$T$2860,12,FALSE)/$E296</f>
        <v>0.24778761061946902</v>
      </c>
      <c r="V296" s="6">
        <f>VLOOKUP($C296,Demographics!$A$1:$T$2860,13,FALSE)/$E296</f>
        <v>0</v>
      </c>
      <c r="W296" s="6">
        <f>VLOOKUP($C296,Demographics!$A$1:$T$2860,14,FALSE)/$E296</f>
        <v>9.7345132743362831E-2</v>
      </c>
      <c r="X296" s="6">
        <f>VLOOKUP($C296,Demographics!$A$1:$T$2860,15,FALSE)/$E296</f>
        <v>0.7168141592920354</v>
      </c>
      <c r="Y296" s="6">
        <f>VLOOKUP($C296,Demographics!$A$1:$T$2860,16,FALSE)/$E296</f>
        <v>0</v>
      </c>
      <c r="Z296" s="6">
        <f>VLOOKUP($C296,Demographics!$A$1:$T$2860,17,FALSE)/$E296</f>
        <v>0</v>
      </c>
      <c r="AA296" s="6">
        <f>VLOOKUP($C296,Demographics!$A$1:$T$2860,18,FALSE)/$E296</f>
        <v>4.4247787610619468E-2</v>
      </c>
      <c r="AB296" s="6">
        <f>VLOOKUP($C296,Demographics!$A$1:$T$2860,19,FALSE)/$E296</f>
        <v>5.3097345132743362E-2</v>
      </c>
      <c r="AC296" s="54">
        <f>VLOOKUP($C296,Demographics!$A$1:$T$2860,20,FALSE)/$E296</f>
        <v>0.23008849557522124</v>
      </c>
      <c r="AD296" s="44">
        <f t="shared" si="20"/>
        <v>2.089230769230769</v>
      </c>
      <c r="AE296" s="44">
        <f t="shared" si="21"/>
        <v>1.5415384615384615</v>
      </c>
      <c r="AF296" s="44">
        <f t="shared" si="22"/>
        <v>1.5250000000000001</v>
      </c>
      <c r="AG296" s="19">
        <v>-0.33400000000000002</v>
      </c>
      <c r="AH296" s="20">
        <v>-0.247</v>
      </c>
      <c r="AI296" s="17">
        <v>-0.372</v>
      </c>
      <c r="AJ296" s="21">
        <f t="shared" si="24"/>
        <v>-0.95299999999999996</v>
      </c>
      <c r="AK296" s="27">
        <f t="shared" si="23"/>
        <v>496</v>
      </c>
    </row>
    <row r="297" spans="1:37" x14ac:dyDescent="0.2">
      <c r="A297" s="9" t="s">
        <v>713</v>
      </c>
      <c r="B297" s="8" t="s">
        <v>490</v>
      </c>
      <c r="C297" s="35">
        <v>4220</v>
      </c>
      <c r="D297" s="36" t="s">
        <v>123</v>
      </c>
      <c r="E297" s="40">
        <f>VLOOKUP($C297,Demographics!$A$2:$T$2860,2,FALSE)</f>
        <v>281</v>
      </c>
      <c r="F297" s="87">
        <f>IFERROR(VLOOKUP($C297,'Graduation Rate'!$A:$M,13,FALSE), "")</f>
        <v>0.91525423699999997</v>
      </c>
      <c r="G297" s="87">
        <f>IFERROR(VLOOKUP($C297,Discipline!$A:$I,4,FALSE), "")</f>
        <v>0.09</v>
      </c>
      <c r="H297" s="87">
        <f>IFERROR(VLOOKUP($C297,'Dual Credit'!$A:$P,6,FALSE), "")</f>
        <v>0.1</v>
      </c>
      <c r="I297" s="99">
        <f>VLOOKUP($A297,Districts!$A:$G,7,FALSE)</f>
        <v>6.6417475728155342</v>
      </c>
      <c r="J297" s="90">
        <f>VLOOKUP($A297,Districts!$A:$F,5,FALSE)</f>
        <v>17.506484641638227</v>
      </c>
      <c r="K297" s="55">
        <f>VLOOKUP($A297,Districts!$A:$F,6,FALSE)</f>
        <v>16421.737961554954</v>
      </c>
      <c r="L297" s="6">
        <f>VLOOKUP($C297,Demographics!$A$1:$T$2860,3,FALSE)/$E297</f>
        <v>0.45195729537366547</v>
      </c>
      <c r="M297" s="6">
        <f>VLOOKUP($C297,Demographics!$A$1:$T$2860,4,FALSE)/$E297</f>
        <v>0.54804270462633453</v>
      </c>
      <c r="N297" s="6">
        <f>VLOOKUP($C297,Demographics!$A$1:$T$2860,5,FALSE)/$E297</f>
        <v>1.4234875444839857E-2</v>
      </c>
      <c r="O297" s="6">
        <f>VLOOKUP($C297,Demographics!$A$1:$T$2860,6,FALSE)/$E297</f>
        <v>1.7793594306049824E-2</v>
      </c>
      <c r="P297" s="6">
        <f>VLOOKUP($C297,Demographics!$A$1:$T$2860,7,FALSE)/$E297</f>
        <v>3.5587188612099642E-3</v>
      </c>
      <c r="Q297" s="6">
        <f>VLOOKUP($C297,Demographics!$A$1:$T$2860,8,FALSE)/$E297</f>
        <v>0.1103202846975089</v>
      </c>
      <c r="R297" s="6">
        <f>VLOOKUP($C297,Demographics!$A$1:$T$2860,9,FALSE)/$E297</f>
        <v>0</v>
      </c>
      <c r="S297" s="6">
        <f>VLOOKUP($C297,Demographics!$A$1:$T$2860,10,FALSE)/$E297</f>
        <v>4.9822064056939501E-2</v>
      </c>
      <c r="T297" s="6">
        <f>VLOOKUP($C297,Demographics!$A$1:$T$2860,11,FALSE)/$E297</f>
        <v>0.80427046263345192</v>
      </c>
      <c r="U297" s="6">
        <f>VLOOKUP($C297,Demographics!$A$1:$T$2860,12,FALSE)/$E297</f>
        <v>4.6263345195729534E-2</v>
      </c>
      <c r="V297" s="6">
        <f>VLOOKUP($C297,Demographics!$A$1:$T$2860,13,FALSE)/$E297</f>
        <v>3.5587188612099642E-3</v>
      </c>
      <c r="W297" s="6">
        <f>VLOOKUP($C297,Demographics!$A$1:$T$2860,14,FALSE)/$E297</f>
        <v>0.199288256227758</v>
      </c>
      <c r="X297" s="6">
        <f>VLOOKUP($C297,Demographics!$A$1:$T$2860,15,FALSE)/$E297</f>
        <v>0.59074733096085408</v>
      </c>
      <c r="Y297" s="6">
        <f>VLOOKUP($C297,Demographics!$A$1:$T$2860,16,FALSE)/$E297</f>
        <v>3.5587188612099648E-2</v>
      </c>
      <c r="Z297" s="6">
        <f>VLOOKUP($C297,Demographics!$A$1:$T$2860,17,FALSE)/$E297</f>
        <v>7.1174377224199285E-3</v>
      </c>
      <c r="AA297" s="6">
        <f>VLOOKUP($C297,Demographics!$A$1:$T$2860,18,FALSE)/$E297</f>
        <v>6.0498220640569395E-2</v>
      </c>
      <c r="AB297" s="6">
        <f>VLOOKUP($C297,Demographics!$A$1:$T$2860,19,FALSE)/$E297</f>
        <v>8.8967971530249115E-2</v>
      </c>
      <c r="AC297" s="54">
        <f>VLOOKUP($C297,Demographics!$A$1:$T$2860,20,FALSE)/$E297</f>
        <v>0.20996441281138789</v>
      </c>
      <c r="AD297" s="44">
        <f t="shared" si="20"/>
        <v>2.3699186991869916</v>
      </c>
      <c r="AE297" s="44">
        <f t="shared" si="21"/>
        <v>1.4690000000000003</v>
      </c>
      <c r="AF297" s="44">
        <f t="shared" si="22"/>
        <v>2.0720250521920667</v>
      </c>
      <c r="AG297" s="19">
        <v>-0.14799999999999999</v>
      </c>
      <c r="AH297" s="20">
        <v>-0.52</v>
      </c>
      <c r="AI297" s="17">
        <v>-2.1999999999999999E-2</v>
      </c>
      <c r="AJ297" s="21">
        <f t="shared" si="24"/>
        <v>-0.69000000000000006</v>
      </c>
      <c r="AK297" s="27">
        <f t="shared" si="23"/>
        <v>468</v>
      </c>
    </row>
    <row r="298" spans="1:37" x14ac:dyDescent="0.2">
      <c r="A298" s="9" t="s">
        <v>713</v>
      </c>
      <c r="B298" s="8" t="s">
        <v>491</v>
      </c>
      <c r="C298" s="35">
        <v>5454</v>
      </c>
      <c r="D298" s="36" t="s">
        <v>124</v>
      </c>
      <c r="E298" s="40">
        <f>VLOOKUP($C298,Demographics!$A$2:$T$2860,2,FALSE)</f>
        <v>28</v>
      </c>
      <c r="F298" s="87" t="str">
        <f>IFERROR(VLOOKUP($C298,'Graduation Rate'!$A:$M,13,FALSE), "")</f>
        <v/>
      </c>
      <c r="G298" s="87" t="str">
        <f>IFERROR(VLOOKUP($C298,Discipline!$A:$I,4,FALSE), "")</f>
        <v/>
      </c>
      <c r="H298" s="87" t="str">
        <f>IFERROR(VLOOKUP($C298,'Dual Credit'!$A:$P,6,FALSE), "")</f>
        <v/>
      </c>
      <c r="I298" s="99">
        <f>VLOOKUP($A298,Districts!$A:$G,7,FALSE)</f>
        <v>6.6417475728155342</v>
      </c>
      <c r="J298" s="90">
        <f>VLOOKUP($A298,Districts!$A:$F,5,FALSE)</f>
        <v>17.506484641638227</v>
      </c>
      <c r="K298" s="55">
        <f>VLOOKUP($A298,Districts!$A:$F,6,FALSE)</f>
        <v>16421.737961554954</v>
      </c>
      <c r="L298" s="6">
        <f>VLOOKUP($C298,Demographics!$A$1:$T$2860,3,FALSE)/$E298</f>
        <v>0.7142857142857143</v>
      </c>
      <c r="M298" s="6">
        <f>VLOOKUP($C298,Demographics!$A$1:$T$2860,4,FALSE)/$E298</f>
        <v>0.2857142857142857</v>
      </c>
      <c r="N298" s="6">
        <f>VLOOKUP($C298,Demographics!$A$1:$T$2860,5,FALSE)/$E298</f>
        <v>3.5714285714285712E-2</v>
      </c>
      <c r="O298" s="6">
        <f>VLOOKUP($C298,Demographics!$A$1:$T$2860,6,FALSE)/$E298</f>
        <v>0</v>
      </c>
      <c r="P298" s="6">
        <f>VLOOKUP($C298,Demographics!$A$1:$T$2860,7,FALSE)/$E298</f>
        <v>0</v>
      </c>
      <c r="Q298" s="6">
        <f>VLOOKUP($C298,Demographics!$A$1:$T$2860,8,FALSE)/$E298</f>
        <v>7.1428571428571425E-2</v>
      </c>
      <c r="R298" s="6">
        <f>VLOOKUP($C298,Demographics!$A$1:$T$2860,9,FALSE)/$E298</f>
        <v>0</v>
      </c>
      <c r="S298" s="6">
        <f>VLOOKUP($C298,Demographics!$A$1:$T$2860,10,FALSE)/$E298</f>
        <v>0.10714285714285714</v>
      </c>
      <c r="T298" s="6">
        <f>VLOOKUP($C298,Demographics!$A$1:$T$2860,11,FALSE)/$E298</f>
        <v>0.7857142857142857</v>
      </c>
      <c r="U298" s="6">
        <f>VLOOKUP($C298,Demographics!$A$1:$T$2860,12,FALSE)/$E298</f>
        <v>3.5714285714285712E-2</v>
      </c>
      <c r="V298" s="6">
        <f>VLOOKUP($C298,Demographics!$A$1:$T$2860,13,FALSE)/$E298</f>
        <v>0</v>
      </c>
      <c r="W298" s="6">
        <f>VLOOKUP($C298,Demographics!$A$1:$T$2860,14,FALSE)/$E298</f>
        <v>0.39285714285714285</v>
      </c>
      <c r="X298" s="6">
        <f>VLOOKUP($C298,Demographics!$A$1:$T$2860,15,FALSE)/$E298</f>
        <v>0.9642857142857143</v>
      </c>
      <c r="Y298" s="6">
        <f>VLOOKUP($C298,Demographics!$A$1:$T$2860,16,FALSE)/$E298</f>
        <v>0.10714285714285714</v>
      </c>
      <c r="Z298" s="6">
        <f>VLOOKUP($C298,Demographics!$A$1:$T$2860,17,FALSE)/$E298</f>
        <v>0</v>
      </c>
      <c r="AA298" s="6">
        <f>VLOOKUP($C298,Demographics!$A$1:$T$2860,18,FALSE)/$E298</f>
        <v>0.25</v>
      </c>
      <c r="AB298" s="6">
        <f>VLOOKUP($C298,Demographics!$A$1:$T$2860,19,FALSE)/$E298</f>
        <v>0.25</v>
      </c>
      <c r="AC298" s="54">
        <f>VLOOKUP($C298,Demographics!$A$1:$T$2860,20,FALSE)/$E298</f>
        <v>0.17857142857142858</v>
      </c>
      <c r="AD298" s="44">
        <f t="shared" si="20"/>
        <v>2.5445292620865136</v>
      </c>
      <c r="AE298" s="44" t="str">
        <f t="shared" si="21"/>
        <v/>
      </c>
      <c r="AF298" s="44" t="str">
        <f t="shared" si="22"/>
        <v/>
      </c>
      <c r="AG298" s="21">
        <v>0.57499999999999996</v>
      </c>
      <c r="AH298" s="18"/>
      <c r="AI298" s="17"/>
      <c r="AJ298" s="21">
        <f t="shared" si="24"/>
        <v>0.57499999999999996</v>
      </c>
      <c r="AK298" s="27">
        <f t="shared" si="23"/>
        <v>63</v>
      </c>
    </row>
    <row r="299" spans="1:37" x14ac:dyDescent="0.2">
      <c r="A299" s="9" t="s">
        <v>714</v>
      </c>
      <c r="B299" s="8" t="s">
        <v>120</v>
      </c>
      <c r="C299" s="35">
        <v>3024</v>
      </c>
      <c r="D299" s="36" t="s">
        <v>123</v>
      </c>
      <c r="E299" s="40">
        <f>VLOOKUP($C299,Demographics!$A$2:$T$2860,2,FALSE)</f>
        <v>293</v>
      </c>
      <c r="F299" s="87">
        <f>IFERROR(VLOOKUP($C299,'Graduation Rate'!$A:$M,13,FALSE), "")</f>
        <v>0.83333333300000001</v>
      </c>
      <c r="G299" s="87">
        <f>IFERROR(VLOOKUP($C299,Discipline!$A:$I,4,FALSE), "")</f>
        <v>0.13800000000000001</v>
      </c>
      <c r="H299" s="87">
        <f>IFERROR(VLOOKUP($C299,'Dual Credit'!$A:$P,6,FALSE), "")</f>
        <v>0.161</v>
      </c>
      <c r="I299" s="99">
        <f>VLOOKUP($A299,Districts!$A:$G,7,FALSE)</f>
        <v>2.2308970099667773</v>
      </c>
      <c r="J299" s="90">
        <f>VLOOKUP($A299,Districts!$A:$F,5,FALSE)</f>
        <v>14.699285714285711</v>
      </c>
      <c r="K299" s="55">
        <f>VLOOKUP($A299,Districts!$A:$F,6,FALSE)</f>
        <v>16840.364206229653</v>
      </c>
      <c r="L299" s="6">
        <f>VLOOKUP($C299,Demographics!$A$1:$T$2860,3,FALSE)/$E299</f>
        <v>0.49146757679180886</v>
      </c>
      <c r="M299" s="6">
        <f>VLOOKUP($C299,Demographics!$A$1:$T$2860,4,FALSE)/$E299</f>
        <v>0.50853242320819114</v>
      </c>
      <c r="N299" s="6">
        <f>VLOOKUP($C299,Demographics!$A$1:$T$2860,5,FALSE)/$E299</f>
        <v>4.4368600682593858E-2</v>
      </c>
      <c r="O299" s="6">
        <f>VLOOKUP($C299,Demographics!$A$1:$T$2860,6,FALSE)/$E299</f>
        <v>3.4129692832764505E-3</v>
      </c>
      <c r="P299" s="6">
        <f>VLOOKUP($C299,Demographics!$A$1:$T$2860,7,FALSE)/$E299</f>
        <v>6.8259385665529011E-3</v>
      </c>
      <c r="Q299" s="6">
        <f>VLOOKUP($C299,Demographics!$A$1:$T$2860,8,FALSE)/$E299</f>
        <v>0.22184300341296928</v>
      </c>
      <c r="R299" s="6">
        <f>VLOOKUP($C299,Demographics!$A$1:$T$2860,9,FALSE)/$E299</f>
        <v>0</v>
      </c>
      <c r="S299" s="6">
        <f>VLOOKUP($C299,Demographics!$A$1:$T$2860,10,FALSE)/$E299</f>
        <v>0.13310580204778158</v>
      </c>
      <c r="T299" s="6">
        <f>VLOOKUP($C299,Demographics!$A$1:$T$2860,11,FALSE)/$E299</f>
        <v>0.59044368600682595</v>
      </c>
      <c r="U299" s="6">
        <f>VLOOKUP($C299,Demographics!$A$1:$T$2860,12,FALSE)/$E299</f>
        <v>6.4846416382252553E-2</v>
      </c>
      <c r="V299" s="6">
        <f>VLOOKUP($C299,Demographics!$A$1:$T$2860,13,FALSE)/$E299</f>
        <v>0</v>
      </c>
      <c r="W299" s="6">
        <f>VLOOKUP($C299,Demographics!$A$1:$T$2860,14,FALSE)/$E299</f>
        <v>0.16382252559726962</v>
      </c>
      <c r="X299" s="6">
        <f>VLOOKUP($C299,Demographics!$A$1:$T$2860,15,FALSE)/$E299</f>
        <v>0.83959044368600677</v>
      </c>
      <c r="Y299" s="6">
        <f>VLOOKUP($C299,Demographics!$A$1:$T$2860,16,FALSE)/$E299</f>
        <v>9.556313993174062E-2</v>
      </c>
      <c r="Z299" s="6">
        <f>VLOOKUP($C299,Demographics!$A$1:$T$2860,17,FALSE)/$E299</f>
        <v>2.0477815699658702E-2</v>
      </c>
      <c r="AA299" s="6">
        <f>VLOOKUP($C299,Demographics!$A$1:$T$2860,18,FALSE)/$E299</f>
        <v>5.8020477815699661E-2</v>
      </c>
      <c r="AB299" s="6">
        <f>VLOOKUP($C299,Demographics!$A$1:$T$2860,19,FALSE)/$E299</f>
        <v>5.4607508532423209E-2</v>
      </c>
      <c r="AC299" s="54">
        <f>VLOOKUP($C299,Demographics!$A$1:$T$2860,20,FALSE)/$E299</f>
        <v>0.17064846416382254</v>
      </c>
      <c r="AD299" s="44">
        <f t="shared" si="20"/>
        <v>2.3812949640287773</v>
      </c>
      <c r="AE299" s="44">
        <f t="shared" si="21"/>
        <v>1.9362795477903392</v>
      </c>
      <c r="AF299" s="44">
        <f t="shared" si="22"/>
        <v>2.2327683615819209</v>
      </c>
      <c r="AG299" s="21">
        <v>5.1999999999999998E-2</v>
      </c>
      <c r="AH299" s="18">
        <v>8.5000000000000006E-2</v>
      </c>
      <c r="AI299" s="17">
        <v>0.33500000000000002</v>
      </c>
      <c r="AJ299" s="21">
        <f t="shared" si="24"/>
        <v>0.47200000000000003</v>
      </c>
      <c r="AK299" s="27">
        <f t="shared" si="23"/>
        <v>83</v>
      </c>
    </row>
    <row r="300" spans="1:37" x14ac:dyDescent="0.2">
      <c r="A300" s="9" t="s">
        <v>715</v>
      </c>
      <c r="B300" s="8" t="s">
        <v>256</v>
      </c>
      <c r="C300" s="35">
        <v>2443</v>
      </c>
      <c r="D300" s="36" t="s">
        <v>123</v>
      </c>
      <c r="E300" s="40">
        <f>VLOOKUP($C300,Demographics!$A$2:$T$2860,2,FALSE)</f>
        <v>131</v>
      </c>
      <c r="F300" s="87">
        <f>IFERROR(VLOOKUP($C300,'Graduation Rate'!$A:$M,13,FALSE), "")</f>
        <v>0.875</v>
      </c>
      <c r="G300" s="87" t="str">
        <f>IFERROR(VLOOKUP($C300,Discipline!$A:$I,4,FALSE), "")</f>
        <v/>
      </c>
      <c r="H300" s="87" t="str">
        <f>IFERROR(VLOOKUP($C300,'Dual Credit'!$A:$P,6,FALSE), "")</f>
        <v/>
      </c>
      <c r="I300" s="99">
        <f>VLOOKUP($A300,Districts!$A:$G,7,FALSE)</f>
        <v>0.15510204081632653</v>
      </c>
      <c r="J300" s="90">
        <f>VLOOKUP($A300,Districts!$A:$F,5,FALSE)</f>
        <v>12.631897508322405</v>
      </c>
      <c r="K300" s="55">
        <f>VLOOKUP($A300,Districts!$A:$F,6,FALSE)</f>
        <v>17972.483509024118</v>
      </c>
      <c r="L300" s="6">
        <f>VLOOKUP($C300,Demographics!$A$1:$T$2860,3,FALSE)/$E300</f>
        <v>0.47328244274809161</v>
      </c>
      <c r="M300" s="6">
        <f>VLOOKUP($C300,Demographics!$A$1:$T$2860,4,FALSE)/$E300</f>
        <v>0.52671755725190839</v>
      </c>
      <c r="N300" s="6">
        <f>VLOOKUP($C300,Demographics!$A$1:$T$2860,5,FALSE)/$E300</f>
        <v>3.0534351145038167E-2</v>
      </c>
      <c r="O300" s="6">
        <f>VLOOKUP($C300,Demographics!$A$1:$T$2860,6,FALSE)/$E300</f>
        <v>0</v>
      </c>
      <c r="P300" s="6">
        <f>VLOOKUP($C300,Demographics!$A$1:$T$2860,7,FALSE)/$E300</f>
        <v>1.5267175572519083E-2</v>
      </c>
      <c r="Q300" s="6">
        <f>VLOOKUP($C300,Demographics!$A$1:$T$2860,8,FALSE)/$E300</f>
        <v>0.11450381679389313</v>
      </c>
      <c r="R300" s="6">
        <f>VLOOKUP($C300,Demographics!$A$1:$T$2860,9,FALSE)/$E300</f>
        <v>0</v>
      </c>
      <c r="S300" s="6">
        <f>VLOOKUP($C300,Demographics!$A$1:$T$2860,10,FALSE)/$E300</f>
        <v>0</v>
      </c>
      <c r="T300" s="6">
        <f>VLOOKUP($C300,Demographics!$A$1:$T$2860,11,FALSE)/$E300</f>
        <v>0.83969465648854957</v>
      </c>
      <c r="U300" s="6">
        <f>VLOOKUP($C300,Demographics!$A$1:$T$2860,12,FALSE)/$E300</f>
        <v>0</v>
      </c>
      <c r="V300" s="6">
        <f>VLOOKUP($C300,Demographics!$A$1:$T$2860,13,FALSE)/$E300</f>
        <v>0</v>
      </c>
      <c r="W300" s="6">
        <f>VLOOKUP($C300,Demographics!$A$1:$T$2860,14,FALSE)/$E300</f>
        <v>0</v>
      </c>
      <c r="X300" s="6">
        <f>VLOOKUP($C300,Demographics!$A$1:$T$2860,15,FALSE)/$E300</f>
        <v>0.44274809160305345</v>
      </c>
      <c r="Y300" s="6">
        <f>VLOOKUP($C300,Demographics!$A$1:$T$2860,16,FALSE)/$E300</f>
        <v>0</v>
      </c>
      <c r="Z300" s="6">
        <f>VLOOKUP($C300,Demographics!$A$1:$T$2860,17,FALSE)/$E300</f>
        <v>0</v>
      </c>
      <c r="AA300" s="6">
        <f>VLOOKUP($C300,Demographics!$A$1:$T$2860,18,FALSE)/$E300</f>
        <v>3.0534351145038167E-2</v>
      </c>
      <c r="AB300" s="6">
        <f>VLOOKUP($C300,Demographics!$A$1:$T$2860,19,FALSE)/$E300</f>
        <v>0.12977099236641221</v>
      </c>
      <c r="AC300" s="54">
        <f>VLOOKUP($C300,Demographics!$A$1:$T$2860,20,FALSE)/$E300</f>
        <v>9.1603053435114504E-2</v>
      </c>
      <c r="AD300" s="44">
        <f t="shared" si="20"/>
        <v>2.7790948275862064</v>
      </c>
      <c r="AE300" s="44">
        <f t="shared" si="21"/>
        <v>2.2629310344827585</v>
      </c>
      <c r="AF300" s="44">
        <f t="shared" si="22"/>
        <v>2.5681570338058886</v>
      </c>
      <c r="AG300" s="19">
        <v>-0.16</v>
      </c>
      <c r="AH300" s="20">
        <v>7.4999999999999997E-2</v>
      </c>
      <c r="AI300" s="17">
        <v>9.2999999999999999E-2</v>
      </c>
      <c r="AJ300" s="21">
        <f t="shared" si="24"/>
        <v>7.9999999999999932E-3</v>
      </c>
      <c r="AK300" s="27">
        <f t="shared" si="23"/>
        <v>220</v>
      </c>
    </row>
    <row r="301" spans="1:37" x14ac:dyDescent="0.2">
      <c r="A301" s="9" t="s">
        <v>716</v>
      </c>
      <c r="B301" s="8" t="s">
        <v>401</v>
      </c>
      <c r="C301" s="35">
        <v>1980</v>
      </c>
      <c r="D301" s="36" t="s">
        <v>124</v>
      </c>
      <c r="E301" s="40">
        <f>VLOOKUP($C301,Demographics!$A$2:$T$2860,2,FALSE)</f>
        <v>20</v>
      </c>
      <c r="F301" s="87">
        <f>IFERROR(VLOOKUP($C301,'Graduation Rate'!$A:$M,13,FALSE), "")</f>
        <v>0.38888888900000002</v>
      </c>
      <c r="G301" s="87" t="str">
        <f>IFERROR(VLOOKUP($C301,Discipline!$A:$I,4,FALSE), "")</f>
        <v/>
      </c>
      <c r="H301" s="87" t="str">
        <f>IFERROR(VLOOKUP($C301,'Dual Credit'!$A:$P,6,FALSE), "")</f>
        <v/>
      </c>
      <c r="I301" s="99">
        <f>VLOOKUP($A301,Districts!$A:$G,7,FALSE)</f>
        <v>4.5559440559440558</v>
      </c>
      <c r="J301" s="90">
        <f>VLOOKUP($A301,Districts!$A:$F,5,FALSE)</f>
        <v>17.688307545063012</v>
      </c>
      <c r="K301" s="55">
        <f>VLOOKUP($A301,Districts!$A:$F,6,FALSE)</f>
        <v>13744.6864764447</v>
      </c>
      <c r="L301" s="6">
        <f>VLOOKUP($C301,Demographics!$A$1:$T$2860,3,FALSE)/$E301</f>
        <v>0.5</v>
      </c>
      <c r="M301" s="6">
        <f>VLOOKUP($C301,Demographics!$A$1:$T$2860,4,FALSE)/$E301</f>
        <v>0.5</v>
      </c>
      <c r="N301" s="6">
        <f>VLOOKUP($C301,Demographics!$A$1:$T$2860,5,FALSE)/$E301</f>
        <v>0.15</v>
      </c>
      <c r="O301" s="6">
        <f>VLOOKUP($C301,Demographics!$A$1:$T$2860,6,FALSE)/$E301</f>
        <v>0</v>
      </c>
      <c r="P301" s="6">
        <f>VLOOKUP($C301,Demographics!$A$1:$T$2860,7,FALSE)/$E301</f>
        <v>0.05</v>
      </c>
      <c r="Q301" s="6">
        <f>VLOOKUP($C301,Demographics!$A$1:$T$2860,8,FALSE)/$E301</f>
        <v>0.3</v>
      </c>
      <c r="R301" s="6">
        <f>VLOOKUP($C301,Demographics!$A$1:$T$2860,9,FALSE)/$E301</f>
        <v>0</v>
      </c>
      <c r="S301" s="6">
        <f>VLOOKUP($C301,Demographics!$A$1:$T$2860,10,FALSE)/$E301</f>
        <v>0.1</v>
      </c>
      <c r="T301" s="6">
        <f>VLOOKUP($C301,Demographics!$A$1:$T$2860,11,FALSE)/$E301</f>
        <v>0.4</v>
      </c>
      <c r="U301" s="6">
        <f>VLOOKUP($C301,Demographics!$A$1:$T$2860,12,FALSE)/$E301</f>
        <v>0.15</v>
      </c>
      <c r="V301" s="6">
        <f>VLOOKUP($C301,Demographics!$A$1:$T$2860,13,FALSE)/$E301</f>
        <v>0</v>
      </c>
      <c r="W301" s="6">
        <f>VLOOKUP($C301,Demographics!$A$1:$T$2860,14,FALSE)/$E301</f>
        <v>0.1</v>
      </c>
      <c r="X301" s="6">
        <f>VLOOKUP($C301,Demographics!$A$1:$T$2860,15,FALSE)/$E301</f>
        <v>0.85</v>
      </c>
      <c r="Y301" s="6">
        <f>VLOOKUP($C301,Demographics!$A$1:$T$2860,16,FALSE)/$E301</f>
        <v>0.05</v>
      </c>
      <c r="Z301" s="6">
        <f>VLOOKUP($C301,Demographics!$A$1:$T$2860,17,FALSE)/$E301</f>
        <v>0</v>
      </c>
      <c r="AA301" s="6">
        <f>VLOOKUP($C301,Demographics!$A$1:$T$2860,18,FALSE)/$E301</f>
        <v>0.45</v>
      </c>
      <c r="AB301" s="6">
        <f>VLOOKUP($C301,Demographics!$A$1:$T$2860,19,FALSE)/$E301</f>
        <v>0</v>
      </c>
      <c r="AC301" s="54">
        <f>VLOOKUP($C301,Demographics!$A$1:$T$2860,20,FALSE)/$E301</f>
        <v>0</v>
      </c>
      <c r="AD301" s="44" t="str">
        <f t="shared" si="20"/>
        <v/>
      </c>
      <c r="AE301" s="44" t="str">
        <f t="shared" si="21"/>
        <v/>
      </c>
      <c r="AF301" s="44" t="str">
        <f t="shared" si="22"/>
        <v/>
      </c>
      <c r="AG301" s="21"/>
      <c r="AH301" s="18"/>
      <c r="AI301" s="17"/>
      <c r="AJ301" s="21">
        <f t="shared" si="24"/>
        <v>0</v>
      </c>
      <c r="AK301" s="27">
        <f t="shared" si="23"/>
        <v>223</v>
      </c>
    </row>
    <row r="302" spans="1:37" x14ac:dyDescent="0.2">
      <c r="A302" s="9" t="s">
        <v>716</v>
      </c>
      <c r="B302" s="8" t="s">
        <v>105</v>
      </c>
      <c r="C302" s="35">
        <v>2246</v>
      </c>
      <c r="D302" s="36" t="s">
        <v>123</v>
      </c>
      <c r="E302" s="40">
        <f>VLOOKUP($C302,Demographics!$A$2:$T$2860,2,FALSE)</f>
        <v>292</v>
      </c>
      <c r="F302" s="87" t="str">
        <f>IFERROR(VLOOKUP($C302,'Graduation Rate'!$A:$M,13,FALSE), "")</f>
        <v/>
      </c>
      <c r="G302" s="87" t="str">
        <f>IFERROR(VLOOKUP($C302,Discipline!$A:$I,4,FALSE), "")</f>
        <v/>
      </c>
      <c r="H302" s="87">
        <f>IFERROR(VLOOKUP($C302,'Dual Credit'!$A:$P,6,FALSE), "")</f>
        <v>0.1</v>
      </c>
      <c r="I302" s="99">
        <f>VLOOKUP($A302,Districts!$A:$G,7,FALSE)</f>
        <v>4.5559440559440558</v>
      </c>
      <c r="J302" s="90">
        <f>VLOOKUP($A302,Districts!$A:$F,5,FALSE)</f>
        <v>17.688307545063012</v>
      </c>
      <c r="K302" s="55">
        <f>VLOOKUP($A302,Districts!$A:$F,6,FALSE)</f>
        <v>13744.6864764447</v>
      </c>
      <c r="L302" s="6">
        <f>VLOOKUP($C302,Demographics!$A$1:$T$2860,3,FALSE)/$E302</f>
        <v>0.46575342465753422</v>
      </c>
      <c r="M302" s="6">
        <f>VLOOKUP($C302,Demographics!$A$1:$T$2860,4,FALSE)/$E302</f>
        <v>0.53424657534246578</v>
      </c>
      <c r="N302" s="6">
        <f>VLOOKUP($C302,Demographics!$A$1:$T$2860,5,FALSE)/$E302</f>
        <v>6.8493150684931503E-2</v>
      </c>
      <c r="O302" s="6">
        <f>VLOOKUP($C302,Demographics!$A$1:$T$2860,6,FALSE)/$E302</f>
        <v>1.0273972602739725E-2</v>
      </c>
      <c r="P302" s="6">
        <f>VLOOKUP($C302,Demographics!$A$1:$T$2860,7,FALSE)/$E302</f>
        <v>3.4246575342465752E-3</v>
      </c>
      <c r="Q302" s="6">
        <f>VLOOKUP($C302,Demographics!$A$1:$T$2860,8,FALSE)/$E302</f>
        <v>0.22602739726027396</v>
      </c>
      <c r="R302" s="6">
        <f>VLOOKUP($C302,Demographics!$A$1:$T$2860,9,FALSE)/$E302</f>
        <v>0</v>
      </c>
      <c r="S302" s="6">
        <f>VLOOKUP($C302,Demographics!$A$1:$T$2860,10,FALSE)/$E302</f>
        <v>8.5616438356164379E-2</v>
      </c>
      <c r="T302" s="6">
        <f>VLOOKUP($C302,Demographics!$A$1:$T$2860,11,FALSE)/$E302</f>
        <v>0.60616438356164382</v>
      </c>
      <c r="U302" s="6">
        <f>VLOOKUP($C302,Demographics!$A$1:$T$2860,12,FALSE)/$E302</f>
        <v>6.5068493150684928E-2</v>
      </c>
      <c r="V302" s="6">
        <f>VLOOKUP($C302,Demographics!$A$1:$T$2860,13,FALSE)/$E302</f>
        <v>0</v>
      </c>
      <c r="W302" s="6">
        <f>VLOOKUP($C302,Demographics!$A$1:$T$2860,14,FALSE)/$E302</f>
        <v>5.1369863013698627E-2</v>
      </c>
      <c r="X302" s="6">
        <f>VLOOKUP($C302,Demographics!$A$1:$T$2860,15,FALSE)/$E302</f>
        <v>0.50684931506849318</v>
      </c>
      <c r="Y302" s="6">
        <f>VLOOKUP($C302,Demographics!$A$1:$T$2860,16,FALSE)/$E302</f>
        <v>2.7397260273972601E-2</v>
      </c>
      <c r="Z302" s="6">
        <f>VLOOKUP($C302,Demographics!$A$1:$T$2860,17,FALSE)/$E302</f>
        <v>0</v>
      </c>
      <c r="AA302" s="6">
        <f>VLOOKUP($C302,Demographics!$A$1:$T$2860,18,FALSE)/$E302</f>
        <v>3.7671232876712327E-2</v>
      </c>
      <c r="AB302" s="6">
        <f>VLOOKUP($C302,Demographics!$A$1:$T$2860,19,FALSE)/$E302</f>
        <v>5.1369863013698627E-2</v>
      </c>
      <c r="AC302" s="54">
        <f>VLOOKUP($C302,Demographics!$A$1:$T$2860,20,FALSE)/$E302</f>
        <v>0.13013698630136986</v>
      </c>
      <c r="AD302" s="44">
        <f t="shared" si="20"/>
        <v>3.056</v>
      </c>
      <c r="AE302" s="44">
        <f t="shared" si="21"/>
        <v>2.2290000000000001</v>
      </c>
      <c r="AF302" s="44">
        <f t="shared" si="22"/>
        <v>2.3333333333333339</v>
      </c>
      <c r="AG302" s="19">
        <v>0.28100000000000003</v>
      </c>
      <c r="AH302" s="20">
        <v>4.0000000000000001E-3</v>
      </c>
      <c r="AI302" s="17">
        <v>2.1000000000000001E-2</v>
      </c>
      <c r="AJ302" s="21">
        <f t="shared" si="24"/>
        <v>0.30600000000000005</v>
      </c>
      <c r="AK302" s="27">
        <f t="shared" si="23"/>
        <v>137</v>
      </c>
    </row>
    <row r="303" spans="1:37" x14ac:dyDescent="0.2">
      <c r="A303" s="9" t="s">
        <v>717</v>
      </c>
      <c r="B303" s="8" t="s">
        <v>134</v>
      </c>
      <c r="C303" s="35">
        <v>1768</v>
      </c>
      <c r="D303" s="36" t="s">
        <v>124</v>
      </c>
      <c r="E303" s="40">
        <f>VLOOKUP($C303,Demographics!$A$2:$T$2860,2,FALSE)</f>
        <v>166</v>
      </c>
      <c r="F303" s="87">
        <f>IFERROR(VLOOKUP($C303,'Graduation Rate'!$A:$M,13,FALSE), "")</f>
        <v>0.77272727299999999</v>
      </c>
      <c r="G303" s="87" t="str">
        <f>IFERROR(VLOOKUP($C303,Discipline!$A:$I,4,FALSE), "")</f>
        <v/>
      </c>
      <c r="H303" s="87">
        <f>IFERROR(VLOOKUP($C303,'Dual Credit'!$A:$P,6,FALSE), "")</f>
        <v>0.1</v>
      </c>
      <c r="I303" s="99">
        <f>VLOOKUP($A303,Districts!$A:$G,7,FALSE)</f>
        <v>2.2652848661597749</v>
      </c>
      <c r="J303" s="90">
        <f>VLOOKUP($A303,Districts!$A:$F,5,FALSE)</f>
        <v>15.555111639632191</v>
      </c>
      <c r="K303" s="55">
        <f>VLOOKUP($A303,Districts!$A:$F,6,FALSE)</f>
        <v>13335.177916619239</v>
      </c>
      <c r="L303" s="6">
        <f>VLOOKUP($C303,Demographics!$A$1:$T$2860,3,FALSE)/$E303</f>
        <v>0.63855421686746983</v>
      </c>
      <c r="M303" s="6">
        <f>VLOOKUP($C303,Demographics!$A$1:$T$2860,4,FALSE)/$E303</f>
        <v>0.36144578313253012</v>
      </c>
      <c r="N303" s="6">
        <f>VLOOKUP($C303,Demographics!$A$1:$T$2860,5,FALSE)/$E303</f>
        <v>6.024096385542169E-3</v>
      </c>
      <c r="O303" s="6">
        <f>VLOOKUP($C303,Demographics!$A$1:$T$2860,6,FALSE)/$E303</f>
        <v>1.8072289156626505E-2</v>
      </c>
      <c r="P303" s="6">
        <f>VLOOKUP($C303,Demographics!$A$1:$T$2860,7,FALSE)/$E303</f>
        <v>2.4096385542168676E-2</v>
      </c>
      <c r="Q303" s="6">
        <f>VLOOKUP($C303,Demographics!$A$1:$T$2860,8,FALSE)/$E303</f>
        <v>9.6385542168674704E-2</v>
      </c>
      <c r="R303" s="6">
        <f>VLOOKUP($C303,Demographics!$A$1:$T$2860,9,FALSE)/$E303</f>
        <v>0</v>
      </c>
      <c r="S303" s="6">
        <f>VLOOKUP($C303,Demographics!$A$1:$T$2860,10,FALSE)/$E303</f>
        <v>9.6385542168674704E-2</v>
      </c>
      <c r="T303" s="6">
        <f>VLOOKUP($C303,Demographics!$A$1:$T$2860,11,FALSE)/$E303</f>
        <v>0.75903614457831325</v>
      </c>
      <c r="U303" s="6">
        <f>VLOOKUP($C303,Demographics!$A$1:$T$2860,12,FALSE)/$E303</f>
        <v>0</v>
      </c>
      <c r="V303" s="6">
        <f>VLOOKUP($C303,Demographics!$A$1:$T$2860,13,FALSE)/$E303</f>
        <v>0</v>
      </c>
      <c r="W303" s="6">
        <f>VLOOKUP($C303,Demographics!$A$1:$T$2860,14,FALSE)/$E303</f>
        <v>6.6265060240963861E-2</v>
      </c>
      <c r="X303" s="6">
        <f>VLOOKUP($C303,Demographics!$A$1:$T$2860,15,FALSE)/$E303</f>
        <v>0.34337349397590361</v>
      </c>
      <c r="Y303" s="6">
        <f>VLOOKUP($C303,Demographics!$A$1:$T$2860,16,FALSE)/$E303</f>
        <v>0</v>
      </c>
      <c r="Z303" s="6">
        <f>VLOOKUP($C303,Demographics!$A$1:$T$2860,17,FALSE)/$E303</f>
        <v>3.0120481927710843E-2</v>
      </c>
      <c r="AA303" s="6">
        <f>VLOOKUP($C303,Demographics!$A$1:$T$2860,18,FALSE)/$E303</f>
        <v>0.22289156626506024</v>
      </c>
      <c r="AB303" s="6">
        <f>VLOOKUP($C303,Demographics!$A$1:$T$2860,19,FALSE)/$E303</f>
        <v>0.13253012048192772</v>
      </c>
      <c r="AC303" s="54">
        <f>VLOOKUP($C303,Demographics!$A$1:$T$2860,20,FALSE)/$E303</f>
        <v>0.10843373493975904</v>
      </c>
      <c r="AD303" s="44">
        <f t="shared" si="20"/>
        <v>3.2830000000000004</v>
      </c>
      <c r="AE303" s="44">
        <f t="shared" si="21"/>
        <v>2.226</v>
      </c>
      <c r="AF303" s="44">
        <f t="shared" si="22"/>
        <v>2.4248366013071894</v>
      </c>
      <c r="AG303" s="19">
        <v>0.40899999999999997</v>
      </c>
      <c r="AH303" s="20">
        <v>0.14399999999999999</v>
      </c>
      <c r="AI303" s="17">
        <v>-7.0999999999999994E-2</v>
      </c>
      <c r="AJ303" s="21">
        <f t="shared" si="24"/>
        <v>0.48199999999999993</v>
      </c>
      <c r="AK303" s="27">
        <f t="shared" si="23"/>
        <v>80</v>
      </c>
    </row>
    <row r="304" spans="1:37" x14ac:dyDescent="0.2">
      <c r="A304" s="9" t="s">
        <v>717</v>
      </c>
      <c r="B304" s="8" t="s">
        <v>156</v>
      </c>
      <c r="C304" s="35">
        <v>3960</v>
      </c>
      <c r="D304" s="36" t="s">
        <v>123</v>
      </c>
      <c r="E304" s="40">
        <f>VLOOKUP($C304,Demographics!$A$2:$T$2860,2,FALSE)</f>
        <v>1379</v>
      </c>
      <c r="F304" s="87">
        <f>IFERROR(VLOOKUP($C304,'Graduation Rate'!$A:$M,13,FALSE), "")</f>
        <v>0.91692307699999998</v>
      </c>
      <c r="G304" s="87">
        <f>IFERROR(VLOOKUP($C304,Discipline!$A:$I,4,FALSE), "")</f>
        <v>4.3999999999999997E-2</v>
      </c>
      <c r="H304" s="87">
        <f>IFERROR(VLOOKUP($C304,'Dual Credit'!$A:$P,6,FALSE), "")</f>
        <v>0.01</v>
      </c>
      <c r="I304" s="99">
        <f>VLOOKUP($A304,Districts!$A:$G,7,FALSE)</f>
        <v>2.2652848661597749</v>
      </c>
      <c r="J304" s="90">
        <f>VLOOKUP($A304,Districts!$A:$F,5,FALSE)</f>
        <v>15.555111639632191</v>
      </c>
      <c r="K304" s="55">
        <f>VLOOKUP($A304,Districts!$A:$F,6,FALSE)</f>
        <v>13335.177916619239</v>
      </c>
      <c r="L304" s="6">
        <f>VLOOKUP($C304,Demographics!$A$1:$T$2860,3,FALSE)/$E304</f>
        <v>0.47498187092095723</v>
      </c>
      <c r="M304" s="6">
        <f>VLOOKUP($C304,Demographics!$A$1:$T$2860,4,FALSE)/$E304</f>
        <v>0.52501812907904277</v>
      </c>
      <c r="N304" s="6">
        <f>VLOOKUP($C304,Demographics!$A$1:$T$2860,5,FALSE)/$E304</f>
        <v>7.251631617113851E-3</v>
      </c>
      <c r="O304" s="6">
        <f>VLOOKUP($C304,Demographics!$A$1:$T$2860,6,FALSE)/$E304</f>
        <v>7.5416968817984043E-2</v>
      </c>
      <c r="P304" s="6">
        <f>VLOOKUP($C304,Demographics!$A$1:$T$2860,7,FALSE)/$E304</f>
        <v>2.3930384336475707E-2</v>
      </c>
      <c r="Q304" s="6">
        <f>VLOOKUP($C304,Demographics!$A$1:$T$2860,8,FALSE)/$E304</f>
        <v>0.12617839013778101</v>
      </c>
      <c r="R304" s="6">
        <f>VLOOKUP($C304,Demographics!$A$1:$T$2860,9,FALSE)/$E304</f>
        <v>5.076142131979695E-3</v>
      </c>
      <c r="S304" s="6">
        <f>VLOOKUP($C304,Demographics!$A$1:$T$2860,10,FALSE)/$E304</f>
        <v>9.0645395213923133E-2</v>
      </c>
      <c r="T304" s="6">
        <f>VLOOKUP($C304,Demographics!$A$1:$T$2860,11,FALSE)/$E304</f>
        <v>0.6715010877447426</v>
      </c>
      <c r="U304" s="6">
        <f>VLOOKUP($C304,Demographics!$A$1:$T$2860,12,FALSE)/$E304</f>
        <v>3.1907179115300943E-2</v>
      </c>
      <c r="V304" s="6">
        <f>VLOOKUP($C304,Demographics!$A$1:$T$2860,13,FALSE)/$E304</f>
        <v>2.9006526468455403E-3</v>
      </c>
      <c r="W304" s="6">
        <f>VLOOKUP($C304,Demographics!$A$1:$T$2860,14,FALSE)/$E304</f>
        <v>2.6831036983321246E-2</v>
      </c>
      <c r="X304" s="6">
        <f>VLOOKUP($C304,Demographics!$A$1:$T$2860,15,FALSE)/$E304</f>
        <v>0.33067440174039159</v>
      </c>
      <c r="Y304" s="6">
        <f>VLOOKUP($C304,Demographics!$A$1:$T$2860,16,FALSE)/$E304</f>
        <v>2.9006526468455403E-3</v>
      </c>
      <c r="Z304" s="6">
        <f>VLOOKUP($C304,Demographics!$A$1:$T$2860,17,FALSE)/$E304</f>
        <v>9.4271211022480053E-3</v>
      </c>
      <c r="AA304" s="6">
        <f>VLOOKUP($C304,Demographics!$A$1:$T$2860,18,FALSE)/$E304</f>
        <v>4.6410442349528645E-2</v>
      </c>
      <c r="AB304" s="6">
        <f>VLOOKUP($C304,Demographics!$A$1:$T$2860,19,FALSE)/$E304</f>
        <v>6.6715010877447425E-2</v>
      </c>
      <c r="AC304" s="54">
        <f>VLOOKUP($C304,Demographics!$A$1:$T$2860,20,FALSE)/$E304</f>
        <v>0.14285714285714285</v>
      </c>
      <c r="AD304" s="44">
        <f t="shared" si="20"/>
        <v>3.2323651452282158</v>
      </c>
      <c r="AE304" s="44">
        <f t="shared" si="21"/>
        <v>2.7028451001053737</v>
      </c>
      <c r="AF304" s="44">
        <f t="shared" si="22"/>
        <v>2.8333333333333339</v>
      </c>
      <c r="AG304" s="19">
        <v>0.20899999999999999</v>
      </c>
      <c r="AH304" s="20">
        <v>0.26100000000000001</v>
      </c>
      <c r="AI304" s="17">
        <v>0.26200000000000001</v>
      </c>
      <c r="AJ304" s="21">
        <f t="shared" si="24"/>
        <v>0.73199999999999998</v>
      </c>
      <c r="AK304" s="27">
        <f t="shared" si="23"/>
        <v>46</v>
      </c>
    </row>
    <row r="305" spans="1:37" x14ac:dyDescent="0.2">
      <c r="A305" s="9" t="s">
        <v>717</v>
      </c>
      <c r="B305" s="8" t="s">
        <v>211</v>
      </c>
      <c r="C305" s="35">
        <v>3132</v>
      </c>
      <c r="D305" s="36" t="s">
        <v>123</v>
      </c>
      <c r="E305" s="40">
        <f>VLOOKUP($C305,Demographics!$A$2:$T$2860,2,FALSE)</f>
        <v>1865</v>
      </c>
      <c r="F305" s="87">
        <f>IFERROR(VLOOKUP($C305,'Graduation Rate'!$A:$M,13,FALSE), "")</f>
        <v>0.92</v>
      </c>
      <c r="G305" s="87">
        <f>IFERROR(VLOOKUP($C305,Discipline!$A:$I,4,FALSE), "")</f>
        <v>2.1000000000000001E-2</v>
      </c>
      <c r="H305" s="87">
        <f>IFERROR(VLOOKUP($C305,'Dual Credit'!$A:$P,6,FALSE), "")</f>
        <v>0.26900000000000002</v>
      </c>
      <c r="I305" s="99">
        <f>VLOOKUP($A305,Districts!$A:$G,7,FALSE)</f>
        <v>2.2652848661597749</v>
      </c>
      <c r="J305" s="90">
        <f>VLOOKUP($A305,Districts!$A:$F,5,FALSE)</f>
        <v>15.555111639632191</v>
      </c>
      <c r="K305" s="55">
        <f>VLOOKUP($A305,Districts!$A:$F,6,FALSE)</f>
        <v>13335.177916619239</v>
      </c>
      <c r="L305" s="6">
        <f>VLOOKUP($C305,Demographics!$A$1:$T$2860,3,FALSE)/$E305</f>
        <v>0.47882037533512062</v>
      </c>
      <c r="M305" s="6">
        <f>VLOOKUP($C305,Demographics!$A$1:$T$2860,4,FALSE)/$E305</f>
        <v>0.52117962466487933</v>
      </c>
      <c r="N305" s="6">
        <f>VLOOKUP($C305,Demographics!$A$1:$T$2860,5,FALSE)/$E305</f>
        <v>2.6809651474530832E-3</v>
      </c>
      <c r="O305" s="6">
        <f>VLOOKUP($C305,Demographics!$A$1:$T$2860,6,FALSE)/$E305</f>
        <v>9.5978552278820378E-2</v>
      </c>
      <c r="P305" s="6">
        <f>VLOOKUP($C305,Demographics!$A$1:$T$2860,7,FALSE)/$E305</f>
        <v>2.4128686327077747E-2</v>
      </c>
      <c r="Q305" s="6">
        <f>VLOOKUP($C305,Demographics!$A$1:$T$2860,8,FALSE)/$E305</f>
        <v>8.7935656836461124E-2</v>
      </c>
      <c r="R305" s="6">
        <f>VLOOKUP($C305,Demographics!$A$1:$T$2860,9,FALSE)/$E305</f>
        <v>2.6809651474530832E-3</v>
      </c>
      <c r="S305" s="6">
        <f>VLOOKUP($C305,Demographics!$A$1:$T$2860,10,FALSE)/$E305</f>
        <v>9.1152815013404831E-2</v>
      </c>
      <c r="T305" s="6">
        <f>VLOOKUP($C305,Demographics!$A$1:$T$2860,11,FALSE)/$E305</f>
        <v>0.69544235924932973</v>
      </c>
      <c r="U305" s="6">
        <f>VLOOKUP($C305,Demographics!$A$1:$T$2860,12,FALSE)/$E305</f>
        <v>1.5013404825737266E-2</v>
      </c>
      <c r="V305" s="6">
        <f>VLOOKUP($C305,Demographics!$A$1:$T$2860,13,FALSE)/$E305</f>
        <v>8.0428954423592495E-3</v>
      </c>
      <c r="W305" s="6">
        <f>VLOOKUP($C305,Demographics!$A$1:$T$2860,14,FALSE)/$E305</f>
        <v>1.1260053619302948E-2</v>
      </c>
      <c r="X305" s="6">
        <f>VLOOKUP($C305,Demographics!$A$1:$T$2860,15,FALSE)/$E305</f>
        <v>0.19249329758713138</v>
      </c>
      <c r="Y305" s="6">
        <f>VLOOKUP($C305,Demographics!$A$1:$T$2860,16,FALSE)/$E305</f>
        <v>2.6809651474530832E-3</v>
      </c>
      <c r="Z305" s="6">
        <f>VLOOKUP($C305,Demographics!$A$1:$T$2860,17,FALSE)/$E305</f>
        <v>1.9839142091152815E-2</v>
      </c>
      <c r="AA305" s="6">
        <f>VLOOKUP($C305,Demographics!$A$1:$T$2860,18,FALSE)/$E305</f>
        <v>5.1474530831099194E-2</v>
      </c>
      <c r="AB305" s="6">
        <f>VLOOKUP($C305,Demographics!$A$1:$T$2860,19,FALSE)/$E305</f>
        <v>7.3458445040214482E-2</v>
      </c>
      <c r="AC305" s="54">
        <f>VLOOKUP($C305,Demographics!$A$1:$T$2860,20,FALSE)/$E305</f>
        <v>8.632707774798927E-2</v>
      </c>
      <c r="AD305" s="44">
        <f t="shared" si="20"/>
        <v>3.5400624349635801</v>
      </c>
      <c r="AE305" s="44">
        <f t="shared" si="21"/>
        <v>3.0691823899371071</v>
      </c>
      <c r="AF305" s="44">
        <f t="shared" si="22"/>
        <v>3.1368421052631574</v>
      </c>
      <c r="AG305" s="19">
        <v>0.308</v>
      </c>
      <c r="AH305" s="20">
        <v>0.35599999999999998</v>
      </c>
      <c r="AI305" s="17">
        <v>0.34599999999999997</v>
      </c>
      <c r="AJ305" s="21">
        <f t="shared" si="24"/>
        <v>1.0099999999999998</v>
      </c>
      <c r="AK305" s="27">
        <f t="shared" si="23"/>
        <v>22</v>
      </c>
    </row>
    <row r="306" spans="1:37" x14ac:dyDescent="0.2">
      <c r="A306" s="9" t="s">
        <v>718</v>
      </c>
      <c r="B306" s="8" t="s">
        <v>492</v>
      </c>
      <c r="C306" s="35">
        <v>4279</v>
      </c>
      <c r="D306" s="36" t="s">
        <v>124</v>
      </c>
      <c r="E306" s="40">
        <f>VLOOKUP($C306,Demographics!$A$2:$T$2860,2,FALSE)</f>
        <v>14</v>
      </c>
      <c r="F306" s="87" t="str">
        <f>IFERROR(VLOOKUP($C306,'Graduation Rate'!$A:$M,13,FALSE), "")</f>
        <v/>
      </c>
      <c r="G306" s="87" t="str">
        <f>IFERROR(VLOOKUP($C306,Discipline!$A:$I,4,FALSE), "")</f>
        <v/>
      </c>
      <c r="H306" s="87" t="str">
        <f>IFERROR(VLOOKUP($C306,'Dual Credit'!$A:$P,6,FALSE), "")</f>
        <v/>
      </c>
      <c r="I306" s="99">
        <f>VLOOKUP($A306,Districts!$A:$G,7,FALSE)</f>
        <v>3.6883591439011658</v>
      </c>
      <c r="J306" s="90">
        <f>VLOOKUP($A306,Districts!$A:$F,5,FALSE)</f>
        <v>19.786789112635539</v>
      </c>
      <c r="K306" s="55">
        <f>VLOOKUP($A306,Districts!$A:$F,6,FALSE)</f>
        <v>12206.846478744603</v>
      </c>
      <c r="L306" s="6">
        <f>VLOOKUP($C306,Demographics!$A$1:$T$2860,3,FALSE)/$E306</f>
        <v>0.5</v>
      </c>
      <c r="M306" s="6">
        <f>VLOOKUP($C306,Demographics!$A$1:$T$2860,4,FALSE)/$E306</f>
        <v>0.5</v>
      </c>
      <c r="N306" s="6">
        <f>VLOOKUP($C306,Demographics!$A$1:$T$2860,5,FALSE)/$E306</f>
        <v>0.2857142857142857</v>
      </c>
      <c r="O306" s="6">
        <f>VLOOKUP($C306,Demographics!$A$1:$T$2860,6,FALSE)/$E306</f>
        <v>0</v>
      </c>
      <c r="P306" s="6">
        <f>VLOOKUP($C306,Demographics!$A$1:$T$2860,7,FALSE)/$E306</f>
        <v>0</v>
      </c>
      <c r="Q306" s="6">
        <f>VLOOKUP($C306,Demographics!$A$1:$T$2860,8,FALSE)/$E306</f>
        <v>0.2857142857142857</v>
      </c>
      <c r="R306" s="6">
        <f>VLOOKUP($C306,Demographics!$A$1:$T$2860,9,FALSE)/$E306</f>
        <v>0</v>
      </c>
      <c r="S306" s="6">
        <f>VLOOKUP($C306,Demographics!$A$1:$T$2860,10,FALSE)/$E306</f>
        <v>7.1428571428571425E-2</v>
      </c>
      <c r="T306" s="6">
        <f>VLOOKUP($C306,Demographics!$A$1:$T$2860,11,FALSE)/$E306</f>
        <v>0.35714285714285715</v>
      </c>
      <c r="U306" s="6">
        <f>VLOOKUP($C306,Demographics!$A$1:$T$2860,12,FALSE)/$E306</f>
        <v>0</v>
      </c>
      <c r="V306" s="6">
        <f>VLOOKUP($C306,Demographics!$A$1:$T$2860,13,FALSE)/$E306</f>
        <v>7.1428571428571425E-2</v>
      </c>
      <c r="W306" s="6">
        <f>VLOOKUP($C306,Demographics!$A$1:$T$2860,14,FALSE)/$E306</f>
        <v>0.14285714285714285</v>
      </c>
      <c r="X306" s="6">
        <f>VLOOKUP($C306,Demographics!$A$1:$T$2860,15,FALSE)/$E306</f>
        <v>0.8571428571428571</v>
      </c>
      <c r="Y306" s="6">
        <f>VLOOKUP($C306,Demographics!$A$1:$T$2860,16,FALSE)/$E306</f>
        <v>7.1428571428571425E-2</v>
      </c>
      <c r="Z306" s="6">
        <f>VLOOKUP($C306,Demographics!$A$1:$T$2860,17,FALSE)/$E306</f>
        <v>0</v>
      </c>
      <c r="AA306" s="6">
        <f>VLOOKUP($C306,Demographics!$A$1:$T$2860,18,FALSE)/$E306</f>
        <v>0.6428571428571429</v>
      </c>
      <c r="AB306" s="6">
        <f>VLOOKUP($C306,Demographics!$A$1:$T$2860,19,FALSE)/$E306</f>
        <v>0</v>
      </c>
      <c r="AC306" s="54">
        <f>VLOOKUP($C306,Demographics!$A$1:$T$2860,20,FALSE)/$E306</f>
        <v>0</v>
      </c>
      <c r="AD306" s="44" t="str">
        <f t="shared" si="20"/>
        <v/>
      </c>
      <c r="AE306" s="44" t="str">
        <f t="shared" si="21"/>
        <v/>
      </c>
      <c r="AF306" s="44" t="str">
        <f t="shared" si="22"/>
        <v/>
      </c>
      <c r="AG306" s="19"/>
      <c r="AH306" s="20"/>
      <c r="AI306" s="17"/>
      <c r="AJ306" s="21">
        <f t="shared" si="24"/>
        <v>0</v>
      </c>
      <c r="AK306" s="27">
        <f t="shared" si="23"/>
        <v>223</v>
      </c>
    </row>
    <row r="307" spans="1:37" x14ac:dyDescent="0.2">
      <c r="A307" s="9" t="s">
        <v>718</v>
      </c>
      <c r="B307" s="8" t="s">
        <v>55</v>
      </c>
      <c r="C307" s="35">
        <v>2031</v>
      </c>
      <c r="D307" s="36" t="s">
        <v>123</v>
      </c>
      <c r="E307" s="40">
        <f>VLOOKUP($C307,Demographics!$A$2:$T$2860,2,FALSE)</f>
        <v>384</v>
      </c>
      <c r="F307" s="87">
        <f>IFERROR(VLOOKUP($C307,'Graduation Rate'!$A:$M,13,FALSE), "")</f>
        <v>0.8</v>
      </c>
      <c r="G307" s="87">
        <f>IFERROR(VLOOKUP($C307,Discipline!$A:$I,4,FALSE), "")</f>
        <v>5.5E-2</v>
      </c>
      <c r="H307" s="87">
        <f>IFERROR(VLOOKUP($C307,'Dual Credit'!$A:$P,6,FALSE), "")</f>
        <v>8.4000000000000005E-2</v>
      </c>
      <c r="I307" s="99">
        <f>VLOOKUP($A307,Districts!$A:$G,7,FALSE)</f>
        <v>3.6883591439011658</v>
      </c>
      <c r="J307" s="90">
        <f>VLOOKUP($A307,Districts!$A:$F,5,FALSE)</f>
        <v>19.786789112635539</v>
      </c>
      <c r="K307" s="55">
        <f>VLOOKUP($A307,Districts!$A:$F,6,FALSE)</f>
        <v>12206.846478744603</v>
      </c>
      <c r="L307" s="6">
        <f>VLOOKUP($C307,Demographics!$A$1:$T$2860,3,FALSE)/$E307</f>
        <v>0.48958333333333331</v>
      </c>
      <c r="M307" s="6">
        <f>VLOOKUP($C307,Demographics!$A$1:$T$2860,4,FALSE)/$E307</f>
        <v>0.51041666666666663</v>
      </c>
      <c r="N307" s="6">
        <f>VLOOKUP($C307,Demographics!$A$1:$T$2860,5,FALSE)/$E307</f>
        <v>0.24479166666666666</v>
      </c>
      <c r="O307" s="6">
        <f>VLOOKUP($C307,Demographics!$A$1:$T$2860,6,FALSE)/$E307</f>
        <v>7.8125E-3</v>
      </c>
      <c r="P307" s="6">
        <f>VLOOKUP($C307,Demographics!$A$1:$T$2860,7,FALSE)/$E307</f>
        <v>5.208333333333333E-3</v>
      </c>
      <c r="Q307" s="6">
        <f>VLOOKUP($C307,Demographics!$A$1:$T$2860,8,FALSE)/$E307</f>
        <v>0.203125</v>
      </c>
      <c r="R307" s="6">
        <f>VLOOKUP($C307,Demographics!$A$1:$T$2860,9,FALSE)/$E307</f>
        <v>0</v>
      </c>
      <c r="S307" s="6">
        <f>VLOOKUP($C307,Demographics!$A$1:$T$2860,10,FALSE)/$E307</f>
        <v>9.375E-2</v>
      </c>
      <c r="T307" s="6">
        <f>VLOOKUP($C307,Demographics!$A$1:$T$2860,11,FALSE)/$E307</f>
        <v>0.4453125</v>
      </c>
      <c r="U307" s="6">
        <f>VLOOKUP($C307,Demographics!$A$1:$T$2860,12,FALSE)/$E307</f>
        <v>3.125E-2</v>
      </c>
      <c r="V307" s="6">
        <f>VLOOKUP($C307,Demographics!$A$1:$T$2860,13,FALSE)/$E307</f>
        <v>1.0416666666666666E-2</v>
      </c>
      <c r="W307" s="6">
        <f>VLOOKUP($C307,Demographics!$A$1:$T$2860,14,FALSE)/$E307</f>
        <v>4.9479166666666664E-2</v>
      </c>
      <c r="X307" s="6">
        <f>VLOOKUP($C307,Demographics!$A$1:$T$2860,15,FALSE)/$E307</f>
        <v>0.61979166666666663</v>
      </c>
      <c r="Y307" s="6">
        <f>VLOOKUP($C307,Demographics!$A$1:$T$2860,16,FALSE)/$E307</f>
        <v>1.8229166666666668E-2</v>
      </c>
      <c r="Z307" s="6">
        <f>VLOOKUP($C307,Demographics!$A$1:$T$2860,17,FALSE)/$E307</f>
        <v>0</v>
      </c>
      <c r="AA307" s="6">
        <f>VLOOKUP($C307,Demographics!$A$1:$T$2860,18,FALSE)/$E307</f>
        <v>0.20833333333333334</v>
      </c>
      <c r="AB307" s="6">
        <f>VLOOKUP($C307,Demographics!$A$1:$T$2860,19,FALSE)/$E307</f>
        <v>1.0416666666666666E-2</v>
      </c>
      <c r="AC307" s="54">
        <f>VLOOKUP($C307,Demographics!$A$1:$T$2860,20,FALSE)/$E307</f>
        <v>0.21875</v>
      </c>
      <c r="AD307" s="44">
        <f t="shared" si="20"/>
        <v>2.6084275436793427</v>
      </c>
      <c r="AE307" s="44">
        <f t="shared" si="21"/>
        <v>1.6269270298047278</v>
      </c>
      <c r="AF307" s="44">
        <f t="shared" si="22"/>
        <v>2.147239263803681</v>
      </c>
      <c r="AG307" s="19">
        <v>0.192</v>
      </c>
      <c r="AH307" s="20">
        <v>-0.19600000000000001</v>
      </c>
      <c r="AI307" s="17">
        <v>-0.112</v>
      </c>
      <c r="AJ307" s="21">
        <f t="shared" si="24"/>
        <v>-0.11600000000000001</v>
      </c>
      <c r="AK307" s="27">
        <f t="shared" si="23"/>
        <v>314</v>
      </c>
    </row>
    <row r="308" spans="1:37" x14ac:dyDescent="0.2">
      <c r="A308" s="9" t="s">
        <v>719</v>
      </c>
      <c r="B308" s="8" t="s">
        <v>396</v>
      </c>
      <c r="C308" s="35">
        <v>2331</v>
      </c>
      <c r="D308" s="36" t="s">
        <v>123</v>
      </c>
      <c r="E308" s="40">
        <f>VLOOKUP($C308,Demographics!$A$2:$T$2860,2,FALSE)</f>
        <v>243</v>
      </c>
      <c r="F308" s="87" t="str">
        <f>IFERROR(VLOOKUP($C308,'Graduation Rate'!$A:$M,13,FALSE), "")</f>
        <v/>
      </c>
      <c r="G308" s="87">
        <f>IFERROR(VLOOKUP($C308,Discipline!$A:$I,4,FALSE), "")</f>
        <v>4.5999999999999999E-2</v>
      </c>
      <c r="H308" s="87">
        <f>IFERROR(VLOOKUP($C308,'Dual Credit'!$A:$P,6,FALSE), "")</f>
        <v>0.1</v>
      </c>
      <c r="I308" s="99">
        <f>VLOOKUP($A308,Districts!$A:$G,7,FALSE)</f>
        <v>3.5116883116883115</v>
      </c>
      <c r="J308" s="90">
        <f>VLOOKUP($A308,Districts!$A:$F,5,FALSE)</f>
        <v>16.099999999999998</v>
      </c>
      <c r="K308" s="55">
        <f>VLOOKUP($A308,Districts!$A:$F,6,FALSE)</f>
        <v>14261.53023602485</v>
      </c>
      <c r="L308" s="6">
        <f>VLOOKUP($C308,Demographics!$A$1:$T$2860,3,FALSE)/$E308</f>
        <v>0.48971193415637859</v>
      </c>
      <c r="M308" s="6">
        <f>VLOOKUP($C308,Demographics!$A$1:$T$2860,4,FALSE)/$E308</f>
        <v>0.51028806584362141</v>
      </c>
      <c r="N308" s="6">
        <f>VLOOKUP($C308,Demographics!$A$1:$T$2860,5,FALSE)/$E308</f>
        <v>4.11522633744856E-3</v>
      </c>
      <c r="O308" s="6">
        <f>VLOOKUP($C308,Demographics!$A$1:$T$2860,6,FALSE)/$E308</f>
        <v>8.23045267489712E-3</v>
      </c>
      <c r="P308" s="6">
        <f>VLOOKUP($C308,Demographics!$A$1:$T$2860,7,FALSE)/$E308</f>
        <v>0</v>
      </c>
      <c r="Q308" s="6">
        <f>VLOOKUP($C308,Demographics!$A$1:$T$2860,8,FALSE)/$E308</f>
        <v>0.10699588477366255</v>
      </c>
      <c r="R308" s="6">
        <f>VLOOKUP($C308,Demographics!$A$1:$T$2860,9,FALSE)/$E308</f>
        <v>0</v>
      </c>
      <c r="S308" s="6">
        <f>VLOOKUP($C308,Demographics!$A$1:$T$2860,10,FALSE)/$E308</f>
        <v>2.8806584362139918E-2</v>
      </c>
      <c r="T308" s="6">
        <f>VLOOKUP($C308,Demographics!$A$1:$T$2860,11,FALSE)/$E308</f>
        <v>0.85185185185185186</v>
      </c>
      <c r="U308" s="6">
        <f>VLOOKUP($C308,Demographics!$A$1:$T$2860,12,FALSE)/$E308</f>
        <v>2.4691358024691357E-2</v>
      </c>
      <c r="V308" s="6">
        <f>VLOOKUP($C308,Demographics!$A$1:$T$2860,13,FALSE)/$E308</f>
        <v>4.11522633744856E-3</v>
      </c>
      <c r="W308" s="6">
        <f>VLOOKUP($C308,Demographics!$A$1:$T$2860,14,FALSE)/$E308</f>
        <v>8.23045267489712E-3</v>
      </c>
      <c r="X308" s="6">
        <f>VLOOKUP($C308,Demographics!$A$1:$T$2860,15,FALSE)/$E308</f>
        <v>0.55144032921810704</v>
      </c>
      <c r="Y308" s="6">
        <f>VLOOKUP($C308,Demographics!$A$1:$T$2860,16,FALSE)/$E308</f>
        <v>0</v>
      </c>
      <c r="Z308" s="6">
        <f>VLOOKUP($C308,Demographics!$A$1:$T$2860,17,FALSE)/$E308</f>
        <v>4.11522633744856E-3</v>
      </c>
      <c r="AA308" s="6">
        <f>VLOOKUP($C308,Demographics!$A$1:$T$2860,18,FALSE)/$E308</f>
        <v>3.7037037037037035E-2</v>
      </c>
      <c r="AB308" s="6">
        <f>VLOOKUP($C308,Demographics!$A$1:$T$2860,19,FALSE)/$E308</f>
        <v>4.1152263374485597E-2</v>
      </c>
      <c r="AC308" s="54">
        <f>VLOOKUP($C308,Demographics!$A$1:$T$2860,20,FALSE)/$E308</f>
        <v>6.9958847736625515E-2</v>
      </c>
      <c r="AD308" s="44">
        <f t="shared" si="20"/>
        <v>2.7849133537206936</v>
      </c>
      <c r="AE308" s="44">
        <f t="shared" si="21"/>
        <v>1.5891946992864423</v>
      </c>
      <c r="AF308" s="44">
        <f t="shared" si="22"/>
        <v>2.3714285714285714</v>
      </c>
      <c r="AG308" s="19">
        <v>-4.8000000000000001E-2</v>
      </c>
      <c r="AH308" s="20">
        <v>-0.62</v>
      </c>
      <c r="AI308" s="17">
        <v>-1.2E-2</v>
      </c>
      <c r="AJ308" s="21">
        <f t="shared" si="24"/>
        <v>-0.68</v>
      </c>
      <c r="AK308" s="27">
        <f t="shared" si="23"/>
        <v>465</v>
      </c>
    </row>
    <row r="309" spans="1:37" x14ac:dyDescent="0.2">
      <c r="A309" s="9" t="s">
        <v>720</v>
      </c>
      <c r="B309" s="8" t="s">
        <v>332</v>
      </c>
      <c r="C309" s="35">
        <v>2750</v>
      </c>
      <c r="D309" s="36" t="s">
        <v>123</v>
      </c>
      <c r="E309" s="40">
        <f>VLOOKUP($C309,Demographics!$A$2:$T$2860,2,FALSE)</f>
        <v>121</v>
      </c>
      <c r="F309" s="87">
        <f>IFERROR(VLOOKUP($C309,'Graduation Rate'!$A:$M,13,FALSE), "")</f>
        <v>0.875</v>
      </c>
      <c r="G309" s="87" t="str">
        <f>IFERROR(VLOOKUP($C309,Discipline!$A:$I,4,FALSE), "")</f>
        <v/>
      </c>
      <c r="H309" s="87">
        <f>IFERROR(VLOOKUP($C309,'Dual Credit'!$A:$P,6,FALSE), "")</f>
        <v>0.70399999999999996</v>
      </c>
      <c r="I309" s="99">
        <f>VLOOKUP($A309,Districts!$A:$G,7,FALSE)</f>
        <v>0.80514705882352944</v>
      </c>
      <c r="J309" s="90">
        <f>VLOOKUP($A309,Districts!$A:$F,5,FALSE)</f>
        <v>16.810298102981033</v>
      </c>
      <c r="K309" s="55">
        <f>VLOOKUP($A309,Districts!$A:$F,6,FALSE)</f>
        <v>14861.270303451183</v>
      </c>
      <c r="L309" s="6">
        <f>VLOOKUP($C309,Demographics!$A$1:$T$2860,3,FALSE)/$E309</f>
        <v>0.53719008264462809</v>
      </c>
      <c r="M309" s="6">
        <f>VLOOKUP($C309,Demographics!$A$1:$T$2860,4,FALSE)/$E309</f>
        <v>0.46280991735537191</v>
      </c>
      <c r="N309" s="6">
        <f>VLOOKUP($C309,Demographics!$A$1:$T$2860,5,FALSE)/$E309</f>
        <v>8.2644628099173556E-3</v>
      </c>
      <c r="O309" s="6">
        <f>VLOOKUP($C309,Demographics!$A$1:$T$2860,6,FALSE)/$E309</f>
        <v>4.9586776859504134E-2</v>
      </c>
      <c r="P309" s="6">
        <f>VLOOKUP($C309,Demographics!$A$1:$T$2860,7,FALSE)/$E309</f>
        <v>0</v>
      </c>
      <c r="Q309" s="6">
        <f>VLOOKUP($C309,Demographics!$A$1:$T$2860,8,FALSE)/$E309</f>
        <v>0.11570247933884298</v>
      </c>
      <c r="R309" s="6">
        <f>VLOOKUP($C309,Demographics!$A$1:$T$2860,9,FALSE)/$E309</f>
        <v>1.6528925619834711E-2</v>
      </c>
      <c r="S309" s="6">
        <f>VLOOKUP($C309,Demographics!$A$1:$T$2860,10,FALSE)/$E309</f>
        <v>8.2644628099173556E-2</v>
      </c>
      <c r="T309" s="6">
        <f>VLOOKUP($C309,Demographics!$A$1:$T$2860,11,FALSE)/$E309</f>
        <v>0.72727272727272729</v>
      </c>
      <c r="U309" s="6">
        <f>VLOOKUP($C309,Demographics!$A$1:$T$2860,12,FALSE)/$E309</f>
        <v>4.9586776859504134E-2</v>
      </c>
      <c r="V309" s="6">
        <f>VLOOKUP($C309,Demographics!$A$1:$T$2860,13,FALSE)/$E309</f>
        <v>8.2644628099173556E-3</v>
      </c>
      <c r="W309" s="6">
        <f>VLOOKUP($C309,Demographics!$A$1:$T$2860,14,FALSE)/$E309</f>
        <v>2.4793388429752067E-2</v>
      </c>
      <c r="X309" s="6">
        <f>VLOOKUP($C309,Demographics!$A$1:$T$2860,15,FALSE)/$E309</f>
        <v>0.43801652892561982</v>
      </c>
      <c r="Y309" s="6">
        <f>VLOOKUP($C309,Demographics!$A$1:$T$2860,16,FALSE)/$E309</f>
        <v>0</v>
      </c>
      <c r="Z309" s="6">
        <f>VLOOKUP($C309,Demographics!$A$1:$T$2860,17,FALSE)/$E309</f>
        <v>0</v>
      </c>
      <c r="AA309" s="6">
        <f>VLOOKUP($C309,Demographics!$A$1:$T$2860,18,FALSE)/$E309</f>
        <v>2.4793388429752067E-2</v>
      </c>
      <c r="AB309" s="6">
        <f>VLOOKUP($C309,Demographics!$A$1:$T$2860,19,FALSE)/$E309</f>
        <v>4.1322314049586778E-2</v>
      </c>
      <c r="AC309" s="54">
        <f>VLOOKUP($C309,Demographics!$A$1:$T$2860,20,FALSE)/$E309</f>
        <v>0.17355371900826447</v>
      </c>
      <c r="AD309" s="44" t="str">
        <f t="shared" si="20"/>
        <v/>
      </c>
      <c r="AE309" s="44">
        <f t="shared" si="21"/>
        <v>3.2463768115942031</v>
      </c>
      <c r="AF309" s="44">
        <f t="shared" si="22"/>
        <v>2.689419795221843</v>
      </c>
      <c r="AG309" s="21"/>
      <c r="AH309" s="18">
        <v>0.97499999999999998</v>
      </c>
      <c r="AI309" s="17">
        <v>0.28799999999999998</v>
      </c>
      <c r="AJ309" s="21">
        <f t="shared" si="24"/>
        <v>1.2629999999999999</v>
      </c>
      <c r="AK309" s="27">
        <f t="shared" si="23"/>
        <v>10</v>
      </c>
    </row>
    <row r="310" spans="1:37" x14ac:dyDescent="0.2">
      <c r="A310" s="9" t="s">
        <v>721</v>
      </c>
      <c r="B310" s="8" t="s">
        <v>93</v>
      </c>
      <c r="C310" s="35">
        <v>2706</v>
      </c>
      <c r="D310" s="36" t="s">
        <v>123</v>
      </c>
      <c r="E310" s="40">
        <f>VLOOKUP($C310,Demographics!$A$2:$T$2860,2,FALSE)</f>
        <v>249</v>
      </c>
      <c r="F310" s="87">
        <f>IFERROR(VLOOKUP($C310,'Graduation Rate'!$A:$M,13,FALSE), "")</f>
        <v>0.86486486500000004</v>
      </c>
      <c r="G310" s="87">
        <f>IFERROR(VLOOKUP($C310,Discipline!$A:$I,4,FALSE), "")</f>
        <v>3.6999999999999998E-2</v>
      </c>
      <c r="H310" s="87">
        <f>IFERROR(VLOOKUP($C310,'Dual Credit'!$A:$P,6,FALSE), "")</f>
        <v>0.1</v>
      </c>
      <c r="I310" s="99">
        <f>VLOOKUP($A310,Districts!$A:$G,7,FALSE)</f>
        <v>4.2611940298507465</v>
      </c>
      <c r="J310" s="90">
        <f>VLOOKUP($A310,Districts!$A:$F,5,FALSE)</f>
        <v>12.858445353594389</v>
      </c>
      <c r="K310" s="55">
        <f>VLOOKUP($A310,Districts!$A:$F,6,FALSE)</f>
        <v>16387.96767390276</v>
      </c>
      <c r="L310" s="6">
        <f>VLOOKUP($C310,Demographics!$A$1:$T$2860,3,FALSE)/$E310</f>
        <v>0.50200803212851408</v>
      </c>
      <c r="M310" s="6">
        <f>VLOOKUP($C310,Demographics!$A$1:$T$2860,4,FALSE)/$E310</f>
        <v>0.49799196787148592</v>
      </c>
      <c r="N310" s="6">
        <f>VLOOKUP($C310,Demographics!$A$1:$T$2860,5,FALSE)/$E310</f>
        <v>2.8112449799196786E-2</v>
      </c>
      <c r="O310" s="6">
        <f>VLOOKUP($C310,Demographics!$A$1:$T$2860,6,FALSE)/$E310</f>
        <v>1.2048192771084338E-2</v>
      </c>
      <c r="P310" s="6">
        <f>VLOOKUP($C310,Demographics!$A$1:$T$2860,7,FALSE)/$E310</f>
        <v>0</v>
      </c>
      <c r="Q310" s="6">
        <f>VLOOKUP($C310,Demographics!$A$1:$T$2860,8,FALSE)/$E310</f>
        <v>0.36546184738955823</v>
      </c>
      <c r="R310" s="6">
        <f>VLOOKUP($C310,Demographics!$A$1:$T$2860,9,FALSE)/$E310</f>
        <v>4.0160642570281121E-3</v>
      </c>
      <c r="S310" s="6">
        <f>VLOOKUP($C310,Demographics!$A$1:$T$2860,10,FALSE)/$E310</f>
        <v>1.6064257028112448E-2</v>
      </c>
      <c r="T310" s="6">
        <f>VLOOKUP($C310,Demographics!$A$1:$T$2860,11,FALSE)/$E310</f>
        <v>0.57429718875502012</v>
      </c>
      <c r="U310" s="6">
        <f>VLOOKUP($C310,Demographics!$A$1:$T$2860,12,FALSE)/$E310</f>
        <v>0.12048192771084337</v>
      </c>
      <c r="V310" s="6">
        <f>VLOOKUP($C310,Demographics!$A$1:$T$2860,13,FALSE)/$E310</f>
        <v>4.0160642570281121E-3</v>
      </c>
      <c r="W310" s="6">
        <f>VLOOKUP($C310,Demographics!$A$1:$T$2860,14,FALSE)/$E310</f>
        <v>1.2048192771084338E-2</v>
      </c>
      <c r="X310" s="6">
        <f>VLOOKUP($C310,Demographics!$A$1:$T$2860,15,FALSE)/$E310</f>
        <v>0.73092369477911645</v>
      </c>
      <c r="Y310" s="6">
        <f>VLOOKUP($C310,Demographics!$A$1:$T$2860,16,FALSE)/$E310</f>
        <v>8.0321285140562249E-2</v>
      </c>
      <c r="Z310" s="6">
        <f>VLOOKUP($C310,Demographics!$A$1:$T$2860,17,FALSE)/$E310</f>
        <v>8.0321285140562242E-3</v>
      </c>
      <c r="AA310" s="6">
        <f>VLOOKUP($C310,Demographics!$A$1:$T$2860,18,FALSE)/$E310</f>
        <v>3.614457831325301E-2</v>
      </c>
      <c r="AB310" s="6">
        <f>VLOOKUP($C310,Demographics!$A$1:$T$2860,19,FALSE)/$E310</f>
        <v>4.4176706827309238E-2</v>
      </c>
      <c r="AC310" s="54">
        <f>VLOOKUP($C310,Demographics!$A$1:$T$2860,20,FALSE)/$E310</f>
        <v>0.12048192771084337</v>
      </c>
      <c r="AD310" s="44">
        <f t="shared" si="20"/>
        <v>2.4500000000000002</v>
      </c>
      <c r="AE310" s="44">
        <f t="shared" si="21"/>
        <v>1.891</v>
      </c>
      <c r="AF310" s="44">
        <f t="shared" si="22"/>
        <v>2.149413020277481</v>
      </c>
      <c r="AG310" s="19">
        <v>-0.14099999999999999</v>
      </c>
      <c r="AH310" s="20">
        <v>-2.1999999999999999E-2</v>
      </c>
      <c r="AI310" s="17">
        <v>1.2999999999999999E-2</v>
      </c>
      <c r="AJ310" s="21">
        <f t="shared" si="24"/>
        <v>-0.14999999999999997</v>
      </c>
      <c r="AK310" s="27">
        <f t="shared" si="23"/>
        <v>325</v>
      </c>
    </row>
    <row r="311" spans="1:37" x14ac:dyDescent="0.2">
      <c r="A311" s="9" t="s">
        <v>722</v>
      </c>
      <c r="B311" s="8" t="s">
        <v>295</v>
      </c>
      <c r="C311" s="35">
        <v>2942</v>
      </c>
      <c r="D311" s="36" t="s">
        <v>123</v>
      </c>
      <c r="E311" s="40">
        <f>VLOOKUP($C311,Demographics!$A$2:$T$2860,2,FALSE)</f>
        <v>829</v>
      </c>
      <c r="F311" s="87">
        <f>IFERROR(VLOOKUP($C311,'Graduation Rate'!$A:$M,13,FALSE), "")</f>
        <v>0.93577981700000001</v>
      </c>
      <c r="G311" s="87">
        <f>IFERROR(VLOOKUP($C311,Discipline!$A:$I,4,FALSE), "")</f>
        <v>0.104</v>
      </c>
      <c r="H311" s="87">
        <f>IFERROR(VLOOKUP($C311,'Dual Credit'!$A:$P,6,FALSE), "")</f>
        <v>0.20300000000000001</v>
      </c>
      <c r="I311" s="99">
        <f>VLOOKUP($A311,Districts!$A:$G,7,FALSE)</f>
        <v>4.4431067961165045</v>
      </c>
      <c r="J311" s="90">
        <f>VLOOKUP($A311,Districts!$A:$F,5,FALSE)</f>
        <v>17.771387964047427</v>
      </c>
      <c r="K311" s="55">
        <f>VLOOKUP($A311,Districts!$A:$F,6,FALSE)</f>
        <v>13526.836474308186</v>
      </c>
      <c r="L311" s="6">
        <f>VLOOKUP($C311,Demographics!$A$1:$T$2860,3,FALSE)/$E311</f>
        <v>0.49457177322074791</v>
      </c>
      <c r="M311" s="6">
        <f>VLOOKUP($C311,Demographics!$A$1:$T$2860,4,FALSE)/$E311</f>
        <v>0.50542822677925214</v>
      </c>
      <c r="N311" s="6">
        <f>VLOOKUP($C311,Demographics!$A$1:$T$2860,5,FALSE)/$E311</f>
        <v>4.8250904704463205E-3</v>
      </c>
      <c r="O311" s="6">
        <f>VLOOKUP($C311,Demographics!$A$1:$T$2860,6,FALSE)/$E311</f>
        <v>1.8094089264173704E-2</v>
      </c>
      <c r="P311" s="6">
        <f>VLOOKUP($C311,Demographics!$A$1:$T$2860,7,FALSE)/$E311</f>
        <v>1.0856453558504222E-2</v>
      </c>
      <c r="Q311" s="6">
        <f>VLOOKUP($C311,Demographics!$A$1:$T$2860,8,FALSE)/$E311</f>
        <v>0.14957780458383596</v>
      </c>
      <c r="R311" s="6">
        <f>VLOOKUP($C311,Demographics!$A$1:$T$2860,9,FALSE)/$E311</f>
        <v>3.6188178528347406E-3</v>
      </c>
      <c r="S311" s="6">
        <f>VLOOKUP($C311,Demographics!$A$1:$T$2860,10,FALSE)/$E311</f>
        <v>8.5645355850422197E-2</v>
      </c>
      <c r="T311" s="6">
        <f>VLOOKUP($C311,Demographics!$A$1:$T$2860,11,FALSE)/$E311</f>
        <v>0.72738238841978287</v>
      </c>
      <c r="U311" s="6">
        <f>VLOOKUP($C311,Demographics!$A$1:$T$2860,12,FALSE)/$E311</f>
        <v>1.5681544028950542E-2</v>
      </c>
      <c r="V311" s="6">
        <f>VLOOKUP($C311,Demographics!$A$1:$T$2860,13,FALSE)/$E311</f>
        <v>4.8250904704463205E-3</v>
      </c>
      <c r="W311" s="6">
        <f>VLOOKUP($C311,Demographics!$A$1:$T$2860,14,FALSE)/$E311</f>
        <v>2.7744270205066344E-2</v>
      </c>
      <c r="X311" s="6">
        <f>VLOOKUP($C311,Demographics!$A$1:$T$2860,15,FALSE)/$E311</f>
        <v>0.34499396863691195</v>
      </c>
      <c r="Y311" s="6">
        <f>VLOOKUP($C311,Demographics!$A$1:$T$2860,16,FALSE)/$E311</f>
        <v>0</v>
      </c>
      <c r="Z311" s="6">
        <f>VLOOKUP($C311,Demographics!$A$1:$T$2860,17,FALSE)/$E311</f>
        <v>1.6887816646562123E-2</v>
      </c>
      <c r="AA311" s="6">
        <f>VLOOKUP($C311,Demographics!$A$1:$T$2860,18,FALSE)/$E311</f>
        <v>4.1013268998793727E-2</v>
      </c>
      <c r="AB311" s="6">
        <f>VLOOKUP($C311,Demographics!$A$1:$T$2860,19,FALSE)/$E311</f>
        <v>7.3582629674306399E-2</v>
      </c>
      <c r="AC311" s="54">
        <f>VLOOKUP($C311,Demographics!$A$1:$T$2860,20,FALSE)/$E311</f>
        <v>0.13027744270205066</v>
      </c>
      <c r="AD311" s="44">
        <f t="shared" si="20"/>
        <v>2.9711340206185568</v>
      </c>
      <c r="AE311" s="44">
        <f t="shared" si="21"/>
        <v>2.1036269430051817</v>
      </c>
      <c r="AF311" s="44">
        <f t="shared" si="22"/>
        <v>2.5899581589958158</v>
      </c>
      <c r="AG311" s="19">
        <v>-3.5999999999999997E-2</v>
      </c>
      <c r="AH311" s="20">
        <v>-0.32100000000000001</v>
      </c>
      <c r="AI311" s="17">
        <v>5.7000000000000002E-2</v>
      </c>
      <c r="AJ311" s="21">
        <f t="shared" si="24"/>
        <v>-0.3</v>
      </c>
      <c r="AK311" s="27">
        <f t="shared" si="23"/>
        <v>372</v>
      </c>
    </row>
    <row r="312" spans="1:37" x14ac:dyDescent="0.2">
      <c r="A312" s="9" t="s">
        <v>723</v>
      </c>
      <c r="B312" s="8" t="s">
        <v>493</v>
      </c>
      <c r="C312" s="35">
        <v>5367</v>
      </c>
      <c r="D312" s="36" t="s">
        <v>124</v>
      </c>
      <c r="E312" s="40">
        <f>VLOOKUP($C312,Demographics!$A$2:$T$2860,2,FALSE)</f>
        <v>87</v>
      </c>
      <c r="F312" s="87">
        <f>IFERROR(VLOOKUP($C312,'Graduation Rate'!$A:$M,13,FALSE), "")</f>
        <v>0.34375</v>
      </c>
      <c r="G312" s="87">
        <f>IFERROR(VLOOKUP($C312,Discipline!$A:$I,4,FALSE), "")</f>
        <v>0.129</v>
      </c>
      <c r="H312" s="87">
        <f>IFERROR(VLOOKUP($C312,'Dual Credit'!$A:$P,6,FALSE), "")</f>
        <v>0.1</v>
      </c>
      <c r="I312" s="99">
        <f>VLOOKUP($A312,Districts!$A:$G,7,FALSE)</f>
        <v>2.7861969111969112</v>
      </c>
      <c r="J312" s="90">
        <f>VLOOKUP($A312,Districts!$A:$F,5,FALSE)</f>
        <v>16.48202917252517</v>
      </c>
      <c r="K312" s="55">
        <f>VLOOKUP($A312,Districts!$A:$F,6,FALSE)</f>
        <v>14213.086916283308</v>
      </c>
      <c r="L312" s="6">
        <f>VLOOKUP($C312,Demographics!$A$1:$T$2860,3,FALSE)/$E312</f>
        <v>0.31034482758620691</v>
      </c>
      <c r="M312" s="6">
        <f>VLOOKUP($C312,Demographics!$A$1:$T$2860,4,FALSE)/$E312</f>
        <v>0.68965517241379315</v>
      </c>
      <c r="N312" s="6">
        <f>VLOOKUP($C312,Demographics!$A$1:$T$2860,5,FALSE)/$E312</f>
        <v>0</v>
      </c>
      <c r="O312" s="6">
        <f>VLOOKUP($C312,Demographics!$A$1:$T$2860,6,FALSE)/$E312</f>
        <v>0</v>
      </c>
      <c r="P312" s="6">
        <f>VLOOKUP($C312,Demographics!$A$1:$T$2860,7,FALSE)/$E312</f>
        <v>0</v>
      </c>
      <c r="Q312" s="6">
        <f>VLOOKUP($C312,Demographics!$A$1:$T$2860,8,FALSE)/$E312</f>
        <v>0.94252873563218387</v>
      </c>
      <c r="R312" s="6">
        <f>VLOOKUP($C312,Demographics!$A$1:$T$2860,9,FALSE)/$E312</f>
        <v>0</v>
      </c>
      <c r="S312" s="6">
        <f>VLOOKUP($C312,Demographics!$A$1:$T$2860,10,FALSE)/$E312</f>
        <v>1.1494252873563218E-2</v>
      </c>
      <c r="T312" s="6">
        <f>VLOOKUP($C312,Demographics!$A$1:$T$2860,11,FALSE)/$E312</f>
        <v>4.5977011494252873E-2</v>
      </c>
      <c r="U312" s="6">
        <f>VLOOKUP($C312,Demographics!$A$1:$T$2860,12,FALSE)/$E312</f>
        <v>0.34482758620689657</v>
      </c>
      <c r="V312" s="6">
        <f>VLOOKUP($C312,Demographics!$A$1:$T$2860,13,FALSE)/$E312</f>
        <v>0</v>
      </c>
      <c r="W312" s="6">
        <f>VLOOKUP($C312,Demographics!$A$1:$T$2860,14,FALSE)/$E312</f>
        <v>1.1494252873563218E-2</v>
      </c>
      <c r="X312" s="6">
        <f>VLOOKUP($C312,Demographics!$A$1:$T$2860,15,FALSE)/$E312</f>
        <v>0.88505747126436785</v>
      </c>
      <c r="Y312" s="6">
        <f>VLOOKUP($C312,Demographics!$A$1:$T$2860,16,FALSE)/$E312</f>
        <v>0.16091954022988506</v>
      </c>
      <c r="Z312" s="6">
        <f>VLOOKUP($C312,Demographics!$A$1:$T$2860,17,FALSE)/$E312</f>
        <v>1.1494252873563218E-2</v>
      </c>
      <c r="AA312" s="6">
        <f>VLOOKUP($C312,Demographics!$A$1:$T$2860,18,FALSE)/$E312</f>
        <v>0.16091954022988506</v>
      </c>
      <c r="AB312" s="6">
        <f>VLOOKUP($C312,Demographics!$A$1:$T$2860,19,FALSE)/$E312</f>
        <v>5.7471264367816091E-2</v>
      </c>
      <c r="AC312" s="54">
        <f>VLOOKUP($C312,Demographics!$A$1:$T$2860,20,FALSE)/$E312</f>
        <v>4.5977011494252873E-2</v>
      </c>
      <c r="AD312" s="44">
        <f t="shared" si="20"/>
        <v>1.5910577971646673</v>
      </c>
      <c r="AE312" s="44" t="str">
        <f t="shared" si="21"/>
        <v/>
      </c>
      <c r="AF312" s="44">
        <f t="shared" si="22"/>
        <v>1.4000000000000001</v>
      </c>
      <c r="AG312" s="19">
        <v>-0.441</v>
      </c>
      <c r="AH312" s="20"/>
      <c r="AI312" s="17">
        <v>-0.36799999999999999</v>
      </c>
      <c r="AJ312" s="21">
        <f t="shared" si="24"/>
        <v>-0.80899999999999994</v>
      </c>
      <c r="AK312" s="27">
        <f t="shared" si="23"/>
        <v>480</v>
      </c>
    </row>
    <row r="313" spans="1:37" x14ac:dyDescent="0.2">
      <c r="A313" s="9" t="s">
        <v>723</v>
      </c>
      <c r="B313" s="8" t="s">
        <v>23</v>
      </c>
      <c r="C313" s="35">
        <v>3015</v>
      </c>
      <c r="D313" s="36" t="s">
        <v>123</v>
      </c>
      <c r="E313" s="40">
        <f>VLOOKUP($C313,Demographics!$A$2:$T$2860,2,FALSE)</f>
        <v>1118</v>
      </c>
      <c r="F313" s="87">
        <f>IFERROR(VLOOKUP($C313,'Graduation Rate'!$A:$M,13,FALSE), "")</f>
        <v>0.87148594400000001</v>
      </c>
      <c r="G313" s="87">
        <f>IFERROR(VLOOKUP($C313,Discipline!$A:$I,4,FALSE), "")</f>
        <v>7.1999999999999995E-2</v>
      </c>
      <c r="H313" s="87">
        <f>IFERROR(VLOOKUP($C313,'Dual Credit'!$A:$P,6,FALSE), "")</f>
        <v>0.11600000000000001</v>
      </c>
      <c r="I313" s="99">
        <f>VLOOKUP($A313,Districts!$A:$G,7,FALSE)</f>
        <v>2.7861969111969112</v>
      </c>
      <c r="J313" s="90">
        <f>VLOOKUP($A313,Districts!$A:$F,5,FALSE)</f>
        <v>16.48202917252517</v>
      </c>
      <c r="K313" s="55">
        <f>VLOOKUP($A313,Districts!$A:$F,6,FALSE)</f>
        <v>14213.086916283308</v>
      </c>
      <c r="L313" s="6">
        <f>VLOOKUP($C313,Demographics!$A$1:$T$2860,3,FALSE)/$E313</f>
        <v>0.47316636851520572</v>
      </c>
      <c r="M313" s="6">
        <f>VLOOKUP($C313,Demographics!$A$1:$T$2860,4,FALSE)/$E313</f>
        <v>0.52683363148479423</v>
      </c>
      <c r="N313" s="6">
        <f>VLOOKUP($C313,Demographics!$A$1:$T$2860,5,FALSE)/$E313</f>
        <v>1.7889087656529517E-3</v>
      </c>
      <c r="O313" s="6">
        <f>VLOOKUP($C313,Demographics!$A$1:$T$2860,6,FALSE)/$E313</f>
        <v>3.5778175313059034E-3</v>
      </c>
      <c r="P313" s="6">
        <f>VLOOKUP($C313,Demographics!$A$1:$T$2860,7,FALSE)/$E313</f>
        <v>3.5778175313059034E-3</v>
      </c>
      <c r="Q313" s="6">
        <f>VLOOKUP($C313,Demographics!$A$1:$T$2860,8,FALSE)/$E313</f>
        <v>0.87030411449016098</v>
      </c>
      <c r="R313" s="6">
        <f>VLOOKUP($C313,Demographics!$A$1:$T$2860,9,FALSE)/$E313</f>
        <v>8.9445438282647585E-4</v>
      </c>
      <c r="S313" s="6">
        <f>VLOOKUP($C313,Demographics!$A$1:$T$2860,10,FALSE)/$E313</f>
        <v>1.7889087656529517E-3</v>
      </c>
      <c r="T313" s="6">
        <f>VLOOKUP($C313,Demographics!$A$1:$T$2860,11,FALSE)/$E313</f>
        <v>0.11270125223613596</v>
      </c>
      <c r="U313" s="6">
        <f>VLOOKUP($C313,Demographics!$A$1:$T$2860,12,FALSE)/$E313</f>
        <v>0.27370304114490163</v>
      </c>
      <c r="V313" s="6">
        <f>VLOOKUP($C313,Demographics!$A$1:$T$2860,13,FALSE)/$E313</f>
        <v>8.9445438282647585E-4</v>
      </c>
      <c r="W313" s="6">
        <f>VLOOKUP($C313,Demographics!$A$1:$T$2860,14,FALSE)/$E313</f>
        <v>8.0500894454382833E-3</v>
      </c>
      <c r="X313" s="6">
        <f>VLOOKUP($C313,Demographics!$A$1:$T$2860,15,FALSE)/$E313</f>
        <v>0.79874776386404289</v>
      </c>
      <c r="Y313" s="6">
        <f>VLOOKUP($C313,Demographics!$A$1:$T$2860,16,FALSE)/$E313</f>
        <v>0.12880143112701253</v>
      </c>
      <c r="Z313" s="6">
        <f>VLOOKUP($C313,Demographics!$A$1:$T$2860,17,FALSE)/$E313</f>
        <v>6.2611806797853312E-3</v>
      </c>
      <c r="AA313" s="6">
        <f>VLOOKUP($C313,Demographics!$A$1:$T$2860,18,FALSE)/$E313</f>
        <v>5.7245080500894455E-2</v>
      </c>
      <c r="AB313" s="6">
        <f>VLOOKUP($C313,Demographics!$A$1:$T$2860,19,FALSE)/$E313</f>
        <v>2.6833631484794274E-2</v>
      </c>
      <c r="AC313" s="54">
        <f>VLOOKUP($C313,Demographics!$A$1:$T$2860,20,FALSE)/$E313</f>
        <v>0.15831842576028624</v>
      </c>
      <c r="AD313" s="44">
        <f t="shared" si="20"/>
        <v>2.3503575076608785</v>
      </c>
      <c r="AE313" s="44">
        <f t="shared" si="21"/>
        <v>1.6966292134831462</v>
      </c>
      <c r="AF313" s="44">
        <f t="shared" si="22"/>
        <v>1.5213675213675217</v>
      </c>
      <c r="AG313" s="19">
        <v>-2.3E-2</v>
      </c>
      <c r="AH313" s="20">
        <v>0.04</v>
      </c>
      <c r="AI313" s="17">
        <v>-0.39</v>
      </c>
      <c r="AJ313" s="21">
        <f t="shared" si="24"/>
        <v>-0.373</v>
      </c>
      <c r="AK313" s="27">
        <f t="shared" si="23"/>
        <v>391</v>
      </c>
    </row>
    <row r="314" spans="1:37" x14ac:dyDescent="0.2">
      <c r="A314" s="9" t="s">
        <v>724</v>
      </c>
      <c r="B314" s="8" t="s">
        <v>168</v>
      </c>
      <c r="C314" s="35">
        <v>2634</v>
      </c>
      <c r="D314" s="36" t="s">
        <v>123</v>
      </c>
      <c r="E314" s="40">
        <f>VLOOKUP($C314,Demographics!$A$2:$T$2860,2,FALSE)</f>
        <v>52</v>
      </c>
      <c r="F314" s="87" t="str">
        <f>IFERROR(VLOOKUP($C314,'Graduation Rate'!$A:$M,13,FALSE), "")</f>
        <v/>
      </c>
      <c r="G314" s="87" t="str">
        <f>IFERROR(VLOOKUP($C314,Discipline!$A:$I,4,FALSE), "")</f>
        <v/>
      </c>
      <c r="H314" s="87">
        <f>IFERROR(VLOOKUP($C314,'Dual Credit'!$A:$P,6,FALSE), "")</f>
        <v>0.1</v>
      </c>
      <c r="I314" s="99">
        <f>VLOOKUP($A314,Districts!$A:$G,7,FALSE)</f>
        <v>0</v>
      </c>
      <c r="J314" s="90">
        <f>VLOOKUP($A314,Districts!$A:$F,5,FALSE)</f>
        <v>10.899244182586443</v>
      </c>
      <c r="K314" s="55">
        <f>VLOOKUP($A314,Districts!$A:$F,6,FALSE)</f>
        <v>18383.193949983623</v>
      </c>
      <c r="L314" s="6">
        <f>VLOOKUP($C314,Demographics!$A$1:$T$2860,3,FALSE)/$E314</f>
        <v>0.44230769230769229</v>
      </c>
      <c r="M314" s="6">
        <f>VLOOKUP($C314,Demographics!$A$1:$T$2860,4,FALSE)/$E314</f>
        <v>0.55769230769230771</v>
      </c>
      <c r="N314" s="6">
        <f>VLOOKUP($C314,Demographics!$A$1:$T$2860,5,FALSE)/$E314</f>
        <v>0</v>
      </c>
      <c r="O314" s="6">
        <f>VLOOKUP($C314,Demographics!$A$1:$T$2860,6,FALSE)/$E314</f>
        <v>0</v>
      </c>
      <c r="P314" s="6">
        <f>VLOOKUP($C314,Demographics!$A$1:$T$2860,7,FALSE)/$E314</f>
        <v>0</v>
      </c>
      <c r="Q314" s="6">
        <f>VLOOKUP($C314,Demographics!$A$1:$T$2860,8,FALSE)/$E314</f>
        <v>3.8461538461538464E-2</v>
      </c>
      <c r="R314" s="6">
        <f>VLOOKUP($C314,Demographics!$A$1:$T$2860,9,FALSE)/$E314</f>
        <v>0</v>
      </c>
      <c r="S314" s="6">
        <f>VLOOKUP($C314,Demographics!$A$1:$T$2860,10,FALSE)/$E314</f>
        <v>7.6923076923076927E-2</v>
      </c>
      <c r="T314" s="6">
        <f>VLOOKUP($C314,Demographics!$A$1:$T$2860,11,FALSE)/$E314</f>
        <v>0.88461538461538458</v>
      </c>
      <c r="U314" s="6">
        <f>VLOOKUP($C314,Demographics!$A$1:$T$2860,12,FALSE)/$E314</f>
        <v>0</v>
      </c>
      <c r="V314" s="6">
        <f>VLOOKUP($C314,Demographics!$A$1:$T$2860,13,FALSE)/$E314</f>
        <v>0</v>
      </c>
      <c r="W314" s="6">
        <f>VLOOKUP($C314,Demographics!$A$1:$T$2860,14,FALSE)/$E314</f>
        <v>1.9230769230769232E-2</v>
      </c>
      <c r="X314" s="6">
        <f>VLOOKUP($C314,Demographics!$A$1:$T$2860,15,FALSE)/$E314</f>
        <v>0.21153846153846154</v>
      </c>
      <c r="Y314" s="6">
        <f>VLOOKUP($C314,Demographics!$A$1:$T$2860,16,FALSE)/$E314</f>
        <v>0</v>
      </c>
      <c r="Z314" s="6">
        <f>VLOOKUP($C314,Demographics!$A$1:$T$2860,17,FALSE)/$E314</f>
        <v>0</v>
      </c>
      <c r="AA314" s="6">
        <f>VLOOKUP($C314,Demographics!$A$1:$T$2860,18,FALSE)/$E314</f>
        <v>1.9230769230769232E-2</v>
      </c>
      <c r="AB314" s="6">
        <f>VLOOKUP($C314,Demographics!$A$1:$T$2860,19,FALSE)/$E314</f>
        <v>7.6923076923076927E-2</v>
      </c>
      <c r="AC314" s="54">
        <f>VLOOKUP($C314,Demographics!$A$1:$T$2860,20,FALSE)/$E314</f>
        <v>0.13461538461538461</v>
      </c>
      <c r="AD314" s="44">
        <f t="shared" si="20"/>
        <v>3.278</v>
      </c>
      <c r="AE314" s="44">
        <f t="shared" si="21"/>
        <v>2.0550000000000002</v>
      </c>
      <c r="AF314" s="44" t="str">
        <f t="shared" si="22"/>
        <v/>
      </c>
      <c r="AG314" s="19">
        <v>0.154</v>
      </c>
      <c r="AH314" s="20">
        <v>-0.499</v>
      </c>
      <c r="AI314" s="17"/>
      <c r="AJ314" s="21">
        <f t="shared" si="24"/>
        <v>-0.34499999999999997</v>
      </c>
      <c r="AK314" s="27">
        <f t="shared" si="23"/>
        <v>386</v>
      </c>
    </row>
    <row r="315" spans="1:37" x14ac:dyDescent="0.2">
      <c r="A315" s="9" t="s">
        <v>725</v>
      </c>
      <c r="B315" s="8" t="s">
        <v>494</v>
      </c>
      <c r="C315" s="35">
        <v>5164</v>
      </c>
      <c r="D315" s="36" t="s">
        <v>123</v>
      </c>
      <c r="E315" s="40">
        <f>VLOOKUP($C315,Demographics!$A$2:$T$2860,2,FALSE)</f>
        <v>2820</v>
      </c>
      <c r="F315" s="87">
        <f>IFERROR(VLOOKUP($C315,'Graduation Rate'!$A:$M,13,FALSE), "")</f>
        <v>0.86602870799999998</v>
      </c>
      <c r="G315" s="87">
        <f>IFERROR(VLOOKUP($C315,Discipline!$A:$I,4,FALSE), "")</f>
        <v>4.5999999999999999E-2</v>
      </c>
      <c r="H315" s="87">
        <f>IFERROR(VLOOKUP($C315,'Dual Credit'!$A:$P,6,FALSE), "")</f>
        <v>0.11</v>
      </c>
      <c r="I315" s="99">
        <f>VLOOKUP($A315,Districts!$A:$G,7,FALSE)</f>
        <v>3.5404961486180335</v>
      </c>
      <c r="J315" s="90">
        <f>VLOOKUP($A315,Districts!$A:$F,5,FALSE)</f>
        <v>14.779551402113128</v>
      </c>
      <c r="K315" s="55">
        <f>VLOOKUP($A315,Districts!$A:$F,6,FALSE)</f>
        <v>14019.93056466266</v>
      </c>
      <c r="L315" s="6">
        <f>VLOOKUP($C315,Demographics!$A$1:$T$2860,3,FALSE)/$E315</f>
        <v>0.50425531914893618</v>
      </c>
      <c r="M315" s="6">
        <f>VLOOKUP($C315,Demographics!$A$1:$T$2860,4,FALSE)/$E315</f>
        <v>0.49574468085106382</v>
      </c>
      <c r="N315" s="6">
        <f>VLOOKUP($C315,Demographics!$A$1:$T$2860,5,FALSE)/$E315</f>
        <v>3.1914893617021275E-3</v>
      </c>
      <c r="O315" s="6">
        <f>VLOOKUP($C315,Demographics!$A$1:$T$2860,6,FALSE)/$E315</f>
        <v>2.0567375886524821E-2</v>
      </c>
      <c r="P315" s="6">
        <f>VLOOKUP($C315,Demographics!$A$1:$T$2860,7,FALSE)/$E315</f>
        <v>1.2411347517730497E-2</v>
      </c>
      <c r="Q315" s="6">
        <f>VLOOKUP($C315,Demographics!$A$1:$T$2860,8,FALSE)/$E315</f>
        <v>0.63404255319148939</v>
      </c>
      <c r="R315" s="6">
        <f>VLOOKUP($C315,Demographics!$A$1:$T$2860,9,FALSE)/$E315</f>
        <v>2.1276595744680851E-3</v>
      </c>
      <c r="S315" s="6">
        <f>VLOOKUP($C315,Demographics!$A$1:$T$2860,10,FALSE)/$E315</f>
        <v>3.6170212765957444E-2</v>
      </c>
      <c r="T315" s="6">
        <f>VLOOKUP($C315,Demographics!$A$1:$T$2860,11,FALSE)/$E315</f>
        <v>0.29148936170212764</v>
      </c>
      <c r="U315" s="6">
        <f>VLOOKUP($C315,Demographics!$A$1:$T$2860,12,FALSE)/$E315</f>
        <v>0.19078014184397163</v>
      </c>
      <c r="V315" s="6">
        <f>VLOOKUP($C315,Demographics!$A$1:$T$2860,13,FALSE)/$E315</f>
        <v>2.1276595744680851E-3</v>
      </c>
      <c r="W315" s="6">
        <f>VLOOKUP($C315,Demographics!$A$1:$T$2860,14,FALSE)/$E315</f>
        <v>1.8439716312056736E-2</v>
      </c>
      <c r="X315" s="6">
        <f>VLOOKUP($C315,Demographics!$A$1:$T$2860,15,FALSE)/$E315</f>
        <v>0.62695035460992909</v>
      </c>
      <c r="Y315" s="6">
        <f>VLOOKUP($C315,Demographics!$A$1:$T$2860,16,FALSE)/$E315</f>
        <v>7.3404255319148931E-2</v>
      </c>
      <c r="Z315" s="6">
        <f>VLOOKUP($C315,Demographics!$A$1:$T$2860,17,FALSE)/$E315</f>
        <v>3.5460992907801421E-4</v>
      </c>
      <c r="AA315" s="6">
        <f>VLOOKUP($C315,Demographics!$A$1:$T$2860,18,FALSE)/$E315</f>
        <v>3.9361702127659576E-2</v>
      </c>
      <c r="AB315" s="6">
        <f>VLOOKUP($C315,Demographics!$A$1:$T$2860,19,FALSE)/$E315</f>
        <v>2.8014184397163119E-2</v>
      </c>
      <c r="AC315" s="54">
        <f>VLOOKUP($C315,Demographics!$A$1:$T$2860,20,FALSE)/$E315</f>
        <v>0.1276595744680851</v>
      </c>
      <c r="AD315" s="44">
        <f t="shared" si="20"/>
        <v>2.6175257731958759</v>
      </c>
      <c r="AE315" s="44">
        <f t="shared" si="21"/>
        <v>1.9389233954451348</v>
      </c>
      <c r="AF315" s="44">
        <f t="shared" si="22"/>
        <v>1.9803646563814863</v>
      </c>
      <c r="AG315" s="19">
        <v>-3.9E-2</v>
      </c>
      <c r="AH315" s="20">
        <v>-7.1999999999999995E-2</v>
      </c>
      <c r="AI315" s="17">
        <v>-0.159</v>
      </c>
      <c r="AJ315" s="21">
        <f t="shared" si="24"/>
        <v>-0.27</v>
      </c>
      <c r="AK315" s="27">
        <f t="shared" si="23"/>
        <v>362</v>
      </c>
    </row>
    <row r="316" spans="1:37" x14ac:dyDescent="0.2">
      <c r="A316" s="9" t="s">
        <v>725</v>
      </c>
      <c r="B316" s="8" t="s">
        <v>74</v>
      </c>
      <c r="C316" s="35">
        <v>3912</v>
      </c>
      <c r="D316" s="36" t="s">
        <v>124</v>
      </c>
      <c r="E316" s="40">
        <f>VLOOKUP($C316,Demographics!$A$2:$T$2860,2,FALSE)</f>
        <v>254</v>
      </c>
      <c r="F316" s="87">
        <f>IFERROR(VLOOKUP($C316,'Graduation Rate'!$A:$M,13,FALSE), "")</f>
        <v>0.18902438999999999</v>
      </c>
      <c r="G316" s="87">
        <f>IFERROR(VLOOKUP($C316,Discipline!$A:$I,4,FALSE), "")</f>
        <v>0.105</v>
      </c>
      <c r="H316" s="87">
        <f>IFERROR(VLOOKUP($C316,'Dual Credit'!$A:$P,6,FALSE), "")</f>
        <v>0.01</v>
      </c>
      <c r="I316" s="99">
        <f>VLOOKUP($A316,Districts!$A:$G,7,FALSE)</f>
        <v>3.5404961486180335</v>
      </c>
      <c r="J316" s="90">
        <f>VLOOKUP($A316,Districts!$A:$F,5,FALSE)</f>
        <v>14.779551402113128</v>
      </c>
      <c r="K316" s="55">
        <f>VLOOKUP($A316,Districts!$A:$F,6,FALSE)</f>
        <v>14019.93056466266</v>
      </c>
      <c r="L316" s="6">
        <f>VLOOKUP($C316,Demographics!$A$1:$T$2860,3,FALSE)/$E316</f>
        <v>0.41732283464566927</v>
      </c>
      <c r="M316" s="6">
        <f>VLOOKUP($C316,Demographics!$A$1:$T$2860,4,FALSE)/$E316</f>
        <v>0.58267716535433067</v>
      </c>
      <c r="N316" s="6">
        <f>VLOOKUP($C316,Demographics!$A$1:$T$2860,5,FALSE)/$E316</f>
        <v>7.874015748031496E-3</v>
      </c>
      <c r="O316" s="6">
        <f>VLOOKUP($C316,Demographics!$A$1:$T$2860,6,FALSE)/$E316</f>
        <v>7.874015748031496E-3</v>
      </c>
      <c r="P316" s="6">
        <f>VLOOKUP($C316,Demographics!$A$1:$T$2860,7,FALSE)/$E316</f>
        <v>1.1811023622047244E-2</v>
      </c>
      <c r="Q316" s="6">
        <f>VLOOKUP($C316,Demographics!$A$1:$T$2860,8,FALSE)/$E316</f>
        <v>0.82283464566929132</v>
      </c>
      <c r="R316" s="6">
        <f>VLOOKUP($C316,Demographics!$A$1:$T$2860,9,FALSE)/$E316</f>
        <v>3.937007874015748E-3</v>
      </c>
      <c r="S316" s="6">
        <f>VLOOKUP($C316,Demographics!$A$1:$T$2860,10,FALSE)/$E316</f>
        <v>2.7559055118110236E-2</v>
      </c>
      <c r="T316" s="6">
        <f>VLOOKUP($C316,Demographics!$A$1:$T$2860,11,FALSE)/$E316</f>
        <v>0.11811023622047244</v>
      </c>
      <c r="U316" s="6">
        <f>VLOOKUP($C316,Demographics!$A$1:$T$2860,12,FALSE)/$E316</f>
        <v>0.25196850393700787</v>
      </c>
      <c r="V316" s="6">
        <f>VLOOKUP($C316,Demographics!$A$1:$T$2860,13,FALSE)/$E316</f>
        <v>3.937007874015748E-3</v>
      </c>
      <c r="W316" s="6">
        <f>VLOOKUP($C316,Demographics!$A$1:$T$2860,14,FALSE)/$E316</f>
        <v>0.1062992125984252</v>
      </c>
      <c r="X316" s="6">
        <f>VLOOKUP($C316,Demographics!$A$1:$T$2860,15,FALSE)/$E316</f>
        <v>0.8307086614173228</v>
      </c>
      <c r="Y316" s="6">
        <f>VLOOKUP($C316,Demographics!$A$1:$T$2860,16,FALSE)/$E316</f>
        <v>0.1062992125984252</v>
      </c>
      <c r="Z316" s="6">
        <f>VLOOKUP($C316,Demographics!$A$1:$T$2860,17,FALSE)/$E316</f>
        <v>0</v>
      </c>
      <c r="AA316" s="6">
        <f>VLOOKUP($C316,Demographics!$A$1:$T$2860,18,FALSE)/$E316</f>
        <v>0.27559055118110237</v>
      </c>
      <c r="AB316" s="6">
        <f>VLOOKUP($C316,Demographics!$A$1:$T$2860,19,FALSE)/$E316</f>
        <v>3.937007874015748E-2</v>
      </c>
      <c r="AC316" s="54">
        <f>VLOOKUP($C316,Demographics!$A$1:$T$2860,20,FALSE)/$E316</f>
        <v>8.2677165354330714E-2</v>
      </c>
      <c r="AD316" s="44" t="str">
        <f t="shared" si="20"/>
        <v/>
      </c>
      <c r="AE316" s="44" t="str">
        <f t="shared" si="21"/>
        <v/>
      </c>
      <c r="AF316" s="44" t="str">
        <f t="shared" si="22"/>
        <v/>
      </c>
      <c r="AG316" s="19"/>
      <c r="AH316" s="20"/>
      <c r="AI316" s="17"/>
      <c r="AJ316" s="21">
        <f t="shared" si="24"/>
        <v>0</v>
      </c>
      <c r="AK316" s="27">
        <f t="shared" si="23"/>
        <v>223</v>
      </c>
    </row>
    <row r="317" spans="1:37" x14ac:dyDescent="0.2">
      <c r="A317" s="9" t="s">
        <v>725</v>
      </c>
      <c r="B317" s="8" t="s">
        <v>144</v>
      </c>
      <c r="C317" s="35">
        <v>2917</v>
      </c>
      <c r="D317" s="36" t="s">
        <v>123</v>
      </c>
      <c r="E317" s="40">
        <f>VLOOKUP($C317,Demographics!$A$2:$T$2860,2,FALSE)</f>
        <v>2295</v>
      </c>
      <c r="F317" s="87">
        <f>IFERROR(VLOOKUP($C317,'Graduation Rate'!$A:$M,13,FALSE), "")</f>
        <v>0.83458646599999997</v>
      </c>
      <c r="G317" s="87">
        <f>IFERROR(VLOOKUP($C317,Discipline!$A:$I,4,FALSE), "")</f>
        <v>5.3999999999999999E-2</v>
      </c>
      <c r="H317" s="87">
        <f>IFERROR(VLOOKUP($C317,'Dual Credit'!$A:$P,6,FALSE), "")</f>
        <v>0.105</v>
      </c>
      <c r="I317" s="99">
        <f>VLOOKUP($A317,Districts!$A:$G,7,FALSE)</f>
        <v>3.5404961486180335</v>
      </c>
      <c r="J317" s="90">
        <f>VLOOKUP($A317,Districts!$A:$F,5,FALSE)</f>
        <v>14.779551402113128</v>
      </c>
      <c r="K317" s="55">
        <f>VLOOKUP($A317,Districts!$A:$F,6,FALSE)</f>
        <v>14019.93056466266</v>
      </c>
      <c r="L317" s="6">
        <f>VLOOKUP($C317,Demographics!$A$1:$T$2860,3,FALSE)/$E317</f>
        <v>0.49368191721132898</v>
      </c>
      <c r="M317" s="6">
        <f>VLOOKUP($C317,Demographics!$A$1:$T$2860,4,FALSE)/$E317</f>
        <v>0.50631808278867108</v>
      </c>
      <c r="N317" s="6">
        <f>VLOOKUP($C317,Demographics!$A$1:$T$2860,5,FALSE)/$E317</f>
        <v>0</v>
      </c>
      <c r="O317" s="6">
        <f>VLOOKUP($C317,Demographics!$A$1:$T$2860,6,FALSE)/$E317</f>
        <v>1.045751633986928E-2</v>
      </c>
      <c r="P317" s="6">
        <f>VLOOKUP($C317,Demographics!$A$1:$T$2860,7,FALSE)/$E317</f>
        <v>1.4379084967320261E-2</v>
      </c>
      <c r="Q317" s="6">
        <f>VLOOKUP($C317,Demographics!$A$1:$T$2860,8,FALSE)/$E317</f>
        <v>0.81220043572984746</v>
      </c>
      <c r="R317" s="6">
        <f>VLOOKUP($C317,Demographics!$A$1:$T$2860,9,FALSE)/$E317</f>
        <v>8.7145969498910673E-4</v>
      </c>
      <c r="S317" s="6">
        <f>VLOOKUP($C317,Demographics!$A$1:$T$2860,10,FALSE)/$E317</f>
        <v>1.5686274509803921E-2</v>
      </c>
      <c r="T317" s="6">
        <f>VLOOKUP($C317,Demographics!$A$1:$T$2860,11,FALSE)/$E317</f>
        <v>0.14640522875816994</v>
      </c>
      <c r="U317" s="6">
        <f>VLOOKUP($C317,Demographics!$A$1:$T$2860,12,FALSE)/$E317</f>
        <v>0.29847494553376908</v>
      </c>
      <c r="V317" s="6">
        <f>VLOOKUP($C317,Demographics!$A$1:$T$2860,13,FALSE)/$E317</f>
        <v>8.7145969498910673E-4</v>
      </c>
      <c r="W317" s="6">
        <f>VLOOKUP($C317,Demographics!$A$1:$T$2860,14,FALSE)/$E317</f>
        <v>3.2244008714596949E-2</v>
      </c>
      <c r="X317" s="6">
        <f>VLOOKUP($C317,Demographics!$A$1:$T$2860,15,FALSE)/$E317</f>
        <v>0.76296296296296295</v>
      </c>
      <c r="Y317" s="6">
        <f>VLOOKUP($C317,Demographics!$A$1:$T$2860,16,FALSE)/$E317</f>
        <v>8.9760348583877991E-2</v>
      </c>
      <c r="Z317" s="6">
        <f>VLOOKUP($C317,Demographics!$A$1:$T$2860,17,FALSE)/$E317</f>
        <v>0</v>
      </c>
      <c r="AA317" s="6">
        <f>VLOOKUP($C317,Demographics!$A$1:$T$2860,18,FALSE)/$E317</f>
        <v>6.1437908496732023E-2</v>
      </c>
      <c r="AB317" s="6">
        <f>VLOOKUP($C317,Demographics!$A$1:$T$2860,19,FALSE)/$E317</f>
        <v>2.0915032679738561E-2</v>
      </c>
      <c r="AC317" s="54">
        <f>VLOOKUP($C317,Demographics!$A$1:$T$2860,20,FALSE)/$E317</f>
        <v>0.13420479302832244</v>
      </c>
      <c r="AD317" s="44">
        <f t="shared" si="20"/>
        <v>2.2891566265060237</v>
      </c>
      <c r="AE317" s="44">
        <f t="shared" si="21"/>
        <v>1.5790055248618782</v>
      </c>
      <c r="AF317" s="44">
        <f t="shared" si="22"/>
        <v>1.899103139013453</v>
      </c>
      <c r="AG317" s="21">
        <v>-0.13700000000000001</v>
      </c>
      <c r="AH317" s="18">
        <v>-0.16900000000000001</v>
      </c>
      <c r="AI317" s="17">
        <v>4.0000000000000001E-3</v>
      </c>
      <c r="AJ317" s="21">
        <f t="shared" si="24"/>
        <v>-0.30200000000000005</v>
      </c>
      <c r="AK317" s="27">
        <f t="shared" si="23"/>
        <v>373</v>
      </c>
    </row>
    <row r="318" spans="1:37" x14ac:dyDescent="0.2">
      <c r="A318" s="9" t="s">
        <v>726</v>
      </c>
      <c r="B318" s="8" t="s">
        <v>280</v>
      </c>
      <c r="C318" s="35">
        <v>2397</v>
      </c>
      <c r="D318" s="36" t="s">
        <v>123</v>
      </c>
      <c r="E318" s="40">
        <f>VLOOKUP($C318,Demographics!$A$2:$T$2860,2,FALSE)</f>
        <v>157</v>
      </c>
      <c r="F318" s="87" t="str">
        <f>IFERROR(VLOOKUP($C318,'Graduation Rate'!$A:$M,13,FALSE), "")</f>
        <v/>
      </c>
      <c r="G318" s="87" t="str">
        <f>IFERROR(VLOOKUP($C318,Discipline!$A:$I,4,FALSE), "")</f>
        <v/>
      </c>
      <c r="H318" s="87">
        <f>IFERROR(VLOOKUP($C318,'Dual Credit'!$A:$P,6,FALSE), "")</f>
        <v>0.1</v>
      </c>
      <c r="I318" s="99">
        <f>VLOOKUP($A318,Districts!$A:$G,7,FALSE)</f>
        <v>1.3576158940397351</v>
      </c>
      <c r="J318" s="90">
        <f>VLOOKUP($A318,Districts!$A:$F,5,FALSE)</f>
        <v>13.406750944871629</v>
      </c>
      <c r="K318" s="55">
        <f>VLOOKUP($A318,Districts!$A:$F,6,FALSE)</f>
        <v>17496.55030621172</v>
      </c>
      <c r="L318" s="6">
        <f>VLOOKUP($C318,Demographics!$A$1:$T$2860,3,FALSE)/$E318</f>
        <v>0.51592356687898089</v>
      </c>
      <c r="M318" s="6">
        <f>VLOOKUP($C318,Demographics!$A$1:$T$2860,4,FALSE)/$E318</f>
        <v>0.48407643312101911</v>
      </c>
      <c r="N318" s="6">
        <f>VLOOKUP($C318,Demographics!$A$1:$T$2860,5,FALSE)/$E318</f>
        <v>0</v>
      </c>
      <c r="O318" s="6">
        <f>VLOOKUP($C318,Demographics!$A$1:$T$2860,6,FALSE)/$E318</f>
        <v>0</v>
      </c>
      <c r="P318" s="6">
        <f>VLOOKUP($C318,Demographics!$A$1:$T$2860,7,FALSE)/$E318</f>
        <v>6.369426751592357E-3</v>
      </c>
      <c r="Q318" s="6">
        <f>VLOOKUP($C318,Demographics!$A$1:$T$2860,8,FALSE)/$E318</f>
        <v>0.61783439490445857</v>
      </c>
      <c r="R318" s="6">
        <f>VLOOKUP($C318,Demographics!$A$1:$T$2860,9,FALSE)/$E318</f>
        <v>0</v>
      </c>
      <c r="S318" s="6">
        <f>VLOOKUP($C318,Demographics!$A$1:$T$2860,10,FALSE)/$E318</f>
        <v>1.9108280254777069E-2</v>
      </c>
      <c r="T318" s="6">
        <f>VLOOKUP($C318,Demographics!$A$1:$T$2860,11,FALSE)/$E318</f>
        <v>0.35668789808917195</v>
      </c>
      <c r="U318" s="6">
        <f>VLOOKUP($C318,Demographics!$A$1:$T$2860,12,FALSE)/$E318</f>
        <v>3.8216560509554139E-2</v>
      </c>
      <c r="V318" s="6">
        <f>VLOOKUP($C318,Demographics!$A$1:$T$2860,13,FALSE)/$E318</f>
        <v>0</v>
      </c>
      <c r="W318" s="6">
        <f>VLOOKUP($C318,Demographics!$A$1:$T$2860,14,FALSE)/$E318</f>
        <v>0</v>
      </c>
      <c r="X318" s="6">
        <f>VLOOKUP($C318,Demographics!$A$1:$T$2860,15,FALSE)/$E318</f>
        <v>0.78343949044585992</v>
      </c>
      <c r="Y318" s="6">
        <f>VLOOKUP($C318,Demographics!$A$1:$T$2860,16,FALSE)/$E318</f>
        <v>0.14012738853503184</v>
      </c>
      <c r="Z318" s="6">
        <f>VLOOKUP($C318,Demographics!$A$1:$T$2860,17,FALSE)/$E318</f>
        <v>0</v>
      </c>
      <c r="AA318" s="6">
        <f>VLOOKUP($C318,Demographics!$A$1:$T$2860,18,FALSE)/$E318</f>
        <v>4.4585987261146494E-2</v>
      </c>
      <c r="AB318" s="6">
        <f>VLOOKUP($C318,Demographics!$A$1:$T$2860,19,FALSE)/$E318</f>
        <v>0</v>
      </c>
      <c r="AC318" s="54">
        <f>VLOOKUP($C318,Demographics!$A$1:$T$2860,20,FALSE)/$E318</f>
        <v>0.17197452229299362</v>
      </c>
      <c r="AD318" s="44">
        <f t="shared" si="20"/>
        <v>2.6379999999999999</v>
      </c>
      <c r="AE318" s="44">
        <f t="shared" si="21"/>
        <v>2.1970000000000001</v>
      </c>
      <c r="AF318" s="44">
        <f t="shared" si="22"/>
        <v>2.3469999999999995</v>
      </c>
      <c r="AG318" s="19">
        <v>7.0999999999999994E-2</v>
      </c>
      <c r="AH318" s="20">
        <v>0.29099999999999998</v>
      </c>
      <c r="AI318" s="17">
        <v>0.17699999999999999</v>
      </c>
      <c r="AJ318" s="21">
        <f t="shared" si="24"/>
        <v>0.53899999999999992</v>
      </c>
      <c r="AK318" s="27">
        <f t="shared" si="23"/>
        <v>69</v>
      </c>
    </row>
    <row r="319" spans="1:37" x14ac:dyDescent="0.2">
      <c r="A319" s="9" t="s">
        <v>727</v>
      </c>
      <c r="B319" s="8" t="s">
        <v>151</v>
      </c>
      <c r="C319" s="35">
        <v>2858</v>
      </c>
      <c r="D319" s="36" t="s">
        <v>123</v>
      </c>
      <c r="E319" s="40">
        <f>VLOOKUP($C319,Demographics!$A$2:$T$2860,2,FALSE)</f>
        <v>297</v>
      </c>
      <c r="F319" s="87">
        <f>IFERROR(VLOOKUP($C319,'Graduation Rate'!$A:$M,13,FALSE), "")</f>
        <v>0.89473684200000003</v>
      </c>
      <c r="G319" s="87" t="str">
        <f>IFERROR(VLOOKUP($C319,Discipline!$A:$I,4,FALSE), "")</f>
        <v/>
      </c>
      <c r="H319" s="87">
        <f>IFERROR(VLOOKUP($C319,'Dual Credit'!$A:$P,6,FALSE), "")</f>
        <v>0.1</v>
      </c>
      <c r="I319" s="99">
        <f>VLOOKUP($A319,Districts!$A:$G,7,FALSE)</f>
        <v>1.9173228346456692</v>
      </c>
      <c r="J319" s="90">
        <f>VLOOKUP($A319,Districts!$A:$F,5,FALSE)</f>
        <v>12.346190476190475</v>
      </c>
      <c r="K319" s="55">
        <f>VLOOKUP($A319,Districts!$A:$F,6,FALSE)</f>
        <v>20511.207197130403</v>
      </c>
      <c r="L319" s="6">
        <f>VLOOKUP($C319,Demographics!$A$1:$T$2860,3,FALSE)/$E319</f>
        <v>0.43097643097643096</v>
      </c>
      <c r="M319" s="6">
        <f>VLOOKUP($C319,Demographics!$A$1:$T$2860,4,FALSE)/$E319</f>
        <v>0.56902356902356899</v>
      </c>
      <c r="N319" s="6">
        <f>VLOOKUP($C319,Demographics!$A$1:$T$2860,5,FALSE)/$E319</f>
        <v>1.6835016835016835E-2</v>
      </c>
      <c r="O319" s="6">
        <f>VLOOKUP($C319,Demographics!$A$1:$T$2860,6,FALSE)/$E319</f>
        <v>3.3670033670033669E-3</v>
      </c>
      <c r="P319" s="6">
        <f>VLOOKUP($C319,Demographics!$A$1:$T$2860,7,FALSE)/$E319</f>
        <v>3.3670033670033669E-3</v>
      </c>
      <c r="Q319" s="6">
        <f>VLOOKUP($C319,Demographics!$A$1:$T$2860,8,FALSE)/$E319</f>
        <v>8.0808080808080815E-2</v>
      </c>
      <c r="R319" s="6">
        <f>VLOOKUP($C319,Demographics!$A$1:$T$2860,9,FALSE)/$E319</f>
        <v>0</v>
      </c>
      <c r="S319" s="6">
        <f>VLOOKUP($C319,Demographics!$A$1:$T$2860,10,FALSE)/$E319</f>
        <v>5.7239057239057242E-2</v>
      </c>
      <c r="T319" s="6">
        <f>VLOOKUP($C319,Demographics!$A$1:$T$2860,11,FALSE)/$E319</f>
        <v>0.83838383838383834</v>
      </c>
      <c r="U319" s="6">
        <f>VLOOKUP($C319,Demographics!$A$1:$T$2860,12,FALSE)/$E319</f>
        <v>0</v>
      </c>
      <c r="V319" s="6">
        <f>VLOOKUP($C319,Demographics!$A$1:$T$2860,13,FALSE)/$E319</f>
        <v>0</v>
      </c>
      <c r="W319" s="6">
        <f>VLOOKUP($C319,Demographics!$A$1:$T$2860,14,FALSE)/$E319</f>
        <v>6.3973063973063973E-2</v>
      </c>
      <c r="X319" s="6">
        <f>VLOOKUP($C319,Demographics!$A$1:$T$2860,15,FALSE)/$E319</f>
        <v>0.53198653198653201</v>
      </c>
      <c r="Y319" s="6">
        <f>VLOOKUP($C319,Demographics!$A$1:$T$2860,16,FALSE)/$E319</f>
        <v>0</v>
      </c>
      <c r="Z319" s="6">
        <f>VLOOKUP($C319,Demographics!$A$1:$T$2860,17,FALSE)/$E319</f>
        <v>2.3569023569023569E-2</v>
      </c>
      <c r="AA319" s="6">
        <f>VLOOKUP($C319,Demographics!$A$1:$T$2860,18,FALSE)/$E319</f>
        <v>3.3670033670033669E-2</v>
      </c>
      <c r="AB319" s="6">
        <f>VLOOKUP($C319,Demographics!$A$1:$T$2860,19,FALSE)/$E319</f>
        <v>2.6936026936026935E-2</v>
      </c>
      <c r="AC319" s="54">
        <f>VLOOKUP($C319,Demographics!$A$1:$T$2860,20,FALSE)/$E319</f>
        <v>0.20875420875420875</v>
      </c>
      <c r="AD319" s="44">
        <f t="shared" si="20"/>
        <v>2.673135852911134</v>
      </c>
      <c r="AE319" s="44">
        <f t="shared" si="21"/>
        <v>2.4106230847803882</v>
      </c>
      <c r="AF319" s="44">
        <f t="shared" si="22"/>
        <v>2.3932926829268295</v>
      </c>
      <c r="AG319" s="19">
        <v>-3.6999999999999998E-2</v>
      </c>
      <c r="AH319" s="20">
        <v>0.22700000000000001</v>
      </c>
      <c r="AI319" s="17">
        <v>5.1999999999999998E-2</v>
      </c>
      <c r="AJ319" s="21">
        <f t="shared" si="24"/>
        <v>0.24199999999999999</v>
      </c>
      <c r="AK319" s="27">
        <f t="shared" si="23"/>
        <v>145</v>
      </c>
    </row>
    <row r="320" spans="1:37" x14ac:dyDescent="0.2">
      <c r="A320" s="9" t="s">
        <v>728</v>
      </c>
      <c r="B320" s="8" t="s">
        <v>201</v>
      </c>
      <c r="C320" s="35">
        <v>4081</v>
      </c>
      <c r="D320" s="36" t="s">
        <v>123</v>
      </c>
      <c r="E320" s="40">
        <f>VLOOKUP($C320,Demographics!$A$2:$T$2860,2,FALSE)</f>
        <v>1545</v>
      </c>
      <c r="F320" s="87">
        <f>IFERROR(VLOOKUP($C320,'Graduation Rate'!$A:$M,13,FALSE), "")</f>
        <v>0.88571428600000002</v>
      </c>
      <c r="G320" s="87">
        <f>IFERROR(VLOOKUP($C320,Discipline!$A:$I,4,FALSE), "")</f>
        <v>2.9000000000000001E-2</v>
      </c>
      <c r="H320" s="87">
        <f>IFERROR(VLOOKUP($C320,'Dual Credit'!$A:$P,6,FALSE), "")</f>
        <v>0.22800000000000001</v>
      </c>
      <c r="I320" s="99">
        <f>VLOOKUP($A320,Districts!$A:$G,7,FALSE)</f>
        <v>3.9219551099464511</v>
      </c>
      <c r="J320" s="90">
        <f>VLOOKUP($A320,Districts!$A:$F,5,FALSE)</f>
        <v>14.869492203643327</v>
      </c>
      <c r="K320" s="55">
        <f>VLOOKUP($A320,Districts!$A:$F,6,FALSE)</f>
        <v>14611.149089004077</v>
      </c>
      <c r="L320" s="6">
        <f>VLOOKUP($C320,Demographics!$A$1:$T$2860,3,FALSE)/$E320</f>
        <v>0.4854368932038835</v>
      </c>
      <c r="M320" s="6">
        <f>VLOOKUP($C320,Demographics!$A$1:$T$2860,4,FALSE)/$E320</f>
        <v>0.5145631067961165</v>
      </c>
      <c r="N320" s="6">
        <f>VLOOKUP($C320,Demographics!$A$1:$T$2860,5,FALSE)/$E320</f>
        <v>3.2362459546925568E-3</v>
      </c>
      <c r="O320" s="6">
        <f>VLOOKUP($C320,Demographics!$A$1:$T$2860,6,FALSE)/$E320</f>
        <v>2.3300970873786409E-2</v>
      </c>
      <c r="P320" s="6">
        <f>VLOOKUP($C320,Demographics!$A$1:$T$2860,7,FALSE)/$E320</f>
        <v>7.7669902912621356E-3</v>
      </c>
      <c r="Q320" s="6">
        <f>VLOOKUP($C320,Demographics!$A$1:$T$2860,8,FALSE)/$E320</f>
        <v>9.1909385113268613E-2</v>
      </c>
      <c r="R320" s="6">
        <f>VLOOKUP($C320,Demographics!$A$1:$T$2860,9,FALSE)/$E320</f>
        <v>5.1779935275080907E-3</v>
      </c>
      <c r="S320" s="6">
        <f>VLOOKUP($C320,Demographics!$A$1:$T$2860,10,FALSE)/$E320</f>
        <v>9.9029126213592236E-2</v>
      </c>
      <c r="T320" s="6">
        <f>VLOOKUP($C320,Demographics!$A$1:$T$2860,11,FALSE)/$E320</f>
        <v>0.76957928802588993</v>
      </c>
      <c r="U320" s="6">
        <f>VLOOKUP($C320,Demographics!$A$1:$T$2860,12,FALSE)/$E320</f>
        <v>1.4886731391585761E-2</v>
      </c>
      <c r="V320" s="6">
        <f>VLOOKUP($C320,Demographics!$A$1:$T$2860,13,FALSE)/$E320</f>
        <v>2.5889967637540453E-3</v>
      </c>
      <c r="W320" s="6">
        <f>VLOOKUP($C320,Demographics!$A$1:$T$2860,14,FALSE)/$E320</f>
        <v>1.9417475728155338E-2</v>
      </c>
      <c r="X320" s="6">
        <f>VLOOKUP($C320,Demographics!$A$1:$T$2860,15,FALSE)/$E320</f>
        <v>0.14174757281553399</v>
      </c>
      <c r="Y320" s="6">
        <f>VLOOKUP($C320,Demographics!$A$1:$T$2860,16,FALSE)/$E320</f>
        <v>0</v>
      </c>
      <c r="Z320" s="6">
        <f>VLOOKUP($C320,Demographics!$A$1:$T$2860,17,FALSE)/$E320</f>
        <v>3.1067961165048542E-2</v>
      </c>
      <c r="AA320" s="6">
        <f>VLOOKUP($C320,Demographics!$A$1:$T$2860,18,FALSE)/$E320</f>
        <v>3.8187702265372166E-2</v>
      </c>
      <c r="AB320" s="6">
        <f>VLOOKUP($C320,Demographics!$A$1:$T$2860,19,FALSE)/$E320</f>
        <v>7.6375404530744331E-2</v>
      </c>
      <c r="AC320" s="54">
        <f>VLOOKUP($C320,Demographics!$A$1:$T$2860,20,FALSE)/$E320</f>
        <v>7.9611650485436891E-2</v>
      </c>
      <c r="AD320" s="44">
        <f t="shared" si="20"/>
        <v>3.2707910750507101</v>
      </c>
      <c r="AE320" s="44">
        <f t="shared" si="21"/>
        <v>2.6503567787971458</v>
      </c>
      <c r="AF320" s="44">
        <f t="shared" si="22"/>
        <v>2.973025048169557</v>
      </c>
      <c r="AG320" s="19">
        <v>2.5000000000000001E-2</v>
      </c>
      <c r="AH320" s="20">
        <v>0.03</v>
      </c>
      <c r="AI320" s="17">
        <v>0.3</v>
      </c>
      <c r="AJ320" s="21">
        <f t="shared" si="24"/>
        <v>0.35499999999999998</v>
      </c>
      <c r="AK320" s="27">
        <f t="shared" si="23"/>
        <v>114</v>
      </c>
    </row>
    <row r="321" spans="1:37" x14ac:dyDescent="0.2">
      <c r="A321" s="9" t="s">
        <v>728</v>
      </c>
      <c r="B321" s="8" t="s">
        <v>43</v>
      </c>
      <c r="C321" s="35">
        <v>1516</v>
      </c>
      <c r="D321" s="36" t="s">
        <v>124</v>
      </c>
      <c r="E321" s="40">
        <f>VLOOKUP($C321,Demographics!$A$2:$T$2860,2,FALSE)</f>
        <v>148</v>
      </c>
      <c r="F321" s="87">
        <f>IFERROR(VLOOKUP($C321,'Graduation Rate'!$A:$M,13,FALSE), "")</f>
        <v>0.35</v>
      </c>
      <c r="G321" s="87">
        <f>IFERROR(VLOOKUP($C321,Discipline!$A:$I,4,FALSE), "")</f>
        <v>9.6000000000000002E-2</v>
      </c>
      <c r="H321" s="87">
        <f>IFERROR(VLOOKUP($C321,'Dual Credit'!$A:$P,6,FALSE), "")</f>
        <v>0.1</v>
      </c>
      <c r="I321" s="99">
        <f>VLOOKUP($A321,Districts!$A:$G,7,FALSE)</f>
        <v>3.9219551099464511</v>
      </c>
      <c r="J321" s="90">
        <f>VLOOKUP($A321,Districts!$A:$F,5,FALSE)</f>
        <v>14.869492203643327</v>
      </c>
      <c r="K321" s="55">
        <f>VLOOKUP($A321,Districts!$A:$F,6,FALSE)</f>
        <v>14611.149089004077</v>
      </c>
      <c r="L321" s="6">
        <f>VLOOKUP($C321,Demographics!$A$1:$T$2860,3,FALSE)/$E321</f>
        <v>0.45270270270270269</v>
      </c>
      <c r="M321" s="6">
        <f>VLOOKUP($C321,Demographics!$A$1:$T$2860,4,FALSE)/$E321</f>
        <v>0.54729729729729726</v>
      </c>
      <c r="N321" s="6">
        <f>VLOOKUP($C321,Demographics!$A$1:$T$2860,5,FALSE)/$E321</f>
        <v>6.7567567567567571E-3</v>
      </c>
      <c r="O321" s="6">
        <f>VLOOKUP($C321,Demographics!$A$1:$T$2860,6,FALSE)/$E321</f>
        <v>6.7567567567567571E-3</v>
      </c>
      <c r="P321" s="6">
        <f>VLOOKUP($C321,Demographics!$A$1:$T$2860,7,FALSE)/$E321</f>
        <v>1.3513513513513514E-2</v>
      </c>
      <c r="Q321" s="6">
        <f>VLOOKUP($C321,Demographics!$A$1:$T$2860,8,FALSE)/$E321</f>
        <v>8.1081081081081086E-2</v>
      </c>
      <c r="R321" s="6">
        <f>VLOOKUP($C321,Demographics!$A$1:$T$2860,9,FALSE)/$E321</f>
        <v>0</v>
      </c>
      <c r="S321" s="6">
        <f>VLOOKUP($C321,Demographics!$A$1:$T$2860,10,FALSE)/$E321</f>
        <v>9.45945945945946E-2</v>
      </c>
      <c r="T321" s="6">
        <f>VLOOKUP($C321,Demographics!$A$1:$T$2860,11,FALSE)/$E321</f>
        <v>0.79729729729729726</v>
      </c>
      <c r="U321" s="6">
        <f>VLOOKUP($C321,Demographics!$A$1:$T$2860,12,FALSE)/$E321</f>
        <v>6.7567567567567571E-3</v>
      </c>
      <c r="V321" s="6">
        <f>VLOOKUP($C321,Demographics!$A$1:$T$2860,13,FALSE)/$E321</f>
        <v>0</v>
      </c>
      <c r="W321" s="6">
        <f>VLOOKUP($C321,Demographics!$A$1:$T$2860,14,FALSE)/$E321</f>
        <v>4.72972972972973E-2</v>
      </c>
      <c r="X321" s="6">
        <f>VLOOKUP($C321,Demographics!$A$1:$T$2860,15,FALSE)/$E321</f>
        <v>0.39864864864864863</v>
      </c>
      <c r="Y321" s="6">
        <f>VLOOKUP($C321,Demographics!$A$1:$T$2860,16,FALSE)/$E321</f>
        <v>0</v>
      </c>
      <c r="Z321" s="6">
        <f>VLOOKUP($C321,Demographics!$A$1:$T$2860,17,FALSE)/$E321</f>
        <v>1.3513513513513514E-2</v>
      </c>
      <c r="AA321" s="6">
        <f>VLOOKUP($C321,Demographics!$A$1:$T$2860,18,FALSE)/$E321</f>
        <v>0.25675675675675674</v>
      </c>
      <c r="AB321" s="6">
        <f>VLOOKUP($C321,Demographics!$A$1:$T$2860,19,FALSE)/$E321</f>
        <v>7.4324324324324328E-2</v>
      </c>
      <c r="AC321" s="54">
        <f>VLOOKUP($C321,Demographics!$A$1:$T$2860,20,FALSE)/$E321</f>
        <v>0.29729729729729731</v>
      </c>
      <c r="AD321" s="44">
        <f t="shared" si="20"/>
        <v>2.0662525879917184</v>
      </c>
      <c r="AE321" s="44" t="str">
        <f t="shared" si="21"/>
        <v/>
      </c>
      <c r="AF321" s="44" t="str">
        <f t="shared" si="22"/>
        <v/>
      </c>
      <c r="AG321" s="21">
        <v>-0.437</v>
      </c>
      <c r="AH321" s="18"/>
      <c r="AI321" s="17"/>
      <c r="AJ321" s="21">
        <f t="shared" si="24"/>
        <v>-0.437</v>
      </c>
      <c r="AK321" s="27">
        <f t="shared" si="23"/>
        <v>409</v>
      </c>
    </row>
    <row r="322" spans="1:37" x14ac:dyDescent="0.2">
      <c r="A322" s="9" t="s">
        <v>728</v>
      </c>
      <c r="B322" s="8" t="s">
        <v>243</v>
      </c>
      <c r="C322" s="35">
        <v>2681</v>
      </c>
      <c r="D322" s="36" t="s">
        <v>123</v>
      </c>
      <c r="E322" s="40">
        <f>VLOOKUP($C322,Demographics!$A$2:$T$2860,2,FALSE)</f>
        <v>1460</v>
      </c>
      <c r="F322" s="87">
        <f>IFERROR(VLOOKUP($C322,'Graduation Rate'!$A:$M,13,FALSE), "")</f>
        <v>0.87697160900000004</v>
      </c>
      <c r="G322" s="87">
        <f>IFERROR(VLOOKUP($C322,Discipline!$A:$I,4,FALSE), "")</f>
        <v>4.2000000000000003E-2</v>
      </c>
      <c r="H322" s="87">
        <f>IFERROR(VLOOKUP($C322,'Dual Credit'!$A:$P,6,FALSE), "")</f>
        <v>0.27600000000000002</v>
      </c>
      <c r="I322" s="99">
        <f>VLOOKUP($A322,Districts!$A:$G,7,FALSE)</f>
        <v>3.9219551099464511</v>
      </c>
      <c r="J322" s="90">
        <f>VLOOKUP($A322,Districts!$A:$F,5,FALSE)</f>
        <v>14.869492203643327</v>
      </c>
      <c r="K322" s="55">
        <f>VLOOKUP($A322,Districts!$A:$F,6,FALSE)</f>
        <v>14611.149089004077</v>
      </c>
      <c r="L322" s="6">
        <f>VLOOKUP($C322,Demographics!$A$1:$T$2860,3,FALSE)/$E322</f>
        <v>0.4945205479452055</v>
      </c>
      <c r="M322" s="6">
        <f>VLOOKUP($C322,Demographics!$A$1:$T$2860,4,FALSE)/$E322</f>
        <v>0.5054794520547945</v>
      </c>
      <c r="N322" s="6">
        <f>VLOOKUP($C322,Demographics!$A$1:$T$2860,5,FALSE)/$E322</f>
        <v>3.4246575342465752E-3</v>
      </c>
      <c r="O322" s="6">
        <f>VLOOKUP($C322,Demographics!$A$1:$T$2860,6,FALSE)/$E322</f>
        <v>1.8493150684931507E-2</v>
      </c>
      <c r="P322" s="6">
        <f>VLOOKUP($C322,Demographics!$A$1:$T$2860,7,FALSE)/$E322</f>
        <v>8.21917808219178E-3</v>
      </c>
      <c r="Q322" s="6">
        <f>VLOOKUP($C322,Demographics!$A$1:$T$2860,8,FALSE)/$E322</f>
        <v>8.7671232876712329E-2</v>
      </c>
      <c r="R322" s="6">
        <f>VLOOKUP($C322,Demographics!$A$1:$T$2860,9,FALSE)/$E322</f>
        <v>2.7397260273972603E-3</v>
      </c>
      <c r="S322" s="6">
        <f>VLOOKUP($C322,Demographics!$A$1:$T$2860,10,FALSE)/$E322</f>
        <v>0.1095890410958904</v>
      </c>
      <c r="T322" s="6">
        <f>VLOOKUP($C322,Demographics!$A$1:$T$2860,11,FALSE)/$E322</f>
        <v>0.76986301369863008</v>
      </c>
      <c r="U322" s="6">
        <f>VLOOKUP($C322,Demographics!$A$1:$T$2860,12,FALSE)/$E322</f>
        <v>1.0958904109589041E-2</v>
      </c>
      <c r="V322" s="6">
        <f>VLOOKUP($C322,Demographics!$A$1:$T$2860,13,FALSE)/$E322</f>
        <v>5.4794520547945206E-3</v>
      </c>
      <c r="W322" s="6">
        <f>VLOOKUP($C322,Demographics!$A$1:$T$2860,14,FALSE)/$E322</f>
        <v>2.4657534246575342E-2</v>
      </c>
      <c r="X322" s="6">
        <f>VLOOKUP($C322,Demographics!$A$1:$T$2860,15,FALSE)/$E322</f>
        <v>0.2582191780821918</v>
      </c>
      <c r="Y322" s="6">
        <f>VLOOKUP($C322,Demographics!$A$1:$T$2860,16,FALSE)/$E322</f>
        <v>0</v>
      </c>
      <c r="Z322" s="6">
        <f>VLOOKUP($C322,Demographics!$A$1:$T$2860,17,FALSE)/$E322</f>
        <v>3.9041095890410958E-2</v>
      </c>
      <c r="AA322" s="6">
        <f>VLOOKUP($C322,Demographics!$A$1:$T$2860,18,FALSE)/$E322</f>
        <v>4.5890410958904108E-2</v>
      </c>
      <c r="AB322" s="6">
        <f>VLOOKUP($C322,Demographics!$A$1:$T$2860,19,FALSE)/$E322</f>
        <v>5.8904109589041097E-2</v>
      </c>
      <c r="AC322" s="54">
        <f>VLOOKUP($C322,Demographics!$A$1:$T$2860,20,FALSE)/$E322</f>
        <v>0.11643835616438356</v>
      </c>
      <c r="AD322" s="44">
        <f t="shared" ref="AD322:AD385" si="25">IFERROR(VLOOKUP($C322,ELA,12,FALSE),"")</f>
        <v>3.0588832487309645</v>
      </c>
      <c r="AE322" s="44">
        <f t="shared" ref="AE322:AE385" si="26">IFERROR(VLOOKUP($C322,Math,12,FALSE),"")</f>
        <v>2.4614594039054469</v>
      </c>
      <c r="AF322" s="44">
        <f t="shared" ref="AF322:AF385" si="27">IFERROR(VLOOKUP($C322,Science,12,FALSE),"")</f>
        <v>2.4740177439797209</v>
      </c>
      <c r="AG322" s="21">
        <v>-3.2000000000000001E-2</v>
      </c>
      <c r="AH322" s="18">
        <v>-7.3999999999999996E-2</v>
      </c>
      <c r="AI322" s="17">
        <v>-0.14599999999999999</v>
      </c>
      <c r="AJ322" s="21">
        <f t="shared" si="24"/>
        <v>-0.252</v>
      </c>
      <c r="AK322" s="27">
        <f t="shared" si="23"/>
        <v>360</v>
      </c>
    </row>
    <row r="323" spans="1:37" x14ac:dyDescent="0.2">
      <c r="A323" s="9" t="s">
        <v>729</v>
      </c>
      <c r="B323" s="8" t="s">
        <v>233</v>
      </c>
      <c r="C323" s="35">
        <v>2241</v>
      </c>
      <c r="D323" s="36" t="s">
        <v>123</v>
      </c>
      <c r="E323" s="40">
        <f>VLOOKUP($C323,Demographics!$A$2:$T$2860,2,FALSE)</f>
        <v>152</v>
      </c>
      <c r="F323" s="87" t="str">
        <f>IFERROR(VLOOKUP($C323,'Graduation Rate'!$A:$M,13,FALSE), "")</f>
        <v/>
      </c>
      <c r="G323" s="87" t="str">
        <f>IFERROR(VLOOKUP($C323,Discipline!$A:$I,4,FALSE), "")</f>
        <v/>
      </c>
      <c r="H323" s="87" t="str">
        <f>IFERROR(VLOOKUP($C323,'Dual Credit'!$A:$P,6,FALSE), "")</f>
        <v/>
      </c>
      <c r="I323" s="99">
        <f>VLOOKUP($A323,Districts!$A:$G,7,FALSE)</f>
        <v>0.32996632996632996</v>
      </c>
      <c r="J323" s="90">
        <f>VLOOKUP($A323,Districts!$A:$F,5,FALSE)</f>
        <v>14.025325485999643</v>
      </c>
      <c r="K323" s="55">
        <f>VLOOKUP($A323,Districts!$A:$F,6,FALSE)</f>
        <v>17812.551850203457</v>
      </c>
      <c r="L323" s="6">
        <f>VLOOKUP($C323,Demographics!$A$1:$T$2860,3,FALSE)/$E323</f>
        <v>0.51315789473684215</v>
      </c>
      <c r="M323" s="6">
        <f>VLOOKUP($C323,Demographics!$A$1:$T$2860,4,FALSE)/$E323</f>
        <v>0.48684210526315791</v>
      </c>
      <c r="N323" s="6">
        <f>VLOOKUP($C323,Demographics!$A$1:$T$2860,5,FALSE)/$E323</f>
        <v>0</v>
      </c>
      <c r="O323" s="6">
        <f>VLOOKUP($C323,Demographics!$A$1:$T$2860,6,FALSE)/$E323</f>
        <v>4.6052631578947366E-2</v>
      </c>
      <c r="P323" s="6">
        <f>VLOOKUP($C323,Demographics!$A$1:$T$2860,7,FALSE)/$E323</f>
        <v>6.5789473684210523E-3</v>
      </c>
      <c r="Q323" s="6">
        <f>VLOOKUP($C323,Demographics!$A$1:$T$2860,8,FALSE)/$E323</f>
        <v>3.2894736842105261E-2</v>
      </c>
      <c r="R323" s="6">
        <f>VLOOKUP($C323,Demographics!$A$1:$T$2860,9,FALSE)/$E323</f>
        <v>0</v>
      </c>
      <c r="S323" s="6">
        <f>VLOOKUP($C323,Demographics!$A$1:$T$2860,10,FALSE)/$E323</f>
        <v>3.9473684210526314E-2</v>
      </c>
      <c r="T323" s="6">
        <f>VLOOKUP($C323,Demographics!$A$1:$T$2860,11,FALSE)/$E323</f>
        <v>0.875</v>
      </c>
      <c r="U323" s="6">
        <f>VLOOKUP($C323,Demographics!$A$1:$T$2860,12,FALSE)/$E323</f>
        <v>0</v>
      </c>
      <c r="V323" s="6">
        <f>VLOOKUP($C323,Demographics!$A$1:$T$2860,13,FALSE)/$E323</f>
        <v>0</v>
      </c>
      <c r="W323" s="6">
        <f>VLOOKUP($C323,Demographics!$A$1:$T$2860,14,FALSE)/$E323</f>
        <v>0</v>
      </c>
      <c r="X323" s="6">
        <f>VLOOKUP($C323,Demographics!$A$1:$T$2860,15,FALSE)/$E323</f>
        <v>0.48026315789473684</v>
      </c>
      <c r="Y323" s="6">
        <f>VLOOKUP($C323,Demographics!$A$1:$T$2860,16,FALSE)/$E323</f>
        <v>6.5789473684210523E-3</v>
      </c>
      <c r="Z323" s="6">
        <f>VLOOKUP($C323,Demographics!$A$1:$T$2860,17,FALSE)/$E323</f>
        <v>1.3157894736842105E-2</v>
      </c>
      <c r="AA323" s="6">
        <f>VLOOKUP($C323,Demographics!$A$1:$T$2860,18,FALSE)/$E323</f>
        <v>2.6315789473684209E-2</v>
      </c>
      <c r="AB323" s="6">
        <f>VLOOKUP($C323,Demographics!$A$1:$T$2860,19,FALSE)/$E323</f>
        <v>1.3157894736842105E-2</v>
      </c>
      <c r="AC323" s="54">
        <f>VLOOKUP($C323,Demographics!$A$1:$T$2860,20,FALSE)/$E323</f>
        <v>0.13815789473684212</v>
      </c>
      <c r="AD323" s="44">
        <f t="shared" si="25"/>
        <v>2.8479262672811059</v>
      </c>
      <c r="AE323" s="44">
        <f t="shared" si="26"/>
        <v>2.4630715123094959</v>
      </c>
      <c r="AF323" s="44">
        <f t="shared" si="27"/>
        <v>2.6096311475409837</v>
      </c>
      <c r="AG323" s="19">
        <v>-9.8000000000000004E-2</v>
      </c>
      <c r="AH323" s="20">
        <v>9.7000000000000003E-2</v>
      </c>
      <c r="AI323" s="17">
        <v>8.4000000000000005E-2</v>
      </c>
      <c r="AJ323" s="21">
        <f t="shared" si="24"/>
        <v>8.3000000000000004E-2</v>
      </c>
      <c r="AK323" s="27">
        <f t="shared" ref="AK323:AK386" si="28">IF(AJ323="","",_xlfn.RANK.EQ(AJ323,AJ$3:AJ$512))</f>
        <v>190</v>
      </c>
    </row>
    <row r="324" spans="1:37" x14ac:dyDescent="0.2">
      <c r="A324" s="9" t="s">
        <v>730</v>
      </c>
      <c r="B324" s="8" t="s">
        <v>202</v>
      </c>
      <c r="C324" s="35">
        <v>4003</v>
      </c>
      <c r="D324" s="36" t="s">
        <v>124</v>
      </c>
      <c r="E324" s="40">
        <f>VLOOKUP($C324,Demographics!$A$2:$T$2860,2,FALSE)</f>
        <v>101</v>
      </c>
      <c r="F324" s="87">
        <f>IFERROR(VLOOKUP($C324,'Graduation Rate'!$A:$M,13,FALSE), "")</f>
        <v>0.243902439</v>
      </c>
      <c r="G324" s="87">
        <f>IFERROR(VLOOKUP($C324,Discipline!$A:$I,4,FALSE), "")</f>
        <v>8.1000000000000003E-2</v>
      </c>
      <c r="H324" s="87" t="str">
        <f>IFERROR(VLOOKUP($C324,'Dual Credit'!$A:$P,6,FALSE), "")</f>
        <v/>
      </c>
      <c r="I324" s="99">
        <f>VLOOKUP($A324,Districts!$A:$G,7,FALSE)</f>
        <v>5.3156267566048339</v>
      </c>
      <c r="J324" s="90">
        <f>VLOOKUP($A324,Districts!$A:$F,5,FALSE)</f>
        <v>15.022491774494286</v>
      </c>
      <c r="K324" s="55">
        <f>VLOOKUP($A324,Districts!$A:$F,6,FALSE)</f>
        <v>14675.883435023641</v>
      </c>
      <c r="L324" s="6">
        <f>VLOOKUP($C324,Demographics!$A$1:$T$2860,3,FALSE)/$E324</f>
        <v>0.53465346534653468</v>
      </c>
      <c r="M324" s="6">
        <f>VLOOKUP($C324,Demographics!$A$1:$T$2860,4,FALSE)/$E324</f>
        <v>0.46534653465346537</v>
      </c>
      <c r="N324" s="6">
        <f>VLOOKUP($C324,Demographics!$A$1:$T$2860,5,FALSE)/$E324</f>
        <v>6.9306930693069313E-2</v>
      </c>
      <c r="O324" s="6">
        <f>VLOOKUP($C324,Demographics!$A$1:$T$2860,6,FALSE)/$E324</f>
        <v>0</v>
      </c>
      <c r="P324" s="6">
        <f>VLOOKUP($C324,Demographics!$A$1:$T$2860,7,FALSE)/$E324</f>
        <v>9.9009900990099011E-3</v>
      </c>
      <c r="Q324" s="6">
        <f>VLOOKUP($C324,Demographics!$A$1:$T$2860,8,FALSE)/$E324</f>
        <v>5.9405940594059403E-2</v>
      </c>
      <c r="R324" s="6">
        <f>VLOOKUP($C324,Demographics!$A$1:$T$2860,9,FALSE)/$E324</f>
        <v>0</v>
      </c>
      <c r="S324" s="6">
        <f>VLOOKUP($C324,Demographics!$A$1:$T$2860,10,FALSE)/$E324</f>
        <v>9.9009900990099015E-2</v>
      </c>
      <c r="T324" s="6">
        <f>VLOOKUP($C324,Demographics!$A$1:$T$2860,11,FALSE)/$E324</f>
        <v>0.76237623762376239</v>
      </c>
      <c r="U324" s="6">
        <f>VLOOKUP($C324,Demographics!$A$1:$T$2860,12,FALSE)/$E324</f>
        <v>0</v>
      </c>
      <c r="V324" s="6">
        <f>VLOOKUP($C324,Demographics!$A$1:$T$2860,13,FALSE)/$E324</f>
        <v>1.9801980198019802E-2</v>
      </c>
      <c r="W324" s="6">
        <f>VLOOKUP($C324,Demographics!$A$1:$T$2860,14,FALSE)/$E324</f>
        <v>6.9306930693069313E-2</v>
      </c>
      <c r="X324" s="6">
        <f>VLOOKUP($C324,Demographics!$A$1:$T$2860,15,FALSE)/$E324</f>
        <v>0.72277227722772275</v>
      </c>
      <c r="Y324" s="6">
        <f>VLOOKUP($C324,Demographics!$A$1:$T$2860,16,FALSE)/$E324</f>
        <v>0</v>
      </c>
      <c r="Z324" s="6">
        <f>VLOOKUP($C324,Demographics!$A$1:$T$2860,17,FALSE)/$E324</f>
        <v>0</v>
      </c>
      <c r="AA324" s="6">
        <f>VLOOKUP($C324,Demographics!$A$1:$T$2860,18,FALSE)/$E324</f>
        <v>0.25742574257425743</v>
      </c>
      <c r="AB324" s="6">
        <f>VLOOKUP($C324,Demographics!$A$1:$T$2860,19,FALSE)/$E324</f>
        <v>7.9207920792079209E-2</v>
      </c>
      <c r="AC324" s="54">
        <f>VLOOKUP($C324,Demographics!$A$1:$T$2860,20,FALSE)/$E324</f>
        <v>0.17821782178217821</v>
      </c>
      <c r="AD324" s="44">
        <f t="shared" si="25"/>
        <v>2.8000000000000003</v>
      </c>
      <c r="AE324" s="44" t="str">
        <f t="shared" si="26"/>
        <v/>
      </c>
      <c r="AF324" s="44">
        <f t="shared" si="27"/>
        <v>2.6</v>
      </c>
      <c r="AG324" s="19">
        <v>0.50900000000000001</v>
      </c>
      <c r="AH324" s="20"/>
      <c r="AI324" s="17">
        <v>0.43</v>
      </c>
      <c r="AJ324" s="21">
        <f t="shared" ref="AJ324:AJ387" si="29">IFERROR(SUM(AG324:AI324),"")</f>
        <v>0.93900000000000006</v>
      </c>
      <c r="AK324" s="27">
        <f t="shared" si="28"/>
        <v>25</v>
      </c>
    </row>
    <row r="325" spans="1:37" x14ac:dyDescent="0.2">
      <c r="A325" s="9" t="s">
        <v>730</v>
      </c>
      <c r="B325" s="8" t="s">
        <v>146</v>
      </c>
      <c r="C325" s="35">
        <v>2908</v>
      </c>
      <c r="D325" s="36" t="s">
        <v>123</v>
      </c>
      <c r="E325" s="40">
        <f>VLOOKUP($C325,Demographics!$A$2:$T$2860,2,FALSE)</f>
        <v>1126</v>
      </c>
      <c r="F325" s="87">
        <f>IFERROR(VLOOKUP($C325,'Graduation Rate'!$A:$M,13,FALSE), "")</f>
        <v>0.89883268500000002</v>
      </c>
      <c r="G325" s="87">
        <f>IFERROR(VLOOKUP($C325,Discipline!$A:$I,4,FALSE), "")</f>
        <v>2.9000000000000001E-2</v>
      </c>
      <c r="H325" s="87">
        <f>IFERROR(VLOOKUP($C325,'Dual Credit'!$A:$P,6,FALSE), "")</f>
        <v>0.126</v>
      </c>
      <c r="I325" s="99">
        <f>VLOOKUP($A325,Districts!$A:$G,7,FALSE)</f>
        <v>5.3156267566048339</v>
      </c>
      <c r="J325" s="90">
        <f>VLOOKUP($A325,Districts!$A:$F,5,FALSE)</f>
        <v>15.022491774494286</v>
      </c>
      <c r="K325" s="55">
        <f>VLOOKUP($A325,Districts!$A:$F,6,FALSE)</f>
        <v>14675.883435023641</v>
      </c>
      <c r="L325" s="6">
        <f>VLOOKUP($C325,Demographics!$A$1:$T$2860,3,FALSE)/$E325</f>
        <v>0.48134991119005327</v>
      </c>
      <c r="M325" s="6">
        <f>VLOOKUP($C325,Demographics!$A$1:$T$2860,4,FALSE)/$E325</f>
        <v>0.51865008880994667</v>
      </c>
      <c r="N325" s="6">
        <f>VLOOKUP($C325,Demographics!$A$1:$T$2860,5,FALSE)/$E325</f>
        <v>3.7300177619893425E-2</v>
      </c>
      <c r="O325" s="6">
        <f>VLOOKUP($C325,Demographics!$A$1:$T$2860,6,FALSE)/$E325</f>
        <v>2.2202486678507993E-2</v>
      </c>
      <c r="P325" s="6">
        <f>VLOOKUP($C325,Demographics!$A$1:$T$2860,7,FALSE)/$E325</f>
        <v>4.4404973357015983E-3</v>
      </c>
      <c r="Q325" s="6">
        <f>VLOOKUP($C325,Demographics!$A$1:$T$2860,8,FALSE)/$E325</f>
        <v>7.9040852575488457E-2</v>
      </c>
      <c r="R325" s="6">
        <f>VLOOKUP($C325,Demographics!$A$1:$T$2860,9,FALSE)/$E325</f>
        <v>2.6642984014209592E-3</v>
      </c>
      <c r="S325" s="6">
        <f>VLOOKUP($C325,Demographics!$A$1:$T$2860,10,FALSE)/$E325</f>
        <v>9.9467140319715805E-2</v>
      </c>
      <c r="T325" s="6">
        <f>VLOOKUP($C325,Demographics!$A$1:$T$2860,11,FALSE)/$E325</f>
        <v>0.75488454706927177</v>
      </c>
      <c r="U325" s="6">
        <f>VLOOKUP($C325,Demographics!$A$1:$T$2860,12,FALSE)/$E325</f>
        <v>1.6873889875666074E-2</v>
      </c>
      <c r="V325" s="6">
        <f>VLOOKUP($C325,Demographics!$A$1:$T$2860,13,FALSE)/$E325</f>
        <v>9.7690941385435177E-3</v>
      </c>
      <c r="W325" s="6">
        <f>VLOOKUP($C325,Demographics!$A$1:$T$2860,14,FALSE)/$E325</f>
        <v>1.7761989342806393E-2</v>
      </c>
      <c r="X325" s="6">
        <f>VLOOKUP($C325,Demographics!$A$1:$T$2860,15,FALSE)/$E325</f>
        <v>0.43605683836589698</v>
      </c>
      <c r="Y325" s="6">
        <f>VLOOKUP($C325,Demographics!$A$1:$T$2860,16,FALSE)/$E325</f>
        <v>0</v>
      </c>
      <c r="Z325" s="6">
        <f>VLOOKUP($C325,Demographics!$A$1:$T$2860,17,FALSE)/$E325</f>
        <v>5.3285968028419185E-3</v>
      </c>
      <c r="AA325" s="6">
        <f>VLOOKUP($C325,Demographics!$A$1:$T$2860,18,FALSE)/$E325</f>
        <v>4.4404973357015987E-2</v>
      </c>
      <c r="AB325" s="6">
        <f>VLOOKUP($C325,Demographics!$A$1:$T$2860,19,FALSE)/$E325</f>
        <v>6.7495559502664296E-2</v>
      </c>
      <c r="AC325" s="54">
        <f>VLOOKUP($C325,Demographics!$A$1:$T$2860,20,FALSE)/$E325</f>
        <v>0.13410301953818829</v>
      </c>
      <c r="AD325" s="44">
        <f t="shared" si="25"/>
        <v>3.144467213114754</v>
      </c>
      <c r="AE325" s="44">
        <f t="shared" si="26"/>
        <v>2.5700737618545841</v>
      </c>
      <c r="AF325" s="44">
        <f t="shared" si="27"/>
        <v>2.7813765182186239</v>
      </c>
      <c r="AG325" s="19">
        <v>0.23899999999999999</v>
      </c>
      <c r="AH325" s="20">
        <v>0.23899999999999999</v>
      </c>
      <c r="AI325" s="17">
        <v>0.308</v>
      </c>
      <c r="AJ325" s="21">
        <f t="shared" si="29"/>
        <v>0.78600000000000003</v>
      </c>
      <c r="AK325" s="27">
        <f t="shared" si="28"/>
        <v>39</v>
      </c>
    </row>
    <row r="326" spans="1:37" x14ac:dyDescent="0.2">
      <c r="A326" s="9" t="s">
        <v>731</v>
      </c>
      <c r="B326" s="8" t="s">
        <v>495</v>
      </c>
      <c r="C326" s="35">
        <v>1798</v>
      </c>
      <c r="D326" s="36" t="s">
        <v>124</v>
      </c>
      <c r="E326" s="40">
        <f>VLOOKUP($C326,Demographics!$A$2:$T$2860,2,FALSE)</f>
        <v>50</v>
      </c>
      <c r="F326" s="87" t="str">
        <f>IFERROR(VLOOKUP($C326,'Graduation Rate'!$A:$M,13,FALSE), "")</f>
        <v/>
      </c>
      <c r="G326" s="87" t="str">
        <f>IFERROR(VLOOKUP($C326,Discipline!$A:$I,4,FALSE), "")</f>
        <v/>
      </c>
      <c r="H326" s="87">
        <f>IFERROR(VLOOKUP($C326,'Dual Credit'!$A:$P,6,FALSE), "")</f>
        <v>0.1</v>
      </c>
      <c r="I326" s="99">
        <f>VLOOKUP($A326,Districts!$A:$G,7,FALSE)</f>
        <v>5.3506493506493502</v>
      </c>
      <c r="J326" s="90">
        <f>VLOOKUP($A326,Districts!$A:$F,5,FALSE)</f>
        <v>14.706766730449043</v>
      </c>
      <c r="K326" s="55">
        <f>VLOOKUP($A326,Districts!$A:$F,6,FALSE)</f>
        <v>15354.813100377653</v>
      </c>
      <c r="L326" s="6">
        <f>VLOOKUP($C326,Demographics!$A$1:$T$2860,3,FALSE)/$E326</f>
        <v>0.5</v>
      </c>
      <c r="M326" s="6">
        <f>VLOOKUP($C326,Demographics!$A$1:$T$2860,4,FALSE)/$E326</f>
        <v>0.5</v>
      </c>
      <c r="N326" s="6">
        <f>VLOOKUP($C326,Demographics!$A$1:$T$2860,5,FALSE)/$E326</f>
        <v>0.04</v>
      </c>
      <c r="O326" s="6">
        <f>VLOOKUP($C326,Demographics!$A$1:$T$2860,6,FALSE)/$E326</f>
        <v>0.02</v>
      </c>
      <c r="P326" s="6">
        <f>VLOOKUP($C326,Demographics!$A$1:$T$2860,7,FALSE)/$E326</f>
        <v>0</v>
      </c>
      <c r="Q326" s="6">
        <f>VLOOKUP($C326,Demographics!$A$1:$T$2860,8,FALSE)/$E326</f>
        <v>0.02</v>
      </c>
      <c r="R326" s="6">
        <f>VLOOKUP($C326,Demographics!$A$1:$T$2860,9,FALSE)/$E326</f>
        <v>0</v>
      </c>
      <c r="S326" s="6">
        <f>VLOOKUP($C326,Demographics!$A$1:$T$2860,10,FALSE)/$E326</f>
        <v>0.06</v>
      </c>
      <c r="T326" s="6">
        <f>VLOOKUP($C326,Demographics!$A$1:$T$2860,11,FALSE)/$E326</f>
        <v>0.86</v>
      </c>
      <c r="U326" s="6">
        <f>VLOOKUP($C326,Demographics!$A$1:$T$2860,12,FALSE)/$E326</f>
        <v>0</v>
      </c>
      <c r="V326" s="6">
        <f>VLOOKUP($C326,Demographics!$A$1:$T$2860,13,FALSE)/$E326</f>
        <v>0</v>
      </c>
      <c r="W326" s="6">
        <f>VLOOKUP($C326,Demographics!$A$1:$T$2860,14,FALSE)/$E326</f>
        <v>0.02</v>
      </c>
      <c r="X326" s="6">
        <f>VLOOKUP($C326,Demographics!$A$1:$T$2860,15,FALSE)/$E326</f>
        <v>0.62</v>
      </c>
      <c r="Y326" s="6">
        <f>VLOOKUP($C326,Demographics!$A$1:$T$2860,16,FALSE)/$E326</f>
        <v>0</v>
      </c>
      <c r="Z326" s="6">
        <f>VLOOKUP($C326,Demographics!$A$1:$T$2860,17,FALSE)/$E326</f>
        <v>0</v>
      </c>
      <c r="AA326" s="6">
        <f>VLOOKUP($C326,Demographics!$A$1:$T$2860,18,FALSE)/$E326</f>
        <v>0.18</v>
      </c>
      <c r="AB326" s="6">
        <f>VLOOKUP($C326,Demographics!$A$1:$T$2860,19,FALSE)/$E326</f>
        <v>0.08</v>
      </c>
      <c r="AC326" s="54">
        <f>VLOOKUP($C326,Demographics!$A$1:$T$2860,20,FALSE)/$E326</f>
        <v>0.1</v>
      </c>
      <c r="AD326" s="44">
        <f t="shared" si="25"/>
        <v>2.5391600454029515</v>
      </c>
      <c r="AE326" s="44">
        <f t="shared" si="26"/>
        <v>1.8076463560334528</v>
      </c>
      <c r="AF326" s="44">
        <f t="shared" si="27"/>
        <v>2.2737186477644493</v>
      </c>
      <c r="AG326" s="21">
        <v>-3.1E-2</v>
      </c>
      <c r="AH326" s="18">
        <v>-7.8E-2</v>
      </c>
      <c r="AI326" s="17">
        <v>-7.5999999999999998E-2</v>
      </c>
      <c r="AJ326" s="21">
        <f t="shared" si="29"/>
        <v>-0.185</v>
      </c>
      <c r="AK326" s="27">
        <f t="shared" si="28"/>
        <v>339</v>
      </c>
    </row>
    <row r="327" spans="1:37" x14ac:dyDescent="0.2">
      <c r="A327" s="9" t="s">
        <v>731</v>
      </c>
      <c r="B327" s="8" t="s">
        <v>321</v>
      </c>
      <c r="C327" s="35">
        <v>2503</v>
      </c>
      <c r="D327" s="36" t="s">
        <v>123</v>
      </c>
      <c r="E327" s="40">
        <f>VLOOKUP($C327,Demographics!$A$2:$T$2860,2,FALSE)</f>
        <v>348</v>
      </c>
      <c r="F327" s="87">
        <f>IFERROR(VLOOKUP($C327,'Graduation Rate'!$A:$M,13,FALSE), "")</f>
        <v>0.89189189199999996</v>
      </c>
      <c r="G327" s="87">
        <f>IFERROR(VLOOKUP($C327,Discipline!$A:$I,4,FALSE), "")</f>
        <v>0.04</v>
      </c>
      <c r="H327" s="87">
        <f>IFERROR(VLOOKUP($C327,'Dual Credit'!$A:$P,6,FALSE), "")</f>
        <v>0.10100000000000001</v>
      </c>
      <c r="I327" s="99">
        <f>VLOOKUP($A327,Districts!$A:$G,7,FALSE)</f>
        <v>5.3506493506493502</v>
      </c>
      <c r="J327" s="90">
        <f>VLOOKUP($A327,Districts!$A:$F,5,FALSE)</f>
        <v>14.706766730449043</v>
      </c>
      <c r="K327" s="55">
        <f>VLOOKUP($A327,Districts!$A:$F,6,FALSE)</f>
        <v>15354.813100377653</v>
      </c>
      <c r="L327" s="6">
        <f>VLOOKUP($C327,Demographics!$A$1:$T$2860,3,FALSE)/$E327</f>
        <v>0.48563218390804597</v>
      </c>
      <c r="M327" s="6">
        <f>VLOOKUP($C327,Demographics!$A$1:$T$2860,4,FALSE)/$E327</f>
        <v>0.50862068965517238</v>
      </c>
      <c r="N327" s="6">
        <f>VLOOKUP($C327,Demographics!$A$1:$T$2860,5,FALSE)/$E327</f>
        <v>1.1494252873563218E-2</v>
      </c>
      <c r="O327" s="6">
        <f>VLOOKUP($C327,Demographics!$A$1:$T$2860,6,FALSE)/$E327</f>
        <v>2.2988505747126436E-2</v>
      </c>
      <c r="P327" s="6">
        <f>VLOOKUP($C327,Demographics!$A$1:$T$2860,7,FALSE)/$E327</f>
        <v>1.4367816091954023E-2</v>
      </c>
      <c r="Q327" s="6">
        <f>VLOOKUP($C327,Demographics!$A$1:$T$2860,8,FALSE)/$E327</f>
        <v>7.183908045977011E-2</v>
      </c>
      <c r="R327" s="6">
        <f>VLOOKUP($C327,Demographics!$A$1:$T$2860,9,FALSE)/$E327</f>
        <v>2.8735632183908046E-3</v>
      </c>
      <c r="S327" s="6">
        <f>VLOOKUP($C327,Demographics!$A$1:$T$2860,10,FALSE)/$E327</f>
        <v>4.3103448275862072E-2</v>
      </c>
      <c r="T327" s="6">
        <f>VLOOKUP($C327,Demographics!$A$1:$T$2860,11,FALSE)/$E327</f>
        <v>0.83333333333333337</v>
      </c>
      <c r="U327" s="6">
        <f>VLOOKUP($C327,Demographics!$A$1:$T$2860,12,FALSE)/$E327</f>
        <v>2.8735632183908046E-2</v>
      </c>
      <c r="V327" s="6">
        <f>VLOOKUP($C327,Demographics!$A$1:$T$2860,13,FALSE)/$E327</f>
        <v>5.7471264367816091E-3</v>
      </c>
      <c r="W327" s="6">
        <f>VLOOKUP($C327,Demographics!$A$1:$T$2860,14,FALSE)/$E327</f>
        <v>8.6206896551724137E-3</v>
      </c>
      <c r="X327" s="6">
        <f>VLOOKUP($C327,Demographics!$A$1:$T$2860,15,FALSE)/$E327</f>
        <v>0.4885057471264368</v>
      </c>
      <c r="Y327" s="6">
        <f>VLOOKUP($C327,Demographics!$A$1:$T$2860,16,FALSE)/$E327</f>
        <v>8.6206896551724137E-3</v>
      </c>
      <c r="Z327" s="6">
        <f>VLOOKUP($C327,Demographics!$A$1:$T$2860,17,FALSE)/$E327</f>
        <v>8.6206896551724137E-3</v>
      </c>
      <c r="AA327" s="6">
        <f>VLOOKUP($C327,Demographics!$A$1:$T$2860,18,FALSE)/$E327</f>
        <v>8.9080459770114945E-2</v>
      </c>
      <c r="AB327" s="6">
        <f>VLOOKUP($C327,Demographics!$A$1:$T$2860,19,FALSE)/$E327</f>
        <v>4.5977011494252873E-2</v>
      </c>
      <c r="AC327" s="54">
        <f>VLOOKUP($C327,Demographics!$A$1:$T$2860,20,FALSE)/$E327</f>
        <v>0.16666666666666666</v>
      </c>
      <c r="AD327" s="44">
        <f t="shared" si="25"/>
        <v>3.407</v>
      </c>
      <c r="AE327" s="44">
        <f t="shared" si="26"/>
        <v>2.3073770491803276</v>
      </c>
      <c r="AF327" s="44">
        <f t="shared" si="27"/>
        <v>3.0031645569620253</v>
      </c>
      <c r="AG327" s="19">
        <v>0.63100000000000001</v>
      </c>
      <c r="AH327" s="20">
        <v>0.189</v>
      </c>
      <c r="AI327" s="17">
        <v>0.57499999999999996</v>
      </c>
      <c r="AJ327" s="21">
        <f t="shared" si="29"/>
        <v>1.395</v>
      </c>
      <c r="AK327" s="27">
        <f t="shared" si="28"/>
        <v>7</v>
      </c>
    </row>
    <row r="328" spans="1:37" x14ac:dyDescent="0.2">
      <c r="A328" s="9" t="s">
        <v>732</v>
      </c>
      <c r="B328" s="8" t="s">
        <v>94</v>
      </c>
      <c r="C328" s="35">
        <v>3575</v>
      </c>
      <c r="D328" s="36" t="s">
        <v>123</v>
      </c>
      <c r="E328" s="40">
        <f>VLOOKUP($C328,Demographics!$A$2:$T$2860,2,FALSE)</f>
        <v>126</v>
      </c>
      <c r="F328" s="87" t="str">
        <f>IFERROR(VLOOKUP($C328,'Graduation Rate'!$A:$M,13,FALSE), "")</f>
        <v/>
      </c>
      <c r="G328" s="87">
        <f>IFERROR(VLOOKUP($C328,Discipline!$A:$I,4,FALSE), "")</f>
        <v>0.11</v>
      </c>
      <c r="H328" s="87">
        <f>IFERROR(VLOOKUP($C328,'Dual Credit'!$A:$P,6,FALSE), "")</f>
        <v>0.1</v>
      </c>
      <c r="I328" s="99">
        <f>VLOOKUP($A328,Districts!$A:$G,7,FALSE)</f>
        <v>0.86178861788617889</v>
      </c>
      <c r="J328" s="90">
        <f>VLOOKUP($A328,Districts!$A:$F,5,FALSE)</f>
        <v>13.683068783068785</v>
      </c>
      <c r="K328" s="55">
        <f>VLOOKUP($A328,Districts!$A:$F,6,FALSE)</f>
        <v>19309.260972120181</v>
      </c>
      <c r="L328" s="6">
        <f>VLOOKUP($C328,Demographics!$A$1:$T$2860,3,FALSE)/$E328</f>
        <v>0.52380952380952384</v>
      </c>
      <c r="M328" s="6">
        <f>VLOOKUP($C328,Demographics!$A$1:$T$2860,4,FALSE)/$E328</f>
        <v>0.47619047619047616</v>
      </c>
      <c r="N328" s="6">
        <f>VLOOKUP($C328,Demographics!$A$1:$T$2860,5,FALSE)/$E328</f>
        <v>0</v>
      </c>
      <c r="O328" s="6">
        <f>VLOOKUP($C328,Demographics!$A$1:$T$2860,6,FALSE)/$E328</f>
        <v>0</v>
      </c>
      <c r="P328" s="6">
        <f>VLOOKUP($C328,Demographics!$A$1:$T$2860,7,FALSE)/$E328</f>
        <v>0</v>
      </c>
      <c r="Q328" s="6">
        <f>VLOOKUP($C328,Demographics!$A$1:$T$2860,8,FALSE)/$E328</f>
        <v>0.83333333333333337</v>
      </c>
      <c r="R328" s="6">
        <f>VLOOKUP($C328,Demographics!$A$1:$T$2860,9,FALSE)/$E328</f>
        <v>0</v>
      </c>
      <c r="S328" s="6">
        <f>VLOOKUP($C328,Demographics!$A$1:$T$2860,10,FALSE)/$E328</f>
        <v>7.9365079365079361E-3</v>
      </c>
      <c r="T328" s="6">
        <f>VLOOKUP($C328,Demographics!$A$1:$T$2860,11,FALSE)/$E328</f>
        <v>0.15873015873015872</v>
      </c>
      <c r="U328" s="6">
        <f>VLOOKUP($C328,Demographics!$A$1:$T$2860,12,FALSE)/$E328</f>
        <v>0.20634920634920634</v>
      </c>
      <c r="V328" s="6">
        <f>VLOOKUP($C328,Demographics!$A$1:$T$2860,13,FALSE)/$E328</f>
        <v>0</v>
      </c>
      <c r="W328" s="6">
        <f>VLOOKUP($C328,Demographics!$A$1:$T$2860,14,FALSE)/$E328</f>
        <v>0</v>
      </c>
      <c r="X328" s="6">
        <f>VLOOKUP($C328,Demographics!$A$1:$T$2860,15,FALSE)/$E328</f>
        <v>1</v>
      </c>
      <c r="Y328" s="6">
        <f>VLOOKUP($C328,Demographics!$A$1:$T$2860,16,FALSE)/$E328</f>
        <v>0.1111111111111111</v>
      </c>
      <c r="Z328" s="6">
        <f>VLOOKUP($C328,Demographics!$A$1:$T$2860,17,FALSE)/$E328</f>
        <v>0</v>
      </c>
      <c r="AA328" s="6">
        <f>VLOOKUP($C328,Demographics!$A$1:$T$2860,18,FALSE)/$E328</f>
        <v>0.10317460317460317</v>
      </c>
      <c r="AB328" s="6">
        <f>VLOOKUP($C328,Demographics!$A$1:$T$2860,19,FALSE)/$E328</f>
        <v>2.3809523809523808E-2</v>
      </c>
      <c r="AC328" s="54">
        <f>VLOOKUP($C328,Demographics!$A$1:$T$2860,20,FALSE)/$E328</f>
        <v>8.7301587301587297E-2</v>
      </c>
      <c r="AD328" s="44">
        <f t="shared" si="25"/>
        <v>2.27</v>
      </c>
      <c r="AE328" s="44">
        <f t="shared" si="26"/>
        <v>1.63</v>
      </c>
      <c r="AF328" s="44">
        <f t="shared" si="27"/>
        <v>2.0499999999999998</v>
      </c>
      <c r="AG328" s="19">
        <v>4.2999999999999997E-2</v>
      </c>
      <c r="AH328" s="20">
        <v>0.13700000000000001</v>
      </c>
      <c r="AI328" s="17">
        <v>0.223</v>
      </c>
      <c r="AJ328" s="21">
        <f t="shared" si="29"/>
        <v>0.40300000000000002</v>
      </c>
      <c r="AK328" s="27">
        <f t="shared" si="28"/>
        <v>108</v>
      </c>
    </row>
    <row r="329" spans="1:37" x14ac:dyDescent="0.2">
      <c r="A329" s="9" t="s">
        <v>733</v>
      </c>
      <c r="B329" s="8" t="s">
        <v>135</v>
      </c>
      <c r="C329" s="35">
        <v>2508</v>
      </c>
      <c r="D329" s="36" t="s">
        <v>123</v>
      </c>
      <c r="E329" s="40">
        <f>VLOOKUP($C329,Demographics!$A$2:$T$2860,2,FALSE)</f>
        <v>900</v>
      </c>
      <c r="F329" s="87">
        <f>IFERROR(VLOOKUP($C329,'Graduation Rate'!$A:$M,13,FALSE), "")</f>
        <v>0.85333333300000003</v>
      </c>
      <c r="G329" s="87">
        <f>IFERROR(VLOOKUP($C329,Discipline!$A:$I,4,FALSE), "")</f>
        <v>3.6999999999999998E-2</v>
      </c>
      <c r="H329" s="87">
        <f>IFERROR(VLOOKUP($C329,'Dual Credit'!$A:$P,6,FALSE), "")</f>
        <v>0.08</v>
      </c>
      <c r="I329" s="99">
        <f>VLOOKUP($A329,Districts!$A:$G,7,FALSE)</f>
        <v>4.6372854914196564</v>
      </c>
      <c r="J329" s="90">
        <f>VLOOKUP($A329,Districts!$A:$F,5,FALSE)</f>
        <v>15.795497648879229</v>
      </c>
      <c r="K329" s="55">
        <f>VLOOKUP($A329,Districts!$A:$F,6,FALSE)</f>
        <v>14161.890329294181</v>
      </c>
      <c r="L329" s="6">
        <f>VLOOKUP($C329,Demographics!$A$1:$T$2860,3,FALSE)/$E329</f>
        <v>0.50444444444444447</v>
      </c>
      <c r="M329" s="6">
        <f>VLOOKUP($C329,Demographics!$A$1:$T$2860,4,FALSE)/$E329</f>
        <v>0.49555555555555558</v>
      </c>
      <c r="N329" s="6">
        <f>VLOOKUP($C329,Demographics!$A$1:$T$2860,5,FALSE)/$E329</f>
        <v>7.7777777777777776E-3</v>
      </c>
      <c r="O329" s="6">
        <f>VLOOKUP($C329,Demographics!$A$1:$T$2860,6,FALSE)/$E329</f>
        <v>1.3333333333333334E-2</v>
      </c>
      <c r="P329" s="6">
        <f>VLOOKUP($C329,Demographics!$A$1:$T$2860,7,FALSE)/$E329</f>
        <v>5.5555555555555558E-3</v>
      </c>
      <c r="Q329" s="6">
        <f>VLOOKUP($C329,Demographics!$A$1:$T$2860,8,FALSE)/$E329</f>
        <v>0.60666666666666669</v>
      </c>
      <c r="R329" s="6">
        <f>VLOOKUP($C329,Demographics!$A$1:$T$2860,9,FALSE)/$E329</f>
        <v>3.3333333333333335E-3</v>
      </c>
      <c r="S329" s="6">
        <f>VLOOKUP($C329,Demographics!$A$1:$T$2860,10,FALSE)/$E329</f>
        <v>2.8888888888888888E-2</v>
      </c>
      <c r="T329" s="6">
        <f>VLOOKUP($C329,Demographics!$A$1:$T$2860,11,FALSE)/$E329</f>
        <v>0.33444444444444443</v>
      </c>
      <c r="U329" s="6">
        <f>VLOOKUP($C329,Demographics!$A$1:$T$2860,12,FALSE)/$E329</f>
        <v>0.13111111111111112</v>
      </c>
      <c r="V329" s="6">
        <f>VLOOKUP($C329,Demographics!$A$1:$T$2860,13,FALSE)/$E329</f>
        <v>0</v>
      </c>
      <c r="W329" s="6">
        <f>VLOOKUP($C329,Demographics!$A$1:$T$2860,14,FALSE)/$E329</f>
        <v>2.1111111111111112E-2</v>
      </c>
      <c r="X329" s="6">
        <f>VLOOKUP($C329,Demographics!$A$1:$T$2860,15,FALSE)/$E329</f>
        <v>0.63666666666666671</v>
      </c>
      <c r="Y329" s="6">
        <f>VLOOKUP($C329,Demographics!$A$1:$T$2860,16,FALSE)/$E329</f>
        <v>0.20777777777777778</v>
      </c>
      <c r="Z329" s="6">
        <f>VLOOKUP($C329,Demographics!$A$1:$T$2860,17,FALSE)/$E329</f>
        <v>4.4444444444444444E-3</v>
      </c>
      <c r="AA329" s="6">
        <f>VLOOKUP($C329,Demographics!$A$1:$T$2860,18,FALSE)/$E329</f>
        <v>4.6666666666666669E-2</v>
      </c>
      <c r="AB329" s="6">
        <f>VLOOKUP($C329,Demographics!$A$1:$T$2860,19,FALSE)/$E329</f>
        <v>2.8888888888888888E-2</v>
      </c>
      <c r="AC329" s="54">
        <f>VLOOKUP($C329,Demographics!$A$1:$T$2860,20,FALSE)/$E329</f>
        <v>0.12555555555555556</v>
      </c>
      <c r="AD329" s="44">
        <f t="shared" si="25"/>
        <v>2.9146090534979425</v>
      </c>
      <c r="AE329" s="44">
        <f t="shared" si="26"/>
        <v>2.1812434141201265</v>
      </c>
      <c r="AF329" s="44">
        <f t="shared" si="27"/>
        <v>2.0542168674698797</v>
      </c>
      <c r="AG329" s="19">
        <v>0.26400000000000001</v>
      </c>
      <c r="AH329" s="20">
        <v>0.185</v>
      </c>
      <c r="AI329" s="17">
        <v>-0.124</v>
      </c>
      <c r="AJ329" s="21">
        <f t="shared" si="29"/>
        <v>0.32500000000000001</v>
      </c>
      <c r="AK329" s="27">
        <f t="shared" si="28"/>
        <v>129</v>
      </c>
    </row>
    <row r="330" spans="1:37" x14ac:dyDescent="0.2">
      <c r="A330" s="9" t="s">
        <v>734</v>
      </c>
      <c r="B330" s="8" t="s">
        <v>99</v>
      </c>
      <c r="C330" s="35">
        <v>2499</v>
      </c>
      <c r="D330" s="36" t="s">
        <v>123</v>
      </c>
      <c r="E330" s="40">
        <f>VLOOKUP($C330,Demographics!$A$2:$T$2860,2,FALSE)</f>
        <v>832</v>
      </c>
      <c r="F330" s="87">
        <f>IFERROR(VLOOKUP($C330,'Graduation Rate'!$A:$M,13,FALSE), "")</f>
        <v>0.94554455400000004</v>
      </c>
      <c r="G330" s="87">
        <f>IFERROR(VLOOKUP($C330,Discipline!$A:$I,4,FALSE), "")</f>
        <v>0.03</v>
      </c>
      <c r="H330" s="87">
        <f>IFERROR(VLOOKUP($C330,'Dual Credit'!$A:$P,6,FALSE), "")</f>
        <v>0.246</v>
      </c>
      <c r="I330" s="99">
        <f>VLOOKUP($A330,Districts!$A:$G,7,FALSE)</f>
        <v>2.1159527326440175</v>
      </c>
      <c r="J330" s="90">
        <f>VLOOKUP($A330,Districts!$A:$F,5,FALSE)</f>
        <v>16.01148535588667</v>
      </c>
      <c r="K330" s="55">
        <f>VLOOKUP($A330,Districts!$A:$F,6,FALSE)</f>
        <v>12592.507249622327</v>
      </c>
      <c r="L330" s="6">
        <f>VLOOKUP($C330,Demographics!$A$1:$T$2860,3,FALSE)/$E330</f>
        <v>0.47596153846153844</v>
      </c>
      <c r="M330" s="6">
        <f>VLOOKUP($C330,Demographics!$A$1:$T$2860,4,FALSE)/$E330</f>
        <v>0.52403846153846156</v>
      </c>
      <c r="N330" s="6">
        <f>VLOOKUP($C330,Demographics!$A$1:$T$2860,5,FALSE)/$E330</f>
        <v>6.0096153846153849E-3</v>
      </c>
      <c r="O330" s="6">
        <f>VLOOKUP($C330,Demographics!$A$1:$T$2860,6,FALSE)/$E330</f>
        <v>9.6153846153846159E-2</v>
      </c>
      <c r="P330" s="6">
        <f>VLOOKUP($C330,Demographics!$A$1:$T$2860,7,FALSE)/$E330</f>
        <v>3.245192307692308E-2</v>
      </c>
      <c r="Q330" s="6">
        <f>VLOOKUP($C330,Demographics!$A$1:$T$2860,8,FALSE)/$E330</f>
        <v>9.6153846153846159E-2</v>
      </c>
      <c r="R330" s="6">
        <f>VLOOKUP($C330,Demographics!$A$1:$T$2860,9,FALSE)/$E330</f>
        <v>3.605769230769231E-3</v>
      </c>
      <c r="S330" s="6">
        <f>VLOOKUP($C330,Demographics!$A$1:$T$2860,10,FALSE)/$E330</f>
        <v>5.0480769230769232E-2</v>
      </c>
      <c r="T330" s="6">
        <f>VLOOKUP($C330,Demographics!$A$1:$T$2860,11,FALSE)/$E330</f>
        <v>0.71514423076923073</v>
      </c>
      <c r="U330" s="6">
        <f>VLOOKUP($C330,Demographics!$A$1:$T$2860,12,FALSE)/$E330</f>
        <v>1.9230769230769232E-2</v>
      </c>
      <c r="V330" s="6">
        <f>VLOOKUP($C330,Demographics!$A$1:$T$2860,13,FALSE)/$E330</f>
        <v>3.605769230769231E-3</v>
      </c>
      <c r="W330" s="6">
        <f>VLOOKUP($C330,Demographics!$A$1:$T$2860,14,FALSE)/$E330</f>
        <v>1.9230769230769232E-2</v>
      </c>
      <c r="X330" s="6">
        <f>VLOOKUP($C330,Demographics!$A$1:$T$2860,15,FALSE)/$E330</f>
        <v>0.27524038461538464</v>
      </c>
      <c r="Y330" s="6">
        <f>VLOOKUP($C330,Demographics!$A$1:$T$2860,16,FALSE)/$E330</f>
        <v>0</v>
      </c>
      <c r="Z330" s="6">
        <f>VLOOKUP($C330,Demographics!$A$1:$T$2860,17,FALSE)/$E330</f>
        <v>8.4134615384615381E-3</v>
      </c>
      <c r="AA330" s="6">
        <f>VLOOKUP($C330,Demographics!$A$1:$T$2860,18,FALSE)/$E330</f>
        <v>3.3653846153846152E-2</v>
      </c>
      <c r="AB330" s="6">
        <f>VLOOKUP($C330,Demographics!$A$1:$T$2860,19,FALSE)/$E330</f>
        <v>0.109375</v>
      </c>
      <c r="AC330" s="54">
        <f>VLOOKUP($C330,Demographics!$A$1:$T$2860,20,FALSE)/$E330</f>
        <v>9.1346153846153841E-2</v>
      </c>
      <c r="AD330" s="44">
        <f t="shared" si="25"/>
        <v>3.3530612244897959</v>
      </c>
      <c r="AE330" s="44">
        <f t="shared" si="26"/>
        <v>2.5408163265306123</v>
      </c>
      <c r="AF330" s="44">
        <f t="shared" si="27"/>
        <v>3.0070707070707074</v>
      </c>
      <c r="AG330" s="21">
        <v>0.191</v>
      </c>
      <c r="AH330" s="18">
        <v>-2.5999999999999999E-2</v>
      </c>
      <c r="AI330" s="17">
        <v>0.307</v>
      </c>
      <c r="AJ330" s="21">
        <f t="shared" si="29"/>
        <v>0.47199999999999998</v>
      </c>
      <c r="AK330" s="27">
        <f t="shared" si="28"/>
        <v>84</v>
      </c>
    </row>
    <row r="331" spans="1:37" x14ac:dyDescent="0.2">
      <c r="A331" s="9" t="s">
        <v>735</v>
      </c>
      <c r="B331" s="8" t="s">
        <v>496</v>
      </c>
      <c r="C331" s="35">
        <v>3972</v>
      </c>
      <c r="D331" s="36" t="s">
        <v>124</v>
      </c>
      <c r="E331" s="40">
        <f>VLOOKUP($C331,Demographics!$A$2:$T$2860,2,FALSE)</f>
        <v>97</v>
      </c>
      <c r="F331" s="87">
        <f>IFERROR(VLOOKUP($C331,'Graduation Rate'!$A:$M,13,FALSE), "")</f>
        <v>0.58064516099999997</v>
      </c>
      <c r="G331" s="87">
        <f>IFERROR(VLOOKUP($C331,Discipline!$A:$I,4,FALSE), "")</f>
        <v>0.17599999999999999</v>
      </c>
      <c r="H331" s="87">
        <f>IFERROR(VLOOKUP($C331,'Dual Credit'!$A:$P,6,FALSE), "")</f>
        <v>0.1</v>
      </c>
      <c r="I331" s="99">
        <f>VLOOKUP($A331,Districts!$A:$G,7,FALSE)</f>
        <v>3.5708914159941307</v>
      </c>
      <c r="J331" s="90">
        <f>VLOOKUP($A331,Districts!$A:$F,5,FALSE)</f>
        <v>16.887364098966803</v>
      </c>
      <c r="K331" s="55">
        <f>VLOOKUP($A331,Districts!$A:$F,6,FALSE)</f>
        <v>13485.293447946331</v>
      </c>
      <c r="L331" s="6">
        <f>VLOOKUP($C331,Demographics!$A$1:$T$2860,3,FALSE)/$E331</f>
        <v>0.44329896907216493</v>
      </c>
      <c r="M331" s="6">
        <f>VLOOKUP($C331,Demographics!$A$1:$T$2860,4,FALSE)/$E331</f>
        <v>0.55670103092783507</v>
      </c>
      <c r="N331" s="6">
        <f>VLOOKUP($C331,Demographics!$A$1:$T$2860,5,FALSE)/$E331</f>
        <v>1.0309278350515464E-2</v>
      </c>
      <c r="O331" s="6">
        <f>VLOOKUP($C331,Demographics!$A$1:$T$2860,6,FALSE)/$E331</f>
        <v>1.0309278350515464E-2</v>
      </c>
      <c r="P331" s="6">
        <f>VLOOKUP($C331,Demographics!$A$1:$T$2860,7,FALSE)/$E331</f>
        <v>3.0927835051546393E-2</v>
      </c>
      <c r="Q331" s="6">
        <f>VLOOKUP($C331,Demographics!$A$1:$T$2860,8,FALSE)/$E331</f>
        <v>0.25773195876288657</v>
      </c>
      <c r="R331" s="6">
        <f>VLOOKUP($C331,Demographics!$A$1:$T$2860,9,FALSE)/$E331</f>
        <v>1.0309278350515464E-2</v>
      </c>
      <c r="S331" s="6">
        <f>VLOOKUP($C331,Demographics!$A$1:$T$2860,10,FALSE)/$E331</f>
        <v>0.10309278350515463</v>
      </c>
      <c r="T331" s="6">
        <f>VLOOKUP($C331,Demographics!$A$1:$T$2860,11,FALSE)/$E331</f>
        <v>0.57731958762886593</v>
      </c>
      <c r="U331" s="6">
        <f>VLOOKUP($C331,Demographics!$A$1:$T$2860,12,FALSE)/$E331</f>
        <v>5.1546391752577317E-2</v>
      </c>
      <c r="V331" s="6">
        <f>VLOOKUP($C331,Demographics!$A$1:$T$2860,13,FALSE)/$E331</f>
        <v>1.0309278350515464E-2</v>
      </c>
      <c r="W331" s="6">
        <f>VLOOKUP($C331,Demographics!$A$1:$T$2860,14,FALSE)/$E331</f>
        <v>0.17525773195876287</v>
      </c>
      <c r="X331" s="6">
        <f>VLOOKUP($C331,Demographics!$A$1:$T$2860,15,FALSE)/$E331</f>
        <v>0.64948453608247425</v>
      </c>
      <c r="Y331" s="6">
        <f>VLOOKUP($C331,Demographics!$A$1:$T$2860,16,FALSE)/$E331</f>
        <v>0</v>
      </c>
      <c r="Z331" s="6">
        <f>VLOOKUP($C331,Demographics!$A$1:$T$2860,17,FALSE)/$E331</f>
        <v>1.0309278350515464E-2</v>
      </c>
      <c r="AA331" s="6">
        <f>VLOOKUP($C331,Demographics!$A$1:$T$2860,18,FALSE)/$E331</f>
        <v>0.18556701030927836</v>
      </c>
      <c r="AB331" s="6">
        <f>VLOOKUP($C331,Demographics!$A$1:$T$2860,19,FALSE)/$E331</f>
        <v>0.12371134020618557</v>
      </c>
      <c r="AC331" s="54">
        <f>VLOOKUP($C331,Demographics!$A$1:$T$2860,20,FALSE)/$E331</f>
        <v>6.1855670103092786E-2</v>
      </c>
      <c r="AD331" s="44">
        <f t="shared" si="25"/>
        <v>1.9187432286023833</v>
      </c>
      <c r="AE331" s="44" t="str">
        <f t="shared" si="26"/>
        <v/>
      </c>
      <c r="AF331" s="44" t="str">
        <f t="shared" si="27"/>
        <v/>
      </c>
      <c r="AG331" s="19">
        <v>-0.432</v>
      </c>
      <c r="AH331" s="20"/>
      <c r="AI331" s="17"/>
      <c r="AJ331" s="21">
        <f t="shared" si="29"/>
        <v>-0.432</v>
      </c>
      <c r="AK331" s="27">
        <f t="shared" si="28"/>
        <v>407</v>
      </c>
    </row>
    <row r="332" spans="1:37" x14ac:dyDescent="0.2">
      <c r="A332" s="9" t="s">
        <v>735</v>
      </c>
      <c r="B332" s="8" t="s">
        <v>96</v>
      </c>
      <c r="C332" s="35">
        <v>4540</v>
      </c>
      <c r="D332" s="36" t="s">
        <v>123</v>
      </c>
      <c r="E332" s="40">
        <f>VLOOKUP($C332,Demographics!$A$2:$T$2860,2,FALSE)</f>
        <v>1514</v>
      </c>
      <c r="F332" s="87">
        <f>IFERROR(VLOOKUP($C332,'Graduation Rate'!$A:$M,13,FALSE), "")</f>
        <v>0.92213114799999996</v>
      </c>
      <c r="G332" s="87">
        <f>IFERROR(VLOOKUP($C332,Discipline!$A:$I,4,FALSE), "")</f>
        <v>5.6000000000000001E-2</v>
      </c>
      <c r="H332" s="87">
        <f>IFERROR(VLOOKUP($C332,'Dual Credit'!$A:$P,6,FALSE), "")</f>
        <v>0.23699999999999999</v>
      </c>
      <c r="I332" s="99">
        <f>VLOOKUP($A332,Districts!$A:$G,7,FALSE)</f>
        <v>3.5708914159941307</v>
      </c>
      <c r="J332" s="90">
        <f>VLOOKUP($A332,Districts!$A:$F,5,FALSE)</f>
        <v>16.887364098966803</v>
      </c>
      <c r="K332" s="55">
        <f>VLOOKUP($A332,Districts!$A:$F,6,FALSE)</f>
        <v>13485.293447946331</v>
      </c>
      <c r="L332" s="6">
        <f>VLOOKUP($C332,Demographics!$A$1:$T$2860,3,FALSE)/$E332</f>
        <v>0.46697490092470278</v>
      </c>
      <c r="M332" s="6">
        <f>VLOOKUP($C332,Demographics!$A$1:$T$2860,4,FALSE)/$E332</f>
        <v>0.53302509907529727</v>
      </c>
      <c r="N332" s="6">
        <f>VLOOKUP($C332,Demographics!$A$1:$T$2860,5,FALSE)/$E332</f>
        <v>1.0568031704095112E-2</v>
      </c>
      <c r="O332" s="6">
        <f>VLOOKUP($C332,Demographics!$A$1:$T$2860,6,FALSE)/$E332</f>
        <v>4.2932628797886396E-2</v>
      </c>
      <c r="P332" s="6">
        <f>VLOOKUP($C332,Demographics!$A$1:$T$2860,7,FALSE)/$E332</f>
        <v>4.0951122853368563E-2</v>
      </c>
      <c r="Q332" s="6">
        <f>VLOOKUP($C332,Demographics!$A$1:$T$2860,8,FALSE)/$E332</f>
        <v>0.16512549537648613</v>
      </c>
      <c r="R332" s="6">
        <f>VLOOKUP($C332,Demographics!$A$1:$T$2860,9,FALSE)/$E332</f>
        <v>1.1889035667107001E-2</v>
      </c>
      <c r="S332" s="6">
        <f>VLOOKUP($C332,Demographics!$A$1:$T$2860,10,FALSE)/$E332</f>
        <v>0.12681638044914134</v>
      </c>
      <c r="T332" s="6">
        <f>VLOOKUP($C332,Demographics!$A$1:$T$2860,11,FALSE)/$E332</f>
        <v>0.60171730515191546</v>
      </c>
      <c r="U332" s="6">
        <f>VLOOKUP($C332,Demographics!$A$1:$T$2860,12,FALSE)/$E332</f>
        <v>3.2364597093791282E-2</v>
      </c>
      <c r="V332" s="6">
        <f>VLOOKUP($C332,Demographics!$A$1:$T$2860,13,FALSE)/$E332</f>
        <v>6.6050198150594455E-3</v>
      </c>
      <c r="W332" s="6">
        <f>VLOOKUP($C332,Demographics!$A$1:$T$2860,14,FALSE)/$E332</f>
        <v>1.8494055482166448E-2</v>
      </c>
      <c r="X332" s="6">
        <f>VLOOKUP($C332,Demographics!$A$1:$T$2860,15,FALSE)/$E332</f>
        <v>0.30317040951122853</v>
      </c>
      <c r="Y332" s="6">
        <f>VLOOKUP($C332,Demographics!$A$1:$T$2860,16,FALSE)/$E332</f>
        <v>0</v>
      </c>
      <c r="Z332" s="6">
        <f>VLOOKUP($C332,Demographics!$A$1:$T$2860,17,FALSE)/$E332</f>
        <v>2.5759577278731835E-2</v>
      </c>
      <c r="AA332" s="6">
        <f>VLOOKUP($C332,Demographics!$A$1:$T$2860,18,FALSE)/$E332</f>
        <v>4.1611624834874503E-2</v>
      </c>
      <c r="AB332" s="6">
        <f>VLOOKUP($C332,Demographics!$A$1:$T$2860,19,FALSE)/$E332</f>
        <v>8.1902245706737126E-2</v>
      </c>
      <c r="AC332" s="54">
        <f>VLOOKUP($C332,Demographics!$A$1:$T$2860,20,FALSE)/$E332</f>
        <v>0.11162483487450463</v>
      </c>
      <c r="AD332" s="44">
        <f t="shared" si="25"/>
        <v>3.2317073170731705</v>
      </c>
      <c r="AE332" s="44">
        <f t="shared" si="26"/>
        <v>2.209016393442623</v>
      </c>
      <c r="AF332" s="44">
        <f t="shared" si="27"/>
        <v>1.9679218967921894</v>
      </c>
      <c r="AG332" s="19">
        <v>0.17299999999999999</v>
      </c>
      <c r="AH332" s="20">
        <v>-0.27200000000000002</v>
      </c>
      <c r="AI332" s="17">
        <v>-0.56499999999999995</v>
      </c>
      <c r="AJ332" s="21">
        <f t="shared" si="29"/>
        <v>-0.66399999999999992</v>
      </c>
      <c r="AK332" s="27">
        <f t="shared" si="28"/>
        <v>460</v>
      </c>
    </row>
    <row r="333" spans="1:37" x14ac:dyDescent="0.2">
      <c r="A333" s="9" t="s">
        <v>735</v>
      </c>
      <c r="B333" s="8" t="s">
        <v>497</v>
      </c>
      <c r="C333" s="35">
        <v>3645</v>
      </c>
      <c r="D333" s="36" t="s">
        <v>123</v>
      </c>
      <c r="E333" s="40">
        <f>VLOOKUP($C333,Demographics!$A$2:$T$2860,2,FALSE)</f>
        <v>1756</v>
      </c>
      <c r="F333" s="87">
        <f>IFERROR(VLOOKUP($C333,'Graduation Rate'!$A:$M,13,FALSE), "")</f>
        <v>0.89376054000000005</v>
      </c>
      <c r="G333" s="87">
        <f>IFERROR(VLOOKUP($C333,Discipline!$A:$I,4,FALSE), "")</f>
        <v>5.5E-2</v>
      </c>
      <c r="H333" s="87">
        <f>IFERROR(VLOOKUP($C333,'Dual Credit'!$A:$P,6,FALSE), "")</f>
        <v>0.21199999999999999</v>
      </c>
      <c r="I333" s="99">
        <f>VLOOKUP($A333,Districts!$A:$G,7,FALSE)</f>
        <v>3.5708914159941307</v>
      </c>
      <c r="J333" s="90">
        <f>VLOOKUP($A333,Districts!$A:$F,5,FALSE)</f>
        <v>16.887364098966803</v>
      </c>
      <c r="K333" s="55">
        <f>VLOOKUP($A333,Districts!$A:$F,6,FALSE)</f>
        <v>13485.293447946331</v>
      </c>
      <c r="L333" s="6">
        <f>VLOOKUP($C333,Demographics!$A$1:$T$2860,3,FALSE)/$E333</f>
        <v>0.49145785876993164</v>
      </c>
      <c r="M333" s="6">
        <f>VLOOKUP($C333,Demographics!$A$1:$T$2860,4,FALSE)/$E333</f>
        <v>0.50854214123006836</v>
      </c>
      <c r="N333" s="6">
        <f>VLOOKUP($C333,Demographics!$A$1:$T$2860,5,FALSE)/$E333</f>
        <v>1.2528473804100227E-2</v>
      </c>
      <c r="O333" s="6">
        <f>VLOOKUP($C333,Demographics!$A$1:$T$2860,6,FALSE)/$E333</f>
        <v>8.2004555808656038E-2</v>
      </c>
      <c r="P333" s="6">
        <f>VLOOKUP($C333,Demographics!$A$1:$T$2860,7,FALSE)/$E333</f>
        <v>5.9225512528473807E-2</v>
      </c>
      <c r="Q333" s="6">
        <f>VLOOKUP($C333,Demographics!$A$1:$T$2860,8,FALSE)/$E333</f>
        <v>0.15261958997722094</v>
      </c>
      <c r="R333" s="6">
        <f>VLOOKUP($C333,Demographics!$A$1:$T$2860,9,FALSE)/$E333</f>
        <v>2.2779043280182234E-2</v>
      </c>
      <c r="S333" s="6">
        <f>VLOOKUP($C333,Demographics!$A$1:$T$2860,10,FALSE)/$E333</f>
        <v>0.13211845102505695</v>
      </c>
      <c r="T333" s="6">
        <f>VLOOKUP($C333,Demographics!$A$1:$T$2860,11,FALSE)/$E333</f>
        <v>0.53872437357630976</v>
      </c>
      <c r="U333" s="6">
        <f>VLOOKUP($C333,Demographics!$A$1:$T$2860,12,FALSE)/$E333</f>
        <v>5.1822323462414575E-2</v>
      </c>
      <c r="V333" s="6">
        <f>VLOOKUP($C333,Demographics!$A$1:$T$2860,13,FALSE)/$E333</f>
        <v>8.5421412300683373E-3</v>
      </c>
      <c r="W333" s="6">
        <f>VLOOKUP($C333,Demographics!$A$1:$T$2860,14,FALSE)/$E333</f>
        <v>2.0501138952164009E-2</v>
      </c>
      <c r="X333" s="6">
        <f>VLOOKUP($C333,Demographics!$A$1:$T$2860,15,FALSE)/$E333</f>
        <v>0.33940774487471526</v>
      </c>
      <c r="Y333" s="6">
        <f>VLOOKUP($C333,Demographics!$A$1:$T$2860,16,FALSE)/$E333</f>
        <v>1.1389521640091116E-3</v>
      </c>
      <c r="Z333" s="6">
        <f>VLOOKUP($C333,Demographics!$A$1:$T$2860,17,FALSE)/$E333</f>
        <v>2.562642369020501E-2</v>
      </c>
      <c r="AA333" s="6">
        <f>VLOOKUP($C333,Demographics!$A$1:$T$2860,18,FALSE)/$E333</f>
        <v>4.328018223234624E-2</v>
      </c>
      <c r="AB333" s="6">
        <f>VLOOKUP($C333,Demographics!$A$1:$T$2860,19,FALSE)/$E333</f>
        <v>7.4031890660592251E-2</v>
      </c>
      <c r="AC333" s="54">
        <f>VLOOKUP($C333,Demographics!$A$1:$T$2860,20,FALSE)/$E333</f>
        <v>0.13781321184510251</v>
      </c>
      <c r="AD333" s="44">
        <f t="shared" si="25"/>
        <v>3.0174537987679675</v>
      </c>
      <c r="AE333" s="44">
        <f t="shared" si="26"/>
        <v>2.145077720207254</v>
      </c>
      <c r="AF333" s="44">
        <f t="shared" si="27"/>
        <v>2.3115183246073294</v>
      </c>
      <c r="AG333" s="19">
        <v>-2.5000000000000001E-2</v>
      </c>
      <c r="AH333" s="20">
        <v>-0.28000000000000003</v>
      </c>
      <c r="AI333" s="17">
        <v>-0.17199999999999999</v>
      </c>
      <c r="AJ333" s="21">
        <f t="shared" si="29"/>
        <v>-0.47700000000000004</v>
      </c>
      <c r="AK333" s="27">
        <f t="shared" si="28"/>
        <v>425</v>
      </c>
    </row>
    <row r="334" spans="1:37" x14ac:dyDescent="0.2">
      <c r="A334" s="9" t="s">
        <v>735</v>
      </c>
      <c r="B334" s="8" t="s">
        <v>230</v>
      </c>
      <c r="C334" s="35">
        <v>2125</v>
      </c>
      <c r="D334" s="36" t="s">
        <v>123</v>
      </c>
      <c r="E334" s="40">
        <f>VLOOKUP($C334,Demographics!$A$2:$T$2860,2,FALSE)</f>
        <v>1839</v>
      </c>
      <c r="F334" s="87">
        <f>IFERROR(VLOOKUP($C334,'Graduation Rate'!$A:$M,13,FALSE), "")</f>
        <v>0.91797556700000005</v>
      </c>
      <c r="G334" s="87">
        <f>IFERROR(VLOOKUP($C334,Discipline!$A:$I,4,FALSE), "")</f>
        <v>5.8000000000000003E-2</v>
      </c>
      <c r="H334" s="87">
        <f>IFERROR(VLOOKUP($C334,'Dual Credit'!$A:$P,6,FALSE), "")</f>
        <v>0.29399999999999998</v>
      </c>
      <c r="I334" s="99">
        <f>VLOOKUP($A334,Districts!$A:$G,7,FALSE)</f>
        <v>3.5708914159941307</v>
      </c>
      <c r="J334" s="90">
        <f>VLOOKUP($A334,Districts!$A:$F,5,FALSE)</f>
        <v>16.887364098966803</v>
      </c>
      <c r="K334" s="55">
        <f>VLOOKUP($A334,Districts!$A:$F,6,FALSE)</f>
        <v>13485.293447946331</v>
      </c>
      <c r="L334" s="6">
        <f>VLOOKUP($C334,Demographics!$A$1:$T$2860,3,FALSE)/$E334</f>
        <v>0.48939641109298532</v>
      </c>
      <c r="M334" s="6">
        <f>VLOOKUP($C334,Demographics!$A$1:$T$2860,4,FALSE)/$E334</f>
        <v>0.51060358890701463</v>
      </c>
      <c r="N334" s="6">
        <f>VLOOKUP($C334,Demographics!$A$1:$T$2860,5,FALSE)/$E334</f>
        <v>7.6128330614464385E-3</v>
      </c>
      <c r="O334" s="6">
        <f>VLOOKUP($C334,Demographics!$A$1:$T$2860,6,FALSE)/$E334</f>
        <v>6.3621533442088096E-2</v>
      </c>
      <c r="P334" s="6">
        <f>VLOOKUP($C334,Demographics!$A$1:$T$2860,7,FALSE)/$E334</f>
        <v>3.9695486677542142E-2</v>
      </c>
      <c r="Q334" s="6">
        <f>VLOOKUP($C334,Demographics!$A$1:$T$2860,8,FALSE)/$E334</f>
        <v>0.14192495921696574</v>
      </c>
      <c r="R334" s="6">
        <f>VLOOKUP($C334,Demographics!$A$1:$T$2860,9,FALSE)/$E334</f>
        <v>8.1566068515497546E-3</v>
      </c>
      <c r="S334" s="6">
        <f>VLOOKUP($C334,Demographics!$A$1:$T$2860,10,FALSE)/$E334</f>
        <v>9.5704187058183801E-2</v>
      </c>
      <c r="T334" s="6">
        <f>VLOOKUP($C334,Demographics!$A$1:$T$2860,11,FALSE)/$E334</f>
        <v>0.64328439369222401</v>
      </c>
      <c r="U334" s="6">
        <f>VLOOKUP($C334,Demographics!$A$1:$T$2860,12,FALSE)/$E334</f>
        <v>2.8820010875475803E-2</v>
      </c>
      <c r="V334" s="6">
        <f>VLOOKUP($C334,Demographics!$A$1:$T$2860,13,FALSE)/$E334</f>
        <v>5.4377379010331706E-3</v>
      </c>
      <c r="W334" s="6">
        <f>VLOOKUP($C334,Demographics!$A$1:$T$2860,14,FALSE)/$E334</f>
        <v>1.6856987493202826E-2</v>
      </c>
      <c r="X334" s="6">
        <f>VLOOKUP($C334,Demographics!$A$1:$T$2860,15,FALSE)/$E334</f>
        <v>0.28548123980424145</v>
      </c>
      <c r="Y334" s="6">
        <f>VLOOKUP($C334,Demographics!$A$1:$T$2860,16,FALSE)/$E334</f>
        <v>5.4377379010331697E-4</v>
      </c>
      <c r="Z334" s="6">
        <f>VLOOKUP($C334,Demographics!$A$1:$T$2860,17,FALSE)/$E334</f>
        <v>8.1566068515497546E-3</v>
      </c>
      <c r="AA334" s="6">
        <f>VLOOKUP($C334,Demographics!$A$1:$T$2860,18,FALSE)/$E334</f>
        <v>4.6220772158781946E-2</v>
      </c>
      <c r="AB334" s="6">
        <f>VLOOKUP($C334,Demographics!$A$1:$T$2860,19,FALSE)/$E334</f>
        <v>9.951060358890701E-2</v>
      </c>
      <c r="AC334" s="54">
        <f>VLOOKUP($C334,Demographics!$A$1:$T$2860,20,FALSE)/$E334</f>
        <v>0.10875475802066341</v>
      </c>
      <c r="AD334" s="44">
        <f t="shared" si="25"/>
        <v>3.1770091556459819</v>
      </c>
      <c r="AE334" s="44">
        <f t="shared" si="26"/>
        <v>2.5742268041237111</v>
      </c>
      <c r="AF334" s="44">
        <f t="shared" si="27"/>
        <v>2.4076433121019107</v>
      </c>
      <c r="AG334" s="21">
        <v>0.09</v>
      </c>
      <c r="AH334" s="18">
        <v>0.123</v>
      </c>
      <c r="AI334" s="17">
        <v>-0.16400000000000001</v>
      </c>
      <c r="AJ334" s="21">
        <f t="shared" si="29"/>
        <v>4.8999999999999988E-2</v>
      </c>
      <c r="AK334" s="27">
        <f t="shared" si="28"/>
        <v>203</v>
      </c>
    </row>
    <row r="335" spans="1:37" x14ac:dyDescent="0.2">
      <c r="A335" s="9" t="s">
        <v>735</v>
      </c>
      <c r="B335" s="8" t="s">
        <v>498</v>
      </c>
      <c r="C335" s="35">
        <v>1640</v>
      </c>
      <c r="D335" s="36" t="s">
        <v>124</v>
      </c>
      <c r="E335" s="40">
        <f>VLOOKUP($C335,Demographics!$A$2:$T$2860,2,FALSE)</f>
        <v>125</v>
      </c>
      <c r="F335" s="87">
        <f>IFERROR(VLOOKUP($C335,'Graduation Rate'!$A:$M,13,FALSE), "")</f>
        <v>0.368421053</v>
      </c>
      <c r="G335" s="87" t="str">
        <f>IFERROR(VLOOKUP($C335,Discipline!$A:$I,4,FALSE), "")</f>
        <v/>
      </c>
      <c r="H335" s="87" t="str">
        <f>IFERROR(VLOOKUP($C335,'Dual Credit'!$A:$P,6,FALSE), "")</f>
        <v/>
      </c>
      <c r="I335" s="99">
        <f>VLOOKUP($A335,Districts!$A:$G,7,FALSE)</f>
        <v>3.5708914159941307</v>
      </c>
      <c r="J335" s="90">
        <f>VLOOKUP($A335,Districts!$A:$F,5,FALSE)</f>
        <v>16.887364098966803</v>
      </c>
      <c r="K335" s="55">
        <f>VLOOKUP($A335,Districts!$A:$F,6,FALSE)</f>
        <v>13485.293447946331</v>
      </c>
      <c r="L335" s="6">
        <f>VLOOKUP($C335,Demographics!$A$1:$T$2860,3,FALSE)/$E335</f>
        <v>0.6</v>
      </c>
      <c r="M335" s="6">
        <f>VLOOKUP($C335,Demographics!$A$1:$T$2860,4,FALSE)/$E335</f>
        <v>0.4</v>
      </c>
      <c r="N335" s="6">
        <f>VLOOKUP($C335,Demographics!$A$1:$T$2860,5,FALSE)/$E335</f>
        <v>0</v>
      </c>
      <c r="O335" s="6">
        <f>VLOOKUP($C335,Demographics!$A$1:$T$2860,6,FALSE)/$E335</f>
        <v>1.6E-2</v>
      </c>
      <c r="P335" s="6">
        <f>VLOOKUP($C335,Demographics!$A$1:$T$2860,7,FALSE)/$E335</f>
        <v>5.6000000000000001E-2</v>
      </c>
      <c r="Q335" s="6">
        <f>VLOOKUP($C335,Demographics!$A$1:$T$2860,8,FALSE)/$E335</f>
        <v>0.14399999999999999</v>
      </c>
      <c r="R335" s="6">
        <f>VLOOKUP($C335,Demographics!$A$1:$T$2860,9,FALSE)/$E335</f>
        <v>8.0000000000000002E-3</v>
      </c>
      <c r="S335" s="6">
        <f>VLOOKUP($C335,Demographics!$A$1:$T$2860,10,FALSE)/$E335</f>
        <v>5.6000000000000001E-2</v>
      </c>
      <c r="T335" s="6">
        <f>VLOOKUP($C335,Demographics!$A$1:$T$2860,11,FALSE)/$E335</f>
        <v>0.72</v>
      </c>
      <c r="U335" s="6">
        <f>VLOOKUP($C335,Demographics!$A$1:$T$2860,12,FALSE)/$E335</f>
        <v>1.6E-2</v>
      </c>
      <c r="V335" s="6">
        <f>VLOOKUP($C335,Demographics!$A$1:$T$2860,13,FALSE)/$E335</f>
        <v>8.0000000000000002E-3</v>
      </c>
      <c r="W335" s="6">
        <f>VLOOKUP($C335,Demographics!$A$1:$T$2860,14,FALSE)/$E335</f>
        <v>0.04</v>
      </c>
      <c r="X335" s="6">
        <f>VLOOKUP($C335,Demographics!$A$1:$T$2860,15,FALSE)/$E335</f>
        <v>0.432</v>
      </c>
      <c r="Y335" s="6">
        <f>VLOOKUP($C335,Demographics!$A$1:$T$2860,16,FALSE)/$E335</f>
        <v>0</v>
      </c>
      <c r="Z335" s="6">
        <f>VLOOKUP($C335,Demographics!$A$1:$T$2860,17,FALSE)/$E335</f>
        <v>2.4E-2</v>
      </c>
      <c r="AA335" s="6">
        <f>VLOOKUP($C335,Demographics!$A$1:$T$2860,18,FALSE)/$E335</f>
        <v>0.24</v>
      </c>
      <c r="AB335" s="6">
        <f>VLOOKUP($C335,Demographics!$A$1:$T$2860,19,FALSE)/$E335</f>
        <v>0.13600000000000001</v>
      </c>
      <c r="AC335" s="54">
        <f>VLOOKUP($C335,Demographics!$A$1:$T$2860,20,FALSE)/$E335</f>
        <v>7.1999999999999995E-2</v>
      </c>
      <c r="AD335" s="44">
        <f t="shared" si="25"/>
        <v>2.9383561643835616</v>
      </c>
      <c r="AE335" s="44">
        <f t="shared" si="26"/>
        <v>1.9156378600823047</v>
      </c>
      <c r="AF335" s="44">
        <f t="shared" si="27"/>
        <v>3.2812500000000009</v>
      </c>
      <c r="AG335" s="21">
        <v>0.183</v>
      </c>
      <c r="AH335" s="18">
        <v>4.9000000000000002E-2</v>
      </c>
      <c r="AI335" s="17">
        <v>0.91100000000000003</v>
      </c>
      <c r="AJ335" s="21">
        <f t="shared" si="29"/>
        <v>1.143</v>
      </c>
      <c r="AK335" s="27">
        <f t="shared" si="28"/>
        <v>14</v>
      </c>
    </row>
    <row r="336" spans="1:37" x14ac:dyDescent="0.2">
      <c r="A336" s="9" t="s">
        <v>736</v>
      </c>
      <c r="B336" s="8" t="s">
        <v>371</v>
      </c>
      <c r="C336" s="35">
        <v>5081</v>
      </c>
      <c r="D336" s="36" t="s">
        <v>124</v>
      </c>
      <c r="E336" s="40">
        <f>VLOOKUP($C336,Demographics!$A$2:$T$2860,2,FALSE)</f>
        <v>1</v>
      </c>
      <c r="F336" s="87" t="str">
        <f>IFERROR(VLOOKUP($C336,'Graduation Rate'!$A:$M,13,FALSE), "")</f>
        <v/>
      </c>
      <c r="G336" s="87" t="str">
        <f>IFERROR(VLOOKUP($C336,Discipline!$A:$I,4,FALSE), "")</f>
        <v/>
      </c>
      <c r="H336" s="87" t="str">
        <f>IFERROR(VLOOKUP($C336,'Dual Credit'!$A:$P,6,FALSE), "")</f>
        <v/>
      </c>
      <c r="I336" s="99">
        <f>VLOOKUP($A336,Districts!$A:$G,7,FALSE)</f>
        <v>2.4204545454545454</v>
      </c>
      <c r="J336" s="90">
        <f>VLOOKUP($A336,Districts!$A:$F,5,FALSE)</f>
        <v>20.690676539885562</v>
      </c>
      <c r="K336" s="55">
        <f>VLOOKUP($A336,Districts!$A:$F,6,FALSE)</f>
        <v>13936.384516527847</v>
      </c>
      <c r="L336" s="6">
        <f>VLOOKUP($C336,Demographics!$A$1:$T$2860,3,FALSE)/$E336</f>
        <v>1</v>
      </c>
      <c r="M336" s="6">
        <f>VLOOKUP($C336,Demographics!$A$1:$T$2860,4,FALSE)/$E336</f>
        <v>0</v>
      </c>
      <c r="N336" s="6">
        <f>VLOOKUP($C336,Demographics!$A$1:$T$2860,5,FALSE)/$E336</f>
        <v>0</v>
      </c>
      <c r="O336" s="6">
        <f>VLOOKUP($C336,Demographics!$A$1:$T$2860,6,FALSE)/$E336</f>
        <v>0</v>
      </c>
      <c r="P336" s="6">
        <f>VLOOKUP($C336,Demographics!$A$1:$T$2860,7,FALSE)/$E336</f>
        <v>0</v>
      </c>
      <c r="Q336" s="6">
        <f>VLOOKUP($C336,Demographics!$A$1:$T$2860,8,FALSE)/$E336</f>
        <v>0</v>
      </c>
      <c r="R336" s="6">
        <f>VLOOKUP($C336,Demographics!$A$1:$T$2860,9,FALSE)/$E336</f>
        <v>0</v>
      </c>
      <c r="S336" s="6">
        <f>VLOOKUP($C336,Demographics!$A$1:$T$2860,10,FALSE)/$E336</f>
        <v>1</v>
      </c>
      <c r="T336" s="6">
        <f>VLOOKUP($C336,Demographics!$A$1:$T$2860,11,FALSE)/$E336</f>
        <v>0</v>
      </c>
      <c r="U336" s="6">
        <f>VLOOKUP($C336,Demographics!$A$1:$T$2860,12,FALSE)/$E336</f>
        <v>0</v>
      </c>
      <c r="V336" s="6">
        <f>VLOOKUP($C336,Demographics!$A$1:$T$2860,13,FALSE)/$E336</f>
        <v>0</v>
      </c>
      <c r="W336" s="6">
        <f>VLOOKUP($C336,Demographics!$A$1:$T$2860,14,FALSE)/$E336</f>
        <v>0</v>
      </c>
      <c r="X336" s="6">
        <f>VLOOKUP($C336,Demographics!$A$1:$T$2860,15,FALSE)/$E336</f>
        <v>0</v>
      </c>
      <c r="Y336" s="6">
        <f>VLOOKUP($C336,Demographics!$A$1:$T$2860,16,FALSE)/$E336</f>
        <v>0</v>
      </c>
      <c r="Z336" s="6">
        <f>VLOOKUP($C336,Demographics!$A$1:$T$2860,17,FALSE)/$E336</f>
        <v>0</v>
      </c>
      <c r="AA336" s="6">
        <f>VLOOKUP($C336,Demographics!$A$1:$T$2860,18,FALSE)/$E336</f>
        <v>0</v>
      </c>
      <c r="AB336" s="6">
        <f>VLOOKUP($C336,Demographics!$A$1:$T$2860,19,FALSE)/$E336</f>
        <v>0</v>
      </c>
      <c r="AC336" s="54">
        <f>VLOOKUP($C336,Demographics!$A$1:$T$2860,20,FALSE)/$E336</f>
        <v>0</v>
      </c>
      <c r="AD336" s="44" t="str">
        <f t="shared" si="25"/>
        <v/>
      </c>
      <c r="AE336" s="44" t="str">
        <f t="shared" si="26"/>
        <v/>
      </c>
      <c r="AF336" s="44" t="str">
        <f t="shared" si="27"/>
        <v/>
      </c>
      <c r="AG336" s="19"/>
      <c r="AH336" s="20"/>
      <c r="AI336" s="17"/>
      <c r="AJ336" s="21">
        <f t="shared" si="29"/>
        <v>0</v>
      </c>
      <c r="AK336" s="27">
        <f t="shared" si="28"/>
        <v>223</v>
      </c>
    </row>
    <row r="337" spans="1:37" x14ac:dyDescent="0.2">
      <c r="A337" s="9" t="s">
        <v>736</v>
      </c>
      <c r="B337" s="8" t="s">
        <v>122</v>
      </c>
      <c r="C337" s="35">
        <v>2474</v>
      </c>
      <c r="D337" s="36" t="s">
        <v>123</v>
      </c>
      <c r="E337" s="40">
        <f>VLOOKUP($C337,Demographics!$A$2:$T$2860,2,FALSE)</f>
        <v>212</v>
      </c>
      <c r="F337" s="87" t="str">
        <f>IFERROR(VLOOKUP($C337,'Graduation Rate'!$A:$M,13,FALSE), "")</f>
        <v/>
      </c>
      <c r="G337" s="87" t="str">
        <f>IFERROR(VLOOKUP($C337,Discipline!$A:$I,4,FALSE), "")</f>
        <v/>
      </c>
      <c r="H337" s="87" t="str">
        <f>IFERROR(VLOOKUP($C337,'Dual Credit'!$A:$P,6,FALSE), "")</f>
        <v/>
      </c>
      <c r="I337" s="99">
        <f>VLOOKUP($A337,Districts!$A:$G,7,FALSE)</f>
        <v>2.4204545454545454</v>
      </c>
      <c r="J337" s="90">
        <f>VLOOKUP($A337,Districts!$A:$F,5,FALSE)</f>
        <v>20.690676539885562</v>
      </c>
      <c r="K337" s="55">
        <f>VLOOKUP($A337,Districts!$A:$F,6,FALSE)</f>
        <v>13936.384516527847</v>
      </c>
      <c r="L337" s="6">
        <f>VLOOKUP($C337,Demographics!$A$1:$T$2860,3,FALSE)/$E337</f>
        <v>0.44811320754716982</v>
      </c>
      <c r="M337" s="6">
        <f>VLOOKUP($C337,Demographics!$A$1:$T$2860,4,FALSE)/$E337</f>
        <v>0.55188679245283023</v>
      </c>
      <c r="N337" s="6">
        <f>VLOOKUP($C337,Demographics!$A$1:$T$2860,5,FALSE)/$E337</f>
        <v>2.358490566037736E-2</v>
      </c>
      <c r="O337" s="6">
        <f>VLOOKUP($C337,Demographics!$A$1:$T$2860,6,FALSE)/$E337</f>
        <v>9.433962264150943E-3</v>
      </c>
      <c r="P337" s="6">
        <f>VLOOKUP($C337,Demographics!$A$1:$T$2860,7,FALSE)/$E337</f>
        <v>0</v>
      </c>
      <c r="Q337" s="6">
        <f>VLOOKUP($C337,Demographics!$A$1:$T$2860,8,FALSE)/$E337</f>
        <v>5.6603773584905662E-2</v>
      </c>
      <c r="R337" s="6">
        <f>VLOOKUP($C337,Demographics!$A$1:$T$2860,9,FALSE)/$E337</f>
        <v>0</v>
      </c>
      <c r="S337" s="6">
        <f>VLOOKUP($C337,Demographics!$A$1:$T$2860,10,FALSE)/$E337</f>
        <v>0.13679245283018868</v>
      </c>
      <c r="T337" s="6">
        <f>VLOOKUP($C337,Demographics!$A$1:$T$2860,11,FALSE)/$E337</f>
        <v>0.77358490566037741</v>
      </c>
      <c r="U337" s="6">
        <f>VLOOKUP($C337,Demographics!$A$1:$T$2860,12,FALSE)/$E337</f>
        <v>0</v>
      </c>
      <c r="V337" s="6">
        <f>VLOOKUP($C337,Demographics!$A$1:$T$2860,13,FALSE)/$E337</f>
        <v>4.7169811320754715E-3</v>
      </c>
      <c r="W337" s="6">
        <f>VLOOKUP($C337,Demographics!$A$1:$T$2860,14,FALSE)/$E337</f>
        <v>5.1886792452830191E-2</v>
      </c>
      <c r="X337" s="6">
        <f>VLOOKUP($C337,Demographics!$A$1:$T$2860,15,FALSE)/$E337</f>
        <v>0.51886792452830188</v>
      </c>
      <c r="Y337" s="6">
        <f>VLOOKUP($C337,Demographics!$A$1:$T$2860,16,FALSE)/$E337</f>
        <v>0</v>
      </c>
      <c r="Z337" s="6">
        <f>VLOOKUP($C337,Demographics!$A$1:$T$2860,17,FALSE)/$E337</f>
        <v>2.358490566037736E-2</v>
      </c>
      <c r="AA337" s="6">
        <f>VLOOKUP($C337,Demographics!$A$1:$T$2860,18,FALSE)/$E337</f>
        <v>1.4150943396226415E-2</v>
      </c>
      <c r="AB337" s="6">
        <f>VLOOKUP($C337,Demographics!$A$1:$T$2860,19,FALSE)/$E337</f>
        <v>7.0754716981132074E-2</v>
      </c>
      <c r="AC337" s="54">
        <f>VLOOKUP($C337,Demographics!$A$1:$T$2860,20,FALSE)/$E337</f>
        <v>0.25471698113207547</v>
      </c>
      <c r="AD337" s="44">
        <f t="shared" si="25"/>
        <v>2.226856561546287</v>
      </c>
      <c r="AE337" s="44">
        <f t="shared" si="26"/>
        <v>1.9073684210526318</v>
      </c>
      <c r="AF337" s="44">
        <f t="shared" si="27"/>
        <v>2.2387238723872387</v>
      </c>
      <c r="AG337" s="19">
        <v>-0.53300000000000003</v>
      </c>
      <c r="AH337" s="20">
        <v>-0.34200000000000003</v>
      </c>
      <c r="AI337" s="17">
        <v>-0.13800000000000001</v>
      </c>
      <c r="AJ337" s="21">
        <f t="shared" si="29"/>
        <v>-1.0129999999999999</v>
      </c>
      <c r="AK337" s="27">
        <f t="shared" si="28"/>
        <v>501</v>
      </c>
    </row>
    <row r="338" spans="1:37" x14ac:dyDescent="0.2">
      <c r="A338" s="9" t="s">
        <v>737</v>
      </c>
      <c r="B338" s="8" t="s">
        <v>361</v>
      </c>
      <c r="C338" s="35">
        <v>1671</v>
      </c>
      <c r="D338" s="36" t="s">
        <v>124</v>
      </c>
      <c r="E338" s="40">
        <f>VLOOKUP($C338,Demographics!$A$2:$T$2860,2,FALSE)</f>
        <v>22</v>
      </c>
      <c r="F338" s="87" t="str">
        <f>IFERROR(VLOOKUP($C338,'Graduation Rate'!$A:$M,13,FALSE), "")</f>
        <v/>
      </c>
      <c r="G338" s="87" t="str">
        <f>IFERROR(VLOOKUP($C338,Discipline!$A:$I,4,FALSE), "")</f>
        <v/>
      </c>
      <c r="H338" s="87" t="str">
        <f>IFERROR(VLOOKUP($C338,'Dual Credit'!$A:$P,6,FALSE), "")</f>
        <v/>
      </c>
      <c r="I338" s="99">
        <f>VLOOKUP($A338,Districts!$A:$G,7,FALSE)</f>
        <v>4.9234167893961711</v>
      </c>
      <c r="J338" s="90">
        <f>VLOOKUP($A338,Districts!$A:$F,5,FALSE)</f>
        <v>18.922760522297931</v>
      </c>
      <c r="K338" s="55">
        <f>VLOOKUP($A338,Districts!$A:$F,6,FALSE)</f>
        <v>12300.75284731526</v>
      </c>
      <c r="L338" s="6">
        <f>VLOOKUP($C338,Demographics!$A$1:$T$2860,3,FALSE)/$E338</f>
        <v>0.40909090909090912</v>
      </c>
      <c r="M338" s="6">
        <f>VLOOKUP($C338,Demographics!$A$1:$T$2860,4,FALSE)/$E338</f>
        <v>0.59090909090909094</v>
      </c>
      <c r="N338" s="6">
        <f>VLOOKUP($C338,Demographics!$A$1:$T$2860,5,FALSE)/$E338</f>
        <v>0</v>
      </c>
      <c r="O338" s="6">
        <f>VLOOKUP($C338,Demographics!$A$1:$T$2860,6,FALSE)/$E338</f>
        <v>0</v>
      </c>
      <c r="P338" s="6">
        <f>VLOOKUP($C338,Demographics!$A$1:$T$2860,7,FALSE)/$E338</f>
        <v>0</v>
      </c>
      <c r="Q338" s="6">
        <f>VLOOKUP($C338,Demographics!$A$1:$T$2860,8,FALSE)/$E338</f>
        <v>0.22727272727272727</v>
      </c>
      <c r="R338" s="6">
        <f>VLOOKUP($C338,Demographics!$A$1:$T$2860,9,FALSE)/$E338</f>
        <v>0</v>
      </c>
      <c r="S338" s="6">
        <f>VLOOKUP($C338,Demographics!$A$1:$T$2860,10,FALSE)/$E338</f>
        <v>9.0909090909090912E-2</v>
      </c>
      <c r="T338" s="6">
        <f>VLOOKUP($C338,Demographics!$A$1:$T$2860,11,FALSE)/$E338</f>
        <v>0.68181818181818177</v>
      </c>
      <c r="U338" s="6">
        <f>VLOOKUP($C338,Demographics!$A$1:$T$2860,12,FALSE)/$E338</f>
        <v>4.5454545454545456E-2</v>
      </c>
      <c r="V338" s="6">
        <f>VLOOKUP($C338,Demographics!$A$1:$T$2860,13,FALSE)/$E338</f>
        <v>0</v>
      </c>
      <c r="W338" s="6">
        <f>VLOOKUP($C338,Demographics!$A$1:$T$2860,14,FALSE)/$E338</f>
        <v>0</v>
      </c>
      <c r="X338" s="6">
        <f>VLOOKUP($C338,Demographics!$A$1:$T$2860,15,FALSE)/$E338</f>
        <v>0.5</v>
      </c>
      <c r="Y338" s="6">
        <f>VLOOKUP($C338,Demographics!$A$1:$T$2860,16,FALSE)/$E338</f>
        <v>4.5454545454545456E-2</v>
      </c>
      <c r="Z338" s="6">
        <f>VLOOKUP($C338,Demographics!$A$1:$T$2860,17,FALSE)/$E338</f>
        <v>0</v>
      </c>
      <c r="AA338" s="6">
        <f>VLOOKUP($C338,Demographics!$A$1:$T$2860,18,FALSE)/$E338</f>
        <v>0.13636363636363635</v>
      </c>
      <c r="AB338" s="6">
        <f>VLOOKUP($C338,Demographics!$A$1:$T$2860,19,FALSE)/$E338</f>
        <v>4.5454545454545456E-2</v>
      </c>
      <c r="AC338" s="54">
        <f>VLOOKUP($C338,Demographics!$A$1:$T$2860,20,FALSE)/$E338</f>
        <v>0.18181818181818182</v>
      </c>
      <c r="AD338" s="44">
        <f t="shared" si="25"/>
        <v>2.5861321776814732</v>
      </c>
      <c r="AE338" s="44" t="str">
        <f t="shared" si="26"/>
        <v/>
      </c>
      <c r="AF338" s="44" t="str">
        <f t="shared" si="27"/>
        <v/>
      </c>
      <c r="AG338" s="21">
        <v>-0.02</v>
      </c>
      <c r="AH338" s="18"/>
      <c r="AI338" s="17"/>
      <c r="AJ338" s="21">
        <f t="shared" si="29"/>
        <v>-0.02</v>
      </c>
      <c r="AK338" s="27">
        <f t="shared" si="28"/>
        <v>277</v>
      </c>
    </row>
    <row r="339" spans="1:37" x14ac:dyDescent="0.2">
      <c r="A339" s="9" t="s">
        <v>737</v>
      </c>
      <c r="B339" s="8" t="s">
        <v>499</v>
      </c>
      <c r="C339" s="35">
        <v>1500</v>
      </c>
      <c r="D339" s="36" t="s">
        <v>124</v>
      </c>
      <c r="E339" s="40">
        <f>VLOOKUP($C339,Demographics!$A$2:$T$2860,2,FALSE)</f>
        <v>14</v>
      </c>
      <c r="F339" s="87" t="str">
        <f>IFERROR(VLOOKUP($C339,'Graduation Rate'!$A:$M,13,FALSE), "")</f>
        <v/>
      </c>
      <c r="G339" s="87" t="str">
        <f>IFERROR(VLOOKUP($C339,Discipline!$A:$I,4,FALSE), "")</f>
        <v/>
      </c>
      <c r="H339" s="87" t="str">
        <f>IFERROR(VLOOKUP($C339,'Dual Credit'!$A:$P,6,FALSE), "")</f>
        <v/>
      </c>
      <c r="I339" s="99">
        <f>VLOOKUP($A339,Districts!$A:$G,7,FALSE)</f>
        <v>4.9234167893961711</v>
      </c>
      <c r="J339" s="90">
        <f>VLOOKUP($A339,Districts!$A:$F,5,FALSE)</f>
        <v>18.922760522297931</v>
      </c>
      <c r="K339" s="55">
        <f>VLOOKUP($A339,Districts!$A:$F,6,FALSE)</f>
        <v>12300.75284731526</v>
      </c>
      <c r="L339" s="6">
        <f>VLOOKUP($C339,Demographics!$A$1:$T$2860,3,FALSE)/$E339</f>
        <v>0.5</v>
      </c>
      <c r="M339" s="6">
        <f>VLOOKUP($C339,Demographics!$A$1:$T$2860,4,FALSE)/$E339</f>
        <v>0.5</v>
      </c>
      <c r="N339" s="6">
        <f>VLOOKUP($C339,Demographics!$A$1:$T$2860,5,FALSE)/$E339</f>
        <v>0.21428571428571427</v>
      </c>
      <c r="O339" s="6">
        <f>VLOOKUP($C339,Demographics!$A$1:$T$2860,6,FALSE)/$E339</f>
        <v>0</v>
      </c>
      <c r="P339" s="6">
        <f>VLOOKUP($C339,Demographics!$A$1:$T$2860,7,FALSE)/$E339</f>
        <v>0</v>
      </c>
      <c r="Q339" s="6">
        <f>VLOOKUP($C339,Demographics!$A$1:$T$2860,8,FALSE)/$E339</f>
        <v>0.14285714285714285</v>
      </c>
      <c r="R339" s="6">
        <f>VLOOKUP($C339,Demographics!$A$1:$T$2860,9,FALSE)/$E339</f>
        <v>0</v>
      </c>
      <c r="S339" s="6">
        <f>VLOOKUP($C339,Demographics!$A$1:$T$2860,10,FALSE)/$E339</f>
        <v>0.14285714285714285</v>
      </c>
      <c r="T339" s="6">
        <f>VLOOKUP($C339,Demographics!$A$1:$T$2860,11,FALSE)/$E339</f>
        <v>0.5</v>
      </c>
      <c r="U339" s="6">
        <f>VLOOKUP($C339,Demographics!$A$1:$T$2860,12,FALSE)/$E339</f>
        <v>0</v>
      </c>
      <c r="V339" s="6">
        <f>VLOOKUP($C339,Demographics!$A$1:$T$2860,13,FALSE)/$E339</f>
        <v>0</v>
      </c>
      <c r="W339" s="6">
        <f>VLOOKUP($C339,Demographics!$A$1:$T$2860,14,FALSE)/$E339</f>
        <v>0.21428571428571427</v>
      </c>
      <c r="X339" s="6">
        <f>VLOOKUP($C339,Demographics!$A$1:$T$2860,15,FALSE)/$E339</f>
        <v>0.7857142857142857</v>
      </c>
      <c r="Y339" s="6">
        <f>VLOOKUP($C339,Demographics!$A$1:$T$2860,16,FALSE)/$E339</f>
        <v>0</v>
      </c>
      <c r="Z339" s="6">
        <f>VLOOKUP($C339,Demographics!$A$1:$T$2860,17,FALSE)/$E339</f>
        <v>0</v>
      </c>
      <c r="AA339" s="6">
        <f>VLOOKUP($C339,Demographics!$A$1:$T$2860,18,FALSE)/$E339</f>
        <v>7.1428571428571425E-2</v>
      </c>
      <c r="AB339" s="6">
        <f>VLOOKUP($C339,Demographics!$A$1:$T$2860,19,FALSE)/$E339</f>
        <v>0</v>
      </c>
      <c r="AC339" s="54">
        <f>VLOOKUP($C339,Demographics!$A$1:$T$2860,20,FALSE)/$E339</f>
        <v>0.21428571428571427</v>
      </c>
      <c r="AD339" s="44" t="str">
        <f t="shared" si="25"/>
        <v/>
      </c>
      <c r="AE339" s="44" t="str">
        <f t="shared" si="26"/>
        <v/>
      </c>
      <c r="AF339" s="44" t="str">
        <f t="shared" si="27"/>
        <v/>
      </c>
      <c r="AG339" s="19"/>
      <c r="AH339" s="20"/>
      <c r="AI339" s="17"/>
      <c r="AJ339" s="21">
        <f t="shared" si="29"/>
        <v>0</v>
      </c>
      <c r="AK339" s="27">
        <f t="shared" si="28"/>
        <v>223</v>
      </c>
    </row>
    <row r="340" spans="1:37" x14ac:dyDescent="0.2">
      <c r="A340" s="9" t="s">
        <v>737</v>
      </c>
      <c r="B340" s="8" t="s">
        <v>500</v>
      </c>
      <c r="C340" s="35">
        <v>2349</v>
      </c>
      <c r="D340" s="36" t="s">
        <v>123</v>
      </c>
      <c r="E340" s="40">
        <f>VLOOKUP($C340,Demographics!$A$2:$T$2860,2,FALSE)</f>
        <v>445</v>
      </c>
      <c r="F340" s="87">
        <f>IFERROR(VLOOKUP($C340,'Graduation Rate'!$A:$M,13,FALSE), "")</f>
        <v>0.84210526299999999</v>
      </c>
      <c r="G340" s="87">
        <f>IFERROR(VLOOKUP($C340,Discipline!$A:$I,4,FALSE), "")</f>
        <v>5.6000000000000001E-2</v>
      </c>
      <c r="H340" s="87">
        <f>IFERROR(VLOOKUP($C340,'Dual Credit'!$A:$P,6,FALSE), "")</f>
        <v>0.154</v>
      </c>
      <c r="I340" s="99">
        <f>VLOOKUP($A340,Districts!$A:$G,7,FALSE)</f>
        <v>4.9234167893961711</v>
      </c>
      <c r="J340" s="90">
        <f>VLOOKUP($A340,Districts!$A:$F,5,FALSE)</f>
        <v>18.922760522297931</v>
      </c>
      <c r="K340" s="55">
        <f>VLOOKUP($A340,Districts!$A:$F,6,FALSE)</f>
        <v>12300.75284731526</v>
      </c>
      <c r="L340" s="6">
        <f>VLOOKUP($C340,Demographics!$A$1:$T$2860,3,FALSE)/$E340</f>
        <v>0.47640449438202248</v>
      </c>
      <c r="M340" s="6">
        <f>VLOOKUP($C340,Demographics!$A$1:$T$2860,4,FALSE)/$E340</f>
        <v>0.52359550561797752</v>
      </c>
      <c r="N340" s="6">
        <f>VLOOKUP($C340,Demographics!$A$1:$T$2860,5,FALSE)/$E340</f>
        <v>6.741573033707865E-2</v>
      </c>
      <c r="O340" s="6">
        <f>VLOOKUP($C340,Demographics!$A$1:$T$2860,6,FALSE)/$E340</f>
        <v>8.988764044943821E-3</v>
      </c>
      <c r="P340" s="6">
        <f>VLOOKUP($C340,Demographics!$A$1:$T$2860,7,FALSE)/$E340</f>
        <v>4.4943820224719105E-3</v>
      </c>
      <c r="Q340" s="6">
        <f>VLOOKUP($C340,Demographics!$A$1:$T$2860,8,FALSE)/$E340</f>
        <v>0.31685393258426964</v>
      </c>
      <c r="R340" s="6">
        <f>VLOOKUP($C340,Demographics!$A$1:$T$2860,9,FALSE)/$E340</f>
        <v>0</v>
      </c>
      <c r="S340" s="6">
        <f>VLOOKUP($C340,Demographics!$A$1:$T$2860,10,FALSE)/$E340</f>
        <v>6.0674157303370786E-2</v>
      </c>
      <c r="T340" s="6">
        <f>VLOOKUP($C340,Demographics!$A$1:$T$2860,11,FALSE)/$E340</f>
        <v>0.54157303370786514</v>
      </c>
      <c r="U340" s="6">
        <f>VLOOKUP($C340,Demographics!$A$1:$T$2860,12,FALSE)/$E340</f>
        <v>8.5393258426966295E-2</v>
      </c>
      <c r="V340" s="6">
        <f>VLOOKUP($C340,Demographics!$A$1:$T$2860,13,FALSE)/$E340</f>
        <v>4.4943820224719105E-3</v>
      </c>
      <c r="W340" s="6">
        <f>VLOOKUP($C340,Demographics!$A$1:$T$2860,14,FALSE)/$E340</f>
        <v>3.3707865168539325E-2</v>
      </c>
      <c r="X340" s="6">
        <f>VLOOKUP($C340,Demographics!$A$1:$T$2860,15,FALSE)/$E340</f>
        <v>0.58651685393258424</v>
      </c>
      <c r="Y340" s="6">
        <f>VLOOKUP($C340,Demographics!$A$1:$T$2860,16,FALSE)/$E340</f>
        <v>2.247191011235955E-2</v>
      </c>
      <c r="Z340" s="6">
        <f>VLOOKUP($C340,Demographics!$A$1:$T$2860,17,FALSE)/$E340</f>
        <v>2.2471910112359553E-3</v>
      </c>
      <c r="AA340" s="6">
        <f>VLOOKUP($C340,Demographics!$A$1:$T$2860,18,FALSE)/$E340</f>
        <v>4.0449438202247189E-2</v>
      </c>
      <c r="AB340" s="6">
        <f>VLOOKUP($C340,Demographics!$A$1:$T$2860,19,FALSE)/$E340</f>
        <v>4.2696629213483148E-2</v>
      </c>
      <c r="AC340" s="54">
        <f>VLOOKUP($C340,Demographics!$A$1:$T$2860,20,FALSE)/$E340</f>
        <v>0.21797752808988763</v>
      </c>
      <c r="AD340" s="44">
        <f t="shared" si="25"/>
        <v>2.4668674698795185</v>
      </c>
      <c r="AE340" s="44">
        <f t="shared" si="26"/>
        <v>2.1365461847389557</v>
      </c>
      <c r="AF340" s="44">
        <f t="shared" si="27"/>
        <v>2.3675730110775426</v>
      </c>
      <c r="AG340" s="19">
        <v>-0.19600000000000001</v>
      </c>
      <c r="AH340" s="20">
        <v>9.2999999999999999E-2</v>
      </c>
      <c r="AI340" s="17">
        <v>0.114</v>
      </c>
      <c r="AJ340" s="21">
        <f t="shared" si="29"/>
        <v>1.0999999999999996E-2</v>
      </c>
      <c r="AK340" s="27">
        <f t="shared" si="28"/>
        <v>219</v>
      </c>
    </row>
    <row r="341" spans="1:37" x14ac:dyDescent="0.2">
      <c r="A341" s="9" t="s">
        <v>738</v>
      </c>
      <c r="B341" s="8" t="s">
        <v>58</v>
      </c>
      <c r="C341" s="35">
        <v>3088</v>
      </c>
      <c r="D341" s="36" t="s">
        <v>123</v>
      </c>
      <c r="E341" s="40">
        <f>VLOOKUP($C341,Demographics!$A$2:$T$2860,2,FALSE)</f>
        <v>805</v>
      </c>
      <c r="F341" s="87">
        <f>IFERROR(VLOOKUP($C341,'Graduation Rate'!$A:$M,13,FALSE), "")</f>
        <v>0.83419689100000005</v>
      </c>
      <c r="G341" s="87">
        <f>IFERROR(VLOOKUP($C341,Discipline!$A:$I,4,FALSE), "")</f>
        <v>4.7E-2</v>
      </c>
      <c r="H341" s="87">
        <f>IFERROR(VLOOKUP($C341,'Dual Credit'!$A:$P,6,FALSE), "")</f>
        <v>0.01</v>
      </c>
      <c r="I341" s="99">
        <f>VLOOKUP($A341,Districts!$A:$G,7,FALSE)</f>
        <v>5.0711206896551726</v>
      </c>
      <c r="J341" s="90">
        <f>VLOOKUP($A341,Districts!$A:$F,5,FALSE)</f>
        <v>14.985237673457334</v>
      </c>
      <c r="K341" s="55">
        <f>VLOOKUP($A341,Districts!$A:$F,6,FALSE)</f>
        <v>15137.07172726315</v>
      </c>
      <c r="L341" s="6">
        <f>VLOOKUP($C341,Demographics!$A$1:$T$2860,3,FALSE)/$E341</f>
        <v>0.49689440993788819</v>
      </c>
      <c r="M341" s="6">
        <f>VLOOKUP($C341,Demographics!$A$1:$T$2860,4,FALSE)/$E341</f>
        <v>0.50310559006211175</v>
      </c>
      <c r="N341" s="6">
        <f>VLOOKUP($C341,Demographics!$A$1:$T$2860,5,FALSE)/$E341</f>
        <v>2.4844720496894411E-3</v>
      </c>
      <c r="O341" s="6">
        <f>VLOOKUP($C341,Demographics!$A$1:$T$2860,6,FALSE)/$E341</f>
        <v>4.9689440993788822E-3</v>
      </c>
      <c r="P341" s="6">
        <f>VLOOKUP($C341,Demographics!$A$1:$T$2860,7,FALSE)/$E341</f>
        <v>4.9689440993788822E-3</v>
      </c>
      <c r="Q341" s="6">
        <f>VLOOKUP($C341,Demographics!$A$1:$T$2860,8,FALSE)/$E341</f>
        <v>0.85590062111801246</v>
      </c>
      <c r="R341" s="6">
        <f>VLOOKUP($C341,Demographics!$A$1:$T$2860,9,FALSE)/$E341</f>
        <v>0</v>
      </c>
      <c r="S341" s="6">
        <f>VLOOKUP($C341,Demographics!$A$1:$T$2860,10,FALSE)/$E341</f>
        <v>1.2422360248447205E-3</v>
      </c>
      <c r="T341" s="6">
        <f>VLOOKUP($C341,Demographics!$A$1:$T$2860,11,FALSE)/$E341</f>
        <v>0.13043478260869565</v>
      </c>
      <c r="U341" s="6">
        <f>VLOOKUP($C341,Demographics!$A$1:$T$2860,12,FALSE)/$E341</f>
        <v>0.24099378881987576</v>
      </c>
      <c r="V341" s="6">
        <f>VLOOKUP($C341,Demographics!$A$1:$T$2860,13,FALSE)/$E341</f>
        <v>3.7267080745341614E-3</v>
      </c>
      <c r="W341" s="6">
        <f>VLOOKUP($C341,Demographics!$A$1:$T$2860,14,FALSE)/$E341</f>
        <v>1.8633540372670808E-2</v>
      </c>
      <c r="X341" s="6">
        <f>VLOOKUP($C341,Demographics!$A$1:$T$2860,15,FALSE)/$E341</f>
        <v>0.80372670807453417</v>
      </c>
      <c r="Y341" s="6">
        <f>VLOOKUP($C341,Demographics!$A$1:$T$2860,16,FALSE)/$E341</f>
        <v>0.11055900621118013</v>
      </c>
      <c r="Z341" s="6">
        <f>VLOOKUP($C341,Demographics!$A$1:$T$2860,17,FALSE)/$E341</f>
        <v>0</v>
      </c>
      <c r="AA341" s="6">
        <f>VLOOKUP($C341,Demographics!$A$1:$T$2860,18,FALSE)/$E341</f>
        <v>3.354037267080745E-2</v>
      </c>
      <c r="AB341" s="6">
        <f>VLOOKUP($C341,Demographics!$A$1:$T$2860,19,FALSE)/$E341</f>
        <v>4.7204968944099382E-2</v>
      </c>
      <c r="AC341" s="54">
        <f>VLOOKUP($C341,Demographics!$A$1:$T$2860,20,FALSE)/$E341</f>
        <v>0.10062111801242236</v>
      </c>
      <c r="AD341" s="44">
        <f t="shared" si="25"/>
        <v>2.537832310838446</v>
      </c>
      <c r="AE341" s="44">
        <f t="shared" si="26"/>
        <v>1.7094105480868667</v>
      </c>
      <c r="AF341" s="44">
        <f t="shared" si="27"/>
        <v>1.8471760797342192</v>
      </c>
      <c r="AG341" s="19">
        <v>6.0999999999999999E-2</v>
      </c>
      <c r="AH341" s="20">
        <v>-3.9E-2</v>
      </c>
      <c r="AI341" s="17">
        <v>-8.3000000000000004E-2</v>
      </c>
      <c r="AJ341" s="21">
        <f t="shared" si="29"/>
        <v>-6.1000000000000006E-2</v>
      </c>
      <c r="AK341" s="27">
        <f t="shared" si="28"/>
        <v>288</v>
      </c>
    </row>
    <row r="342" spans="1:37" x14ac:dyDescent="0.2">
      <c r="A342" s="9" t="s">
        <v>738</v>
      </c>
      <c r="B342" s="8" t="s">
        <v>501</v>
      </c>
      <c r="C342" s="35">
        <v>1506</v>
      </c>
      <c r="D342" s="36" t="s">
        <v>124</v>
      </c>
      <c r="E342" s="40">
        <f>VLOOKUP($C342,Demographics!$A$2:$T$2860,2,FALSE)</f>
        <v>30</v>
      </c>
      <c r="F342" s="87">
        <f>IFERROR(VLOOKUP($C342,'Graduation Rate'!$A:$M,13,FALSE), "")</f>
        <v>0.22727272700000001</v>
      </c>
      <c r="G342" s="87" t="str">
        <f>IFERROR(VLOOKUP($C342,Discipline!$A:$I,4,FALSE), "")</f>
        <v/>
      </c>
      <c r="H342" s="87" t="str">
        <f>IFERROR(VLOOKUP($C342,'Dual Credit'!$A:$P,6,FALSE), "")</f>
        <v/>
      </c>
      <c r="I342" s="99">
        <f>VLOOKUP($A342,Districts!$A:$G,7,FALSE)</f>
        <v>5.0711206896551726</v>
      </c>
      <c r="J342" s="90">
        <f>VLOOKUP($A342,Districts!$A:$F,5,FALSE)</f>
        <v>14.985237673457334</v>
      </c>
      <c r="K342" s="55">
        <f>VLOOKUP($A342,Districts!$A:$F,6,FALSE)</f>
        <v>15137.07172726315</v>
      </c>
      <c r="L342" s="6">
        <f>VLOOKUP($C342,Demographics!$A$1:$T$2860,3,FALSE)/$E342</f>
        <v>0.53333333333333333</v>
      </c>
      <c r="M342" s="6">
        <f>VLOOKUP($C342,Demographics!$A$1:$T$2860,4,FALSE)/$E342</f>
        <v>0.46666666666666667</v>
      </c>
      <c r="N342" s="6">
        <f>VLOOKUP($C342,Demographics!$A$1:$T$2860,5,FALSE)/$E342</f>
        <v>0</v>
      </c>
      <c r="O342" s="6">
        <f>VLOOKUP($C342,Demographics!$A$1:$T$2860,6,FALSE)/$E342</f>
        <v>0</v>
      </c>
      <c r="P342" s="6">
        <f>VLOOKUP($C342,Demographics!$A$1:$T$2860,7,FALSE)/$E342</f>
        <v>0</v>
      </c>
      <c r="Q342" s="6">
        <f>VLOOKUP($C342,Demographics!$A$1:$T$2860,8,FALSE)/$E342</f>
        <v>0.8666666666666667</v>
      </c>
      <c r="R342" s="6">
        <f>VLOOKUP($C342,Demographics!$A$1:$T$2860,9,FALSE)/$E342</f>
        <v>0</v>
      </c>
      <c r="S342" s="6">
        <f>VLOOKUP($C342,Demographics!$A$1:$T$2860,10,FALSE)/$E342</f>
        <v>0</v>
      </c>
      <c r="T342" s="6">
        <f>VLOOKUP($C342,Demographics!$A$1:$T$2860,11,FALSE)/$E342</f>
        <v>0.13333333333333333</v>
      </c>
      <c r="U342" s="6">
        <f>VLOOKUP($C342,Demographics!$A$1:$T$2860,12,FALSE)/$E342</f>
        <v>0.3</v>
      </c>
      <c r="V342" s="6">
        <f>VLOOKUP($C342,Demographics!$A$1:$T$2860,13,FALSE)/$E342</f>
        <v>0</v>
      </c>
      <c r="W342" s="6">
        <f>VLOOKUP($C342,Demographics!$A$1:$T$2860,14,FALSE)/$E342</f>
        <v>0.16666666666666666</v>
      </c>
      <c r="X342" s="6">
        <f>VLOOKUP($C342,Demographics!$A$1:$T$2860,15,FALSE)/$E342</f>
        <v>0.93333333333333335</v>
      </c>
      <c r="Y342" s="6">
        <f>VLOOKUP($C342,Demographics!$A$1:$T$2860,16,FALSE)/$E342</f>
        <v>0.23333333333333334</v>
      </c>
      <c r="Z342" s="6">
        <f>VLOOKUP($C342,Demographics!$A$1:$T$2860,17,FALSE)/$E342</f>
        <v>0</v>
      </c>
      <c r="AA342" s="6">
        <f>VLOOKUP($C342,Demographics!$A$1:$T$2860,18,FALSE)/$E342</f>
        <v>0.3</v>
      </c>
      <c r="AB342" s="6">
        <f>VLOOKUP($C342,Demographics!$A$1:$T$2860,19,FALSE)/$E342</f>
        <v>3.3333333333333333E-2</v>
      </c>
      <c r="AC342" s="54">
        <f>VLOOKUP($C342,Demographics!$A$1:$T$2860,20,FALSE)/$E342</f>
        <v>0.1</v>
      </c>
      <c r="AD342" s="44">
        <f t="shared" si="25"/>
        <v>2.3001200480192079</v>
      </c>
      <c r="AE342" s="44" t="str">
        <f t="shared" si="26"/>
        <v/>
      </c>
      <c r="AF342" s="44" t="str">
        <f t="shared" si="27"/>
        <v/>
      </c>
      <c r="AG342" s="19">
        <v>0.439</v>
      </c>
      <c r="AH342" s="20"/>
      <c r="AI342" s="17"/>
      <c r="AJ342" s="21">
        <f t="shared" si="29"/>
        <v>0.439</v>
      </c>
      <c r="AK342" s="27">
        <f t="shared" si="28"/>
        <v>96</v>
      </c>
    </row>
    <row r="343" spans="1:37" x14ac:dyDescent="0.2">
      <c r="A343" s="9" t="s">
        <v>739</v>
      </c>
      <c r="B343" s="8" t="s">
        <v>61</v>
      </c>
      <c r="C343" s="35">
        <v>2468</v>
      </c>
      <c r="D343" s="36" t="s">
        <v>123</v>
      </c>
      <c r="E343" s="40">
        <f>VLOOKUP($C343,Demographics!$A$2:$T$2860,2,FALSE)</f>
        <v>237</v>
      </c>
      <c r="F343" s="87">
        <f>IFERROR(VLOOKUP($C343,'Graduation Rate'!$A:$M,13,FALSE), "")</f>
        <v>0.94915254199999999</v>
      </c>
      <c r="G343" s="87">
        <f>IFERROR(VLOOKUP($C343,Discipline!$A:$I,4,FALSE), "")</f>
        <v>0.123</v>
      </c>
      <c r="H343" s="87">
        <f>IFERROR(VLOOKUP($C343,'Dual Credit'!$A:$P,6,FALSE), "")</f>
        <v>0.154</v>
      </c>
      <c r="I343" s="99">
        <f>VLOOKUP($A343,Districts!$A:$G,7,FALSE)</f>
        <v>7.3644578313253009</v>
      </c>
      <c r="J343" s="90">
        <f>VLOOKUP($A343,Districts!$A:$F,5,FALSE)</f>
        <v>16.127134724857683</v>
      </c>
      <c r="K343" s="55">
        <f>VLOOKUP($A343,Districts!$A:$F,6,FALSE)</f>
        <v>13748.478373926342</v>
      </c>
      <c r="L343" s="6">
        <f>VLOOKUP($C343,Demographics!$A$1:$T$2860,3,FALSE)/$E343</f>
        <v>0.50210970464135019</v>
      </c>
      <c r="M343" s="6">
        <f>VLOOKUP($C343,Demographics!$A$1:$T$2860,4,FALSE)/$E343</f>
        <v>0.49789029535864981</v>
      </c>
      <c r="N343" s="6">
        <f>VLOOKUP($C343,Demographics!$A$1:$T$2860,5,FALSE)/$E343</f>
        <v>0</v>
      </c>
      <c r="O343" s="6">
        <f>VLOOKUP($C343,Demographics!$A$1:$T$2860,6,FALSE)/$E343</f>
        <v>8.4388185654008432E-3</v>
      </c>
      <c r="P343" s="6">
        <f>VLOOKUP($C343,Demographics!$A$1:$T$2860,7,FALSE)/$E343</f>
        <v>0</v>
      </c>
      <c r="Q343" s="6">
        <f>VLOOKUP($C343,Demographics!$A$1:$T$2860,8,FALSE)/$E343</f>
        <v>8.8607594936708861E-2</v>
      </c>
      <c r="R343" s="6">
        <f>VLOOKUP($C343,Demographics!$A$1:$T$2860,9,FALSE)/$E343</f>
        <v>0</v>
      </c>
      <c r="S343" s="6">
        <f>VLOOKUP($C343,Demographics!$A$1:$T$2860,10,FALSE)/$E343</f>
        <v>0.10126582278481013</v>
      </c>
      <c r="T343" s="6">
        <f>VLOOKUP($C343,Demographics!$A$1:$T$2860,11,FALSE)/$E343</f>
        <v>0.80168776371308015</v>
      </c>
      <c r="U343" s="6">
        <f>VLOOKUP($C343,Demographics!$A$1:$T$2860,12,FALSE)/$E343</f>
        <v>0</v>
      </c>
      <c r="V343" s="6">
        <f>VLOOKUP($C343,Demographics!$A$1:$T$2860,13,FALSE)/$E343</f>
        <v>1.6877637130801686E-2</v>
      </c>
      <c r="W343" s="6">
        <f>VLOOKUP($C343,Demographics!$A$1:$T$2860,14,FALSE)/$E343</f>
        <v>1.2658227848101266E-2</v>
      </c>
      <c r="X343" s="6">
        <f>VLOOKUP($C343,Demographics!$A$1:$T$2860,15,FALSE)/$E343</f>
        <v>0.4472573839662447</v>
      </c>
      <c r="Y343" s="6">
        <f>VLOOKUP($C343,Demographics!$A$1:$T$2860,16,FALSE)/$E343</f>
        <v>0</v>
      </c>
      <c r="Z343" s="6">
        <f>VLOOKUP($C343,Demographics!$A$1:$T$2860,17,FALSE)/$E343</f>
        <v>5.4852320675105488E-2</v>
      </c>
      <c r="AA343" s="6">
        <f>VLOOKUP($C343,Demographics!$A$1:$T$2860,18,FALSE)/$E343</f>
        <v>2.5316455696202531E-2</v>
      </c>
      <c r="AB343" s="6">
        <f>VLOOKUP($C343,Demographics!$A$1:$T$2860,19,FALSE)/$E343</f>
        <v>7.5949367088607597E-2</v>
      </c>
      <c r="AC343" s="54">
        <f>VLOOKUP($C343,Demographics!$A$1:$T$2860,20,FALSE)/$E343</f>
        <v>0.12236286919831224</v>
      </c>
      <c r="AD343" s="44">
        <f t="shared" si="25"/>
        <v>3.121</v>
      </c>
      <c r="AE343" s="44">
        <f t="shared" si="26"/>
        <v>2.4139999999999997</v>
      </c>
      <c r="AF343" s="44">
        <f t="shared" si="27"/>
        <v>2.6559917355371905</v>
      </c>
      <c r="AG343" s="19">
        <v>0.182</v>
      </c>
      <c r="AH343" s="20">
        <v>8.3000000000000004E-2</v>
      </c>
      <c r="AI343" s="17">
        <v>0.17299999999999999</v>
      </c>
      <c r="AJ343" s="21">
        <f t="shared" si="29"/>
        <v>0.438</v>
      </c>
      <c r="AK343" s="27">
        <f t="shared" si="28"/>
        <v>97</v>
      </c>
    </row>
    <row r="344" spans="1:37" x14ac:dyDescent="0.2">
      <c r="A344" s="9" t="s">
        <v>740</v>
      </c>
      <c r="B344" s="8" t="s">
        <v>324</v>
      </c>
      <c r="C344" s="35">
        <v>2357</v>
      </c>
      <c r="D344" s="36" t="s">
        <v>123</v>
      </c>
      <c r="E344" s="40">
        <f>VLOOKUP($C344,Demographics!$A$2:$T$2860,2,FALSE)</f>
        <v>257</v>
      </c>
      <c r="F344" s="87" t="str">
        <f>IFERROR(VLOOKUP($C344,'Graduation Rate'!$A:$M,13,FALSE), "")</f>
        <v/>
      </c>
      <c r="G344" s="87" t="str">
        <f>IFERROR(VLOOKUP($C344,Discipline!$A:$I,4,FALSE), "")</f>
        <v/>
      </c>
      <c r="H344" s="87">
        <f>IFERROR(VLOOKUP($C344,'Dual Credit'!$A:$P,6,FALSE), "")</f>
        <v>0.1</v>
      </c>
      <c r="I344" s="99">
        <f>VLOOKUP($A344,Districts!$A:$G,7,FALSE)</f>
        <v>2.5638506876227898</v>
      </c>
      <c r="J344" s="90">
        <f>VLOOKUP($A344,Districts!$A:$F,5,FALSE)</f>
        <v>13.747435897435897</v>
      </c>
      <c r="K344" s="55">
        <f>VLOOKUP($A344,Districts!$A:$F,6,FALSE)</f>
        <v>16228.370605241073</v>
      </c>
      <c r="L344" s="6">
        <f>VLOOKUP($C344,Demographics!$A$1:$T$2860,3,FALSE)/$E344</f>
        <v>0.45914396887159531</v>
      </c>
      <c r="M344" s="6">
        <f>VLOOKUP($C344,Demographics!$A$1:$T$2860,4,FALSE)/$E344</f>
        <v>0.53696498054474706</v>
      </c>
      <c r="N344" s="6">
        <f>VLOOKUP($C344,Demographics!$A$1:$T$2860,5,FALSE)/$E344</f>
        <v>4.2801556420233464E-2</v>
      </c>
      <c r="O344" s="6">
        <f>VLOOKUP($C344,Demographics!$A$1:$T$2860,6,FALSE)/$E344</f>
        <v>8.171206225680934E-2</v>
      </c>
      <c r="P344" s="6">
        <f>VLOOKUP($C344,Demographics!$A$1:$T$2860,7,FALSE)/$E344</f>
        <v>7.7821011673151752E-3</v>
      </c>
      <c r="Q344" s="6">
        <f>VLOOKUP($C344,Demographics!$A$1:$T$2860,8,FALSE)/$E344</f>
        <v>0.30739299610894943</v>
      </c>
      <c r="R344" s="6">
        <f>VLOOKUP($C344,Demographics!$A$1:$T$2860,9,FALSE)/$E344</f>
        <v>7.7821011673151752E-3</v>
      </c>
      <c r="S344" s="6">
        <f>VLOOKUP($C344,Demographics!$A$1:$T$2860,10,FALSE)/$E344</f>
        <v>2.7237354085603113E-2</v>
      </c>
      <c r="T344" s="6">
        <f>VLOOKUP($C344,Demographics!$A$1:$T$2860,11,FALSE)/$E344</f>
        <v>0.52529182879377434</v>
      </c>
      <c r="U344" s="6">
        <f>VLOOKUP($C344,Demographics!$A$1:$T$2860,12,FALSE)/$E344</f>
        <v>0.11673151750972763</v>
      </c>
      <c r="V344" s="6">
        <f>VLOOKUP($C344,Demographics!$A$1:$T$2860,13,FALSE)/$E344</f>
        <v>1.9455252918287938E-2</v>
      </c>
      <c r="W344" s="6">
        <f>VLOOKUP($C344,Demographics!$A$1:$T$2860,14,FALSE)/$E344</f>
        <v>0.14396887159533073</v>
      </c>
      <c r="X344" s="6">
        <f>VLOOKUP($C344,Demographics!$A$1:$T$2860,15,FALSE)/$E344</f>
        <v>0.63035019455252916</v>
      </c>
      <c r="Y344" s="6">
        <f>VLOOKUP($C344,Demographics!$A$1:$T$2860,16,FALSE)/$E344</f>
        <v>1.1673151750972763E-2</v>
      </c>
      <c r="Z344" s="6">
        <f>VLOOKUP($C344,Demographics!$A$1:$T$2860,17,FALSE)/$E344</f>
        <v>3.8910505836575876E-3</v>
      </c>
      <c r="AA344" s="6">
        <f>VLOOKUP($C344,Demographics!$A$1:$T$2860,18,FALSE)/$E344</f>
        <v>5.8365758754863814E-2</v>
      </c>
      <c r="AB344" s="6">
        <f>VLOOKUP($C344,Demographics!$A$1:$T$2860,19,FALSE)/$E344</f>
        <v>7.7821011673151752E-3</v>
      </c>
      <c r="AC344" s="54">
        <f>VLOOKUP($C344,Demographics!$A$1:$T$2860,20,FALSE)/$E344</f>
        <v>0.16342412451361868</v>
      </c>
      <c r="AD344" s="44">
        <f t="shared" si="25"/>
        <v>2.411290322580645</v>
      </c>
      <c r="AE344" s="44">
        <f t="shared" si="26"/>
        <v>2.065524193548387</v>
      </c>
      <c r="AF344" s="44">
        <f t="shared" si="27"/>
        <v>1.9866529774127308</v>
      </c>
      <c r="AG344" s="19">
        <v>-0.158</v>
      </c>
      <c r="AH344" s="20">
        <v>1.4999999999999999E-2</v>
      </c>
      <c r="AI344" s="17">
        <v>-0.12</v>
      </c>
      <c r="AJ344" s="21">
        <f t="shared" si="29"/>
        <v>-0.26300000000000001</v>
      </c>
      <c r="AK344" s="27">
        <f t="shared" si="28"/>
        <v>361</v>
      </c>
    </row>
    <row r="345" spans="1:37" x14ac:dyDescent="0.2">
      <c r="A345" s="9" t="s">
        <v>741</v>
      </c>
      <c r="B345" s="8" t="s">
        <v>262</v>
      </c>
      <c r="C345" s="35">
        <v>2478</v>
      </c>
      <c r="D345" s="36" t="s">
        <v>123</v>
      </c>
      <c r="E345" s="40">
        <f>VLOOKUP($C345,Demographics!$A$2:$T$2860,2,FALSE)</f>
        <v>348</v>
      </c>
      <c r="F345" s="87" t="str">
        <f>IFERROR(VLOOKUP($C345,'Graduation Rate'!$A:$M,13,FALSE), "")</f>
        <v/>
      </c>
      <c r="G345" s="87" t="str">
        <f>IFERROR(VLOOKUP($C345,Discipline!$A:$I,4,FALSE), "")</f>
        <v/>
      </c>
      <c r="H345" s="87">
        <f>IFERROR(VLOOKUP($C345,'Dual Credit'!$A:$P,6,FALSE), "")</f>
        <v>0.1</v>
      </c>
      <c r="I345" s="99">
        <f>VLOOKUP($A345,Districts!$A:$G,7,FALSE)</f>
        <v>0.9321739130434783</v>
      </c>
      <c r="J345" s="90">
        <f>VLOOKUP($A345,Districts!$A:$F,5,FALSE)</f>
        <v>17.643618442537779</v>
      </c>
      <c r="K345" s="55">
        <f>VLOOKUP($A345,Districts!$A:$F,6,FALSE)</f>
        <v>14328.770129061577</v>
      </c>
      <c r="L345" s="6">
        <f>VLOOKUP($C345,Demographics!$A$1:$T$2860,3,FALSE)/$E345</f>
        <v>0.4942528735632184</v>
      </c>
      <c r="M345" s="6">
        <f>VLOOKUP($C345,Demographics!$A$1:$T$2860,4,FALSE)/$E345</f>
        <v>0.50574712643678166</v>
      </c>
      <c r="N345" s="6">
        <f>VLOOKUP($C345,Demographics!$A$1:$T$2860,5,FALSE)/$E345</f>
        <v>2.2988505747126436E-2</v>
      </c>
      <c r="O345" s="6">
        <f>VLOOKUP($C345,Demographics!$A$1:$T$2860,6,FALSE)/$E345</f>
        <v>0</v>
      </c>
      <c r="P345" s="6">
        <f>VLOOKUP($C345,Demographics!$A$1:$T$2860,7,FALSE)/$E345</f>
        <v>0</v>
      </c>
      <c r="Q345" s="6">
        <f>VLOOKUP($C345,Demographics!$A$1:$T$2860,8,FALSE)/$E345</f>
        <v>4.0229885057471264E-2</v>
      </c>
      <c r="R345" s="6">
        <f>VLOOKUP($C345,Demographics!$A$1:$T$2860,9,FALSE)/$E345</f>
        <v>0</v>
      </c>
      <c r="S345" s="6">
        <f>VLOOKUP($C345,Demographics!$A$1:$T$2860,10,FALSE)/$E345</f>
        <v>5.7471264367816091E-2</v>
      </c>
      <c r="T345" s="6">
        <f>VLOOKUP($C345,Demographics!$A$1:$T$2860,11,FALSE)/$E345</f>
        <v>0.87931034482758619</v>
      </c>
      <c r="U345" s="6">
        <f>VLOOKUP($C345,Demographics!$A$1:$T$2860,12,FALSE)/$E345</f>
        <v>1.1494252873563218E-2</v>
      </c>
      <c r="V345" s="6">
        <f>VLOOKUP($C345,Demographics!$A$1:$T$2860,13,FALSE)/$E345</f>
        <v>2.8735632183908046E-3</v>
      </c>
      <c r="W345" s="6">
        <f>VLOOKUP($C345,Demographics!$A$1:$T$2860,14,FALSE)/$E345</f>
        <v>1.1494252873563218E-2</v>
      </c>
      <c r="X345" s="6">
        <f>VLOOKUP($C345,Demographics!$A$1:$T$2860,15,FALSE)/$E345</f>
        <v>0.35344827586206895</v>
      </c>
      <c r="Y345" s="6">
        <f>VLOOKUP($C345,Demographics!$A$1:$T$2860,16,FALSE)/$E345</f>
        <v>0</v>
      </c>
      <c r="Z345" s="6">
        <f>VLOOKUP($C345,Demographics!$A$1:$T$2860,17,FALSE)/$E345</f>
        <v>1.7241379310344827E-2</v>
      </c>
      <c r="AA345" s="6">
        <f>VLOOKUP($C345,Demographics!$A$1:$T$2860,18,FALSE)/$E345</f>
        <v>2.8735632183908046E-2</v>
      </c>
      <c r="AB345" s="6">
        <f>VLOOKUP($C345,Demographics!$A$1:$T$2860,19,FALSE)/$E345</f>
        <v>4.0229885057471264E-2</v>
      </c>
      <c r="AC345" s="54">
        <f>VLOOKUP($C345,Demographics!$A$1:$T$2860,20,FALSE)/$E345</f>
        <v>0.1206896551724138</v>
      </c>
      <c r="AD345" s="44">
        <f t="shared" si="25"/>
        <v>2.7566735112936347</v>
      </c>
      <c r="AE345" s="44">
        <f t="shared" si="26"/>
        <v>2.5076142131979693</v>
      </c>
      <c r="AF345" s="44">
        <f t="shared" si="27"/>
        <v>2.6468646864686471</v>
      </c>
      <c r="AG345" s="21">
        <v>-0.26300000000000001</v>
      </c>
      <c r="AH345" s="18">
        <v>8.8999999999999996E-2</v>
      </c>
      <c r="AI345" s="17">
        <v>0.109</v>
      </c>
      <c r="AJ345" s="21">
        <f t="shared" si="29"/>
        <v>-6.5000000000000016E-2</v>
      </c>
      <c r="AK345" s="27">
        <f t="shared" si="28"/>
        <v>290</v>
      </c>
    </row>
    <row r="346" spans="1:37" x14ac:dyDescent="0.2">
      <c r="A346" s="9" t="s">
        <v>742</v>
      </c>
      <c r="B346" s="8" t="s">
        <v>334</v>
      </c>
      <c r="C346" s="35">
        <v>3630</v>
      </c>
      <c r="D346" s="36" t="s">
        <v>123</v>
      </c>
      <c r="E346" s="40">
        <f>VLOOKUP($C346,Demographics!$A$2:$T$2860,2,FALSE)</f>
        <v>1706</v>
      </c>
      <c r="F346" s="87">
        <f>IFERROR(VLOOKUP($C346,'Graduation Rate'!$A:$M,13,FALSE), "")</f>
        <v>0.87557603699999997</v>
      </c>
      <c r="G346" s="87">
        <f>IFERROR(VLOOKUP($C346,Discipline!$A:$I,4,FALSE), "")</f>
        <v>2.9000000000000001E-2</v>
      </c>
      <c r="H346" s="87">
        <f>IFERROR(VLOOKUP($C346,'Dual Credit'!$A:$P,6,FALSE), "")</f>
        <v>0.29399999999999998</v>
      </c>
      <c r="I346" s="99">
        <f>VLOOKUP($A346,Districts!$A:$G,7,FALSE)</f>
        <v>6.0239089439655169</v>
      </c>
      <c r="J346" s="90">
        <f>VLOOKUP($A346,Districts!$A:$F,5,FALSE)</f>
        <v>14.882619257213324</v>
      </c>
      <c r="K346" s="55">
        <f>VLOOKUP($A346,Districts!$A:$F,6,FALSE)</f>
        <v>16429.084648811666</v>
      </c>
      <c r="L346" s="6">
        <f>VLOOKUP($C346,Demographics!$A$1:$T$2860,3,FALSE)/$E346</f>
        <v>0.48710433763188743</v>
      </c>
      <c r="M346" s="6">
        <f>VLOOKUP($C346,Demographics!$A$1:$T$2860,4,FALSE)/$E346</f>
        <v>0.51172332942555687</v>
      </c>
      <c r="N346" s="6">
        <f>VLOOKUP($C346,Demographics!$A$1:$T$2860,5,FALSE)/$E346</f>
        <v>5.275498241500586E-3</v>
      </c>
      <c r="O346" s="6">
        <f>VLOOKUP($C346,Demographics!$A$1:$T$2860,6,FALSE)/$E346</f>
        <v>0.30715123094958968</v>
      </c>
      <c r="P346" s="6">
        <f>VLOOKUP($C346,Demographics!$A$1:$T$2860,7,FALSE)/$E346</f>
        <v>5.0410316529894493E-2</v>
      </c>
      <c r="Q346" s="6">
        <f>VLOOKUP($C346,Demographics!$A$1:$T$2860,8,FALSE)/$E346</f>
        <v>0.24736225087924971</v>
      </c>
      <c r="R346" s="6">
        <f>VLOOKUP($C346,Demographics!$A$1:$T$2860,9,FALSE)/$E346</f>
        <v>2.3446658851113715E-3</v>
      </c>
      <c r="S346" s="6">
        <f>VLOOKUP($C346,Demographics!$A$1:$T$2860,10,FALSE)/$E346</f>
        <v>4.5720984759671748E-2</v>
      </c>
      <c r="T346" s="6">
        <f>VLOOKUP($C346,Demographics!$A$1:$T$2860,11,FALSE)/$E346</f>
        <v>0.34173505275498239</v>
      </c>
      <c r="U346" s="6">
        <f>VLOOKUP($C346,Demographics!$A$1:$T$2860,12,FALSE)/$E346</f>
        <v>8.2063305978898007E-2</v>
      </c>
      <c r="V346" s="6">
        <f>VLOOKUP($C346,Demographics!$A$1:$T$2860,13,FALSE)/$E346</f>
        <v>1.7584994138335288E-3</v>
      </c>
      <c r="W346" s="6">
        <f>VLOOKUP($C346,Demographics!$A$1:$T$2860,14,FALSE)/$E346</f>
        <v>1.9343493552168817E-2</v>
      </c>
      <c r="X346" s="6">
        <f>VLOOKUP($C346,Demographics!$A$1:$T$2860,15,FALSE)/$E346</f>
        <v>0.36459554513481829</v>
      </c>
      <c r="Y346" s="6">
        <f>VLOOKUP($C346,Demographics!$A$1:$T$2860,16,FALSE)/$E346</f>
        <v>2.3446658851113715E-3</v>
      </c>
      <c r="Z346" s="6">
        <f>VLOOKUP($C346,Demographics!$A$1:$T$2860,17,FALSE)/$E346</f>
        <v>2.9308323563892145E-3</v>
      </c>
      <c r="AA346" s="6">
        <f>VLOOKUP($C346,Demographics!$A$1:$T$2860,18,FALSE)/$E346</f>
        <v>3.5756154747948417E-2</v>
      </c>
      <c r="AB346" s="6">
        <f>VLOOKUP($C346,Demographics!$A$1:$T$2860,19,FALSE)/$E346</f>
        <v>7.9718640093786639E-2</v>
      </c>
      <c r="AC346" s="54">
        <f>VLOOKUP($C346,Demographics!$A$1:$T$2860,20,FALSE)/$E346</f>
        <v>7.9718640093786639E-2</v>
      </c>
      <c r="AD346" s="44">
        <f t="shared" si="25"/>
        <v>3.1503604531410918</v>
      </c>
      <c r="AE346" s="44">
        <f t="shared" si="26"/>
        <v>2.5494276795005204</v>
      </c>
      <c r="AF346" s="44">
        <f t="shared" si="27"/>
        <v>2.7599999999999993</v>
      </c>
      <c r="AG346" s="19">
        <v>-6.6000000000000003E-2</v>
      </c>
      <c r="AH346" s="20">
        <v>-0.24</v>
      </c>
      <c r="AI346" s="17">
        <v>-0.11600000000000001</v>
      </c>
      <c r="AJ346" s="21">
        <f t="shared" si="29"/>
        <v>-0.42199999999999999</v>
      </c>
      <c r="AK346" s="27">
        <f t="shared" si="28"/>
        <v>406</v>
      </c>
    </row>
    <row r="347" spans="1:37" x14ac:dyDescent="0.2">
      <c r="A347" s="9" t="s">
        <v>742</v>
      </c>
      <c r="B347" s="8" t="s">
        <v>5</v>
      </c>
      <c r="C347" s="35">
        <v>3741</v>
      </c>
      <c r="D347" s="36" t="s">
        <v>123</v>
      </c>
      <c r="E347" s="40">
        <f>VLOOKUP($C347,Demographics!$A$2:$T$2860,2,FALSE)</f>
        <v>1280</v>
      </c>
      <c r="F347" s="87">
        <f>IFERROR(VLOOKUP($C347,'Graduation Rate'!$A:$M,13,FALSE), "")</f>
        <v>0.82746478899999998</v>
      </c>
      <c r="G347" s="87">
        <f>IFERROR(VLOOKUP($C347,Discipline!$A:$I,4,FALSE), "")</f>
        <v>7.5999999999999998E-2</v>
      </c>
      <c r="H347" s="87">
        <f>IFERROR(VLOOKUP($C347,'Dual Credit'!$A:$P,6,FALSE), "")</f>
        <v>0.16600000000000001</v>
      </c>
      <c r="I347" s="99">
        <f>VLOOKUP($A347,Districts!$A:$G,7,FALSE)</f>
        <v>6.0239089439655169</v>
      </c>
      <c r="J347" s="90">
        <f>VLOOKUP($A347,Districts!$A:$F,5,FALSE)</f>
        <v>14.882619257213324</v>
      </c>
      <c r="K347" s="55">
        <f>VLOOKUP($A347,Districts!$A:$F,6,FALSE)</f>
        <v>16429.084648811666</v>
      </c>
      <c r="L347" s="6">
        <f>VLOOKUP($C347,Demographics!$A$1:$T$2860,3,FALSE)/$E347</f>
        <v>0.45781250000000001</v>
      </c>
      <c r="M347" s="6">
        <f>VLOOKUP($C347,Demographics!$A$1:$T$2860,4,FALSE)/$E347</f>
        <v>0.54140624999999998</v>
      </c>
      <c r="N347" s="6">
        <f>VLOOKUP($C347,Demographics!$A$1:$T$2860,5,FALSE)/$E347</f>
        <v>3.90625E-3</v>
      </c>
      <c r="O347" s="6">
        <f>VLOOKUP($C347,Demographics!$A$1:$T$2860,6,FALSE)/$E347</f>
        <v>0.27187499999999998</v>
      </c>
      <c r="P347" s="6">
        <f>VLOOKUP($C347,Demographics!$A$1:$T$2860,7,FALSE)/$E347</f>
        <v>0.13750000000000001</v>
      </c>
      <c r="Q347" s="6">
        <f>VLOOKUP($C347,Demographics!$A$1:$T$2860,8,FALSE)/$E347</f>
        <v>0.22265625</v>
      </c>
      <c r="R347" s="6">
        <f>VLOOKUP($C347,Demographics!$A$1:$T$2860,9,FALSE)/$E347</f>
        <v>1.171875E-2</v>
      </c>
      <c r="S347" s="6">
        <f>VLOOKUP($C347,Demographics!$A$1:$T$2860,10,FALSE)/$E347</f>
        <v>7.1093749999999997E-2</v>
      </c>
      <c r="T347" s="6">
        <f>VLOOKUP($C347,Demographics!$A$1:$T$2860,11,FALSE)/$E347</f>
        <v>0.28125</v>
      </c>
      <c r="U347" s="6">
        <f>VLOOKUP($C347,Demographics!$A$1:$T$2860,12,FALSE)/$E347</f>
        <v>7.1874999999999994E-2</v>
      </c>
      <c r="V347" s="6">
        <f>VLOOKUP($C347,Demographics!$A$1:$T$2860,13,FALSE)/$E347</f>
        <v>7.0312500000000002E-3</v>
      </c>
      <c r="W347" s="6">
        <f>VLOOKUP($C347,Demographics!$A$1:$T$2860,14,FALSE)/$E347</f>
        <v>2.2656249999999999E-2</v>
      </c>
      <c r="X347" s="6">
        <f>VLOOKUP($C347,Demographics!$A$1:$T$2860,15,FALSE)/$E347</f>
        <v>0.52890625000000002</v>
      </c>
      <c r="Y347" s="6">
        <f>VLOOKUP($C347,Demographics!$A$1:$T$2860,16,FALSE)/$E347</f>
        <v>0</v>
      </c>
      <c r="Z347" s="6">
        <f>VLOOKUP($C347,Demographics!$A$1:$T$2860,17,FALSE)/$E347</f>
        <v>7.8125000000000004E-4</v>
      </c>
      <c r="AA347" s="6">
        <f>VLOOKUP($C347,Demographics!$A$1:$T$2860,18,FALSE)/$E347</f>
        <v>6.640625E-2</v>
      </c>
      <c r="AB347" s="6">
        <f>VLOOKUP($C347,Demographics!$A$1:$T$2860,19,FALSE)/$E347</f>
        <v>3.90625E-2</v>
      </c>
      <c r="AC347" s="54">
        <f>VLOOKUP($C347,Demographics!$A$1:$T$2860,20,FALSE)/$E347</f>
        <v>0.121875</v>
      </c>
      <c r="AD347" s="44">
        <f t="shared" si="25"/>
        <v>3.0701932858596139</v>
      </c>
      <c r="AE347" s="44">
        <f t="shared" si="26"/>
        <v>2.5426515930113056</v>
      </c>
      <c r="AF347" s="44">
        <f t="shared" si="27"/>
        <v>2.5791505791505789</v>
      </c>
      <c r="AG347" s="19">
        <v>0.13900000000000001</v>
      </c>
      <c r="AH347" s="20">
        <v>0.05</v>
      </c>
      <c r="AI347" s="17">
        <v>-4.0000000000000001E-3</v>
      </c>
      <c r="AJ347" s="21">
        <f t="shared" si="29"/>
        <v>0.185</v>
      </c>
      <c r="AK347" s="27">
        <f t="shared" si="28"/>
        <v>164</v>
      </c>
    </row>
    <row r="348" spans="1:37" x14ac:dyDescent="0.2">
      <c r="A348" s="9" t="s">
        <v>742</v>
      </c>
      <c r="B348" s="8" t="s">
        <v>292</v>
      </c>
      <c r="C348" s="35">
        <v>2475</v>
      </c>
      <c r="D348" s="36" t="s">
        <v>123</v>
      </c>
      <c r="E348" s="40">
        <f>VLOOKUP($C348,Demographics!$A$2:$T$2860,2,FALSE)</f>
        <v>1200</v>
      </c>
      <c r="F348" s="87">
        <f>IFERROR(VLOOKUP($C348,'Graduation Rate'!$A:$M,13,FALSE), "")</f>
        <v>0.87581699300000004</v>
      </c>
      <c r="G348" s="87">
        <f>IFERROR(VLOOKUP($C348,Discipline!$A:$I,4,FALSE), "")</f>
        <v>5.7000000000000002E-2</v>
      </c>
      <c r="H348" s="87">
        <f>IFERROR(VLOOKUP($C348,'Dual Credit'!$A:$P,6,FALSE), "")</f>
        <v>2.7E-2</v>
      </c>
      <c r="I348" s="99">
        <f>VLOOKUP($A348,Districts!$A:$G,7,FALSE)</f>
        <v>6.0239089439655169</v>
      </c>
      <c r="J348" s="90">
        <f>VLOOKUP($A348,Districts!$A:$F,5,FALSE)</f>
        <v>14.882619257213324</v>
      </c>
      <c r="K348" s="55">
        <f>VLOOKUP($A348,Districts!$A:$F,6,FALSE)</f>
        <v>16429.084648811666</v>
      </c>
      <c r="L348" s="6">
        <f>VLOOKUP($C348,Demographics!$A$1:$T$2860,3,FALSE)/$E348</f>
        <v>0.52083333333333337</v>
      </c>
      <c r="M348" s="6">
        <f>VLOOKUP($C348,Demographics!$A$1:$T$2860,4,FALSE)/$E348</f>
        <v>0.47916666666666669</v>
      </c>
      <c r="N348" s="6">
        <f>VLOOKUP($C348,Demographics!$A$1:$T$2860,5,FALSE)/$E348</f>
        <v>2.5000000000000001E-3</v>
      </c>
      <c r="O348" s="6">
        <f>VLOOKUP($C348,Demographics!$A$1:$T$2860,6,FALSE)/$E348</f>
        <v>0.30916666666666665</v>
      </c>
      <c r="P348" s="6">
        <f>VLOOKUP($C348,Demographics!$A$1:$T$2860,7,FALSE)/$E348</f>
        <v>0.23666666666666666</v>
      </c>
      <c r="Q348" s="6">
        <f>VLOOKUP($C348,Demographics!$A$1:$T$2860,8,FALSE)/$E348</f>
        <v>0.27750000000000002</v>
      </c>
      <c r="R348" s="6">
        <f>VLOOKUP($C348,Demographics!$A$1:$T$2860,9,FALSE)/$E348</f>
        <v>1.5833333333333335E-2</v>
      </c>
      <c r="S348" s="6">
        <f>VLOOKUP($C348,Demographics!$A$1:$T$2860,10,FALSE)/$E348</f>
        <v>6.5000000000000002E-2</v>
      </c>
      <c r="T348" s="6">
        <f>VLOOKUP($C348,Demographics!$A$1:$T$2860,11,FALSE)/$E348</f>
        <v>9.3333333333333338E-2</v>
      </c>
      <c r="U348" s="6">
        <f>VLOOKUP($C348,Demographics!$A$1:$T$2860,12,FALSE)/$E348</f>
        <v>0.12833333333333333</v>
      </c>
      <c r="V348" s="6">
        <f>VLOOKUP($C348,Demographics!$A$1:$T$2860,13,FALSE)/$E348</f>
        <v>6.6666666666666671E-3</v>
      </c>
      <c r="W348" s="6">
        <f>VLOOKUP($C348,Demographics!$A$1:$T$2860,14,FALSE)/$E348</f>
        <v>5.5E-2</v>
      </c>
      <c r="X348" s="6">
        <f>VLOOKUP($C348,Demographics!$A$1:$T$2860,15,FALSE)/$E348</f>
        <v>0.66083333333333338</v>
      </c>
      <c r="Y348" s="6">
        <f>VLOOKUP($C348,Demographics!$A$1:$T$2860,16,FALSE)/$E348</f>
        <v>2.5000000000000001E-3</v>
      </c>
      <c r="Z348" s="6">
        <f>VLOOKUP($C348,Demographics!$A$1:$T$2860,17,FALSE)/$E348</f>
        <v>1.6666666666666668E-3</v>
      </c>
      <c r="AA348" s="6">
        <f>VLOOKUP($C348,Demographics!$A$1:$T$2860,18,FALSE)/$E348</f>
        <v>6.4166666666666664E-2</v>
      </c>
      <c r="AB348" s="6">
        <f>VLOOKUP($C348,Demographics!$A$1:$T$2860,19,FALSE)/$E348</f>
        <v>3.2500000000000001E-2</v>
      </c>
      <c r="AC348" s="54">
        <f>VLOOKUP($C348,Demographics!$A$1:$T$2860,20,FALSE)/$E348</f>
        <v>0.13333333333333333</v>
      </c>
      <c r="AD348" s="44">
        <f t="shared" si="25"/>
        <v>2.6980146290491116</v>
      </c>
      <c r="AE348" s="44">
        <f t="shared" si="26"/>
        <v>2.0042826552462527</v>
      </c>
      <c r="AF348" s="44">
        <f t="shared" si="27"/>
        <v>2.1977077363896851</v>
      </c>
      <c r="AG348" s="19">
        <v>-0.13800000000000001</v>
      </c>
      <c r="AH348" s="20">
        <v>-0.34599999999999997</v>
      </c>
      <c r="AI348" s="17">
        <v>-0.11600000000000001</v>
      </c>
      <c r="AJ348" s="21">
        <f t="shared" si="29"/>
        <v>-0.6</v>
      </c>
      <c r="AK348" s="27">
        <f t="shared" si="28"/>
        <v>445</v>
      </c>
    </row>
    <row r="349" spans="1:37" x14ac:dyDescent="0.2">
      <c r="A349" s="9" t="s">
        <v>742</v>
      </c>
      <c r="B349" s="8" t="s">
        <v>502</v>
      </c>
      <c r="C349" s="35">
        <v>5282</v>
      </c>
      <c r="D349" s="36" t="s">
        <v>124</v>
      </c>
      <c r="E349" s="40">
        <f>VLOOKUP($C349,Demographics!$A$2:$T$2860,2,FALSE)</f>
        <v>262</v>
      </c>
      <c r="F349" s="87">
        <f>IFERROR(VLOOKUP($C349,'Graduation Rate'!$A:$M,13,FALSE), "")</f>
        <v>0.36458333300000001</v>
      </c>
      <c r="G349" s="87">
        <f>IFERROR(VLOOKUP($C349,Discipline!$A:$I,4,FALSE), "")</f>
        <v>0.108</v>
      </c>
      <c r="H349" s="87">
        <f>IFERROR(VLOOKUP($C349,'Dual Credit'!$A:$P,6,FALSE), "")</f>
        <v>0.01</v>
      </c>
      <c r="I349" s="99">
        <f>VLOOKUP($A349,Districts!$A:$G,7,FALSE)</f>
        <v>6.0239089439655169</v>
      </c>
      <c r="J349" s="90">
        <f>VLOOKUP($A349,Districts!$A:$F,5,FALSE)</f>
        <v>14.882619257213324</v>
      </c>
      <c r="K349" s="55">
        <f>VLOOKUP($A349,Districts!$A:$F,6,FALSE)</f>
        <v>16429.084648811666</v>
      </c>
      <c r="L349" s="6">
        <f>VLOOKUP($C349,Demographics!$A$1:$T$2860,3,FALSE)/$E349</f>
        <v>0.43893129770992367</v>
      </c>
      <c r="M349" s="6">
        <f>VLOOKUP($C349,Demographics!$A$1:$T$2860,4,FALSE)/$E349</f>
        <v>0.55343511450381677</v>
      </c>
      <c r="N349" s="6">
        <f>VLOOKUP($C349,Demographics!$A$1:$T$2860,5,FALSE)/$E349</f>
        <v>7.6335877862595417E-3</v>
      </c>
      <c r="O349" s="6">
        <f>VLOOKUP($C349,Demographics!$A$1:$T$2860,6,FALSE)/$E349</f>
        <v>8.7786259541984726E-2</v>
      </c>
      <c r="P349" s="6">
        <f>VLOOKUP($C349,Demographics!$A$1:$T$2860,7,FALSE)/$E349</f>
        <v>0.23282442748091603</v>
      </c>
      <c r="Q349" s="6">
        <f>VLOOKUP($C349,Demographics!$A$1:$T$2860,8,FALSE)/$E349</f>
        <v>0.26717557251908397</v>
      </c>
      <c r="R349" s="6">
        <f>VLOOKUP($C349,Demographics!$A$1:$T$2860,9,FALSE)/$E349</f>
        <v>1.9083969465648856E-2</v>
      </c>
      <c r="S349" s="6">
        <f>VLOOKUP($C349,Demographics!$A$1:$T$2860,10,FALSE)/$E349</f>
        <v>0.13358778625954199</v>
      </c>
      <c r="T349" s="6">
        <f>VLOOKUP($C349,Demographics!$A$1:$T$2860,11,FALSE)/$E349</f>
        <v>0.25190839694656486</v>
      </c>
      <c r="U349" s="6">
        <f>VLOOKUP($C349,Demographics!$A$1:$T$2860,12,FALSE)/$E349</f>
        <v>5.7251908396946563E-2</v>
      </c>
      <c r="V349" s="6">
        <f>VLOOKUP($C349,Demographics!$A$1:$T$2860,13,FALSE)/$E349</f>
        <v>1.5267175572519083E-2</v>
      </c>
      <c r="W349" s="6">
        <f>VLOOKUP($C349,Demographics!$A$1:$T$2860,14,FALSE)/$E349</f>
        <v>6.1068702290076333E-2</v>
      </c>
      <c r="X349" s="6">
        <f>VLOOKUP($C349,Demographics!$A$1:$T$2860,15,FALSE)/$E349</f>
        <v>0.63358778625954193</v>
      </c>
      <c r="Y349" s="6">
        <f>VLOOKUP($C349,Demographics!$A$1:$T$2860,16,FALSE)/$E349</f>
        <v>0</v>
      </c>
      <c r="Z349" s="6">
        <f>VLOOKUP($C349,Demographics!$A$1:$T$2860,17,FALSE)/$E349</f>
        <v>0</v>
      </c>
      <c r="AA349" s="6">
        <f>VLOOKUP($C349,Demographics!$A$1:$T$2860,18,FALSE)/$E349</f>
        <v>0.37404580152671757</v>
      </c>
      <c r="AB349" s="6">
        <f>VLOOKUP($C349,Demographics!$A$1:$T$2860,19,FALSE)/$E349</f>
        <v>5.3435114503816793E-2</v>
      </c>
      <c r="AC349" s="54">
        <f>VLOOKUP($C349,Demographics!$A$1:$T$2860,20,FALSE)/$E349</f>
        <v>0.25572519083969464</v>
      </c>
      <c r="AD349" s="44">
        <f t="shared" si="25"/>
        <v>2.7204968944099379</v>
      </c>
      <c r="AE349" s="44">
        <f t="shared" si="26"/>
        <v>1.8159509202453985</v>
      </c>
      <c r="AF349" s="44" t="str">
        <f t="shared" si="27"/>
        <v/>
      </c>
      <c r="AG349" s="19">
        <v>0.55800000000000005</v>
      </c>
      <c r="AH349" s="20">
        <v>0.317</v>
      </c>
      <c r="AI349" s="17"/>
      <c r="AJ349" s="21">
        <f t="shared" si="29"/>
        <v>0.875</v>
      </c>
      <c r="AK349" s="27">
        <f t="shared" si="28"/>
        <v>32</v>
      </c>
    </row>
    <row r="350" spans="1:37" x14ac:dyDescent="0.2">
      <c r="A350" s="9" t="s">
        <v>743</v>
      </c>
      <c r="B350" s="8" t="s">
        <v>69</v>
      </c>
      <c r="C350" s="35">
        <v>3579</v>
      </c>
      <c r="D350" s="36" t="s">
        <v>123</v>
      </c>
      <c r="E350" s="40">
        <f>VLOOKUP($C350,Demographics!$A$2:$T$2860,2,FALSE)</f>
        <v>85</v>
      </c>
      <c r="F350" s="87">
        <f>IFERROR(VLOOKUP($C350,'Graduation Rate'!$A:$M,13,FALSE), "")</f>
        <v>0.764705882</v>
      </c>
      <c r="G350" s="87">
        <f>IFERROR(VLOOKUP($C350,Discipline!$A:$I,4,FALSE), "")</f>
        <v>4.1000000000000002E-2</v>
      </c>
      <c r="H350" s="87">
        <f>IFERROR(VLOOKUP($C350,'Dual Credit'!$A:$P,6,FALSE), "")</f>
        <v>0.1</v>
      </c>
      <c r="I350" s="99">
        <f>VLOOKUP($A350,Districts!$A:$G,7,FALSE)</f>
        <v>1.6129032258064515</v>
      </c>
      <c r="J350" s="90">
        <f>VLOOKUP($A350,Districts!$A:$F,5,FALSE)</f>
        <v>12.386579977729085</v>
      </c>
      <c r="K350" s="55">
        <f>VLOOKUP($A350,Districts!$A:$F,6,FALSE)</f>
        <v>17122.037438737931</v>
      </c>
      <c r="L350" s="6">
        <f>VLOOKUP($C350,Demographics!$A$1:$T$2860,3,FALSE)/$E350</f>
        <v>0.4</v>
      </c>
      <c r="M350" s="6">
        <f>VLOOKUP($C350,Demographics!$A$1:$T$2860,4,FALSE)/$E350</f>
        <v>0.6</v>
      </c>
      <c r="N350" s="6">
        <f>VLOOKUP($C350,Demographics!$A$1:$T$2860,5,FALSE)/$E350</f>
        <v>0.12941176470588237</v>
      </c>
      <c r="O350" s="6">
        <f>VLOOKUP($C350,Demographics!$A$1:$T$2860,6,FALSE)/$E350</f>
        <v>1.1764705882352941E-2</v>
      </c>
      <c r="P350" s="6">
        <f>VLOOKUP($C350,Demographics!$A$1:$T$2860,7,FALSE)/$E350</f>
        <v>2.3529411764705882E-2</v>
      </c>
      <c r="Q350" s="6">
        <f>VLOOKUP($C350,Demographics!$A$1:$T$2860,8,FALSE)/$E350</f>
        <v>0</v>
      </c>
      <c r="R350" s="6">
        <f>VLOOKUP($C350,Demographics!$A$1:$T$2860,9,FALSE)/$E350</f>
        <v>0</v>
      </c>
      <c r="S350" s="6">
        <f>VLOOKUP($C350,Demographics!$A$1:$T$2860,10,FALSE)/$E350</f>
        <v>0.11764705882352941</v>
      </c>
      <c r="T350" s="6">
        <f>VLOOKUP($C350,Demographics!$A$1:$T$2860,11,FALSE)/$E350</f>
        <v>0.71764705882352942</v>
      </c>
      <c r="U350" s="6">
        <f>VLOOKUP($C350,Demographics!$A$1:$T$2860,12,FALSE)/$E350</f>
        <v>0</v>
      </c>
      <c r="V350" s="6">
        <f>VLOOKUP($C350,Demographics!$A$1:$T$2860,13,FALSE)/$E350</f>
        <v>2.3529411764705882E-2</v>
      </c>
      <c r="W350" s="6">
        <f>VLOOKUP($C350,Demographics!$A$1:$T$2860,14,FALSE)/$E350</f>
        <v>8.2352941176470587E-2</v>
      </c>
      <c r="X350" s="6">
        <f>VLOOKUP($C350,Demographics!$A$1:$T$2860,15,FALSE)/$E350</f>
        <v>0.6588235294117647</v>
      </c>
      <c r="Y350" s="6">
        <f>VLOOKUP($C350,Demographics!$A$1:$T$2860,16,FALSE)/$E350</f>
        <v>0</v>
      </c>
      <c r="Z350" s="6">
        <f>VLOOKUP($C350,Demographics!$A$1:$T$2860,17,FALSE)/$E350</f>
        <v>0</v>
      </c>
      <c r="AA350" s="6">
        <f>VLOOKUP($C350,Demographics!$A$1:$T$2860,18,FALSE)/$E350</f>
        <v>0.16470588235294117</v>
      </c>
      <c r="AB350" s="6">
        <f>VLOOKUP($C350,Demographics!$A$1:$T$2860,19,FALSE)/$E350</f>
        <v>5.8823529411764705E-2</v>
      </c>
      <c r="AC350" s="54">
        <f>VLOOKUP($C350,Demographics!$A$1:$T$2860,20,FALSE)/$E350</f>
        <v>0.10588235294117647</v>
      </c>
      <c r="AD350" s="44">
        <f t="shared" si="25"/>
        <v>3.2484177215189871</v>
      </c>
      <c r="AE350" s="44">
        <f t="shared" si="26"/>
        <v>2.1708860759493671</v>
      </c>
      <c r="AF350" s="44">
        <f t="shared" si="27"/>
        <v>3.1409295352323841</v>
      </c>
      <c r="AG350" s="19">
        <v>0.83199999999999996</v>
      </c>
      <c r="AH350" s="20">
        <v>0.23</v>
      </c>
      <c r="AI350" s="17">
        <v>0.92800000000000005</v>
      </c>
      <c r="AJ350" s="21">
        <f t="shared" si="29"/>
        <v>1.9900000000000002</v>
      </c>
      <c r="AK350" s="27">
        <f t="shared" si="28"/>
        <v>1</v>
      </c>
    </row>
    <row r="351" spans="1:37" x14ac:dyDescent="0.2">
      <c r="A351" s="9" t="s">
        <v>744</v>
      </c>
      <c r="B351" s="8" t="s">
        <v>54</v>
      </c>
      <c r="C351" s="35">
        <v>3833</v>
      </c>
      <c r="D351" s="36" t="s">
        <v>123</v>
      </c>
      <c r="E351" s="40">
        <f>VLOOKUP($C351,Demographics!$A$2:$T$2860,2,FALSE)</f>
        <v>2202</v>
      </c>
      <c r="F351" s="87">
        <f>IFERROR(VLOOKUP($C351,'Graduation Rate'!$A:$M,13,FALSE), "")</f>
        <v>0.90763052200000005</v>
      </c>
      <c r="G351" s="87">
        <f>IFERROR(VLOOKUP($C351,Discipline!$A:$I,4,FALSE), "")</f>
        <v>3.3000000000000002E-2</v>
      </c>
      <c r="H351" s="87">
        <f>IFERROR(VLOOKUP($C351,'Dual Credit'!$A:$P,6,FALSE), "")</f>
        <v>0.26500000000000001</v>
      </c>
      <c r="I351" s="99">
        <f>VLOOKUP($A351,Districts!$A:$G,7,FALSE)</f>
        <v>1.9447025325940357</v>
      </c>
      <c r="J351" s="90">
        <f>VLOOKUP($A351,Districts!$A:$F,5,FALSE)</f>
        <v>16.533857469553254</v>
      </c>
      <c r="K351" s="55">
        <f>VLOOKUP($A351,Districts!$A:$F,6,FALSE)</f>
        <v>12929.783177161806</v>
      </c>
      <c r="L351" s="6">
        <f>VLOOKUP($C351,Demographics!$A$1:$T$2860,3,FALSE)/$E351</f>
        <v>0.50908265213442327</v>
      </c>
      <c r="M351" s="6">
        <f>VLOOKUP($C351,Demographics!$A$1:$T$2860,4,FALSE)/$E351</f>
        <v>0.49091734786557673</v>
      </c>
      <c r="N351" s="6">
        <f>VLOOKUP($C351,Demographics!$A$1:$T$2860,5,FALSE)/$E351</f>
        <v>6.3578564940962763E-3</v>
      </c>
      <c r="O351" s="6">
        <f>VLOOKUP($C351,Demographics!$A$1:$T$2860,6,FALSE)/$E351</f>
        <v>5.0862851952770211E-2</v>
      </c>
      <c r="P351" s="6">
        <f>VLOOKUP($C351,Demographics!$A$1:$T$2860,7,FALSE)/$E351</f>
        <v>1.9073569482288829E-2</v>
      </c>
      <c r="Q351" s="6">
        <f>VLOOKUP($C351,Demographics!$A$1:$T$2860,8,FALSE)/$E351</f>
        <v>0.14850136239782016</v>
      </c>
      <c r="R351" s="6">
        <f>VLOOKUP($C351,Demographics!$A$1:$T$2860,9,FALSE)/$E351</f>
        <v>9.0826521344232513E-4</v>
      </c>
      <c r="S351" s="6">
        <f>VLOOKUP($C351,Demographics!$A$1:$T$2860,10,FALSE)/$E351</f>
        <v>3.5422343324250684E-2</v>
      </c>
      <c r="T351" s="6">
        <f>VLOOKUP($C351,Demographics!$A$1:$T$2860,11,FALSE)/$E351</f>
        <v>0.73887375113533149</v>
      </c>
      <c r="U351" s="6">
        <f>VLOOKUP($C351,Demographics!$A$1:$T$2860,12,FALSE)/$E351</f>
        <v>2.9518619436875566E-2</v>
      </c>
      <c r="V351" s="6">
        <f>VLOOKUP($C351,Demographics!$A$1:$T$2860,13,FALSE)/$E351</f>
        <v>2.270663033605813E-3</v>
      </c>
      <c r="W351" s="6">
        <f>VLOOKUP($C351,Demographics!$A$1:$T$2860,14,FALSE)/$E351</f>
        <v>9.5367847411444145E-3</v>
      </c>
      <c r="X351" s="6">
        <f>VLOOKUP($C351,Demographics!$A$1:$T$2860,15,FALSE)/$E351</f>
        <v>0.26158038147138962</v>
      </c>
      <c r="Y351" s="6">
        <f>VLOOKUP($C351,Demographics!$A$1:$T$2860,16,FALSE)/$E351</f>
        <v>9.9909173478655768E-3</v>
      </c>
      <c r="Z351" s="6">
        <f>VLOOKUP($C351,Demographics!$A$1:$T$2860,17,FALSE)/$E351</f>
        <v>1.3623978201634877E-3</v>
      </c>
      <c r="AA351" s="6">
        <f>VLOOKUP($C351,Demographics!$A$1:$T$2860,18,FALSE)/$E351</f>
        <v>5.0408719346049048E-2</v>
      </c>
      <c r="AB351" s="6">
        <f>VLOOKUP($C351,Demographics!$A$1:$T$2860,19,FALSE)/$E351</f>
        <v>1.5440508628519528E-2</v>
      </c>
      <c r="AC351" s="54">
        <f>VLOOKUP($C351,Demographics!$A$1:$T$2860,20,FALSE)/$E351</f>
        <v>8.2198001816530433E-2</v>
      </c>
      <c r="AD351" s="44">
        <f t="shared" si="25"/>
        <v>3.2083769633507857</v>
      </c>
      <c r="AE351" s="44">
        <f t="shared" si="26"/>
        <v>2.652400835073069</v>
      </c>
      <c r="AF351" s="44">
        <f t="shared" si="27"/>
        <v>2.7513227513227516</v>
      </c>
      <c r="AG351" s="21">
        <v>5.8999999999999997E-2</v>
      </c>
      <c r="AH351" s="18">
        <v>0.08</v>
      </c>
      <c r="AI351" s="17">
        <v>0.10100000000000001</v>
      </c>
      <c r="AJ351" s="21">
        <f t="shared" si="29"/>
        <v>0.24000000000000002</v>
      </c>
      <c r="AK351" s="27">
        <f t="shared" si="28"/>
        <v>147</v>
      </c>
    </row>
    <row r="352" spans="1:37" x14ac:dyDescent="0.2">
      <c r="A352" s="9" t="s">
        <v>744</v>
      </c>
      <c r="B352" s="8" t="s">
        <v>193</v>
      </c>
      <c r="C352" s="35">
        <v>3511</v>
      </c>
      <c r="D352" s="36" t="s">
        <v>123</v>
      </c>
      <c r="E352" s="40">
        <f>VLOOKUP($C352,Demographics!$A$2:$T$2860,2,FALSE)</f>
        <v>1974</v>
      </c>
      <c r="F352" s="87">
        <f>IFERROR(VLOOKUP($C352,'Graduation Rate'!$A:$M,13,FALSE), "")</f>
        <v>0.87179487200000005</v>
      </c>
      <c r="G352" s="87">
        <f>IFERROR(VLOOKUP($C352,Discipline!$A:$I,4,FALSE), "")</f>
        <v>3.3000000000000002E-2</v>
      </c>
      <c r="H352" s="87">
        <f>IFERROR(VLOOKUP($C352,'Dual Credit'!$A:$P,6,FALSE), "")</f>
        <v>0.26600000000000001</v>
      </c>
      <c r="I352" s="99">
        <f>VLOOKUP($A352,Districts!$A:$G,7,FALSE)</f>
        <v>1.9447025325940357</v>
      </c>
      <c r="J352" s="90">
        <f>VLOOKUP($A352,Districts!$A:$F,5,FALSE)</f>
        <v>16.533857469553254</v>
      </c>
      <c r="K352" s="55">
        <f>VLOOKUP($A352,Districts!$A:$F,6,FALSE)</f>
        <v>12929.783177161806</v>
      </c>
      <c r="L352" s="6">
        <f>VLOOKUP($C352,Demographics!$A$1:$T$2860,3,FALSE)/$E352</f>
        <v>0.49594731509625128</v>
      </c>
      <c r="M352" s="6">
        <f>VLOOKUP($C352,Demographics!$A$1:$T$2860,4,FALSE)/$E352</f>
        <v>0.50405268490374877</v>
      </c>
      <c r="N352" s="6">
        <f>VLOOKUP($C352,Demographics!$A$1:$T$2860,5,FALSE)/$E352</f>
        <v>5.065856129685917E-3</v>
      </c>
      <c r="O352" s="6">
        <f>VLOOKUP($C352,Demographics!$A$1:$T$2860,6,FALSE)/$E352</f>
        <v>2.4316109422492401E-2</v>
      </c>
      <c r="P352" s="6">
        <f>VLOOKUP($C352,Demographics!$A$1:$T$2860,7,FALSE)/$E352</f>
        <v>2.2289766970618033E-2</v>
      </c>
      <c r="Q352" s="6">
        <f>VLOOKUP($C352,Demographics!$A$1:$T$2860,8,FALSE)/$E352</f>
        <v>0.16717325227963525</v>
      </c>
      <c r="R352" s="6">
        <f>VLOOKUP($C352,Demographics!$A$1:$T$2860,9,FALSE)/$E352</f>
        <v>1.0131712259371835E-3</v>
      </c>
      <c r="S352" s="6">
        <f>VLOOKUP($C352,Demographics!$A$1:$T$2860,10,FALSE)/$E352</f>
        <v>3.1914893617021274E-2</v>
      </c>
      <c r="T352" s="6">
        <f>VLOOKUP($C352,Demographics!$A$1:$T$2860,11,FALSE)/$E352</f>
        <v>0.74822695035460995</v>
      </c>
      <c r="U352" s="6">
        <f>VLOOKUP($C352,Demographics!$A$1:$T$2860,12,FALSE)/$E352</f>
        <v>3.596757852077001E-2</v>
      </c>
      <c r="V352" s="6">
        <f>VLOOKUP($C352,Demographics!$A$1:$T$2860,13,FALSE)/$E352</f>
        <v>2.5329280648429585E-3</v>
      </c>
      <c r="W352" s="6">
        <f>VLOOKUP($C352,Demographics!$A$1:$T$2860,14,FALSE)/$E352</f>
        <v>1.1651469098277609E-2</v>
      </c>
      <c r="X352" s="6">
        <f>VLOOKUP($C352,Demographics!$A$1:$T$2860,15,FALSE)/$E352</f>
        <v>0.34650455927051671</v>
      </c>
      <c r="Y352" s="6">
        <f>VLOOKUP($C352,Demographics!$A$1:$T$2860,16,FALSE)/$E352</f>
        <v>1.0131712259371834E-2</v>
      </c>
      <c r="Z352" s="6">
        <f>VLOOKUP($C352,Demographics!$A$1:$T$2860,17,FALSE)/$E352</f>
        <v>5.0658561296859173E-4</v>
      </c>
      <c r="AA352" s="6">
        <f>VLOOKUP($C352,Demographics!$A$1:$T$2860,18,FALSE)/$E352</f>
        <v>5.7244174265450865E-2</v>
      </c>
      <c r="AB352" s="6">
        <f>VLOOKUP($C352,Demographics!$A$1:$T$2860,19,FALSE)/$E352</f>
        <v>1.5197568389057751E-3</v>
      </c>
      <c r="AC352" s="54">
        <f>VLOOKUP($C352,Demographics!$A$1:$T$2860,20,FALSE)/$E352</f>
        <v>9.8277608915906783E-2</v>
      </c>
      <c r="AD352" s="44">
        <f t="shared" si="25"/>
        <v>2.9286463798530957</v>
      </c>
      <c r="AE352" s="44">
        <f t="shared" si="26"/>
        <v>2.425598335067638</v>
      </c>
      <c r="AF352" s="44">
        <f t="shared" si="27"/>
        <v>2.4916467780429592</v>
      </c>
      <c r="AG352" s="19">
        <v>-7.0000000000000007E-2</v>
      </c>
      <c r="AH352" s="20">
        <v>1.7000000000000001E-2</v>
      </c>
      <c r="AI352" s="17">
        <v>-3.1E-2</v>
      </c>
      <c r="AJ352" s="21">
        <f t="shared" si="29"/>
        <v>-8.4000000000000005E-2</v>
      </c>
      <c r="AK352" s="27">
        <f t="shared" si="28"/>
        <v>298</v>
      </c>
    </row>
    <row r="353" spans="1:37" x14ac:dyDescent="0.2">
      <c r="A353" s="9" t="s">
        <v>744</v>
      </c>
      <c r="B353" s="8" t="s">
        <v>75</v>
      </c>
      <c r="C353" s="35">
        <v>4295</v>
      </c>
      <c r="D353" s="36" t="s">
        <v>124</v>
      </c>
      <c r="E353" s="40">
        <f>VLOOKUP($C353,Demographics!$A$2:$T$2860,2,FALSE)</f>
        <v>198</v>
      </c>
      <c r="F353" s="87">
        <f>IFERROR(VLOOKUP($C353,'Graduation Rate'!$A:$M,13,FALSE), "")</f>
        <v>0.22</v>
      </c>
      <c r="G353" s="87" t="str">
        <f>IFERROR(VLOOKUP($C353,Discipline!$A:$I,4,FALSE), "")</f>
        <v/>
      </c>
      <c r="H353" s="87">
        <f>IFERROR(VLOOKUP($C353,'Dual Credit'!$A:$P,6,FALSE), "")</f>
        <v>0.1</v>
      </c>
      <c r="I353" s="99">
        <f>VLOOKUP($A353,Districts!$A:$G,7,FALSE)</f>
        <v>1.9447025325940357</v>
      </c>
      <c r="J353" s="90">
        <f>VLOOKUP($A353,Districts!$A:$F,5,FALSE)</f>
        <v>16.533857469553254</v>
      </c>
      <c r="K353" s="55">
        <f>VLOOKUP($A353,Districts!$A:$F,6,FALSE)</f>
        <v>12929.783177161806</v>
      </c>
      <c r="L353" s="6">
        <f>VLOOKUP($C353,Demographics!$A$1:$T$2860,3,FALSE)/$E353</f>
        <v>0.45454545454545453</v>
      </c>
      <c r="M353" s="6">
        <f>VLOOKUP($C353,Demographics!$A$1:$T$2860,4,FALSE)/$E353</f>
        <v>0.54545454545454541</v>
      </c>
      <c r="N353" s="6">
        <f>VLOOKUP($C353,Demographics!$A$1:$T$2860,5,FALSE)/$E353</f>
        <v>1.0101010101010102E-2</v>
      </c>
      <c r="O353" s="6">
        <f>VLOOKUP($C353,Demographics!$A$1:$T$2860,6,FALSE)/$E353</f>
        <v>1.0101010101010102E-2</v>
      </c>
      <c r="P353" s="6">
        <f>VLOOKUP($C353,Demographics!$A$1:$T$2860,7,FALSE)/$E353</f>
        <v>2.5252525252525252E-2</v>
      </c>
      <c r="Q353" s="6">
        <f>VLOOKUP($C353,Demographics!$A$1:$T$2860,8,FALSE)/$E353</f>
        <v>0.25252525252525254</v>
      </c>
      <c r="R353" s="6">
        <f>VLOOKUP($C353,Demographics!$A$1:$T$2860,9,FALSE)/$E353</f>
        <v>0</v>
      </c>
      <c r="S353" s="6">
        <f>VLOOKUP($C353,Demographics!$A$1:$T$2860,10,FALSE)/$E353</f>
        <v>1.0101010101010102E-2</v>
      </c>
      <c r="T353" s="6">
        <f>VLOOKUP($C353,Demographics!$A$1:$T$2860,11,FALSE)/$E353</f>
        <v>0.69191919191919193</v>
      </c>
      <c r="U353" s="6">
        <f>VLOOKUP($C353,Demographics!$A$1:$T$2860,12,FALSE)/$E353</f>
        <v>4.0404040404040407E-2</v>
      </c>
      <c r="V353" s="6">
        <f>VLOOKUP($C353,Demographics!$A$1:$T$2860,13,FALSE)/$E353</f>
        <v>0</v>
      </c>
      <c r="W353" s="6">
        <f>VLOOKUP($C353,Demographics!$A$1:$T$2860,14,FALSE)/$E353</f>
        <v>0.11616161616161616</v>
      </c>
      <c r="X353" s="6">
        <f>VLOOKUP($C353,Demographics!$A$1:$T$2860,15,FALSE)/$E353</f>
        <v>0.66161616161616166</v>
      </c>
      <c r="Y353" s="6">
        <f>VLOOKUP($C353,Demographics!$A$1:$T$2860,16,FALSE)/$E353</f>
        <v>1.5151515151515152E-2</v>
      </c>
      <c r="Z353" s="6">
        <f>VLOOKUP($C353,Demographics!$A$1:$T$2860,17,FALSE)/$E353</f>
        <v>0</v>
      </c>
      <c r="AA353" s="6">
        <f>VLOOKUP($C353,Demographics!$A$1:$T$2860,18,FALSE)/$E353</f>
        <v>0.20707070707070707</v>
      </c>
      <c r="AB353" s="6">
        <f>VLOOKUP($C353,Demographics!$A$1:$T$2860,19,FALSE)/$E353</f>
        <v>2.0202020202020204E-2</v>
      </c>
      <c r="AC353" s="54">
        <f>VLOOKUP($C353,Demographics!$A$1:$T$2860,20,FALSE)/$E353</f>
        <v>0.10101010101010101</v>
      </c>
      <c r="AD353" s="44">
        <f t="shared" si="25"/>
        <v>2.0530503978779842</v>
      </c>
      <c r="AE353" s="44" t="str">
        <f t="shared" si="26"/>
        <v/>
      </c>
      <c r="AF353" s="44">
        <f t="shared" si="27"/>
        <v>2.0020000000000002</v>
      </c>
      <c r="AG353" s="19">
        <v>-0.29499999999999998</v>
      </c>
      <c r="AH353" s="20"/>
      <c r="AI353" s="17">
        <v>-0.112</v>
      </c>
      <c r="AJ353" s="21">
        <f t="shared" si="29"/>
        <v>-0.40699999999999997</v>
      </c>
      <c r="AK353" s="27">
        <f t="shared" si="28"/>
        <v>401</v>
      </c>
    </row>
    <row r="354" spans="1:37" x14ac:dyDescent="0.2">
      <c r="A354" s="9" t="s">
        <v>744</v>
      </c>
      <c r="B354" s="8" t="s">
        <v>359</v>
      </c>
      <c r="C354" s="35">
        <v>5165</v>
      </c>
      <c r="D354" s="36" t="s">
        <v>124</v>
      </c>
      <c r="E354" s="40">
        <f>VLOOKUP($C354,Demographics!$A$2:$T$2860,2,FALSE)</f>
        <v>457</v>
      </c>
      <c r="F354" s="87">
        <f>IFERROR(VLOOKUP($C354,'Graduation Rate'!$A:$M,13,FALSE), "")</f>
        <v>0.71428571399999996</v>
      </c>
      <c r="G354" s="87" t="str">
        <f>IFERROR(VLOOKUP($C354,Discipline!$A:$I,4,FALSE), "")</f>
        <v/>
      </c>
      <c r="H354" s="87">
        <f>IFERROR(VLOOKUP($C354,'Dual Credit'!$A:$P,6,FALSE), "")</f>
        <v>0.1</v>
      </c>
      <c r="I354" s="99">
        <f>VLOOKUP($A354,Districts!$A:$G,7,FALSE)</f>
        <v>1.9447025325940357</v>
      </c>
      <c r="J354" s="90">
        <f>VLOOKUP($A354,Districts!$A:$F,5,FALSE)</f>
        <v>16.533857469553254</v>
      </c>
      <c r="K354" s="55">
        <f>VLOOKUP($A354,Districts!$A:$F,6,FALSE)</f>
        <v>12929.783177161806</v>
      </c>
      <c r="L354" s="6">
        <f>VLOOKUP($C354,Demographics!$A$1:$T$2860,3,FALSE)/$E354</f>
        <v>0.47264770240700221</v>
      </c>
      <c r="M354" s="6">
        <f>VLOOKUP($C354,Demographics!$A$1:$T$2860,4,FALSE)/$E354</f>
        <v>0.52735229759299784</v>
      </c>
      <c r="N354" s="6">
        <f>VLOOKUP($C354,Demographics!$A$1:$T$2860,5,FALSE)/$E354</f>
        <v>4.3763676148796497E-3</v>
      </c>
      <c r="O354" s="6">
        <f>VLOOKUP($C354,Demographics!$A$1:$T$2860,6,FALSE)/$E354</f>
        <v>1.5317286652078774E-2</v>
      </c>
      <c r="P354" s="6">
        <f>VLOOKUP($C354,Demographics!$A$1:$T$2860,7,FALSE)/$E354</f>
        <v>1.9693654266958426E-2</v>
      </c>
      <c r="Q354" s="6">
        <f>VLOOKUP($C354,Demographics!$A$1:$T$2860,8,FALSE)/$E354</f>
        <v>8.3150984682713341E-2</v>
      </c>
      <c r="R354" s="6">
        <f>VLOOKUP($C354,Demographics!$A$1:$T$2860,9,FALSE)/$E354</f>
        <v>2.1881838074398249E-3</v>
      </c>
      <c r="S354" s="6">
        <f>VLOOKUP($C354,Demographics!$A$1:$T$2860,10,FALSE)/$E354</f>
        <v>1.7505470459518599E-2</v>
      </c>
      <c r="T354" s="6">
        <f>VLOOKUP($C354,Demographics!$A$1:$T$2860,11,FALSE)/$E354</f>
        <v>0.85776805251641142</v>
      </c>
      <c r="U354" s="6">
        <f>VLOOKUP($C354,Demographics!$A$1:$T$2860,12,FALSE)/$E354</f>
        <v>6.5645514223194746E-3</v>
      </c>
      <c r="V354" s="6">
        <f>VLOOKUP($C354,Demographics!$A$1:$T$2860,13,FALSE)/$E354</f>
        <v>0</v>
      </c>
      <c r="W354" s="6">
        <f>VLOOKUP($C354,Demographics!$A$1:$T$2860,14,FALSE)/$E354</f>
        <v>0</v>
      </c>
      <c r="X354" s="6">
        <f>VLOOKUP($C354,Demographics!$A$1:$T$2860,15,FALSE)/$E354</f>
        <v>0.19474835886214442</v>
      </c>
      <c r="Y354" s="6">
        <f>VLOOKUP($C354,Demographics!$A$1:$T$2860,16,FALSE)/$E354</f>
        <v>0</v>
      </c>
      <c r="Z354" s="6">
        <f>VLOOKUP($C354,Demographics!$A$1:$T$2860,17,FALSE)/$E354</f>
        <v>0</v>
      </c>
      <c r="AA354" s="6">
        <f>VLOOKUP($C354,Demographics!$A$1:$T$2860,18,FALSE)/$E354</f>
        <v>7.0021881838074396E-2</v>
      </c>
      <c r="AB354" s="6">
        <f>VLOOKUP($C354,Demographics!$A$1:$T$2860,19,FALSE)/$E354</f>
        <v>8.7527352297592995E-3</v>
      </c>
      <c r="AC354" s="54">
        <f>VLOOKUP($C354,Demographics!$A$1:$T$2860,20,FALSE)/$E354</f>
        <v>2.4070021881838075E-2</v>
      </c>
      <c r="AD354" s="44">
        <f t="shared" si="25"/>
        <v>2.8459119496855347</v>
      </c>
      <c r="AE354" s="44">
        <f t="shared" si="26"/>
        <v>2.504</v>
      </c>
      <c r="AF354" s="44">
        <f t="shared" si="27"/>
        <v>3.0638655462184876</v>
      </c>
      <c r="AG354" s="21">
        <v>-0.33500000000000002</v>
      </c>
      <c r="AH354" s="18">
        <v>-0.109</v>
      </c>
      <c r="AI354" s="17">
        <v>0.37</v>
      </c>
      <c r="AJ354" s="21">
        <f t="shared" si="29"/>
        <v>-7.400000000000001E-2</v>
      </c>
      <c r="AK354" s="27">
        <f t="shared" si="28"/>
        <v>293</v>
      </c>
    </row>
    <row r="355" spans="1:37" x14ac:dyDescent="0.2">
      <c r="A355" s="9" t="s">
        <v>745</v>
      </c>
      <c r="B355" s="8" t="s">
        <v>107</v>
      </c>
      <c r="C355" s="35">
        <v>2390</v>
      </c>
      <c r="D355" s="36" t="s">
        <v>123</v>
      </c>
      <c r="E355" s="40">
        <f>VLOOKUP($C355,Demographics!$A$2:$T$2860,2,FALSE)</f>
        <v>911</v>
      </c>
      <c r="F355" s="87">
        <f>IFERROR(VLOOKUP($C355,'Graduation Rate'!$A:$M,13,FALSE), "")</f>
        <v>0.90476190499999998</v>
      </c>
      <c r="G355" s="87">
        <f>IFERROR(VLOOKUP($C355,Discipline!$A:$I,4,FALSE), "")</f>
        <v>4.4999999999999998E-2</v>
      </c>
      <c r="H355" s="87">
        <f>IFERROR(VLOOKUP($C355,'Dual Credit'!$A:$P,6,FALSE), "")</f>
        <v>0.24299999999999999</v>
      </c>
      <c r="I355" s="99">
        <f>VLOOKUP($A355,Districts!$A:$G,7,FALSE)</f>
        <v>2.1520292747837657</v>
      </c>
      <c r="J355" s="90">
        <f>VLOOKUP($A355,Districts!$A:$F,5,FALSE)</f>
        <v>16.619104946349125</v>
      </c>
      <c r="K355" s="55">
        <f>VLOOKUP($A355,Districts!$A:$F,6,FALSE)</f>
        <v>13222.982816181006</v>
      </c>
      <c r="L355" s="6">
        <f>VLOOKUP($C355,Demographics!$A$1:$T$2860,3,FALSE)/$E355</f>
        <v>0.49066959385290887</v>
      </c>
      <c r="M355" s="6">
        <f>VLOOKUP($C355,Demographics!$A$1:$T$2860,4,FALSE)/$E355</f>
        <v>0.50933040614709113</v>
      </c>
      <c r="N355" s="6">
        <f>VLOOKUP($C355,Demographics!$A$1:$T$2860,5,FALSE)/$E355</f>
        <v>6.5861690450054883E-3</v>
      </c>
      <c r="O355" s="6">
        <f>VLOOKUP($C355,Demographics!$A$1:$T$2860,6,FALSE)/$E355</f>
        <v>1.2074643249176729E-2</v>
      </c>
      <c r="P355" s="6">
        <f>VLOOKUP($C355,Demographics!$A$1:$T$2860,7,FALSE)/$E355</f>
        <v>7.6838638858397366E-3</v>
      </c>
      <c r="Q355" s="6">
        <f>VLOOKUP($C355,Demographics!$A$1:$T$2860,8,FALSE)/$E355</f>
        <v>0.11525795828759605</v>
      </c>
      <c r="R355" s="6">
        <f>VLOOKUP($C355,Demographics!$A$1:$T$2860,9,FALSE)/$E355</f>
        <v>2.1953896816684962E-3</v>
      </c>
      <c r="S355" s="6">
        <f>VLOOKUP($C355,Demographics!$A$1:$T$2860,10,FALSE)/$E355</f>
        <v>5.598243688254665E-2</v>
      </c>
      <c r="T355" s="6">
        <f>VLOOKUP($C355,Demographics!$A$1:$T$2860,11,FALSE)/$E355</f>
        <v>0.80021953896816689</v>
      </c>
      <c r="U355" s="6">
        <f>VLOOKUP($C355,Demographics!$A$1:$T$2860,12,FALSE)/$E355</f>
        <v>2.5246981339187707E-2</v>
      </c>
      <c r="V355" s="6">
        <f>VLOOKUP($C355,Demographics!$A$1:$T$2860,13,FALSE)/$E355</f>
        <v>5.4884742041712408E-3</v>
      </c>
      <c r="W355" s="6">
        <f>VLOOKUP($C355,Demographics!$A$1:$T$2860,14,FALSE)/$E355</f>
        <v>2.3051591657519209E-2</v>
      </c>
      <c r="X355" s="6">
        <f>VLOOKUP($C355,Demographics!$A$1:$T$2860,15,FALSE)/$E355</f>
        <v>0.25576289791437978</v>
      </c>
      <c r="Y355" s="6">
        <f>VLOOKUP($C355,Demographics!$A$1:$T$2860,16,FALSE)/$E355</f>
        <v>1.0976948408342481E-3</v>
      </c>
      <c r="Z355" s="6">
        <f>VLOOKUP($C355,Demographics!$A$1:$T$2860,17,FALSE)/$E355</f>
        <v>7.6838638858397366E-3</v>
      </c>
      <c r="AA355" s="6">
        <f>VLOOKUP($C355,Demographics!$A$1:$T$2860,18,FALSE)/$E355</f>
        <v>3.7321624588364431E-2</v>
      </c>
      <c r="AB355" s="6">
        <f>VLOOKUP($C355,Demographics!$A$1:$T$2860,19,FALSE)/$E355</f>
        <v>5.7080131723380903E-2</v>
      </c>
      <c r="AC355" s="54">
        <f>VLOOKUP($C355,Demographics!$A$1:$T$2860,20,FALSE)/$E355</f>
        <v>0.10757409440175632</v>
      </c>
      <c r="AD355" s="44">
        <f t="shared" si="25"/>
        <v>3.2824974411463663</v>
      </c>
      <c r="AE355" s="44">
        <f t="shared" si="26"/>
        <v>2.8096707818930042</v>
      </c>
      <c r="AF355" s="44">
        <f t="shared" si="27"/>
        <v>2.5540816326530615</v>
      </c>
      <c r="AG355" s="19">
        <v>0.189</v>
      </c>
      <c r="AH355" s="20">
        <v>0.32900000000000001</v>
      </c>
      <c r="AI355" s="17">
        <v>-0.03</v>
      </c>
      <c r="AJ355" s="21">
        <f t="shared" si="29"/>
        <v>0.48799999999999999</v>
      </c>
      <c r="AK355" s="27">
        <f t="shared" si="28"/>
        <v>79</v>
      </c>
    </row>
    <row r="356" spans="1:37" x14ac:dyDescent="0.2">
      <c r="A356" s="9" t="s">
        <v>745</v>
      </c>
      <c r="B356" s="8" t="s">
        <v>503</v>
      </c>
      <c r="C356" s="35">
        <v>3321</v>
      </c>
      <c r="D356" s="36" t="s">
        <v>123</v>
      </c>
      <c r="E356" s="40">
        <f>VLOOKUP($C356,Demographics!$A$2:$T$2860,2,FALSE)</f>
        <v>522</v>
      </c>
      <c r="F356" s="87" t="str">
        <f>IFERROR(VLOOKUP($C356,'Graduation Rate'!$A:$M,13,FALSE), "")</f>
        <v/>
      </c>
      <c r="G356" s="87">
        <f>IFERROR(VLOOKUP($C356,Discipline!$A:$I,4,FALSE), "")</f>
        <v>1.4999999999999999E-2</v>
      </c>
      <c r="H356" s="87" t="str">
        <f>IFERROR(VLOOKUP($C356,'Dual Credit'!$A:$P,6,FALSE), "")</f>
        <v/>
      </c>
      <c r="I356" s="99">
        <f>VLOOKUP($A356,Districts!$A:$G,7,FALSE)</f>
        <v>2.1520292747837657</v>
      </c>
      <c r="J356" s="90">
        <f>VLOOKUP($A356,Districts!$A:$F,5,FALSE)</f>
        <v>16.619104946349125</v>
      </c>
      <c r="K356" s="55">
        <f>VLOOKUP($A356,Districts!$A:$F,6,FALSE)</f>
        <v>13222.982816181006</v>
      </c>
      <c r="L356" s="6">
        <f>VLOOKUP($C356,Demographics!$A$1:$T$2860,3,FALSE)/$E356</f>
        <v>0.47892720306513409</v>
      </c>
      <c r="M356" s="6">
        <f>VLOOKUP($C356,Demographics!$A$1:$T$2860,4,FALSE)/$E356</f>
        <v>0.52107279693486586</v>
      </c>
      <c r="N356" s="6">
        <f>VLOOKUP($C356,Demographics!$A$1:$T$2860,5,FALSE)/$E356</f>
        <v>5.7471264367816091E-3</v>
      </c>
      <c r="O356" s="6">
        <f>VLOOKUP($C356,Demographics!$A$1:$T$2860,6,FALSE)/$E356</f>
        <v>9.5785440613026813E-3</v>
      </c>
      <c r="P356" s="6">
        <f>VLOOKUP($C356,Demographics!$A$1:$T$2860,7,FALSE)/$E356</f>
        <v>3.8314176245210726E-3</v>
      </c>
      <c r="Q356" s="6">
        <f>VLOOKUP($C356,Demographics!$A$1:$T$2860,8,FALSE)/$E356</f>
        <v>0.15134099616858238</v>
      </c>
      <c r="R356" s="6">
        <f>VLOOKUP($C356,Demographics!$A$1:$T$2860,9,FALSE)/$E356</f>
        <v>1.9157088122605363E-3</v>
      </c>
      <c r="S356" s="6">
        <f>VLOOKUP($C356,Demographics!$A$1:$T$2860,10,FALSE)/$E356</f>
        <v>6.1302681992337162E-2</v>
      </c>
      <c r="T356" s="6">
        <f>VLOOKUP($C356,Demographics!$A$1:$T$2860,11,FALSE)/$E356</f>
        <v>0.76628352490421459</v>
      </c>
      <c r="U356" s="6">
        <f>VLOOKUP($C356,Demographics!$A$1:$T$2860,12,FALSE)/$E356</f>
        <v>7.2796934865900387E-2</v>
      </c>
      <c r="V356" s="6">
        <f>VLOOKUP($C356,Demographics!$A$1:$T$2860,13,FALSE)/$E356</f>
        <v>3.8314176245210726E-3</v>
      </c>
      <c r="W356" s="6">
        <f>VLOOKUP($C356,Demographics!$A$1:$T$2860,14,FALSE)/$E356</f>
        <v>2.2988505747126436E-2</v>
      </c>
      <c r="X356" s="6">
        <f>VLOOKUP($C356,Demographics!$A$1:$T$2860,15,FALSE)/$E356</f>
        <v>0.25287356321839083</v>
      </c>
      <c r="Y356" s="6">
        <f>VLOOKUP($C356,Demographics!$A$1:$T$2860,16,FALSE)/$E356</f>
        <v>7.6628352490421452E-3</v>
      </c>
      <c r="Z356" s="6">
        <f>VLOOKUP($C356,Demographics!$A$1:$T$2860,17,FALSE)/$E356</f>
        <v>1.1494252873563218E-2</v>
      </c>
      <c r="AA356" s="6">
        <f>VLOOKUP($C356,Demographics!$A$1:$T$2860,18,FALSE)/$E356</f>
        <v>3.0651340996168581E-2</v>
      </c>
      <c r="AB356" s="6">
        <f>VLOOKUP($C356,Demographics!$A$1:$T$2860,19,FALSE)/$E356</f>
        <v>1.1494252873563218E-2</v>
      </c>
      <c r="AC356" s="54">
        <f>VLOOKUP($C356,Demographics!$A$1:$T$2860,20,FALSE)/$E356</f>
        <v>0.18965517241379309</v>
      </c>
      <c r="AD356" s="44">
        <f t="shared" si="25"/>
        <v>3.140845070422535</v>
      </c>
      <c r="AE356" s="44">
        <f t="shared" si="26"/>
        <v>3.0657894736842106</v>
      </c>
      <c r="AF356" s="44" t="str">
        <f t="shared" si="27"/>
        <v/>
      </c>
      <c r="AG356" s="19">
        <v>0.09</v>
      </c>
      <c r="AH356" s="20">
        <v>0.58399999999999996</v>
      </c>
      <c r="AI356" s="17"/>
      <c r="AJ356" s="21">
        <f t="shared" si="29"/>
        <v>0.67399999999999993</v>
      </c>
      <c r="AK356" s="27">
        <f t="shared" si="28"/>
        <v>56</v>
      </c>
    </row>
    <row r="357" spans="1:37" x14ac:dyDescent="0.2">
      <c r="A357" s="9" t="s">
        <v>746</v>
      </c>
      <c r="B357" s="8" t="s">
        <v>115</v>
      </c>
      <c r="C357" s="35">
        <v>2132</v>
      </c>
      <c r="D357" s="36" t="s">
        <v>123</v>
      </c>
      <c r="E357" s="40">
        <f>VLOOKUP($C357,Demographics!$A$2:$T$2860,2,FALSE)</f>
        <v>116</v>
      </c>
      <c r="F357" s="87">
        <f>IFERROR(VLOOKUP($C357,'Graduation Rate'!$A:$M,13,FALSE), "")</f>
        <v>0.75757575799999999</v>
      </c>
      <c r="G357" s="87">
        <f>IFERROR(VLOOKUP($C357,Discipline!$A:$I,4,FALSE), "")</f>
        <v>3.2000000000000001E-2</v>
      </c>
      <c r="H357" s="87">
        <f>IFERROR(VLOOKUP($C357,'Dual Credit'!$A:$P,6,FALSE), "")</f>
        <v>0.1</v>
      </c>
      <c r="I357" s="99">
        <f>VLOOKUP($A357,Districts!$A:$G,7,FALSE)</f>
        <v>1.9398280802292263</v>
      </c>
      <c r="J357" s="90">
        <f>VLOOKUP($A357,Districts!$A:$F,5,FALSE)</f>
        <v>14.038</v>
      </c>
      <c r="K357" s="55">
        <f>VLOOKUP($A357,Districts!$A:$F,6,FALSE)</f>
        <v>14925.574497791709</v>
      </c>
      <c r="L357" s="6">
        <f>VLOOKUP($C357,Demographics!$A$1:$T$2860,3,FALSE)/$E357</f>
        <v>0.55172413793103448</v>
      </c>
      <c r="M357" s="6">
        <f>VLOOKUP($C357,Demographics!$A$1:$T$2860,4,FALSE)/$E357</f>
        <v>0.44827586206896552</v>
      </c>
      <c r="N357" s="6">
        <f>VLOOKUP($C357,Demographics!$A$1:$T$2860,5,FALSE)/$E357</f>
        <v>1.7241379310344827E-2</v>
      </c>
      <c r="O357" s="6">
        <f>VLOOKUP($C357,Demographics!$A$1:$T$2860,6,FALSE)/$E357</f>
        <v>1.7241379310344827E-2</v>
      </c>
      <c r="P357" s="6">
        <f>VLOOKUP($C357,Demographics!$A$1:$T$2860,7,FALSE)/$E357</f>
        <v>8.6206896551724137E-3</v>
      </c>
      <c r="Q357" s="6">
        <f>VLOOKUP($C357,Demographics!$A$1:$T$2860,8,FALSE)/$E357</f>
        <v>7.7586206896551727E-2</v>
      </c>
      <c r="R357" s="6">
        <f>VLOOKUP($C357,Demographics!$A$1:$T$2860,9,FALSE)/$E357</f>
        <v>8.6206896551724137E-3</v>
      </c>
      <c r="S357" s="6">
        <f>VLOOKUP($C357,Demographics!$A$1:$T$2860,10,FALSE)/$E357</f>
        <v>2.5862068965517241E-2</v>
      </c>
      <c r="T357" s="6">
        <f>VLOOKUP($C357,Demographics!$A$1:$T$2860,11,FALSE)/$E357</f>
        <v>0.84482758620689657</v>
      </c>
      <c r="U357" s="6">
        <f>VLOOKUP($C357,Demographics!$A$1:$T$2860,12,FALSE)/$E357</f>
        <v>0</v>
      </c>
      <c r="V357" s="6">
        <f>VLOOKUP($C357,Demographics!$A$1:$T$2860,13,FALSE)/$E357</f>
        <v>0</v>
      </c>
      <c r="W357" s="6">
        <f>VLOOKUP($C357,Demographics!$A$1:$T$2860,14,FALSE)/$E357</f>
        <v>7.7586206896551727E-2</v>
      </c>
      <c r="X357" s="6">
        <f>VLOOKUP($C357,Demographics!$A$1:$T$2860,15,FALSE)/$E357</f>
        <v>0.39655172413793105</v>
      </c>
      <c r="Y357" s="6">
        <f>VLOOKUP($C357,Demographics!$A$1:$T$2860,16,FALSE)/$E357</f>
        <v>1.7241379310344827E-2</v>
      </c>
      <c r="Z357" s="6">
        <f>VLOOKUP($C357,Demographics!$A$1:$T$2860,17,FALSE)/$E357</f>
        <v>0</v>
      </c>
      <c r="AA357" s="6">
        <f>VLOOKUP($C357,Demographics!$A$1:$T$2860,18,FALSE)/$E357</f>
        <v>5.1724137931034482E-2</v>
      </c>
      <c r="AB357" s="6">
        <f>VLOOKUP($C357,Demographics!$A$1:$T$2860,19,FALSE)/$E357</f>
        <v>6.0344827586206899E-2</v>
      </c>
      <c r="AC357" s="54">
        <f>VLOOKUP($C357,Demographics!$A$1:$T$2860,20,FALSE)/$E357</f>
        <v>5.1724137931034482E-2</v>
      </c>
      <c r="AD357" s="44">
        <f t="shared" si="25"/>
        <v>2.7969762419006483</v>
      </c>
      <c r="AE357" s="44">
        <f t="shared" si="26"/>
        <v>2.2375809935205182</v>
      </c>
      <c r="AF357" s="44">
        <f t="shared" si="27"/>
        <v>2.2580645161290325</v>
      </c>
      <c r="AG357" s="21">
        <v>-0.2</v>
      </c>
      <c r="AH357" s="18">
        <v>-7.6999999999999999E-2</v>
      </c>
      <c r="AI357" s="17">
        <v>-0.14099999999999999</v>
      </c>
      <c r="AJ357" s="21">
        <f t="shared" si="29"/>
        <v>-0.41800000000000004</v>
      </c>
      <c r="AK357" s="27">
        <f t="shared" si="28"/>
        <v>404</v>
      </c>
    </row>
    <row r="358" spans="1:37" x14ac:dyDescent="0.2">
      <c r="A358" s="9" t="s">
        <v>747</v>
      </c>
      <c r="B358" s="8" t="s">
        <v>419</v>
      </c>
      <c r="C358" s="35">
        <v>1919</v>
      </c>
      <c r="D358" s="36" t="s">
        <v>124</v>
      </c>
      <c r="E358" s="40">
        <f>VLOOKUP($C358,Demographics!$A$2:$T$2860,2,FALSE)</f>
        <v>66</v>
      </c>
      <c r="F358" s="87" t="str">
        <f>IFERROR(VLOOKUP($C358,'Graduation Rate'!$A:$M,13,FALSE), "")</f>
        <v/>
      </c>
      <c r="G358" s="87" t="str">
        <f>IFERROR(VLOOKUP($C358,Discipline!$A:$I,4,FALSE), "")</f>
        <v/>
      </c>
      <c r="H358" s="87" t="str">
        <f>IFERROR(VLOOKUP($C358,'Dual Credit'!$A:$P,6,FALSE), "")</f>
        <v/>
      </c>
      <c r="I358" s="99">
        <f>VLOOKUP($A358,Districts!$A:$G,7,FALSE)</f>
        <v>1.5242424242424242</v>
      </c>
      <c r="J358" s="90">
        <f>VLOOKUP($A358,Districts!$A:$F,5,FALSE)</f>
        <v>14.341853169673874</v>
      </c>
      <c r="K358" s="55">
        <f>VLOOKUP($A358,Districts!$A:$F,6,FALSE)</f>
        <v>14915.24419586168</v>
      </c>
      <c r="L358" s="6">
        <f>VLOOKUP($C358,Demographics!$A$1:$T$2860,3,FALSE)/$E358</f>
        <v>0.48484848484848486</v>
      </c>
      <c r="M358" s="6">
        <f>VLOOKUP($C358,Demographics!$A$1:$T$2860,4,FALSE)/$E358</f>
        <v>0.51515151515151514</v>
      </c>
      <c r="N358" s="6">
        <f>VLOOKUP($C358,Demographics!$A$1:$T$2860,5,FALSE)/$E358</f>
        <v>3.0303030303030304E-2</v>
      </c>
      <c r="O358" s="6">
        <f>VLOOKUP($C358,Demographics!$A$1:$T$2860,6,FALSE)/$E358</f>
        <v>0</v>
      </c>
      <c r="P358" s="6">
        <f>VLOOKUP($C358,Demographics!$A$1:$T$2860,7,FALSE)/$E358</f>
        <v>1.5151515151515152E-2</v>
      </c>
      <c r="Q358" s="6">
        <f>VLOOKUP($C358,Demographics!$A$1:$T$2860,8,FALSE)/$E358</f>
        <v>1.5151515151515152E-2</v>
      </c>
      <c r="R358" s="6">
        <f>VLOOKUP($C358,Demographics!$A$1:$T$2860,9,FALSE)/$E358</f>
        <v>0</v>
      </c>
      <c r="S358" s="6">
        <f>VLOOKUP($C358,Demographics!$A$1:$T$2860,10,FALSE)/$E358</f>
        <v>1.5151515151515152E-2</v>
      </c>
      <c r="T358" s="6">
        <f>VLOOKUP($C358,Demographics!$A$1:$T$2860,11,FALSE)/$E358</f>
        <v>0.9242424242424242</v>
      </c>
      <c r="U358" s="6">
        <f>VLOOKUP($C358,Demographics!$A$1:$T$2860,12,FALSE)/$E358</f>
        <v>0</v>
      </c>
      <c r="V358" s="6">
        <f>VLOOKUP($C358,Demographics!$A$1:$T$2860,13,FALSE)/$E358</f>
        <v>0</v>
      </c>
      <c r="W358" s="6">
        <f>VLOOKUP($C358,Demographics!$A$1:$T$2860,14,FALSE)/$E358</f>
        <v>4.5454545454545456E-2</v>
      </c>
      <c r="X358" s="6">
        <f>VLOOKUP($C358,Demographics!$A$1:$T$2860,15,FALSE)/$E358</f>
        <v>0.53030303030303028</v>
      </c>
      <c r="Y358" s="6">
        <f>VLOOKUP($C358,Demographics!$A$1:$T$2860,16,FALSE)/$E358</f>
        <v>0</v>
      </c>
      <c r="Z358" s="6">
        <f>VLOOKUP($C358,Demographics!$A$1:$T$2860,17,FALSE)/$E358</f>
        <v>3.0303030303030304E-2</v>
      </c>
      <c r="AA358" s="6">
        <f>VLOOKUP($C358,Demographics!$A$1:$T$2860,18,FALSE)/$E358</f>
        <v>6.0606060606060608E-2</v>
      </c>
      <c r="AB358" s="6">
        <f>VLOOKUP($C358,Demographics!$A$1:$T$2860,19,FALSE)/$E358</f>
        <v>4.5454545454545456E-2</v>
      </c>
      <c r="AC358" s="54">
        <f>VLOOKUP($C358,Demographics!$A$1:$T$2860,20,FALSE)/$E358</f>
        <v>6.0606060606060608E-2</v>
      </c>
      <c r="AD358" s="44">
        <f t="shared" si="25"/>
        <v>2.438841201716738</v>
      </c>
      <c r="AE358" s="44">
        <f t="shared" si="26"/>
        <v>1.6545064377682406</v>
      </c>
      <c r="AF358" s="44">
        <f t="shared" si="27"/>
        <v>2.0573333333333332</v>
      </c>
      <c r="AG358" s="19">
        <v>-0.35499999999999998</v>
      </c>
      <c r="AH358" s="20">
        <v>-0.52400000000000002</v>
      </c>
      <c r="AI358" s="17">
        <v>-0.28199999999999997</v>
      </c>
      <c r="AJ358" s="21">
        <f t="shared" si="29"/>
        <v>-1.161</v>
      </c>
      <c r="AK358" s="27">
        <f t="shared" si="28"/>
        <v>504</v>
      </c>
    </row>
    <row r="359" spans="1:37" x14ac:dyDescent="0.2">
      <c r="A359" s="9" t="s">
        <v>747</v>
      </c>
      <c r="B359" s="8" t="s">
        <v>147</v>
      </c>
      <c r="C359" s="35">
        <v>4228</v>
      </c>
      <c r="D359" s="36" t="s">
        <v>123</v>
      </c>
      <c r="E359" s="40">
        <f>VLOOKUP($C359,Demographics!$A$2:$T$2860,2,FALSE)</f>
        <v>443</v>
      </c>
      <c r="F359" s="87">
        <f>IFERROR(VLOOKUP($C359,'Graduation Rate'!$A:$M,13,FALSE), "")</f>
        <v>0.83035714299999996</v>
      </c>
      <c r="G359" s="87">
        <f>IFERROR(VLOOKUP($C359,Discipline!$A:$I,4,FALSE), "")</f>
        <v>3.1E-2</v>
      </c>
      <c r="H359" s="87">
        <f>IFERROR(VLOOKUP($C359,'Dual Credit'!$A:$P,6,FALSE), "")</f>
        <v>7.0999999999999994E-2</v>
      </c>
      <c r="I359" s="99">
        <f>VLOOKUP($A359,Districts!$A:$G,7,FALSE)</f>
        <v>1.5242424242424242</v>
      </c>
      <c r="J359" s="90">
        <f>VLOOKUP($A359,Districts!$A:$F,5,FALSE)</f>
        <v>14.341853169673874</v>
      </c>
      <c r="K359" s="55">
        <f>VLOOKUP($A359,Districts!$A:$F,6,FALSE)</f>
        <v>14915.24419586168</v>
      </c>
      <c r="L359" s="6">
        <f>VLOOKUP($C359,Demographics!$A$1:$T$2860,3,FALSE)/$E359</f>
        <v>0.44469525959367945</v>
      </c>
      <c r="M359" s="6">
        <f>VLOOKUP($C359,Demographics!$A$1:$T$2860,4,FALSE)/$E359</f>
        <v>0.5553047404063205</v>
      </c>
      <c r="N359" s="6">
        <f>VLOOKUP($C359,Demographics!$A$1:$T$2860,5,FALSE)/$E359</f>
        <v>2.4830699774266364E-2</v>
      </c>
      <c r="O359" s="6">
        <f>VLOOKUP($C359,Demographics!$A$1:$T$2860,6,FALSE)/$E359</f>
        <v>6.7720090293453723E-3</v>
      </c>
      <c r="P359" s="6">
        <f>VLOOKUP($C359,Demographics!$A$1:$T$2860,7,FALSE)/$E359</f>
        <v>6.7720090293453723E-3</v>
      </c>
      <c r="Q359" s="6">
        <f>VLOOKUP($C359,Demographics!$A$1:$T$2860,8,FALSE)/$E359</f>
        <v>5.1918735891647853E-2</v>
      </c>
      <c r="R359" s="6">
        <f>VLOOKUP($C359,Demographics!$A$1:$T$2860,9,FALSE)/$E359</f>
        <v>2.257336343115124E-3</v>
      </c>
      <c r="S359" s="6">
        <f>VLOOKUP($C359,Demographics!$A$1:$T$2860,10,FALSE)/$E359</f>
        <v>4.5146726862302479E-3</v>
      </c>
      <c r="T359" s="6">
        <f>VLOOKUP($C359,Demographics!$A$1:$T$2860,11,FALSE)/$E359</f>
        <v>0.90293453724604966</v>
      </c>
      <c r="U359" s="6">
        <f>VLOOKUP($C359,Demographics!$A$1:$T$2860,12,FALSE)/$E359</f>
        <v>4.5146726862302479E-3</v>
      </c>
      <c r="V359" s="6">
        <f>VLOOKUP($C359,Demographics!$A$1:$T$2860,13,FALSE)/$E359</f>
        <v>1.1286681715575621E-2</v>
      </c>
      <c r="W359" s="6">
        <f>VLOOKUP($C359,Demographics!$A$1:$T$2860,14,FALSE)/$E359</f>
        <v>2.0316027088036117E-2</v>
      </c>
      <c r="X359" s="6">
        <f>VLOOKUP($C359,Demographics!$A$1:$T$2860,15,FALSE)/$E359</f>
        <v>0.52370203160270878</v>
      </c>
      <c r="Y359" s="6">
        <f>VLOOKUP($C359,Demographics!$A$1:$T$2860,16,FALSE)/$E359</f>
        <v>4.5146726862302479E-3</v>
      </c>
      <c r="Z359" s="6">
        <f>VLOOKUP($C359,Demographics!$A$1:$T$2860,17,FALSE)/$E359</f>
        <v>2.257336343115124E-3</v>
      </c>
      <c r="AA359" s="6">
        <f>VLOOKUP($C359,Demographics!$A$1:$T$2860,18,FALSE)/$E359</f>
        <v>8.5778781038374718E-2</v>
      </c>
      <c r="AB359" s="6">
        <f>VLOOKUP($C359,Demographics!$A$1:$T$2860,19,FALSE)/$E359</f>
        <v>4.5146726862302484E-2</v>
      </c>
      <c r="AC359" s="54">
        <f>VLOOKUP($C359,Demographics!$A$1:$T$2860,20,FALSE)/$E359</f>
        <v>0.14672686230248308</v>
      </c>
      <c r="AD359" s="44">
        <f t="shared" si="25"/>
        <v>2.7693920335429771</v>
      </c>
      <c r="AE359" s="44">
        <f t="shared" si="26"/>
        <v>2.0985324947589099</v>
      </c>
      <c r="AF359" s="44">
        <f t="shared" si="27"/>
        <v>2.3937397034596377</v>
      </c>
      <c r="AG359" s="19">
        <v>5.7000000000000002E-2</v>
      </c>
      <c r="AH359" s="20">
        <v>3.3000000000000002E-2</v>
      </c>
      <c r="AI359" s="17">
        <v>-1.4E-2</v>
      </c>
      <c r="AJ359" s="21">
        <f t="shared" si="29"/>
        <v>7.5999999999999998E-2</v>
      </c>
      <c r="AK359" s="27">
        <f t="shared" si="28"/>
        <v>191</v>
      </c>
    </row>
    <row r="360" spans="1:37" x14ac:dyDescent="0.2">
      <c r="A360" s="9" t="s">
        <v>748</v>
      </c>
      <c r="B360" s="8" t="s">
        <v>152</v>
      </c>
      <c r="C360" s="35">
        <v>3524</v>
      </c>
      <c r="D360" s="36" t="s">
        <v>123</v>
      </c>
      <c r="E360" s="40">
        <f>VLOOKUP($C360,Demographics!$A$2:$T$2860,2,FALSE)</f>
        <v>969</v>
      </c>
      <c r="F360" s="87">
        <f>IFERROR(VLOOKUP($C360,'Graduation Rate'!$A:$M,13,FALSE), "")</f>
        <v>0.91739130400000002</v>
      </c>
      <c r="G360" s="87">
        <f>IFERROR(VLOOKUP($C360,Discipline!$A:$I,4,FALSE), "")</f>
        <v>1.4E-2</v>
      </c>
      <c r="H360" s="87">
        <f>IFERROR(VLOOKUP($C360,'Dual Credit'!$A:$P,6,FALSE), "")</f>
        <v>0.18099999999999999</v>
      </c>
      <c r="I360" s="99">
        <f>VLOOKUP($A360,Districts!$A:$G,7,FALSE)</f>
        <v>0.72173089071383445</v>
      </c>
      <c r="J360" s="90">
        <f>VLOOKUP($A360,Districts!$A:$F,5,FALSE)</f>
        <v>16.640849537174685</v>
      </c>
      <c r="K360" s="55">
        <f>VLOOKUP($A360,Districts!$A:$F,6,FALSE)</f>
        <v>14532.962750767529</v>
      </c>
      <c r="L360" s="6">
        <f>VLOOKUP($C360,Demographics!$A$1:$T$2860,3,FALSE)/$E360</f>
        <v>0.50257997936016507</v>
      </c>
      <c r="M360" s="6">
        <f>VLOOKUP($C360,Demographics!$A$1:$T$2860,4,FALSE)/$E360</f>
        <v>0.49226006191950467</v>
      </c>
      <c r="N360" s="6">
        <f>VLOOKUP($C360,Demographics!$A$1:$T$2860,5,FALSE)/$E360</f>
        <v>4.1279669762641896E-3</v>
      </c>
      <c r="O360" s="6">
        <f>VLOOKUP($C360,Demographics!$A$1:$T$2860,6,FALSE)/$E360</f>
        <v>2.8895768833849329E-2</v>
      </c>
      <c r="P360" s="6">
        <f>VLOOKUP($C360,Demographics!$A$1:$T$2860,7,FALSE)/$E360</f>
        <v>6.1919504643962852E-3</v>
      </c>
      <c r="Q360" s="6">
        <f>VLOOKUP($C360,Demographics!$A$1:$T$2860,8,FALSE)/$E360</f>
        <v>0.11351909184726522</v>
      </c>
      <c r="R360" s="6">
        <f>VLOOKUP($C360,Demographics!$A$1:$T$2860,9,FALSE)/$E360</f>
        <v>3.0959752321981426E-3</v>
      </c>
      <c r="S360" s="6">
        <f>VLOOKUP($C360,Demographics!$A$1:$T$2860,10,FALSE)/$E360</f>
        <v>4.1279669762641899E-2</v>
      </c>
      <c r="T360" s="6">
        <f>VLOOKUP($C360,Demographics!$A$1:$T$2860,11,FALSE)/$E360</f>
        <v>0.80288957688338491</v>
      </c>
      <c r="U360" s="6">
        <f>VLOOKUP($C360,Demographics!$A$1:$T$2860,12,FALSE)/$E360</f>
        <v>2.1671826625386997E-2</v>
      </c>
      <c r="V360" s="6">
        <f>VLOOKUP($C360,Demographics!$A$1:$T$2860,13,FALSE)/$E360</f>
        <v>2.0639834881320948E-3</v>
      </c>
      <c r="W360" s="6">
        <f>VLOOKUP($C360,Demographics!$A$1:$T$2860,14,FALSE)/$E360</f>
        <v>6.1919504643962852E-3</v>
      </c>
      <c r="X360" s="6">
        <f>VLOOKUP($C360,Demographics!$A$1:$T$2860,15,FALSE)/$E360</f>
        <v>0.12280701754385964</v>
      </c>
      <c r="Y360" s="6">
        <f>VLOOKUP($C360,Demographics!$A$1:$T$2860,16,FALSE)/$E360</f>
        <v>2.0639834881320948E-3</v>
      </c>
      <c r="Z360" s="6">
        <f>VLOOKUP($C360,Demographics!$A$1:$T$2860,17,FALSE)/$E360</f>
        <v>4.1279669762641896E-3</v>
      </c>
      <c r="AA360" s="6">
        <f>VLOOKUP($C360,Demographics!$A$1:$T$2860,18,FALSE)/$E360</f>
        <v>2.5799793601651185E-2</v>
      </c>
      <c r="AB360" s="6">
        <f>VLOOKUP($C360,Demographics!$A$1:$T$2860,19,FALSE)/$E360</f>
        <v>5.2631578947368418E-2</v>
      </c>
      <c r="AC360" s="54">
        <f>VLOOKUP($C360,Demographics!$A$1:$T$2860,20,FALSE)/$E360</f>
        <v>7.8431372549019607E-2</v>
      </c>
      <c r="AD360" s="44">
        <f t="shared" si="25"/>
        <v>3.4219999999999997</v>
      </c>
      <c r="AE360" s="44">
        <f t="shared" si="26"/>
        <v>2.8598790322580641</v>
      </c>
      <c r="AF360" s="44">
        <f t="shared" si="27"/>
        <v>2.9752186588921283</v>
      </c>
      <c r="AG360" s="21">
        <v>0.123</v>
      </c>
      <c r="AH360" s="18">
        <v>0.16700000000000001</v>
      </c>
      <c r="AI360" s="17">
        <v>0.22600000000000001</v>
      </c>
      <c r="AJ360" s="21">
        <f t="shared" si="29"/>
        <v>0.51600000000000001</v>
      </c>
      <c r="AK360" s="27">
        <f t="shared" si="28"/>
        <v>73</v>
      </c>
    </row>
    <row r="361" spans="1:37" x14ac:dyDescent="0.2">
      <c r="A361" s="9" t="s">
        <v>748</v>
      </c>
      <c r="B361" s="8" t="s">
        <v>380</v>
      </c>
      <c r="C361" s="35">
        <v>1756</v>
      </c>
      <c r="D361" s="36" t="s">
        <v>124</v>
      </c>
      <c r="E361" s="40">
        <f>VLOOKUP($C361,Demographics!$A$2:$T$2860,2,FALSE)</f>
        <v>31</v>
      </c>
      <c r="F361" s="87">
        <f>IFERROR(VLOOKUP($C361,'Graduation Rate'!$A:$M,13,FALSE), "")</f>
        <v>0.47826087</v>
      </c>
      <c r="G361" s="87" t="str">
        <f>IFERROR(VLOOKUP($C361,Discipline!$A:$I,4,FALSE), "")</f>
        <v/>
      </c>
      <c r="H361" s="87" t="str">
        <f>IFERROR(VLOOKUP($C361,'Dual Credit'!$A:$P,6,FALSE), "")</f>
        <v/>
      </c>
      <c r="I361" s="99">
        <f>VLOOKUP($A361,Districts!$A:$G,7,FALSE)</f>
        <v>0.72173089071383445</v>
      </c>
      <c r="J361" s="90">
        <f>VLOOKUP($A361,Districts!$A:$F,5,FALSE)</f>
        <v>16.640849537174685</v>
      </c>
      <c r="K361" s="55">
        <f>VLOOKUP($A361,Districts!$A:$F,6,FALSE)</f>
        <v>14532.962750767529</v>
      </c>
      <c r="L361" s="6">
        <f>VLOOKUP($C361,Demographics!$A$1:$T$2860,3,FALSE)/$E361</f>
        <v>0.5161290322580645</v>
      </c>
      <c r="M361" s="6">
        <f>VLOOKUP($C361,Demographics!$A$1:$T$2860,4,FALSE)/$E361</f>
        <v>0.4838709677419355</v>
      </c>
      <c r="N361" s="6">
        <f>VLOOKUP($C361,Demographics!$A$1:$T$2860,5,FALSE)/$E361</f>
        <v>0</v>
      </c>
      <c r="O361" s="6">
        <f>VLOOKUP($C361,Demographics!$A$1:$T$2860,6,FALSE)/$E361</f>
        <v>3.2258064516129031E-2</v>
      </c>
      <c r="P361" s="6">
        <f>VLOOKUP($C361,Demographics!$A$1:$T$2860,7,FALSE)/$E361</f>
        <v>0</v>
      </c>
      <c r="Q361" s="6">
        <f>VLOOKUP($C361,Demographics!$A$1:$T$2860,8,FALSE)/$E361</f>
        <v>3.2258064516129031E-2</v>
      </c>
      <c r="R361" s="6">
        <f>VLOOKUP($C361,Demographics!$A$1:$T$2860,9,FALSE)/$E361</f>
        <v>0</v>
      </c>
      <c r="S361" s="6">
        <f>VLOOKUP($C361,Demographics!$A$1:$T$2860,10,FALSE)/$E361</f>
        <v>0.12903225806451613</v>
      </c>
      <c r="T361" s="6">
        <f>VLOOKUP($C361,Demographics!$A$1:$T$2860,11,FALSE)/$E361</f>
        <v>0.80645161290322576</v>
      </c>
      <c r="U361" s="6">
        <f>VLOOKUP($C361,Demographics!$A$1:$T$2860,12,FALSE)/$E361</f>
        <v>0</v>
      </c>
      <c r="V361" s="6">
        <f>VLOOKUP($C361,Demographics!$A$1:$T$2860,13,FALSE)/$E361</f>
        <v>0</v>
      </c>
      <c r="W361" s="6">
        <f>VLOOKUP($C361,Demographics!$A$1:$T$2860,14,FALSE)/$E361</f>
        <v>0.19354838709677419</v>
      </c>
      <c r="X361" s="6">
        <f>VLOOKUP($C361,Demographics!$A$1:$T$2860,15,FALSE)/$E361</f>
        <v>0.5161290322580645</v>
      </c>
      <c r="Y361" s="6">
        <f>VLOOKUP($C361,Demographics!$A$1:$T$2860,16,FALSE)/$E361</f>
        <v>0</v>
      </c>
      <c r="Z361" s="6">
        <f>VLOOKUP($C361,Demographics!$A$1:$T$2860,17,FALSE)/$E361</f>
        <v>0</v>
      </c>
      <c r="AA361" s="6">
        <f>VLOOKUP($C361,Demographics!$A$1:$T$2860,18,FALSE)/$E361</f>
        <v>9.6774193548387094E-2</v>
      </c>
      <c r="AB361" s="6">
        <f>VLOOKUP($C361,Demographics!$A$1:$T$2860,19,FALSE)/$E361</f>
        <v>9.6774193548387094E-2</v>
      </c>
      <c r="AC361" s="54">
        <f>VLOOKUP($C361,Demographics!$A$1:$T$2860,20,FALSE)/$E361</f>
        <v>0.32258064516129031</v>
      </c>
      <c r="AD361" s="44" t="str">
        <f t="shared" si="25"/>
        <v/>
      </c>
      <c r="AE361" s="44" t="str">
        <f t="shared" si="26"/>
        <v/>
      </c>
      <c r="AF361" s="44" t="str">
        <f t="shared" si="27"/>
        <v/>
      </c>
      <c r="AG361" s="19"/>
      <c r="AH361" s="20"/>
      <c r="AI361" s="17"/>
      <c r="AJ361" s="21">
        <f t="shared" si="29"/>
        <v>0</v>
      </c>
      <c r="AK361" s="27">
        <f t="shared" si="28"/>
        <v>223</v>
      </c>
    </row>
    <row r="362" spans="1:37" x14ac:dyDescent="0.2">
      <c r="A362" s="9" t="s">
        <v>748</v>
      </c>
      <c r="B362" s="8" t="s">
        <v>381</v>
      </c>
      <c r="C362" s="35">
        <v>1854</v>
      </c>
      <c r="D362" s="36" t="s">
        <v>124</v>
      </c>
      <c r="E362" s="40">
        <f>VLOOKUP($C362,Demographics!$A$2:$T$2860,2,FALSE)</f>
        <v>118</v>
      </c>
      <c r="F362" s="87" t="str">
        <f>IFERROR(VLOOKUP($C362,'Graduation Rate'!$A:$M,13,FALSE), "")</f>
        <v/>
      </c>
      <c r="G362" s="87" t="str">
        <f>IFERROR(VLOOKUP($C362,Discipline!$A:$I,4,FALSE), "")</f>
        <v/>
      </c>
      <c r="H362" s="87">
        <f>IFERROR(VLOOKUP($C362,'Dual Credit'!$A:$P,6,FALSE), "")</f>
        <v>0.1</v>
      </c>
      <c r="I362" s="99">
        <f>VLOOKUP($A362,Districts!$A:$G,7,FALSE)</f>
        <v>0.72173089071383445</v>
      </c>
      <c r="J362" s="90">
        <f>VLOOKUP($A362,Districts!$A:$F,5,FALSE)</f>
        <v>16.640849537174685</v>
      </c>
      <c r="K362" s="55">
        <f>VLOOKUP($A362,Districts!$A:$F,6,FALSE)</f>
        <v>14532.962750767529</v>
      </c>
      <c r="L362" s="6">
        <f>VLOOKUP($C362,Demographics!$A$1:$T$2860,3,FALSE)/$E362</f>
        <v>0.5423728813559322</v>
      </c>
      <c r="M362" s="6">
        <f>VLOOKUP($C362,Demographics!$A$1:$T$2860,4,FALSE)/$E362</f>
        <v>0.4576271186440678</v>
      </c>
      <c r="N362" s="6">
        <f>VLOOKUP($C362,Demographics!$A$1:$T$2860,5,FALSE)/$E362</f>
        <v>0</v>
      </c>
      <c r="O362" s="6">
        <f>VLOOKUP($C362,Demographics!$A$1:$T$2860,6,FALSE)/$E362</f>
        <v>1.6949152542372881E-2</v>
      </c>
      <c r="P362" s="6">
        <f>VLOOKUP($C362,Demographics!$A$1:$T$2860,7,FALSE)/$E362</f>
        <v>0</v>
      </c>
      <c r="Q362" s="6">
        <f>VLOOKUP($C362,Demographics!$A$1:$T$2860,8,FALSE)/$E362</f>
        <v>5.9322033898305086E-2</v>
      </c>
      <c r="R362" s="6">
        <f>VLOOKUP($C362,Demographics!$A$1:$T$2860,9,FALSE)/$E362</f>
        <v>0</v>
      </c>
      <c r="S362" s="6">
        <f>VLOOKUP($C362,Demographics!$A$1:$T$2860,10,FALSE)/$E362</f>
        <v>8.4745762711864403E-2</v>
      </c>
      <c r="T362" s="6">
        <f>VLOOKUP($C362,Demographics!$A$1:$T$2860,11,FALSE)/$E362</f>
        <v>0.83898305084745761</v>
      </c>
      <c r="U362" s="6">
        <f>VLOOKUP($C362,Demographics!$A$1:$T$2860,12,FALSE)/$E362</f>
        <v>0</v>
      </c>
      <c r="V362" s="6">
        <f>VLOOKUP($C362,Demographics!$A$1:$T$2860,13,FALSE)/$E362</f>
        <v>8.4745762711864406E-3</v>
      </c>
      <c r="W362" s="6">
        <f>VLOOKUP($C362,Demographics!$A$1:$T$2860,14,FALSE)/$E362</f>
        <v>0</v>
      </c>
      <c r="X362" s="6">
        <f>VLOOKUP($C362,Demographics!$A$1:$T$2860,15,FALSE)/$E362</f>
        <v>0.10169491525423729</v>
      </c>
      <c r="Y362" s="6">
        <f>VLOOKUP($C362,Demographics!$A$1:$T$2860,16,FALSE)/$E362</f>
        <v>0</v>
      </c>
      <c r="Z362" s="6">
        <f>VLOOKUP($C362,Demographics!$A$1:$T$2860,17,FALSE)/$E362</f>
        <v>1.6949152542372881E-2</v>
      </c>
      <c r="AA362" s="6">
        <f>VLOOKUP($C362,Demographics!$A$1:$T$2860,18,FALSE)/$E362</f>
        <v>7.6271186440677971E-2</v>
      </c>
      <c r="AB362" s="6">
        <f>VLOOKUP($C362,Demographics!$A$1:$T$2860,19,FALSE)/$E362</f>
        <v>0.11864406779661017</v>
      </c>
      <c r="AC362" s="54">
        <f>VLOOKUP($C362,Demographics!$A$1:$T$2860,20,FALSE)/$E362</f>
        <v>3.3898305084745763E-2</v>
      </c>
      <c r="AD362" s="44">
        <f t="shared" si="25"/>
        <v>2.9452789699570818</v>
      </c>
      <c r="AE362" s="44">
        <f t="shared" si="26"/>
        <v>2.5755395683453242</v>
      </c>
      <c r="AF362" s="44">
        <f t="shared" si="27"/>
        <v>2.7693194925028832</v>
      </c>
      <c r="AG362" s="21">
        <v>-0.372</v>
      </c>
      <c r="AH362" s="18">
        <v>-4.5999999999999999E-2</v>
      </c>
      <c r="AI362" s="17">
        <v>-2.1000000000000001E-2</v>
      </c>
      <c r="AJ362" s="21">
        <f t="shared" si="29"/>
        <v>-0.439</v>
      </c>
      <c r="AK362" s="27">
        <f t="shared" si="28"/>
        <v>411</v>
      </c>
    </row>
    <row r="363" spans="1:37" x14ac:dyDescent="0.2">
      <c r="A363" s="9" t="s">
        <v>749</v>
      </c>
      <c r="B363" s="8" t="s">
        <v>421</v>
      </c>
      <c r="C363" s="35">
        <v>1735</v>
      </c>
      <c r="D363" s="36" t="s">
        <v>124</v>
      </c>
      <c r="E363" s="40">
        <f>VLOOKUP($C363,Demographics!$A$2:$T$2860,2,FALSE)</f>
        <v>29</v>
      </c>
      <c r="F363" s="87">
        <f>IFERROR(VLOOKUP($C363,'Graduation Rate'!$A:$M,13,FALSE), "")</f>
        <v>0.47826087</v>
      </c>
      <c r="G363" s="87" t="str">
        <f>IFERROR(VLOOKUP($C363,Discipline!$A:$I,4,FALSE), "")</f>
        <v/>
      </c>
      <c r="H363" s="87">
        <f>IFERROR(VLOOKUP($C363,'Dual Credit'!$A:$P,6,FALSE), "")</f>
        <v>0.1</v>
      </c>
      <c r="I363" s="99">
        <f>VLOOKUP($A363,Districts!$A:$G,7,FALSE)</f>
        <v>3.1717791411042944</v>
      </c>
      <c r="J363" s="90">
        <f>VLOOKUP($A363,Districts!$A:$F,5,FALSE)</f>
        <v>15.310624755586124</v>
      </c>
      <c r="K363" s="55">
        <f>VLOOKUP($A363,Districts!$A:$F,6,FALSE)</f>
        <v>14110.22948942654</v>
      </c>
      <c r="L363" s="6">
        <f>VLOOKUP($C363,Demographics!$A$1:$T$2860,3,FALSE)/$E363</f>
        <v>0.58620689655172409</v>
      </c>
      <c r="M363" s="6">
        <f>VLOOKUP($C363,Demographics!$A$1:$T$2860,4,FALSE)/$E363</f>
        <v>0.41379310344827586</v>
      </c>
      <c r="N363" s="6">
        <f>VLOOKUP($C363,Demographics!$A$1:$T$2860,5,FALSE)/$E363</f>
        <v>3.4482758620689655E-2</v>
      </c>
      <c r="O363" s="6">
        <f>VLOOKUP($C363,Demographics!$A$1:$T$2860,6,FALSE)/$E363</f>
        <v>0</v>
      </c>
      <c r="P363" s="6">
        <f>VLOOKUP($C363,Demographics!$A$1:$T$2860,7,FALSE)/$E363</f>
        <v>3.4482758620689655E-2</v>
      </c>
      <c r="Q363" s="6">
        <f>VLOOKUP($C363,Demographics!$A$1:$T$2860,8,FALSE)/$E363</f>
        <v>0.2413793103448276</v>
      </c>
      <c r="R363" s="6">
        <f>VLOOKUP($C363,Demographics!$A$1:$T$2860,9,FALSE)/$E363</f>
        <v>3.4482758620689655E-2</v>
      </c>
      <c r="S363" s="6">
        <f>VLOOKUP($C363,Demographics!$A$1:$T$2860,10,FALSE)/$E363</f>
        <v>0.13793103448275862</v>
      </c>
      <c r="T363" s="6">
        <f>VLOOKUP($C363,Demographics!$A$1:$T$2860,11,FALSE)/$E363</f>
        <v>0.51724137931034486</v>
      </c>
      <c r="U363" s="6">
        <f>VLOOKUP($C363,Demographics!$A$1:$T$2860,12,FALSE)/$E363</f>
        <v>0</v>
      </c>
      <c r="V363" s="6">
        <f>VLOOKUP($C363,Demographics!$A$1:$T$2860,13,FALSE)/$E363</f>
        <v>6.8965517241379309E-2</v>
      </c>
      <c r="W363" s="6">
        <f>VLOOKUP($C363,Demographics!$A$1:$T$2860,14,FALSE)/$E363</f>
        <v>3.4482758620689655E-2</v>
      </c>
      <c r="X363" s="6">
        <f>VLOOKUP($C363,Demographics!$A$1:$T$2860,15,FALSE)/$E363</f>
        <v>0.55172413793103448</v>
      </c>
      <c r="Y363" s="6">
        <f>VLOOKUP($C363,Demographics!$A$1:$T$2860,16,FALSE)/$E363</f>
        <v>0</v>
      </c>
      <c r="Z363" s="6">
        <f>VLOOKUP($C363,Demographics!$A$1:$T$2860,17,FALSE)/$E363</f>
        <v>0</v>
      </c>
      <c r="AA363" s="6">
        <f>VLOOKUP($C363,Demographics!$A$1:$T$2860,18,FALSE)/$E363</f>
        <v>0.2413793103448276</v>
      </c>
      <c r="AB363" s="6">
        <f>VLOOKUP($C363,Demographics!$A$1:$T$2860,19,FALSE)/$E363</f>
        <v>3.4482758620689655E-2</v>
      </c>
      <c r="AC363" s="54">
        <f>VLOOKUP($C363,Demographics!$A$1:$T$2860,20,FALSE)/$E363</f>
        <v>6.8965517241379309E-2</v>
      </c>
      <c r="AD363" s="44" t="str">
        <f t="shared" si="25"/>
        <v/>
      </c>
      <c r="AE363" s="44" t="str">
        <f t="shared" si="26"/>
        <v/>
      </c>
      <c r="AF363" s="44" t="str">
        <f t="shared" si="27"/>
        <v/>
      </c>
      <c r="AG363" s="21"/>
      <c r="AH363" s="18"/>
      <c r="AI363" s="17"/>
      <c r="AJ363" s="21">
        <f t="shared" si="29"/>
        <v>0</v>
      </c>
      <c r="AK363" s="27">
        <f t="shared" si="28"/>
        <v>223</v>
      </c>
    </row>
    <row r="364" spans="1:37" x14ac:dyDescent="0.2">
      <c r="A364" s="9" t="s">
        <v>749</v>
      </c>
      <c r="B364" s="8" t="s">
        <v>8</v>
      </c>
      <c r="C364" s="35">
        <v>4326</v>
      </c>
      <c r="D364" s="36" t="s">
        <v>123</v>
      </c>
      <c r="E364" s="40">
        <f>VLOOKUP($C364,Demographics!$A$2:$T$2860,2,FALSE)</f>
        <v>675</v>
      </c>
      <c r="F364" s="87">
        <f>IFERROR(VLOOKUP($C364,'Graduation Rate'!$A:$M,13,FALSE), "")</f>
        <v>0.890410959</v>
      </c>
      <c r="G364" s="87">
        <f>IFERROR(VLOOKUP($C364,Discipline!$A:$I,4,FALSE), "")</f>
        <v>7.6999999999999999E-2</v>
      </c>
      <c r="H364" s="87">
        <f>IFERROR(VLOOKUP($C364,'Dual Credit'!$A:$P,6,FALSE), "")</f>
        <v>0.107</v>
      </c>
      <c r="I364" s="99">
        <f>VLOOKUP($A364,Districts!$A:$G,7,FALSE)</f>
        <v>3.1717791411042944</v>
      </c>
      <c r="J364" s="90">
        <f>VLOOKUP($A364,Districts!$A:$F,5,FALSE)</f>
        <v>15.310624755586124</v>
      </c>
      <c r="K364" s="55">
        <f>VLOOKUP($A364,Districts!$A:$F,6,FALSE)</f>
        <v>14110.22948942654</v>
      </c>
      <c r="L364" s="6">
        <f>VLOOKUP($C364,Demographics!$A$1:$T$2860,3,FALSE)/$E364</f>
        <v>0.45777777777777778</v>
      </c>
      <c r="M364" s="6">
        <f>VLOOKUP($C364,Demographics!$A$1:$T$2860,4,FALSE)/$E364</f>
        <v>0.54222222222222227</v>
      </c>
      <c r="N364" s="6">
        <f>VLOOKUP($C364,Demographics!$A$1:$T$2860,5,FALSE)/$E364</f>
        <v>3.7037037037037035E-2</v>
      </c>
      <c r="O364" s="6">
        <f>VLOOKUP($C364,Demographics!$A$1:$T$2860,6,FALSE)/$E364</f>
        <v>8.8888888888888889E-3</v>
      </c>
      <c r="P364" s="6">
        <f>VLOOKUP($C364,Demographics!$A$1:$T$2860,7,FALSE)/$E364</f>
        <v>5.9259259259259256E-3</v>
      </c>
      <c r="Q364" s="6">
        <f>VLOOKUP($C364,Demographics!$A$1:$T$2860,8,FALSE)/$E364</f>
        <v>0.2074074074074074</v>
      </c>
      <c r="R364" s="6">
        <f>VLOOKUP($C364,Demographics!$A$1:$T$2860,9,FALSE)/$E364</f>
        <v>4.4444444444444444E-3</v>
      </c>
      <c r="S364" s="6">
        <f>VLOOKUP($C364,Demographics!$A$1:$T$2860,10,FALSE)/$E364</f>
        <v>6.8148148148148152E-2</v>
      </c>
      <c r="T364" s="6">
        <f>VLOOKUP($C364,Demographics!$A$1:$T$2860,11,FALSE)/$E364</f>
        <v>0.66814814814814816</v>
      </c>
      <c r="U364" s="6">
        <f>VLOOKUP($C364,Demographics!$A$1:$T$2860,12,FALSE)/$E364</f>
        <v>4.7407407407407405E-2</v>
      </c>
      <c r="V364" s="6">
        <f>VLOOKUP($C364,Demographics!$A$1:$T$2860,13,FALSE)/$E364</f>
        <v>7.4074074074074077E-3</v>
      </c>
      <c r="W364" s="6">
        <f>VLOOKUP($C364,Demographics!$A$1:$T$2860,14,FALSE)/$E364</f>
        <v>5.4814814814814816E-2</v>
      </c>
      <c r="X364" s="6">
        <f>VLOOKUP($C364,Demographics!$A$1:$T$2860,15,FALSE)/$E364</f>
        <v>0.48</v>
      </c>
      <c r="Y364" s="6">
        <f>VLOOKUP($C364,Demographics!$A$1:$T$2860,16,FALSE)/$E364</f>
        <v>1.6296296296296295E-2</v>
      </c>
      <c r="Z364" s="6">
        <f>VLOOKUP($C364,Demographics!$A$1:$T$2860,17,FALSE)/$E364</f>
        <v>1.9259259259259261E-2</v>
      </c>
      <c r="AA364" s="6">
        <f>VLOOKUP($C364,Demographics!$A$1:$T$2860,18,FALSE)/$E364</f>
        <v>7.407407407407407E-2</v>
      </c>
      <c r="AB364" s="6">
        <f>VLOOKUP($C364,Demographics!$A$1:$T$2860,19,FALSE)/$E364</f>
        <v>5.9259259259259262E-2</v>
      </c>
      <c r="AC364" s="54">
        <f>VLOOKUP($C364,Demographics!$A$1:$T$2860,20,FALSE)/$E364</f>
        <v>0.13777777777777778</v>
      </c>
      <c r="AD364" s="44">
        <f t="shared" si="25"/>
        <v>2.8355601233299073</v>
      </c>
      <c r="AE364" s="44">
        <f t="shared" si="26"/>
        <v>2.1023784901758016</v>
      </c>
      <c r="AF364" s="44">
        <f t="shared" si="27"/>
        <v>2.3984674329501918</v>
      </c>
      <c r="AG364" s="19">
        <v>7.6999999999999999E-2</v>
      </c>
      <c r="AH364" s="20">
        <v>-7.4999999999999997E-2</v>
      </c>
      <c r="AI364" s="17">
        <v>4.8000000000000001E-2</v>
      </c>
      <c r="AJ364" s="21">
        <f t="shared" si="29"/>
        <v>0.05</v>
      </c>
      <c r="AK364" s="27">
        <f t="shared" si="28"/>
        <v>201</v>
      </c>
    </row>
    <row r="365" spans="1:37" x14ac:dyDescent="0.2">
      <c r="A365" s="9" t="s">
        <v>750</v>
      </c>
      <c r="B365" s="8" t="s">
        <v>108</v>
      </c>
      <c r="C365" s="35">
        <v>3204</v>
      </c>
      <c r="D365" s="36" t="s">
        <v>123</v>
      </c>
      <c r="E365" s="40">
        <f>VLOOKUP($C365,Demographics!$A$2:$T$2860,2,FALSE)</f>
        <v>212</v>
      </c>
      <c r="F365" s="87" t="str">
        <f>IFERROR(VLOOKUP($C365,'Graduation Rate'!$A:$M,13,FALSE), "")</f>
        <v/>
      </c>
      <c r="G365" s="87" t="str">
        <f>IFERROR(VLOOKUP($C365,Discipline!$A:$I,4,FALSE), "")</f>
        <v/>
      </c>
      <c r="H365" s="87">
        <f>IFERROR(VLOOKUP($C365,'Dual Credit'!$A:$P,6,FALSE), "")</f>
        <v>0.1</v>
      </c>
      <c r="I365" s="99">
        <f>VLOOKUP($A365,Districts!$A:$G,7,FALSE)</f>
        <v>1.9485714285714286</v>
      </c>
      <c r="J365" s="90">
        <f>VLOOKUP($A365,Districts!$A:$F,5,FALSE)</f>
        <v>10.159533502035428</v>
      </c>
      <c r="K365" s="55">
        <f>VLOOKUP($A365,Districts!$A:$F,6,FALSE)</f>
        <v>21372.148960363869</v>
      </c>
      <c r="L365" s="6">
        <f>VLOOKUP($C365,Demographics!$A$1:$T$2860,3,FALSE)/$E365</f>
        <v>0.52830188679245282</v>
      </c>
      <c r="M365" s="6">
        <f>VLOOKUP($C365,Demographics!$A$1:$T$2860,4,FALSE)/$E365</f>
        <v>0.47169811320754718</v>
      </c>
      <c r="N365" s="6">
        <f>VLOOKUP($C365,Demographics!$A$1:$T$2860,5,FALSE)/$E365</f>
        <v>1.8867924528301886E-2</v>
      </c>
      <c r="O365" s="6">
        <f>VLOOKUP($C365,Demographics!$A$1:$T$2860,6,FALSE)/$E365</f>
        <v>4.7169811320754715E-3</v>
      </c>
      <c r="P365" s="6">
        <f>VLOOKUP($C365,Demographics!$A$1:$T$2860,7,FALSE)/$E365</f>
        <v>4.7169811320754715E-3</v>
      </c>
      <c r="Q365" s="6">
        <f>VLOOKUP($C365,Demographics!$A$1:$T$2860,8,FALSE)/$E365</f>
        <v>2.8301886792452831E-2</v>
      </c>
      <c r="R365" s="6">
        <f>VLOOKUP($C365,Demographics!$A$1:$T$2860,9,FALSE)/$E365</f>
        <v>0</v>
      </c>
      <c r="S365" s="6">
        <f>VLOOKUP($C365,Demographics!$A$1:$T$2860,10,FALSE)/$E365</f>
        <v>2.8301886792452831E-2</v>
      </c>
      <c r="T365" s="6">
        <f>VLOOKUP($C365,Demographics!$A$1:$T$2860,11,FALSE)/$E365</f>
        <v>0.91509433962264153</v>
      </c>
      <c r="U365" s="6">
        <f>VLOOKUP($C365,Demographics!$A$1:$T$2860,12,FALSE)/$E365</f>
        <v>0</v>
      </c>
      <c r="V365" s="6">
        <f>VLOOKUP($C365,Demographics!$A$1:$T$2860,13,FALSE)/$E365</f>
        <v>9.433962264150943E-3</v>
      </c>
      <c r="W365" s="6">
        <f>VLOOKUP($C365,Demographics!$A$1:$T$2860,14,FALSE)/$E365</f>
        <v>0</v>
      </c>
      <c r="X365" s="6">
        <f>VLOOKUP($C365,Demographics!$A$1:$T$2860,15,FALSE)/$E365</f>
        <v>0.67924528301886788</v>
      </c>
      <c r="Y365" s="6">
        <f>VLOOKUP($C365,Demographics!$A$1:$T$2860,16,FALSE)/$E365</f>
        <v>0</v>
      </c>
      <c r="Z365" s="6">
        <f>VLOOKUP($C365,Demographics!$A$1:$T$2860,17,FALSE)/$E365</f>
        <v>9.433962264150943E-3</v>
      </c>
      <c r="AA365" s="6">
        <f>VLOOKUP($C365,Demographics!$A$1:$T$2860,18,FALSE)/$E365</f>
        <v>3.3018867924528301E-2</v>
      </c>
      <c r="AB365" s="6">
        <f>VLOOKUP($C365,Demographics!$A$1:$T$2860,19,FALSE)/$E365</f>
        <v>4.7169811320754715E-3</v>
      </c>
      <c r="AC365" s="54">
        <f>VLOOKUP($C365,Demographics!$A$1:$T$2860,20,FALSE)/$E365</f>
        <v>0.17924528301886791</v>
      </c>
      <c r="AD365" s="44">
        <f t="shared" si="25"/>
        <v>2.8101010101010102</v>
      </c>
      <c r="AE365" s="44">
        <f t="shared" si="26"/>
        <v>2.5173469387755101</v>
      </c>
      <c r="AF365" s="44">
        <f t="shared" si="27"/>
        <v>2.4259448416751788</v>
      </c>
      <c r="AG365" s="19">
        <v>0.108</v>
      </c>
      <c r="AH365" s="20">
        <v>0.46300000000000002</v>
      </c>
      <c r="AI365" s="17">
        <v>0.128</v>
      </c>
      <c r="AJ365" s="21">
        <f t="shared" si="29"/>
        <v>0.69900000000000007</v>
      </c>
      <c r="AK365" s="27">
        <f t="shared" si="28"/>
        <v>53</v>
      </c>
    </row>
    <row r="366" spans="1:37" x14ac:dyDescent="0.2">
      <c r="A366" s="9" t="s">
        <v>751</v>
      </c>
      <c r="B366" s="8" t="s">
        <v>52</v>
      </c>
      <c r="C366" s="35">
        <v>3516</v>
      </c>
      <c r="D366" s="36" t="s">
        <v>123</v>
      </c>
      <c r="E366" s="40">
        <f>VLOOKUP($C366,Demographics!$A$2:$T$2860,2,FALSE)</f>
        <v>512</v>
      </c>
      <c r="F366" s="87">
        <f>IFERROR(VLOOKUP($C366,'Graduation Rate'!$A:$M,13,FALSE), "")</f>
        <v>0.83739837399999995</v>
      </c>
      <c r="G366" s="87">
        <f>IFERROR(VLOOKUP($C366,Discipline!$A:$I,4,FALSE), "")</f>
        <v>5.3999999999999999E-2</v>
      </c>
      <c r="H366" s="87">
        <f>IFERROR(VLOOKUP($C366,'Dual Credit'!$A:$P,6,FALSE), "")</f>
        <v>3.9E-2</v>
      </c>
      <c r="I366" s="99">
        <f>VLOOKUP($A366,Districts!$A:$G,7,FALSE)</f>
        <v>2.0206812652068127</v>
      </c>
      <c r="J366" s="90">
        <f>VLOOKUP($A366,Districts!$A:$F,5,FALSE)</f>
        <v>17.468382493726885</v>
      </c>
      <c r="K366" s="55">
        <f>VLOOKUP($A366,Districts!$A:$F,6,FALSE)</f>
        <v>13811.169639560643</v>
      </c>
      <c r="L366" s="6">
        <f>VLOOKUP($C366,Demographics!$A$1:$T$2860,3,FALSE)/$E366</f>
        <v>0.451171875</v>
      </c>
      <c r="M366" s="6">
        <f>VLOOKUP($C366,Demographics!$A$1:$T$2860,4,FALSE)/$E366</f>
        <v>0.548828125</v>
      </c>
      <c r="N366" s="6">
        <f>VLOOKUP($C366,Demographics!$A$1:$T$2860,5,FALSE)/$E366</f>
        <v>0</v>
      </c>
      <c r="O366" s="6">
        <f>VLOOKUP($C366,Demographics!$A$1:$T$2860,6,FALSE)/$E366</f>
        <v>3.90625E-3</v>
      </c>
      <c r="P366" s="6">
        <f>VLOOKUP($C366,Demographics!$A$1:$T$2860,7,FALSE)/$E366</f>
        <v>0</v>
      </c>
      <c r="Q366" s="6">
        <f>VLOOKUP($C366,Demographics!$A$1:$T$2860,8,FALSE)/$E366</f>
        <v>0.794921875</v>
      </c>
      <c r="R366" s="6">
        <f>VLOOKUP($C366,Demographics!$A$1:$T$2860,9,FALSE)/$E366</f>
        <v>0</v>
      </c>
      <c r="S366" s="6">
        <f>VLOOKUP($C366,Demographics!$A$1:$T$2860,10,FALSE)/$E366</f>
        <v>0</v>
      </c>
      <c r="T366" s="6">
        <f>VLOOKUP($C366,Demographics!$A$1:$T$2860,11,FALSE)/$E366</f>
        <v>0.201171875</v>
      </c>
      <c r="U366" s="6">
        <f>VLOOKUP($C366,Demographics!$A$1:$T$2860,12,FALSE)/$E366</f>
        <v>0.27734375</v>
      </c>
      <c r="V366" s="6">
        <f>VLOOKUP($C366,Demographics!$A$1:$T$2860,13,FALSE)/$E366</f>
        <v>5.859375E-3</v>
      </c>
      <c r="W366" s="6">
        <f>VLOOKUP($C366,Demographics!$A$1:$T$2860,14,FALSE)/$E366</f>
        <v>6.25E-2</v>
      </c>
      <c r="X366" s="6">
        <f>VLOOKUP($C366,Demographics!$A$1:$T$2860,15,FALSE)/$E366</f>
        <v>0.7109375</v>
      </c>
      <c r="Y366" s="6">
        <f>VLOOKUP($C366,Demographics!$A$1:$T$2860,16,FALSE)/$E366</f>
        <v>8.59375E-2</v>
      </c>
      <c r="Z366" s="6">
        <f>VLOOKUP($C366,Demographics!$A$1:$T$2860,17,FALSE)/$E366</f>
        <v>0</v>
      </c>
      <c r="AA366" s="6">
        <f>VLOOKUP($C366,Demographics!$A$1:$T$2860,18,FALSE)/$E366</f>
        <v>2.1484375E-2</v>
      </c>
      <c r="AB366" s="6">
        <f>VLOOKUP($C366,Demographics!$A$1:$T$2860,19,FALSE)/$E366</f>
        <v>0.10546875</v>
      </c>
      <c r="AC366" s="54">
        <f>VLOOKUP($C366,Demographics!$A$1:$T$2860,20,FALSE)/$E366</f>
        <v>9.5703125E-2</v>
      </c>
      <c r="AD366" s="44">
        <f t="shared" si="25"/>
        <v>2.5259999999999998</v>
      </c>
      <c r="AE366" s="44">
        <f t="shared" si="26"/>
        <v>1.9670000000000001</v>
      </c>
      <c r="AF366" s="44">
        <f t="shared" si="27"/>
        <v>2.174134419551935</v>
      </c>
      <c r="AG366" s="19">
        <v>3.4000000000000002E-2</v>
      </c>
      <c r="AH366" s="20">
        <v>0.20300000000000001</v>
      </c>
      <c r="AI366" s="17">
        <v>0.26400000000000001</v>
      </c>
      <c r="AJ366" s="21">
        <f t="shared" si="29"/>
        <v>0.501</v>
      </c>
      <c r="AK366" s="27">
        <f t="shared" si="28"/>
        <v>77</v>
      </c>
    </row>
    <row r="367" spans="1:37" x14ac:dyDescent="0.2">
      <c r="A367" s="9" t="s">
        <v>752</v>
      </c>
      <c r="B367" s="8" t="s">
        <v>35</v>
      </c>
      <c r="C367" s="35">
        <v>2879</v>
      </c>
      <c r="D367" s="36" t="s">
        <v>123</v>
      </c>
      <c r="E367" s="40">
        <f>VLOOKUP($C367,Demographics!$A$2:$T$2860,2,FALSE)</f>
        <v>259</v>
      </c>
      <c r="F367" s="87">
        <f>IFERROR(VLOOKUP($C367,'Graduation Rate'!$A:$M,13,FALSE), "")</f>
        <v>0.90322580600000002</v>
      </c>
      <c r="G367" s="87">
        <f>IFERROR(VLOOKUP($C367,Discipline!$A:$I,4,FALSE), "")</f>
        <v>1.4999999999999999E-2</v>
      </c>
      <c r="H367" s="87">
        <f>IFERROR(VLOOKUP($C367,'Dual Credit'!$A:$P,6,FALSE), "")</f>
        <v>0.39100000000000001</v>
      </c>
      <c r="I367" s="99">
        <f>VLOOKUP($A367,Districts!$A:$G,7,FALSE)</f>
        <v>3.5918635170603674</v>
      </c>
      <c r="J367" s="90">
        <f>VLOOKUP($A367,Districts!$A:$F,5,FALSE)</f>
        <v>13.976980932782139</v>
      </c>
      <c r="K367" s="55">
        <f>VLOOKUP($A367,Districts!$A:$F,6,FALSE)</f>
        <v>16602.112509609247</v>
      </c>
      <c r="L367" s="6">
        <f>VLOOKUP($C367,Demographics!$A$1:$T$2860,3,FALSE)/$E367</f>
        <v>0.52123552123552119</v>
      </c>
      <c r="M367" s="6">
        <f>VLOOKUP($C367,Demographics!$A$1:$T$2860,4,FALSE)/$E367</f>
        <v>0.47876447876447875</v>
      </c>
      <c r="N367" s="6">
        <f>VLOOKUP($C367,Demographics!$A$1:$T$2860,5,FALSE)/$E367</f>
        <v>3.8610038610038611E-3</v>
      </c>
      <c r="O367" s="6">
        <f>VLOOKUP($C367,Demographics!$A$1:$T$2860,6,FALSE)/$E367</f>
        <v>2.7027027027027029E-2</v>
      </c>
      <c r="P367" s="6">
        <f>VLOOKUP($C367,Demographics!$A$1:$T$2860,7,FALSE)/$E367</f>
        <v>0</v>
      </c>
      <c r="Q367" s="6">
        <f>VLOOKUP($C367,Demographics!$A$1:$T$2860,8,FALSE)/$E367</f>
        <v>0.16216216216216217</v>
      </c>
      <c r="R367" s="6">
        <f>VLOOKUP($C367,Demographics!$A$1:$T$2860,9,FALSE)/$E367</f>
        <v>0</v>
      </c>
      <c r="S367" s="6">
        <f>VLOOKUP($C367,Demographics!$A$1:$T$2860,10,FALSE)/$E367</f>
        <v>3.4749034749034749E-2</v>
      </c>
      <c r="T367" s="6">
        <f>VLOOKUP($C367,Demographics!$A$1:$T$2860,11,FALSE)/$E367</f>
        <v>0.77220077220077221</v>
      </c>
      <c r="U367" s="6">
        <f>VLOOKUP($C367,Demographics!$A$1:$T$2860,12,FALSE)/$E367</f>
        <v>2.3166023166023165E-2</v>
      </c>
      <c r="V367" s="6">
        <f>VLOOKUP($C367,Demographics!$A$1:$T$2860,13,FALSE)/$E367</f>
        <v>3.8610038610038611E-3</v>
      </c>
      <c r="W367" s="6">
        <f>VLOOKUP($C367,Demographics!$A$1:$T$2860,14,FALSE)/$E367</f>
        <v>4.633204633204633E-2</v>
      </c>
      <c r="X367" s="6">
        <f>VLOOKUP($C367,Demographics!$A$1:$T$2860,15,FALSE)/$E367</f>
        <v>0.38223938223938225</v>
      </c>
      <c r="Y367" s="6">
        <f>VLOOKUP($C367,Demographics!$A$1:$T$2860,16,FALSE)/$E367</f>
        <v>1.1583011583011582E-2</v>
      </c>
      <c r="Z367" s="6">
        <f>VLOOKUP($C367,Demographics!$A$1:$T$2860,17,FALSE)/$E367</f>
        <v>0</v>
      </c>
      <c r="AA367" s="6">
        <f>VLOOKUP($C367,Demographics!$A$1:$T$2860,18,FALSE)/$E367</f>
        <v>3.8610038610038609E-2</v>
      </c>
      <c r="AB367" s="6">
        <f>VLOOKUP($C367,Demographics!$A$1:$T$2860,19,FALSE)/$E367</f>
        <v>2.7027027027027029E-2</v>
      </c>
      <c r="AC367" s="54">
        <f>VLOOKUP($C367,Demographics!$A$1:$T$2860,20,FALSE)/$E367</f>
        <v>0.11196911196911197</v>
      </c>
      <c r="AD367" s="44">
        <f t="shared" si="25"/>
        <v>3.0183299389002038</v>
      </c>
      <c r="AE367" s="44">
        <f t="shared" si="26"/>
        <v>2.492</v>
      </c>
      <c r="AF367" s="44">
        <f t="shared" si="27"/>
        <v>2.695198329853862</v>
      </c>
      <c r="AG367" s="19">
        <v>2.1999999999999999E-2</v>
      </c>
      <c r="AH367" s="20">
        <v>9.4E-2</v>
      </c>
      <c r="AI367" s="17">
        <v>0.19700000000000001</v>
      </c>
      <c r="AJ367" s="21">
        <f t="shared" si="29"/>
        <v>0.313</v>
      </c>
      <c r="AK367" s="27">
        <f t="shared" si="28"/>
        <v>134</v>
      </c>
    </row>
    <row r="368" spans="1:37" x14ac:dyDescent="0.2">
      <c r="A368" s="9" t="s">
        <v>752</v>
      </c>
      <c r="B368" s="8" t="s">
        <v>409</v>
      </c>
      <c r="C368" s="35">
        <v>1963</v>
      </c>
      <c r="D368" s="36" t="s">
        <v>124</v>
      </c>
      <c r="E368" s="40">
        <f>VLOOKUP($C368,Demographics!$A$2:$T$2860,2,FALSE)</f>
        <v>18</v>
      </c>
      <c r="F368" s="87" t="str">
        <f>IFERROR(VLOOKUP($C368,'Graduation Rate'!$A:$M,13,FALSE), "")</f>
        <v/>
      </c>
      <c r="G368" s="87" t="str">
        <f>IFERROR(VLOOKUP($C368,Discipline!$A:$I,4,FALSE), "")</f>
        <v/>
      </c>
      <c r="H368" s="87" t="str">
        <f>IFERROR(VLOOKUP($C368,'Dual Credit'!$A:$P,6,FALSE), "")</f>
        <v/>
      </c>
      <c r="I368" s="99">
        <f>VLOOKUP($A368,Districts!$A:$G,7,FALSE)</f>
        <v>3.5918635170603674</v>
      </c>
      <c r="J368" s="90">
        <f>VLOOKUP($A368,Districts!$A:$F,5,FALSE)</f>
        <v>13.976980932782139</v>
      </c>
      <c r="K368" s="55">
        <f>VLOOKUP($A368,Districts!$A:$F,6,FALSE)</f>
        <v>16602.112509609247</v>
      </c>
      <c r="L368" s="6">
        <f>VLOOKUP($C368,Demographics!$A$1:$T$2860,3,FALSE)/$E368</f>
        <v>0.5</v>
      </c>
      <c r="M368" s="6">
        <f>VLOOKUP($C368,Demographics!$A$1:$T$2860,4,FALSE)/$E368</f>
        <v>0.5</v>
      </c>
      <c r="N368" s="6">
        <f>VLOOKUP($C368,Demographics!$A$1:$T$2860,5,FALSE)/$E368</f>
        <v>0</v>
      </c>
      <c r="O368" s="6">
        <f>VLOOKUP($C368,Demographics!$A$1:$T$2860,6,FALSE)/$E368</f>
        <v>0</v>
      </c>
      <c r="P368" s="6">
        <f>VLOOKUP($C368,Demographics!$A$1:$T$2860,7,FALSE)/$E368</f>
        <v>5.5555555555555552E-2</v>
      </c>
      <c r="Q368" s="6">
        <f>VLOOKUP($C368,Demographics!$A$1:$T$2860,8,FALSE)/$E368</f>
        <v>0.22222222222222221</v>
      </c>
      <c r="R368" s="6">
        <f>VLOOKUP($C368,Demographics!$A$1:$T$2860,9,FALSE)/$E368</f>
        <v>0</v>
      </c>
      <c r="S368" s="6">
        <f>VLOOKUP($C368,Demographics!$A$1:$T$2860,10,FALSE)/$E368</f>
        <v>0</v>
      </c>
      <c r="T368" s="6">
        <f>VLOOKUP($C368,Demographics!$A$1:$T$2860,11,FALSE)/$E368</f>
        <v>0.72222222222222221</v>
      </c>
      <c r="U368" s="6">
        <f>VLOOKUP($C368,Demographics!$A$1:$T$2860,12,FALSE)/$E368</f>
        <v>5.5555555555555552E-2</v>
      </c>
      <c r="V368" s="6">
        <f>VLOOKUP($C368,Demographics!$A$1:$T$2860,13,FALSE)/$E368</f>
        <v>0.1111111111111111</v>
      </c>
      <c r="W368" s="6">
        <f>VLOOKUP($C368,Demographics!$A$1:$T$2860,14,FALSE)/$E368</f>
        <v>0.1111111111111111</v>
      </c>
      <c r="X368" s="6">
        <f>VLOOKUP($C368,Demographics!$A$1:$T$2860,15,FALSE)/$E368</f>
        <v>0.44444444444444442</v>
      </c>
      <c r="Y368" s="6">
        <f>VLOOKUP($C368,Demographics!$A$1:$T$2860,16,FALSE)/$E368</f>
        <v>0</v>
      </c>
      <c r="Z368" s="6">
        <f>VLOOKUP($C368,Demographics!$A$1:$T$2860,17,FALSE)/$E368</f>
        <v>0</v>
      </c>
      <c r="AA368" s="6">
        <f>VLOOKUP($C368,Demographics!$A$1:$T$2860,18,FALSE)/$E368</f>
        <v>0.33333333333333331</v>
      </c>
      <c r="AB368" s="6">
        <f>VLOOKUP($C368,Demographics!$A$1:$T$2860,19,FALSE)/$E368</f>
        <v>5.5555555555555552E-2</v>
      </c>
      <c r="AC368" s="54">
        <f>VLOOKUP($C368,Demographics!$A$1:$T$2860,20,FALSE)/$E368</f>
        <v>0.1111111111111111</v>
      </c>
      <c r="AD368" s="44" t="str">
        <f t="shared" si="25"/>
        <v/>
      </c>
      <c r="AE368" s="44" t="str">
        <f t="shared" si="26"/>
        <v/>
      </c>
      <c r="AF368" s="44">
        <f t="shared" si="27"/>
        <v>3.5</v>
      </c>
      <c r="AG368" s="19"/>
      <c r="AH368" s="20"/>
      <c r="AI368" s="17">
        <v>1.2549999999999999</v>
      </c>
      <c r="AJ368" s="21">
        <f t="shared" si="29"/>
        <v>1.2549999999999999</v>
      </c>
      <c r="AK368" s="27">
        <f t="shared" si="28"/>
        <v>11</v>
      </c>
    </row>
    <row r="369" spans="1:37" x14ac:dyDescent="0.2">
      <c r="A369" s="9" t="s">
        <v>862</v>
      </c>
      <c r="B369" s="8" t="s">
        <v>255</v>
      </c>
      <c r="C369" s="35">
        <v>2220</v>
      </c>
      <c r="D369" s="36" t="s">
        <v>123</v>
      </c>
      <c r="E369" s="40">
        <f>VLOOKUP($C369,Demographics!$A$2:$T$2860,2,FALSE)</f>
        <v>2018</v>
      </c>
      <c r="F369" s="87">
        <f>IFERROR(VLOOKUP($C369,'Graduation Rate'!$A:$M,13,FALSE), "")</f>
        <v>0.907725322</v>
      </c>
      <c r="G369" s="87">
        <f>IFERROR(VLOOKUP($C369,Discipline!$A:$I,4,FALSE), "")</f>
        <v>1.7999999999999999E-2</v>
      </c>
      <c r="H369" s="87">
        <f>IFERROR(VLOOKUP($C369,'Dual Credit'!$A:$P,6,FALSE), "")</f>
        <v>0.35899999999999999</v>
      </c>
      <c r="I369" s="99">
        <f>VLOOKUP($A369,Districts!$A:$G,7,FALSE)</f>
        <v>4.7229606772687713</v>
      </c>
      <c r="J369" s="90">
        <f>VLOOKUP($A369,Districts!$A:$F,5,FALSE)</f>
        <v>13.409113578661872</v>
      </c>
      <c r="K369" s="55">
        <f>VLOOKUP($A369,Districts!$A:$F,6,FALSE)</f>
        <v>17834.435079618241</v>
      </c>
      <c r="L369" s="6">
        <f>VLOOKUP($C369,Demographics!$A$1:$T$2860,3,FALSE)/$E369</f>
        <v>0.47026759167492566</v>
      </c>
      <c r="M369" s="6">
        <f>VLOOKUP($C369,Demographics!$A$1:$T$2860,4,FALSE)/$E369</f>
        <v>0.52973240832507429</v>
      </c>
      <c r="N369" s="6">
        <f>VLOOKUP($C369,Demographics!$A$1:$T$2860,5,FALSE)/$E369</f>
        <v>3.9643211100099107E-3</v>
      </c>
      <c r="O369" s="6">
        <f>VLOOKUP($C369,Demographics!$A$1:$T$2860,6,FALSE)/$E369</f>
        <v>6.4915758176412292E-2</v>
      </c>
      <c r="P369" s="6">
        <f>VLOOKUP($C369,Demographics!$A$1:$T$2860,7,FALSE)/$E369</f>
        <v>2.8245787908820614E-2</v>
      </c>
      <c r="Q369" s="6">
        <f>VLOOKUP($C369,Demographics!$A$1:$T$2860,8,FALSE)/$E369</f>
        <v>8.1764122893954405E-2</v>
      </c>
      <c r="R369" s="6">
        <f>VLOOKUP($C369,Demographics!$A$1:$T$2860,9,FALSE)/$E369</f>
        <v>1.9821605550049554E-3</v>
      </c>
      <c r="S369" s="6">
        <f>VLOOKUP($C369,Demographics!$A$1:$T$2860,10,FALSE)/$E369</f>
        <v>7.3339940535183348E-2</v>
      </c>
      <c r="T369" s="6">
        <f>VLOOKUP($C369,Demographics!$A$1:$T$2860,11,FALSE)/$E369</f>
        <v>0.74578790882061452</v>
      </c>
      <c r="U369" s="6">
        <f>VLOOKUP($C369,Demographics!$A$1:$T$2860,12,FALSE)/$E369</f>
        <v>2.4281466798810703E-2</v>
      </c>
      <c r="V369" s="6">
        <f>VLOOKUP($C369,Demographics!$A$1:$T$2860,13,FALSE)/$E369</f>
        <v>0</v>
      </c>
      <c r="W369" s="6">
        <f>VLOOKUP($C369,Demographics!$A$1:$T$2860,14,FALSE)/$E369</f>
        <v>8.4241823587710603E-3</v>
      </c>
      <c r="X369" s="6">
        <f>VLOOKUP($C369,Demographics!$A$1:$T$2860,15,FALSE)/$E369</f>
        <v>0.10703666997026759</v>
      </c>
      <c r="Y369" s="6">
        <f>VLOOKUP($C369,Demographics!$A$1:$T$2860,16,FALSE)/$E369</f>
        <v>4.9554013875123884E-3</v>
      </c>
      <c r="Z369" s="6">
        <f>VLOOKUP($C369,Demographics!$A$1:$T$2860,17,FALSE)/$E369</f>
        <v>2.4777006937561942E-3</v>
      </c>
      <c r="AA369" s="6">
        <f>VLOOKUP($C369,Demographics!$A$1:$T$2860,18,FALSE)/$E369</f>
        <v>2.6263627353815659E-2</v>
      </c>
      <c r="AB369" s="6">
        <f>VLOOKUP($C369,Demographics!$A$1:$T$2860,19,FALSE)/$E369</f>
        <v>0.10703666997026759</v>
      </c>
      <c r="AC369" s="54">
        <f>VLOOKUP($C369,Demographics!$A$1:$T$2860,20,FALSE)/$E369</f>
        <v>0.11347869177403369</v>
      </c>
      <c r="AD369" s="44">
        <f t="shared" si="25"/>
        <v>3.5407098121085596</v>
      </c>
      <c r="AE369" s="44">
        <f t="shared" si="26"/>
        <v>3.0010638297872338</v>
      </c>
      <c r="AF369" s="44">
        <f t="shared" si="27"/>
        <v>3.0841836734693877</v>
      </c>
      <c r="AG369" s="19">
        <v>0.249</v>
      </c>
      <c r="AH369" s="20">
        <v>0.313</v>
      </c>
      <c r="AI369" s="17">
        <v>0.29599999999999999</v>
      </c>
      <c r="AJ369" s="21">
        <f t="shared" si="29"/>
        <v>0.8580000000000001</v>
      </c>
      <c r="AK369" s="27">
        <f t="shared" si="28"/>
        <v>35</v>
      </c>
    </row>
    <row r="370" spans="1:37" x14ac:dyDescent="0.2">
      <c r="A370" s="9" t="s">
        <v>862</v>
      </c>
      <c r="B370" s="8" t="s">
        <v>373</v>
      </c>
      <c r="C370" s="35">
        <v>3096</v>
      </c>
      <c r="D370" s="36" t="s">
        <v>123</v>
      </c>
      <c r="E370" s="40">
        <f>VLOOKUP($C370,Demographics!$A$2:$T$2860,2,FALSE)</f>
        <v>1061</v>
      </c>
      <c r="F370" s="87">
        <f>IFERROR(VLOOKUP($C370,'Graduation Rate'!$A:$M,13,FALSE), "")</f>
        <v>0.841698842</v>
      </c>
      <c r="G370" s="87">
        <f>IFERROR(VLOOKUP($C370,Discipline!$A:$I,4,FALSE), "")</f>
        <v>6.0999999999999999E-2</v>
      </c>
      <c r="H370" s="87">
        <f>IFERROR(VLOOKUP($C370,'Dual Credit'!$A:$P,6,FALSE), "")</f>
        <v>4.3999999999999997E-2</v>
      </c>
      <c r="I370" s="99">
        <f>VLOOKUP($A370,Districts!$A:$G,7,FALSE)</f>
        <v>4.7229606772687713</v>
      </c>
      <c r="J370" s="90">
        <f>VLOOKUP($A370,Districts!$A:$F,5,FALSE)</f>
        <v>13.409113578661872</v>
      </c>
      <c r="K370" s="55">
        <f>VLOOKUP($A370,Districts!$A:$F,6,FALSE)</f>
        <v>17834.435079618241</v>
      </c>
      <c r="L370" s="6">
        <f>VLOOKUP($C370,Demographics!$A$1:$T$2860,3,FALSE)/$E370</f>
        <v>0.47785108388312914</v>
      </c>
      <c r="M370" s="6">
        <f>VLOOKUP($C370,Demographics!$A$1:$T$2860,4,FALSE)/$E370</f>
        <v>0.52214891611687086</v>
      </c>
      <c r="N370" s="6">
        <f>VLOOKUP($C370,Demographics!$A$1:$T$2860,5,FALSE)/$E370</f>
        <v>1.6965127238454288E-2</v>
      </c>
      <c r="O370" s="6">
        <f>VLOOKUP($C370,Demographics!$A$1:$T$2860,6,FALSE)/$E370</f>
        <v>0.17530631479736097</v>
      </c>
      <c r="P370" s="6">
        <f>VLOOKUP($C370,Demographics!$A$1:$T$2860,7,FALSE)/$E370</f>
        <v>0.21394910461828465</v>
      </c>
      <c r="Q370" s="6">
        <f>VLOOKUP($C370,Demographics!$A$1:$T$2860,8,FALSE)/$E370</f>
        <v>0.28086710650329877</v>
      </c>
      <c r="R370" s="6">
        <f>VLOOKUP($C370,Demographics!$A$1:$T$2860,9,FALSE)/$E370</f>
        <v>8.4825636192271438E-3</v>
      </c>
      <c r="S370" s="6">
        <f>VLOOKUP($C370,Demographics!$A$1:$T$2860,10,FALSE)/$E370</f>
        <v>8.1998114985862389E-2</v>
      </c>
      <c r="T370" s="6">
        <f>VLOOKUP($C370,Demographics!$A$1:$T$2860,11,FALSE)/$E370</f>
        <v>0.22243166823751179</v>
      </c>
      <c r="U370" s="6">
        <f>VLOOKUP($C370,Demographics!$A$1:$T$2860,12,FALSE)/$E370</f>
        <v>0.15834118755890669</v>
      </c>
      <c r="V370" s="6">
        <f>VLOOKUP($C370,Demographics!$A$1:$T$2860,13,FALSE)/$E370</f>
        <v>9.42507068803016E-4</v>
      </c>
      <c r="W370" s="6">
        <f>VLOOKUP($C370,Demographics!$A$1:$T$2860,14,FALSE)/$E370</f>
        <v>6.314797360980208E-2</v>
      </c>
      <c r="X370" s="6">
        <f>VLOOKUP($C370,Demographics!$A$1:$T$2860,15,FALSE)/$E370</f>
        <v>0.65692742695570217</v>
      </c>
      <c r="Y370" s="6">
        <f>VLOOKUP($C370,Demographics!$A$1:$T$2860,16,FALSE)/$E370</f>
        <v>3.770028275212064E-3</v>
      </c>
      <c r="Z370" s="6">
        <f>VLOOKUP($C370,Demographics!$A$1:$T$2860,17,FALSE)/$E370</f>
        <v>9.42507068803016E-4</v>
      </c>
      <c r="AA370" s="6">
        <f>VLOOKUP($C370,Demographics!$A$1:$T$2860,18,FALSE)/$E370</f>
        <v>5.4665409990574933E-2</v>
      </c>
      <c r="AB370" s="6">
        <f>VLOOKUP($C370,Demographics!$A$1:$T$2860,19,FALSE)/$E370</f>
        <v>2.9217719132893498E-2</v>
      </c>
      <c r="AC370" s="54">
        <f>VLOOKUP($C370,Demographics!$A$1:$T$2860,20,FALSE)/$E370</f>
        <v>0.18190386427898209</v>
      </c>
      <c r="AD370" s="44">
        <f t="shared" si="25"/>
        <v>2.9398734177215191</v>
      </c>
      <c r="AE370" s="44">
        <f t="shared" si="26"/>
        <v>2.2987872105843441</v>
      </c>
      <c r="AF370" s="44">
        <f t="shared" si="27"/>
        <v>2.1875000000000004</v>
      </c>
      <c r="AG370" s="19">
        <v>0.26300000000000001</v>
      </c>
      <c r="AH370" s="20">
        <v>0.122</v>
      </c>
      <c r="AI370" s="17">
        <v>3.5999999999999997E-2</v>
      </c>
      <c r="AJ370" s="21">
        <f t="shared" si="29"/>
        <v>0.42099999999999999</v>
      </c>
      <c r="AK370" s="27">
        <f t="shared" si="28"/>
        <v>103</v>
      </c>
    </row>
    <row r="371" spans="1:37" x14ac:dyDescent="0.2">
      <c r="A371" s="9" t="s">
        <v>862</v>
      </c>
      <c r="B371" s="8" t="s">
        <v>504</v>
      </c>
      <c r="C371" s="35">
        <v>2392</v>
      </c>
      <c r="D371" s="36" t="s">
        <v>123</v>
      </c>
      <c r="E371" s="40">
        <f>VLOOKUP($C371,Demographics!$A$2:$T$2860,2,FALSE)</f>
        <v>889</v>
      </c>
      <c r="F371" s="87">
        <f>IFERROR(VLOOKUP($C371,'Graduation Rate'!$A:$M,13,FALSE), "")</f>
        <v>0.94444444400000005</v>
      </c>
      <c r="G371" s="87">
        <f>IFERROR(VLOOKUP($C371,Discipline!$A:$I,4,FALSE), "")</f>
        <v>1.2999999999999999E-2</v>
      </c>
      <c r="H371" s="87">
        <f>IFERROR(VLOOKUP($C371,'Dual Credit'!$A:$P,6,FALSE), "")</f>
        <v>0.26500000000000001</v>
      </c>
      <c r="I371" s="99">
        <f>VLOOKUP($A371,Districts!$A:$G,7,FALSE)</f>
        <v>4.7229606772687713</v>
      </c>
      <c r="J371" s="90">
        <f>VLOOKUP($A371,Districts!$A:$F,5,FALSE)</f>
        <v>13.409113578661872</v>
      </c>
      <c r="K371" s="55">
        <f>VLOOKUP($A371,Districts!$A:$F,6,FALSE)</f>
        <v>17834.435079618241</v>
      </c>
      <c r="L371" s="6">
        <f>VLOOKUP($C371,Demographics!$A$1:$T$2860,3,FALSE)/$E371</f>
        <v>0.47919010123734535</v>
      </c>
      <c r="M371" s="6">
        <f>VLOOKUP($C371,Demographics!$A$1:$T$2860,4,FALSE)/$E371</f>
        <v>0.52080989876265471</v>
      </c>
      <c r="N371" s="6">
        <f>VLOOKUP($C371,Demographics!$A$1:$T$2860,5,FALSE)/$E371</f>
        <v>8.9988751406074249E-3</v>
      </c>
      <c r="O371" s="6">
        <f>VLOOKUP($C371,Demographics!$A$1:$T$2860,6,FALSE)/$E371</f>
        <v>0.50506186726659164</v>
      </c>
      <c r="P371" s="6">
        <f>VLOOKUP($C371,Demographics!$A$1:$T$2860,7,FALSE)/$E371</f>
        <v>0.21822272215973004</v>
      </c>
      <c r="Q371" s="6">
        <f>VLOOKUP($C371,Demographics!$A$1:$T$2860,8,FALSE)/$E371</f>
        <v>0.12823397075365578</v>
      </c>
      <c r="R371" s="6">
        <f>VLOOKUP($C371,Demographics!$A$1:$T$2860,9,FALSE)/$E371</f>
        <v>1.1248593925759281E-3</v>
      </c>
      <c r="S371" s="6">
        <f>VLOOKUP($C371,Demographics!$A$1:$T$2860,10,FALSE)/$E371</f>
        <v>5.9617547806524188E-2</v>
      </c>
      <c r="T371" s="6">
        <f>VLOOKUP($C371,Demographics!$A$1:$T$2860,11,FALSE)/$E371</f>
        <v>7.874015748031496E-2</v>
      </c>
      <c r="U371" s="6">
        <f>VLOOKUP($C371,Demographics!$A$1:$T$2860,12,FALSE)/$E371</f>
        <v>8.7739032620922391E-2</v>
      </c>
      <c r="V371" s="6">
        <f>VLOOKUP($C371,Demographics!$A$1:$T$2860,13,FALSE)/$E371</f>
        <v>6.7491563554555678E-3</v>
      </c>
      <c r="W371" s="6">
        <f>VLOOKUP($C371,Demographics!$A$1:$T$2860,14,FALSE)/$E371</f>
        <v>3.1496062992125984E-2</v>
      </c>
      <c r="X371" s="6">
        <f>VLOOKUP($C371,Demographics!$A$1:$T$2860,15,FALSE)/$E371</f>
        <v>0.58267716535433067</v>
      </c>
      <c r="Y371" s="6">
        <f>VLOOKUP($C371,Demographics!$A$1:$T$2860,16,FALSE)/$E371</f>
        <v>0</v>
      </c>
      <c r="Z371" s="6">
        <f>VLOOKUP($C371,Demographics!$A$1:$T$2860,17,FALSE)/$E371</f>
        <v>0</v>
      </c>
      <c r="AA371" s="6">
        <f>VLOOKUP($C371,Demographics!$A$1:$T$2860,18,FALSE)/$E371</f>
        <v>2.2497187851518559E-2</v>
      </c>
      <c r="AB371" s="6">
        <f>VLOOKUP($C371,Demographics!$A$1:$T$2860,19,FALSE)/$E371</f>
        <v>6.7491563554555684E-2</v>
      </c>
      <c r="AC371" s="54">
        <f>VLOOKUP($C371,Demographics!$A$1:$T$2860,20,FALSE)/$E371</f>
        <v>9.1113610798650171E-2</v>
      </c>
      <c r="AD371" s="44">
        <f t="shared" si="25"/>
        <v>3.0578512396694215</v>
      </c>
      <c r="AE371" s="44">
        <f t="shared" si="26"/>
        <v>2.4807090719499474</v>
      </c>
      <c r="AF371" s="44">
        <f t="shared" si="27"/>
        <v>2.4572697003329633</v>
      </c>
      <c r="AG371" s="19">
        <v>-9.2999999999999999E-2</v>
      </c>
      <c r="AH371" s="20">
        <v>-0.42799999999999999</v>
      </c>
      <c r="AI371" s="17">
        <v>-0.4</v>
      </c>
      <c r="AJ371" s="21">
        <f t="shared" si="29"/>
        <v>-0.92100000000000004</v>
      </c>
      <c r="AK371" s="27">
        <f t="shared" si="28"/>
        <v>490</v>
      </c>
    </row>
    <row r="372" spans="1:37" x14ac:dyDescent="0.2">
      <c r="A372" s="9" t="s">
        <v>862</v>
      </c>
      <c r="B372" s="8" t="s">
        <v>30</v>
      </c>
      <c r="C372" s="35">
        <v>2182</v>
      </c>
      <c r="D372" s="36" t="s">
        <v>123</v>
      </c>
      <c r="E372" s="40">
        <f>VLOOKUP($C372,Demographics!$A$2:$T$2860,2,FALSE)</f>
        <v>1232</v>
      </c>
      <c r="F372" s="87">
        <f>IFERROR(VLOOKUP($C372,'Graduation Rate'!$A:$M,13,FALSE), "")</f>
        <v>0.87543252599999999</v>
      </c>
      <c r="G372" s="87">
        <f>IFERROR(VLOOKUP($C372,Discipline!$A:$I,4,FALSE), "")</f>
        <v>3.9E-2</v>
      </c>
      <c r="H372" s="87">
        <f>IFERROR(VLOOKUP($C372,'Dual Credit'!$A:$P,6,FALSE), "")</f>
        <v>0.40699999999999997</v>
      </c>
      <c r="I372" s="99">
        <f>VLOOKUP($A372,Districts!$A:$G,7,FALSE)</f>
        <v>4.7229606772687713</v>
      </c>
      <c r="J372" s="90">
        <f>VLOOKUP($A372,Districts!$A:$F,5,FALSE)</f>
        <v>13.409113578661872</v>
      </c>
      <c r="K372" s="55">
        <f>VLOOKUP($A372,Districts!$A:$F,6,FALSE)</f>
        <v>17834.435079618241</v>
      </c>
      <c r="L372" s="6">
        <f>VLOOKUP($C372,Demographics!$A$1:$T$2860,3,FALSE)/$E372</f>
        <v>0.51461038961038963</v>
      </c>
      <c r="M372" s="6">
        <f>VLOOKUP($C372,Demographics!$A$1:$T$2860,4,FALSE)/$E372</f>
        <v>0.48538961038961037</v>
      </c>
      <c r="N372" s="6">
        <f>VLOOKUP($C372,Demographics!$A$1:$T$2860,5,FALSE)/$E372</f>
        <v>7.305194805194805E-3</v>
      </c>
      <c r="O372" s="6">
        <f>VLOOKUP($C372,Demographics!$A$1:$T$2860,6,FALSE)/$E372</f>
        <v>0.42207792207792205</v>
      </c>
      <c r="P372" s="6">
        <f>VLOOKUP($C372,Demographics!$A$1:$T$2860,7,FALSE)/$E372</f>
        <v>0.26948051948051949</v>
      </c>
      <c r="Q372" s="6">
        <f>VLOOKUP($C372,Demographics!$A$1:$T$2860,8,FALSE)/$E372</f>
        <v>0.13636363636363635</v>
      </c>
      <c r="R372" s="6">
        <f>VLOOKUP($C372,Demographics!$A$1:$T$2860,9,FALSE)/$E372</f>
        <v>4.87012987012987E-3</v>
      </c>
      <c r="S372" s="6">
        <f>VLOOKUP($C372,Demographics!$A$1:$T$2860,10,FALSE)/$E372</f>
        <v>6.3311688311688305E-2</v>
      </c>
      <c r="T372" s="6">
        <f>VLOOKUP($C372,Demographics!$A$1:$T$2860,11,FALSE)/$E372</f>
        <v>9.6590909090909088E-2</v>
      </c>
      <c r="U372" s="6">
        <f>VLOOKUP($C372,Demographics!$A$1:$T$2860,12,FALSE)/$E372</f>
        <v>0.19155844155844157</v>
      </c>
      <c r="V372" s="6">
        <f>VLOOKUP($C372,Demographics!$A$1:$T$2860,13,FALSE)/$E372</f>
        <v>1.6233766233766235E-3</v>
      </c>
      <c r="W372" s="6">
        <f>VLOOKUP($C372,Demographics!$A$1:$T$2860,14,FALSE)/$E372</f>
        <v>3.6525974025974024E-2</v>
      </c>
      <c r="X372" s="6">
        <f>VLOOKUP($C372,Demographics!$A$1:$T$2860,15,FALSE)/$E372</f>
        <v>0.68100649350649356</v>
      </c>
      <c r="Y372" s="6">
        <f>VLOOKUP($C372,Demographics!$A$1:$T$2860,16,FALSE)/$E372</f>
        <v>6.4935064935064939E-3</v>
      </c>
      <c r="Z372" s="6">
        <f>VLOOKUP($C372,Demographics!$A$1:$T$2860,17,FALSE)/$E372</f>
        <v>1.6233766233766235E-3</v>
      </c>
      <c r="AA372" s="6">
        <f>VLOOKUP($C372,Demographics!$A$1:$T$2860,18,FALSE)/$E372</f>
        <v>4.8701298701298704E-2</v>
      </c>
      <c r="AB372" s="6">
        <f>VLOOKUP($C372,Demographics!$A$1:$T$2860,19,FALSE)/$E372</f>
        <v>1.2987012987012988E-2</v>
      </c>
      <c r="AC372" s="54">
        <f>VLOOKUP($C372,Demographics!$A$1:$T$2860,20,FALSE)/$E372</f>
        <v>0.11607142857142858</v>
      </c>
      <c r="AD372" s="44">
        <f t="shared" si="25"/>
        <v>2.9261538461538459</v>
      </c>
      <c r="AE372" s="44">
        <f t="shared" si="26"/>
        <v>2.6444212721584988</v>
      </c>
      <c r="AF372" s="44">
        <f t="shared" si="27"/>
        <v>2.4599303135888499</v>
      </c>
      <c r="AG372" s="19">
        <v>2.7E-2</v>
      </c>
      <c r="AH372" s="20">
        <v>4.3999999999999997E-2</v>
      </c>
      <c r="AI372" s="17">
        <v>-3.2000000000000001E-2</v>
      </c>
      <c r="AJ372" s="21">
        <f t="shared" si="29"/>
        <v>3.8999999999999993E-2</v>
      </c>
      <c r="AK372" s="27">
        <f t="shared" si="28"/>
        <v>206</v>
      </c>
    </row>
    <row r="373" spans="1:37" x14ac:dyDescent="0.2">
      <c r="A373" s="9" t="s">
        <v>862</v>
      </c>
      <c r="B373" s="8" t="s">
        <v>87</v>
      </c>
      <c r="C373" s="35">
        <v>2306</v>
      </c>
      <c r="D373" s="36" t="s">
        <v>123</v>
      </c>
      <c r="E373" s="40">
        <f>VLOOKUP($C373,Demographics!$A$2:$T$2860,2,FALSE)</f>
        <v>1776</v>
      </c>
      <c r="F373" s="87">
        <f>IFERROR(VLOOKUP($C373,'Graduation Rate'!$A:$M,13,FALSE), "")</f>
        <v>0.86067415700000005</v>
      </c>
      <c r="G373" s="87">
        <f>IFERROR(VLOOKUP($C373,Discipline!$A:$I,4,FALSE), "")</f>
        <v>2.9000000000000001E-2</v>
      </c>
      <c r="H373" s="87">
        <f>IFERROR(VLOOKUP($C373,'Dual Credit'!$A:$P,6,FALSE), "")</f>
        <v>0.47699999999999998</v>
      </c>
      <c r="I373" s="99">
        <f>VLOOKUP($A373,Districts!$A:$G,7,FALSE)</f>
        <v>4.7229606772687713</v>
      </c>
      <c r="J373" s="90">
        <f>VLOOKUP($A373,Districts!$A:$F,5,FALSE)</f>
        <v>13.409113578661872</v>
      </c>
      <c r="K373" s="55">
        <f>VLOOKUP($A373,Districts!$A:$F,6,FALSE)</f>
        <v>17834.435079618241</v>
      </c>
      <c r="L373" s="6">
        <f>VLOOKUP($C373,Demographics!$A$1:$T$2860,3,FALSE)/$E373</f>
        <v>0.50281531531531531</v>
      </c>
      <c r="M373" s="6">
        <f>VLOOKUP($C373,Demographics!$A$1:$T$2860,4,FALSE)/$E373</f>
        <v>0.49718468468468469</v>
      </c>
      <c r="N373" s="6">
        <f>VLOOKUP($C373,Demographics!$A$1:$T$2860,5,FALSE)/$E373</f>
        <v>6.7567567567567571E-3</v>
      </c>
      <c r="O373" s="6">
        <f>VLOOKUP($C373,Demographics!$A$1:$T$2860,6,FALSE)/$E373</f>
        <v>0.16216216216216217</v>
      </c>
      <c r="P373" s="6">
        <f>VLOOKUP($C373,Demographics!$A$1:$T$2860,7,FALSE)/$E373</f>
        <v>0.2286036036036036</v>
      </c>
      <c r="Q373" s="6">
        <f>VLOOKUP($C373,Demographics!$A$1:$T$2860,8,FALSE)/$E373</f>
        <v>7.6576576576576572E-2</v>
      </c>
      <c r="R373" s="6">
        <f>VLOOKUP($C373,Demographics!$A$1:$T$2860,9,FALSE)/$E373</f>
        <v>3.3783783783783786E-3</v>
      </c>
      <c r="S373" s="6">
        <f>VLOOKUP($C373,Demographics!$A$1:$T$2860,10,FALSE)/$E373</f>
        <v>8.9527027027027029E-2</v>
      </c>
      <c r="T373" s="6">
        <f>VLOOKUP($C373,Demographics!$A$1:$T$2860,11,FALSE)/$E373</f>
        <v>0.43299549549549549</v>
      </c>
      <c r="U373" s="6">
        <f>VLOOKUP($C373,Demographics!$A$1:$T$2860,12,FALSE)/$E373</f>
        <v>5.9684684684684686E-2</v>
      </c>
      <c r="V373" s="6">
        <f>VLOOKUP($C373,Demographics!$A$1:$T$2860,13,FALSE)/$E373</f>
        <v>5.0675675675675678E-3</v>
      </c>
      <c r="W373" s="6">
        <f>VLOOKUP($C373,Demographics!$A$1:$T$2860,14,FALSE)/$E373</f>
        <v>3.7725225225225228E-2</v>
      </c>
      <c r="X373" s="6">
        <f>VLOOKUP($C373,Demographics!$A$1:$T$2860,15,FALSE)/$E373</f>
        <v>0.3141891891891892</v>
      </c>
      <c r="Y373" s="6">
        <f>VLOOKUP($C373,Demographics!$A$1:$T$2860,16,FALSE)/$E373</f>
        <v>3.3783783783783786E-3</v>
      </c>
      <c r="Z373" s="6">
        <f>VLOOKUP($C373,Demographics!$A$1:$T$2860,17,FALSE)/$E373</f>
        <v>1.6891891891891893E-3</v>
      </c>
      <c r="AA373" s="6">
        <f>VLOOKUP($C373,Demographics!$A$1:$T$2860,18,FALSE)/$E373</f>
        <v>3.9414414414414414E-2</v>
      </c>
      <c r="AB373" s="6">
        <f>VLOOKUP($C373,Demographics!$A$1:$T$2860,19,FALSE)/$E373</f>
        <v>7.4324324324324328E-2</v>
      </c>
      <c r="AC373" s="54">
        <f>VLOOKUP($C373,Demographics!$A$1:$T$2860,20,FALSE)/$E373</f>
        <v>8.38963963963964E-2</v>
      </c>
      <c r="AD373" s="44">
        <f t="shared" si="25"/>
        <v>3.469556243550052</v>
      </c>
      <c r="AE373" s="44">
        <f t="shared" si="26"/>
        <v>3.0686274509803924</v>
      </c>
      <c r="AF373" s="44">
        <f t="shared" si="27"/>
        <v>2.9261083743842362</v>
      </c>
      <c r="AG373" s="21">
        <v>0.315</v>
      </c>
      <c r="AH373" s="18">
        <v>0.38900000000000001</v>
      </c>
      <c r="AI373" s="17">
        <v>0.36799999999999999</v>
      </c>
      <c r="AJ373" s="21">
        <f t="shared" si="29"/>
        <v>1.0720000000000001</v>
      </c>
      <c r="AK373" s="27">
        <f t="shared" si="28"/>
        <v>17</v>
      </c>
    </row>
    <row r="374" spans="1:37" x14ac:dyDescent="0.2">
      <c r="A374" s="9" t="s">
        <v>862</v>
      </c>
      <c r="B374" s="8" t="s">
        <v>129</v>
      </c>
      <c r="C374" s="35">
        <v>3276</v>
      </c>
      <c r="D374" s="36" t="s">
        <v>123</v>
      </c>
      <c r="E374" s="40">
        <f>VLOOKUP($C374,Demographics!$A$2:$T$2860,2,FALSE)</f>
        <v>1398</v>
      </c>
      <c r="F374" s="87">
        <f>IFERROR(VLOOKUP($C374,'Graduation Rate'!$A:$M,13,FALSE), "")</f>
        <v>0.88486842099999996</v>
      </c>
      <c r="G374" s="87">
        <f>IFERROR(VLOOKUP($C374,Discipline!$A:$I,4,FALSE), "")</f>
        <v>1.4E-2</v>
      </c>
      <c r="H374" s="87">
        <f>IFERROR(VLOOKUP($C374,'Dual Credit'!$A:$P,6,FALSE), "")</f>
        <v>0.14399999999999999</v>
      </c>
      <c r="I374" s="99">
        <f>VLOOKUP($A374,Districts!$A:$G,7,FALSE)</f>
        <v>4.7229606772687713</v>
      </c>
      <c r="J374" s="90">
        <f>VLOOKUP($A374,Districts!$A:$F,5,FALSE)</f>
        <v>13.409113578661872</v>
      </c>
      <c r="K374" s="55">
        <f>VLOOKUP($A374,Districts!$A:$F,6,FALSE)</f>
        <v>17834.435079618241</v>
      </c>
      <c r="L374" s="6">
        <f>VLOOKUP($C374,Demographics!$A$1:$T$2860,3,FALSE)/$E374</f>
        <v>0.46494992846924177</v>
      </c>
      <c r="M374" s="6">
        <f>VLOOKUP($C374,Demographics!$A$1:$T$2860,4,FALSE)/$E374</f>
        <v>0.53433476394849788</v>
      </c>
      <c r="N374" s="6">
        <f>VLOOKUP($C374,Demographics!$A$1:$T$2860,5,FALSE)/$E374</f>
        <v>1.0014306151645207E-2</v>
      </c>
      <c r="O374" s="6">
        <f>VLOOKUP($C374,Demographics!$A$1:$T$2860,6,FALSE)/$E374</f>
        <v>0.12160228898426323</v>
      </c>
      <c r="P374" s="6">
        <f>VLOOKUP($C374,Demographics!$A$1:$T$2860,7,FALSE)/$E374</f>
        <v>9.4420600858369105E-2</v>
      </c>
      <c r="Q374" s="6">
        <f>VLOOKUP($C374,Demographics!$A$1:$T$2860,8,FALSE)/$E374</f>
        <v>0.13519313304721031</v>
      </c>
      <c r="R374" s="6">
        <f>VLOOKUP($C374,Demographics!$A$1:$T$2860,9,FALSE)/$E374</f>
        <v>1.4306151645207439E-3</v>
      </c>
      <c r="S374" s="6">
        <f>VLOOKUP($C374,Demographics!$A$1:$T$2860,10,FALSE)/$E374</f>
        <v>8.869814020028613E-2</v>
      </c>
      <c r="T374" s="6">
        <f>VLOOKUP($C374,Demographics!$A$1:$T$2860,11,FALSE)/$E374</f>
        <v>0.54864091559370531</v>
      </c>
      <c r="U374" s="6">
        <f>VLOOKUP($C374,Demographics!$A$1:$T$2860,12,FALSE)/$E374</f>
        <v>8.869814020028613E-2</v>
      </c>
      <c r="V374" s="6">
        <f>VLOOKUP($C374,Demographics!$A$1:$T$2860,13,FALSE)/$E374</f>
        <v>6.4377682403433476E-3</v>
      </c>
      <c r="W374" s="6">
        <f>VLOOKUP($C374,Demographics!$A$1:$T$2860,14,FALSE)/$E374</f>
        <v>2.2889842632331903E-2</v>
      </c>
      <c r="X374" s="6">
        <f>VLOOKUP($C374,Demographics!$A$1:$T$2860,15,FALSE)/$E374</f>
        <v>0.28683834048640916</v>
      </c>
      <c r="Y374" s="6">
        <f>VLOOKUP($C374,Demographics!$A$1:$T$2860,16,FALSE)/$E374</f>
        <v>2.6466380543633764E-2</v>
      </c>
      <c r="Z374" s="6">
        <f>VLOOKUP($C374,Demographics!$A$1:$T$2860,17,FALSE)/$E374</f>
        <v>7.1530758226037196E-4</v>
      </c>
      <c r="AA374" s="6">
        <f>VLOOKUP($C374,Demographics!$A$1:$T$2860,18,FALSE)/$E374</f>
        <v>3.6480686695278972E-2</v>
      </c>
      <c r="AB374" s="6">
        <f>VLOOKUP($C374,Demographics!$A$1:$T$2860,19,FALSE)/$E374</f>
        <v>7.4391988555078684E-2</v>
      </c>
      <c r="AC374" s="54">
        <f>VLOOKUP($C374,Demographics!$A$1:$T$2860,20,FALSE)/$E374</f>
        <v>0.12517882689556509</v>
      </c>
      <c r="AD374" s="44">
        <f t="shared" si="25"/>
        <v>3.5010964912280702</v>
      </c>
      <c r="AE374" s="44">
        <f t="shared" si="26"/>
        <v>2.9694570135746607</v>
      </c>
      <c r="AF374" s="44">
        <f t="shared" si="27"/>
        <v>2.8583690987124464</v>
      </c>
      <c r="AG374" s="19">
        <v>0.41599999999999998</v>
      </c>
      <c r="AH374" s="20">
        <v>0.38600000000000001</v>
      </c>
      <c r="AI374" s="17">
        <v>0.251</v>
      </c>
      <c r="AJ374" s="21">
        <f t="shared" si="29"/>
        <v>1.0529999999999999</v>
      </c>
      <c r="AK374" s="27">
        <f t="shared" si="28"/>
        <v>20</v>
      </c>
    </row>
    <row r="375" spans="1:37" x14ac:dyDescent="0.2">
      <c r="A375" s="9" t="s">
        <v>862</v>
      </c>
      <c r="B375" s="8" t="s">
        <v>92</v>
      </c>
      <c r="C375" s="35">
        <v>1635</v>
      </c>
      <c r="D375" s="36" t="s">
        <v>124</v>
      </c>
      <c r="E375" s="40">
        <f>VLOOKUP($C375,Demographics!$A$2:$T$2860,2,FALSE)</f>
        <v>356</v>
      </c>
      <c r="F375" s="87">
        <f>IFERROR(VLOOKUP($C375,'Graduation Rate'!$A:$M,13,FALSE), "")</f>
        <v>0.26582278500000001</v>
      </c>
      <c r="G375" s="87" t="str">
        <f>IFERROR(VLOOKUP($C375,Discipline!$A:$I,4,FALSE), "")</f>
        <v/>
      </c>
      <c r="H375" s="87">
        <f>IFERROR(VLOOKUP($C375,'Dual Credit'!$A:$P,6,FALSE), "")</f>
        <v>0.01</v>
      </c>
      <c r="I375" s="99">
        <f>VLOOKUP($A375,Districts!$A:$G,7,FALSE)</f>
        <v>4.7229606772687713</v>
      </c>
      <c r="J375" s="90">
        <f>VLOOKUP($A375,Districts!$A:$F,5,FALSE)</f>
        <v>13.409113578661872</v>
      </c>
      <c r="K375" s="55">
        <f>VLOOKUP($A375,Districts!$A:$F,6,FALSE)</f>
        <v>17834.435079618241</v>
      </c>
      <c r="L375" s="6">
        <f>VLOOKUP($C375,Demographics!$A$1:$T$2860,3,FALSE)/$E375</f>
        <v>0.4157303370786517</v>
      </c>
      <c r="M375" s="6">
        <f>VLOOKUP($C375,Demographics!$A$1:$T$2860,4,FALSE)/$E375</f>
        <v>0.5842696629213483</v>
      </c>
      <c r="N375" s="6">
        <f>VLOOKUP($C375,Demographics!$A$1:$T$2860,5,FALSE)/$E375</f>
        <v>2.247191011235955E-2</v>
      </c>
      <c r="O375" s="6">
        <f>VLOOKUP($C375,Demographics!$A$1:$T$2860,6,FALSE)/$E375</f>
        <v>6.4606741573033713E-2</v>
      </c>
      <c r="P375" s="6">
        <f>VLOOKUP($C375,Demographics!$A$1:$T$2860,7,FALSE)/$E375</f>
        <v>0.4044943820224719</v>
      </c>
      <c r="Q375" s="6">
        <f>VLOOKUP($C375,Demographics!$A$1:$T$2860,8,FALSE)/$E375</f>
        <v>0.2949438202247191</v>
      </c>
      <c r="R375" s="6">
        <f>VLOOKUP($C375,Demographics!$A$1:$T$2860,9,FALSE)/$E375</f>
        <v>8.4269662921348312E-3</v>
      </c>
      <c r="S375" s="6">
        <f>VLOOKUP($C375,Demographics!$A$1:$T$2860,10,FALSE)/$E375</f>
        <v>0.10112359550561797</v>
      </c>
      <c r="T375" s="6">
        <f>VLOOKUP($C375,Demographics!$A$1:$T$2860,11,FALSE)/$E375</f>
        <v>0.10393258426966293</v>
      </c>
      <c r="U375" s="6">
        <f>VLOOKUP($C375,Demographics!$A$1:$T$2860,12,FALSE)/$E375</f>
        <v>0.10112359550561797</v>
      </c>
      <c r="V375" s="6">
        <f>VLOOKUP($C375,Demographics!$A$1:$T$2860,13,FALSE)/$E375</f>
        <v>3.6516853932584269E-2</v>
      </c>
      <c r="W375" s="6">
        <f>VLOOKUP($C375,Demographics!$A$1:$T$2860,14,FALSE)/$E375</f>
        <v>0.27247191011235955</v>
      </c>
      <c r="X375" s="6">
        <f>VLOOKUP($C375,Demographics!$A$1:$T$2860,15,FALSE)/$E375</f>
        <v>0.8061797752808989</v>
      </c>
      <c r="Y375" s="6">
        <f>VLOOKUP($C375,Demographics!$A$1:$T$2860,16,FALSE)/$E375</f>
        <v>1.1235955056179775E-2</v>
      </c>
      <c r="Z375" s="6">
        <f>VLOOKUP($C375,Demographics!$A$1:$T$2860,17,FALSE)/$E375</f>
        <v>2.8089887640449437E-3</v>
      </c>
      <c r="AA375" s="6">
        <f>VLOOKUP($C375,Demographics!$A$1:$T$2860,18,FALSE)/$E375</f>
        <v>0.26685393258426965</v>
      </c>
      <c r="AB375" s="6">
        <f>VLOOKUP($C375,Demographics!$A$1:$T$2860,19,FALSE)/$E375</f>
        <v>1.4044943820224719E-2</v>
      </c>
      <c r="AC375" s="54">
        <f>VLOOKUP($C375,Demographics!$A$1:$T$2860,20,FALSE)/$E375</f>
        <v>0.3455056179775281</v>
      </c>
      <c r="AD375" s="44">
        <f t="shared" si="25"/>
        <v>1.9802867383512543</v>
      </c>
      <c r="AE375" s="44" t="str">
        <f t="shared" si="26"/>
        <v/>
      </c>
      <c r="AF375" s="44">
        <f t="shared" si="27"/>
        <v>1.4653937947494031</v>
      </c>
      <c r="AG375" s="19">
        <v>0.114</v>
      </c>
      <c r="AH375" s="20"/>
      <c r="AI375" s="17">
        <v>-4.7E-2</v>
      </c>
      <c r="AJ375" s="21">
        <f t="shared" si="29"/>
        <v>6.7000000000000004E-2</v>
      </c>
      <c r="AK375" s="27">
        <f t="shared" si="28"/>
        <v>195</v>
      </c>
    </row>
    <row r="376" spans="1:37" x14ac:dyDescent="0.2">
      <c r="A376" s="9" t="s">
        <v>862</v>
      </c>
      <c r="B376" s="8" t="s">
        <v>159</v>
      </c>
      <c r="C376" s="35">
        <v>1547</v>
      </c>
      <c r="D376" s="36" t="s">
        <v>123</v>
      </c>
      <c r="E376" s="40">
        <f>VLOOKUP($C376,Demographics!$A$2:$T$2860,2,FALSE)</f>
        <v>49</v>
      </c>
      <c r="F376" s="87">
        <f>IFERROR(VLOOKUP($C376,'Graduation Rate'!$A:$M,13,FALSE), "")</f>
        <v>0.428571429</v>
      </c>
      <c r="G376" s="87" t="str">
        <f>IFERROR(VLOOKUP($C376,Discipline!$A:$I,4,FALSE), "")</f>
        <v/>
      </c>
      <c r="H376" s="87">
        <f>IFERROR(VLOOKUP($C376,'Dual Credit'!$A:$P,6,FALSE), "")</f>
        <v>0.1</v>
      </c>
      <c r="I376" s="99">
        <f>VLOOKUP($A376,Districts!$A:$G,7,FALSE)</f>
        <v>4.7229606772687713</v>
      </c>
      <c r="J376" s="90">
        <f>VLOOKUP($A376,Districts!$A:$F,5,FALSE)</f>
        <v>13.409113578661872</v>
      </c>
      <c r="K376" s="55">
        <f>VLOOKUP($A376,Districts!$A:$F,6,FALSE)</f>
        <v>17834.435079618241</v>
      </c>
      <c r="L376" s="6">
        <f>VLOOKUP($C376,Demographics!$A$1:$T$2860,3,FALSE)/$E376</f>
        <v>0.5714285714285714</v>
      </c>
      <c r="M376" s="6">
        <f>VLOOKUP($C376,Demographics!$A$1:$T$2860,4,FALSE)/$E376</f>
        <v>0.42857142857142855</v>
      </c>
      <c r="N376" s="6">
        <f>VLOOKUP($C376,Demographics!$A$1:$T$2860,5,FALSE)/$E376</f>
        <v>0</v>
      </c>
      <c r="O376" s="6">
        <f>VLOOKUP($C376,Demographics!$A$1:$T$2860,6,FALSE)/$E376</f>
        <v>6.1224489795918366E-2</v>
      </c>
      <c r="P376" s="6">
        <f>VLOOKUP($C376,Demographics!$A$1:$T$2860,7,FALSE)/$E376</f>
        <v>0.14285714285714285</v>
      </c>
      <c r="Q376" s="6">
        <f>VLOOKUP($C376,Demographics!$A$1:$T$2860,8,FALSE)/$E376</f>
        <v>0.20408163265306123</v>
      </c>
      <c r="R376" s="6">
        <f>VLOOKUP($C376,Demographics!$A$1:$T$2860,9,FALSE)/$E376</f>
        <v>0</v>
      </c>
      <c r="S376" s="6">
        <f>VLOOKUP($C376,Demographics!$A$1:$T$2860,10,FALSE)/$E376</f>
        <v>6.1224489795918366E-2</v>
      </c>
      <c r="T376" s="6">
        <f>VLOOKUP($C376,Demographics!$A$1:$T$2860,11,FALSE)/$E376</f>
        <v>0.53061224489795922</v>
      </c>
      <c r="U376" s="6">
        <f>VLOOKUP($C376,Demographics!$A$1:$T$2860,12,FALSE)/$E376</f>
        <v>6.1224489795918366E-2</v>
      </c>
      <c r="V376" s="6">
        <f>VLOOKUP($C376,Demographics!$A$1:$T$2860,13,FALSE)/$E376</f>
        <v>2.0408163265306121E-2</v>
      </c>
      <c r="W376" s="6">
        <f>VLOOKUP($C376,Demographics!$A$1:$T$2860,14,FALSE)/$E376</f>
        <v>4.0816326530612242E-2</v>
      </c>
      <c r="X376" s="6">
        <f>VLOOKUP($C376,Demographics!$A$1:$T$2860,15,FALSE)/$E376</f>
        <v>0.34693877551020408</v>
      </c>
      <c r="Y376" s="6">
        <f>VLOOKUP($C376,Demographics!$A$1:$T$2860,16,FALSE)/$E376</f>
        <v>2.0408163265306121E-2</v>
      </c>
      <c r="Z376" s="6">
        <f>VLOOKUP($C376,Demographics!$A$1:$T$2860,17,FALSE)/$E376</f>
        <v>0</v>
      </c>
      <c r="AA376" s="6">
        <f>VLOOKUP($C376,Demographics!$A$1:$T$2860,18,FALSE)/$E376</f>
        <v>0.2857142857142857</v>
      </c>
      <c r="AB376" s="6">
        <f>VLOOKUP($C376,Demographics!$A$1:$T$2860,19,FALSE)/$E376</f>
        <v>0.18367346938775511</v>
      </c>
      <c r="AC376" s="54">
        <f>VLOOKUP($C376,Demographics!$A$1:$T$2860,20,FALSE)/$E376</f>
        <v>0.30612244897959184</v>
      </c>
      <c r="AD376" s="44">
        <f t="shared" si="25"/>
        <v>2.8924205378973098</v>
      </c>
      <c r="AE376" s="44">
        <f t="shared" si="26"/>
        <v>1.9978189749182116</v>
      </c>
      <c r="AF376" s="44">
        <f t="shared" si="27"/>
        <v>2.2716857610474634</v>
      </c>
      <c r="AG376" s="21">
        <v>0.26</v>
      </c>
      <c r="AH376" s="18">
        <v>0.27100000000000002</v>
      </c>
      <c r="AI376" s="17">
        <v>-0.16800000000000001</v>
      </c>
      <c r="AJ376" s="21">
        <f t="shared" si="29"/>
        <v>0.36299999999999999</v>
      </c>
      <c r="AK376" s="27">
        <f t="shared" si="28"/>
        <v>112</v>
      </c>
    </row>
    <row r="377" spans="1:37" x14ac:dyDescent="0.2">
      <c r="A377" s="9" t="s">
        <v>862</v>
      </c>
      <c r="B377" s="8" t="s">
        <v>374</v>
      </c>
      <c r="C377" s="35">
        <v>3479</v>
      </c>
      <c r="D377" s="36" t="s">
        <v>123</v>
      </c>
      <c r="E377" s="40">
        <f>VLOOKUP($C377,Demographics!$A$2:$T$2860,2,FALSE)</f>
        <v>1203</v>
      </c>
      <c r="F377" s="87">
        <f>IFERROR(VLOOKUP($C377,'Graduation Rate'!$A:$M,13,FALSE), "")</f>
        <v>0.860294118</v>
      </c>
      <c r="G377" s="87">
        <f>IFERROR(VLOOKUP($C377,Discipline!$A:$I,4,FALSE), "")</f>
        <v>4.2999999999999997E-2</v>
      </c>
      <c r="H377" s="87">
        <f>IFERROR(VLOOKUP($C377,'Dual Credit'!$A:$P,6,FALSE), "")</f>
        <v>0.33400000000000002</v>
      </c>
      <c r="I377" s="99">
        <f>VLOOKUP($A377,Districts!$A:$G,7,FALSE)</f>
        <v>4.7229606772687713</v>
      </c>
      <c r="J377" s="90">
        <f>VLOOKUP($A377,Districts!$A:$F,5,FALSE)</f>
        <v>13.409113578661872</v>
      </c>
      <c r="K377" s="55">
        <f>VLOOKUP($A377,Districts!$A:$F,6,FALSE)</f>
        <v>17834.435079618241</v>
      </c>
      <c r="L377" s="6">
        <f>VLOOKUP($C377,Demographics!$A$1:$T$2860,3,FALSE)/$E377</f>
        <v>0.47464671654197838</v>
      </c>
      <c r="M377" s="6">
        <f>VLOOKUP($C377,Demographics!$A$1:$T$2860,4,FALSE)/$E377</f>
        <v>0.52535328345802157</v>
      </c>
      <c r="N377" s="6">
        <f>VLOOKUP($C377,Demographics!$A$1:$T$2860,5,FALSE)/$E377</f>
        <v>1.4131338320864505E-2</v>
      </c>
      <c r="O377" s="6">
        <f>VLOOKUP($C377,Demographics!$A$1:$T$2860,6,FALSE)/$E377</f>
        <v>0.1055694098088113</v>
      </c>
      <c r="P377" s="6">
        <f>VLOOKUP($C377,Demographics!$A$1:$T$2860,7,FALSE)/$E377</f>
        <v>0.14297589359933499</v>
      </c>
      <c r="Q377" s="6">
        <f>VLOOKUP($C377,Demographics!$A$1:$T$2860,8,FALSE)/$E377</f>
        <v>0.11970074812967581</v>
      </c>
      <c r="R377" s="6">
        <f>VLOOKUP($C377,Demographics!$A$1:$T$2860,9,FALSE)/$E377</f>
        <v>2.4937655860349127E-3</v>
      </c>
      <c r="S377" s="6">
        <f>VLOOKUP($C377,Demographics!$A$1:$T$2860,10,FALSE)/$E377</f>
        <v>8.146300914380715E-2</v>
      </c>
      <c r="T377" s="6">
        <f>VLOOKUP($C377,Demographics!$A$1:$T$2860,11,FALSE)/$E377</f>
        <v>0.53366583541147128</v>
      </c>
      <c r="U377" s="6">
        <f>VLOOKUP($C377,Demographics!$A$1:$T$2860,12,FALSE)/$E377</f>
        <v>9.1438071487946804E-2</v>
      </c>
      <c r="V377" s="6">
        <f>VLOOKUP($C377,Demographics!$A$1:$T$2860,13,FALSE)/$E377</f>
        <v>1.0806317539484621E-2</v>
      </c>
      <c r="W377" s="6">
        <f>VLOOKUP($C377,Demographics!$A$1:$T$2860,14,FALSE)/$E377</f>
        <v>3.1587697423108893E-2</v>
      </c>
      <c r="X377" s="6">
        <f>VLOOKUP($C377,Demographics!$A$1:$T$2860,15,FALSE)/$E377</f>
        <v>0.32668329177057359</v>
      </c>
      <c r="Y377" s="6">
        <f>VLOOKUP($C377,Demographics!$A$1:$T$2860,16,FALSE)/$E377</f>
        <v>3.3250207813798837E-3</v>
      </c>
      <c r="Z377" s="6">
        <f>VLOOKUP($C377,Demographics!$A$1:$T$2860,17,FALSE)/$E377</f>
        <v>0</v>
      </c>
      <c r="AA377" s="6">
        <f>VLOOKUP($C377,Demographics!$A$1:$T$2860,18,FALSE)/$E377</f>
        <v>4.4056525353283457E-2</v>
      </c>
      <c r="AB377" s="6">
        <f>VLOOKUP($C377,Demographics!$A$1:$T$2860,19,FALSE)/$E377</f>
        <v>9.1438071487946804E-2</v>
      </c>
      <c r="AC377" s="54">
        <f>VLOOKUP($C377,Demographics!$A$1:$T$2860,20,FALSE)/$E377</f>
        <v>0.16209476309226933</v>
      </c>
      <c r="AD377" s="44">
        <f t="shared" si="25"/>
        <v>3.1418522860492377</v>
      </c>
      <c r="AE377" s="44">
        <f t="shared" si="26"/>
        <v>2.4448669201520912</v>
      </c>
      <c r="AF377" s="44">
        <f t="shared" si="27"/>
        <v>2.6728971962616828</v>
      </c>
      <c r="AG377" s="19">
        <v>0.11799999999999999</v>
      </c>
      <c r="AH377" s="20">
        <v>-2.5999999999999999E-2</v>
      </c>
      <c r="AI377" s="17">
        <v>0.161</v>
      </c>
      <c r="AJ377" s="21">
        <f t="shared" si="29"/>
        <v>0.253</v>
      </c>
      <c r="AK377" s="27">
        <f t="shared" si="28"/>
        <v>144</v>
      </c>
    </row>
    <row r="378" spans="1:37" x14ac:dyDescent="0.2">
      <c r="A378" s="9" t="s">
        <v>862</v>
      </c>
      <c r="B378" s="8" t="s">
        <v>315</v>
      </c>
      <c r="C378" s="35">
        <v>3868</v>
      </c>
      <c r="D378" s="36" t="s">
        <v>124</v>
      </c>
      <c r="E378" s="40">
        <f>VLOOKUP($C378,Demographics!$A$2:$T$2860,2,FALSE)</f>
        <v>265</v>
      </c>
      <c r="F378" s="87">
        <f>IFERROR(VLOOKUP($C378,'Graduation Rate'!$A:$M,13,FALSE), "")</f>
        <v>0.7</v>
      </c>
      <c r="G378" s="87">
        <f>IFERROR(VLOOKUP($C378,Discipline!$A:$I,4,FALSE), "")</f>
        <v>1.2999999999999999E-2</v>
      </c>
      <c r="H378" s="87">
        <f>IFERROR(VLOOKUP($C378,'Dual Credit'!$A:$P,6,FALSE), "")</f>
        <v>0.1</v>
      </c>
      <c r="I378" s="99">
        <f>VLOOKUP($A378,Districts!$A:$G,7,FALSE)</f>
        <v>4.7229606772687713</v>
      </c>
      <c r="J378" s="90">
        <f>VLOOKUP($A378,Districts!$A:$F,5,FALSE)</f>
        <v>13.409113578661872</v>
      </c>
      <c r="K378" s="55">
        <f>VLOOKUP($A378,Districts!$A:$F,6,FALSE)</f>
        <v>17834.435079618241</v>
      </c>
      <c r="L378" s="6">
        <f>VLOOKUP($C378,Demographics!$A$1:$T$2860,3,FALSE)/$E378</f>
        <v>0.57358490566037734</v>
      </c>
      <c r="M378" s="6">
        <f>VLOOKUP($C378,Demographics!$A$1:$T$2860,4,FALSE)/$E378</f>
        <v>0.42641509433962266</v>
      </c>
      <c r="N378" s="6">
        <f>VLOOKUP($C378,Demographics!$A$1:$T$2860,5,FALSE)/$E378</f>
        <v>7.5471698113207548E-3</v>
      </c>
      <c r="O378" s="6">
        <f>VLOOKUP($C378,Demographics!$A$1:$T$2860,6,FALSE)/$E378</f>
        <v>3.3962264150943396E-2</v>
      </c>
      <c r="P378" s="6">
        <f>VLOOKUP($C378,Demographics!$A$1:$T$2860,7,FALSE)/$E378</f>
        <v>6.0377358490566038E-2</v>
      </c>
      <c r="Q378" s="6">
        <f>VLOOKUP($C378,Demographics!$A$1:$T$2860,8,FALSE)/$E378</f>
        <v>9.4339622641509441E-2</v>
      </c>
      <c r="R378" s="6">
        <f>VLOOKUP($C378,Demographics!$A$1:$T$2860,9,FALSE)/$E378</f>
        <v>0</v>
      </c>
      <c r="S378" s="6">
        <f>VLOOKUP($C378,Demographics!$A$1:$T$2860,10,FALSE)/$E378</f>
        <v>9.056603773584905E-2</v>
      </c>
      <c r="T378" s="6">
        <f>VLOOKUP($C378,Demographics!$A$1:$T$2860,11,FALSE)/$E378</f>
        <v>0.71320754716981127</v>
      </c>
      <c r="U378" s="6">
        <f>VLOOKUP($C378,Demographics!$A$1:$T$2860,12,FALSE)/$E378</f>
        <v>0</v>
      </c>
      <c r="V378" s="6">
        <f>VLOOKUP($C378,Demographics!$A$1:$T$2860,13,FALSE)/$E378</f>
        <v>3.7735849056603774E-3</v>
      </c>
      <c r="W378" s="6">
        <f>VLOOKUP($C378,Demographics!$A$1:$T$2860,14,FALSE)/$E378</f>
        <v>5.6603773584905662E-2</v>
      </c>
      <c r="X378" s="6">
        <f>VLOOKUP($C378,Demographics!$A$1:$T$2860,15,FALSE)/$E378</f>
        <v>0.29056603773584905</v>
      </c>
      <c r="Y378" s="6">
        <f>VLOOKUP($C378,Demographics!$A$1:$T$2860,16,FALSE)/$E378</f>
        <v>3.7735849056603774E-3</v>
      </c>
      <c r="Z378" s="6">
        <f>VLOOKUP($C378,Demographics!$A$1:$T$2860,17,FALSE)/$E378</f>
        <v>7.5471698113207548E-3</v>
      </c>
      <c r="AA378" s="6">
        <f>VLOOKUP($C378,Demographics!$A$1:$T$2860,18,FALSE)/$E378</f>
        <v>0.11320754716981132</v>
      </c>
      <c r="AB378" s="6">
        <f>VLOOKUP($C378,Demographics!$A$1:$T$2860,19,FALSE)/$E378</f>
        <v>0.17735849056603772</v>
      </c>
      <c r="AC378" s="54">
        <f>VLOOKUP($C378,Demographics!$A$1:$T$2860,20,FALSE)/$E378</f>
        <v>0.30188679245283018</v>
      </c>
      <c r="AD378" s="44">
        <f t="shared" si="25"/>
        <v>3.1481481481481479</v>
      </c>
      <c r="AE378" s="44">
        <f t="shared" si="26"/>
        <v>1.9062500000000002</v>
      </c>
      <c r="AF378" s="44">
        <f t="shared" si="27"/>
        <v>3.2250922509225095</v>
      </c>
      <c r="AG378" s="21">
        <v>0.21099999999999999</v>
      </c>
      <c r="AH378" s="18">
        <v>-0.223</v>
      </c>
      <c r="AI378" s="17">
        <v>0.69</v>
      </c>
      <c r="AJ378" s="21">
        <f t="shared" si="29"/>
        <v>0.67799999999999994</v>
      </c>
      <c r="AK378" s="27">
        <f t="shared" si="28"/>
        <v>55</v>
      </c>
    </row>
    <row r="379" spans="1:37" x14ac:dyDescent="0.2">
      <c r="A379" s="9" t="s">
        <v>862</v>
      </c>
      <c r="B379" s="8" t="s">
        <v>288</v>
      </c>
      <c r="C379" s="35">
        <v>3327</v>
      </c>
      <c r="D379" s="36" t="s">
        <v>123</v>
      </c>
      <c r="E379" s="40">
        <f>VLOOKUP($C379,Demographics!$A$2:$T$2860,2,FALSE)</f>
        <v>764</v>
      </c>
      <c r="F379" s="87">
        <f>IFERROR(VLOOKUP($C379,'Graduation Rate'!$A:$M,13,FALSE), "")</f>
        <v>0.84878048800000006</v>
      </c>
      <c r="G379" s="87">
        <f>IFERROR(VLOOKUP($C379,Discipline!$A:$I,4,FALSE), "")</f>
        <v>4.5999999999999999E-2</v>
      </c>
      <c r="H379" s="87">
        <f>IFERROR(VLOOKUP($C379,'Dual Credit'!$A:$P,6,FALSE), "")</f>
        <v>0.01</v>
      </c>
      <c r="I379" s="99">
        <f>VLOOKUP($A379,Districts!$A:$G,7,FALSE)</f>
        <v>4.7229606772687713</v>
      </c>
      <c r="J379" s="90">
        <f>VLOOKUP($A379,Districts!$A:$F,5,FALSE)</f>
        <v>13.409113578661872</v>
      </c>
      <c r="K379" s="55">
        <f>VLOOKUP($A379,Districts!$A:$F,6,FALSE)</f>
        <v>17834.435079618241</v>
      </c>
      <c r="L379" s="6">
        <f>VLOOKUP($C379,Demographics!$A$1:$T$2860,3,FALSE)/$E379</f>
        <v>0.42670157068062825</v>
      </c>
      <c r="M379" s="6">
        <f>VLOOKUP($C379,Demographics!$A$1:$T$2860,4,FALSE)/$E379</f>
        <v>0.57329842931937169</v>
      </c>
      <c r="N379" s="6">
        <f>VLOOKUP($C379,Demographics!$A$1:$T$2860,5,FALSE)/$E379</f>
        <v>3.9267015706806281E-3</v>
      </c>
      <c r="O379" s="6">
        <f>VLOOKUP($C379,Demographics!$A$1:$T$2860,6,FALSE)/$E379</f>
        <v>0.26570680628272253</v>
      </c>
      <c r="P379" s="6">
        <f>VLOOKUP($C379,Demographics!$A$1:$T$2860,7,FALSE)/$E379</f>
        <v>0.45287958115183247</v>
      </c>
      <c r="Q379" s="6">
        <f>VLOOKUP($C379,Demographics!$A$1:$T$2860,8,FALSE)/$E379</f>
        <v>0.1400523560209424</v>
      </c>
      <c r="R379" s="6">
        <f>VLOOKUP($C379,Demographics!$A$1:$T$2860,9,FALSE)/$E379</f>
        <v>1.9633507853403141E-2</v>
      </c>
      <c r="S379" s="6">
        <f>VLOOKUP($C379,Demographics!$A$1:$T$2860,10,FALSE)/$E379</f>
        <v>9.1623036649214659E-2</v>
      </c>
      <c r="T379" s="6">
        <f>VLOOKUP($C379,Demographics!$A$1:$T$2860,11,FALSE)/$E379</f>
        <v>2.6178010471204188E-2</v>
      </c>
      <c r="U379" s="6">
        <f>VLOOKUP($C379,Demographics!$A$1:$T$2860,12,FALSE)/$E379</f>
        <v>0.23691099476439789</v>
      </c>
      <c r="V379" s="6">
        <f>VLOOKUP($C379,Demographics!$A$1:$T$2860,13,FALSE)/$E379</f>
        <v>1.3089005235602094E-2</v>
      </c>
      <c r="W379" s="6">
        <f>VLOOKUP($C379,Demographics!$A$1:$T$2860,14,FALSE)/$E379</f>
        <v>7.1989528795811525E-2</v>
      </c>
      <c r="X379" s="6">
        <f>VLOOKUP($C379,Demographics!$A$1:$T$2860,15,FALSE)/$E379</f>
        <v>0.79973821989528793</v>
      </c>
      <c r="Y379" s="6">
        <f>VLOOKUP($C379,Demographics!$A$1:$T$2860,16,FALSE)/$E379</f>
        <v>3.9267015706806281E-3</v>
      </c>
      <c r="Z379" s="6">
        <f>VLOOKUP($C379,Demographics!$A$1:$T$2860,17,FALSE)/$E379</f>
        <v>0</v>
      </c>
      <c r="AA379" s="6">
        <f>VLOOKUP($C379,Demographics!$A$1:$T$2860,18,FALSE)/$E379</f>
        <v>6.413612565445026E-2</v>
      </c>
      <c r="AB379" s="6">
        <f>VLOOKUP($C379,Demographics!$A$1:$T$2860,19,FALSE)/$E379</f>
        <v>2.2251308900523559E-2</v>
      </c>
      <c r="AC379" s="54">
        <f>VLOOKUP($C379,Demographics!$A$1:$T$2860,20,FALSE)/$E379</f>
        <v>0.18586387434554974</v>
      </c>
      <c r="AD379" s="44">
        <f t="shared" si="25"/>
        <v>2.5202702702702697</v>
      </c>
      <c r="AE379" s="44">
        <f t="shared" si="26"/>
        <v>1.8123620309050772</v>
      </c>
      <c r="AF379" s="44">
        <f t="shared" si="27"/>
        <v>1.7611580217129073</v>
      </c>
      <c r="AG379" s="19">
        <v>1.9E-2</v>
      </c>
      <c r="AH379" s="20">
        <v>-0.25</v>
      </c>
      <c r="AI379" s="17">
        <v>-0.106</v>
      </c>
      <c r="AJ379" s="21">
        <f t="shared" si="29"/>
        <v>-0.33700000000000002</v>
      </c>
      <c r="AK379" s="27">
        <f t="shared" si="28"/>
        <v>383</v>
      </c>
    </row>
    <row r="380" spans="1:37" x14ac:dyDescent="0.2">
      <c r="A380" s="9" t="s">
        <v>862</v>
      </c>
      <c r="B380" s="8" t="s">
        <v>278</v>
      </c>
      <c r="C380" s="35">
        <v>2285</v>
      </c>
      <c r="D380" s="36" t="s">
        <v>123</v>
      </c>
      <c r="E380" s="40">
        <f>VLOOKUP($C380,Demographics!$A$2:$T$2860,2,FALSE)</f>
        <v>1943</v>
      </c>
      <c r="F380" s="87">
        <f>IFERROR(VLOOKUP($C380,'Graduation Rate'!$A:$M,13,FALSE), "")</f>
        <v>0.92677345499999997</v>
      </c>
      <c r="G380" s="87">
        <f>IFERROR(VLOOKUP($C380,Discipline!$A:$I,4,FALSE), "")</f>
        <v>1.0999999999999999E-2</v>
      </c>
      <c r="H380" s="87">
        <f>IFERROR(VLOOKUP($C380,'Dual Credit'!$A:$P,6,FALSE), "")</f>
        <v>0.58199999999999996</v>
      </c>
      <c r="I380" s="99">
        <f>VLOOKUP($A380,Districts!$A:$G,7,FALSE)</f>
        <v>4.7229606772687713</v>
      </c>
      <c r="J380" s="90">
        <f>VLOOKUP($A380,Districts!$A:$F,5,FALSE)</f>
        <v>13.409113578661872</v>
      </c>
      <c r="K380" s="55">
        <f>VLOOKUP($A380,Districts!$A:$F,6,FALSE)</f>
        <v>17834.435079618241</v>
      </c>
      <c r="L380" s="6">
        <f>VLOOKUP($C380,Demographics!$A$1:$T$2860,3,FALSE)/$E380</f>
        <v>0.49768399382398354</v>
      </c>
      <c r="M380" s="6">
        <f>VLOOKUP($C380,Demographics!$A$1:$T$2860,4,FALSE)/$E380</f>
        <v>0.50180133813690175</v>
      </c>
      <c r="N380" s="6">
        <f>VLOOKUP($C380,Demographics!$A$1:$T$2860,5,FALSE)/$E380</f>
        <v>1.5440041173443129E-3</v>
      </c>
      <c r="O380" s="6">
        <f>VLOOKUP($C380,Demographics!$A$1:$T$2860,6,FALSE)/$E380</f>
        <v>0.1044776119402985</v>
      </c>
      <c r="P380" s="6">
        <f>VLOOKUP($C380,Demographics!$A$1:$T$2860,7,FALSE)/$E380</f>
        <v>3.7570766855378281E-2</v>
      </c>
      <c r="Q380" s="6">
        <f>VLOOKUP($C380,Demographics!$A$1:$T$2860,8,FALSE)/$E380</f>
        <v>7.4112197632527022E-2</v>
      </c>
      <c r="R380" s="6">
        <f>VLOOKUP($C380,Demographics!$A$1:$T$2860,9,FALSE)/$E380</f>
        <v>1.029336078229542E-3</v>
      </c>
      <c r="S380" s="6">
        <f>VLOOKUP($C380,Demographics!$A$1:$T$2860,10,FALSE)/$E380</f>
        <v>8.3376222336592892E-2</v>
      </c>
      <c r="T380" s="6">
        <f>VLOOKUP($C380,Demographics!$A$1:$T$2860,11,FALSE)/$E380</f>
        <v>0.69788986103962947</v>
      </c>
      <c r="U380" s="6">
        <f>VLOOKUP($C380,Demographics!$A$1:$T$2860,12,FALSE)/$E380</f>
        <v>2.8306742151312403E-2</v>
      </c>
      <c r="V380" s="6">
        <f>VLOOKUP($C380,Demographics!$A$1:$T$2860,13,FALSE)/$E380</f>
        <v>3.602676273803397E-3</v>
      </c>
      <c r="W380" s="6">
        <f>VLOOKUP($C380,Demographics!$A$1:$T$2860,14,FALSE)/$E380</f>
        <v>1.2866700977869275E-2</v>
      </c>
      <c r="X380" s="6">
        <f>VLOOKUP($C380,Demographics!$A$1:$T$2860,15,FALSE)/$E380</f>
        <v>0.11013896037056099</v>
      </c>
      <c r="Y380" s="6">
        <f>VLOOKUP($C380,Demographics!$A$1:$T$2860,16,FALSE)/$E380</f>
        <v>3.602676273803397E-3</v>
      </c>
      <c r="Z380" s="6">
        <f>VLOOKUP($C380,Demographics!$A$1:$T$2860,17,FALSE)/$E380</f>
        <v>1.5440041173443129E-3</v>
      </c>
      <c r="AA380" s="6">
        <f>VLOOKUP($C380,Demographics!$A$1:$T$2860,18,FALSE)/$E380</f>
        <v>2.676273803396809E-2</v>
      </c>
      <c r="AB380" s="6">
        <f>VLOOKUP($C380,Demographics!$A$1:$T$2860,19,FALSE)/$E380</f>
        <v>0.11631497683993824</v>
      </c>
      <c r="AC380" s="54">
        <f>VLOOKUP($C380,Demographics!$A$1:$T$2860,20,FALSE)/$E380</f>
        <v>8.9552238805970144E-2</v>
      </c>
      <c r="AD380" s="44">
        <f t="shared" si="25"/>
        <v>3.5926305015353126</v>
      </c>
      <c r="AE380" s="44">
        <f t="shared" si="26"/>
        <v>2.9651795429815015</v>
      </c>
      <c r="AF380" s="44" t="str">
        <f t="shared" si="27"/>
        <v/>
      </c>
      <c r="AG380" s="19">
        <v>0.23899999999999999</v>
      </c>
      <c r="AH380" s="20">
        <v>0.21</v>
      </c>
      <c r="AI380" s="17"/>
      <c r="AJ380" s="21">
        <f t="shared" si="29"/>
        <v>0.44899999999999995</v>
      </c>
      <c r="AK380" s="27">
        <f t="shared" si="28"/>
        <v>93</v>
      </c>
    </row>
    <row r="381" spans="1:37" x14ac:dyDescent="0.2">
      <c r="A381" s="9" t="s">
        <v>862</v>
      </c>
      <c r="B381" s="8" t="s">
        <v>3</v>
      </c>
      <c r="C381" s="35">
        <v>1596</v>
      </c>
      <c r="D381" s="36" t="s">
        <v>124</v>
      </c>
      <c r="E381" s="40">
        <f>VLOOKUP($C381,Demographics!$A$2:$T$2860,2,FALSE)</f>
        <v>242</v>
      </c>
      <c r="F381" s="87">
        <f>IFERROR(VLOOKUP($C381,'Graduation Rate'!$A:$M,13,FALSE), "")</f>
        <v>0.123076923</v>
      </c>
      <c r="G381" s="87" t="str">
        <f>IFERROR(VLOOKUP($C381,Discipline!$A:$I,4,FALSE), "")</f>
        <v/>
      </c>
      <c r="H381" s="87">
        <f>IFERROR(VLOOKUP($C381,'Dual Credit'!$A:$P,6,FALSE), "")</f>
        <v>0.01</v>
      </c>
      <c r="I381" s="99">
        <f>VLOOKUP($A381,Districts!$A:$G,7,FALSE)</f>
        <v>4.7229606772687713</v>
      </c>
      <c r="J381" s="90">
        <f>VLOOKUP($A381,Districts!$A:$F,5,FALSE)</f>
        <v>13.409113578661872</v>
      </c>
      <c r="K381" s="55">
        <f>VLOOKUP($A381,Districts!$A:$F,6,FALSE)</f>
        <v>17834.435079618241</v>
      </c>
      <c r="L381" s="6">
        <f>VLOOKUP($C381,Demographics!$A$1:$T$2860,3,FALSE)/$E381</f>
        <v>0.42561983471074383</v>
      </c>
      <c r="M381" s="6">
        <f>VLOOKUP($C381,Demographics!$A$1:$T$2860,4,FALSE)/$E381</f>
        <v>0.57438016528925617</v>
      </c>
      <c r="N381" s="6">
        <f>VLOOKUP($C381,Demographics!$A$1:$T$2860,5,FALSE)/$E381</f>
        <v>0</v>
      </c>
      <c r="O381" s="6">
        <f>VLOOKUP($C381,Demographics!$A$1:$T$2860,6,FALSE)/$E381</f>
        <v>0.38429752066115702</v>
      </c>
      <c r="P381" s="6">
        <f>VLOOKUP($C381,Demographics!$A$1:$T$2860,7,FALSE)/$E381</f>
        <v>0.19008264462809918</v>
      </c>
      <c r="Q381" s="6">
        <f>VLOOKUP($C381,Demographics!$A$1:$T$2860,8,FALSE)/$E381</f>
        <v>0.38429752066115702</v>
      </c>
      <c r="R381" s="6">
        <f>VLOOKUP($C381,Demographics!$A$1:$T$2860,9,FALSE)/$E381</f>
        <v>4.1322314049586778E-3</v>
      </c>
      <c r="S381" s="6">
        <f>VLOOKUP($C381,Demographics!$A$1:$T$2860,10,FALSE)/$E381</f>
        <v>0</v>
      </c>
      <c r="T381" s="6">
        <f>VLOOKUP($C381,Demographics!$A$1:$T$2860,11,FALSE)/$E381</f>
        <v>3.71900826446281E-2</v>
      </c>
      <c r="U381" s="6">
        <f>VLOOKUP($C381,Demographics!$A$1:$T$2860,12,FALSE)/$E381</f>
        <v>0.85950413223140498</v>
      </c>
      <c r="V381" s="6">
        <f>VLOOKUP($C381,Demographics!$A$1:$T$2860,13,FALSE)/$E381</f>
        <v>8.2644628099173556E-3</v>
      </c>
      <c r="W381" s="6">
        <f>VLOOKUP($C381,Demographics!$A$1:$T$2860,14,FALSE)/$E381</f>
        <v>0.26033057851239672</v>
      </c>
      <c r="X381" s="6">
        <f>VLOOKUP($C381,Demographics!$A$1:$T$2860,15,FALSE)/$E381</f>
        <v>0.94214876033057848</v>
      </c>
      <c r="Y381" s="6">
        <f>VLOOKUP($C381,Demographics!$A$1:$T$2860,16,FALSE)/$E381</f>
        <v>0.128099173553719</v>
      </c>
      <c r="Z381" s="6">
        <f>VLOOKUP($C381,Demographics!$A$1:$T$2860,17,FALSE)/$E381</f>
        <v>0</v>
      </c>
      <c r="AA381" s="6">
        <f>VLOOKUP($C381,Demographics!$A$1:$T$2860,18,FALSE)/$E381</f>
        <v>0.23553719008264462</v>
      </c>
      <c r="AB381" s="6">
        <f>VLOOKUP($C381,Demographics!$A$1:$T$2860,19,FALSE)/$E381</f>
        <v>0</v>
      </c>
      <c r="AC381" s="54">
        <f>VLOOKUP($C381,Demographics!$A$1:$T$2860,20,FALSE)/$E381</f>
        <v>3.3057851239669422E-2</v>
      </c>
      <c r="AD381" s="44">
        <f t="shared" si="25"/>
        <v>1.5024213075060533</v>
      </c>
      <c r="AE381" s="44">
        <f t="shared" si="26"/>
        <v>1.5701042873696407</v>
      </c>
      <c r="AF381" s="44">
        <f t="shared" si="27"/>
        <v>1.5000000000000002</v>
      </c>
      <c r="AG381" s="19">
        <v>-0.36399999999999999</v>
      </c>
      <c r="AH381" s="20">
        <v>3.5999999999999997E-2</v>
      </c>
      <c r="AI381" s="17">
        <v>0.187</v>
      </c>
      <c r="AJ381" s="21">
        <f t="shared" si="29"/>
        <v>-0.14100000000000001</v>
      </c>
      <c r="AK381" s="27">
        <f t="shared" si="28"/>
        <v>319</v>
      </c>
    </row>
    <row r="382" spans="1:37" x14ac:dyDescent="0.2">
      <c r="A382" s="9" t="s">
        <v>862</v>
      </c>
      <c r="B382" s="8" t="s">
        <v>31</v>
      </c>
      <c r="C382" s="35">
        <v>3778</v>
      </c>
      <c r="D382" s="36" t="s">
        <v>124</v>
      </c>
      <c r="E382" s="40">
        <f>VLOOKUP($C382,Demographics!$A$2:$T$2860,2,FALSE)</f>
        <v>62</v>
      </c>
      <c r="F382" s="87">
        <f>IFERROR(VLOOKUP($C382,'Graduation Rate'!$A:$M,13,FALSE), "")</f>
        <v>0.31034482800000002</v>
      </c>
      <c r="G382" s="87">
        <f>IFERROR(VLOOKUP($C382,Discipline!$A:$I,4,FALSE), "")</f>
        <v>0.185</v>
      </c>
      <c r="H382" s="87">
        <f>IFERROR(VLOOKUP($C382,'Dual Credit'!$A:$P,6,FALSE), "")</f>
        <v>0.1</v>
      </c>
      <c r="I382" s="99">
        <f>VLOOKUP($A382,Districts!$A:$G,7,FALSE)</f>
        <v>4.7229606772687713</v>
      </c>
      <c r="J382" s="90">
        <f>VLOOKUP($A382,Districts!$A:$F,5,FALSE)</f>
        <v>13.409113578661872</v>
      </c>
      <c r="K382" s="55">
        <f>VLOOKUP($A382,Districts!$A:$F,6,FALSE)</f>
        <v>17834.435079618241</v>
      </c>
      <c r="L382" s="6">
        <f>VLOOKUP($C382,Demographics!$A$1:$T$2860,3,FALSE)/$E382</f>
        <v>0.5</v>
      </c>
      <c r="M382" s="6">
        <f>VLOOKUP($C382,Demographics!$A$1:$T$2860,4,FALSE)/$E382</f>
        <v>0.5</v>
      </c>
      <c r="N382" s="6">
        <f>VLOOKUP($C382,Demographics!$A$1:$T$2860,5,FALSE)/$E382</f>
        <v>0</v>
      </c>
      <c r="O382" s="6">
        <f>VLOOKUP($C382,Demographics!$A$1:$T$2860,6,FALSE)/$E382</f>
        <v>6.4516129032258063E-2</v>
      </c>
      <c r="P382" s="6">
        <f>VLOOKUP($C382,Demographics!$A$1:$T$2860,7,FALSE)/$E382</f>
        <v>0.41935483870967744</v>
      </c>
      <c r="Q382" s="6">
        <f>VLOOKUP($C382,Demographics!$A$1:$T$2860,8,FALSE)/$E382</f>
        <v>0.27419354838709675</v>
      </c>
      <c r="R382" s="6">
        <f>VLOOKUP($C382,Demographics!$A$1:$T$2860,9,FALSE)/$E382</f>
        <v>8.0645161290322578E-2</v>
      </c>
      <c r="S382" s="6">
        <f>VLOOKUP($C382,Demographics!$A$1:$T$2860,10,FALSE)/$E382</f>
        <v>0.14516129032258066</v>
      </c>
      <c r="T382" s="6">
        <f>VLOOKUP($C382,Demographics!$A$1:$T$2860,11,FALSE)/$E382</f>
        <v>1.6129032258064516E-2</v>
      </c>
      <c r="U382" s="6">
        <f>VLOOKUP($C382,Demographics!$A$1:$T$2860,12,FALSE)/$E382</f>
        <v>0.12903225806451613</v>
      </c>
      <c r="V382" s="6">
        <f>VLOOKUP($C382,Demographics!$A$1:$T$2860,13,FALSE)/$E382</f>
        <v>6.4516129032258063E-2</v>
      </c>
      <c r="W382" s="6">
        <f>VLOOKUP($C382,Demographics!$A$1:$T$2860,14,FALSE)/$E382</f>
        <v>0.38709677419354838</v>
      </c>
      <c r="X382" s="6">
        <f>VLOOKUP($C382,Demographics!$A$1:$T$2860,15,FALSE)/$E382</f>
        <v>0.95161290322580649</v>
      </c>
      <c r="Y382" s="6">
        <f>VLOOKUP($C382,Demographics!$A$1:$T$2860,16,FALSE)/$E382</f>
        <v>0</v>
      </c>
      <c r="Z382" s="6">
        <f>VLOOKUP($C382,Demographics!$A$1:$T$2860,17,FALSE)/$E382</f>
        <v>0</v>
      </c>
      <c r="AA382" s="6">
        <f>VLOOKUP($C382,Demographics!$A$1:$T$2860,18,FALSE)/$E382</f>
        <v>0.43548387096774194</v>
      </c>
      <c r="AB382" s="6">
        <f>VLOOKUP($C382,Demographics!$A$1:$T$2860,19,FALSE)/$E382</f>
        <v>3.2258064516129031E-2</v>
      </c>
      <c r="AC382" s="54">
        <f>VLOOKUP($C382,Demographics!$A$1:$T$2860,20,FALSE)/$E382</f>
        <v>0.27419354838709675</v>
      </c>
      <c r="AD382" s="44" t="str">
        <f t="shared" si="25"/>
        <v/>
      </c>
      <c r="AE382" s="44" t="str">
        <f t="shared" si="26"/>
        <v/>
      </c>
      <c r="AF382" s="44" t="str">
        <f t="shared" si="27"/>
        <v/>
      </c>
      <c r="AG382" s="19"/>
      <c r="AH382" s="20"/>
      <c r="AI382" s="17"/>
      <c r="AJ382" s="21">
        <f t="shared" si="29"/>
        <v>0</v>
      </c>
      <c r="AK382" s="27">
        <f t="shared" si="28"/>
        <v>223</v>
      </c>
    </row>
    <row r="383" spans="1:37" x14ac:dyDescent="0.2">
      <c r="A383" s="9" t="s">
        <v>862</v>
      </c>
      <c r="B383" s="8" t="s">
        <v>228</v>
      </c>
      <c r="C383" s="35">
        <v>1856</v>
      </c>
      <c r="D383" s="36" t="s">
        <v>123</v>
      </c>
      <c r="E383" s="40">
        <f>VLOOKUP($C383,Demographics!$A$2:$T$2860,2,FALSE)</f>
        <v>245</v>
      </c>
      <c r="F383" s="87">
        <f>IFERROR(VLOOKUP($C383,'Graduation Rate'!$A:$M,13,FALSE), "")</f>
        <v>0.89361702099999996</v>
      </c>
      <c r="G383" s="87">
        <f>IFERROR(VLOOKUP($C383,Discipline!$A:$I,4,FALSE), "")</f>
        <v>0.01</v>
      </c>
      <c r="H383" s="87">
        <f>IFERROR(VLOOKUP($C383,'Dual Credit'!$A:$P,6,FALSE), "")</f>
        <v>0.249</v>
      </c>
      <c r="I383" s="99">
        <f>VLOOKUP($A383,Districts!$A:$G,7,FALSE)</f>
        <v>4.7229606772687713</v>
      </c>
      <c r="J383" s="90">
        <f>VLOOKUP($A383,Districts!$A:$F,5,FALSE)</f>
        <v>13.409113578661872</v>
      </c>
      <c r="K383" s="55">
        <f>VLOOKUP($A383,Districts!$A:$F,6,FALSE)</f>
        <v>17834.435079618241</v>
      </c>
      <c r="L383" s="6">
        <f>VLOOKUP($C383,Demographics!$A$1:$T$2860,3,FALSE)/$E383</f>
        <v>0.65714285714285714</v>
      </c>
      <c r="M383" s="6">
        <f>VLOOKUP($C383,Demographics!$A$1:$T$2860,4,FALSE)/$E383</f>
        <v>0.33877551020408164</v>
      </c>
      <c r="N383" s="6">
        <f>VLOOKUP($C383,Demographics!$A$1:$T$2860,5,FALSE)/$E383</f>
        <v>0</v>
      </c>
      <c r="O383" s="6">
        <f>VLOOKUP($C383,Demographics!$A$1:$T$2860,6,FALSE)/$E383</f>
        <v>8.1632653061224483E-2</v>
      </c>
      <c r="P383" s="6">
        <f>VLOOKUP($C383,Demographics!$A$1:$T$2860,7,FALSE)/$E383</f>
        <v>2.8571428571428571E-2</v>
      </c>
      <c r="Q383" s="6">
        <f>VLOOKUP($C383,Demographics!$A$1:$T$2860,8,FALSE)/$E383</f>
        <v>0.12653061224489795</v>
      </c>
      <c r="R383" s="6">
        <f>VLOOKUP($C383,Demographics!$A$1:$T$2860,9,FALSE)/$E383</f>
        <v>0</v>
      </c>
      <c r="S383" s="6">
        <f>VLOOKUP($C383,Demographics!$A$1:$T$2860,10,FALSE)/$E383</f>
        <v>6.9387755102040816E-2</v>
      </c>
      <c r="T383" s="6">
        <f>VLOOKUP($C383,Demographics!$A$1:$T$2860,11,FALSE)/$E383</f>
        <v>0.69387755102040816</v>
      </c>
      <c r="U383" s="6">
        <f>VLOOKUP($C383,Demographics!$A$1:$T$2860,12,FALSE)/$E383</f>
        <v>0</v>
      </c>
      <c r="V383" s="6">
        <f>VLOOKUP($C383,Demographics!$A$1:$T$2860,13,FALSE)/$E383</f>
        <v>0</v>
      </c>
      <c r="W383" s="6">
        <f>VLOOKUP($C383,Demographics!$A$1:$T$2860,14,FALSE)/$E383</f>
        <v>4.0816326530612249E-3</v>
      </c>
      <c r="X383" s="6">
        <f>VLOOKUP($C383,Demographics!$A$1:$T$2860,15,FALSE)/$E383</f>
        <v>0.11428571428571428</v>
      </c>
      <c r="Y383" s="6">
        <f>VLOOKUP($C383,Demographics!$A$1:$T$2860,16,FALSE)/$E383</f>
        <v>0</v>
      </c>
      <c r="Z383" s="6">
        <f>VLOOKUP($C383,Demographics!$A$1:$T$2860,17,FALSE)/$E383</f>
        <v>0</v>
      </c>
      <c r="AA383" s="6">
        <f>VLOOKUP($C383,Demographics!$A$1:$T$2860,18,FALSE)/$E383</f>
        <v>5.7142857142857141E-2</v>
      </c>
      <c r="AB383" s="6">
        <f>VLOOKUP($C383,Demographics!$A$1:$T$2860,19,FALSE)/$E383</f>
        <v>0.10612244897959183</v>
      </c>
      <c r="AC383" s="54">
        <f>VLOOKUP($C383,Demographics!$A$1:$T$2860,20,FALSE)/$E383</f>
        <v>0.19591836734693877</v>
      </c>
      <c r="AD383" s="44">
        <f t="shared" si="25"/>
        <v>3.4644444444444447</v>
      </c>
      <c r="AE383" s="44">
        <f t="shared" si="26"/>
        <v>2.307958477508651</v>
      </c>
      <c r="AF383" s="44">
        <f t="shared" si="27"/>
        <v>2.9814385150812068</v>
      </c>
      <c r="AG383" s="21">
        <v>6.8000000000000005E-2</v>
      </c>
      <c r="AH383" s="18">
        <v>-0.30399999999999999</v>
      </c>
      <c r="AI383" s="17">
        <v>0.13</v>
      </c>
      <c r="AJ383" s="21">
        <f t="shared" si="29"/>
        <v>-0.10599999999999998</v>
      </c>
      <c r="AK383" s="27">
        <f t="shared" si="28"/>
        <v>310</v>
      </c>
    </row>
    <row r="384" spans="1:37" x14ac:dyDescent="0.2">
      <c r="A384" s="9" t="s">
        <v>862</v>
      </c>
      <c r="B384" s="8" t="s">
        <v>187</v>
      </c>
      <c r="C384" s="35">
        <v>2234</v>
      </c>
      <c r="D384" s="36" t="s">
        <v>123</v>
      </c>
      <c r="E384" s="40">
        <f>VLOOKUP($C384,Demographics!$A$2:$T$2860,2,FALSE)</f>
        <v>1031</v>
      </c>
      <c r="F384" s="87">
        <f>IFERROR(VLOOKUP($C384,'Graduation Rate'!$A:$M,13,FALSE), "")</f>
        <v>0.88793103399999995</v>
      </c>
      <c r="G384" s="87">
        <f>IFERROR(VLOOKUP($C384,Discipline!$A:$I,4,FALSE), "")</f>
        <v>4.3999999999999997E-2</v>
      </c>
      <c r="H384" s="87">
        <f>IFERROR(VLOOKUP($C384,'Dual Credit'!$A:$P,6,FALSE), "")</f>
        <v>0.33</v>
      </c>
      <c r="I384" s="99">
        <f>VLOOKUP($A384,Districts!$A:$G,7,FALSE)</f>
        <v>4.7229606772687713</v>
      </c>
      <c r="J384" s="90">
        <f>VLOOKUP($A384,Districts!$A:$F,5,FALSE)</f>
        <v>13.409113578661872</v>
      </c>
      <c r="K384" s="55">
        <f>VLOOKUP($A384,Districts!$A:$F,6,FALSE)</f>
        <v>17834.435079618241</v>
      </c>
      <c r="L384" s="6">
        <f>VLOOKUP($C384,Demographics!$A$1:$T$2860,3,FALSE)/$E384</f>
        <v>0.49563530552861301</v>
      </c>
      <c r="M384" s="6">
        <f>VLOOKUP($C384,Demographics!$A$1:$T$2860,4,FALSE)/$E384</f>
        <v>0.50436469447138699</v>
      </c>
      <c r="N384" s="6">
        <f>VLOOKUP($C384,Demographics!$A$1:$T$2860,5,FALSE)/$E384</f>
        <v>8.7293889427740058E-3</v>
      </c>
      <c r="O384" s="6">
        <f>VLOOKUP($C384,Demographics!$A$1:$T$2860,6,FALSE)/$E384</f>
        <v>0.10572259941804074</v>
      </c>
      <c r="P384" s="6">
        <f>VLOOKUP($C384,Demographics!$A$1:$T$2860,7,FALSE)/$E384</f>
        <v>7.662463627546072E-2</v>
      </c>
      <c r="Q384" s="6">
        <f>VLOOKUP($C384,Demographics!$A$1:$T$2860,8,FALSE)/$E384</f>
        <v>0.12803103782735209</v>
      </c>
      <c r="R384" s="6">
        <f>VLOOKUP($C384,Demographics!$A$1:$T$2860,9,FALSE)/$E384</f>
        <v>6.7895247332686714E-3</v>
      </c>
      <c r="S384" s="6">
        <f>VLOOKUP($C384,Demographics!$A$1:$T$2860,10,FALSE)/$E384</f>
        <v>9.6993210475266725E-2</v>
      </c>
      <c r="T384" s="6">
        <f>VLOOKUP($C384,Demographics!$A$1:$T$2860,11,FALSE)/$E384</f>
        <v>0.57710960232783703</v>
      </c>
      <c r="U384" s="6">
        <f>VLOOKUP($C384,Demographics!$A$1:$T$2860,12,FALSE)/$E384</f>
        <v>4.6556741028128033E-2</v>
      </c>
      <c r="V384" s="6">
        <f>VLOOKUP($C384,Demographics!$A$1:$T$2860,13,FALSE)/$E384</f>
        <v>5.8195926285160042E-3</v>
      </c>
      <c r="W384" s="6">
        <f>VLOOKUP($C384,Demographics!$A$1:$T$2860,14,FALSE)/$E384</f>
        <v>2.3278370514064017E-2</v>
      </c>
      <c r="X384" s="6">
        <f>VLOOKUP($C384,Demographics!$A$1:$T$2860,15,FALSE)/$E384</f>
        <v>0.22502424830261883</v>
      </c>
      <c r="Y384" s="6">
        <f>VLOOKUP($C384,Demographics!$A$1:$T$2860,16,FALSE)/$E384</f>
        <v>0</v>
      </c>
      <c r="Z384" s="6">
        <f>VLOOKUP($C384,Demographics!$A$1:$T$2860,17,FALSE)/$E384</f>
        <v>7.7594568380213386E-3</v>
      </c>
      <c r="AA384" s="6">
        <f>VLOOKUP($C384,Demographics!$A$1:$T$2860,18,FALSE)/$E384</f>
        <v>2.8128031037827354E-2</v>
      </c>
      <c r="AB384" s="6">
        <f>VLOOKUP($C384,Demographics!$A$1:$T$2860,19,FALSE)/$E384</f>
        <v>5.9165858389912708E-2</v>
      </c>
      <c r="AC384" s="54">
        <f>VLOOKUP($C384,Demographics!$A$1:$T$2860,20,FALSE)/$E384</f>
        <v>0.1270611057225994</v>
      </c>
      <c r="AD384" s="44">
        <f t="shared" si="25"/>
        <v>3.4129763130792998</v>
      </c>
      <c r="AE384" s="44">
        <f t="shared" si="26"/>
        <v>2.6359649122807016</v>
      </c>
      <c r="AF384" s="44">
        <f t="shared" si="27"/>
        <v>2.6795698924731184</v>
      </c>
      <c r="AG384" s="21">
        <v>0.20899999999999999</v>
      </c>
      <c r="AH384" s="18">
        <v>-6.0000000000000001E-3</v>
      </c>
      <c r="AI384" s="17">
        <v>3.4000000000000002E-2</v>
      </c>
      <c r="AJ384" s="21">
        <f t="shared" si="29"/>
        <v>0.23699999999999999</v>
      </c>
      <c r="AK384" s="27">
        <f t="shared" si="28"/>
        <v>149</v>
      </c>
    </row>
    <row r="385" spans="1:37" x14ac:dyDescent="0.2">
      <c r="A385" s="9" t="s">
        <v>753</v>
      </c>
      <c r="B385" s="8" t="s">
        <v>254</v>
      </c>
      <c r="C385" s="35">
        <v>2150</v>
      </c>
      <c r="D385" s="36" t="s">
        <v>123</v>
      </c>
      <c r="E385" s="40">
        <f>VLOOKUP($C385,Demographics!$A$2:$T$2860,2,FALSE)</f>
        <v>1167</v>
      </c>
      <c r="F385" s="87">
        <f>IFERROR(VLOOKUP($C385,'Graduation Rate'!$A:$M,13,FALSE), "")</f>
        <v>0.92465753399999995</v>
      </c>
      <c r="G385" s="87">
        <f>IFERROR(VLOOKUP($C385,Discipline!$A:$I,4,FALSE), "")</f>
        <v>4.2000000000000003E-2</v>
      </c>
      <c r="H385" s="87">
        <f>IFERROR(VLOOKUP($C385,'Dual Credit'!$A:$P,6,FALSE), "")</f>
        <v>0.13800000000000001</v>
      </c>
      <c r="I385" s="99">
        <f>VLOOKUP($A385,Districts!$A:$G,7,FALSE)</f>
        <v>4.7467298150654038</v>
      </c>
      <c r="J385" s="90">
        <f>VLOOKUP($A385,Districts!$A:$F,5,FALSE)</f>
        <v>14.275990335092514</v>
      </c>
      <c r="K385" s="55">
        <f>VLOOKUP($A385,Districts!$A:$F,6,FALSE)</f>
        <v>15697.832900184167</v>
      </c>
      <c r="L385" s="6">
        <f>VLOOKUP($C385,Demographics!$A$1:$T$2860,3,FALSE)/$E385</f>
        <v>0.48586118251928023</v>
      </c>
      <c r="M385" s="6">
        <f>VLOOKUP($C385,Demographics!$A$1:$T$2860,4,FALSE)/$E385</f>
        <v>0.51413881748071977</v>
      </c>
      <c r="N385" s="6">
        <f>VLOOKUP($C385,Demographics!$A$1:$T$2860,5,FALSE)/$E385</f>
        <v>2.913453299057412E-2</v>
      </c>
      <c r="O385" s="6">
        <f>VLOOKUP($C385,Demographics!$A$1:$T$2860,6,FALSE)/$E385</f>
        <v>1.5424164524421594E-2</v>
      </c>
      <c r="P385" s="6">
        <f>VLOOKUP($C385,Demographics!$A$1:$T$2860,7,FALSE)/$E385</f>
        <v>4.2844901456726651E-3</v>
      </c>
      <c r="Q385" s="6">
        <f>VLOOKUP($C385,Demographics!$A$1:$T$2860,8,FALSE)/$E385</f>
        <v>0.22450728363324765</v>
      </c>
      <c r="R385" s="6">
        <f>VLOOKUP($C385,Demographics!$A$1:$T$2860,9,FALSE)/$E385</f>
        <v>3.4275921165381321E-3</v>
      </c>
      <c r="S385" s="6">
        <f>VLOOKUP($C385,Demographics!$A$1:$T$2860,10,FALSE)/$E385</f>
        <v>3.5132819194515851E-2</v>
      </c>
      <c r="T385" s="6">
        <f>VLOOKUP($C385,Demographics!$A$1:$T$2860,11,FALSE)/$E385</f>
        <v>0.68808911739502998</v>
      </c>
      <c r="U385" s="6">
        <f>VLOOKUP($C385,Demographics!$A$1:$T$2860,12,FALSE)/$E385</f>
        <v>8.2262210796915161E-2</v>
      </c>
      <c r="V385" s="6">
        <f>VLOOKUP($C385,Demographics!$A$1:$T$2860,13,FALSE)/$E385</f>
        <v>1.0282776349614395E-2</v>
      </c>
      <c r="W385" s="6">
        <f>VLOOKUP($C385,Demographics!$A$1:$T$2860,14,FALSE)/$E385</f>
        <v>5.9125964010282778E-2</v>
      </c>
      <c r="X385" s="6">
        <f>VLOOKUP($C385,Demographics!$A$1:$T$2860,15,FALSE)/$E385</f>
        <v>0.50471293916023996</v>
      </c>
      <c r="Y385" s="6">
        <f>VLOOKUP($C385,Demographics!$A$1:$T$2860,16,FALSE)/$E385</f>
        <v>4.1988003427592117E-2</v>
      </c>
      <c r="Z385" s="6">
        <f>VLOOKUP($C385,Demographics!$A$1:$T$2860,17,FALSE)/$E385</f>
        <v>1.0282776349614395E-2</v>
      </c>
      <c r="AA385" s="6">
        <f>VLOOKUP($C385,Demographics!$A$1:$T$2860,18,FALSE)/$E385</f>
        <v>2.7420736932305057E-2</v>
      </c>
      <c r="AB385" s="6">
        <f>VLOOKUP($C385,Demographics!$A$1:$T$2860,19,FALSE)/$E385</f>
        <v>5.3984575835475578E-2</v>
      </c>
      <c r="AC385" s="54">
        <f>VLOOKUP($C385,Demographics!$A$1:$T$2860,20,FALSE)/$E385</f>
        <v>0.17823479005998286</v>
      </c>
      <c r="AD385" s="44">
        <f t="shared" si="25"/>
        <v>2.8147029204431018</v>
      </c>
      <c r="AE385" s="44">
        <f t="shared" si="26"/>
        <v>2.159757330637007</v>
      </c>
      <c r="AF385" s="44">
        <f t="shared" si="27"/>
        <v>2.3353846153846156</v>
      </c>
      <c r="AG385" s="19">
        <v>2.8000000000000001E-2</v>
      </c>
      <c r="AH385" s="20">
        <v>-1.2999999999999999E-2</v>
      </c>
      <c r="AI385" s="17">
        <v>2.3E-2</v>
      </c>
      <c r="AJ385" s="21">
        <f t="shared" si="29"/>
        <v>3.7999999999999999E-2</v>
      </c>
      <c r="AK385" s="27">
        <f t="shared" si="28"/>
        <v>207</v>
      </c>
    </row>
    <row r="386" spans="1:37" x14ac:dyDescent="0.2">
      <c r="A386" s="9" t="s">
        <v>753</v>
      </c>
      <c r="B386" s="8" t="s">
        <v>268</v>
      </c>
      <c r="C386" s="35">
        <v>1537</v>
      </c>
      <c r="D386" s="36" t="s">
        <v>124</v>
      </c>
      <c r="E386" s="40">
        <f>VLOOKUP($C386,Demographics!$A$2:$T$2860,2,FALSE)</f>
        <v>234</v>
      </c>
      <c r="F386" s="87">
        <f>IFERROR(VLOOKUP($C386,'Graduation Rate'!$A:$M,13,FALSE), "")</f>
        <v>0.24793388399999999</v>
      </c>
      <c r="G386" s="87">
        <f>IFERROR(VLOOKUP($C386,Discipline!$A:$I,4,FALSE), "")</f>
        <v>4.9000000000000002E-2</v>
      </c>
      <c r="H386" s="87">
        <f>IFERROR(VLOOKUP($C386,'Dual Credit'!$A:$P,6,FALSE), "")</f>
        <v>0.01</v>
      </c>
      <c r="I386" s="99">
        <f>VLOOKUP($A386,Districts!$A:$G,7,FALSE)</f>
        <v>4.7467298150654038</v>
      </c>
      <c r="J386" s="90">
        <f>VLOOKUP($A386,Districts!$A:$F,5,FALSE)</f>
        <v>14.275990335092514</v>
      </c>
      <c r="K386" s="55">
        <f>VLOOKUP($A386,Districts!$A:$F,6,FALSE)</f>
        <v>15697.832900184167</v>
      </c>
      <c r="L386" s="6">
        <f>VLOOKUP($C386,Demographics!$A$1:$T$2860,3,FALSE)/$E386</f>
        <v>0.40170940170940173</v>
      </c>
      <c r="M386" s="6">
        <f>VLOOKUP($C386,Demographics!$A$1:$T$2860,4,FALSE)/$E386</f>
        <v>0.59829059829059827</v>
      </c>
      <c r="N386" s="6">
        <f>VLOOKUP($C386,Demographics!$A$1:$T$2860,5,FALSE)/$E386</f>
        <v>4.7008547008547008E-2</v>
      </c>
      <c r="O386" s="6">
        <f>VLOOKUP($C386,Demographics!$A$1:$T$2860,6,FALSE)/$E386</f>
        <v>0</v>
      </c>
      <c r="P386" s="6">
        <f>VLOOKUP($C386,Demographics!$A$1:$T$2860,7,FALSE)/$E386</f>
        <v>2.564102564102564E-2</v>
      </c>
      <c r="Q386" s="6">
        <f>VLOOKUP($C386,Demographics!$A$1:$T$2860,8,FALSE)/$E386</f>
        <v>0.16666666666666666</v>
      </c>
      <c r="R386" s="6">
        <f>VLOOKUP($C386,Demographics!$A$1:$T$2860,9,FALSE)/$E386</f>
        <v>1.282051282051282E-2</v>
      </c>
      <c r="S386" s="6">
        <f>VLOOKUP($C386,Demographics!$A$1:$T$2860,10,FALSE)/$E386</f>
        <v>2.9914529914529916E-2</v>
      </c>
      <c r="T386" s="6">
        <f>VLOOKUP($C386,Demographics!$A$1:$T$2860,11,FALSE)/$E386</f>
        <v>0.71794871794871795</v>
      </c>
      <c r="U386" s="6">
        <f>VLOOKUP($C386,Demographics!$A$1:$T$2860,12,FALSE)/$E386</f>
        <v>5.9829059829059832E-2</v>
      </c>
      <c r="V386" s="6">
        <f>VLOOKUP($C386,Demographics!$A$1:$T$2860,13,FALSE)/$E386</f>
        <v>4.2735042735042739E-3</v>
      </c>
      <c r="W386" s="6">
        <f>VLOOKUP($C386,Demographics!$A$1:$T$2860,14,FALSE)/$E386</f>
        <v>0.10683760683760683</v>
      </c>
      <c r="X386" s="6">
        <f>VLOOKUP($C386,Demographics!$A$1:$T$2860,15,FALSE)/$E386</f>
        <v>0.58974358974358976</v>
      </c>
      <c r="Y386" s="6">
        <f>VLOOKUP($C386,Demographics!$A$1:$T$2860,16,FALSE)/$E386</f>
        <v>1.282051282051282E-2</v>
      </c>
      <c r="Z386" s="6">
        <f>VLOOKUP($C386,Demographics!$A$1:$T$2860,17,FALSE)/$E386</f>
        <v>8.5470085470085479E-3</v>
      </c>
      <c r="AA386" s="6">
        <f>VLOOKUP($C386,Demographics!$A$1:$T$2860,18,FALSE)/$E386</f>
        <v>0.24786324786324787</v>
      </c>
      <c r="AB386" s="6">
        <f>VLOOKUP($C386,Demographics!$A$1:$T$2860,19,FALSE)/$E386</f>
        <v>2.9914529914529916E-2</v>
      </c>
      <c r="AC386" s="54">
        <f>VLOOKUP($C386,Demographics!$A$1:$T$2860,20,FALSE)/$E386</f>
        <v>0.14529914529914531</v>
      </c>
      <c r="AD386" s="44">
        <f t="shared" ref="AD386:AD449" si="30">IFERROR(VLOOKUP($C386,ELA,12,FALSE),"")</f>
        <v>1.8333333333333333</v>
      </c>
      <c r="AE386" s="44" t="str">
        <f t="shared" ref="AE386:AE449" si="31">IFERROR(VLOOKUP($C386,Math,12,FALSE),"")</f>
        <v/>
      </c>
      <c r="AF386" s="44">
        <f t="shared" ref="AF386:AF449" si="32">IFERROR(VLOOKUP($C386,Science,12,FALSE),"")</f>
        <v>1.8571428571428572</v>
      </c>
      <c r="AG386" s="21">
        <v>-0.45300000000000001</v>
      </c>
      <c r="AH386" s="18"/>
      <c r="AI386" s="17">
        <v>-0.247</v>
      </c>
      <c r="AJ386" s="21">
        <f t="shared" si="29"/>
        <v>-0.7</v>
      </c>
      <c r="AK386" s="27">
        <f t="shared" si="28"/>
        <v>469</v>
      </c>
    </row>
    <row r="387" spans="1:37" x14ac:dyDescent="0.2">
      <c r="A387" s="9" t="s">
        <v>754</v>
      </c>
      <c r="B387" s="8" t="s">
        <v>505</v>
      </c>
      <c r="C387" s="35">
        <v>4272</v>
      </c>
      <c r="D387" s="36" t="s">
        <v>124</v>
      </c>
      <c r="E387" s="40">
        <f>VLOOKUP($C387,Demographics!$A$2:$T$2860,2,FALSE)</f>
        <v>73</v>
      </c>
      <c r="F387" s="87">
        <f>IFERROR(VLOOKUP($C387,'Graduation Rate'!$A:$M,13,FALSE), "")</f>
        <v>9.0909090999999997E-2</v>
      </c>
      <c r="G387" s="87">
        <f>IFERROR(VLOOKUP($C387,Discipline!$A:$I,4,FALSE), "")</f>
        <v>1.0999999999999999E-2</v>
      </c>
      <c r="H387" s="87" t="str">
        <f>IFERROR(VLOOKUP($C387,'Dual Credit'!$A:$P,6,FALSE), "")</f>
        <v/>
      </c>
      <c r="I387" s="99">
        <f>VLOOKUP($A387,Districts!$A:$G,7,FALSE)</f>
        <v>4.0733970753655795</v>
      </c>
      <c r="J387" s="90">
        <f>VLOOKUP($A387,Districts!$A:$F,5,FALSE)</f>
        <v>14.909641027325273</v>
      </c>
      <c r="K387" s="55">
        <f>VLOOKUP($A387,Districts!$A:$F,6,FALSE)</f>
        <v>13600.200126660699</v>
      </c>
      <c r="L387" s="6">
        <f>VLOOKUP($C387,Demographics!$A$1:$T$2860,3,FALSE)/$E387</f>
        <v>0.60273972602739723</v>
      </c>
      <c r="M387" s="6">
        <f>VLOOKUP($C387,Demographics!$A$1:$T$2860,4,FALSE)/$E387</f>
        <v>0.39726027397260272</v>
      </c>
      <c r="N387" s="6">
        <f>VLOOKUP($C387,Demographics!$A$1:$T$2860,5,FALSE)/$E387</f>
        <v>1.3698630136986301E-2</v>
      </c>
      <c r="O387" s="6">
        <f>VLOOKUP($C387,Demographics!$A$1:$T$2860,6,FALSE)/$E387</f>
        <v>0</v>
      </c>
      <c r="P387" s="6">
        <f>VLOOKUP($C387,Demographics!$A$1:$T$2860,7,FALSE)/$E387</f>
        <v>0</v>
      </c>
      <c r="Q387" s="6">
        <f>VLOOKUP($C387,Demographics!$A$1:$T$2860,8,FALSE)/$E387</f>
        <v>0.16438356164383561</v>
      </c>
      <c r="R387" s="6">
        <f>VLOOKUP($C387,Demographics!$A$1:$T$2860,9,FALSE)/$E387</f>
        <v>0</v>
      </c>
      <c r="S387" s="6">
        <f>VLOOKUP($C387,Demographics!$A$1:$T$2860,10,FALSE)/$E387</f>
        <v>0</v>
      </c>
      <c r="T387" s="6">
        <f>VLOOKUP($C387,Demographics!$A$1:$T$2860,11,FALSE)/$E387</f>
        <v>0.82191780821917804</v>
      </c>
      <c r="U387" s="6">
        <f>VLOOKUP($C387,Demographics!$A$1:$T$2860,12,FALSE)/$E387</f>
        <v>5.4794520547945202E-2</v>
      </c>
      <c r="V387" s="6">
        <f>VLOOKUP($C387,Demographics!$A$1:$T$2860,13,FALSE)/$E387</f>
        <v>2.7397260273972601E-2</v>
      </c>
      <c r="W387" s="6">
        <f>VLOOKUP($C387,Demographics!$A$1:$T$2860,14,FALSE)/$E387</f>
        <v>4.1095890410958902E-2</v>
      </c>
      <c r="X387" s="6">
        <f>VLOOKUP($C387,Demographics!$A$1:$T$2860,15,FALSE)/$E387</f>
        <v>0.56164383561643838</v>
      </c>
      <c r="Y387" s="6">
        <f>VLOOKUP($C387,Demographics!$A$1:$T$2860,16,FALSE)/$E387</f>
        <v>1.3698630136986301E-2</v>
      </c>
      <c r="Z387" s="6">
        <f>VLOOKUP($C387,Demographics!$A$1:$T$2860,17,FALSE)/$E387</f>
        <v>0</v>
      </c>
      <c r="AA387" s="6">
        <f>VLOOKUP($C387,Demographics!$A$1:$T$2860,18,FALSE)/$E387</f>
        <v>0.76712328767123283</v>
      </c>
      <c r="AB387" s="6">
        <f>VLOOKUP($C387,Demographics!$A$1:$T$2860,19,FALSE)/$E387</f>
        <v>4.1095890410958902E-2</v>
      </c>
      <c r="AC387" s="54">
        <f>VLOOKUP($C387,Demographics!$A$1:$T$2860,20,FALSE)/$E387</f>
        <v>4.1095890410958902E-2</v>
      </c>
      <c r="AD387" s="44">
        <f t="shared" si="30"/>
        <v>2.1330532212885158</v>
      </c>
      <c r="AE387" s="44" t="str">
        <f t="shared" si="31"/>
        <v/>
      </c>
      <c r="AF387" s="44">
        <f t="shared" si="32"/>
        <v>2.3741403026134802</v>
      </c>
      <c r="AG387" s="19">
        <v>0.26</v>
      </c>
      <c r="AH387" s="20"/>
      <c r="AI387" s="17">
        <v>8.3000000000000004E-2</v>
      </c>
      <c r="AJ387" s="21">
        <f t="shared" si="29"/>
        <v>0.34300000000000003</v>
      </c>
      <c r="AK387" s="27">
        <f t="shared" ref="AK387:AK450" si="33">IF(AJ387="","",_xlfn.RANK.EQ(AJ387,AJ$3:AJ$512))</f>
        <v>119</v>
      </c>
    </row>
    <row r="388" spans="1:37" x14ac:dyDescent="0.2">
      <c r="A388" s="9" t="s">
        <v>754</v>
      </c>
      <c r="B388" s="8" t="s">
        <v>85</v>
      </c>
      <c r="C388" s="35">
        <v>2388</v>
      </c>
      <c r="D388" s="36" t="s">
        <v>123</v>
      </c>
      <c r="E388" s="40">
        <f>VLOOKUP($C388,Demographics!$A$2:$T$2860,2,FALSE)</f>
        <v>1112</v>
      </c>
      <c r="F388" s="87">
        <f>IFERROR(VLOOKUP($C388,'Graduation Rate'!$A:$M,13,FALSE), "")</f>
        <v>0.86792452799999997</v>
      </c>
      <c r="G388" s="87">
        <f>IFERROR(VLOOKUP($C388,Discipline!$A:$I,4,FALSE), "")</f>
        <v>7.4999999999999997E-2</v>
      </c>
      <c r="H388" s="87">
        <f>IFERROR(VLOOKUP($C388,'Dual Credit'!$A:$P,6,FALSE), "")</f>
        <v>0.11600000000000001</v>
      </c>
      <c r="I388" s="99">
        <f>VLOOKUP($A388,Districts!$A:$G,7,FALSE)</f>
        <v>4.0733970753655795</v>
      </c>
      <c r="J388" s="90">
        <f>VLOOKUP($A388,Districts!$A:$F,5,FALSE)</f>
        <v>14.909641027325273</v>
      </c>
      <c r="K388" s="55">
        <f>VLOOKUP($A388,Districts!$A:$F,6,FALSE)</f>
        <v>13600.200126660699</v>
      </c>
      <c r="L388" s="6">
        <f>VLOOKUP($C388,Demographics!$A$1:$T$2860,3,FALSE)/$E388</f>
        <v>0.47571942446043164</v>
      </c>
      <c r="M388" s="6">
        <f>VLOOKUP($C388,Demographics!$A$1:$T$2860,4,FALSE)/$E388</f>
        <v>0.52338129496402874</v>
      </c>
      <c r="N388" s="6">
        <f>VLOOKUP($C388,Demographics!$A$1:$T$2860,5,FALSE)/$E388</f>
        <v>6.2949640287769783E-3</v>
      </c>
      <c r="O388" s="6">
        <f>VLOOKUP($C388,Demographics!$A$1:$T$2860,6,FALSE)/$E388</f>
        <v>1.0791366906474821E-2</v>
      </c>
      <c r="P388" s="6">
        <f>VLOOKUP($C388,Demographics!$A$1:$T$2860,7,FALSE)/$E388</f>
        <v>4.4964028776978415E-3</v>
      </c>
      <c r="Q388" s="6">
        <f>VLOOKUP($C388,Demographics!$A$1:$T$2860,8,FALSE)/$E388</f>
        <v>0.28327338129496404</v>
      </c>
      <c r="R388" s="6">
        <f>VLOOKUP($C388,Demographics!$A$1:$T$2860,9,FALSE)/$E388</f>
        <v>8.9928057553956839E-4</v>
      </c>
      <c r="S388" s="6">
        <f>VLOOKUP($C388,Demographics!$A$1:$T$2860,10,FALSE)/$E388</f>
        <v>3.1474820143884891E-2</v>
      </c>
      <c r="T388" s="6">
        <f>VLOOKUP($C388,Demographics!$A$1:$T$2860,11,FALSE)/$E388</f>
        <v>0.66276978417266186</v>
      </c>
      <c r="U388" s="6">
        <f>VLOOKUP($C388,Demographics!$A$1:$T$2860,12,FALSE)/$E388</f>
        <v>6.0251798561151079E-2</v>
      </c>
      <c r="V388" s="6">
        <f>VLOOKUP($C388,Demographics!$A$1:$T$2860,13,FALSE)/$E388</f>
        <v>8.9928057553956831E-3</v>
      </c>
      <c r="W388" s="6">
        <f>VLOOKUP($C388,Demographics!$A$1:$T$2860,14,FALSE)/$E388</f>
        <v>8.0935251798561151E-3</v>
      </c>
      <c r="X388" s="6">
        <f>VLOOKUP($C388,Demographics!$A$1:$T$2860,15,FALSE)/$E388</f>
        <v>0.4694244604316547</v>
      </c>
      <c r="Y388" s="6">
        <f>VLOOKUP($C388,Demographics!$A$1:$T$2860,16,FALSE)/$E388</f>
        <v>3.5071942446043163E-2</v>
      </c>
      <c r="Z388" s="6">
        <f>VLOOKUP($C388,Demographics!$A$1:$T$2860,17,FALSE)/$E388</f>
        <v>1.0791366906474821E-2</v>
      </c>
      <c r="AA388" s="6">
        <f>VLOOKUP($C388,Demographics!$A$1:$T$2860,18,FALSE)/$E388</f>
        <v>7.1043165467625902E-2</v>
      </c>
      <c r="AB388" s="6">
        <f>VLOOKUP($C388,Demographics!$A$1:$T$2860,19,FALSE)/$E388</f>
        <v>2.0683453237410072E-2</v>
      </c>
      <c r="AC388" s="54">
        <f>VLOOKUP($C388,Demographics!$A$1:$T$2860,20,FALSE)/$E388</f>
        <v>0.1366906474820144</v>
      </c>
      <c r="AD388" s="44">
        <f t="shared" si="30"/>
        <v>2.961184882533197</v>
      </c>
      <c r="AE388" s="44">
        <f t="shared" si="31"/>
        <v>2.2573454913880444</v>
      </c>
      <c r="AF388" s="44">
        <f t="shared" si="32"/>
        <v>2.232820512820513</v>
      </c>
      <c r="AG388" s="19">
        <v>0.151</v>
      </c>
      <c r="AH388" s="20">
        <v>7.0999999999999994E-2</v>
      </c>
      <c r="AI388" s="17">
        <v>-0.17299999999999999</v>
      </c>
      <c r="AJ388" s="21">
        <f t="shared" ref="AJ388:AJ451" si="34">IFERROR(SUM(AG388:AI388),"")</f>
        <v>4.8999999999999988E-2</v>
      </c>
      <c r="AK388" s="27">
        <f t="shared" si="33"/>
        <v>203</v>
      </c>
    </row>
    <row r="389" spans="1:37" x14ac:dyDescent="0.2">
      <c r="A389" s="9" t="s">
        <v>755</v>
      </c>
      <c r="B389" s="8" t="s">
        <v>266</v>
      </c>
      <c r="C389" s="35">
        <v>5226</v>
      </c>
      <c r="D389" s="36" t="s">
        <v>123</v>
      </c>
      <c r="E389" s="40">
        <f>VLOOKUP($C389,Demographics!$A$2:$T$2860,2,FALSE)</f>
        <v>80</v>
      </c>
      <c r="F389" s="87" t="str">
        <f>IFERROR(VLOOKUP($C389,'Graduation Rate'!$A:$M,13,FALSE), "")</f>
        <v/>
      </c>
      <c r="G389" s="87" t="str">
        <f>IFERROR(VLOOKUP($C389,Discipline!$A:$I,4,FALSE), "")</f>
        <v/>
      </c>
      <c r="H389" s="87">
        <f>IFERROR(VLOOKUP($C389,'Dual Credit'!$A:$P,6,FALSE), "")</f>
        <v>0.30499999999999999</v>
      </c>
      <c r="I389" s="99">
        <f>VLOOKUP($A389,Districts!$A:$G,7,FALSE)</f>
        <v>1.1620553359683794</v>
      </c>
      <c r="J389" s="90">
        <f>VLOOKUP($A389,Districts!$A:$F,5,FALSE)</f>
        <v>12.49425772277692</v>
      </c>
      <c r="K389" s="55">
        <f>VLOOKUP($A389,Districts!$A:$F,6,FALSE)</f>
        <v>18062.498461769334</v>
      </c>
      <c r="L389" s="6">
        <f>VLOOKUP($C389,Demographics!$A$1:$T$2860,3,FALSE)/$E389</f>
        <v>0.5</v>
      </c>
      <c r="M389" s="6">
        <f>VLOOKUP($C389,Demographics!$A$1:$T$2860,4,FALSE)/$E389</f>
        <v>0.5</v>
      </c>
      <c r="N389" s="6">
        <f>VLOOKUP($C389,Demographics!$A$1:$T$2860,5,FALSE)/$E389</f>
        <v>1.2500000000000001E-2</v>
      </c>
      <c r="O389" s="6">
        <f>VLOOKUP($C389,Demographics!$A$1:$T$2860,6,FALSE)/$E389</f>
        <v>2.5000000000000001E-2</v>
      </c>
      <c r="P389" s="6">
        <f>VLOOKUP($C389,Demographics!$A$1:$T$2860,7,FALSE)/$E389</f>
        <v>0</v>
      </c>
      <c r="Q389" s="6">
        <f>VLOOKUP($C389,Demographics!$A$1:$T$2860,8,FALSE)/$E389</f>
        <v>6.25E-2</v>
      </c>
      <c r="R389" s="6">
        <f>VLOOKUP($C389,Demographics!$A$1:$T$2860,9,FALSE)/$E389</f>
        <v>0</v>
      </c>
      <c r="S389" s="6">
        <f>VLOOKUP($C389,Demographics!$A$1:$T$2860,10,FALSE)/$E389</f>
        <v>2.5000000000000001E-2</v>
      </c>
      <c r="T389" s="6">
        <f>VLOOKUP($C389,Demographics!$A$1:$T$2860,11,FALSE)/$E389</f>
        <v>0.875</v>
      </c>
      <c r="U389" s="6">
        <f>VLOOKUP($C389,Demographics!$A$1:$T$2860,12,FALSE)/$E389</f>
        <v>0</v>
      </c>
      <c r="V389" s="6">
        <f>VLOOKUP($C389,Demographics!$A$1:$T$2860,13,FALSE)/$E389</f>
        <v>0</v>
      </c>
      <c r="W389" s="6">
        <f>VLOOKUP($C389,Demographics!$A$1:$T$2860,14,FALSE)/$E389</f>
        <v>7.4999999999999997E-2</v>
      </c>
      <c r="X389" s="6">
        <f>VLOOKUP($C389,Demographics!$A$1:$T$2860,15,FALSE)/$E389</f>
        <v>0.375</v>
      </c>
      <c r="Y389" s="6">
        <f>VLOOKUP($C389,Demographics!$A$1:$T$2860,16,FALSE)/$E389</f>
        <v>0</v>
      </c>
      <c r="Z389" s="6">
        <f>VLOOKUP($C389,Demographics!$A$1:$T$2860,17,FALSE)/$E389</f>
        <v>1.2500000000000001E-2</v>
      </c>
      <c r="AA389" s="6">
        <f>VLOOKUP($C389,Demographics!$A$1:$T$2860,18,FALSE)/$E389</f>
        <v>2.5000000000000001E-2</v>
      </c>
      <c r="AB389" s="6">
        <f>VLOOKUP($C389,Demographics!$A$1:$T$2860,19,FALSE)/$E389</f>
        <v>0</v>
      </c>
      <c r="AC389" s="54">
        <f>VLOOKUP($C389,Demographics!$A$1:$T$2860,20,FALSE)/$E389</f>
        <v>0.17499999999999999</v>
      </c>
      <c r="AD389" s="44">
        <f t="shared" si="30"/>
        <v>3.1660000000000004</v>
      </c>
      <c r="AE389" s="44">
        <f t="shared" si="31"/>
        <v>2.3880000000000003</v>
      </c>
      <c r="AF389" s="44">
        <f t="shared" si="32"/>
        <v>2.853991596638656</v>
      </c>
      <c r="AG389" s="19">
        <v>0.221</v>
      </c>
      <c r="AH389" s="20">
        <v>-2.1999999999999999E-2</v>
      </c>
      <c r="AI389" s="17">
        <v>0.374</v>
      </c>
      <c r="AJ389" s="21">
        <f t="shared" si="34"/>
        <v>0.57299999999999995</v>
      </c>
      <c r="AK389" s="27">
        <f t="shared" si="33"/>
        <v>64</v>
      </c>
    </row>
    <row r="390" spans="1:37" x14ac:dyDescent="0.2">
      <c r="A390" s="9" t="s">
        <v>756</v>
      </c>
      <c r="B390" s="8" t="s">
        <v>506</v>
      </c>
      <c r="C390" s="35">
        <v>1708</v>
      </c>
      <c r="D390" s="36" t="s">
        <v>124</v>
      </c>
      <c r="E390" s="40">
        <f>VLOOKUP($C390,Demographics!$A$2:$T$2860,2,FALSE)</f>
        <v>111</v>
      </c>
      <c r="F390" s="87" t="str">
        <f>IFERROR(VLOOKUP($C390,'Graduation Rate'!$A:$M,13,FALSE), "")</f>
        <v/>
      </c>
      <c r="G390" s="87" t="str">
        <f>IFERROR(VLOOKUP($C390,Discipline!$A:$I,4,FALSE), "")</f>
        <v/>
      </c>
      <c r="H390" s="87" t="str">
        <f>IFERROR(VLOOKUP($C390,'Dual Credit'!$A:$P,6,FALSE), "")</f>
        <v/>
      </c>
      <c r="I390" s="99">
        <f>VLOOKUP($A390,Districts!$A:$G,7,FALSE)</f>
        <v>5.1365327380952381</v>
      </c>
      <c r="J390" s="90">
        <f>VLOOKUP($A390,Districts!$A:$F,5,FALSE)</f>
        <v>14.931270557228109</v>
      </c>
      <c r="K390" s="55">
        <f>VLOOKUP($A390,Districts!$A:$F,6,FALSE)</f>
        <v>14202.324079389224</v>
      </c>
      <c r="L390" s="6">
        <f>VLOOKUP($C390,Demographics!$A$1:$T$2860,3,FALSE)/$E390</f>
        <v>0.38738738738738737</v>
      </c>
      <c r="M390" s="6">
        <f>VLOOKUP($C390,Demographics!$A$1:$T$2860,4,FALSE)/$E390</f>
        <v>0.61261261261261257</v>
      </c>
      <c r="N390" s="6">
        <f>VLOOKUP($C390,Demographics!$A$1:$T$2860,5,FALSE)/$E390</f>
        <v>1.8018018018018018E-2</v>
      </c>
      <c r="O390" s="6">
        <f>VLOOKUP($C390,Demographics!$A$1:$T$2860,6,FALSE)/$E390</f>
        <v>9.0090090090090089E-3</v>
      </c>
      <c r="P390" s="6">
        <f>VLOOKUP($C390,Demographics!$A$1:$T$2860,7,FALSE)/$E390</f>
        <v>0</v>
      </c>
      <c r="Q390" s="6">
        <f>VLOOKUP($C390,Demographics!$A$1:$T$2860,8,FALSE)/$E390</f>
        <v>9.0090090090090086E-2</v>
      </c>
      <c r="R390" s="6">
        <f>VLOOKUP($C390,Demographics!$A$1:$T$2860,9,FALSE)/$E390</f>
        <v>0</v>
      </c>
      <c r="S390" s="6">
        <f>VLOOKUP($C390,Demographics!$A$1:$T$2860,10,FALSE)/$E390</f>
        <v>9.90990990990991E-2</v>
      </c>
      <c r="T390" s="6">
        <f>VLOOKUP($C390,Demographics!$A$1:$T$2860,11,FALSE)/$E390</f>
        <v>0.78378378378378377</v>
      </c>
      <c r="U390" s="6">
        <f>VLOOKUP($C390,Demographics!$A$1:$T$2860,12,FALSE)/$E390</f>
        <v>0</v>
      </c>
      <c r="V390" s="6">
        <f>VLOOKUP($C390,Demographics!$A$1:$T$2860,13,FALSE)/$E390</f>
        <v>0</v>
      </c>
      <c r="W390" s="6">
        <f>VLOOKUP($C390,Demographics!$A$1:$T$2860,14,FALSE)/$E390</f>
        <v>2.7027027027027029E-2</v>
      </c>
      <c r="X390" s="6">
        <f>VLOOKUP($C390,Demographics!$A$1:$T$2860,15,FALSE)/$E390</f>
        <v>0.43243243243243246</v>
      </c>
      <c r="Y390" s="6">
        <f>VLOOKUP($C390,Demographics!$A$1:$T$2860,16,FALSE)/$E390</f>
        <v>0</v>
      </c>
      <c r="Z390" s="6">
        <f>VLOOKUP($C390,Demographics!$A$1:$T$2860,17,FALSE)/$E390</f>
        <v>9.0090090090090089E-3</v>
      </c>
      <c r="AA390" s="6">
        <f>VLOOKUP($C390,Demographics!$A$1:$T$2860,18,FALSE)/$E390</f>
        <v>6.3063063063063057E-2</v>
      </c>
      <c r="AB390" s="6">
        <f>VLOOKUP($C390,Demographics!$A$1:$T$2860,19,FALSE)/$E390</f>
        <v>9.0090090090090089E-3</v>
      </c>
      <c r="AC390" s="54">
        <f>VLOOKUP($C390,Demographics!$A$1:$T$2860,20,FALSE)/$E390</f>
        <v>0.36936936936936937</v>
      </c>
      <c r="AD390" s="44">
        <f t="shared" si="30"/>
        <v>2.7634297520661155</v>
      </c>
      <c r="AE390" s="44">
        <f t="shared" si="31"/>
        <v>2.4328512396694215</v>
      </c>
      <c r="AF390" s="44">
        <f t="shared" si="32"/>
        <v>2.5207468879668049</v>
      </c>
      <c r="AG390" s="19">
        <v>0.08</v>
      </c>
      <c r="AH390" s="20">
        <v>0.23699999999999999</v>
      </c>
      <c r="AI390" s="17">
        <v>4.7E-2</v>
      </c>
      <c r="AJ390" s="21">
        <f t="shared" si="34"/>
        <v>0.36399999999999999</v>
      </c>
      <c r="AK390" s="27">
        <f t="shared" si="33"/>
        <v>111</v>
      </c>
    </row>
    <row r="391" spans="1:37" x14ac:dyDescent="0.2">
      <c r="A391" s="9" t="s">
        <v>756</v>
      </c>
      <c r="B391" s="8" t="s">
        <v>183</v>
      </c>
      <c r="C391" s="35">
        <v>2471</v>
      </c>
      <c r="D391" s="36" t="s">
        <v>123</v>
      </c>
      <c r="E391" s="40">
        <f>VLOOKUP($C391,Demographics!$A$2:$T$2860,2,FALSE)</f>
        <v>908</v>
      </c>
      <c r="F391" s="87">
        <f>IFERROR(VLOOKUP($C391,'Graduation Rate'!$A:$M,13,FALSE), "")</f>
        <v>0.87793427199999996</v>
      </c>
      <c r="G391" s="87">
        <f>IFERROR(VLOOKUP($C391,Discipline!$A:$I,4,FALSE), "")</f>
        <v>3.1E-2</v>
      </c>
      <c r="H391" s="87" t="str">
        <f>IFERROR(VLOOKUP($C391,'Dual Credit'!$A:$P,6,FALSE), "")</f>
        <v/>
      </c>
      <c r="I391" s="99">
        <f>VLOOKUP($A391,Districts!$A:$G,7,FALSE)</f>
        <v>5.1365327380952381</v>
      </c>
      <c r="J391" s="90">
        <f>VLOOKUP($A391,Districts!$A:$F,5,FALSE)</f>
        <v>14.931270557228109</v>
      </c>
      <c r="K391" s="55">
        <f>VLOOKUP($A391,Districts!$A:$F,6,FALSE)</f>
        <v>14202.324079389224</v>
      </c>
      <c r="L391" s="6">
        <f>VLOOKUP($C391,Demographics!$A$1:$T$2860,3,FALSE)/$E391</f>
        <v>0.49889867841409691</v>
      </c>
      <c r="M391" s="6">
        <f>VLOOKUP($C391,Demographics!$A$1:$T$2860,4,FALSE)/$E391</f>
        <v>0.50110132158590304</v>
      </c>
      <c r="N391" s="6">
        <f>VLOOKUP($C391,Demographics!$A$1:$T$2860,5,FALSE)/$E391</f>
        <v>2.3127753303964757E-2</v>
      </c>
      <c r="O391" s="6">
        <f>VLOOKUP($C391,Demographics!$A$1:$T$2860,6,FALSE)/$E391</f>
        <v>2.643171806167401E-2</v>
      </c>
      <c r="P391" s="6">
        <f>VLOOKUP($C391,Demographics!$A$1:$T$2860,7,FALSE)/$E391</f>
        <v>7.709251101321586E-3</v>
      </c>
      <c r="Q391" s="6">
        <f>VLOOKUP($C391,Demographics!$A$1:$T$2860,8,FALSE)/$E391</f>
        <v>0.11233480176211454</v>
      </c>
      <c r="R391" s="6">
        <f>VLOOKUP($C391,Demographics!$A$1:$T$2860,9,FALSE)/$E391</f>
        <v>1.1013215859030838E-3</v>
      </c>
      <c r="S391" s="6">
        <f>VLOOKUP($C391,Demographics!$A$1:$T$2860,10,FALSE)/$E391</f>
        <v>6.2775330396475773E-2</v>
      </c>
      <c r="T391" s="6">
        <f>VLOOKUP($C391,Demographics!$A$1:$T$2860,11,FALSE)/$E391</f>
        <v>0.76651982378854622</v>
      </c>
      <c r="U391" s="6">
        <f>VLOOKUP($C391,Demographics!$A$1:$T$2860,12,FALSE)/$E391</f>
        <v>1.7621145374449341E-2</v>
      </c>
      <c r="V391" s="6">
        <f>VLOOKUP($C391,Demographics!$A$1:$T$2860,13,FALSE)/$E391</f>
        <v>1.1013215859030838E-2</v>
      </c>
      <c r="W391" s="6">
        <f>VLOOKUP($C391,Demographics!$A$1:$T$2860,14,FALSE)/$E391</f>
        <v>3.634361233480176E-2</v>
      </c>
      <c r="X391" s="6">
        <f>VLOOKUP($C391,Demographics!$A$1:$T$2860,15,FALSE)/$E391</f>
        <v>0.39537444933920707</v>
      </c>
      <c r="Y391" s="6">
        <f>VLOOKUP($C391,Demographics!$A$1:$T$2860,16,FALSE)/$E391</f>
        <v>0</v>
      </c>
      <c r="Z391" s="6">
        <f>VLOOKUP($C391,Demographics!$A$1:$T$2860,17,FALSE)/$E391</f>
        <v>2.2026431718061676E-3</v>
      </c>
      <c r="AA391" s="6">
        <f>VLOOKUP($C391,Demographics!$A$1:$T$2860,18,FALSE)/$E391</f>
        <v>6.0572687224669602E-2</v>
      </c>
      <c r="AB391" s="6">
        <f>VLOOKUP($C391,Demographics!$A$1:$T$2860,19,FALSE)/$E391</f>
        <v>3.634361233480176E-2</v>
      </c>
      <c r="AC391" s="54">
        <f>VLOOKUP($C391,Demographics!$A$1:$T$2860,20,FALSE)/$E391</f>
        <v>0.13766519823788545</v>
      </c>
      <c r="AD391" s="44">
        <f t="shared" si="30"/>
        <v>2.9959636730575174</v>
      </c>
      <c r="AE391" s="44">
        <f t="shared" si="31"/>
        <v>2.2363083164300206</v>
      </c>
      <c r="AF391" s="44">
        <f t="shared" si="32"/>
        <v>2.2303719008264467</v>
      </c>
      <c r="AG391" s="21">
        <v>7.2999999999999995E-2</v>
      </c>
      <c r="AH391" s="18">
        <v>-0.10299999999999999</v>
      </c>
      <c r="AI391" s="17">
        <v>-0.25700000000000001</v>
      </c>
      <c r="AJ391" s="21">
        <f t="shared" si="34"/>
        <v>-0.28700000000000003</v>
      </c>
      <c r="AK391" s="27">
        <f t="shared" si="33"/>
        <v>369</v>
      </c>
    </row>
    <row r="392" spans="1:37" x14ac:dyDescent="0.2">
      <c r="A392" s="9" t="s">
        <v>757</v>
      </c>
      <c r="B392" s="8" t="s">
        <v>507</v>
      </c>
      <c r="C392" s="35">
        <v>4288</v>
      </c>
      <c r="D392" s="36" t="s">
        <v>124</v>
      </c>
      <c r="E392" s="40">
        <f>VLOOKUP($C392,Demographics!$A$2:$T$2860,2,FALSE)</f>
        <v>207</v>
      </c>
      <c r="F392" s="87">
        <f>IFERROR(VLOOKUP($C392,'Graduation Rate'!$A:$M,13,FALSE), "")</f>
        <v>0.39024390199999998</v>
      </c>
      <c r="G392" s="87">
        <f>IFERROR(VLOOKUP($C392,Discipline!$A:$I,4,FALSE), "")</f>
        <v>4.9000000000000002E-2</v>
      </c>
      <c r="H392" s="87" t="str">
        <f>IFERROR(VLOOKUP($C392,'Dual Credit'!$A:$P,6,FALSE), "")</f>
        <v/>
      </c>
      <c r="I392" s="99">
        <f>VLOOKUP($A392,Districts!$A:$G,7,FALSE)</f>
        <v>5.1972998578872573</v>
      </c>
      <c r="J392" s="90">
        <f>VLOOKUP($A392,Districts!$A:$F,5,FALSE)</f>
        <v>14.80917058197924</v>
      </c>
      <c r="K392" s="55">
        <f>VLOOKUP($A392,Districts!$A:$F,6,FALSE)</f>
        <v>14734.805877513541</v>
      </c>
      <c r="L392" s="6">
        <f>VLOOKUP($C392,Demographics!$A$1:$T$2860,3,FALSE)/$E392</f>
        <v>0.44927536231884058</v>
      </c>
      <c r="M392" s="6">
        <f>VLOOKUP($C392,Demographics!$A$1:$T$2860,4,FALSE)/$E392</f>
        <v>0.54589371980676327</v>
      </c>
      <c r="N392" s="6">
        <f>VLOOKUP($C392,Demographics!$A$1:$T$2860,5,FALSE)/$E392</f>
        <v>5.3140096618357488E-2</v>
      </c>
      <c r="O392" s="6">
        <f>VLOOKUP($C392,Demographics!$A$1:$T$2860,6,FALSE)/$E392</f>
        <v>0</v>
      </c>
      <c r="P392" s="6">
        <f>VLOOKUP($C392,Demographics!$A$1:$T$2860,7,FALSE)/$E392</f>
        <v>0</v>
      </c>
      <c r="Q392" s="6">
        <f>VLOOKUP($C392,Demographics!$A$1:$T$2860,8,FALSE)/$E392</f>
        <v>0.21739130434782608</v>
      </c>
      <c r="R392" s="6">
        <f>VLOOKUP($C392,Demographics!$A$1:$T$2860,9,FALSE)/$E392</f>
        <v>0</v>
      </c>
      <c r="S392" s="6">
        <f>VLOOKUP($C392,Demographics!$A$1:$T$2860,10,FALSE)/$E392</f>
        <v>0.12560386473429952</v>
      </c>
      <c r="T392" s="6">
        <f>VLOOKUP($C392,Demographics!$A$1:$T$2860,11,FALSE)/$E392</f>
        <v>0.60386473429951693</v>
      </c>
      <c r="U392" s="6">
        <f>VLOOKUP($C392,Demographics!$A$1:$T$2860,12,FALSE)/$E392</f>
        <v>9.1787439613526575E-2</v>
      </c>
      <c r="V392" s="6">
        <f>VLOOKUP($C392,Demographics!$A$1:$T$2860,13,FALSE)/$E392</f>
        <v>2.8985507246376812E-2</v>
      </c>
      <c r="W392" s="6">
        <f>VLOOKUP($C392,Demographics!$A$1:$T$2860,14,FALSE)/$E392</f>
        <v>0.15942028985507245</v>
      </c>
      <c r="X392" s="6">
        <f>VLOOKUP($C392,Demographics!$A$1:$T$2860,15,FALSE)/$E392</f>
        <v>0.68599033816425126</v>
      </c>
      <c r="Y392" s="6">
        <f>VLOOKUP($C392,Demographics!$A$1:$T$2860,16,FALSE)/$E392</f>
        <v>2.4154589371980676E-2</v>
      </c>
      <c r="Z392" s="6">
        <f>VLOOKUP($C392,Demographics!$A$1:$T$2860,17,FALSE)/$E392</f>
        <v>4.830917874396135E-3</v>
      </c>
      <c r="AA392" s="6">
        <f>VLOOKUP($C392,Demographics!$A$1:$T$2860,18,FALSE)/$E392</f>
        <v>0.12560386473429952</v>
      </c>
      <c r="AB392" s="6">
        <f>VLOOKUP($C392,Demographics!$A$1:$T$2860,19,FALSE)/$E392</f>
        <v>9.6618357487922704E-2</v>
      </c>
      <c r="AC392" s="54">
        <f>VLOOKUP($C392,Demographics!$A$1:$T$2860,20,FALSE)/$E392</f>
        <v>0.21739130434782608</v>
      </c>
      <c r="AD392" s="44">
        <f t="shared" si="30"/>
        <v>1.898047722342733</v>
      </c>
      <c r="AE392" s="44" t="str">
        <f t="shared" si="31"/>
        <v/>
      </c>
      <c r="AF392" s="44">
        <f t="shared" si="32"/>
        <v>1.9451219512195121</v>
      </c>
      <c r="AG392" s="21">
        <v>-0.41199999999999998</v>
      </c>
      <c r="AH392" s="18"/>
      <c r="AI392" s="17">
        <v>-4.9000000000000002E-2</v>
      </c>
      <c r="AJ392" s="21">
        <f t="shared" si="34"/>
        <v>-0.46099999999999997</v>
      </c>
      <c r="AK392" s="27">
        <f t="shared" si="33"/>
        <v>415</v>
      </c>
    </row>
    <row r="393" spans="1:37" x14ac:dyDescent="0.2">
      <c r="A393" s="9" t="s">
        <v>757</v>
      </c>
      <c r="B393" s="8" t="s">
        <v>149</v>
      </c>
      <c r="C393" s="35">
        <v>3241</v>
      </c>
      <c r="D393" s="36" t="s">
        <v>123</v>
      </c>
      <c r="E393" s="40">
        <f>VLOOKUP($C393,Demographics!$A$2:$T$2860,2,FALSE)</f>
        <v>966</v>
      </c>
      <c r="F393" s="87">
        <f>IFERROR(VLOOKUP($C393,'Graduation Rate'!$A:$M,13,FALSE), "")</f>
        <v>0.85</v>
      </c>
      <c r="G393" s="87">
        <f>IFERROR(VLOOKUP($C393,Discipline!$A:$I,4,FALSE), "")</f>
        <v>2.1000000000000001E-2</v>
      </c>
      <c r="H393" s="87">
        <f>IFERROR(VLOOKUP($C393,'Dual Credit'!$A:$P,6,FALSE), "")</f>
        <v>0.13600000000000001</v>
      </c>
      <c r="I393" s="99">
        <f>VLOOKUP($A393,Districts!$A:$G,7,FALSE)</f>
        <v>5.1972998578872573</v>
      </c>
      <c r="J393" s="90">
        <f>VLOOKUP($A393,Districts!$A:$F,5,FALSE)</f>
        <v>14.80917058197924</v>
      </c>
      <c r="K393" s="55">
        <f>VLOOKUP($A393,Districts!$A:$F,6,FALSE)</f>
        <v>14734.805877513541</v>
      </c>
      <c r="L393" s="6">
        <f>VLOOKUP($C393,Demographics!$A$1:$T$2860,3,FALSE)/$E393</f>
        <v>0.43478260869565216</v>
      </c>
      <c r="M393" s="6">
        <f>VLOOKUP($C393,Demographics!$A$1:$T$2860,4,FALSE)/$E393</f>
        <v>0.56418219461697727</v>
      </c>
      <c r="N393" s="6">
        <f>VLOOKUP($C393,Demographics!$A$1:$T$2860,5,FALSE)/$E393</f>
        <v>3.6231884057971016E-2</v>
      </c>
      <c r="O393" s="6">
        <f>VLOOKUP($C393,Demographics!$A$1:$T$2860,6,FALSE)/$E393</f>
        <v>1.1387163561076604E-2</v>
      </c>
      <c r="P393" s="6">
        <f>VLOOKUP($C393,Demographics!$A$1:$T$2860,7,FALSE)/$E393</f>
        <v>9.316770186335404E-3</v>
      </c>
      <c r="Q393" s="6">
        <f>VLOOKUP($C393,Demographics!$A$1:$T$2860,8,FALSE)/$E393</f>
        <v>0.26604554865424429</v>
      </c>
      <c r="R393" s="6">
        <f>VLOOKUP($C393,Demographics!$A$1:$T$2860,9,FALSE)/$E393</f>
        <v>5.175983436853002E-3</v>
      </c>
      <c r="S393" s="6">
        <f>VLOOKUP($C393,Demographics!$A$1:$T$2860,10,FALSE)/$E393</f>
        <v>9.420289855072464E-2</v>
      </c>
      <c r="T393" s="6">
        <f>VLOOKUP($C393,Demographics!$A$1:$T$2860,11,FALSE)/$E393</f>
        <v>0.57763975155279501</v>
      </c>
      <c r="U393" s="6">
        <f>VLOOKUP($C393,Demographics!$A$1:$T$2860,12,FALSE)/$E393</f>
        <v>0.10248447204968944</v>
      </c>
      <c r="V393" s="6">
        <f>VLOOKUP($C393,Demographics!$A$1:$T$2860,13,FALSE)/$E393</f>
        <v>1.4492753623188406E-2</v>
      </c>
      <c r="W393" s="6">
        <f>VLOOKUP($C393,Demographics!$A$1:$T$2860,14,FALSE)/$E393</f>
        <v>9.0062111801242239E-2</v>
      </c>
      <c r="X393" s="6">
        <f>VLOOKUP($C393,Demographics!$A$1:$T$2860,15,FALSE)/$E393</f>
        <v>0.60041407867494823</v>
      </c>
      <c r="Y393" s="6">
        <f>VLOOKUP($C393,Demographics!$A$1:$T$2860,16,FALSE)/$E393</f>
        <v>2.0703933747412008E-2</v>
      </c>
      <c r="Z393" s="6">
        <f>VLOOKUP($C393,Demographics!$A$1:$T$2860,17,FALSE)/$E393</f>
        <v>4.140786749482402E-3</v>
      </c>
      <c r="AA393" s="6">
        <f>VLOOKUP($C393,Demographics!$A$1:$T$2860,18,FALSE)/$E393</f>
        <v>5.4865424430641824E-2</v>
      </c>
      <c r="AB393" s="6">
        <f>VLOOKUP($C393,Demographics!$A$1:$T$2860,19,FALSE)/$E393</f>
        <v>9.9378881987577633E-2</v>
      </c>
      <c r="AC393" s="54">
        <f>VLOOKUP($C393,Demographics!$A$1:$T$2860,20,FALSE)/$E393</f>
        <v>0.12525879917184266</v>
      </c>
      <c r="AD393" s="44">
        <f t="shared" si="30"/>
        <v>2.5641025641025643</v>
      </c>
      <c r="AE393" s="44">
        <f t="shared" si="31"/>
        <v>1.8142414860681115</v>
      </c>
      <c r="AF393" s="44">
        <f t="shared" si="32"/>
        <v>1.9989059080962799</v>
      </c>
      <c r="AG393" s="19">
        <v>-0.03</v>
      </c>
      <c r="AH393" s="20">
        <v>-0.17100000000000001</v>
      </c>
      <c r="AI393" s="17">
        <v>-0.11</v>
      </c>
      <c r="AJ393" s="21">
        <f t="shared" si="34"/>
        <v>-0.311</v>
      </c>
      <c r="AK393" s="27">
        <f t="shared" si="33"/>
        <v>377</v>
      </c>
    </row>
    <row r="394" spans="1:37" x14ac:dyDescent="0.2">
      <c r="A394" s="9" t="s">
        <v>758</v>
      </c>
      <c r="B394" s="8" t="s">
        <v>180</v>
      </c>
      <c r="C394" s="35">
        <v>3343</v>
      </c>
      <c r="D394" s="36" t="s">
        <v>123</v>
      </c>
      <c r="E394" s="40">
        <f>VLOOKUP($C394,Demographics!$A$2:$T$2860,2,FALSE)</f>
        <v>1490</v>
      </c>
      <c r="F394" s="87">
        <f>IFERROR(VLOOKUP($C394,'Graduation Rate'!$A:$M,13,FALSE), "")</f>
        <v>0.91185410300000003</v>
      </c>
      <c r="G394" s="87">
        <f>IFERROR(VLOOKUP($C394,Discipline!$A:$I,4,FALSE), "")</f>
        <v>4.7E-2</v>
      </c>
      <c r="H394" s="87">
        <f>IFERROR(VLOOKUP($C394,'Dual Credit'!$A:$P,6,FALSE), "")</f>
        <v>0.27900000000000003</v>
      </c>
      <c r="I394" s="99">
        <f>VLOOKUP($A394,Districts!$A:$G,7,FALSE)</f>
        <v>2.5970627208480566</v>
      </c>
      <c r="J394" s="90">
        <f>VLOOKUP($A394,Districts!$A:$F,5,FALSE)</f>
        <v>16.275450612894918</v>
      </c>
      <c r="K394" s="55">
        <f>VLOOKUP($A394,Districts!$A:$F,6,FALSE)</f>
        <v>15870.803465822128</v>
      </c>
      <c r="L394" s="6">
        <f>VLOOKUP($C394,Demographics!$A$1:$T$2860,3,FALSE)/$E394</f>
        <v>0.49731543624161073</v>
      </c>
      <c r="M394" s="6">
        <f>VLOOKUP($C394,Demographics!$A$1:$T$2860,4,FALSE)/$E394</f>
        <v>0.50268456375838921</v>
      </c>
      <c r="N394" s="6">
        <f>VLOOKUP($C394,Demographics!$A$1:$T$2860,5,FALSE)/$E394</f>
        <v>1.3422818791946308E-3</v>
      </c>
      <c r="O394" s="6">
        <f>VLOOKUP($C394,Demographics!$A$1:$T$2860,6,FALSE)/$E394</f>
        <v>0.13758389261744966</v>
      </c>
      <c r="P394" s="6">
        <f>VLOOKUP($C394,Demographics!$A$1:$T$2860,7,FALSE)/$E394</f>
        <v>9.5302013422818799E-2</v>
      </c>
      <c r="Q394" s="6">
        <f>VLOOKUP($C394,Demographics!$A$1:$T$2860,8,FALSE)/$E394</f>
        <v>0.12348993288590604</v>
      </c>
      <c r="R394" s="6">
        <f>VLOOKUP($C394,Demographics!$A$1:$T$2860,9,FALSE)/$E394</f>
        <v>4.6979865771812077E-3</v>
      </c>
      <c r="S394" s="6">
        <f>VLOOKUP($C394,Demographics!$A$1:$T$2860,10,FALSE)/$E394</f>
        <v>0.12348993288590604</v>
      </c>
      <c r="T394" s="6">
        <f>VLOOKUP($C394,Demographics!$A$1:$T$2860,11,FALSE)/$E394</f>
        <v>0.51409395973154359</v>
      </c>
      <c r="U394" s="6">
        <f>VLOOKUP($C394,Demographics!$A$1:$T$2860,12,FALSE)/$E394</f>
        <v>3.9597315436241613E-2</v>
      </c>
      <c r="V394" s="6">
        <f>VLOOKUP($C394,Demographics!$A$1:$T$2860,13,FALSE)/$E394</f>
        <v>6.711409395973154E-4</v>
      </c>
      <c r="W394" s="6">
        <f>VLOOKUP($C394,Demographics!$A$1:$T$2860,14,FALSE)/$E394</f>
        <v>1.5436241610738255E-2</v>
      </c>
      <c r="X394" s="6">
        <f>VLOOKUP($C394,Demographics!$A$1:$T$2860,15,FALSE)/$E394</f>
        <v>0.29664429530201342</v>
      </c>
      <c r="Y394" s="6">
        <f>VLOOKUP($C394,Demographics!$A$1:$T$2860,16,FALSE)/$E394</f>
        <v>0</v>
      </c>
      <c r="Z394" s="6">
        <f>VLOOKUP($C394,Demographics!$A$1:$T$2860,17,FALSE)/$E394</f>
        <v>2.6845637583892616E-3</v>
      </c>
      <c r="AA394" s="6">
        <f>VLOOKUP($C394,Demographics!$A$1:$T$2860,18,FALSE)/$E394</f>
        <v>2.5503355704697986E-2</v>
      </c>
      <c r="AB394" s="6">
        <f>VLOOKUP($C394,Demographics!$A$1:$T$2860,19,FALSE)/$E394</f>
        <v>9.8657718120805371E-2</v>
      </c>
      <c r="AC394" s="54">
        <f>VLOOKUP($C394,Demographics!$A$1:$T$2860,20,FALSE)/$E394</f>
        <v>9.7315436241610737E-2</v>
      </c>
      <c r="AD394" s="44">
        <f t="shared" si="30"/>
        <v>3.3222797927461141</v>
      </c>
      <c r="AE394" s="44">
        <f t="shared" si="31"/>
        <v>2.6604166666666669</v>
      </c>
      <c r="AF394" s="44">
        <f t="shared" si="32"/>
        <v>2.6129943502824862</v>
      </c>
      <c r="AG394" s="19">
        <v>0.14599999999999999</v>
      </c>
      <c r="AH394" s="20">
        <v>-0.01</v>
      </c>
      <c r="AI394" s="17">
        <v>-6.0999999999999999E-2</v>
      </c>
      <c r="AJ394" s="21">
        <f t="shared" si="34"/>
        <v>7.4999999999999983E-2</v>
      </c>
      <c r="AK394" s="27">
        <f t="shared" si="33"/>
        <v>192</v>
      </c>
    </row>
    <row r="395" spans="1:37" x14ac:dyDescent="0.2">
      <c r="A395" s="9" t="s">
        <v>758</v>
      </c>
      <c r="B395" s="8" t="s">
        <v>250</v>
      </c>
      <c r="C395" s="35">
        <v>3921</v>
      </c>
      <c r="D395" s="36" t="s">
        <v>123</v>
      </c>
      <c r="E395" s="40">
        <f>VLOOKUP($C395,Demographics!$A$2:$T$2860,2,FALSE)</f>
        <v>1615</v>
      </c>
      <c r="F395" s="87">
        <f>IFERROR(VLOOKUP($C395,'Graduation Rate'!$A:$M,13,FALSE), "")</f>
        <v>0.89724310799999996</v>
      </c>
      <c r="G395" s="87">
        <f>IFERROR(VLOOKUP($C395,Discipline!$A:$I,4,FALSE), "")</f>
        <v>0.05</v>
      </c>
      <c r="H395" s="87">
        <f>IFERROR(VLOOKUP($C395,'Dual Credit'!$A:$P,6,FALSE), "")</f>
        <v>0.28799999999999998</v>
      </c>
      <c r="I395" s="99">
        <f>VLOOKUP($A395,Districts!$A:$G,7,FALSE)</f>
        <v>2.5970627208480566</v>
      </c>
      <c r="J395" s="90">
        <f>VLOOKUP($A395,Districts!$A:$F,5,FALSE)</f>
        <v>16.275450612894918</v>
      </c>
      <c r="K395" s="55">
        <f>VLOOKUP($A395,Districts!$A:$F,6,FALSE)</f>
        <v>15870.803465822128</v>
      </c>
      <c r="L395" s="6">
        <f>VLOOKUP($C395,Demographics!$A$1:$T$2860,3,FALSE)/$E395</f>
        <v>0.47492260061919506</v>
      </c>
      <c r="M395" s="6">
        <f>VLOOKUP($C395,Demographics!$A$1:$T$2860,4,FALSE)/$E395</f>
        <v>0.5244582043343653</v>
      </c>
      <c r="N395" s="6">
        <f>VLOOKUP($C395,Demographics!$A$1:$T$2860,5,FALSE)/$E395</f>
        <v>4.9535603715170282E-3</v>
      </c>
      <c r="O395" s="6">
        <f>VLOOKUP($C395,Demographics!$A$1:$T$2860,6,FALSE)/$E395</f>
        <v>0.16160990712074302</v>
      </c>
      <c r="P395" s="6">
        <f>VLOOKUP($C395,Demographics!$A$1:$T$2860,7,FALSE)/$E395</f>
        <v>8.1733746130030954E-2</v>
      </c>
      <c r="Q395" s="6">
        <f>VLOOKUP($C395,Demographics!$A$1:$T$2860,8,FALSE)/$E395</f>
        <v>0.13188854489164087</v>
      </c>
      <c r="R395" s="6">
        <f>VLOOKUP($C395,Demographics!$A$1:$T$2860,9,FALSE)/$E395</f>
        <v>6.1919504643962852E-3</v>
      </c>
      <c r="S395" s="6">
        <f>VLOOKUP($C395,Demographics!$A$1:$T$2860,10,FALSE)/$E395</f>
        <v>0.1065015479876161</v>
      </c>
      <c r="T395" s="6">
        <f>VLOOKUP($C395,Demographics!$A$1:$T$2860,11,FALSE)/$E395</f>
        <v>0.50712074303405574</v>
      </c>
      <c r="U395" s="6">
        <f>VLOOKUP($C395,Demographics!$A$1:$T$2860,12,FALSE)/$E395</f>
        <v>5.6346749226006194E-2</v>
      </c>
      <c r="V395" s="6">
        <f>VLOOKUP($C395,Demographics!$A$1:$T$2860,13,FALSE)/$E395</f>
        <v>5.5727554179566567E-3</v>
      </c>
      <c r="W395" s="6">
        <f>VLOOKUP($C395,Demographics!$A$1:$T$2860,14,FALSE)/$E395</f>
        <v>2.5386996904024767E-2</v>
      </c>
      <c r="X395" s="6">
        <f>VLOOKUP($C395,Demographics!$A$1:$T$2860,15,FALSE)/$E395</f>
        <v>0.31021671826625385</v>
      </c>
      <c r="Y395" s="6">
        <f>VLOOKUP($C395,Demographics!$A$1:$T$2860,16,FALSE)/$E395</f>
        <v>6.1919504643962852E-4</v>
      </c>
      <c r="Z395" s="6">
        <f>VLOOKUP($C395,Demographics!$A$1:$T$2860,17,FALSE)/$E395</f>
        <v>1.238390092879257E-3</v>
      </c>
      <c r="AA395" s="6">
        <f>VLOOKUP($C395,Demographics!$A$1:$T$2860,18,FALSE)/$E395</f>
        <v>3.0340557275541795E-2</v>
      </c>
      <c r="AB395" s="6">
        <f>VLOOKUP($C395,Demographics!$A$1:$T$2860,19,FALSE)/$E395</f>
        <v>0.1108359133126935</v>
      </c>
      <c r="AC395" s="54">
        <f>VLOOKUP($C395,Demographics!$A$1:$T$2860,20,FALSE)/$E395</f>
        <v>0.12631578947368421</v>
      </c>
      <c r="AD395" s="44">
        <f t="shared" si="30"/>
        <v>3.411194833153929</v>
      </c>
      <c r="AE395" s="44">
        <f t="shared" si="31"/>
        <v>2.7292817679558006</v>
      </c>
      <c r="AF395" s="44">
        <f t="shared" si="32"/>
        <v>2.676751592356688</v>
      </c>
      <c r="AG395" s="21">
        <v>0.28699999999999998</v>
      </c>
      <c r="AH395" s="18">
        <v>0.14799999999999999</v>
      </c>
      <c r="AI395" s="17">
        <v>4.2999999999999997E-2</v>
      </c>
      <c r="AJ395" s="21">
        <f t="shared" si="34"/>
        <v>0.47799999999999992</v>
      </c>
      <c r="AK395" s="27">
        <f t="shared" si="33"/>
        <v>81</v>
      </c>
    </row>
    <row r="396" spans="1:37" x14ac:dyDescent="0.2">
      <c r="A396" s="9" t="s">
        <v>759</v>
      </c>
      <c r="B396" s="8" t="s">
        <v>378</v>
      </c>
      <c r="C396" s="35">
        <v>2513</v>
      </c>
      <c r="D396" s="36" t="s">
        <v>123</v>
      </c>
      <c r="E396" s="40">
        <f>VLOOKUP($C396,Demographics!$A$2:$T$2860,2,FALSE)</f>
        <v>14</v>
      </c>
      <c r="F396" s="87" t="str">
        <f>IFERROR(VLOOKUP($C396,'Graduation Rate'!$A:$M,13,FALSE), "")</f>
        <v/>
      </c>
      <c r="G396" s="87" t="str">
        <f>IFERROR(VLOOKUP($C396,Discipline!$A:$I,4,FALSE), "")</f>
        <v/>
      </c>
      <c r="H396" s="87">
        <f>IFERROR(VLOOKUP($C396,'Dual Credit'!$A:$P,6,FALSE), "")</f>
        <v>0.2</v>
      </c>
      <c r="I396" s="99">
        <f>VLOOKUP($A396,Districts!$A:$G,7,FALSE)</f>
        <v>3.3958333333333335</v>
      </c>
      <c r="J396" s="90">
        <f>VLOOKUP($A396,Districts!$A:$F,5,FALSE)</f>
        <v>4.4074999999999998</v>
      </c>
      <c r="K396" s="55">
        <f>VLOOKUP($A396,Districts!$A:$F,6,FALSE)</f>
        <v>53665.938740782745</v>
      </c>
      <c r="L396" s="6">
        <f>VLOOKUP($C396,Demographics!$A$1:$T$2860,3,FALSE)/$E396</f>
        <v>0.5</v>
      </c>
      <c r="M396" s="6">
        <f>VLOOKUP($C396,Demographics!$A$1:$T$2860,4,FALSE)/$E396</f>
        <v>0.5</v>
      </c>
      <c r="N396" s="6">
        <f>VLOOKUP($C396,Demographics!$A$1:$T$2860,5,FALSE)/$E396</f>
        <v>0</v>
      </c>
      <c r="O396" s="6">
        <f>VLOOKUP($C396,Demographics!$A$1:$T$2860,6,FALSE)/$E396</f>
        <v>0</v>
      </c>
      <c r="P396" s="6">
        <f>VLOOKUP($C396,Demographics!$A$1:$T$2860,7,FALSE)/$E396</f>
        <v>0</v>
      </c>
      <c r="Q396" s="6">
        <f>VLOOKUP($C396,Demographics!$A$1:$T$2860,8,FALSE)/$E396</f>
        <v>0.14285714285714285</v>
      </c>
      <c r="R396" s="6">
        <f>VLOOKUP($C396,Demographics!$A$1:$T$2860,9,FALSE)/$E396</f>
        <v>0</v>
      </c>
      <c r="S396" s="6">
        <f>VLOOKUP($C396,Demographics!$A$1:$T$2860,10,FALSE)/$E396</f>
        <v>7.1428571428571425E-2</v>
      </c>
      <c r="T396" s="6">
        <f>VLOOKUP($C396,Demographics!$A$1:$T$2860,11,FALSE)/$E396</f>
        <v>0.7857142857142857</v>
      </c>
      <c r="U396" s="6">
        <f>VLOOKUP($C396,Demographics!$A$1:$T$2860,12,FALSE)/$E396</f>
        <v>0</v>
      </c>
      <c r="V396" s="6">
        <f>VLOOKUP($C396,Demographics!$A$1:$T$2860,13,FALSE)/$E396</f>
        <v>0</v>
      </c>
      <c r="W396" s="6">
        <f>VLOOKUP($C396,Demographics!$A$1:$T$2860,14,FALSE)/$E396</f>
        <v>0</v>
      </c>
      <c r="X396" s="6">
        <f>VLOOKUP($C396,Demographics!$A$1:$T$2860,15,FALSE)/$E396</f>
        <v>0.8571428571428571</v>
      </c>
      <c r="Y396" s="6">
        <f>VLOOKUP($C396,Demographics!$A$1:$T$2860,16,FALSE)/$E396</f>
        <v>0</v>
      </c>
      <c r="Z396" s="6">
        <f>VLOOKUP($C396,Demographics!$A$1:$T$2860,17,FALSE)/$E396</f>
        <v>0</v>
      </c>
      <c r="AA396" s="6">
        <f>VLOOKUP($C396,Demographics!$A$1:$T$2860,18,FALSE)/$E396</f>
        <v>7.1428571428571425E-2</v>
      </c>
      <c r="AB396" s="6">
        <f>VLOOKUP($C396,Demographics!$A$1:$T$2860,19,FALSE)/$E396</f>
        <v>0</v>
      </c>
      <c r="AC396" s="54">
        <f>VLOOKUP($C396,Demographics!$A$1:$T$2860,20,FALSE)/$E396</f>
        <v>0.5714285714285714</v>
      </c>
      <c r="AD396" s="44" t="str">
        <f t="shared" si="30"/>
        <v/>
      </c>
      <c r="AE396" s="44" t="str">
        <f t="shared" si="31"/>
        <v/>
      </c>
      <c r="AF396" s="44" t="str">
        <f t="shared" si="32"/>
        <v/>
      </c>
      <c r="AG396" s="19"/>
      <c r="AH396" s="20"/>
      <c r="AI396" s="17"/>
      <c r="AJ396" s="21">
        <f t="shared" si="34"/>
        <v>0</v>
      </c>
      <c r="AK396" s="27">
        <f t="shared" si="33"/>
        <v>223</v>
      </c>
    </row>
    <row r="397" spans="1:37" x14ac:dyDescent="0.2">
      <c r="A397" s="9" t="s">
        <v>760</v>
      </c>
      <c r="B397" s="8" t="s">
        <v>215</v>
      </c>
      <c r="C397" s="35">
        <v>4265</v>
      </c>
      <c r="D397" s="36" t="s">
        <v>124</v>
      </c>
      <c r="E397" s="40">
        <f>VLOOKUP($C397,Demographics!$A$2:$T$2860,2,FALSE)</f>
        <v>146</v>
      </c>
      <c r="F397" s="87">
        <f>IFERROR(VLOOKUP($C397,'Graduation Rate'!$A:$M,13,FALSE), "")</f>
        <v>0.41176470599999998</v>
      </c>
      <c r="G397" s="87">
        <f>IFERROR(VLOOKUP($C397,Discipline!$A:$I,4,FALSE), "")</f>
        <v>5.6000000000000001E-2</v>
      </c>
      <c r="H397" s="87" t="str">
        <f>IFERROR(VLOOKUP($C397,'Dual Credit'!$A:$P,6,FALSE), "")</f>
        <v/>
      </c>
      <c r="I397" s="99">
        <f>VLOOKUP($A397,Districts!$A:$G,7,FALSE)</f>
        <v>2.5189333333333335</v>
      </c>
      <c r="J397" s="90">
        <f>VLOOKUP($A397,Districts!$A:$F,5,FALSE)</f>
        <v>16.122570395493636</v>
      </c>
      <c r="K397" s="55">
        <f>VLOOKUP($A397,Districts!$A:$F,6,FALSE)</f>
        <v>15454.61701838402</v>
      </c>
      <c r="L397" s="6">
        <f>VLOOKUP($C397,Demographics!$A$1:$T$2860,3,FALSE)/$E397</f>
        <v>0.4452054794520548</v>
      </c>
      <c r="M397" s="6">
        <f>VLOOKUP($C397,Demographics!$A$1:$T$2860,4,FALSE)/$E397</f>
        <v>0.5547945205479452</v>
      </c>
      <c r="N397" s="6">
        <f>VLOOKUP($C397,Demographics!$A$1:$T$2860,5,FALSE)/$E397</f>
        <v>6.8493150684931503E-3</v>
      </c>
      <c r="O397" s="6">
        <f>VLOOKUP($C397,Demographics!$A$1:$T$2860,6,FALSE)/$E397</f>
        <v>0</v>
      </c>
      <c r="P397" s="6">
        <f>VLOOKUP($C397,Demographics!$A$1:$T$2860,7,FALSE)/$E397</f>
        <v>6.8493150684931503E-3</v>
      </c>
      <c r="Q397" s="6">
        <f>VLOOKUP($C397,Demographics!$A$1:$T$2860,8,FALSE)/$E397</f>
        <v>8.9041095890410954E-2</v>
      </c>
      <c r="R397" s="6">
        <f>VLOOKUP($C397,Demographics!$A$1:$T$2860,9,FALSE)/$E397</f>
        <v>0</v>
      </c>
      <c r="S397" s="6">
        <f>VLOOKUP($C397,Demographics!$A$1:$T$2860,10,FALSE)/$E397</f>
        <v>4.1095890410958902E-2</v>
      </c>
      <c r="T397" s="6">
        <f>VLOOKUP($C397,Demographics!$A$1:$T$2860,11,FALSE)/$E397</f>
        <v>0.85616438356164382</v>
      </c>
      <c r="U397" s="6">
        <f>VLOOKUP($C397,Demographics!$A$1:$T$2860,12,FALSE)/$E397</f>
        <v>2.0547945205479451E-2</v>
      </c>
      <c r="V397" s="6">
        <f>VLOOKUP($C397,Demographics!$A$1:$T$2860,13,FALSE)/$E397</f>
        <v>0</v>
      </c>
      <c r="W397" s="6">
        <f>VLOOKUP($C397,Demographics!$A$1:$T$2860,14,FALSE)/$E397</f>
        <v>2.0547945205479451E-2</v>
      </c>
      <c r="X397" s="6">
        <f>VLOOKUP($C397,Demographics!$A$1:$T$2860,15,FALSE)/$E397</f>
        <v>0.28082191780821919</v>
      </c>
      <c r="Y397" s="6">
        <f>VLOOKUP($C397,Demographics!$A$1:$T$2860,16,FALSE)/$E397</f>
        <v>0</v>
      </c>
      <c r="Z397" s="6">
        <f>VLOOKUP($C397,Demographics!$A$1:$T$2860,17,FALSE)/$E397</f>
        <v>6.8493150684931503E-3</v>
      </c>
      <c r="AA397" s="6">
        <f>VLOOKUP($C397,Demographics!$A$1:$T$2860,18,FALSE)/$E397</f>
        <v>0.28082191780821919</v>
      </c>
      <c r="AB397" s="6">
        <f>VLOOKUP($C397,Demographics!$A$1:$T$2860,19,FALSE)/$E397</f>
        <v>0.14383561643835616</v>
      </c>
      <c r="AC397" s="54">
        <f>VLOOKUP($C397,Demographics!$A$1:$T$2860,20,FALSE)/$E397</f>
        <v>0.15753424657534246</v>
      </c>
      <c r="AD397" s="44">
        <f t="shared" si="30"/>
        <v>2.6642561983471076</v>
      </c>
      <c r="AE397" s="44">
        <f t="shared" si="31"/>
        <v>1.8113402061855672</v>
      </c>
      <c r="AF397" s="44">
        <f t="shared" si="32"/>
        <v>2.2348094747682801</v>
      </c>
      <c r="AG397" s="21">
        <v>-1.2E-2</v>
      </c>
      <c r="AH397" s="18">
        <v>-7.5999999999999998E-2</v>
      </c>
      <c r="AI397" s="17">
        <v>-0.32900000000000001</v>
      </c>
      <c r="AJ397" s="21">
        <f t="shared" si="34"/>
        <v>-0.41700000000000004</v>
      </c>
      <c r="AK397" s="27">
        <f t="shared" si="33"/>
        <v>403</v>
      </c>
    </row>
    <row r="398" spans="1:37" x14ac:dyDescent="0.2">
      <c r="A398" s="9" t="s">
        <v>760</v>
      </c>
      <c r="B398" s="8" t="s">
        <v>307</v>
      </c>
      <c r="C398" s="35">
        <v>5128</v>
      </c>
      <c r="D398" s="36" t="s">
        <v>123</v>
      </c>
      <c r="E398" s="40">
        <f>VLOOKUP($C398,Demographics!$A$2:$T$2860,2,FALSE)</f>
        <v>1787</v>
      </c>
      <c r="F398" s="87">
        <f>IFERROR(VLOOKUP($C398,'Graduation Rate'!$A:$M,13,FALSE), "")</f>
        <v>0.96350365000000004</v>
      </c>
      <c r="G398" s="87">
        <f>IFERROR(VLOOKUP($C398,Discipline!$A:$I,4,FALSE), "")</f>
        <v>3.5000000000000003E-2</v>
      </c>
      <c r="H398" s="87">
        <f>IFERROR(VLOOKUP($C398,'Dual Credit'!$A:$P,6,FALSE), "")</f>
        <v>0.20599999999999999</v>
      </c>
      <c r="I398" s="99">
        <f>VLOOKUP($A398,Districts!$A:$G,7,FALSE)</f>
        <v>2.5189333333333335</v>
      </c>
      <c r="J398" s="90">
        <f>VLOOKUP($A398,Districts!$A:$F,5,FALSE)</f>
        <v>16.122570395493636</v>
      </c>
      <c r="K398" s="55">
        <f>VLOOKUP($A398,Districts!$A:$F,6,FALSE)</f>
        <v>15454.61701838402</v>
      </c>
      <c r="L398" s="6">
        <f>VLOOKUP($C398,Demographics!$A$1:$T$2860,3,FALSE)/$E398</f>
        <v>0.4885282596530498</v>
      </c>
      <c r="M398" s="6">
        <f>VLOOKUP($C398,Demographics!$A$1:$T$2860,4,FALSE)/$E398</f>
        <v>0.51035254616675996</v>
      </c>
      <c r="N398" s="6">
        <f>VLOOKUP($C398,Demographics!$A$1:$T$2860,5,FALSE)/$E398</f>
        <v>1.1191941801902631E-3</v>
      </c>
      <c r="O398" s="6">
        <f>VLOOKUP($C398,Demographics!$A$1:$T$2860,6,FALSE)/$E398</f>
        <v>8.0022383883603804E-2</v>
      </c>
      <c r="P398" s="6">
        <f>VLOOKUP($C398,Demographics!$A$1:$T$2860,7,FALSE)/$E398</f>
        <v>1.3430330162283156E-2</v>
      </c>
      <c r="Q398" s="6">
        <f>VLOOKUP($C398,Demographics!$A$1:$T$2860,8,FALSE)/$E398</f>
        <v>0.1029658645775042</v>
      </c>
      <c r="R398" s="6">
        <f>VLOOKUP($C398,Demographics!$A$1:$T$2860,9,FALSE)/$E398</f>
        <v>2.2383883603805262E-3</v>
      </c>
      <c r="S398" s="6">
        <f>VLOOKUP($C398,Demographics!$A$1:$T$2860,10,FALSE)/$E398</f>
        <v>6.3794068270844995E-2</v>
      </c>
      <c r="T398" s="6">
        <f>VLOOKUP($C398,Demographics!$A$1:$T$2860,11,FALSE)/$E398</f>
        <v>0.7364297705651931</v>
      </c>
      <c r="U398" s="6">
        <f>VLOOKUP($C398,Demographics!$A$1:$T$2860,12,FALSE)/$E398</f>
        <v>2.3503077783995522E-2</v>
      </c>
      <c r="V398" s="6">
        <f>VLOOKUP($C398,Demographics!$A$1:$T$2860,13,FALSE)/$E398</f>
        <v>0</v>
      </c>
      <c r="W398" s="6">
        <f>VLOOKUP($C398,Demographics!$A$1:$T$2860,14,FALSE)/$E398</f>
        <v>2.2383883603805262E-3</v>
      </c>
      <c r="X398" s="6">
        <f>VLOOKUP($C398,Demographics!$A$1:$T$2860,15,FALSE)/$E398</f>
        <v>0.1152770005595971</v>
      </c>
      <c r="Y398" s="6">
        <f>VLOOKUP($C398,Demographics!$A$1:$T$2860,16,FALSE)/$E398</f>
        <v>6.7151650811415782E-3</v>
      </c>
      <c r="Z398" s="6">
        <f>VLOOKUP($C398,Demographics!$A$1:$T$2860,17,FALSE)/$E398</f>
        <v>6.7151650811415782E-3</v>
      </c>
      <c r="AA398" s="6">
        <f>VLOOKUP($C398,Demographics!$A$1:$T$2860,18,FALSE)/$E398</f>
        <v>1.2311135982092894E-2</v>
      </c>
      <c r="AB398" s="6">
        <f>VLOOKUP($C398,Demographics!$A$1:$T$2860,19,FALSE)/$E398</f>
        <v>0.11415780637940683</v>
      </c>
      <c r="AC398" s="54">
        <f>VLOOKUP($C398,Demographics!$A$1:$T$2860,20,FALSE)/$E398</f>
        <v>0.10744264129826525</v>
      </c>
      <c r="AD398" s="44">
        <f t="shared" si="30"/>
        <v>3.3183673469387753</v>
      </c>
      <c r="AE398" s="44">
        <f t="shared" si="31"/>
        <v>2.7662203913491248</v>
      </c>
      <c r="AF398" s="44">
        <f t="shared" si="32"/>
        <v>2.7450980392156867</v>
      </c>
      <c r="AG398" s="19">
        <v>-0.03</v>
      </c>
      <c r="AH398" s="20">
        <v>3.4000000000000002E-2</v>
      </c>
      <c r="AI398" s="17">
        <v>-9.1999999999999998E-2</v>
      </c>
      <c r="AJ398" s="21">
        <f t="shared" si="34"/>
        <v>-8.7999999999999995E-2</v>
      </c>
      <c r="AK398" s="27">
        <f t="shared" si="33"/>
        <v>301</v>
      </c>
    </row>
    <row r="399" spans="1:37" x14ac:dyDescent="0.2">
      <c r="A399" s="9" t="s">
        <v>760</v>
      </c>
      <c r="B399" s="8" t="s">
        <v>414</v>
      </c>
      <c r="C399" s="35">
        <v>3981</v>
      </c>
      <c r="D399" s="36" t="s">
        <v>124</v>
      </c>
      <c r="E399" s="40">
        <f>VLOOKUP($C399,Demographics!$A$2:$T$2860,2,FALSE)</f>
        <v>9</v>
      </c>
      <c r="F399" s="87" t="str">
        <f>IFERROR(VLOOKUP($C399,'Graduation Rate'!$A:$M,13,FALSE), "")</f>
        <v/>
      </c>
      <c r="G399" s="87" t="str">
        <f>IFERROR(VLOOKUP($C399,Discipline!$A:$I,4,FALSE), "")</f>
        <v/>
      </c>
      <c r="H399" s="87" t="str">
        <f>IFERROR(VLOOKUP($C399,'Dual Credit'!$A:$P,6,FALSE), "")</f>
        <v/>
      </c>
      <c r="I399" s="99">
        <f>VLOOKUP($A399,Districts!$A:$G,7,FALSE)</f>
        <v>2.5189333333333335</v>
      </c>
      <c r="J399" s="90">
        <f>VLOOKUP($A399,Districts!$A:$F,5,FALSE)</f>
        <v>16.122570395493636</v>
      </c>
      <c r="K399" s="55">
        <f>VLOOKUP($A399,Districts!$A:$F,6,FALSE)</f>
        <v>15454.61701838402</v>
      </c>
      <c r="L399" s="6">
        <f>VLOOKUP($C399,Demographics!$A$1:$T$2860,3,FALSE)/$E399</f>
        <v>0.22222222222222221</v>
      </c>
      <c r="M399" s="6">
        <f>VLOOKUP($C399,Demographics!$A$1:$T$2860,4,FALSE)/$E399</f>
        <v>0.77777777777777779</v>
      </c>
      <c r="N399" s="6">
        <f>VLOOKUP($C399,Demographics!$A$1:$T$2860,5,FALSE)/$E399</f>
        <v>0</v>
      </c>
      <c r="O399" s="6">
        <f>VLOOKUP($C399,Demographics!$A$1:$T$2860,6,FALSE)/$E399</f>
        <v>0</v>
      </c>
      <c r="P399" s="6">
        <f>VLOOKUP($C399,Demographics!$A$1:$T$2860,7,FALSE)/$E399</f>
        <v>0</v>
      </c>
      <c r="Q399" s="6">
        <f>VLOOKUP($C399,Demographics!$A$1:$T$2860,8,FALSE)/$E399</f>
        <v>0.22222222222222221</v>
      </c>
      <c r="R399" s="6">
        <f>VLOOKUP($C399,Demographics!$A$1:$T$2860,9,FALSE)/$E399</f>
        <v>0</v>
      </c>
      <c r="S399" s="6">
        <f>VLOOKUP($C399,Demographics!$A$1:$T$2860,10,FALSE)/$E399</f>
        <v>0</v>
      </c>
      <c r="T399" s="6">
        <f>VLOOKUP($C399,Demographics!$A$1:$T$2860,11,FALSE)/$E399</f>
        <v>0.77777777777777779</v>
      </c>
      <c r="U399" s="6">
        <f>VLOOKUP($C399,Demographics!$A$1:$T$2860,12,FALSE)/$E399</f>
        <v>0</v>
      </c>
      <c r="V399" s="6">
        <f>VLOOKUP($C399,Demographics!$A$1:$T$2860,13,FALSE)/$E399</f>
        <v>0</v>
      </c>
      <c r="W399" s="6">
        <f>VLOOKUP($C399,Demographics!$A$1:$T$2860,14,FALSE)/$E399</f>
        <v>0.1111111111111111</v>
      </c>
      <c r="X399" s="6">
        <f>VLOOKUP($C399,Demographics!$A$1:$T$2860,15,FALSE)/$E399</f>
        <v>0.44444444444444442</v>
      </c>
      <c r="Y399" s="6">
        <f>VLOOKUP($C399,Demographics!$A$1:$T$2860,16,FALSE)/$E399</f>
        <v>0.1111111111111111</v>
      </c>
      <c r="Z399" s="6">
        <f>VLOOKUP($C399,Demographics!$A$1:$T$2860,17,FALSE)/$E399</f>
        <v>0</v>
      </c>
      <c r="AA399" s="6">
        <f>VLOOKUP($C399,Demographics!$A$1:$T$2860,18,FALSE)/$E399</f>
        <v>0.66666666666666663</v>
      </c>
      <c r="AB399" s="6">
        <f>VLOOKUP($C399,Demographics!$A$1:$T$2860,19,FALSE)/$E399</f>
        <v>0</v>
      </c>
      <c r="AC399" s="54">
        <f>VLOOKUP($C399,Demographics!$A$1:$T$2860,20,FALSE)/$E399</f>
        <v>0</v>
      </c>
      <c r="AD399" s="44" t="str">
        <f t="shared" si="30"/>
        <v/>
      </c>
      <c r="AE399" s="44" t="str">
        <f t="shared" si="31"/>
        <v/>
      </c>
      <c r="AF399" s="44" t="str">
        <f t="shared" si="32"/>
        <v/>
      </c>
      <c r="AG399" s="19"/>
      <c r="AH399" s="20"/>
      <c r="AI399" s="17"/>
      <c r="AJ399" s="21">
        <f t="shared" si="34"/>
        <v>0</v>
      </c>
      <c r="AK399" s="27">
        <f t="shared" si="33"/>
        <v>223</v>
      </c>
    </row>
    <row r="400" spans="1:37" x14ac:dyDescent="0.2">
      <c r="A400" s="9" t="s">
        <v>760</v>
      </c>
      <c r="B400" s="8" t="s">
        <v>508</v>
      </c>
      <c r="C400" s="35">
        <v>1904</v>
      </c>
      <c r="D400" s="36" t="s">
        <v>124</v>
      </c>
      <c r="E400" s="40">
        <f>VLOOKUP($C400,Demographics!$A$2:$T$2860,2,FALSE)</f>
        <v>57</v>
      </c>
      <c r="F400" s="87" t="str">
        <f>IFERROR(VLOOKUP($C400,'Graduation Rate'!$A:$M,13,FALSE), "")</f>
        <v/>
      </c>
      <c r="G400" s="87" t="str">
        <f>IFERROR(VLOOKUP($C400,Discipline!$A:$I,4,FALSE), "")</f>
        <v/>
      </c>
      <c r="H400" s="87" t="str">
        <f>IFERROR(VLOOKUP($C400,'Dual Credit'!$A:$P,6,FALSE), "")</f>
        <v/>
      </c>
      <c r="I400" s="99">
        <f>VLOOKUP($A400,Districts!$A:$G,7,FALSE)</f>
        <v>2.5189333333333335</v>
      </c>
      <c r="J400" s="90">
        <f>VLOOKUP($A400,Districts!$A:$F,5,FALSE)</f>
        <v>16.122570395493636</v>
      </c>
      <c r="K400" s="55">
        <f>VLOOKUP($A400,Districts!$A:$F,6,FALSE)</f>
        <v>15454.61701838402</v>
      </c>
      <c r="L400" s="6">
        <f>VLOOKUP($C400,Demographics!$A$1:$T$2860,3,FALSE)/$E400</f>
        <v>0.50877192982456143</v>
      </c>
      <c r="M400" s="6">
        <f>VLOOKUP($C400,Demographics!$A$1:$T$2860,4,FALSE)/$E400</f>
        <v>0.49122807017543857</v>
      </c>
      <c r="N400" s="6">
        <f>VLOOKUP($C400,Demographics!$A$1:$T$2860,5,FALSE)/$E400</f>
        <v>1.7543859649122806E-2</v>
      </c>
      <c r="O400" s="6">
        <f>VLOOKUP($C400,Demographics!$A$1:$T$2860,6,FALSE)/$E400</f>
        <v>0</v>
      </c>
      <c r="P400" s="6">
        <f>VLOOKUP($C400,Demographics!$A$1:$T$2860,7,FALSE)/$E400</f>
        <v>1.7543859649122806E-2</v>
      </c>
      <c r="Q400" s="6">
        <f>VLOOKUP($C400,Demographics!$A$1:$T$2860,8,FALSE)/$E400</f>
        <v>8.771929824561403E-2</v>
      </c>
      <c r="R400" s="6">
        <f>VLOOKUP($C400,Demographics!$A$1:$T$2860,9,FALSE)/$E400</f>
        <v>0</v>
      </c>
      <c r="S400" s="6">
        <f>VLOOKUP($C400,Demographics!$A$1:$T$2860,10,FALSE)/$E400</f>
        <v>3.5087719298245612E-2</v>
      </c>
      <c r="T400" s="6">
        <f>VLOOKUP($C400,Demographics!$A$1:$T$2860,11,FALSE)/$E400</f>
        <v>0.84210526315789469</v>
      </c>
      <c r="U400" s="6">
        <f>VLOOKUP($C400,Demographics!$A$1:$T$2860,12,FALSE)/$E400</f>
        <v>0</v>
      </c>
      <c r="V400" s="6">
        <f>VLOOKUP($C400,Demographics!$A$1:$T$2860,13,FALSE)/$E400</f>
        <v>0</v>
      </c>
      <c r="W400" s="6">
        <f>VLOOKUP($C400,Demographics!$A$1:$T$2860,14,FALSE)/$E400</f>
        <v>1.7543859649122806E-2</v>
      </c>
      <c r="X400" s="6">
        <f>VLOOKUP($C400,Demographics!$A$1:$T$2860,15,FALSE)/$E400</f>
        <v>0.10526315789473684</v>
      </c>
      <c r="Y400" s="6">
        <f>VLOOKUP($C400,Demographics!$A$1:$T$2860,16,FALSE)/$E400</f>
        <v>1.7543859649122806E-2</v>
      </c>
      <c r="Z400" s="6">
        <f>VLOOKUP($C400,Demographics!$A$1:$T$2860,17,FALSE)/$E400</f>
        <v>0</v>
      </c>
      <c r="AA400" s="6">
        <f>VLOOKUP($C400,Demographics!$A$1:$T$2860,18,FALSE)/$E400</f>
        <v>8.771929824561403E-2</v>
      </c>
      <c r="AB400" s="6">
        <f>VLOOKUP($C400,Demographics!$A$1:$T$2860,19,FALSE)/$E400</f>
        <v>7.0175438596491224E-2</v>
      </c>
      <c r="AC400" s="54">
        <f>VLOOKUP($C400,Demographics!$A$1:$T$2860,20,FALSE)/$E400</f>
        <v>5.2631578947368418E-2</v>
      </c>
      <c r="AD400" s="44">
        <f t="shared" si="30"/>
        <v>2.8103975535168195</v>
      </c>
      <c r="AE400" s="44">
        <f t="shared" si="31"/>
        <v>2.1702344546381243</v>
      </c>
      <c r="AF400" s="44">
        <f t="shared" si="32"/>
        <v>2.8215130023640662</v>
      </c>
      <c r="AG400" s="19">
        <v>-0.41699999999999998</v>
      </c>
      <c r="AH400" s="20">
        <v>-0.39600000000000002</v>
      </c>
      <c r="AI400" s="17">
        <v>0.109</v>
      </c>
      <c r="AJ400" s="21">
        <f t="shared" si="34"/>
        <v>-0.70399999999999996</v>
      </c>
      <c r="AK400" s="27">
        <f t="shared" si="33"/>
        <v>470</v>
      </c>
    </row>
    <row r="401" spans="1:37" x14ac:dyDescent="0.2">
      <c r="A401" s="9" t="s">
        <v>760</v>
      </c>
      <c r="B401" s="8" t="s">
        <v>14</v>
      </c>
      <c r="C401" s="35">
        <v>2428</v>
      </c>
      <c r="D401" s="36" t="s">
        <v>123</v>
      </c>
      <c r="E401" s="40">
        <f>VLOOKUP($C401,Demographics!$A$2:$T$2860,2,FALSE)</f>
        <v>1615</v>
      </c>
      <c r="F401" s="87">
        <f>IFERROR(VLOOKUP($C401,'Graduation Rate'!$A:$M,13,FALSE), "")</f>
        <v>0.90322580600000002</v>
      </c>
      <c r="G401" s="87">
        <f>IFERROR(VLOOKUP($C401,Discipline!$A:$I,4,FALSE), "")</f>
        <v>4.4999999999999998E-2</v>
      </c>
      <c r="H401" s="87">
        <f>IFERROR(VLOOKUP($C401,'Dual Credit'!$A:$P,6,FALSE), "")</f>
        <v>0.18</v>
      </c>
      <c r="I401" s="99">
        <f>VLOOKUP($A401,Districts!$A:$G,7,FALSE)</f>
        <v>2.5189333333333335</v>
      </c>
      <c r="J401" s="90">
        <f>VLOOKUP($A401,Districts!$A:$F,5,FALSE)</f>
        <v>16.122570395493636</v>
      </c>
      <c r="K401" s="55">
        <f>VLOOKUP($A401,Districts!$A:$F,6,FALSE)</f>
        <v>15454.61701838402</v>
      </c>
      <c r="L401" s="6">
        <f>VLOOKUP($C401,Demographics!$A$1:$T$2860,3,FALSE)/$E401</f>
        <v>0.48792569659442725</v>
      </c>
      <c r="M401" s="6">
        <f>VLOOKUP($C401,Demographics!$A$1:$T$2860,4,FALSE)/$E401</f>
        <v>0.51207430340557281</v>
      </c>
      <c r="N401" s="6">
        <f>VLOOKUP($C401,Demographics!$A$1:$T$2860,5,FALSE)/$E401</f>
        <v>6.8111455108359137E-3</v>
      </c>
      <c r="O401" s="6">
        <f>VLOOKUP($C401,Demographics!$A$1:$T$2860,6,FALSE)/$E401</f>
        <v>2.910216718266254E-2</v>
      </c>
      <c r="P401" s="6">
        <f>VLOOKUP($C401,Demographics!$A$1:$T$2860,7,FALSE)/$E401</f>
        <v>6.1919504643962852E-3</v>
      </c>
      <c r="Q401" s="6">
        <f>VLOOKUP($C401,Demographics!$A$1:$T$2860,8,FALSE)/$E401</f>
        <v>0.11950464396284829</v>
      </c>
      <c r="R401" s="6">
        <f>VLOOKUP($C401,Demographics!$A$1:$T$2860,9,FALSE)/$E401</f>
        <v>3.0959752321981426E-3</v>
      </c>
      <c r="S401" s="6">
        <f>VLOOKUP($C401,Demographics!$A$1:$T$2860,10,FALSE)/$E401</f>
        <v>3.9628482972136225E-2</v>
      </c>
      <c r="T401" s="6">
        <f>VLOOKUP($C401,Demographics!$A$1:$T$2860,11,FALSE)/$E401</f>
        <v>0.79566563467492257</v>
      </c>
      <c r="U401" s="6">
        <f>VLOOKUP($C401,Demographics!$A$1:$T$2860,12,FALSE)/$E401</f>
        <v>1.8575851393188854E-2</v>
      </c>
      <c r="V401" s="6">
        <f>VLOOKUP($C401,Demographics!$A$1:$T$2860,13,FALSE)/$E401</f>
        <v>3.0959752321981426E-3</v>
      </c>
      <c r="W401" s="6">
        <f>VLOOKUP($C401,Demographics!$A$1:$T$2860,14,FALSE)/$E401</f>
        <v>1.3003095975232198E-2</v>
      </c>
      <c r="X401" s="6">
        <f>VLOOKUP($C401,Demographics!$A$1:$T$2860,15,FALSE)/$E401</f>
        <v>0.22229102167182663</v>
      </c>
      <c r="Y401" s="6">
        <f>VLOOKUP($C401,Demographics!$A$1:$T$2860,16,FALSE)/$E401</f>
        <v>7.4303405572755414E-3</v>
      </c>
      <c r="Z401" s="6">
        <f>VLOOKUP($C401,Demographics!$A$1:$T$2860,17,FALSE)/$E401</f>
        <v>3.0959752321981426E-3</v>
      </c>
      <c r="AA401" s="6">
        <f>VLOOKUP($C401,Demographics!$A$1:$T$2860,18,FALSE)/$E401</f>
        <v>3.219814241486068E-2</v>
      </c>
      <c r="AB401" s="6">
        <f>VLOOKUP($C401,Demographics!$A$1:$T$2860,19,FALSE)/$E401</f>
        <v>7.4922600619195048E-2</v>
      </c>
      <c r="AC401" s="54">
        <f>VLOOKUP($C401,Demographics!$A$1:$T$2860,20,FALSE)/$E401</f>
        <v>0.14922600619195048</v>
      </c>
      <c r="AD401" s="44">
        <f t="shared" si="30"/>
        <v>3.1893551688843393</v>
      </c>
      <c r="AE401" s="44">
        <f t="shared" si="31"/>
        <v>2.6250000000000004</v>
      </c>
      <c r="AF401" s="44">
        <f t="shared" si="32"/>
        <v>2.6410835214446959</v>
      </c>
      <c r="AG401" s="19">
        <v>3.5000000000000003E-2</v>
      </c>
      <c r="AH401" s="20">
        <v>0.111</v>
      </c>
      <c r="AI401" s="17">
        <v>-2.8000000000000001E-2</v>
      </c>
      <c r="AJ401" s="21">
        <f t="shared" si="34"/>
        <v>0.11800000000000002</v>
      </c>
      <c r="AK401" s="27">
        <f t="shared" si="33"/>
        <v>183</v>
      </c>
    </row>
    <row r="402" spans="1:37" x14ac:dyDescent="0.2">
      <c r="A402" s="9" t="s">
        <v>761</v>
      </c>
      <c r="B402" s="8" t="s">
        <v>172</v>
      </c>
      <c r="C402" s="35">
        <v>2850</v>
      </c>
      <c r="D402" s="36" t="s">
        <v>123</v>
      </c>
      <c r="E402" s="40">
        <f>VLOOKUP($C402,Demographics!$A$2:$T$2860,2,FALSE)</f>
        <v>1944</v>
      </c>
      <c r="F402" s="87">
        <f>IFERROR(VLOOKUP($C402,'Graduation Rate'!$A:$M,13,FALSE), "")</f>
        <v>0.95081967199999995</v>
      </c>
      <c r="G402" s="87">
        <f>IFERROR(VLOOKUP($C402,Discipline!$A:$I,4,FALSE), "")</f>
        <v>2.9000000000000001E-2</v>
      </c>
      <c r="H402" s="87">
        <f>IFERROR(VLOOKUP($C402,'Dual Credit'!$A:$P,6,FALSE), "")</f>
        <v>0.28199999999999997</v>
      </c>
      <c r="I402" s="99">
        <f>VLOOKUP($A402,Districts!$A:$G,7,FALSE)</f>
        <v>1.1093867711315353</v>
      </c>
      <c r="J402" s="90">
        <f>VLOOKUP($A402,Districts!$A:$F,5,FALSE)</f>
        <v>15.751498189593985</v>
      </c>
      <c r="K402" s="55">
        <f>VLOOKUP($A402,Districts!$A:$F,6,FALSE)</f>
        <v>14480.122983816338</v>
      </c>
      <c r="L402" s="6">
        <f>VLOOKUP($C402,Demographics!$A$1:$T$2860,3,FALSE)/$E402</f>
        <v>0.47170781893004116</v>
      </c>
      <c r="M402" s="6">
        <f>VLOOKUP($C402,Demographics!$A$1:$T$2860,4,FALSE)/$E402</f>
        <v>0.5282921810699589</v>
      </c>
      <c r="N402" s="6">
        <f>VLOOKUP($C402,Demographics!$A$1:$T$2860,5,FALSE)/$E402</f>
        <v>4.11522633744856E-3</v>
      </c>
      <c r="O402" s="6">
        <f>VLOOKUP($C402,Demographics!$A$1:$T$2860,6,FALSE)/$E402</f>
        <v>5.1954732510288065E-2</v>
      </c>
      <c r="P402" s="6">
        <f>VLOOKUP($C402,Demographics!$A$1:$T$2860,7,FALSE)/$E402</f>
        <v>7.716049382716049E-3</v>
      </c>
      <c r="Q402" s="6">
        <f>VLOOKUP($C402,Demographics!$A$1:$T$2860,8,FALSE)/$E402</f>
        <v>7.4588477366255138E-2</v>
      </c>
      <c r="R402" s="6">
        <f>VLOOKUP($C402,Demographics!$A$1:$T$2860,9,FALSE)/$E402</f>
        <v>3.6008230452674898E-3</v>
      </c>
      <c r="S402" s="6">
        <f>VLOOKUP($C402,Demographics!$A$1:$T$2860,10,FALSE)/$E402</f>
        <v>3.6522633744855967E-2</v>
      </c>
      <c r="T402" s="6">
        <f>VLOOKUP($C402,Demographics!$A$1:$T$2860,11,FALSE)/$E402</f>
        <v>0.82150205761316875</v>
      </c>
      <c r="U402" s="6">
        <f>VLOOKUP($C402,Demographics!$A$1:$T$2860,12,FALSE)/$E402</f>
        <v>1.0802469135802469E-2</v>
      </c>
      <c r="V402" s="6">
        <f>VLOOKUP($C402,Demographics!$A$1:$T$2860,13,FALSE)/$E402</f>
        <v>1.02880658436214E-3</v>
      </c>
      <c r="W402" s="6">
        <f>VLOOKUP($C402,Demographics!$A$1:$T$2860,14,FALSE)/$E402</f>
        <v>6.1728395061728392E-3</v>
      </c>
      <c r="X402" s="6">
        <f>VLOOKUP($C402,Demographics!$A$1:$T$2860,15,FALSE)/$E402</f>
        <v>9.8251028806584359E-2</v>
      </c>
      <c r="Y402" s="6">
        <f>VLOOKUP($C402,Demographics!$A$1:$T$2860,16,FALSE)/$E402</f>
        <v>0</v>
      </c>
      <c r="Z402" s="6">
        <f>VLOOKUP($C402,Demographics!$A$1:$T$2860,17,FALSE)/$E402</f>
        <v>5.6584362139917698E-3</v>
      </c>
      <c r="AA402" s="6">
        <f>VLOOKUP($C402,Demographics!$A$1:$T$2860,18,FALSE)/$E402</f>
        <v>2.8292181069958847E-2</v>
      </c>
      <c r="AB402" s="6">
        <f>VLOOKUP($C402,Demographics!$A$1:$T$2860,19,FALSE)/$E402</f>
        <v>0.10545267489711935</v>
      </c>
      <c r="AC402" s="54">
        <f>VLOOKUP($C402,Demographics!$A$1:$T$2860,20,FALSE)/$E402</f>
        <v>9.0534979423868317E-2</v>
      </c>
      <c r="AD402" s="44">
        <f t="shared" si="30"/>
        <v>3.4783057851239669</v>
      </c>
      <c r="AE402" s="44">
        <f t="shared" si="31"/>
        <v>2.998960498960499</v>
      </c>
      <c r="AF402" s="44">
        <f t="shared" si="32"/>
        <v>2.9093484419263453</v>
      </c>
      <c r="AG402" s="19">
        <v>0.17</v>
      </c>
      <c r="AH402" s="20">
        <v>0.32600000000000001</v>
      </c>
      <c r="AI402" s="17">
        <v>0.104</v>
      </c>
      <c r="AJ402" s="21">
        <f t="shared" si="34"/>
        <v>0.6</v>
      </c>
      <c r="AK402" s="27">
        <f t="shared" si="33"/>
        <v>62</v>
      </c>
    </row>
    <row r="403" spans="1:37" x14ac:dyDescent="0.2">
      <c r="A403" s="9" t="s">
        <v>761</v>
      </c>
      <c r="B403" s="8" t="s">
        <v>270</v>
      </c>
      <c r="C403" s="35">
        <v>1502</v>
      </c>
      <c r="D403" s="36" t="s">
        <v>124</v>
      </c>
      <c r="E403" s="40">
        <f>VLOOKUP($C403,Demographics!$A$2:$T$2860,2,FALSE)</f>
        <v>80</v>
      </c>
      <c r="F403" s="87">
        <f>IFERROR(VLOOKUP($C403,'Graduation Rate'!$A:$M,13,FALSE), "")</f>
        <v>0.77272727299999999</v>
      </c>
      <c r="G403" s="87" t="str">
        <f>IFERROR(VLOOKUP($C403,Discipline!$A:$I,4,FALSE), "")</f>
        <v/>
      </c>
      <c r="H403" s="87" t="str">
        <f>IFERROR(VLOOKUP($C403,'Dual Credit'!$A:$P,6,FALSE), "")</f>
        <v/>
      </c>
      <c r="I403" s="99">
        <f>VLOOKUP($A403,Districts!$A:$G,7,FALSE)</f>
        <v>1.1093867711315353</v>
      </c>
      <c r="J403" s="90">
        <f>VLOOKUP($A403,Districts!$A:$F,5,FALSE)</f>
        <v>15.751498189593985</v>
      </c>
      <c r="K403" s="55">
        <f>VLOOKUP($A403,Districts!$A:$F,6,FALSE)</f>
        <v>14480.122983816338</v>
      </c>
      <c r="L403" s="6">
        <f>VLOOKUP($C403,Demographics!$A$1:$T$2860,3,FALSE)/$E403</f>
        <v>0.42499999999999999</v>
      </c>
      <c r="M403" s="6">
        <f>VLOOKUP($C403,Demographics!$A$1:$T$2860,4,FALSE)/$E403</f>
        <v>0.57499999999999996</v>
      </c>
      <c r="N403" s="6">
        <f>VLOOKUP($C403,Demographics!$A$1:$T$2860,5,FALSE)/$E403</f>
        <v>0</v>
      </c>
      <c r="O403" s="6">
        <f>VLOOKUP($C403,Demographics!$A$1:$T$2860,6,FALSE)/$E403</f>
        <v>1.2500000000000001E-2</v>
      </c>
      <c r="P403" s="6">
        <f>VLOOKUP($C403,Demographics!$A$1:$T$2860,7,FALSE)/$E403</f>
        <v>1.2500000000000001E-2</v>
      </c>
      <c r="Q403" s="6">
        <f>VLOOKUP($C403,Demographics!$A$1:$T$2860,8,FALSE)/$E403</f>
        <v>8.7499999999999994E-2</v>
      </c>
      <c r="R403" s="6">
        <f>VLOOKUP($C403,Demographics!$A$1:$T$2860,9,FALSE)/$E403</f>
        <v>0</v>
      </c>
      <c r="S403" s="6">
        <f>VLOOKUP($C403,Demographics!$A$1:$T$2860,10,FALSE)/$E403</f>
        <v>3.7499999999999999E-2</v>
      </c>
      <c r="T403" s="6">
        <f>VLOOKUP($C403,Demographics!$A$1:$T$2860,11,FALSE)/$E403</f>
        <v>0.85</v>
      </c>
      <c r="U403" s="6">
        <f>VLOOKUP($C403,Demographics!$A$1:$T$2860,12,FALSE)/$E403</f>
        <v>0</v>
      </c>
      <c r="V403" s="6">
        <f>VLOOKUP($C403,Demographics!$A$1:$T$2860,13,FALSE)/$E403</f>
        <v>1.2500000000000001E-2</v>
      </c>
      <c r="W403" s="6">
        <f>VLOOKUP($C403,Demographics!$A$1:$T$2860,14,FALSE)/$E403</f>
        <v>3.7499999999999999E-2</v>
      </c>
      <c r="X403" s="6">
        <f>VLOOKUP($C403,Demographics!$A$1:$T$2860,15,FALSE)/$E403</f>
        <v>0.27500000000000002</v>
      </c>
      <c r="Y403" s="6">
        <f>VLOOKUP($C403,Demographics!$A$1:$T$2860,16,FALSE)/$E403</f>
        <v>0</v>
      </c>
      <c r="Z403" s="6">
        <f>VLOOKUP($C403,Demographics!$A$1:$T$2860,17,FALSE)/$E403</f>
        <v>0</v>
      </c>
      <c r="AA403" s="6">
        <f>VLOOKUP($C403,Demographics!$A$1:$T$2860,18,FALSE)/$E403</f>
        <v>0.13750000000000001</v>
      </c>
      <c r="AB403" s="6">
        <f>VLOOKUP($C403,Demographics!$A$1:$T$2860,19,FALSE)/$E403</f>
        <v>0.2</v>
      </c>
      <c r="AC403" s="54">
        <f>VLOOKUP($C403,Demographics!$A$1:$T$2860,20,FALSE)/$E403</f>
        <v>0.41249999999999998</v>
      </c>
      <c r="AD403" s="44">
        <f t="shared" si="30"/>
        <v>2.9083969465648849</v>
      </c>
      <c r="AE403" s="44" t="str">
        <f t="shared" si="31"/>
        <v/>
      </c>
      <c r="AF403" s="44">
        <f t="shared" si="32"/>
        <v>2.7619047619047623</v>
      </c>
      <c r="AG403" s="19">
        <v>0.17899999999999999</v>
      </c>
      <c r="AH403" s="20"/>
      <c r="AI403" s="17">
        <v>0.188</v>
      </c>
      <c r="AJ403" s="21">
        <f t="shared" si="34"/>
        <v>0.36699999999999999</v>
      </c>
      <c r="AK403" s="27">
        <f t="shared" si="33"/>
        <v>110</v>
      </c>
    </row>
    <row r="404" spans="1:37" x14ac:dyDescent="0.2">
      <c r="A404" s="9" t="s">
        <v>762</v>
      </c>
      <c r="B404" s="8" t="s">
        <v>509</v>
      </c>
      <c r="C404" s="35">
        <v>1518</v>
      </c>
      <c r="D404" s="36" t="s">
        <v>124</v>
      </c>
      <c r="E404" s="40">
        <f>VLOOKUP($C404,Demographics!$A$2:$T$2860,2,FALSE)</f>
        <v>11</v>
      </c>
      <c r="F404" s="87" t="str">
        <f>IFERROR(VLOOKUP($C404,'Graduation Rate'!$A:$M,13,FALSE), "")</f>
        <v/>
      </c>
      <c r="G404" s="87" t="str">
        <f>IFERROR(VLOOKUP($C404,Discipline!$A:$I,4,FALSE), "")</f>
        <v/>
      </c>
      <c r="H404" s="87" t="str">
        <f>IFERROR(VLOOKUP($C404,'Dual Credit'!$A:$P,6,FALSE), "")</f>
        <v/>
      </c>
      <c r="I404" s="99">
        <f>VLOOKUP($A404,Districts!$A:$G,7,FALSE)</f>
        <v>7.5615384615384613</v>
      </c>
      <c r="J404" s="90">
        <f>VLOOKUP($A404,Districts!$A:$F,5,FALSE)</f>
        <v>16.566815856777495</v>
      </c>
      <c r="K404" s="55">
        <f>VLOOKUP($A404,Districts!$A:$F,6,FALSE)</f>
        <v>15989.836301885336</v>
      </c>
      <c r="L404" s="6">
        <f>VLOOKUP($C404,Demographics!$A$1:$T$2860,3,FALSE)/$E404</f>
        <v>0.36363636363636365</v>
      </c>
      <c r="M404" s="6">
        <f>VLOOKUP($C404,Demographics!$A$1:$T$2860,4,FALSE)/$E404</f>
        <v>0.63636363636363635</v>
      </c>
      <c r="N404" s="6">
        <f>VLOOKUP($C404,Demographics!$A$1:$T$2860,5,FALSE)/$E404</f>
        <v>0</v>
      </c>
      <c r="O404" s="6">
        <f>VLOOKUP($C404,Demographics!$A$1:$T$2860,6,FALSE)/$E404</f>
        <v>0</v>
      </c>
      <c r="P404" s="6">
        <f>VLOOKUP($C404,Demographics!$A$1:$T$2860,7,FALSE)/$E404</f>
        <v>0</v>
      </c>
      <c r="Q404" s="6">
        <f>VLOOKUP($C404,Demographics!$A$1:$T$2860,8,FALSE)/$E404</f>
        <v>0.36363636363636365</v>
      </c>
      <c r="R404" s="6">
        <f>VLOOKUP($C404,Demographics!$A$1:$T$2860,9,FALSE)/$E404</f>
        <v>0</v>
      </c>
      <c r="S404" s="6">
        <f>VLOOKUP($C404,Demographics!$A$1:$T$2860,10,FALSE)/$E404</f>
        <v>0</v>
      </c>
      <c r="T404" s="6">
        <f>VLOOKUP($C404,Demographics!$A$1:$T$2860,11,FALSE)/$E404</f>
        <v>0.63636363636363635</v>
      </c>
      <c r="U404" s="6">
        <f>VLOOKUP($C404,Demographics!$A$1:$T$2860,12,FALSE)/$E404</f>
        <v>9.0909090909090912E-2</v>
      </c>
      <c r="V404" s="6">
        <f>VLOOKUP($C404,Demographics!$A$1:$T$2860,13,FALSE)/$E404</f>
        <v>0</v>
      </c>
      <c r="W404" s="6">
        <f>VLOOKUP($C404,Demographics!$A$1:$T$2860,14,FALSE)/$E404</f>
        <v>9.0909090909090912E-2</v>
      </c>
      <c r="X404" s="6">
        <f>VLOOKUP($C404,Demographics!$A$1:$T$2860,15,FALSE)/$E404</f>
        <v>0.72727272727272729</v>
      </c>
      <c r="Y404" s="6">
        <f>VLOOKUP($C404,Demographics!$A$1:$T$2860,16,FALSE)/$E404</f>
        <v>9.0909090909090912E-2</v>
      </c>
      <c r="Z404" s="6">
        <f>VLOOKUP($C404,Demographics!$A$1:$T$2860,17,FALSE)/$E404</f>
        <v>0</v>
      </c>
      <c r="AA404" s="6">
        <f>VLOOKUP($C404,Demographics!$A$1:$T$2860,18,FALSE)/$E404</f>
        <v>0.18181818181818182</v>
      </c>
      <c r="AB404" s="6">
        <f>VLOOKUP($C404,Demographics!$A$1:$T$2860,19,FALSE)/$E404</f>
        <v>0</v>
      </c>
      <c r="AC404" s="54">
        <f>VLOOKUP($C404,Demographics!$A$1:$T$2860,20,FALSE)/$E404</f>
        <v>0.18181818181818182</v>
      </c>
      <c r="AD404" s="44" t="str">
        <f t="shared" si="30"/>
        <v/>
      </c>
      <c r="AE404" s="44" t="str">
        <f t="shared" si="31"/>
        <v/>
      </c>
      <c r="AF404" s="44" t="str">
        <f t="shared" si="32"/>
        <v/>
      </c>
      <c r="AG404" s="19"/>
      <c r="AH404" s="20"/>
      <c r="AI404" s="17"/>
      <c r="AJ404" s="21">
        <f t="shared" si="34"/>
        <v>0</v>
      </c>
      <c r="AK404" s="27">
        <f t="shared" si="33"/>
        <v>223</v>
      </c>
    </row>
    <row r="405" spans="1:37" x14ac:dyDescent="0.2">
      <c r="A405" s="9" t="s">
        <v>762</v>
      </c>
      <c r="B405" s="8" t="s">
        <v>137</v>
      </c>
      <c r="C405" s="35">
        <v>3089</v>
      </c>
      <c r="D405" s="36" t="s">
        <v>123</v>
      </c>
      <c r="E405" s="40">
        <f>VLOOKUP($C405,Demographics!$A$2:$T$2860,2,FALSE)</f>
        <v>292</v>
      </c>
      <c r="F405" s="87">
        <f>IFERROR(VLOOKUP($C405,'Graduation Rate'!$A:$M,13,FALSE), "")</f>
        <v>0.72727272700000001</v>
      </c>
      <c r="G405" s="87">
        <f>IFERROR(VLOOKUP($C405,Discipline!$A:$I,4,FALSE), "")</f>
        <v>0.13</v>
      </c>
      <c r="H405" s="87" t="str">
        <f>IFERROR(VLOOKUP($C405,'Dual Credit'!$A:$P,6,FALSE), "")</f>
        <v/>
      </c>
      <c r="I405" s="99">
        <f>VLOOKUP($A405,Districts!$A:$G,7,FALSE)</f>
        <v>7.5615384615384613</v>
      </c>
      <c r="J405" s="90">
        <f>VLOOKUP($A405,Districts!$A:$F,5,FALSE)</f>
        <v>16.566815856777495</v>
      </c>
      <c r="K405" s="55">
        <f>VLOOKUP($A405,Districts!$A:$F,6,FALSE)</f>
        <v>15989.836301885336</v>
      </c>
      <c r="L405" s="6">
        <f>VLOOKUP($C405,Demographics!$A$1:$T$2860,3,FALSE)/$E405</f>
        <v>0.44178082191780821</v>
      </c>
      <c r="M405" s="6">
        <f>VLOOKUP($C405,Demographics!$A$1:$T$2860,4,FALSE)/$E405</f>
        <v>0.55821917808219179</v>
      </c>
      <c r="N405" s="6">
        <f>VLOOKUP($C405,Demographics!$A$1:$T$2860,5,FALSE)/$E405</f>
        <v>3.4246575342465752E-3</v>
      </c>
      <c r="O405" s="6">
        <f>VLOOKUP($C405,Demographics!$A$1:$T$2860,6,FALSE)/$E405</f>
        <v>1.0273972602739725E-2</v>
      </c>
      <c r="P405" s="6">
        <f>VLOOKUP($C405,Demographics!$A$1:$T$2860,7,FALSE)/$E405</f>
        <v>2.0547945205479451E-2</v>
      </c>
      <c r="Q405" s="6">
        <f>VLOOKUP($C405,Demographics!$A$1:$T$2860,8,FALSE)/$E405</f>
        <v>0.32534246575342468</v>
      </c>
      <c r="R405" s="6">
        <f>VLOOKUP($C405,Demographics!$A$1:$T$2860,9,FALSE)/$E405</f>
        <v>0</v>
      </c>
      <c r="S405" s="6">
        <f>VLOOKUP($C405,Demographics!$A$1:$T$2860,10,FALSE)/$E405</f>
        <v>1.0273972602739725E-2</v>
      </c>
      <c r="T405" s="6">
        <f>VLOOKUP($C405,Demographics!$A$1:$T$2860,11,FALSE)/$E405</f>
        <v>0.63013698630136983</v>
      </c>
      <c r="U405" s="6">
        <f>VLOOKUP($C405,Demographics!$A$1:$T$2860,12,FALSE)/$E405</f>
        <v>0.15753424657534246</v>
      </c>
      <c r="V405" s="6">
        <f>VLOOKUP($C405,Demographics!$A$1:$T$2860,13,FALSE)/$E405</f>
        <v>1.0273972602739725E-2</v>
      </c>
      <c r="W405" s="6">
        <f>VLOOKUP($C405,Demographics!$A$1:$T$2860,14,FALSE)/$E405</f>
        <v>9.5890410958904104E-2</v>
      </c>
      <c r="X405" s="6">
        <f>VLOOKUP($C405,Demographics!$A$1:$T$2860,15,FALSE)/$E405</f>
        <v>0.88013698630136983</v>
      </c>
      <c r="Y405" s="6">
        <f>VLOOKUP($C405,Demographics!$A$1:$T$2860,16,FALSE)/$E405</f>
        <v>6.1643835616438353E-2</v>
      </c>
      <c r="Z405" s="6">
        <f>VLOOKUP($C405,Demographics!$A$1:$T$2860,17,FALSE)/$E405</f>
        <v>0</v>
      </c>
      <c r="AA405" s="6">
        <f>VLOOKUP($C405,Demographics!$A$1:$T$2860,18,FALSE)/$E405</f>
        <v>8.5616438356164379E-2</v>
      </c>
      <c r="AB405" s="6">
        <f>VLOOKUP($C405,Demographics!$A$1:$T$2860,19,FALSE)/$E405</f>
        <v>2.0547945205479451E-2</v>
      </c>
      <c r="AC405" s="54">
        <f>VLOOKUP($C405,Demographics!$A$1:$T$2860,20,FALSE)/$E405</f>
        <v>0.15068493150684931</v>
      </c>
      <c r="AD405" s="44">
        <f t="shared" si="30"/>
        <v>1.9225352112676055</v>
      </c>
      <c r="AE405" s="44">
        <f t="shared" si="31"/>
        <v>1.6700404858299593</v>
      </c>
      <c r="AF405" s="44">
        <f t="shared" si="32"/>
        <v>2.0730452674897122</v>
      </c>
      <c r="AG405" s="19">
        <v>-0.29899999999999999</v>
      </c>
      <c r="AH405" s="20">
        <v>3.3000000000000002E-2</v>
      </c>
      <c r="AI405" s="17">
        <v>0.22500000000000001</v>
      </c>
      <c r="AJ405" s="21">
        <f t="shared" si="34"/>
        <v>-4.1000000000000009E-2</v>
      </c>
      <c r="AK405" s="27">
        <f t="shared" si="33"/>
        <v>283</v>
      </c>
    </row>
    <row r="406" spans="1:37" x14ac:dyDescent="0.2">
      <c r="A406" s="9" t="s">
        <v>763</v>
      </c>
      <c r="B406" s="8" t="s">
        <v>153</v>
      </c>
      <c r="C406" s="35">
        <v>2214</v>
      </c>
      <c r="D406" s="36" t="s">
        <v>123</v>
      </c>
      <c r="E406" s="40">
        <f>VLOOKUP($C406,Demographics!$A$2:$T$2860,2,FALSE)</f>
        <v>253</v>
      </c>
      <c r="F406" s="87">
        <f>IFERROR(VLOOKUP($C406,'Graduation Rate'!$A:$M,13,FALSE), "")</f>
        <v>0.9375</v>
      </c>
      <c r="G406" s="87">
        <f>IFERROR(VLOOKUP($C406,Discipline!$A:$I,4,FALSE), "")</f>
        <v>4.3999999999999997E-2</v>
      </c>
      <c r="H406" s="87" t="str">
        <f>IFERROR(VLOOKUP($C406,'Dual Credit'!$A:$P,6,FALSE), "")</f>
        <v/>
      </c>
      <c r="I406" s="99">
        <f>VLOOKUP($A406,Districts!$A:$G,7,FALSE)</f>
        <v>1.5207547169811322</v>
      </c>
      <c r="J406" s="90">
        <f>VLOOKUP($A406,Districts!$A:$F,5,FALSE)</f>
        <v>13.982101789821025</v>
      </c>
      <c r="K406" s="55">
        <f>VLOOKUP($A406,Districts!$A:$F,6,FALSE)</f>
        <v>17984.928934100903</v>
      </c>
      <c r="L406" s="6">
        <f>VLOOKUP($C406,Demographics!$A$1:$T$2860,3,FALSE)/$E406</f>
        <v>0.50592885375494068</v>
      </c>
      <c r="M406" s="6">
        <f>VLOOKUP($C406,Demographics!$A$1:$T$2860,4,FALSE)/$E406</f>
        <v>0.49407114624505927</v>
      </c>
      <c r="N406" s="6">
        <f>VLOOKUP($C406,Demographics!$A$1:$T$2860,5,FALSE)/$E406</f>
        <v>2.3715415019762844E-2</v>
      </c>
      <c r="O406" s="6">
        <f>VLOOKUP($C406,Demographics!$A$1:$T$2860,6,FALSE)/$E406</f>
        <v>3.1620553359683792E-2</v>
      </c>
      <c r="P406" s="6">
        <f>VLOOKUP($C406,Demographics!$A$1:$T$2860,7,FALSE)/$E406</f>
        <v>7.9051383399209481E-3</v>
      </c>
      <c r="Q406" s="6">
        <f>VLOOKUP($C406,Demographics!$A$1:$T$2860,8,FALSE)/$E406</f>
        <v>0.34387351778656128</v>
      </c>
      <c r="R406" s="6">
        <f>VLOOKUP($C406,Demographics!$A$1:$T$2860,9,FALSE)/$E406</f>
        <v>0</v>
      </c>
      <c r="S406" s="6">
        <f>VLOOKUP($C406,Demographics!$A$1:$T$2860,10,FALSE)/$E406</f>
        <v>0.13833992094861661</v>
      </c>
      <c r="T406" s="6">
        <f>VLOOKUP($C406,Demographics!$A$1:$T$2860,11,FALSE)/$E406</f>
        <v>0.45454545454545453</v>
      </c>
      <c r="U406" s="6">
        <f>VLOOKUP($C406,Demographics!$A$1:$T$2860,12,FALSE)/$E406</f>
        <v>0.1225296442687747</v>
      </c>
      <c r="V406" s="6">
        <f>VLOOKUP($C406,Demographics!$A$1:$T$2860,13,FALSE)/$E406</f>
        <v>1.1857707509881422E-2</v>
      </c>
      <c r="W406" s="6">
        <f>VLOOKUP($C406,Demographics!$A$1:$T$2860,14,FALSE)/$E406</f>
        <v>7.9051383399209488E-2</v>
      </c>
      <c r="X406" s="6">
        <f>VLOOKUP($C406,Demographics!$A$1:$T$2860,15,FALSE)/$E406</f>
        <v>0.65612648221343872</v>
      </c>
      <c r="Y406" s="6">
        <f>VLOOKUP($C406,Demographics!$A$1:$T$2860,16,FALSE)/$E406</f>
        <v>7.9051383399209481E-3</v>
      </c>
      <c r="Z406" s="6">
        <f>VLOOKUP($C406,Demographics!$A$1:$T$2860,17,FALSE)/$E406</f>
        <v>3.952569169960474E-3</v>
      </c>
      <c r="AA406" s="6">
        <f>VLOOKUP($C406,Demographics!$A$1:$T$2860,18,FALSE)/$E406</f>
        <v>1.9762845849802372E-2</v>
      </c>
      <c r="AB406" s="6">
        <f>VLOOKUP($C406,Demographics!$A$1:$T$2860,19,FALSE)/$E406</f>
        <v>3.1620553359683792E-2</v>
      </c>
      <c r="AC406" s="54">
        <f>VLOOKUP($C406,Demographics!$A$1:$T$2860,20,FALSE)/$E406</f>
        <v>0.13043478260869565</v>
      </c>
      <c r="AD406" s="44">
        <f t="shared" si="30"/>
        <v>2.6703853955375254</v>
      </c>
      <c r="AE406" s="44">
        <f t="shared" si="31"/>
        <v>2.3427991886409738</v>
      </c>
      <c r="AF406" s="44">
        <f t="shared" si="32"/>
        <v>2.3801820020222446</v>
      </c>
      <c r="AG406" s="19">
        <v>1.2999999999999999E-2</v>
      </c>
      <c r="AH406" s="20">
        <v>0.16600000000000001</v>
      </c>
      <c r="AI406" s="17">
        <v>0.253</v>
      </c>
      <c r="AJ406" s="21">
        <f t="shared" si="34"/>
        <v>0.43200000000000005</v>
      </c>
      <c r="AK406" s="27">
        <f t="shared" si="33"/>
        <v>99</v>
      </c>
    </row>
    <row r="407" spans="1:37" x14ac:dyDescent="0.2">
      <c r="A407" s="9" t="s">
        <v>764</v>
      </c>
      <c r="B407" s="8" t="s">
        <v>386</v>
      </c>
      <c r="C407" s="35">
        <v>3899</v>
      </c>
      <c r="D407" s="36" t="s">
        <v>124</v>
      </c>
      <c r="E407" s="40">
        <f>VLOOKUP($C407,Demographics!$A$2:$T$2860,2,FALSE)</f>
        <v>170</v>
      </c>
      <c r="F407" s="87">
        <f>IFERROR(VLOOKUP($C407,'Graduation Rate'!$A:$M,13,FALSE), "")</f>
        <v>0.42307692299999999</v>
      </c>
      <c r="G407" s="87">
        <f>IFERROR(VLOOKUP($C407,Discipline!$A:$I,4,FALSE), "")</f>
        <v>1.4E-2</v>
      </c>
      <c r="H407" s="87" t="str">
        <f>IFERROR(VLOOKUP($C407,'Dual Credit'!$A:$P,6,FALSE), "")</f>
        <v/>
      </c>
      <c r="I407" s="99">
        <f>VLOOKUP($A407,Districts!$A:$G,7,FALSE)</f>
        <v>4.0324499729583563</v>
      </c>
      <c r="J407" s="90">
        <f>VLOOKUP($A407,Districts!$A:$F,5,FALSE)</f>
        <v>14.136749155959867</v>
      </c>
      <c r="K407" s="55">
        <f>VLOOKUP($A407,Districts!$A:$F,6,FALSE)</f>
        <v>15208.294949815336</v>
      </c>
      <c r="L407" s="6">
        <f>VLOOKUP($C407,Demographics!$A$1:$T$2860,3,FALSE)/$E407</f>
        <v>0.5</v>
      </c>
      <c r="M407" s="6">
        <f>VLOOKUP($C407,Demographics!$A$1:$T$2860,4,FALSE)/$E407</f>
        <v>0.5</v>
      </c>
      <c r="N407" s="6">
        <f>VLOOKUP($C407,Demographics!$A$1:$T$2860,5,FALSE)/$E407</f>
        <v>1.7647058823529412E-2</v>
      </c>
      <c r="O407" s="6">
        <f>VLOOKUP($C407,Demographics!$A$1:$T$2860,6,FALSE)/$E407</f>
        <v>0</v>
      </c>
      <c r="P407" s="6">
        <f>VLOOKUP($C407,Demographics!$A$1:$T$2860,7,FALSE)/$E407</f>
        <v>2.3529411764705882E-2</v>
      </c>
      <c r="Q407" s="6">
        <f>VLOOKUP($C407,Demographics!$A$1:$T$2860,8,FALSE)/$E407</f>
        <v>0.12941176470588237</v>
      </c>
      <c r="R407" s="6">
        <f>VLOOKUP($C407,Demographics!$A$1:$T$2860,9,FALSE)/$E407</f>
        <v>1.1764705882352941E-2</v>
      </c>
      <c r="S407" s="6">
        <f>VLOOKUP($C407,Demographics!$A$1:$T$2860,10,FALSE)/$E407</f>
        <v>0.1588235294117647</v>
      </c>
      <c r="T407" s="6">
        <f>VLOOKUP($C407,Demographics!$A$1:$T$2860,11,FALSE)/$E407</f>
        <v>0.6588235294117647</v>
      </c>
      <c r="U407" s="6">
        <f>VLOOKUP($C407,Demographics!$A$1:$T$2860,12,FALSE)/$E407</f>
        <v>1.7647058823529412E-2</v>
      </c>
      <c r="V407" s="6">
        <f>VLOOKUP($C407,Demographics!$A$1:$T$2860,13,FALSE)/$E407</f>
        <v>2.3529411764705882E-2</v>
      </c>
      <c r="W407" s="6">
        <f>VLOOKUP($C407,Demographics!$A$1:$T$2860,14,FALSE)/$E407</f>
        <v>0.20588235294117646</v>
      </c>
      <c r="X407" s="6">
        <f>VLOOKUP($C407,Demographics!$A$1:$T$2860,15,FALSE)/$E407</f>
        <v>0.62352941176470589</v>
      </c>
      <c r="Y407" s="6">
        <f>VLOOKUP($C407,Demographics!$A$1:$T$2860,16,FALSE)/$E407</f>
        <v>0</v>
      </c>
      <c r="Z407" s="6">
        <f>VLOOKUP($C407,Demographics!$A$1:$T$2860,17,FALSE)/$E407</f>
        <v>1.1764705882352941E-2</v>
      </c>
      <c r="AA407" s="6">
        <f>VLOOKUP($C407,Demographics!$A$1:$T$2860,18,FALSE)/$E407</f>
        <v>0.26470588235294118</v>
      </c>
      <c r="AB407" s="6">
        <f>VLOOKUP($C407,Demographics!$A$1:$T$2860,19,FALSE)/$E407</f>
        <v>8.8235294117647065E-2</v>
      </c>
      <c r="AC407" s="54">
        <f>VLOOKUP($C407,Demographics!$A$1:$T$2860,20,FALSE)/$E407</f>
        <v>0.17647058823529413</v>
      </c>
      <c r="AD407" s="44" t="str">
        <f t="shared" si="30"/>
        <v/>
      </c>
      <c r="AE407" s="44" t="str">
        <f t="shared" si="31"/>
        <v/>
      </c>
      <c r="AF407" s="44">
        <f t="shared" si="32"/>
        <v>1.7096774193548387</v>
      </c>
      <c r="AG407" s="19"/>
      <c r="AH407" s="20"/>
      <c r="AI407" s="17">
        <v>-0.29099999999999998</v>
      </c>
      <c r="AJ407" s="21">
        <f t="shared" si="34"/>
        <v>-0.29099999999999998</v>
      </c>
      <c r="AK407" s="27">
        <f t="shared" si="33"/>
        <v>370</v>
      </c>
    </row>
    <row r="408" spans="1:37" x14ac:dyDescent="0.2">
      <c r="A408" s="9" t="s">
        <v>764</v>
      </c>
      <c r="B408" s="8" t="s">
        <v>121</v>
      </c>
      <c r="C408" s="35">
        <v>1718</v>
      </c>
      <c r="D408" s="36" t="s">
        <v>124</v>
      </c>
      <c r="E408" s="40">
        <f>VLOOKUP($C408,Demographics!$A$2:$T$2860,2,FALSE)</f>
        <v>203</v>
      </c>
      <c r="F408" s="87">
        <f>IFERROR(VLOOKUP($C408,'Graduation Rate'!$A:$M,13,FALSE), "")</f>
        <v>0.53125</v>
      </c>
      <c r="G408" s="87" t="str">
        <f>IFERROR(VLOOKUP($C408,Discipline!$A:$I,4,FALSE), "")</f>
        <v/>
      </c>
      <c r="H408" s="87" t="str">
        <f>IFERROR(VLOOKUP($C408,'Dual Credit'!$A:$P,6,FALSE), "")</f>
        <v/>
      </c>
      <c r="I408" s="99">
        <f>VLOOKUP($A408,Districts!$A:$G,7,FALSE)</f>
        <v>4.0324499729583563</v>
      </c>
      <c r="J408" s="90">
        <f>VLOOKUP($A408,Districts!$A:$F,5,FALSE)</f>
        <v>14.136749155959867</v>
      </c>
      <c r="K408" s="55">
        <f>VLOOKUP($A408,Districts!$A:$F,6,FALSE)</f>
        <v>15208.294949815336</v>
      </c>
      <c r="L408" s="6">
        <f>VLOOKUP($C408,Demographics!$A$1:$T$2860,3,FALSE)/$E408</f>
        <v>0.55172413793103448</v>
      </c>
      <c r="M408" s="6">
        <f>VLOOKUP($C408,Demographics!$A$1:$T$2860,4,FALSE)/$E408</f>
        <v>0.44827586206896552</v>
      </c>
      <c r="N408" s="6">
        <f>VLOOKUP($C408,Demographics!$A$1:$T$2860,5,FALSE)/$E408</f>
        <v>9.852216748768473E-3</v>
      </c>
      <c r="O408" s="6">
        <f>VLOOKUP($C408,Demographics!$A$1:$T$2860,6,FALSE)/$E408</f>
        <v>1.4778325123152709E-2</v>
      </c>
      <c r="P408" s="6">
        <f>VLOOKUP($C408,Demographics!$A$1:$T$2860,7,FALSE)/$E408</f>
        <v>4.9261083743842365E-3</v>
      </c>
      <c r="Q408" s="6">
        <f>VLOOKUP($C408,Demographics!$A$1:$T$2860,8,FALSE)/$E408</f>
        <v>0.10837438423645321</v>
      </c>
      <c r="R408" s="6">
        <f>VLOOKUP($C408,Demographics!$A$1:$T$2860,9,FALSE)/$E408</f>
        <v>1.9704433497536946E-2</v>
      </c>
      <c r="S408" s="6">
        <f>VLOOKUP($C408,Demographics!$A$1:$T$2860,10,FALSE)/$E408</f>
        <v>0.12315270935960591</v>
      </c>
      <c r="T408" s="6">
        <f>VLOOKUP($C408,Demographics!$A$1:$T$2860,11,FALSE)/$E408</f>
        <v>0.71921182266009853</v>
      </c>
      <c r="U408" s="6">
        <f>VLOOKUP($C408,Demographics!$A$1:$T$2860,12,FALSE)/$E408</f>
        <v>9.852216748768473E-3</v>
      </c>
      <c r="V408" s="6">
        <f>VLOOKUP($C408,Demographics!$A$1:$T$2860,13,FALSE)/$E408</f>
        <v>0</v>
      </c>
      <c r="W408" s="6">
        <f>VLOOKUP($C408,Demographics!$A$1:$T$2860,14,FALSE)/$E408</f>
        <v>2.4630541871921183E-2</v>
      </c>
      <c r="X408" s="6">
        <f>VLOOKUP($C408,Demographics!$A$1:$T$2860,15,FALSE)/$E408</f>
        <v>0.33004926108374383</v>
      </c>
      <c r="Y408" s="6">
        <f>VLOOKUP($C408,Demographics!$A$1:$T$2860,16,FALSE)/$E408</f>
        <v>0</v>
      </c>
      <c r="Z408" s="6">
        <f>VLOOKUP($C408,Demographics!$A$1:$T$2860,17,FALSE)/$E408</f>
        <v>3.9408866995073892E-2</v>
      </c>
      <c r="AA408" s="6">
        <f>VLOOKUP($C408,Demographics!$A$1:$T$2860,18,FALSE)/$E408</f>
        <v>0.17241379310344829</v>
      </c>
      <c r="AB408" s="6">
        <f>VLOOKUP($C408,Demographics!$A$1:$T$2860,19,FALSE)/$E408</f>
        <v>0.14285714285714285</v>
      </c>
      <c r="AC408" s="54">
        <f>VLOOKUP($C408,Demographics!$A$1:$T$2860,20,FALSE)/$E408</f>
        <v>9.3596059113300489E-2</v>
      </c>
      <c r="AD408" s="44">
        <f t="shared" si="30"/>
        <v>3.0338983050847452</v>
      </c>
      <c r="AE408" s="44">
        <f t="shared" si="31"/>
        <v>1.9786729857819907</v>
      </c>
      <c r="AF408" s="44">
        <f t="shared" si="32"/>
        <v>2.3290780141843967</v>
      </c>
      <c r="AG408" s="19">
        <v>0.122</v>
      </c>
      <c r="AH408" s="20">
        <v>-9.7000000000000003E-2</v>
      </c>
      <c r="AI408" s="17">
        <v>-0.14099999999999999</v>
      </c>
      <c r="AJ408" s="21">
        <f t="shared" si="34"/>
        <v>-0.11599999999999999</v>
      </c>
      <c r="AK408" s="27">
        <f t="shared" si="33"/>
        <v>313</v>
      </c>
    </row>
    <row r="409" spans="1:37" x14ac:dyDescent="0.2">
      <c r="A409" s="9" t="s">
        <v>764</v>
      </c>
      <c r="B409" s="8" t="s">
        <v>333</v>
      </c>
      <c r="C409" s="35">
        <v>2272</v>
      </c>
      <c r="D409" s="36" t="s">
        <v>123</v>
      </c>
      <c r="E409" s="40">
        <f>VLOOKUP($C409,Demographics!$A$2:$T$2860,2,FALSE)</f>
        <v>2676</v>
      </c>
      <c r="F409" s="87">
        <f>IFERROR(VLOOKUP($C409,'Graduation Rate'!$A:$M,13,FALSE), "")</f>
        <v>0.90544871800000004</v>
      </c>
      <c r="G409" s="87">
        <f>IFERROR(VLOOKUP($C409,Discipline!$A:$I,4,FALSE), "")</f>
        <v>4.5999999999999999E-2</v>
      </c>
      <c r="H409" s="87">
        <f>IFERROR(VLOOKUP($C409,'Dual Credit'!$A:$P,6,FALSE), "")</f>
        <v>0.23699999999999999</v>
      </c>
      <c r="I409" s="99">
        <f>VLOOKUP($A409,Districts!$A:$G,7,FALSE)</f>
        <v>4.0324499729583563</v>
      </c>
      <c r="J409" s="90">
        <f>VLOOKUP($A409,Districts!$A:$F,5,FALSE)</f>
        <v>14.136749155959867</v>
      </c>
      <c r="K409" s="55">
        <f>VLOOKUP($A409,Districts!$A:$F,6,FALSE)</f>
        <v>15208.294949815336</v>
      </c>
      <c r="L409" s="6">
        <f>VLOOKUP($C409,Demographics!$A$1:$T$2860,3,FALSE)/$E409</f>
        <v>0.47757847533632286</v>
      </c>
      <c r="M409" s="6">
        <f>VLOOKUP($C409,Demographics!$A$1:$T$2860,4,FALSE)/$E409</f>
        <v>0.52242152466367708</v>
      </c>
      <c r="N409" s="6">
        <f>VLOOKUP($C409,Demographics!$A$1:$T$2860,5,FALSE)/$E409</f>
        <v>1.0837070254110613E-2</v>
      </c>
      <c r="O409" s="6">
        <f>VLOOKUP($C409,Demographics!$A$1:$T$2860,6,FALSE)/$E409</f>
        <v>4.4095665171898356E-2</v>
      </c>
      <c r="P409" s="6">
        <f>VLOOKUP($C409,Demographics!$A$1:$T$2860,7,FALSE)/$E409</f>
        <v>1.4947683109118086E-2</v>
      </c>
      <c r="Q409" s="6">
        <f>VLOOKUP($C409,Demographics!$A$1:$T$2860,8,FALSE)/$E409</f>
        <v>0.11771300448430494</v>
      </c>
      <c r="R409" s="6">
        <f>VLOOKUP($C409,Demographics!$A$1:$T$2860,9,FALSE)/$E409</f>
        <v>2.4663677130044841E-2</v>
      </c>
      <c r="S409" s="6">
        <f>VLOOKUP($C409,Demographics!$A$1:$T$2860,10,FALSE)/$E409</f>
        <v>0.10538116591928251</v>
      </c>
      <c r="T409" s="6">
        <f>VLOOKUP($C409,Demographics!$A$1:$T$2860,11,FALSE)/$E409</f>
        <v>0.68236173393124067</v>
      </c>
      <c r="U409" s="6">
        <f>VLOOKUP($C409,Demographics!$A$1:$T$2860,12,FALSE)/$E409</f>
        <v>2.2795216741405083E-2</v>
      </c>
      <c r="V409" s="6">
        <f>VLOOKUP($C409,Demographics!$A$1:$T$2860,13,FALSE)/$E409</f>
        <v>7.1001494768310911E-3</v>
      </c>
      <c r="W409" s="6">
        <f>VLOOKUP($C409,Demographics!$A$1:$T$2860,14,FALSE)/$E409</f>
        <v>1.2331838565022421E-2</v>
      </c>
      <c r="X409" s="6">
        <f>VLOOKUP($C409,Demographics!$A$1:$T$2860,15,FALSE)/$E409</f>
        <v>0.35239162929745887</v>
      </c>
      <c r="Y409" s="6">
        <f>VLOOKUP($C409,Demographics!$A$1:$T$2860,16,FALSE)/$E409</f>
        <v>3.7369207772795218E-4</v>
      </c>
      <c r="Z409" s="6">
        <f>VLOOKUP($C409,Demographics!$A$1:$T$2860,17,FALSE)/$E409</f>
        <v>7.0254110612855011E-2</v>
      </c>
      <c r="AA409" s="6">
        <f>VLOOKUP($C409,Demographics!$A$1:$T$2860,18,FALSE)/$E409</f>
        <v>4.708520179372197E-2</v>
      </c>
      <c r="AB409" s="6">
        <f>VLOOKUP($C409,Demographics!$A$1:$T$2860,19,FALSE)/$E409</f>
        <v>5.3811659192825115E-2</v>
      </c>
      <c r="AC409" s="54">
        <f>VLOOKUP($C409,Demographics!$A$1:$T$2860,20,FALSE)/$E409</f>
        <v>0.15171898355754859</v>
      </c>
      <c r="AD409" s="44">
        <f t="shared" si="30"/>
        <v>2.8414634146341466</v>
      </c>
      <c r="AE409" s="44">
        <f t="shared" si="31"/>
        <v>1.9877175025588536</v>
      </c>
      <c r="AF409" s="44">
        <f t="shared" si="32"/>
        <v>2.3453551912568305</v>
      </c>
      <c r="AG409" s="19">
        <v>-0.153</v>
      </c>
      <c r="AH409" s="20">
        <v>-0.36299999999999999</v>
      </c>
      <c r="AI409" s="17">
        <v>-0.14899999999999999</v>
      </c>
      <c r="AJ409" s="21">
        <f t="shared" si="34"/>
        <v>-0.66500000000000004</v>
      </c>
      <c r="AK409" s="27">
        <f t="shared" si="33"/>
        <v>461</v>
      </c>
    </row>
    <row r="410" spans="1:37" x14ac:dyDescent="0.2">
      <c r="A410" s="9" t="s">
        <v>765</v>
      </c>
      <c r="B410" s="8" t="s">
        <v>510</v>
      </c>
      <c r="C410" s="35">
        <v>1682</v>
      </c>
      <c r="D410" s="36" t="s">
        <v>124</v>
      </c>
      <c r="E410" s="40">
        <f>VLOOKUP($C410,Demographics!$A$2:$T$2860,2,FALSE)</f>
        <v>44</v>
      </c>
      <c r="F410" s="87">
        <f>IFERROR(VLOOKUP($C410,'Graduation Rate'!$A:$M,13,FALSE), "")</f>
        <v>0.86666666699999995</v>
      </c>
      <c r="G410" s="87">
        <f>IFERROR(VLOOKUP($C410,Discipline!$A:$I,4,FALSE), "")</f>
        <v>0.06</v>
      </c>
      <c r="H410" s="87" t="str">
        <f>IFERROR(VLOOKUP($C410,'Dual Credit'!$A:$P,6,FALSE), "")</f>
        <v/>
      </c>
      <c r="I410" s="99">
        <f>VLOOKUP($A410,Districts!$A:$G,7,FALSE)</f>
        <v>4.6355866355866358</v>
      </c>
      <c r="J410" s="90">
        <f>VLOOKUP($A410,Districts!$A:$F,5,FALSE)</f>
        <v>14.413938753959872</v>
      </c>
      <c r="K410" s="55">
        <f>VLOOKUP($A410,Districts!$A:$F,6,FALSE)</f>
        <v>16165.742972816653</v>
      </c>
      <c r="L410" s="6">
        <f>VLOOKUP($C410,Demographics!$A$1:$T$2860,3,FALSE)/$E410</f>
        <v>0.45454545454545453</v>
      </c>
      <c r="M410" s="6">
        <f>VLOOKUP($C410,Demographics!$A$1:$T$2860,4,FALSE)/$E410</f>
        <v>0.54545454545454541</v>
      </c>
      <c r="N410" s="6">
        <f>VLOOKUP($C410,Demographics!$A$1:$T$2860,5,FALSE)/$E410</f>
        <v>2.2727272727272728E-2</v>
      </c>
      <c r="O410" s="6">
        <f>VLOOKUP($C410,Demographics!$A$1:$T$2860,6,FALSE)/$E410</f>
        <v>0</v>
      </c>
      <c r="P410" s="6">
        <f>VLOOKUP($C410,Demographics!$A$1:$T$2860,7,FALSE)/$E410</f>
        <v>0</v>
      </c>
      <c r="Q410" s="6">
        <f>VLOOKUP($C410,Demographics!$A$1:$T$2860,8,FALSE)/$E410</f>
        <v>6.8181818181818177E-2</v>
      </c>
      <c r="R410" s="6">
        <f>VLOOKUP($C410,Demographics!$A$1:$T$2860,9,FALSE)/$E410</f>
        <v>0</v>
      </c>
      <c r="S410" s="6">
        <f>VLOOKUP($C410,Demographics!$A$1:$T$2860,10,FALSE)/$E410</f>
        <v>9.0909090909090912E-2</v>
      </c>
      <c r="T410" s="6">
        <f>VLOOKUP($C410,Demographics!$A$1:$T$2860,11,FALSE)/$E410</f>
        <v>0.81818181818181823</v>
      </c>
      <c r="U410" s="6">
        <f>VLOOKUP($C410,Demographics!$A$1:$T$2860,12,FALSE)/$E410</f>
        <v>0</v>
      </c>
      <c r="V410" s="6">
        <f>VLOOKUP($C410,Demographics!$A$1:$T$2860,13,FALSE)/$E410</f>
        <v>0</v>
      </c>
      <c r="W410" s="6">
        <f>VLOOKUP($C410,Demographics!$A$1:$T$2860,14,FALSE)/$E410</f>
        <v>0.11363636363636363</v>
      </c>
      <c r="X410" s="6">
        <f>VLOOKUP($C410,Demographics!$A$1:$T$2860,15,FALSE)/$E410</f>
        <v>0.54545454545454541</v>
      </c>
      <c r="Y410" s="6">
        <f>VLOOKUP($C410,Demographics!$A$1:$T$2860,16,FALSE)/$E410</f>
        <v>0</v>
      </c>
      <c r="Z410" s="6">
        <f>VLOOKUP($C410,Demographics!$A$1:$T$2860,17,FALSE)/$E410</f>
        <v>0</v>
      </c>
      <c r="AA410" s="6">
        <f>VLOOKUP($C410,Demographics!$A$1:$T$2860,18,FALSE)/$E410</f>
        <v>0.11363636363636363</v>
      </c>
      <c r="AB410" s="6">
        <f>VLOOKUP($C410,Demographics!$A$1:$T$2860,19,FALSE)/$E410</f>
        <v>4.5454545454545456E-2</v>
      </c>
      <c r="AC410" s="54">
        <f>VLOOKUP($C410,Demographics!$A$1:$T$2860,20,FALSE)/$E410</f>
        <v>0.13636363636363635</v>
      </c>
      <c r="AD410" s="44">
        <f t="shared" si="30"/>
        <v>2.6247030878859858</v>
      </c>
      <c r="AE410" s="44" t="str">
        <f t="shared" si="31"/>
        <v/>
      </c>
      <c r="AF410" s="44">
        <f t="shared" si="32"/>
        <v>2</v>
      </c>
      <c r="AG410" s="19">
        <v>0.03</v>
      </c>
      <c r="AH410" s="20"/>
      <c r="AI410" s="17">
        <v>-0.26200000000000001</v>
      </c>
      <c r="AJ410" s="21">
        <f t="shared" si="34"/>
        <v>-0.23200000000000001</v>
      </c>
      <c r="AK410" s="27">
        <f t="shared" si="33"/>
        <v>356</v>
      </c>
    </row>
    <row r="411" spans="1:37" x14ac:dyDescent="0.2">
      <c r="A411" s="9" t="s">
        <v>765</v>
      </c>
      <c r="B411" s="8" t="s">
        <v>64</v>
      </c>
      <c r="C411" s="35">
        <v>4149</v>
      </c>
      <c r="D411" s="36" t="s">
        <v>123</v>
      </c>
      <c r="E411" s="40">
        <f>VLOOKUP($C411,Demographics!$A$2:$T$2860,2,FALSE)</f>
        <v>424</v>
      </c>
      <c r="F411" s="87">
        <f>IFERROR(VLOOKUP($C411,'Graduation Rate'!$A:$M,13,FALSE), "")</f>
        <v>0.93939393900000001</v>
      </c>
      <c r="G411" s="87">
        <f>IFERROR(VLOOKUP($C411,Discipline!$A:$I,4,FALSE), "")</f>
        <v>3.2000000000000001E-2</v>
      </c>
      <c r="H411" s="87">
        <f>IFERROR(VLOOKUP($C411,'Dual Credit'!$A:$P,6,FALSE), "")</f>
        <v>0.16</v>
      </c>
      <c r="I411" s="99">
        <f>VLOOKUP($A411,Districts!$A:$G,7,FALSE)</f>
        <v>4.6355866355866358</v>
      </c>
      <c r="J411" s="90">
        <f>VLOOKUP($A411,Districts!$A:$F,5,FALSE)</f>
        <v>14.413938753959872</v>
      </c>
      <c r="K411" s="55">
        <f>VLOOKUP($A411,Districts!$A:$F,6,FALSE)</f>
        <v>16165.742972816653</v>
      </c>
      <c r="L411" s="6">
        <f>VLOOKUP($C411,Demographics!$A$1:$T$2860,3,FALSE)/$E411</f>
        <v>0.49056603773584906</v>
      </c>
      <c r="M411" s="6">
        <f>VLOOKUP($C411,Demographics!$A$1:$T$2860,4,FALSE)/$E411</f>
        <v>0.50943396226415094</v>
      </c>
      <c r="N411" s="6">
        <f>VLOOKUP($C411,Demographics!$A$1:$T$2860,5,FALSE)/$E411</f>
        <v>2.3584905660377358E-3</v>
      </c>
      <c r="O411" s="6">
        <f>VLOOKUP($C411,Demographics!$A$1:$T$2860,6,FALSE)/$E411</f>
        <v>3.3018867924528301E-2</v>
      </c>
      <c r="P411" s="6">
        <f>VLOOKUP($C411,Demographics!$A$1:$T$2860,7,FALSE)/$E411</f>
        <v>1.4150943396226415E-2</v>
      </c>
      <c r="Q411" s="6">
        <f>VLOOKUP($C411,Demographics!$A$1:$T$2860,8,FALSE)/$E411</f>
        <v>6.6037735849056603E-2</v>
      </c>
      <c r="R411" s="6">
        <f>VLOOKUP($C411,Demographics!$A$1:$T$2860,9,FALSE)/$E411</f>
        <v>0</v>
      </c>
      <c r="S411" s="6">
        <f>VLOOKUP($C411,Demographics!$A$1:$T$2860,10,FALSE)/$E411</f>
        <v>6.3679245283018868E-2</v>
      </c>
      <c r="T411" s="6">
        <f>VLOOKUP($C411,Demographics!$A$1:$T$2860,11,FALSE)/$E411</f>
        <v>0.82075471698113212</v>
      </c>
      <c r="U411" s="6">
        <f>VLOOKUP($C411,Demographics!$A$1:$T$2860,12,FALSE)/$E411</f>
        <v>1.4150943396226415E-2</v>
      </c>
      <c r="V411" s="6">
        <f>VLOOKUP($C411,Demographics!$A$1:$T$2860,13,FALSE)/$E411</f>
        <v>4.7169811320754715E-3</v>
      </c>
      <c r="W411" s="6">
        <f>VLOOKUP($C411,Demographics!$A$1:$T$2860,14,FALSE)/$E411</f>
        <v>3.7735849056603772E-2</v>
      </c>
      <c r="X411" s="6">
        <f>VLOOKUP($C411,Demographics!$A$1:$T$2860,15,FALSE)/$E411</f>
        <v>0.21226415094339623</v>
      </c>
      <c r="Y411" s="6">
        <f>VLOOKUP($C411,Demographics!$A$1:$T$2860,16,FALSE)/$E411</f>
        <v>0</v>
      </c>
      <c r="Z411" s="6">
        <f>VLOOKUP($C411,Demographics!$A$1:$T$2860,17,FALSE)/$E411</f>
        <v>7.0754716981132077E-3</v>
      </c>
      <c r="AA411" s="6">
        <f>VLOOKUP($C411,Demographics!$A$1:$T$2860,18,FALSE)/$E411</f>
        <v>1.8867924528301886E-2</v>
      </c>
      <c r="AB411" s="6">
        <f>VLOOKUP($C411,Demographics!$A$1:$T$2860,19,FALSE)/$E411</f>
        <v>7.3113207547169809E-2</v>
      </c>
      <c r="AC411" s="54">
        <f>VLOOKUP($C411,Demographics!$A$1:$T$2860,20,FALSE)/$E411</f>
        <v>0.16037735849056603</v>
      </c>
      <c r="AD411" s="44">
        <f t="shared" si="30"/>
        <v>3.2893660531697342</v>
      </c>
      <c r="AE411" s="44">
        <f t="shared" si="31"/>
        <v>2.6880165289256199</v>
      </c>
      <c r="AF411" s="44">
        <f t="shared" si="32"/>
        <v>2.7423245614035086</v>
      </c>
      <c r="AG411" s="19">
        <v>0.13300000000000001</v>
      </c>
      <c r="AH411" s="20">
        <v>0.126</v>
      </c>
      <c r="AI411" s="17">
        <v>9.2999999999999999E-2</v>
      </c>
      <c r="AJ411" s="21">
        <f t="shared" si="34"/>
        <v>0.35199999999999998</v>
      </c>
      <c r="AK411" s="27">
        <f t="shared" si="33"/>
        <v>115</v>
      </c>
    </row>
    <row r="412" spans="1:37" x14ac:dyDescent="0.2">
      <c r="A412" s="9" t="s">
        <v>766</v>
      </c>
      <c r="B412" s="8" t="s">
        <v>72</v>
      </c>
      <c r="C412" s="35">
        <v>3008</v>
      </c>
      <c r="D412" s="36" t="s">
        <v>124</v>
      </c>
      <c r="E412" s="40">
        <f>VLOOKUP($C412,Demographics!$A$2:$T$2860,2,FALSE)</f>
        <v>1010</v>
      </c>
      <c r="F412" s="87" t="str">
        <f>IFERROR(VLOOKUP($C412,'Graduation Rate'!$A:$M,13,FALSE), "")</f>
        <v/>
      </c>
      <c r="G412" s="87" t="str">
        <f>IFERROR(VLOOKUP($C412,Discipline!$A:$I,4,FALSE), "")</f>
        <v/>
      </c>
      <c r="H412" s="87">
        <f>IFERROR(VLOOKUP($C412,'Dual Credit'!$A:$P,6,FALSE), "")</f>
        <v>0.1</v>
      </c>
      <c r="I412" s="99">
        <f>VLOOKUP($A412,Districts!$A:$G,7,FALSE)</f>
        <v>1.5229357798165137</v>
      </c>
      <c r="J412" s="90">
        <f>VLOOKUP($A412,Districts!$A:$F,5,FALSE)</f>
        <v>13.1685889835076</v>
      </c>
      <c r="K412" s="55">
        <f>VLOOKUP($A412,Districts!$A:$F,6,FALSE)</f>
        <v>15085.808833781048</v>
      </c>
      <c r="L412" s="6">
        <f>VLOOKUP($C412,Demographics!$A$1:$T$2860,3,FALSE)/$E412</f>
        <v>0.50495049504950495</v>
      </c>
      <c r="M412" s="6">
        <f>VLOOKUP($C412,Demographics!$A$1:$T$2860,4,FALSE)/$E412</f>
        <v>0.49504950495049505</v>
      </c>
      <c r="N412" s="6">
        <f>VLOOKUP($C412,Demographics!$A$1:$T$2860,5,FALSE)/$E412</f>
        <v>1.8811881188118811E-2</v>
      </c>
      <c r="O412" s="6">
        <f>VLOOKUP($C412,Demographics!$A$1:$T$2860,6,FALSE)/$E412</f>
        <v>1.782178217821782E-2</v>
      </c>
      <c r="P412" s="6">
        <f>VLOOKUP($C412,Demographics!$A$1:$T$2860,7,FALSE)/$E412</f>
        <v>1.5841584158415842E-2</v>
      </c>
      <c r="Q412" s="6">
        <f>VLOOKUP($C412,Demographics!$A$1:$T$2860,8,FALSE)/$E412</f>
        <v>0.10396039603960396</v>
      </c>
      <c r="R412" s="6">
        <f>VLOOKUP($C412,Demographics!$A$1:$T$2860,9,FALSE)/$E412</f>
        <v>2.9702970297029703E-3</v>
      </c>
      <c r="S412" s="6">
        <f>VLOOKUP($C412,Demographics!$A$1:$T$2860,10,FALSE)/$E412</f>
        <v>7.5247524752475245E-2</v>
      </c>
      <c r="T412" s="6">
        <f>VLOOKUP($C412,Demographics!$A$1:$T$2860,11,FALSE)/$E412</f>
        <v>0.76534653465346536</v>
      </c>
      <c r="U412" s="6">
        <f>VLOOKUP($C412,Demographics!$A$1:$T$2860,12,FALSE)/$E412</f>
        <v>4.9504950495049506E-3</v>
      </c>
      <c r="V412" s="6">
        <f>VLOOKUP($C412,Demographics!$A$1:$T$2860,13,FALSE)/$E412</f>
        <v>0</v>
      </c>
      <c r="W412" s="6">
        <f>VLOOKUP($C412,Demographics!$A$1:$T$2860,14,FALSE)/$E412</f>
        <v>0</v>
      </c>
      <c r="X412" s="6">
        <f>VLOOKUP($C412,Demographics!$A$1:$T$2860,15,FALSE)/$E412</f>
        <v>0.26435643564356437</v>
      </c>
      <c r="Y412" s="6">
        <f>VLOOKUP($C412,Demographics!$A$1:$T$2860,16,FALSE)/$E412</f>
        <v>1.9801980198019802E-3</v>
      </c>
      <c r="Z412" s="6">
        <f>VLOOKUP($C412,Demographics!$A$1:$T$2860,17,FALSE)/$E412</f>
        <v>1.4851485148514851E-2</v>
      </c>
      <c r="AA412" s="6">
        <f>VLOOKUP($C412,Demographics!$A$1:$T$2860,18,FALSE)/$E412</f>
        <v>3.9603960396039604E-2</v>
      </c>
      <c r="AB412" s="6">
        <f>VLOOKUP($C412,Demographics!$A$1:$T$2860,19,FALSE)/$E412</f>
        <v>0.10792079207920792</v>
      </c>
      <c r="AC412" s="54">
        <f>VLOOKUP($C412,Demographics!$A$1:$T$2860,20,FALSE)/$E412</f>
        <v>3.7623762376237622E-2</v>
      </c>
      <c r="AD412" s="44">
        <f t="shared" si="30"/>
        <v>3.0291750503018111</v>
      </c>
      <c r="AE412" s="44">
        <f t="shared" si="31"/>
        <v>2.6609657947686118</v>
      </c>
      <c r="AF412" s="44">
        <f t="shared" si="32"/>
        <v>2.8239999999999998</v>
      </c>
      <c r="AG412" s="19">
        <v>-0.14299999999999999</v>
      </c>
      <c r="AH412" s="20">
        <v>0.13100000000000001</v>
      </c>
      <c r="AI412" s="17">
        <v>0.17499999999999999</v>
      </c>
      <c r="AJ412" s="21">
        <f t="shared" si="34"/>
        <v>0.16300000000000001</v>
      </c>
      <c r="AK412" s="27">
        <f t="shared" si="33"/>
        <v>170</v>
      </c>
    </row>
    <row r="413" spans="1:37" x14ac:dyDescent="0.2">
      <c r="A413" s="9" t="s">
        <v>766</v>
      </c>
      <c r="B413" s="8" t="s">
        <v>416</v>
      </c>
      <c r="C413" s="35">
        <v>1603</v>
      </c>
      <c r="D413" s="36" t="s">
        <v>124</v>
      </c>
      <c r="E413" s="40">
        <f>VLOOKUP($C413,Demographics!$A$2:$T$2860,2,FALSE)</f>
        <v>3</v>
      </c>
      <c r="F413" s="87" t="str">
        <f>IFERROR(VLOOKUP($C413,'Graduation Rate'!$A:$M,13,FALSE), "")</f>
        <v/>
      </c>
      <c r="G413" s="87" t="str">
        <f>IFERROR(VLOOKUP($C413,Discipline!$A:$I,4,FALSE), "")</f>
        <v/>
      </c>
      <c r="H413" s="87" t="str">
        <f>IFERROR(VLOOKUP($C413,'Dual Credit'!$A:$P,6,FALSE), "")</f>
        <v/>
      </c>
      <c r="I413" s="99">
        <f>VLOOKUP($A413,Districts!$A:$G,7,FALSE)</f>
        <v>1.5229357798165137</v>
      </c>
      <c r="J413" s="90">
        <f>VLOOKUP($A413,Districts!$A:$F,5,FALSE)</f>
        <v>13.1685889835076</v>
      </c>
      <c r="K413" s="55">
        <f>VLOOKUP($A413,Districts!$A:$F,6,FALSE)</f>
        <v>15085.808833781048</v>
      </c>
      <c r="L413" s="6">
        <f>VLOOKUP($C413,Demographics!$A$1:$T$2860,3,FALSE)/$E413</f>
        <v>1</v>
      </c>
      <c r="M413" s="6">
        <f>VLOOKUP($C413,Demographics!$A$1:$T$2860,4,FALSE)/$E413</f>
        <v>0</v>
      </c>
      <c r="N413" s="6">
        <f>VLOOKUP($C413,Demographics!$A$1:$T$2860,5,FALSE)/$E413</f>
        <v>0</v>
      </c>
      <c r="O413" s="6">
        <f>VLOOKUP($C413,Demographics!$A$1:$T$2860,6,FALSE)/$E413</f>
        <v>0</v>
      </c>
      <c r="P413" s="6">
        <f>VLOOKUP($C413,Demographics!$A$1:$T$2860,7,FALSE)/$E413</f>
        <v>0</v>
      </c>
      <c r="Q413" s="6">
        <f>VLOOKUP($C413,Demographics!$A$1:$T$2860,8,FALSE)/$E413</f>
        <v>0</v>
      </c>
      <c r="R413" s="6">
        <f>VLOOKUP($C413,Demographics!$A$1:$T$2860,9,FALSE)/$E413</f>
        <v>0</v>
      </c>
      <c r="S413" s="6">
        <f>VLOOKUP($C413,Demographics!$A$1:$T$2860,10,FALSE)/$E413</f>
        <v>0</v>
      </c>
      <c r="T413" s="6">
        <f>VLOOKUP($C413,Demographics!$A$1:$T$2860,11,FALSE)/$E413</f>
        <v>1</v>
      </c>
      <c r="U413" s="6">
        <f>VLOOKUP($C413,Demographics!$A$1:$T$2860,12,FALSE)/$E413</f>
        <v>0</v>
      </c>
      <c r="V413" s="6">
        <f>VLOOKUP($C413,Demographics!$A$1:$T$2860,13,FALSE)/$E413</f>
        <v>0.66666666666666663</v>
      </c>
      <c r="W413" s="6">
        <f>VLOOKUP($C413,Demographics!$A$1:$T$2860,14,FALSE)/$E413</f>
        <v>0</v>
      </c>
      <c r="X413" s="6">
        <f>VLOOKUP($C413,Demographics!$A$1:$T$2860,15,FALSE)/$E413</f>
        <v>0</v>
      </c>
      <c r="Y413" s="6">
        <f>VLOOKUP($C413,Demographics!$A$1:$T$2860,16,FALSE)/$E413</f>
        <v>0</v>
      </c>
      <c r="Z413" s="6">
        <f>VLOOKUP($C413,Demographics!$A$1:$T$2860,17,FALSE)/$E413</f>
        <v>0</v>
      </c>
      <c r="AA413" s="6">
        <f>VLOOKUP($C413,Demographics!$A$1:$T$2860,18,FALSE)/$E413</f>
        <v>1</v>
      </c>
      <c r="AB413" s="6">
        <f>VLOOKUP($C413,Demographics!$A$1:$T$2860,19,FALSE)/$E413</f>
        <v>0</v>
      </c>
      <c r="AC413" s="54">
        <f>VLOOKUP($C413,Demographics!$A$1:$T$2860,20,FALSE)/$E413</f>
        <v>0.33333333333333331</v>
      </c>
      <c r="AD413" s="44" t="str">
        <f t="shared" si="30"/>
        <v/>
      </c>
      <c r="AE413" s="44" t="str">
        <f t="shared" si="31"/>
        <v/>
      </c>
      <c r="AF413" s="44" t="str">
        <f t="shared" si="32"/>
        <v/>
      </c>
      <c r="AG413" s="19"/>
      <c r="AH413" s="20"/>
      <c r="AI413" s="17"/>
      <c r="AJ413" s="21">
        <f t="shared" si="34"/>
        <v>0</v>
      </c>
      <c r="AK413" s="27">
        <f t="shared" si="33"/>
        <v>223</v>
      </c>
    </row>
    <row r="414" spans="1:37" x14ac:dyDescent="0.2">
      <c r="A414" s="9" t="s">
        <v>766</v>
      </c>
      <c r="B414" s="8" t="s">
        <v>25</v>
      </c>
      <c r="C414" s="35">
        <v>3412</v>
      </c>
      <c r="D414" s="36" t="s">
        <v>123</v>
      </c>
      <c r="E414" s="40">
        <f>VLOOKUP($C414,Demographics!$A$2:$T$2860,2,FALSE)</f>
        <v>1749</v>
      </c>
      <c r="F414" s="87">
        <f>IFERROR(VLOOKUP($C414,'Graduation Rate'!$A:$M,13,FALSE), "")</f>
        <v>0.929971989</v>
      </c>
      <c r="G414" s="87">
        <f>IFERROR(VLOOKUP($C414,Discipline!$A:$I,4,FALSE), "")</f>
        <v>3.5999999999999997E-2</v>
      </c>
      <c r="H414" s="87">
        <f>IFERROR(VLOOKUP($C414,'Dual Credit'!$A:$P,6,FALSE), "")</f>
        <v>0.32400000000000001</v>
      </c>
      <c r="I414" s="99">
        <f>VLOOKUP($A414,Districts!$A:$G,7,FALSE)</f>
        <v>1.5229357798165137</v>
      </c>
      <c r="J414" s="90">
        <f>VLOOKUP($A414,Districts!$A:$F,5,FALSE)</f>
        <v>13.1685889835076</v>
      </c>
      <c r="K414" s="55">
        <f>VLOOKUP($A414,Districts!$A:$F,6,FALSE)</f>
        <v>15085.808833781048</v>
      </c>
      <c r="L414" s="6">
        <f>VLOOKUP($C414,Demographics!$A$1:$T$2860,3,FALSE)/$E414</f>
        <v>0.47684391080617494</v>
      </c>
      <c r="M414" s="6">
        <f>VLOOKUP($C414,Demographics!$A$1:$T$2860,4,FALSE)/$E414</f>
        <v>0.52315608919382506</v>
      </c>
      <c r="N414" s="6">
        <f>VLOOKUP($C414,Demographics!$A$1:$T$2860,5,FALSE)/$E414</f>
        <v>5.717552887364208E-3</v>
      </c>
      <c r="O414" s="6">
        <f>VLOOKUP($C414,Demographics!$A$1:$T$2860,6,FALSE)/$E414</f>
        <v>4.1738136077758718E-2</v>
      </c>
      <c r="P414" s="6">
        <f>VLOOKUP($C414,Demographics!$A$1:$T$2860,7,FALSE)/$E414</f>
        <v>3.4877072612921667E-2</v>
      </c>
      <c r="Q414" s="6">
        <f>VLOOKUP($C414,Demographics!$A$1:$T$2860,8,FALSE)/$E414</f>
        <v>8.5763293310463118E-2</v>
      </c>
      <c r="R414" s="6">
        <f>VLOOKUP($C414,Demographics!$A$1:$T$2860,9,FALSE)/$E414</f>
        <v>4.0022870211549461E-3</v>
      </c>
      <c r="S414" s="6">
        <f>VLOOKUP($C414,Demographics!$A$1:$T$2860,10,FALSE)/$E414</f>
        <v>9.8341909662664373E-2</v>
      </c>
      <c r="T414" s="6">
        <f>VLOOKUP($C414,Demographics!$A$1:$T$2860,11,FALSE)/$E414</f>
        <v>0.72841623785020015</v>
      </c>
      <c r="U414" s="6">
        <f>VLOOKUP($C414,Demographics!$A$1:$T$2860,12,FALSE)/$E414</f>
        <v>6.86106346483705E-2</v>
      </c>
      <c r="V414" s="6">
        <f>VLOOKUP($C414,Demographics!$A$1:$T$2860,13,FALSE)/$E414</f>
        <v>9.1480846197827329E-3</v>
      </c>
      <c r="W414" s="6">
        <f>VLOOKUP($C414,Demographics!$A$1:$T$2860,14,FALSE)/$E414</f>
        <v>2.8587764436821039E-2</v>
      </c>
      <c r="X414" s="6">
        <f>VLOOKUP($C414,Demographics!$A$1:$T$2860,15,FALSE)/$E414</f>
        <v>0.444253859348199</v>
      </c>
      <c r="Y414" s="6">
        <f>VLOOKUP($C414,Demographics!$A$1:$T$2860,16,FALSE)/$E414</f>
        <v>5.717552887364208E-4</v>
      </c>
      <c r="Z414" s="6">
        <f>VLOOKUP($C414,Demographics!$A$1:$T$2860,17,FALSE)/$E414</f>
        <v>1.0863350485991996E-2</v>
      </c>
      <c r="AA414" s="6">
        <f>VLOOKUP($C414,Demographics!$A$1:$T$2860,18,FALSE)/$E414</f>
        <v>5.0314465408805034E-2</v>
      </c>
      <c r="AB414" s="6">
        <f>VLOOKUP($C414,Demographics!$A$1:$T$2860,19,FALSE)/$E414</f>
        <v>0.15380217267009719</v>
      </c>
      <c r="AC414" s="54">
        <f>VLOOKUP($C414,Demographics!$A$1:$T$2860,20,FALSE)/$E414</f>
        <v>0.11949685534591195</v>
      </c>
      <c r="AD414" s="44">
        <f t="shared" si="30"/>
        <v>3.0137130801687761</v>
      </c>
      <c r="AE414" s="44">
        <f t="shared" si="31"/>
        <v>2.1904761904761907</v>
      </c>
      <c r="AF414" s="44">
        <f t="shared" si="32"/>
        <v>2.33693972179289</v>
      </c>
      <c r="AG414" s="19">
        <v>0.13100000000000001</v>
      </c>
      <c r="AH414" s="20">
        <v>-3.6999999999999998E-2</v>
      </c>
      <c r="AI414" s="17">
        <v>-8.1000000000000003E-2</v>
      </c>
      <c r="AJ414" s="21">
        <f t="shared" si="34"/>
        <v>1.2999999999999998E-2</v>
      </c>
      <c r="AK414" s="27">
        <f t="shared" si="33"/>
        <v>217</v>
      </c>
    </row>
    <row r="415" spans="1:37" x14ac:dyDescent="0.2">
      <c r="A415" s="9" t="s">
        <v>766</v>
      </c>
      <c r="B415" s="8" t="s">
        <v>36</v>
      </c>
      <c r="C415" s="35">
        <v>2172</v>
      </c>
      <c r="D415" s="36" t="s">
        <v>123</v>
      </c>
      <c r="E415" s="40">
        <f>VLOOKUP($C415,Demographics!$A$2:$T$2860,2,FALSE)</f>
        <v>1870</v>
      </c>
      <c r="F415" s="87">
        <f>IFERROR(VLOOKUP($C415,'Graduation Rate'!$A:$M,13,FALSE), "")</f>
        <v>0.88513513499999996</v>
      </c>
      <c r="G415" s="87">
        <f>IFERROR(VLOOKUP($C415,Discipline!$A:$I,4,FALSE), "")</f>
        <v>5.6000000000000001E-2</v>
      </c>
      <c r="H415" s="87">
        <f>IFERROR(VLOOKUP($C415,'Dual Credit'!$A:$P,6,FALSE), "")</f>
        <v>0.47899999999999998</v>
      </c>
      <c r="I415" s="99">
        <f>VLOOKUP($A415,Districts!$A:$G,7,FALSE)</f>
        <v>1.5229357798165137</v>
      </c>
      <c r="J415" s="90">
        <f>VLOOKUP($A415,Districts!$A:$F,5,FALSE)</f>
        <v>13.1685889835076</v>
      </c>
      <c r="K415" s="55">
        <f>VLOOKUP($A415,Districts!$A:$F,6,FALSE)</f>
        <v>15085.808833781048</v>
      </c>
      <c r="L415" s="6">
        <f>VLOOKUP($C415,Demographics!$A$1:$T$2860,3,FALSE)/$E415</f>
        <v>0.50427807486631016</v>
      </c>
      <c r="M415" s="6">
        <f>VLOOKUP($C415,Demographics!$A$1:$T$2860,4,FALSE)/$E415</f>
        <v>0.49572192513368984</v>
      </c>
      <c r="N415" s="6">
        <f>VLOOKUP($C415,Demographics!$A$1:$T$2860,5,FALSE)/$E415</f>
        <v>1.1229946524064172E-2</v>
      </c>
      <c r="O415" s="6">
        <f>VLOOKUP($C415,Demographics!$A$1:$T$2860,6,FALSE)/$E415</f>
        <v>4.3315508021390371E-2</v>
      </c>
      <c r="P415" s="6">
        <f>VLOOKUP($C415,Demographics!$A$1:$T$2860,7,FALSE)/$E415</f>
        <v>3.5828877005347592E-2</v>
      </c>
      <c r="Q415" s="6">
        <f>VLOOKUP($C415,Demographics!$A$1:$T$2860,8,FALSE)/$E415</f>
        <v>9.7326203208556145E-2</v>
      </c>
      <c r="R415" s="6">
        <f>VLOOKUP($C415,Demographics!$A$1:$T$2860,9,FALSE)/$E415</f>
        <v>2.5668449197860963E-2</v>
      </c>
      <c r="S415" s="6">
        <f>VLOOKUP($C415,Demographics!$A$1:$T$2860,10,FALSE)/$E415</f>
        <v>0.10320855614973262</v>
      </c>
      <c r="T415" s="6">
        <f>VLOOKUP($C415,Demographics!$A$1:$T$2860,11,FALSE)/$E415</f>
        <v>0.68342245989304817</v>
      </c>
      <c r="U415" s="6">
        <f>VLOOKUP($C415,Demographics!$A$1:$T$2860,12,FALSE)/$E415</f>
        <v>6.737967914438503E-2</v>
      </c>
      <c r="V415" s="6">
        <f>VLOOKUP($C415,Demographics!$A$1:$T$2860,13,FALSE)/$E415</f>
        <v>1.1229946524064172E-2</v>
      </c>
      <c r="W415" s="6">
        <f>VLOOKUP($C415,Demographics!$A$1:$T$2860,14,FALSE)/$E415</f>
        <v>3.7967914438502677E-2</v>
      </c>
      <c r="X415" s="6">
        <f>VLOOKUP($C415,Demographics!$A$1:$T$2860,15,FALSE)/$E415</f>
        <v>0.37754010695187168</v>
      </c>
      <c r="Y415" s="6">
        <f>VLOOKUP($C415,Demographics!$A$1:$T$2860,16,FALSE)/$E415</f>
        <v>5.3475935828877007E-4</v>
      </c>
      <c r="Z415" s="6">
        <f>VLOOKUP($C415,Demographics!$A$1:$T$2860,17,FALSE)/$E415</f>
        <v>8.0213903743315516E-3</v>
      </c>
      <c r="AA415" s="6">
        <f>VLOOKUP($C415,Demographics!$A$1:$T$2860,18,FALSE)/$E415</f>
        <v>6.0427807486631013E-2</v>
      </c>
      <c r="AB415" s="6">
        <f>VLOOKUP($C415,Demographics!$A$1:$T$2860,19,FALSE)/$E415</f>
        <v>0.1625668449197861</v>
      </c>
      <c r="AC415" s="54">
        <f>VLOOKUP($C415,Demographics!$A$1:$T$2860,20,FALSE)/$E415</f>
        <v>0.10053475935828877</v>
      </c>
      <c r="AD415" s="44">
        <f t="shared" si="30"/>
        <v>3.0525231719876413</v>
      </c>
      <c r="AE415" s="44">
        <f t="shared" si="31"/>
        <v>2.4657676348547715</v>
      </c>
      <c r="AF415" s="44">
        <f t="shared" si="32"/>
        <v>2.9348290598290601</v>
      </c>
      <c r="AG415" s="21">
        <v>0.10299999999999999</v>
      </c>
      <c r="AH415" s="18">
        <v>0.34799999999999998</v>
      </c>
      <c r="AI415" s="17">
        <v>0.61799999999999999</v>
      </c>
      <c r="AJ415" s="21">
        <f t="shared" si="34"/>
        <v>1.069</v>
      </c>
      <c r="AK415" s="27">
        <f t="shared" si="33"/>
        <v>18</v>
      </c>
    </row>
    <row r="416" spans="1:37" x14ac:dyDescent="0.2">
      <c r="A416" s="9" t="s">
        <v>766</v>
      </c>
      <c r="B416" s="8" t="s">
        <v>237</v>
      </c>
      <c r="C416" s="35">
        <v>2106</v>
      </c>
      <c r="D416" s="36" t="s">
        <v>123</v>
      </c>
      <c r="E416" s="40">
        <f>VLOOKUP($C416,Demographics!$A$2:$T$2860,2,FALSE)</f>
        <v>1510</v>
      </c>
      <c r="F416" s="87">
        <f>IFERROR(VLOOKUP($C416,'Graduation Rate'!$A:$M,13,FALSE), "")</f>
        <v>0.95422535200000003</v>
      </c>
      <c r="G416" s="87">
        <f>IFERROR(VLOOKUP($C416,Discipline!$A:$I,4,FALSE), "")</f>
        <v>1.2999999999999999E-2</v>
      </c>
      <c r="H416" s="87">
        <f>IFERROR(VLOOKUP($C416,'Dual Credit'!$A:$P,6,FALSE), "")</f>
        <v>0.376</v>
      </c>
      <c r="I416" s="99">
        <f>VLOOKUP($A416,Districts!$A:$G,7,FALSE)</f>
        <v>1.5229357798165137</v>
      </c>
      <c r="J416" s="90">
        <f>VLOOKUP($A416,Districts!$A:$F,5,FALSE)</f>
        <v>13.1685889835076</v>
      </c>
      <c r="K416" s="55">
        <f>VLOOKUP($A416,Districts!$A:$F,6,FALSE)</f>
        <v>15085.808833781048</v>
      </c>
      <c r="L416" s="6">
        <f>VLOOKUP($C416,Demographics!$A$1:$T$2860,3,FALSE)/$E416</f>
        <v>0.50331125827814571</v>
      </c>
      <c r="M416" s="6">
        <f>VLOOKUP($C416,Demographics!$A$1:$T$2860,4,FALSE)/$E416</f>
        <v>0.49668874172185429</v>
      </c>
      <c r="N416" s="6">
        <f>VLOOKUP($C416,Demographics!$A$1:$T$2860,5,FALSE)/$E416</f>
        <v>1.5231788079470199E-2</v>
      </c>
      <c r="O416" s="6">
        <f>VLOOKUP($C416,Demographics!$A$1:$T$2860,6,FALSE)/$E416</f>
        <v>2.4503311258278145E-2</v>
      </c>
      <c r="P416" s="6">
        <f>VLOOKUP($C416,Demographics!$A$1:$T$2860,7,FALSE)/$E416</f>
        <v>3.5761589403973511E-2</v>
      </c>
      <c r="Q416" s="6">
        <f>VLOOKUP($C416,Demographics!$A$1:$T$2860,8,FALSE)/$E416</f>
        <v>0.10132450331125828</v>
      </c>
      <c r="R416" s="6">
        <f>VLOOKUP($C416,Demographics!$A$1:$T$2860,9,FALSE)/$E416</f>
        <v>1.2582781456953643E-2</v>
      </c>
      <c r="S416" s="6">
        <f>VLOOKUP($C416,Demographics!$A$1:$T$2860,10,FALSE)/$E416</f>
        <v>0.13311258278145696</v>
      </c>
      <c r="T416" s="6">
        <f>VLOOKUP($C416,Demographics!$A$1:$T$2860,11,FALSE)/$E416</f>
        <v>0.67748344370860925</v>
      </c>
      <c r="U416" s="6">
        <f>VLOOKUP($C416,Demographics!$A$1:$T$2860,12,FALSE)/$E416</f>
        <v>6.225165562913907E-2</v>
      </c>
      <c r="V416" s="6">
        <f>VLOOKUP($C416,Demographics!$A$1:$T$2860,13,FALSE)/$E416</f>
        <v>1.5231788079470199E-2</v>
      </c>
      <c r="W416" s="6">
        <f>VLOOKUP($C416,Demographics!$A$1:$T$2860,14,FALSE)/$E416</f>
        <v>6.4238410596026488E-2</v>
      </c>
      <c r="X416" s="6">
        <f>VLOOKUP($C416,Demographics!$A$1:$T$2860,15,FALSE)/$E416</f>
        <v>0.55827814569536427</v>
      </c>
      <c r="Y416" s="6">
        <f>VLOOKUP($C416,Demographics!$A$1:$T$2860,16,FALSE)/$E416</f>
        <v>6.6225165562913907E-4</v>
      </c>
      <c r="Z416" s="6">
        <f>VLOOKUP($C416,Demographics!$A$1:$T$2860,17,FALSE)/$E416</f>
        <v>9.9337748344370865E-3</v>
      </c>
      <c r="AA416" s="6">
        <f>VLOOKUP($C416,Demographics!$A$1:$T$2860,18,FALSE)/$E416</f>
        <v>5.8278145695364242E-2</v>
      </c>
      <c r="AB416" s="6">
        <f>VLOOKUP($C416,Demographics!$A$1:$T$2860,19,FALSE)/$E416</f>
        <v>0.1543046357615894</v>
      </c>
      <c r="AC416" s="54">
        <f>VLOOKUP($C416,Demographics!$A$1:$T$2860,20,FALSE)/$E416</f>
        <v>0.16158940397350993</v>
      </c>
      <c r="AD416" s="44">
        <f t="shared" si="30"/>
        <v>3.002044989775051</v>
      </c>
      <c r="AE416" s="44">
        <f t="shared" si="31"/>
        <v>2.3898840885142252</v>
      </c>
      <c r="AF416" s="44">
        <f t="shared" si="32"/>
        <v>2.4200507614213196</v>
      </c>
      <c r="AG416" s="19">
        <v>0.28999999999999998</v>
      </c>
      <c r="AH416" s="20">
        <v>0.379</v>
      </c>
      <c r="AI416" s="17">
        <v>0.20599999999999999</v>
      </c>
      <c r="AJ416" s="21">
        <f t="shared" si="34"/>
        <v>0.875</v>
      </c>
      <c r="AK416" s="27">
        <f t="shared" si="33"/>
        <v>32</v>
      </c>
    </row>
    <row r="417" spans="1:37" x14ac:dyDescent="0.2">
      <c r="A417" s="9" t="s">
        <v>766</v>
      </c>
      <c r="B417" s="8" t="s">
        <v>417</v>
      </c>
      <c r="C417" s="35">
        <v>5250</v>
      </c>
      <c r="D417" s="36" t="s">
        <v>124</v>
      </c>
      <c r="E417" s="40">
        <f>VLOOKUP($C417,Demographics!$A$2:$T$2860,2,FALSE)</f>
        <v>313</v>
      </c>
      <c r="F417" s="87">
        <f>IFERROR(VLOOKUP($C417,'Graduation Rate'!$A:$M,13,FALSE), "")</f>
        <v>0.94605809100000005</v>
      </c>
      <c r="G417" s="87" t="str">
        <f>IFERROR(VLOOKUP($C417,Discipline!$A:$I,4,FALSE), "")</f>
        <v/>
      </c>
      <c r="H417" s="87">
        <f>IFERROR(VLOOKUP($C417,'Dual Credit'!$A:$P,6,FALSE), "")</f>
        <v>0.1</v>
      </c>
      <c r="I417" s="99">
        <f>VLOOKUP($A417,Districts!$A:$G,7,FALSE)</f>
        <v>1.5229357798165137</v>
      </c>
      <c r="J417" s="90">
        <f>VLOOKUP($A417,Districts!$A:$F,5,FALSE)</f>
        <v>13.1685889835076</v>
      </c>
      <c r="K417" s="55">
        <f>VLOOKUP($A417,Districts!$A:$F,6,FALSE)</f>
        <v>15085.808833781048</v>
      </c>
      <c r="L417" s="6">
        <f>VLOOKUP($C417,Demographics!$A$1:$T$2860,3,FALSE)/$E417</f>
        <v>0.56549520766773165</v>
      </c>
      <c r="M417" s="6">
        <f>VLOOKUP($C417,Demographics!$A$1:$T$2860,4,FALSE)/$E417</f>
        <v>0.43450479233226835</v>
      </c>
      <c r="N417" s="6">
        <f>VLOOKUP($C417,Demographics!$A$1:$T$2860,5,FALSE)/$E417</f>
        <v>2.2364217252396165E-2</v>
      </c>
      <c r="O417" s="6">
        <f>VLOOKUP($C417,Demographics!$A$1:$T$2860,6,FALSE)/$E417</f>
        <v>0</v>
      </c>
      <c r="P417" s="6">
        <f>VLOOKUP($C417,Demographics!$A$1:$T$2860,7,FALSE)/$E417</f>
        <v>2.2364217252396165E-2</v>
      </c>
      <c r="Q417" s="6">
        <f>VLOOKUP($C417,Demographics!$A$1:$T$2860,8,FALSE)/$E417</f>
        <v>8.3067092651757185E-2</v>
      </c>
      <c r="R417" s="6">
        <f>VLOOKUP($C417,Demographics!$A$1:$T$2860,9,FALSE)/$E417</f>
        <v>3.1948881789137379E-3</v>
      </c>
      <c r="S417" s="6">
        <f>VLOOKUP($C417,Demographics!$A$1:$T$2860,10,FALSE)/$E417</f>
        <v>0.12779552715654952</v>
      </c>
      <c r="T417" s="6">
        <f>VLOOKUP($C417,Demographics!$A$1:$T$2860,11,FALSE)/$E417</f>
        <v>0.74121405750798719</v>
      </c>
      <c r="U417" s="6">
        <f>VLOOKUP($C417,Demographics!$A$1:$T$2860,12,FALSE)/$E417</f>
        <v>9.5846645367412137E-3</v>
      </c>
      <c r="V417" s="6">
        <f>VLOOKUP($C417,Demographics!$A$1:$T$2860,13,FALSE)/$E417</f>
        <v>6.3897763578274758E-3</v>
      </c>
      <c r="W417" s="6">
        <f>VLOOKUP($C417,Demographics!$A$1:$T$2860,14,FALSE)/$E417</f>
        <v>0.15015974440894569</v>
      </c>
      <c r="X417" s="6">
        <f>VLOOKUP($C417,Demographics!$A$1:$T$2860,15,FALSE)/$E417</f>
        <v>0.69329073482428116</v>
      </c>
      <c r="Y417" s="6">
        <f>VLOOKUP($C417,Demographics!$A$1:$T$2860,16,FALSE)/$E417</f>
        <v>0</v>
      </c>
      <c r="Z417" s="6">
        <f>VLOOKUP($C417,Demographics!$A$1:$T$2860,17,FALSE)/$E417</f>
        <v>3.1948881789137379E-3</v>
      </c>
      <c r="AA417" s="6">
        <f>VLOOKUP($C417,Demographics!$A$1:$T$2860,18,FALSE)/$E417</f>
        <v>6.070287539936102E-2</v>
      </c>
      <c r="AB417" s="6">
        <f>VLOOKUP($C417,Demographics!$A$1:$T$2860,19,FALSE)/$E417</f>
        <v>0.1182108626198083</v>
      </c>
      <c r="AC417" s="54">
        <f>VLOOKUP($C417,Demographics!$A$1:$T$2860,20,FALSE)/$E417</f>
        <v>0.10862619808306709</v>
      </c>
      <c r="AD417" s="44">
        <f t="shared" si="30"/>
        <v>2.5346534653465342</v>
      </c>
      <c r="AE417" s="44">
        <f t="shared" si="31"/>
        <v>1.4298850574712643</v>
      </c>
      <c r="AF417" s="44">
        <f t="shared" si="32"/>
        <v>1.9523809523809521</v>
      </c>
      <c r="AG417" s="21">
        <v>-7.2999999999999995E-2</v>
      </c>
      <c r="AH417" s="18">
        <v>-0.57199999999999995</v>
      </c>
      <c r="AI417" s="17">
        <v>-0.122</v>
      </c>
      <c r="AJ417" s="21">
        <f t="shared" si="34"/>
        <v>-0.7669999999999999</v>
      </c>
      <c r="AK417" s="27">
        <f t="shared" si="33"/>
        <v>475</v>
      </c>
    </row>
    <row r="418" spans="1:37" x14ac:dyDescent="0.2">
      <c r="A418" s="9" t="s">
        <v>766</v>
      </c>
      <c r="B418" s="8" t="s">
        <v>511</v>
      </c>
      <c r="C418" s="35">
        <v>1567</v>
      </c>
      <c r="D418" s="36" t="s">
        <v>124</v>
      </c>
      <c r="E418" s="40">
        <f>VLOOKUP($C418,Demographics!$A$2:$T$2860,2,FALSE)</f>
        <v>90</v>
      </c>
      <c r="F418" s="87">
        <f>IFERROR(VLOOKUP($C418,'Graduation Rate'!$A:$M,13,FALSE), "")</f>
        <v>0.16666666699999999</v>
      </c>
      <c r="G418" s="87">
        <f>IFERROR(VLOOKUP($C418,Discipline!$A:$I,4,FALSE), "")</f>
        <v>0.44700000000000001</v>
      </c>
      <c r="H418" s="87" t="str">
        <f>IFERROR(VLOOKUP($C418,'Dual Credit'!$A:$P,6,FALSE), "")</f>
        <v/>
      </c>
      <c r="I418" s="99">
        <f>VLOOKUP($A418,Districts!$A:$G,7,FALSE)</f>
        <v>1.5229357798165137</v>
      </c>
      <c r="J418" s="90">
        <f>VLOOKUP($A418,Districts!$A:$F,5,FALSE)</f>
        <v>13.1685889835076</v>
      </c>
      <c r="K418" s="55">
        <f>VLOOKUP($A418,Districts!$A:$F,6,FALSE)</f>
        <v>15085.808833781048</v>
      </c>
      <c r="L418" s="6">
        <f>VLOOKUP($C418,Demographics!$A$1:$T$2860,3,FALSE)/$E418</f>
        <v>0.2</v>
      </c>
      <c r="M418" s="6">
        <f>VLOOKUP($C418,Demographics!$A$1:$T$2860,4,FALSE)/$E418</f>
        <v>0.8</v>
      </c>
      <c r="N418" s="6">
        <f>VLOOKUP($C418,Demographics!$A$1:$T$2860,5,FALSE)/$E418</f>
        <v>1.1111111111111112E-2</v>
      </c>
      <c r="O418" s="6">
        <f>VLOOKUP($C418,Demographics!$A$1:$T$2860,6,FALSE)/$E418</f>
        <v>0</v>
      </c>
      <c r="P418" s="6">
        <f>VLOOKUP($C418,Demographics!$A$1:$T$2860,7,FALSE)/$E418</f>
        <v>0</v>
      </c>
      <c r="Q418" s="6">
        <f>VLOOKUP($C418,Demographics!$A$1:$T$2860,8,FALSE)/$E418</f>
        <v>0.23333333333333334</v>
      </c>
      <c r="R418" s="6">
        <f>VLOOKUP($C418,Demographics!$A$1:$T$2860,9,FALSE)/$E418</f>
        <v>1.1111111111111112E-2</v>
      </c>
      <c r="S418" s="6">
        <f>VLOOKUP($C418,Demographics!$A$1:$T$2860,10,FALSE)/$E418</f>
        <v>0.18888888888888888</v>
      </c>
      <c r="T418" s="6">
        <f>VLOOKUP($C418,Demographics!$A$1:$T$2860,11,FALSE)/$E418</f>
        <v>0.55555555555555558</v>
      </c>
      <c r="U418" s="6">
        <f>VLOOKUP($C418,Demographics!$A$1:$T$2860,12,FALSE)/$E418</f>
        <v>2.2222222222222223E-2</v>
      </c>
      <c r="V418" s="6">
        <f>VLOOKUP($C418,Demographics!$A$1:$T$2860,13,FALSE)/$E418</f>
        <v>0.1111111111111111</v>
      </c>
      <c r="W418" s="6">
        <f>VLOOKUP($C418,Demographics!$A$1:$T$2860,14,FALSE)/$E418</f>
        <v>0.1</v>
      </c>
      <c r="X418" s="6">
        <f>VLOOKUP($C418,Demographics!$A$1:$T$2860,15,FALSE)/$E418</f>
        <v>0.82222222222222219</v>
      </c>
      <c r="Y418" s="6">
        <f>VLOOKUP($C418,Demographics!$A$1:$T$2860,16,FALSE)/$E418</f>
        <v>0</v>
      </c>
      <c r="Z418" s="6">
        <f>VLOOKUP($C418,Demographics!$A$1:$T$2860,17,FALSE)/$E418</f>
        <v>0</v>
      </c>
      <c r="AA418" s="6">
        <f>VLOOKUP($C418,Demographics!$A$1:$T$2860,18,FALSE)/$E418</f>
        <v>0.28888888888888886</v>
      </c>
      <c r="AB418" s="6">
        <f>VLOOKUP($C418,Demographics!$A$1:$T$2860,19,FALSE)/$E418</f>
        <v>0.28888888888888886</v>
      </c>
      <c r="AC418" s="54">
        <f>VLOOKUP($C418,Demographics!$A$1:$T$2860,20,FALSE)/$E418</f>
        <v>0.6</v>
      </c>
      <c r="AD418" s="44">
        <f t="shared" si="30"/>
        <v>1.4131534569983137</v>
      </c>
      <c r="AE418" s="44" t="str">
        <f t="shared" si="31"/>
        <v/>
      </c>
      <c r="AF418" s="44" t="str">
        <f t="shared" si="32"/>
        <v/>
      </c>
      <c r="AG418" s="19">
        <v>-0.21199999999999999</v>
      </c>
      <c r="AH418" s="20"/>
      <c r="AI418" s="17"/>
      <c r="AJ418" s="21">
        <f t="shared" si="34"/>
        <v>-0.21199999999999999</v>
      </c>
      <c r="AK418" s="27">
        <f t="shared" si="33"/>
        <v>349</v>
      </c>
    </row>
    <row r="419" spans="1:37" x14ac:dyDescent="0.2">
      <c r="A419" s="9" t="s">
        <v>766</v>
      </c>
      <c r="B419" s="8" t="s">
        <v>241</v>
      </c>
      <c r="C419" s="35">
        <v>2479</v>
      </c>
      <c r="D419" s="36" t="s">
        <v>123</v>
      </c>
      <c r="E419" s="40">
        <f>VLOOKUP($C419,Demographics!$A$2:$T$2860,2,FALSE)</f>
        <v>1508</v>
      </c>
      <c r="F419" s="87">
        <f>IFERROR(VLOOKUP($C419,'Graduation Rate'!$A:$M,13,FALSE), "")</f>
        <v>0.88036809800000004</v>
      </c>
      <c r="G419" s="87">
        <f>IFERROR(VLOOKUP($C419,Discipline!$A:$I,4,FALSE), "")</f>
        <v>0.125</v>
      </c>
      <c r="H419" s="87">
        <f>IFERROR(VLOOKUP($C419,'Dual Credit'!$A:$P,6,FALSE), "")</f>
        <v>0.27500000000000002</v>
      </c>
      <c r="I419" s="99">
        <f>VLOOKUP($A419,Districts!$A:$G,7,FALSE)</f>
        <v>1.5229357798165137</v>
      </c>
      <c r="J419" s="90">
        <f>VLOOKUP($A419,Districts!$A:$F,5,FALSE)</f>
        <v>13.1685889835076</v>
      </c>
      <c r="K419" s="55">
        <f>VLOOKUP($A419,Districts!$A:$F,6,FALSE)</f>
        <v>15085.808833781048</v>
      </c>
      <c r="L419" s="6">
        <f>VLOOKUP($C419,Demographics!$A$1:$T$2860,3,FALSE)/$E419</f>
        <v>0.47480106100795755</v>
      </c>
      <c r="M419" s="6">
        <f>VLOOKUP($C419,Demographics!$A$1:$T$2860,4,FALSE)/$E419</f>
        <v>0.5251989389920424</v>
      </c>
      <c r="N419" s="6">
        <f>VLOOKUP($C419,Demographics!$A$1:$T$2860,5,FALSE)/$E419</f>
        <v>1.9893899204244031E-2</v>
      </c>
      <c r="O419" s="6">
        <f>VLOOKUP($C419,Demographics!$A$1:$T$2860,6,FALSE)/$E419</f>
        <v>4.9071618037135278E-2</v>
      </c>
      <c r="P419" s="6">
        <f>VLOOKUP($C419,Demographics!$A$1:$T$2860,7,FALSE)/$E419</f>
        <v>4.9734748010610078E-2</v>
      </c>
      <c r="Q419" s="6">
        <f>VLOOKUP($C419,Demographics!$A$1:$T$2860,8,FALSE)/$E419</f>
        <v>0.12798408488063662</v>
      </c>
      <c r="R419" s="6">
        <f>VLOOKUP($C419,Demographics!$A$1:$T$2860,9,FALSE)/$E419</f>
        <v>4.8408488063660479E-2</v>
      </c>
      <c r="S419" s="6">
        <f>VLOOKUP($C419,Demographics!$A$1:$T$2860,10,FALSE)/$E419</f>
        <v>0.15251989389920426</v>
      </c>
      <c r="T419" s="6">
        <f>VLOOKUP($C419,Demographics!$A$1:$T$2860,11,FALSE)/$E419</f>
        <v>0.55238726790450932</v>
      </c>
      <c r="U419" s="6">
        <f>VLOOKUP($C419,Demographics!$A$1:$T$2860,12,FALSE)/$E419</f>
        <v>0.13328912466843501</v>
      </c>
      <c r="V419" s="6">
        <f>VLOOKUP($C419,Demographics!$A$1:$T$2860,13,FALSE)/$E419</f>
        <v>1.1273209549071617E-2</v>
      </c>
      <c r="W419" s="6">
        <f>VLOOKUP($C419,Demographics!$A$1:$T$2860,14,FALSE)/$E419</f>
        <v>0.10676392572944297</v>
      </c>
      <c r="X419" s="6">
        <f>VLOOKUP($C419,Demographics!$A$1:$T$2860,15,FALSE)/$E419</f>
        <v>0.80305039787798405</v>
      </c>
      <c r="Y419" s="6">
        <f>VLOOKUP($C419,Demographics!$A$1:$T$2860,16,FALSE)/$E419</f>
        <v>6.6312997347480103E-4</v>
      </c>
      <c r="Z419" s="6">
        <f>VLOOKUP($C419,Demographics!$A$1:$T$2860,17,FALSE)/$E419</f>
        <v>5.3050397877984082E-3</v>
      </c>
      <c r="AA419" s="6">
        <f>VLOOKUP($C419,Demographics!$A$1:$T$2860,18,FALSE)/$E419</f>
        <v>8.952254641909814E-2</v>
      </c>
      <c r="AB419" s="6">
        <f>VLOOKUP($C419,Demographics!$A$1:$T$2860,19,FALSE)/$E419</f>
        <v>8.2891246684350134E-2</v>
      </c>
      <c r="AC419" s="54">
        <f>VLOOKUP($C419,Demographics!$A$1:$T$2860,20,FALSE)/$E419</f>
        <v>0.19827586206896552</v>
      </c>
      <c r="AD419" s="44">
        <f t="shared" si="30"/>
        <v>2.4408839779005524</v>
      </c>
      <c r="AE419" s="44">
        <f t="shared" si="31"/>
        <v>1.7100656455142231</v>
      </c>
      <c r="AF419" s="44">
        <f t="shared" si="32"/>
        <v>1.9386422976501307</v>
      </c>
      <c r="AG419" s="19">
        <v>0.10199999999999999</v>
      </c>
      <c r="AH419" s="20">
        <v>0.13600000000000001</v>
      </c>
      <c r="AI419" s="17">
        <v>0.185</v>
      </c>
      <c r="AJ419" s="21">
        <f t="shared" si="34"/>
        <v>0.42299999999999999</v>
      </c>
      <c r="AK419" s="27">
        <f t="shared" si="33"/>
        <v>102</v>
      </c>
    </row>
    <row r="420" spans="1:37" x14ac:dyDescent="0.2">
      <c r="A420" s="9" t="s">
        <v>766</v>
      </c>
      <c r="B420" s="8" t="s">
        <v>326</v>
      </c>
      <c r="C420" s="35">
        <v>3189</v>
      </c>
      <c r="D420" s="36" t="s">
        <v>123</v>
      </c>
      <c r="E420" s="40">
        <f>VLOOKUP($C420,Demographics!$A$2:$T$2860,2,FALSE)</f>
        <v>1220</v>
      </c>
      <c r="F420" s="87">
        <f>IFERROR(VLOOKUP($C420,'Graduation Rate'!$A:$M,13,FALSE), "")</f>
        <v>0.887681159</v>
      </c>
      <c r="G420" s="87">
        <f>IFERROR(VLOOKUP($C420,Discipline!$A:$I,4,FALSE), "")</f>
        <v>6.3E-2</v>
      </c>
      <c r="H420" s="87">
        <f>IFERROR(VLOOKUP($C420,'Dual Credit'!$A:$P,6,FALSE), "")</f>
        <v>0.24099999999999999</v>
      </c>
      <c r="I420" s="99">
        <f>VLOOKUP($A420,Districts!$A:$G,7,FALSE)</f>
        <v>1.5229357798165137</v>
      </c>
      <c r="J420" s="90">
        <f>VLOOKUP($A420,Districts!$A:$F,5,FALSE)</f>
        <v>13.1685889835076</v>
      </c>
      <c r="K420" s="55">
        <f>VLOOKUP($A420,Districts!$A:$F,6,FALSE)</f>
        <v>15085.808833781048</v>
      </c>
      <c r="L420" s="6">
        <f>VLOOKUP($C420,Demographics!$A$1:$T$2860,3,FALSE)/$E420</f>
        <v>0.45</v>
      </c>
      <c r="M420" s="6">
        <f>VLOOKUP($C420,Demographics!$A$1:$T$2860,4,FALSE)/$E420</f>
        <v>0.55000000000000004</v>
      </c>
      <c r="N420" s="6">
        <f>VLOOKUP($C420,Demographics!$A$1:$T$2860,5,FALSE)/$E420</f>
        <v>1.2295081967213115E-2</v>
      </c>
      <c r="O420" s="6">
        <f>VLOOKUP($C420,Demographics!$A$1:$T$2860,6,FALSE)/$E420</f>
        <v>7.3770491803278691E-3</v>
      </c>
      <c r="P420" s="6">
        <f>VLOOKUP($C420,Demographics!$A$1:$T$2860,7,FALSE)/$E420</f>
        <v>1.9672131147540985E-2</v>
      </c>
      <c r="Q420" s="6">
        <f>VLOOKUP($C420,Demographics!$A$1:$T$2860,8,FALSE)/$E420</f>
        <v>0.10655737704918032</v>
      </c>
      <c r="R420" s="6">
        <f>VLOOKUP($C420,Demographics!$A$1:$T$2860,9,FALSE)/$E420</f>
        <v>9.0163934426229515E-3</v>
      </c>
      <c r="S420" s="6">
        <f>VLOOKUP($C420,Demographics!$A$1:$T$2860,10,FALSE)/$E420</f>
        <v>0.1221311475409836</v>
      </c>
      <c r="T420" s="6">
        <f>VLOOKUP($C420,Demographics!$A$1:$T$2860,11,FALSE)/$E420</f>
        <v>0.72295081967213115</v>
      </c>
      <c r="U420" s="6">
        <f>VLOOKUP($C420,Demographics!$A$1:$T$2860,12,FALSE)/$E420</f>
        <v>2.4590163934426229E-2</v>
      </c>
      <c r="V420" s="6">
        <f>VLOOKUP($C420,Demographics!$A$1:$T$2860,13,FALSE)/$E420</f>
        <v>1.2295081967213115E-2</v>
      </c>
      <c r="W420" s="6">
        <f>VLOOKUP($C420,Demographics!$A$1:$T$2860,14,FALSE)/$E420</f>
        <v>4.0163934426229508E-2</v>
      </c>
      <c r="X420" s="6">
        <f>VLOOKUP($C420,Demographics!$A$1:$T$2860,15,FALSE)/$E420</f>
        <v>0.54016393442622945</v>
      </c>
      <c r="Y420" s="6">
        <f>VLOOKUP($C420,Demographics!$A$1:$T$2860,16,FALSE)/$E420</f>
        <v>0</v>
      </c>
      <c r="Z420" s="6">
        <f>VLOOKUP($C420,Demographics!$A$1:$T$2860,17,FALSE)/$E420</f>
        <v>5.7377049180327867E-3</v>
      </c>
      <c r="AA420" s="6">
        <f>VLOOKUP($C420,Demographics!$A$1:$T$2860,18,FALSE)/$E420</f>
        <v>4.5081967213114756E-2</v>
      </c>
      <c r="AB420" s="6">
        <f>VLOOKUP($C420,Demographics!$A$1:$T$2860,19,FALSE)/$E420</f>
        <v>0.14016393442622951</v>
      </c>
      <c r="AC420" s="54">
        <f>VLOOKUP($C420,Demographics!$A$1:$T$2860,20,FALSE)/$E420</f>
        <v>0.17459016393442622</v>
      </c>
      <c r="AD420" s="44">
        <f t="shared" si="30"/>
        <v>2.906570841889117</v>
      </c>
      <c r="AE420" s="44">
        <f t="shared" si="31"/>
        <v>2.1546723952738991</v>
      </c>
      <c r="AF420" s="44">
        <f t="shared" si="32"/>
        <v>2.0671874999999997</v>
      </c>
      <c r="AG420" s="19">
        <v>0.184</v>
      </c>
      <c r="AH420" s="20">
        <v>0.10199999999999999</v>
      </c>
      <c r="AI420" s="17">
        <v>-0.22900000000000001</v>
      </c>
      <c r="AJ420" s="21">
        <f t="shared" si="34"/>
        <v>5.6999999999999967E-2</v>
      </c>
      <c r="AK420" s="27">
        <f t="shared" si="33"/>
        <v>198</v>
      </c>
    </row>
    <row r="421" spans="1:37" x14ac:dyDescent="0.2">
      <c r="A421" s="9" t="s">
        <v>766</v>
      </c>
      <c r="B421" s="8" t="s">
        <v>32</v>
      </c>
      <c r="C421" s="35">
        <v>5301</v>
      </c>
      <c r="D421" s="36" t="s">
        <v>123</v>
      </c>
      <c r="E421" s="40">
        <f>VLOOKUP($C421,Demographics!$A$2:$T$2860,2,FALSE)</f>
        <v>151</v>
      </c>
      <c r="F421" s="87" t="str">
        <f>IFERROR(VLOOKUP($C421,'Graduation Rate'!$A:$M,13,FALSE), "")</f>
        <v/>
      </c>
      <c r="G421" s="87" t="str">
        <f>IFERROR(VLOOKUP($C421,Discipline!$A:$I,4,FALSE), "")</f>
        <v/>
      </c>
      <c r="H421" s="87" t="str">
        <f>IFERROR(VLOOKUP($C421,'Dual Credit'!$A:$P,6,FALSE), "")</f>
        <v/>
      </c>
      <c r="I421" s="99">
        <f>VLOOKUP($A421,Districts!$A:$G,7,FALSE)</f>
        <v>1.5229357798165137</v>
      </c>
      <c r="J421" s="90">
        <f>VLOOKUP($A421,Districts!$A:$F,5,FALSE)</f>
        <v>13.1685889835076</v>
      </c>
      <c r="K421" s="55">
        <f>VLOOKUP($A421,Districts!$A:$F,6,FALSE)</f>
        <v>15085.808833781048</v>
      </c>
      <c r="L421" s="6">
        <f>VLOOKUP($C421,Demographics!$A$1:$T$2860,3,FALSE)/$E421</f>
        <v>0.54304635761589404</v>
      </c>
      <c r="M421" s="6">
        <f>VLOOKUP($C421,Demographics!$A$1:$T$2860,4,FALSE)/$E421</f>
        <v>0.45695364238410596</v>
      </c>
      <c r="N421" s="6">
        <f>VLOOKUP($C421,Demographics!$A$1:$T$2860,5,FALSE)/$E421</f>
        <v>0</v>
      </c>
      <c r="O421" s="6">
        <f>VLOOKUP($C421,Demographics!$A$1:$T$2860,6,FALSE)/$E421</f>
        <v>0</v>
      </c>
      <c r="P421" s="6">
        <f>VLOOKUP($C421,Demographics!$A$1:$T$2860,7,FALSE)/$E421</f>
        <v>1.3245033112582781E-2</v>
      </c>
      <c r="Q421" s="6">
        <f>VLOOKUP($C421,Demographics!$A$1:$T$2860,8,FALSE)/$E421</f>
        <v>8.6092715231788075E-2</v>
      </c>
      <c r="R421" s="6">
        <f>VLOOKUP($C421,Demographics!$A$1:$T$2860,9,FALSE)/$E421</f>
        <v>0</v>
      </c>
      <c r="S421" s="6">
        <f>VLOOKUP($C421,Demographics!$A$1:$T$2860,10,FALSE)/$E421</f>
        <v>0.11258278145695365</v>
      </c>
      <c r="T421" s="6">
        <f>VLOOKUP($C421,Demographics!$A$1:$T$2860,11,FALSE)/$E421</f>
        <v>0.78807947019867552</v>
      </c>
      <c r="U421" s="6">
        <f>VLOOKUP($C421,Demographics!$A$1:$T$2860,12,FALSE)/$E421</f>
        <v>0</v>
      </c>
      <c r="V421" s="6">
        <f>VLOOKUP($C421,Demographics!$A$1:$T$2860,13,FALSE)/$E421</f>
        <v>0</v>
      </c>
      <c r="W421" s="6">
        <f>VLOOKUP($C421,Demographics!$A$1:$T$2860,14,FALSE)/$E421</f>
        <v>3.3112582781456956E-2</v>
      </c>
      <c r="X421" s="6">
        <f>VLOOKUP($C421,Demographics!$A$1:$T$2860,15,FALSE)/$E421</f>
        <v>0.50993377483443714</v>
      </c>
      <c r="Y421" s="6">
        <f>VLOOKUP($C421,Demographics!$A$1:$T$2860,16,FALSE)/$E421</f>
        <v>0</v>
      </c>
      <c r="Z421" s="6">
        <f>VLOOKUP($C421,Demographics!$A$1:$T$2860,17,FALSE)/$E421</f>
        <v>1.3245033112582781E-2</v>
      </c>
      <c r="AA421" s="6">
        <f>VLOOKUP($C421,Demographics!$A$1:$T$2860,18,FALSE)/$E421</f>
        <v>2.6490066225165563E-2</v>
      </c>
      <c r="AB421" s="6">
        <f>VLOOKUP($C421,Demographics!$A$1:$T$2860,19,FALSE)/$E421</f>
        <v>0.13245033112582782</v>
      </c>
      <c r="AC421" s="54">
        <f>VLOOKUP($C421,Demographics!$A$1:$T$2860,20,FALSE)/$E421</f>
        <v>0.15894039735099338</v>
      </c>
      <c r="AD421" s="44">
        <f t="shared" si="30"/>
        <v>3.3950000000000005</v>
      </c>
      <c r="AE421" s="44">
        <f t="shared" si="31"/>
        <v>2.4470000000000001</v>
      </c>
      <c r="AF421" s="44">
        <f t="shared" si="32"/>
        <v>2.3320659062103926</v>
      </c>
      <c r="AG421" s="19">
        <v>0.52400000000000002</v>
      </c>
      <c r="AH421" s="20">
        <v>0.27</v>
      </c>
      <c r="AI421" s="17">
        <v>-5.6000000000000001E-2</v>
      </c>
      <c r="AJ421" s="21">
        <f t="shared" si="34"/>
        <v>0.73799999999999999</v>
      </c>
      <c r="AK421" s="27">
        <f t="shared" si="33"/>
        <v>45</v>
      </c>
    </row>
    <row r="422" spans="1:37" x14ac:dyDescent="0.2">
      <c r="A422" s="9" t="s">
        <v>767</v>
      </c>
      <c r="B422" s="8" t="s">
        <v>397</v>
      </c>
      <c r="C422" s="35">
        <v>2186</v>
      </c>
      <c r="D422" s="36" t="s">
        <v>123</v>
      </c>
      <c r="E422" s="40">
        <f>VLOOKUP($C422,Demographics!$A$2:$T$2860,2,FALSE)</f>
        <v>36</v>
      </c>
      <c r="F422" s="87" t="str">
        <f>IFERROR(VLOOKUP($C422,'Graduation Rate'!$A:$M,13,FALSE), "")</f>
        <v/>
      </c>
      <c r="G422" s="87" t="str">
        <f>IFERROR(VLOOKUP($C422,Discipline!$A:$I,4,FALSE), "")</f>
        <v/>
      </c>
      <c r="H422" s="87">
        <f>IFERROR(VLOOKUP($C422,'Dual Credit'!$A:$P,6,FALSE), "")</f>
        <v>0.1</v>
      </c>
      <c r="I422" s="99">
        <f>VLOOKUP($A422,Districts!$A:$G,7,FALSE)</f>
        <v>3.0394736842105261</v>
      </c>
      <c r="J422" s="90">
        <f>VLOOKUP($A422,Districts!$A:$F,5,FALSE)</f>
        <v>8.4395077861265388</v>
      </c>
      <c r="K422" s="55">
        <f>VLOOKUP($A422,Districts!$A:$F,6,FALSE)</f>
        <v>30244.124645161293</v>
      </c>
      <c r="L422" s="6">
        <f>VLOOKUP($C422,Demographics!$A$1:$T$2860,3,FALSE)/$E422</f>
        <v>0.52777777777777779</v>
      </c>
      <c r="M422" s="6">
        <f>VLOOKUP($C422,Demographics!$A$1:$T$2860,4,FALSE)/$E422</f>
        <v>0.47222222222222221</v>
      </c>
      <c r="N422" s="6">
        <f>VLOOKUP($C422,Demographics!$A$1:$T$2860,5,FALSE)/$E422</f>
        <v>2.7777777777777776E-2</v>
      </c>
      <c r="O422" s="6">
        <f>VLOOKUP($C422,Demographics!$A$1:$T$2860,6,FALSE)/$E422</f>
        <v>0</v>
      </c>
      <c r="P422" s="6">
        <f>VLOOKUP($C422,Demographics!$A$1:$T$2860,7,FALSE)/$E422</f>
        <v>0</v>
      </c>
      <c r="Q422" s="6">
        <f>VLOOKUP($C422,Demographics!$A$1:$T$2860,8,FALSE)/$E422</f>
        <v>0.1111111111111111</v>
      </c>
      <c r="R422" s="6">
        <f>VLOOKUP($C422,Demographics!$A$1:$T$2860,9,FALSE)/$E422</f>
        <v>0</v>
      </c>
      <c r="S422" s="6">
        <f>VLOOKUP($C422,Demographics!$A$1:$T$2860,10,FALSE)/$E422</f>
        <v>5.5555555555555552E-2</v>
      </c>
      <c r="T422" s="6">
        <f>VLOOKUP($C422,Demographics!$A$1:$T$2860,11,FALSE)/$E422</f>
        <v>0.80555555555555558</v>
      </c>
      <c r="U422" s="6">
        <f>VLOOKUP($C422,Demographics!$A$1:$T$2860,12,FALSE)/$E422</f>
        <v>0</v>
      </c>
      <c r="V422" s="6">
        <f>VLOOKUP($C422,Demographics!$A$1:$T$2860,13,FALSE)/$E422</f>
        <v>0</v>
      </c>
      <c r="W422" s="6">
        <f>VLOOKUP($C422,Demographics!$A$1:$T$2860,14,FALSE)/$E422</f>
        <v>0</v>
      </c>
      <c r="X422" s="6">
        <f>VLOOKUP($C422,Demographics!$A$1:$T$2860,15,FALSE)/$E422</f>
        <v>0.47222222222222221</v>
      </c>
      <c r="Y422" s="6">
        <f>VLOOKUP($C422,Demographics!$A$1:$T$2860,16,FALSE)/$E422</f>
        <v>0</v>
      </c>
      <c r="Z422" s="6">
        <f>VLOOKUP($C422,Demographics!$A$1:$T$2860,17,FALSE)/$E422</f>
        <v>0</v>
      </c>
      <c r="AA422" s="6">
        <f>VLOOKUP($C422,Demographics!$A$1:$T$2860,18,FALSE)/$E422</f>
        <v>8.3333333333333329E-2</v>
      </c>
      <c r="AB422" s="6">
        <f>VLOOKUP($C422,Demographics!$A$1:$T$2860,19,FALSE)/$E422</f>
        <v>0.1388888888888889</v>
      </c>
      <c r="AC422" s="54">
        <f>VLOOKUP($C422,Demographics!$A$1:$T$2860,20,FALSE)/$E422</f>
        <v>0.1388888888888889</v>
      </c>
      <c r="AD422" s="44" t="str">
        <f t="shared" si="30"/>
        <v/>
      </c>
      <c r="AE422" s="44" t="str">
        <f t="shared" si="31"/>
        <v/>
      </c>
      <c r="AF422" s="44" t="str">
        <f t="shared" si="32"/>
        <v/>
      </c>
      <c r="AG422" s="19"/>
      <c r="AH422" s="20"/>
      <c r="AI422" s="17"/>
      <c r="AJ422" s="21">
        <f t="shared" si="34"/>
        <v>0</v>
      </c>
      <c r="AK422" s="27">
        <f t="shared" si="33"/>
        <v>223</v>
      </c>
    </row>
    <row r="423" spans="1:37" x14ac:dyDescent="0.2">
      <c r="A423" s="9" t="s">
        <v>768</v>
      </c>
      <c r="B423" s="8" t="s">
        <v>125</v>
      </c>
      <c r="C423" s="35">
        <v>3068</v>
      </c>
      <c r="D423" s="36" t="s">
        <v>123</v>
      </c>
      <c r="E423" s="40">
        <f>VLOOKUP($C423,Demographics!$A$2:$T$2860,2,FALSE)</f>
        <v>77</v>
      </c>
      <c r="F423" s="87" t="str">
        <f>IFERROR(VLOOKUP($C423,'Graduation Rate'!$A:$M,13,FALSE), "")</f>
        <v/>
      </c>
      <c r="G423" s="87" t="str">
        <f>IFERROR(VLOOKUP($C423,Discipline!$A:$I,4,FALSE), "")</f>
        <v/>
      </c>
      <c r="H423" s="87">
        <f>IFERROR(VLOOKUP($C423,'Dual Credit'!$A:$P,6,FALSE), "")</f>
        <v>0.1</v>
      </c>
      <c r="I423" s="99">
        <f>VLOOKUP($A423,Districts!$A:$G,7,FALSE)</f>
        <v>3.2153846153846155</v>
      </c>
      <c r="J423" s="90">
        <f>VLOOKUP($A423,Districts!$A:$F,5,FALSE)</f>
        <v>9.1349878934624709</v>
      </c>
      <c r="K423" s="55">
        <f>VLOOKUP($A423,Districts!$A:$F,6,FALSE)</f>
        <v>21737.366973692933</v>
      </c>
      <c r="L423" s="6">
        <f>VLOOKUP($C423,Demographics!$A$1:$T$2860,3,FALSE)/$E423</f>
        <v>0.45454545454545453</v>
      </c>
      <c r="M423" s="6">
        <f>VLOOKUP($C423,Demographics!$A$1:$T$2860,4,FALSE)/$E423</f>
        <v>0.54545454545454541</v>
      </c>
      <c r="N423" s="6">
        <f>VLOOKUP($C423,Demographics!$A$1:$T$2860,5,FALSE)/$E423</f>
        <v>1.2987012987012988E-2</v>
      </c>
      <c r="O423" s="6">
        <f>VLOOKUP($C423,Demographics!$A$1:$T$2860,6,FALSE)/$E423</f>
        <v>0</v>
      </c>
      <c r="P423" s="6">
        <f>VLOOKUP($C423,Demographics!$A$1:$T$2860,7,FALSE)/$E423</f>
        <v>3.896103896103896E-2</v>
      </c>
      <c r="Q423" s="6">
        <f>VLOOKUP($C423,Demographics!$A$1:$T$2860,8,FALSE)/$E423</f>
        <v>0</v>
      </c>
      <c r="R423" s="6">
        <f>VLOOKUP($C423,Demographics!$A$1:$T$2860,9,FALSE)/$E423</f>
        <v>0</v>
      </c>
      <c r="S423" s="6">
        <f>VLOOKUP($C423,Demographics!$A$1:$T$2860,10,FALSE)/$E423</f>
        <v>2.5974025974025976E-2</v>
      </c>
      <c r="T423" s="6">
        <f>VLOOKUP($C423,Demographics!$A$1:$T$2860,11,FALSE)/$E423</f>
        <v>0.92207792207792205</v>
      </c>
      <c r="U423" s="6">
        <f>VLOOKUP($C423,Demographics!$A$1:$T$2860,12,FALSE)/$E423</f>
        <v>0</v>
      </c>
      <c r="V423" s="6">
        <f>VLOOKUP($C423,Demographics!$A$1:$T$2860,13,FALSE)/$E423</f>
        <v>0</v>
      </c>
      <c r="W423" s="6">
        <f>VLOOKUP($C423,Demographics!$A$1:$T$2860,14,FALSE)/$E423</f>
        <v>0</v>
      </c>
      <c r="X423" s="6">
        <f>VLOOKUP($C423,Demographics!$A$1:$T$2860,15,FALSE)/$E423</f>
        <v>0.4935064935064935</v>
      </c>
      <c r="Y423" s="6">
        <f>VLOOKUP($C423,Demographics!$A$1:$T$2860,16,FALSE)/$E423</f>
        <v>0</v>
      </c>
      <c r="Z423" s="6">
        <f>VLOOKUP($C423,Demographics!$A$1:$T$2860,17,FALSE)/$E423</f>
        <v>0</v>
      </c>
      <c r="AA423" s="6">
        <f>VLOOKUP($C423,Demographics!$A$1:$T$2860,18,FALSE)/$E423</f>
        <v>1.2987012987012988E-2</v>
      </c>
      <c r="AB423" s="6">
        <f>VLOOKUP($C423,Demographics!$A$1:$T$2860,19,FALSE)/$E423</f>
        <v>0</v>
      </c>
      <c r="AC423" s="54">
        <f>VLOOKUP($C423,Demographics!$A$1:$T$2860,20,FALSE)/$E423</f>
        <v>3.896103896103896E-2</v>
      </c>
      <c r="AD423" s="44">
        <f t="shared" si="30"/>
        <v>2.9359658484525077</v>
      </c>
      <c r="AE423" s="44">
        <f t="shared" si="31"/>
        <v>2.0036945812807883</v>
      </c>
      <c r="AF423" s="44">
        <f t="shared" si="32"/>
        <v>1.8518907563025211</v>
      </c>
      <c r="AG423" s="19">
        <v>1.2E-2</v>
      </c>
      <c r="AH423" s="20">
        <v>-0.38600000000000001</v>
      </c>
      <c r="AI423" s="17">
        <v>-0.56899999999999995</v>
      </c>
      <c r="AJ423" s="21">
        <f t="shared" si="34"/>
        <v>-0.94299999999999995</v>
      </c>
      <c r="AK423" s="27">
        <f t="shared" si="33"/>
        <v>495</v>
      </c>
    </row>
    <row r="424" spans="1:37" x14ac:dyDescent="0.2">
      <c r="A424" s="9" t="s">
        <v>769</v>
      </c>
      <c r="B424" s="8" t="s">
        <v>194</v>
      </c>
      <c r="C424" s="35">
        <v>1707</v>
      </c>
      <c r="D424" s="36" t="s">
        <v>124</v>
      </c>
      <c r="E424" s="40">
        <f>VLOOKUP($C424,Demographics!$A$2:$T$2860,2,FALSE)</f>
        <v>141</v>
      </c>
      <c r="F424" s="87">
        <f>IFERROR(VLOOKUP($C424,'Graduation Rate'!$A:$M,13,FALSE), "")</f>
        <v>0.47368421100000002</v>
      </c>
      <c r="G424" s="87">
        <f>IFERROR(VLOOKUP($C424,Discipline!$A:$I,4,FALSE), "")</f>
        <v>8.5000000000000006E-2</v>
      </c>
      <c r="H424" s="87" t="str">
        <f>IFERROR(VLOOKUP($C424,'Dual Credit'!$A:$P,6,FALSE), "")</f>
        <v/>
      </c>
      <c r="I424" s="99">
        <f>VLOOKUP($A424,Districts!$A:$G,7,FALSE)</f>
        <v>2.7488065469424869</v>
      </c>
      <c r="J424" s="90">
        <f>VLOOKUP($A424,Districts!$A:$F,5,FALSE)</f>
        <v>17.195443154022744</v>
      </c>
      <c r="K424" s="55">
        <f>VLOOKUP($A424,Districts!$A:$F,6,FALSE)</f>
        <v>14888.80008521703</v>
      </c>
      <c r="L424" s="6">
        <f>VLOOKUP($C424,Demographics!$A$1:$T$2860,3,FALSE)/$E424</f>
        <v>0.48936170212765956</v>
      </c>
      <c r="M424" s="6">
        <f>VLOOKUP($C424,Demographics!$A$1:$T$2860,4,FALSE)/$E424</f>
        <v>0.51063829787234039</v>
      </c>
      <c r="N424" s="6">
        <f>VLOOKUP($C424,Demographics!$A$1:$T$2860,5,FALSE)/$E424</f>
        <v>0</v>
      </c>
      <c r="O424" s="6">
        <f>VLOOKUP($C424,Demographics!$A$1:$T$2860,6,FALSE)/$E424</f>
        <v>0</v>
      </c>
      <c r="P424" s="6">
        <f>VLOOKUP($C424,Demographics!$A$1:$T$2860,7,FALSE)/$E424</f>
        <v>0</v>
      </c>
      <c r="Q424" s="6">
        <f>VLOOKUP($C424,Demographics!$A$1:$T$2860,8,FALSE)/$E424</f>
        <v>9.9290780141843976E-2</v>
      </c>
      <c r="R424" s="6">
        <f>VLOOKUP($C424,Demographics!$A$1:$T$2860,9,FALSE)/$E424</f>
        <v>1.4184397163120567E-2</v>
      </c>
      <c r="S424" s="6">
        <f>VLOOKUP($C424,Demographics!$A$1:$T$2860,10,FALSE)/$E424</f>
        <v>9.9290780141843976E-2</v>
      </c>
      <c r="T424" s="6">
        <f>VLOOKUP($C424,Demographics!$A$1:$T$2860,11,FALSE)/$E424</f>
        <v>0.78723404255319152</v>
      </c>
      <c r="U424" s="6">
        <f>VLOOKUP($C424,Demographics!$A$1:$T$2860,12,FALSE)/$E424</f>
        <v>1.4184397163120567E-2</v>
      </c>
      <c r="V424" s="6">
        <f>VLOOKUP($C424,Demographics!$A$1:$T$2860,13,FALSE)/$E424</f>
        <v>7.0921985815602835E-3</v>
      </c>
      <c r="W424" s="6">
        <f>VLOOKUP($C424,Demographics!$A$1:$T$2860,14,FALSE)/$E424</f>
        <v>3.5460992907801421E-2</v>
      </c>
      <c r="X424" s="6">
        <f>VLOOKUP($C424,Demographics!$A$1:$T$2860,15,FALSE)/$E424</f>
        <v>0.41843971631205673</v>
      </c>
      <c r="Y424" s="6">
        <f>VLOOKUP($C424,Demographics!$A$1:$T$2860,16,FALSE)/$E424</f>
        <v>7.0921985815602835E-3</v>
      </c>
      <c r="Z424" s="6">
        <f>VLOOKUP($C424,Demographics!$A$1:$T$2860,17,FALSE)/$E424</f>
        <v>3.5460992907801421E-2</v>
      </c>
      <c r="AA424" s="6">
        <f>VLOOKUP($C424,Demographics!$A$1:$T$2860,18,FALSE)/$E424</f>
        <v>9.9290780141843976E-2</v>
      </c>
      <c r="AB424" s="6">
        <f>VLOOKUP($C424,Demographics!$A$1:$T$2860,19,FALSE)/$E424</f>
        <v>4.9645390070921988E-2</v>
      </c>
      <c r="AC424" s="54">
        <f>VLOOKUP($C424,Demographics!$A$1:$T$2860,20,FALSE)/$E424</f>
        <v>9.2198581560283682E-2</v>
      </c>
      <c r="AD424" s="44">
        <f t="shared" si="30"/>
        <v>2.2081911262798637</v>
      </c>
      <c r="AE424" s="44" t="str">
        <f t="shared" si="31"/>
        <v/>
      </c>
      <c r="AF424" s="44">
        <f t="shared" si="32"/>
        <v>2.3679999999999999</v>
      </c>
      <c r="AG424" s="19">
        <v>-0.63700000000000001</v>
      </c>
      <c r="AH424" s="20"/>
      <c r="AI424" s="17">
        <v>-3.3000000000000002E-2</v>
      </c>
      <c r="AJ424" s="21">
        <f t="shared" si="34"/>
        <v>-0.67</v>
      </c>
      <c r="AK424" s="27">
        <f t="shared" si="33"/>
        <v>462</v>
      </c>
    </row>
    <row r="425" spans="1:37" x14ac:dyDescent="0.2">
      <c r="A425" s="9" t="s">
        <v>769</v>
      </c>
      <c r="B425" s="8" t="s">
        <v>338</v>
      </c>
      <c r="C425" s="35">
        <v>2581</v>
      </c>
      <c r="D425" s="36" t="s">
        <v>123</v>
      </c>
      <c r="E425" s="40">
        <f>VLOOKUP($C425,Demographics!$A$2:$T$2860,2,FALSE)</f>
        <v>1292</v>
      </c>
      <c r="F425" s="87">
        <f>IFERROR(VLOOKUP($C425,'Graduation Rate'!$A:$M,13,FALSE), "")</f>
        <v>0.92229729699999996</v>
      </c>
      <c r="G425" s="87">
        <f>IFERROR(VLOOKUP($C425,Discipline!$A:$I,4,FALSE), "")</f>
        <v>4.5999999999999999E-2</v>
      </c>
      <c r="H425" s="87">
        <f>IFERROR(VLOOKUP($C425,'Dual Credit'!$A:$P,6,FALSE), "")</f>
        <v>0.14499999999999999</v>
      </c>
      <c r="I425" s="99">
        <f>VLOOKUP($A425,Districts!$A:$G,7,FALSE)</f>
        <v>2.7488065469424869</v>
      </c>
      <c r="J425" s="90">
        <f>VLOOKUP($A425,Districts!$A:$F,5,FALSE)</f>
        <v>17.195443154022744</v>
      </c>
      <c r="K425" s="55">
        <f>VLOOKUP($A425,Districts!$A:$F,6,FALSE)</f>
        <v>14888.80008521703</v>
      </c>
      <c r="L425" s="6">
        <f>VLOOKUP($C425,Demographics!$A$1:$T$2860,3,FALSE)/$E425</f>
        <v>0.50464396284829727</v>
      </c>
      <c r="M425" s="6">
        <f>VLOOKUP($C425,Demographics!$A$1:$T$2860,4,FALSE)/$E425</f>
        <v>0.49535603715170279</v>
      </c>
      <c r="N425" s="6">
        <f>VLOOKUP($C425,Demographics!$A$1:$T$2860,5,FALSE)/$E425</f>
        <v>1.0835913312693499E-2</v>
      </c>
      <c r="O425" s="6">
        <f>VLOOKUP($C425,Demographics!$A$1:$T$2860,6,FALSE)/$E425</f>
        <v>1.0061919504643963E-2</v>
      </c>
      <c r="P425" s="6">
        <f>VLOOKUP($C425,Demographics!$A$1:$T$2860,7,FALSE)/$E425</f>
        <v>1.0835913312693499E-2</v>
      </c>
      <c r="Q425" s="6">
        <f>VLOOKUP($C425,Demographics!$A$1:$T$2860,8,FALSE)/$E425</f>
        <v>0.10448916408668731</v>
      </c>
      <c r="R425" s="6">
        <f>VLOOKUP($C425,Demographics!$A$1:$T$2860,9,FALSE)/$E425</f>
        <v>0</v>
      </c>
      <c r="S425" s="6">
        <f>VLOOKUP($C425,Demographics!$A$1:$T$2860,10,FALSE)/$E425</f>
        <v>5.6501547987616099E-2</v>
      </c>
      <c r="T425" s="6">
        <f>VLOOKUP($C425,Demographics!$A$1:$T$2860,11,FALSE)/$E425</f>
        <v>0.80727554179566563</v>
      </c>
      <c r="U425" s="6">
        <f>VLOOKUP($C425,Demographics!$A$1:$T$2860,12,FALSE)/$E425</f>
        <v>2.089783281733746E-2</v>
      </c>
      <c r="V425" s="6">
        <f>VLOOKUP($C425,Demographics!$A$1:$T$2860,13,FALSE)/$E425</f>
        <v>6.9659442724458202E-3</v>
      </c>
      <c r="W425" s="6">
        <f>VLOOKUP($C425,Demographics!$A$1:$T$2860,14,FALSE)/$E425</f>
        <v>3.5603715170278639E-2</v>
      </c>
      <c r="X425" s="6">
        <f>VLOOKUP($C425,Demographics!$A$1:$T$2860,15,FALSE)/$E425</f>
        <v>0.25232198142414863</v>
      </c>
      <c r="Y425" s="6">
        <f>VLOOKUP($C425,Demographics!$A$1:$T$2860,16,FALSE)/$E425</f>
        <v>4.6439628482972135E-3</v>
      </c>
      <c r="Z425" s="6">
        <f>VLOOKUP($C425,Demographics!$A$1:$T$2860,17,FALSE)/$E425</f>
        <v>1.9349845201238391E-2</v>
      </c>
      <c r="AA425" s="6">
        <f>VLOOKUP($C425,Demographics!$A$1:$T$2860,18,FALSE)/$E425</f>
        <v>4.0247678018575851E-2</v>
      </c>
      <c r="AB425" s="6">
        <f>VLOOKUP($C425,Demographics!$A$1:$T$2860,19,FALSE)/$E425</f>
        <v>5.4953560371517031E-2</v>
      </c>
      <c r="AC425" s="54">
        <f>VLOOKUP($C425,Demographics!$A$1:$T$2860,20,FALSE)/$E425</f>
        <v>0.1586687306501548</v>
      </c>
      <c r="AD425" s="44">
        <f t="shared" si="30"/>
        <v>3.084521384928717</v>
      </c>
      <c r="AE425" s="44">
        <f t="shared" si="31"/>
        <v>2.4362895005096843</v>
      </c>
      <c r="AF425" s="44">
        <f t="shared" si="32"/>
        <v>2.5149253731343277</v>
      </c>
      <c r="AG425" s="19">
        <v>8.0000000000000002E-3</v>
      </c>
      <c r="AH425" s="20">
        <v>-3.5999999999999997E-2</v>
      </c>
      <c r="AI425" s="17">
        <v>-6.2E-2</v>
      </c>
      <c r="AJ425" s="21">
        <f t="shared" si="34"/>
        <v>-0.09</v>
      </c>
      <c r="AK425" s="27">
        <f t="shared" si="33"/>
        <v>302</v>
      </c>
    </row>
    <row r="426" spans="1:37" x14ac:dyDescent="0.2">
      <c r="A426" s="9" t="s">
        <v>870</v>
      </c>
      <c r="B426" s="8" t="s">
        <v>133</v>
      </c>
      <c r="C426" s="35">
        <v>4131</v>
      </c>
      <c r="D426" s="36" t="s">
        <v>123</v>
      </c>
      <c r="E426" s="40">
        <f>VLOOKUP($C426,Demographics!$A$2:$T$2860,2,FALSE)</f>
        <v>1031</v>
      </c>
      <c r="F426" s="87">
        <f>IFERROR(VLOOKUP($C426,'Graduation Rate'!$A:$M,13,FALSE), "")</f>
        <v>0.91627906999999997</v>
      </c>
      <c r="G426" s="87">
        <f>IFERROR(VLOOKUP($C426,Discipline!$A:$I,4,FALSE), "")</f>
        <v>5.6000000000000001E-2</v>
      </c>
      <c r="H426" s="87">
        <f>IFERROR(VLOOKUP($C426,'Dual Credit'!$A:$P,6,FALSE), "")</f>
        <v>0.27700000000000002</v>
      </c>
      <c r="I426" s="99">
        <f>VLOOKUP($A426,Districts!$A:$G,7,FALSE)</f>
        <v>3.2949663353638985</v>
      </c>
      <c r="J426" s="90">
        <f>VLOOKUP($A426,Districts!$A:$F,5,FALSE)</f>
        <v>16.945527341692131</v>
      </c>
      <c r="K426" s="55">
        <f>VLOOKUP($A426,Districts!$A:$F,6,FALSE)</f>
        <v>13424.40301560654</v>
      </c>
      <c r="L426" s="6">
        <f>VLOOKUP($C426,Demographics!$A$1:$T$2860,3,FALSE)/$E426</f>
        <v>0.47332686711930166</v>
      </c>
      <c r="M426" s="6">
        <f>VLOOKUP($C426,Demographics!$A$1:$T$2860,4,FALSE)/$E426</f>
        <v>0.52667313288069839</v>
      </c>
      <c r="N426" s="6">
        <f>VLOOKUP($C426,Demographics!$A$1:$T$2860,5,FALSE)/$E426</f>
        <v>4.849660523763337E-3</v>
      </c>
      <c r="O426" s="6">
        <f>VLOOKUP($C426,Demographics!$A$1:$T$2860,6,FALSE)/$E426</f>
        <v>9.2143549951503395E-2</v>
      </c>
      <c r="P426" s="6">
        <f>VLOOKUP($C426,Demographics!$A$1:$T$2860,7,FALSE)/$E426</f>
        <v>6.8865179437439375E-2</v>
      </c>
      <c r="Q426" s="6">
        <f>VLOOKUP($C426,Demographics!$A$1:$T$2860,8,FALSE)/$E426</f>
        <v>0.14451988360814744</v>
      </c>
      <c r="R426" s="6">
        <f>VLOOKUP($C426,Demographics!$A$1:$T$2860,9,FALSE)/$E426</f>
        <v>1.9398642095053348E-2</v>
      </c>
      <c r="S426" s="6">
        <f>VLOOKUP($C426,Demographics!$A$1:$T$2860,10,FALSE)/$E426</f>
        <v>0.17652764306498545</v>
      </c>
      <c r="T426" s="6">
        <f>VLOOKUP($C426,Demographics!$A$1:$T$2860,11,FALSE)/$E426</f>
        <v>0.49369544131910764</v>
      </c>
      <c r="U426" s="6">
        <f>VLOOKUP($C426,Demographics!$A$1:$T$2860,12,FALSE)/$E426</f>
        <v>2.3278370514064017E-2</v>
      </c>
      <c r="V426" s="6">
        <f>VLOOKUP($C426,Demographics!$A$1:$T$2860,13,FALSE)/$E426</f>
        <v>9.6993210475266732E-4</v>
      </c>
      <c r="W426" s="6">
        <f>VLOOKUP($C426,Demographics!$A$1:$T$2860,14,FALSE)/$E426</f>
        <v>1.066925315227934E-2</v>
      </c>
      <c r="X426" s="6">
        <f>VLOOKUP($C426,Demographics!$A$1:$T$2860,15,FALSE)/$E426</f>
        <v>0.21823472356935014</v>
      </c>
      <c r="Y426" s="6">
        <f>VLOOKUP($C426,Demographics!$A$1:$T$2860,16,FALSE)/$E426</f>
        <v>0</v>
      </c>
      <c r="Z426" s="6">
        <f>VLOOKUP($C426,Demographics!$A$1:$T$2860,17,FALSE)/$E426</f>
        <v>0.2046556741028128</v>
      </c>
      <c r="AA426" s="6">
        <f>VLOOKUP($C426,Demographics!$A$1:$T$2860,18,FALSE)/$E426</f>
        <v>2.7158098933074686E-2</v>
      </c>
      <c r="AB426" s="6">
        <f>VLOOKUP($C426,Demographics!$A$1:$T$2860,19,FALSE)/$E426</f>
        <v>5.8195926285160036E-2</v>
      </c>
      <c r="AC426" s="54">
        <f>VLOOKUP($C426,Demographics!$A$1:$T$2860,20,FALSE)/$E426</f>
        <v>8.9233753637245394E-2</v>
      </c>
      <c r="AD426" s="44">
        <f t="shared" si="30"/>
        <v>3.3119266055045875</v>
      </c>
      <c r="AE426" s="44">
        <f t="shared" si="31"/>
        <v>3.4150110375275946</v>
      </c>
      <c r="AF426" s="44">
        <f t="shared" si="32"/>
        <v>2.5245098039215685</v>
      </c>
      <c r="AG426" s="21">
        <v>9.8000000000000004E-2</v>
      </c>
      <c r="AH426" s="18">
        <v>0.71499999999999997</v>
      </c>
      <c r="AI426" s="17">
        <v>-0.107</v>
      </c>
      <c r="AJ426" s="21">
        <f t="shared" si="34"/>
        <v>0.70599999999999996</v>
      </c>
      <c r="AK426" s="27">
        <f t="shared" si="33"/>
        <v>49</v>
      </c>
    </row>
    <row r="427" spans="1:37" x14ac:dyDescent="0.2">
      <c r="A427" s="9" t="s">
        <v>770</v>
      </c>
      <c r="B427" s="8" t="s">
        <v>248</v>
      </c>
      <c r="C427" s="35">
        <v>3119</v>
      </c>
      <c r="D427" s="36" t="s">
        <v>123</v>
      </c>
      <c r="E427" s="40">
        <f>VLOOKUP($C427,Demographics!$A$2:$T$2860,2,FALSE)</f>
        <v>294</v>
      </c>
      <c r="F427" s="87">
        <f>IFERROR(VLOOKUP($C427,'Graduation Rate'!$A:$M,13,FALSE), "")</f>
        <v>0.76543209899999998</v>
      </c>
      <c r="G427" s="87">
        <f>IFERROR(VLOOKUP($C427,Discipline!$A:$I,4,FALSE), "")</f>
        <v>2.9000000000000001E-2</v>
      </c>
      <c r="H427" s="87">
        <f>IFERROR(VLOOKUP($C427,'Dual Credit'!$A:$P,6,FALSE), "")</f>
        <v>0.19</v>
      </c>
      <c r="I427" s="99">
        <f>VLOOKUP($A427,Districts!$A:$G,7,FALSE)</f>
        <v>5.6709451575262539</v>
      </c>
      <c r="J427" s="90">
        <f>VLOOKUP($A427,Districts!$A:$F,5,FALSE)</f>
        <v>17.511349805845875</v>
      </c>
      <c r="K427" s="55">
        <f>VLOOKUP($A427,Districts!$A:$F,6,FALSE)</f>
        <v>15838.596399099779</v>
      </c>
      <c r="L427" s="6">
        <f>VLOOKUP($C427,Demographics!$A$1:$T$2860,3,FALSE)/$E427</f>
        <v>0.49319727891156462</v>
      </c>
      <c r="M427" s="6">
        <f>VLOOKUP($C427,Demographics!$A$1:$T$2860,4,FALSE)/$E427</f>
        <v>0.50680272108843538</v>
      </c>
      <c r="N427" s="6">
        <f>VLOOKUP($C427,Demographics!$A$1:$T$2860,5,FALSE)/$E427</f>
        <v>1.7006802721088437E-2</v>
      </c>
      <c r="O427" s="6">
        <f>VLOOKUP($C427,Demographics!$A$1:$T$2860,6,FALSE)/$E427</f>
        <v>1.020408163265306E-2</v>
      </c>
      <c r="P427" s="6">
        <f>VLOOKUP($C427,Demographics!$A$1:$T$2860,7,FALSE)/$E427</f>
        <v>1.020408163265306E-2</v>
      </c>
      <c r="Q427" s="6">
        <f>VLOOKUP($C427,Demographics!$A$1:$T$2860,8,FALSE)/$E427</f>
        <v>0.12925170068027211</v>
      </c>
      <c r="R427" s="6">
        <f>VLOOKUP($C427,Demographics!$A$1:$T$2860,9,FALSE)/$E427</f>
        <v>0</v>
      </c>
      <c r="S427" s="6">
        <f>VLOOKUP($C427,Demographics!$A$1:$T$2860,10,FALSE)/$E427</f>
        <v>4.0816326530612242E-2</v>
      </c>
      <c r="T427" s="6">
        <f>VLOOKUP($C427,Demographics!$A$1:$T$2860,11,FALSE)/$E427</f>
        <v>0.79251700680272108</v>
      </c>
      <c r="U427" s="6">
        <f>VLOOKUP($C427,Demographics!$A$1:$T$2860,12,FALSE)/$E427</f>
        <v>2.0408163265306121E-2</v>
      </c>
      <c r="V427" s="6">
        <f>VLOOKUP($C427,Demographics!$A$1:$T$2860,13,FALSE)/$E427</f>
        <v>2.0408163265306121E-2</v>
      </c>
      <c r="W427" s="6">
        <f>VLOOKUP($C427,Demographics!$A$1:$T$2860,14,FALSE)/$E427</f>
        <v>6.1224489795918366E-2</v>
      </c>
      <c r="X427" s="6">
        <f>VLOOKUP($C427,Demographics!$A$1:$T$2860,15,FALSE)/$E427</f>
        <v>0.48979591836734693</v>
      </c>
      <c r="Y427" s="6">
        <f>VLOOKUP($C427,Demographics!$A$1:$T$2860,16,FALSE)/$E427</f>
        <v>6.8027210884353739E-3</v>
      </c>
      <c r="Z427" s="6">
        <f>VLOOKUP($C427,Demographics!$A$1:$T$2860,17,FALSE)/$E427</f>
        <v>0</v>
      </c>
      <c r="AA427" s="6">
        <f>VLOOKUP($C427,Demographics!$A$1:$T$2860,18,FALSE)/$E427</f>
        <v>5.1020408163265307E-2</v>
      </c>
      <c r="AB427" s="6">
        <f>VLOOKUP($C427,Demographics!$A$1:$T$2860,19,FALSE)/$E427</f>
        <v>9.1836734693877556E-2</v>
      </c>
      <c r="AC427" s="54">
        <f>VLOOKUP($C427,Demographics!$A$1:$T$2860,20,FALSE)/$E427</f>
        <v>0.16666666666666666</v>
      </c>
      <c r="AD427" s="44">
        <f t="shared" si="30"/>
        <v>3.0141700404858303</v>
      </c>
      <c r="AE427" s="44">
        <f t="shared" si="31"/>
        <v>1.8894575230296828</v>
      </c>
      <c r="AF427" s="44">
        <f t="shared" si="32"/>
        <v>2.1970000000000001</v>
      </c>
      <c r="AG427" s="19">
        <v>0.221</v>
      </c>
      <c r="AH427" s="20">
        <v>-0.24299999999999999</v>
      </c>
      <c r="AI427" s="17">
        <v>-0.16300000000000001</v>
      </c>
      <c r="AJ427" s="21">
        <f t="shared" si="34"/>
        <v>-0.185</v>
      </c>
      <c r="AK427" s="27">
        <f t="shared" si="33"/>
        <v>339</v>
      </c>
    </row>
    <row r="428" spans="1:37" x14ac:dyDescent="0.2">
      <c r="A428" s="9" t="s">
        <v>771</v>
      </c>
      <c r="B428" s="8" t="s">
        <v>415</v>
      </c>
      <c r="C428" s="35">
        <v>5114</v>
      </c>
      <c r="D428" s="36" t="s">
        <v>124</v>
      </c>
      <c r="E428" s="40">
        <f>VLOOKUP($C428,Demographics!$A$2:$T$2860,2,FALSE)</f>
        <v>15</v>
      </c>
      <c r="F428" s="87" t="str">
        <f>IFERROR(VLOOKUP($C428,'Graduation Rate'!$A:$M,13,FALSE), "")</f>
        <v/>
      </c>
      <c r="G428" s="87" t="str">
        <f>IFERROR(VLOOKUP($C428,Discipline!$A:$I,4,FALSE), "")</f>
        <v/>
      </c>
      <c r="H428" s="87">
        <f>IFERROR(VLOOKUP($C428,'Dual Credit'!$A:$P,6,FALSE), "")</f>
        <v>0.13</v>
      </c>
      <c r="I428" s="99">
        <f>VLOOKUP($A428,Districts!$A:$G,7,FALSE)</f>
        <v>2.3417443773998903</v>
      </c>
      <c r="J428" s="90">
        <f>VLOOKUP($A428,Districts!$A:$F,5,FALSE)</f>
        <v>15.361037891268532</v>
      </c>
      <c r="K428" s="55">
        <f>VLOOKUP($A428,Districts!$A:$F,6,FALSE)</f>
        <v>16398.845803638938</v>
      </c>
      <c r="L428" s="6">
        <f>VLOOKUP($C428,Demographics!$A$1:$T$2860,3,FALSE)/$E428</f>
        <v>0.26666666666666666</v>
      </c>
      <c r="M428" s="6">
        <f>VLOOKUP($C428,Demographics!$A$1:$T$2860,4,FALSE)/$E428</f>
        <v>0.73333333333333328</v>
      </c>
      <c r="N428" s="6">
        <f>VLOOKUP($C428,Demographics!$A$1:$T$2860,5,FALSE)/$E428</f>
        <v>0</v>
      </c>
      <c r="O428" s="6">
        <f>VLOOKUP($C428,Demographics!$A$1:$T$2860,6,FALSE)/$E428</f>
        <v>0</v>
      </c>
      <c r="P428" s="6">
        <f>VLOOKUP($C428,Demographics!$A$1:$T$2860,7,FALSE)/$E428</f>
        <v>6.6666666666666666E-2</v>
      </c>
      <c r="Q428" s="6">
        <f>VLOOKUP($C428,Demographics!$A$1:$T$2860,8,FALSE)/$E428</f>
        <v>0.13333333333333333</v>
      </c>
      <c r="R428" s="6">
        <f>VLOOKUP($C428,Demographics!$A$1:$T$2860,9,FALSE)/$E428</f>
        <v>0</v>
      </c>
      <c r="S428" s="6">
        <f>VLOOKUP($C428,Demographics!$A$1:$T$2860,10,FALSE)/$E428</f>
        <v>6.6666666666666666E-2</v>
      </c>
      <c r="T428" s="6">
        <f>VLOOKUP($C428,Demographics!$A$1:$T$2860,11,FALSE)/$E428</f>
        <v>0.73333333333333328</v>
      </c>
      <c r="U428" s="6">
        <f>VLOOKUP($C428,Demographics!$A$1:$T$2860,12,FALSE)/$E428</f>
        <v>0</v>
      </c>
      <c r="V428" s="6">
        <f>VLOOKUP($C428,Demographics!$A$1:$T$2860,13,FALSE)/$E428</f>
        <v>6.6666666666666666E-2</v>
      </c>
      <c r="W428" s="6">
        <f>VLOOKUP($C428,Demographics!$A$1:$T$2860,14,FALSE)/$E428</f>
        <v>0</v>
      </c>
      <c r="X428" s="6">
        <f>VLOOKUP($C428,Demographics!$A$1:$T$2860,15,FALSE)/$E428</f>
        <v>0.33333333333333331</v>
      </c>
      <c r="Y428" s="6">
        <f>VLOOKUP($C428,Demographics!$A$1:$T$2860,16,FALSE)/$E428</f>
        <v>0</v>
      </c>
      <c r="Z428" s="6">
        <f>VLOOKUP($C428,Demographics!$A$1:$T$2860,17,FALSE)/$E428</f>
        <v>0</v>
      </c>
      <c r="AA428" s="6">
        <f>VLOOKUP($C428,Demographics!$A$1:$T$2860,18,FALSE)/$E428</f>
        <v>0.4</v>
      </c>
      <c r="AB428" s="6">
        <f>VLOOKUP($C428,Demographics!$A$1:$T$2860,19,FALSE)/$E428</f>
        <v>0</v>
      </c>
      <c r="AC428" s="54">
        <f>VLOOKUP($C428,Demographics!$A$1:$T$2860,20,FALSE)/$E428</f>
        <v>6.6666666666666666E-2</v>
      </c>
      <c r="AD428" s="44" t="str">
        <f t="shared" si="30"/>
        <v/>
      </c>
      <c r="AE428" s="44" t="str">
        <f t="shared" si="31"/>
        <v/>
      </c>
      <c r="AF428" s="44" t="str">
        <f t="shared" si="32"/>
        <v/>
      </c>
      <c r="AG428" s="21"/>
      <c r="AH428" s="18"/>
      <c r="AI428" s="17"/>
      <c r="AJ428" s="21">
        <f t="shared" si="34"/>
        <v>0</v>
      </c>
      <c r="AK428" s="27">
        <f t="shared" si="33"/>
        <v>223</v>
      </c>
    </row>
    <row r="429" spans="1:37" x14ac:dyDescent="0.2">
      <c r="A429" s="9" t="s">
        <v>771</v>
      </c>
      <c r="B429" s="8" t="s">
        <v>221</v>
      </c>
      <c r="C429" s="35">
        <v>4274</v>
      </c>
      <c r="D429" s="36" t="s">
        <v>123</v>
      </c>
      <c r="E429" s="40">
        <f>VLOOKUP($C429,Demographics!$A$2:$T$2860,2,FALSE)</f>
        <v>523</v>
      </c>
      <c r="F429" s="87">
        <f>IFERROR(VLOOKUP($C429,'Graduation Rate'!$A:$M,13,FALSE), "")</f>
        <v>0.83636363599999997</v>
      </c>
      <c r="G429" s="87">
        <f>IFERROR(VLOOKUP($C429,Discipline!$A:$I,4,FALSE), "")</f>
        <v>4.8000000000000001E-2</v>
      </c>
      <c r="H429" s="87">
        <f>IFERROR(VLOOKUP($C429,'Dual Credit'!$A:$P,6,FALSE), "")</f>
        <v>9.8000000000000004E-2</v>
      </c>
      <c r="I429" s="99">
        <f>VLOOKUP($A429,Districts!$A:$G,7,FALSE)</f>
        <v>2.3417443773998903</v>
      </c>
      <c r="J429" s="90">
        <f>VLOOKUP($A429,Districts!$A:$F,5,FALSE)</f>
        <v>15.361037891268532</v>
      </c>
      <c r="K429" s="55">
        <f>VLOOKUP($A429,Districts!$A:$F,6,FALSE)</f>
        <v>16398.845803638938</v>
      </c>
      <c r="L429" s="6">
        <f>VLOOKUP($C429,Demographics!$A$1:$T$2860,3,FALSE)/$E429</f>
        <v>0.4416826003824092</v>
      </c>
      <c r="M429" s="6">
        <f>VLOOKUP($C429,Demographics!$A$1:$T$2860,4,FALSE)/$E429</f>
        <v>0.55831739961759086</v>
      </c>
      <c r="N429" s="6">
        <f>VLOOKUP($C429,Demographics!$A$1:$T$2860,5,FALSE)/$E429</f>
        <v>2.1032504780114723E-2</v>
      </c>
      <c r="O429" s="6">
        <f>VLOOKUP($C429,Demographics!$A$1:$T$2860,6,FALSE)/$E429</f>
        <v>1.9120458891013385E-2</v>
      </c>
      <c r="P429" s="6">
        <f>VLOOKUP($C429,Demographics!$A$1:$T$2860,7,FALSE)/$E429</f>
        <v>7.6481835564053535E-3</v>
      </c>
      <c r="Q429" s="6">
        <f>VLOOKUP($C429,Demographics!$A$1:$T$2860,8,FALSE)/$E429</f>
        <v>0.21223709369024857</v>
      </c>
      <c r="R429" s="6">
        <f>VLOOKUP($C429,Demographics!$A$1:$T$2860,9,FALSE)/$E429</f>
        <v>0</v>
      </c>
      <c r="S429" s="6">
        <f>VLOOKUP($C429,Demographics!$A$1:$T$2860,10,FALSE)/$E429</f>
        <v>2.2944550669216062E-2</v>
      </c>
      <c r="T429" s="6">
        <f>VLOOKUP($C429,Demographics!$A$1:$T$2860,11,FALSE)/$E429</f>
        <v>0.71701720841300187</v>
      </c>
      <c r="U429" s="6">
        <f>VLOOKUP($C429,Demographics!$A$1:$T$2860,12,FALSE)/$E429</f>
        <v>4.2065009560229447E-2</v>
      </c>
      <c r="V429" s="6">
        <f>VLOOKUP($C429,Demographics!$A$1:$T$2860,13,FALSE)/$E429</f>
        <v>1.5296367112810707E-2</v>
      </c>
      <c r="W429" s="6">
        <f>VLOOKUP($C429,Demographics!$A$1:$T$2860,14,FALSE)/$E429</f>
        <v>1.9120458891013385E-2</v>
      </c>
      <c r="X429" s="6">
        <f>VLOOKUP($C429,Demographics!$A$1:$T$2860,15,FALSE)/$E429</f>
        <v>0.47801147227533458</v>
      </c>
      <c r="Y429" s="6">
        <f>VLOOKUP($C429,Demographics!$A$1:$T$2860,16,FALSE)/$E429</f>
        <v>1.5296367112810707E-2</v>
      </c>
      <c r="Z429" s="6">
        <f>VLOOKUP($C429,Demographics!$A$1:$T$2860,17,FALSE)/$E429</f>
        <v>9.5602294455066923E-3</v>
      </c>
      <c r="AA429" s="6">
        <f>VLOOKUP($C429,Demographics!$A$1:$T$2860,18,FALSE)/$E429</f>
        <v>5.1625239005736137E-2</v>
      </c>
      <c r="AB429" s="6">
        <f>VLOOKUP($C429,Demographics!$A$1:$T$2860,19,FALSE)/$E429</f>
        <v>4.9713193116634802E-2</v>
      </c>
      <c r="AC429" s="54">
        <f>VLOOKUP($C429,Demographics!$A$1:$T$2860,20,FALSE)/$E429</f>
        <v>0.18929254302103252</v>
      </c>
      <c r="AD429" s="44">
        <f t="shared" si="30"/>
        <v>2.8734439834024901</v>
      </c>
      <c r="AE429" s="44">
        <f t="shared" si="31"/>
        <v>1.9398340248962656</v>
      </c>
      <c r="AF429" s="44">
        <f t="shared" si="32"/>
        <v>2.2600690448791716</v>
      </c>
      <c r="AG429" s="19">
        <v>9.6000000000000002E-2</v>
      </c>
      <c r="AH429" s="20">
        <v>-0.217</v>
      </c>
      <c r="AI429" s="17">
        <v>-0.154</v>
      </c>
      <c r="AJ429" s="21">
        <f t="shared" si="34"/>
        <v>-0.27500000000000002</v>
      </c>
      <c r="AK429" s="27">
        <f t="shared" si="33"/>
        <v>365</v>
      </c>
    </row>
    <row r="430" spans="1:37" x14ac:dyDescent="0.2">
      <c r="A430" t="s">
        <v>872</v>
      </c>
      <c r="B430" s="8" t="s">
        <v>512</v>
      </c>
      <c r="C430" s="35">
        <v>5376</v>
      </c>
      <c r="D430" s="36" t="s">
        <v>123</v>
      </c>
      <c r="E430" s="40">
        <f>VLOOKUP($C430,Demographics!$A$2:$T$2860,2,FALSE)</f>
        <v>194</v>
      </c>
      <c r="F430" s="87">
        <f>IFERROR(VLOOKUP($C430,'Graduation Rate'!$A:$M,13,FALSE), "")</f>
        <v>0.75</v>
      </c>
      <c r="G430" s="87" t="str">
        <f>IFERROR(VLOOKUP($C430,Discipline!$A:$I,4,FALSE), "")</f>
        <v/>
      </c>
      <c r="H430" s="87">
        <f>IFERROR(VLOOKUP($C430,'Dual Credit'!$A:$P,6,FALSE), "")</f>
        <v>0.57899999999999996</v>
      </c>
      <c r="I430" s="99">
        <f>VLOOKUP($A430,Districts!$A:$G,7,FALSE)</f>
        <v>17.562189054726367</v>
      </c>
      <c r="J430" s="90">
        <f>VLOOKUP($A430,Districts!$A:$F,5,FALSE)</f>
        <v>13.979166666666664</v>
      </c>
      <c r="K430" s="55">
        <f>VLOOKUP($A430,Districts!$A:$F,6,FALSE)</f>
        <v>22329.352565467318</v>
      </c>
      <c r="L430" s="6">
        <f>VLOOKUP($C430,Demographics!$A$1:$T$2860,3,FALSE)/$E430</f>
        <v>0.46391752577319589</v>
      </c>
      <c r="M430" s="6">
        <f>VLOOKUP($C430,Demographics!$A$1:$T$2860,4,FALSE)/$E430</f>
        <v>0.53608247422680411</v>
      </c>
      <c r="N430" s="6">
        <f>VLOOKUP($C430,Demographics!$A$1:$T$2860,5,FALSE)/$E430</f>
        <v>1.5463917525773196E-2</v>
      </c>
      <c r="O430" s="6">
        <f>VLOOKUP($C430,Demographics!$A$1:$T$2860,6,FALSE)/$E430</f>
        <v>2.0618556701030927E-2</v>
      </c>
      <c r="P430" s="6">
        <f>VLOOKUP($C430,Demographics!$A$1:$T$2860,7,FALSE)/$E430</f>
        <v>0.22680412371134021</v>
      </c>
      <c r="Q430" s="6">
        <f>VLOOKUP($C430,Demographics!$A$1:$T$2860,8,FALSE)/$E430</f>
        <v>0.32474226804123713</v>
      </c>
      <c r="R430" s="6">
        <f>VLOOKUP($C430,Demographics!$A$1:$T$2860,9,FALSE)/$E430</f>
        <v>1.5463917525773196E-2</v>
      </c>
      <c r="S430" s="6">
        <f>VLOOKUP($C430,Demographics!$A$1:$T$2860,10,FALSE)/$E430</f>
        <v>0.15979381443298968</v>
      </c>
      <c r="T430" s="6">
        <f>VLOOKUP($C430,Demographics!$A$1:$T$2860,11,FALSE)/$E430</f>
        <v>0.23711340206185566</v>
      </c>
      <c r="U430" s="6">
        <f>VLOOKUP($C430,Demographics!$A$1:$T$2860,12,FALSE)/$E430</f>
        <v>7.7319587628865982E-2</v>
      </c>
      <c r="V430" s="6">
        <f>VLOOKUP($C430,Demographics!$A$1:$T$2860,13,FALSE)/$E430</f>
        <v>2.0618556701030927E-2</v>
      </c>
      <c r="W430" s="6">
        <f>VLOOKUP($C430,Demographics!$A$1:$T$2860,14,FALSE)/$E430</f>
        <v>3.0927835051546393E-2</v>
      </c>
      <c r="X430" s="6">
        <f>VLOOKUP($C430,Demographics!$A$1:$T$2860,15,FALSE)/$E430</f>
        <v>0.68556701030927836</v>
      </c>
      <c r="Y430" s="6">
        <f>VLOOKUP($C430,Demographics!$A$1:$T$2860,16,FALSE)/$E430</f>
        <v>0</v>
      </c>
      <c r="Z430" s="6">
        <f>VLOOKUP($C430,Demographics!$A$1:$T$2860,17,FALSE)/$E430</f>
        <v>0</v>
      </c>
      <c r="AA430" s="6">
        <f>VLOOKUP($C430,Demographics!$A$1:$T$2860,18,FALSE)/$E430</f>
        <v>8.247422680412371E-2</v>
      </c>
      <c r="AB430" s="6">
        <f>VLOOKUP($C430,Demographics!$A$1:$T$2860,19,FALSE)/$E430</f>
        <v>5.6701030927835051E-2</v>
      </c>
      <c r="AC430" s="54">
        <f>VLOOKUP($C430,Demographics!$A$1:$T$2860,20,FALSE)/$E430</f>
        <v>0.22680412371134021</v>
      </c>
      <c r="AD430" s="44">
        <f t="shared" si="30"/>
        <v>2.9722792607802879</v>
      </c>
      <c r="AE430" s="44">
        <f t="shared" si="31"/>
        <v>2.2700205338809036</v>
      </c>
      <c r="AF430" s="44">
        <f t="shared" si="32"/>
        <v>2.0019999999999998</v>
      </c>
      <c r="AG430" s="19">
        <v>0.47599999999999998</v>
      </c>
      <c r="AH430" s="20">
        <v>0.41</v>
      </c>
      <c r="AI430" s="17">
        <v>5.0999999999999997E-2</v>
      </c>
      <c r="AJ430" s="21">
        <f t="shared" si="34"/>
        <v>0.93699999999999994</v>
      </c>
      <c r="AK430" s="27">
        <f t="shared" si="33"/>
        <v>26</v>
      </c>
    </row>
    <row r="431" spans="1:37" x14ac:dyDescent="0.2">
      <c r="A431" t="s">
        <v>873</v>
      </c>
      <c r="B431" s="8" t="s">
        <v>513</v>
      </c>
      <c r="C431" s="35">
        <v>5375</v>
      </c>
      <c r="D431" s="36" t="s">
        <v>123</v>
      </c>
      <c r="E431" s="40">
        <f>VLOOKUP($C431,Demographics!$A$2:$T$2860,2,FALSE)</f>
        <v>374</v>
      </c>
      <c r="F431" s="87">
        <f>IFERROR(VLOOKUP($C431,'Graduation Rate'!$A:$M,13,FALSE), "")</f>
        <v>0.84313725500000003</v>
      </c>
      <c r="G431" s="87">
        <f>IFERROR(VLOOKUP($C431,Discipline!$A:$I,4,FALSE), "")</f>
        <v>2.9000000000000001E-2</v>
      </c>
      <c r="H431" s="87">
        <f>IFERROR(VLOOKUP($C431,'Dual Credit'!$A:$P,6,FALSE), "")</f>
        <v>0.443</v>
      </c>
      <c r="I431" s="99">
        <f>VLOOKUP($A431,Districts!$A:$G,7,FALSE)</f>
        <v>16.5</v>
      </c>
      <c r="J431" s="90">
        <f>VLOOKUP($A431,Districts!$A:$F,5,FALSE)</f>
        <v>16.595614035087717</v>
      </c>
      <c r="K431" s="55">
        <f>VLOOKUP($A431,Districts!$A:$F,6,FALSE)</f>
        <v>15450.863523442044</v>
      </c>
      <c r="L431" s="6">
        <f>VLOOKUP($C431,Demographics!$A$1:$T$2860,3,FALSE)/$E431</f>
        <v>0.48128342245989303</v>
      </c>
      <c r="M431" s="6">
        <f>VLOOKUP($C431,Demographics!$A$1:$T$2860,4,FALSE)/$E431</f>
        <v>0.51871657754010692</v>
      </c>
      <c r="N431" s="6">
        <f>VLOOKUP($C431,Demographics!$A$1:$T$2860,5,FALSE)/$E431</f>
        <v>0</v>
      </c>
      <c r="O431" s="6">
        <f>VLOOKUP($C431,Demographics!$A$1:$T$2860,6,FALSE)/$E431</f>
        <v>8.8235294117647065E-2</v>
      </c>
      <c r="P431" s="6">
        <f>VLOOKUP($C431,Demographics!$A$1:$T$2860,7,FALSE)/$E431</f>
        <v>0.34491978609625668</v>
      </c>
      <c r="Q431" s="6">
        <f>VLOOKUP($C431,Demographics!$A$1:$T$2860,8,FALSE)/$E431</f>
        <v>0.10962566844919786</v>
      </c>
      <c r="R431" s="6">
        <f>VLOOKUP($C431,Demographics!$A$1:$T$2860,9,FALSE)/$E431</f>
        <v>2.6737967914438501E-3</v>
      </c>
      <c r="S431" s="6">
        <f>VLOOKUP($C431,Demographics!$A$1:$T$2860,10,FALSE)/$E431</f>
        <v>0.14171122994652408</v>
      </c>
      <c r="T431" s="6">
        <f>VLOOKUP($C431,Demographics!$A$1:$T$2860,11,FALSE)/$E431</f>
        <v>0.31283422459893045</v>
      </c>
      <c r="U431" s="6">
        <f>VLOOKUP($C431,Demographics!$A$1:$T$2860,12,FALSE)/$E431</f>
        <v>8.2887700534759357E-2</v>
      </c>
      <c r="V431" s="6">
        <f>VLOOKUP($C431,Demographics!$A$1:$T$2860,13,FALSE)/$E431</f>
        <v>5.3475935828877002E-3</v>
      </c>
      <c r="W431" s="6">
        <f>VLOOKUP($C431,Demographics!$A$1:$T$2860,14,FALSE)/$E431</f>
        <v>2.6737967914438502E-2</v>
      </c>
      <c r="X431" s="6">
        <f>VLOOKUP($C431,Demographics!$A$1:$T$2860,15,FALSE)/$E431</f>
        <v>0.40374331550802139</v>
      </c>
      <c r="Y431" s="6">
        <f>VLOOKUP($C431,Demographics!$A$1:$T$2860,16,FALSE)/$E431</f>
        <v>0</v>
      </c>
      <c r="Z431" s="6">
        <f>VLOOKUP($C431,Demographics!$A$1:$T$2860,17,FALSE)/$E431</f>
        <v>0</v>
      </c>
      <c r="AA431" s="6">
        <f>VLOOKUP($C431,Demographics!$A$1:$T$2860,18,FALSE)/$E431</f>
        <v>5.6149732620320858E-2</v>
      </c>
      <c r="AB431" s="6">
        <f>VLOOKUP($C431,Demographics!$A$1:$T$2860,19,FALSE)/$E431</f>
        <v>9.8930481283422467E-2</v>
      </c>
      <c r="AC431" s="54">
        <f>VLOOKUP($C431,Demographics!$A$1:$T$2860,20,FALSE)/$E431</f>
        <v>0.17112299465240641</v>
      </c>
      <c r="AD431" s="44">
        <f t="shared" si="30"/>
        <v>2.8586171310629518</v>
      </c>
      <c r="AE431" s="44">
        <f t="shared" si="31"/>
        <v>2.2972136222910216</v>
      </c>
      <c r="AF431" s="44">
        <f t="shared" si="32"/>
        <v>2.039319872476089</v>
      </c>
      <c r="AG431" s="21">
        <v>-5.8999999999999997E-2</v>
      </c>
      <c r="AH431" s="18">
        <v>-8.5000000000000006E-2</v>
      </c>
      <c r="AI431" s="17">
        <v>-0.25600000000000001</v>
      </c>
      <c r="AJ431" s="21">
        <f t="shared" si="34"/>
        <v>-0.4</v>
      </c>
      <c r="AK431" s="27">
        <f t="shared" si="33"/>
        <v>398</v>
      </c>
    </row>
    <row r="432" spans="1:37" x14ac:dyDescent="0.2">
      <c r="A432" s="9" t="s">
        <v>772</v>
      </c>
      <c r="B432" s="8" t="s">
        <v>240</v>
      </c>
      <c r="C432" s="35">
        <v>4585</v>
      </c>
      <c r="D432" s="36" t="s">
        <v>123</v>
      </c>
      <c r="E432" s="40">
        <f>VLOOKUP($C432,Demographics!$A$2:$T$2860,2,FALSE)</f>
        <v>1421</v>
      </c>
      <c r="F432" s="87">
        <f>IFERROR(VLOOKUP($C432,'Graduation Rate'!$A:$M,13,FALSE), "")</f>
        <v>0.90595611300000001</v>
      </c>
      <c r="G432" s="87">
        <f>IFERROR(VLOOKUP($C432,Discipline!$A:$I,4,FALSE), "")</f>
        <v>7.3999999999999996E-2</v>
      </c>
      <c r="H432" s="87">
        <f>IFERROR(VLOOKUP($C432,'Dual Credit'!$A:$P,6,FALSE), "")</f>
        <v>0.308</v>
      </c>
      <c r="I432" s="99">
        <f>VLOOKUP($A432,Districts!$A:$G,7,FALSE)</f>
        <v>3.1909011754462342</v>
      </c>
      <c r="J432" s="90">
        <f>VLOOKUP($A432,Districts!$A:$F,5,FALSE)</f>
        <v>16.146883023140138</v>
      </c>
      <c r="K432" s="55">
        <f>VLOOKUP($A432,Districts!$A:$F,6,FALSE)</f>
        <v>13972.251776727671</v>
      </c>
      <c r="L432" s="6">
        <f>VLOOKUP($C432,Demographics!$A$1:$T$2860,3,FALSE)/$E432</f>
        <v>0.50457424349049962</v>
      </c>
      <c r="M432" s="6">
        <f>VLOOKUP($C432,Demographics!$A$1:$T$2860,4,FALSE)/$E432</f>
        <v>0.49542575650950033</v>
      </c>
      <c r="N432" s="6">
        <f>VLOOKUP($C432,Demographics!$A$1:$T$2860,5,FALSE)/$E432</f>
        <v>9.852216748768473E-3</v>
      </c>
      <c r="O432" s="6">
        <f>VLOOKUP($C432,Demographics!$A$1:$T$2860,6,FALSE)/$E432</f>
        <v>2.1815622800844477E-2</v>
      </c>
      <c r="P432" s="6">
        <f>VLOOKUP($C432,Demographics!$A$1:$T$2860,7,FALSE)/$E432</f>
        <v>1.2667135819845179E-2</v>
      </c>
      <c r="Q432" s="6">
        <f>VLOOKUP($C432,Demographics!$A$1:$T$2860,8,FALSE)/$E432</f>
        <v>0.11822660098522167</v>
      </c>
      <c r="R432" s="6">
        <f>VLOOKUP($C432,Demographics!$A$1:$T$2860,9,FALSE)/$E432</f>
        <v>4.22237860661506E-3</v>
      </c>
      <c r="S432" s="6">
        <f>VLOOKUP($C432,Demographics!$A$1:$T$2860,10,FALSE)/$E432</f>
        <v>9.218859957776214E-2</v>
      </c>
      <c r="T432" s="6">
        <f>VLOOKUP($C432,Demographics!$A$1:$T$2860,11,FALSE)/$E432</f>
        <v>0.74102744546094301</v>
      </c>
      <c r="U432" s="6">
        <f>VLOOKUP($C432,Demographics!$A$1:$T$2860,12,FALSE)/$E432</f>
        <v>2.1815622800844477E-2</v>
      </c>
      <c r="V432" s="6">
        <f>VLOOKUP($C432,Demographics!$A$1:$T$2860,13,FALSE)/$E432</f>
        <v>8.44475721323012E-3</v>
      </c>
      <c r="W432" s="6">
        <f>VLOOKUP($C432,Demographics!$A$1:$T$2860,14,FALSE)/$E432</f>
        <v>2.4630541871921183E-2</v>
      </c>
      <c r="X432" s="6">
        <f>VLOOKUP($C432,Demographics!$A$1:$T$2860,15,FALSE)/$E432</f>
        <v>0.28149190710767064</v>
      </c>
      <c r="Y432" s="6">
        <f>VLOOKUP($C432,Demographics!$A$1:$T$2860,16,FALSE)/$E432</f>
        <v>1.4074595355383533E-3</v>
      </c>
      <c r="Z432" s="6">
        <f>VLOOKUP($C432,Demographics!$A$1:$T$2860,17,FALSE)/$E432</f>
        <v>1.4074595355383532E-2</v>
      </c>
      <c r="AA432" s="6">
        <f>VLOOKUP($C432,Demographics!$A$1:$T$2860,18,FALSE)/$E432</f>
        <v>3.4482758620689655E-2</v>
      </c>
      <c r="AB432" s="6">
        <f>VLOOKUP($C432,Demographics!$A$1:$T$2860,19,FALSE)/$E432</f>
        <v>7.3891625615763554E-2</v>
      </c>
      <c r="AC432" s="54">
        <f>VLOOKUP($C432,Demographics!$A$1:$T$2860,20,FALSE)/$E432</f>
        <v>0.11822660098522167</v>
      </c>
      <c r="AD432" s="44">
        <f t="shared" si="30"/>
        <v>3.0685071574642131</v>
      </c>
      <c r="AE432" s="44">
        <f t="shared" si="31"/>
        <v>2.1977573904179413</v>
      </c>
      <c r="AF432" s="44">
        <f t="shared" si="32"/>
        <v>2.5028248587570618</v>
      </c>
      <c r="AG432" s="19">
        <v>-3.4000000000000002E-2</v>
      </c>
      <c r="AH432" s="20">
        <v>-0.313</v>
      </c>
      <c r="AI432" s="17">
        <v>-9.0999999999999998E-2</v>
      </c>
      <c r="AJ432" s="21">
        <f t="shared" si="34"/>
        <v>-0.43799999999999994</v>
      </c>
      <c r="AK432" s="27">
        <f t="shared" si="33"/>
        <v>410</v>
      </c>
    </row>
    <row r="433" spans="1:37" x14ac:dyDescent="0.2">
      <c r="A433" s="9" t="s">
        <v>772</v>
      </c>
      <c r="B433" s="8" t="s">
        <v>227</v>
      </c>
      <c r="C433" s="35">
        <v>3247</v>
      </c>
      <c r="D433" s="36" t="s">
        <v>123</v>
      </c>
      <c r="E433" s="40">
        <f>VLOOKUP($C433,Demographics!$A$2:$T$2860,2,FALSE)</f>
        <v>1809</v>
      </c>
      <c r="F433" s="87">
        <f>IFERROR(VLOOKUP($C433,'Graduation Rate'!$A:$M,13,FALSE), "")</f>
        <v>0.90496760300000001</v>
      </c>
      <c r="G433" s="87">
        <f>IFERROR(VLOOKUP($C433,Discipline!$A:$I,4,FALSE), "")</f>
        <v>5.8999999999999997E-2</v>
      </c>
      <c r="H433" s="87">
        <f>IFERROR(VLOOKUP($C433,'Dual Credit'!$A:$P,6,FALSE), "")</f>
        <v>0.01</v>
      </c>
      <c r="I433" s="99">
        <f>VLOOKUP($A433,Districts!$A:$G,7,FALSE)</f>
        <v>3.1909011754462342</v>
      </c>
      <c r="J433" s="90">
        <f>VLOOKUP($A433,Districts!$A:$F,5,FALSE)</f>
        <v>16.146883023140138</v>
      </c>
      <c r="K433" s="55">
        <f>VLOOKUP($A433,Districts!$A:$F,6,FALSE)</f>
        <v>13972.251776727671</v>
      </c>
      <c r="L433" s="6">
        <f>VLOOKUP($C433,Demographics!$A$1:$T$2860,3,FALSE)/$E433</f>
        <v>0.47982310668877831</v>
      </c>
      <c r="M433" s="6">
        <f>VLOOKUP($C433,Demographics!$A$1:$T$2860,4,FALSE)/$E433</f>
        <v>0.52017689331122163</v>
      </c>
      <c r="N433" s="6">
        <f>VLOOKUP($C433,Demographics!$A$1:$T$2860,5,FALSE)/$E433</f>
        <v>7.1862907683803209E-3</v>
      </c>
      <c r="O433" s="6">
        <f>VLOOKUP($C433,Demographics!$A$1:$T$2860,6,FALSE)/$E433</f>
        <v>2.2111663902708679E-2</v>
      </c>
      <c r="P433" s="6">
        <f>VLOOKUP($C433,Demographics!$A$1:$T$2860,7,FALSE)/$E433</f>
        <v>5.5279159756771697E-3</v>
      </c>
      <c r="Q433" s="6">
        <f>VLOOKUP($C433,Demographics!$A$1:$T$2860,8,FALSE)/$E433</f>
        <v>0.1398562741846324</v>
      </c>
      <c r="R433" s="6">
        <f>VLOOKUP($C433,Demographics!$A$1:$T$2860,9,FALSE)/$E433</f>
        <v>4.4223327805417356E-3</v>
      </c>
      <c r="S433" s="6">
        <f>VLOOKUP($C433,Demographics!$A$1:$T$2860,10,FALSE)/$E433</f>
        <v>8.6235489220563843E-2</v>
      </c>
      <c r="T433" s="6">
        <f>VLOOKUP($C433,Demographics!$A$1:$T$2860,11,FALSE)/$E433</f>
        <v>0.73466003316749584</v>
      </c>
      <c r="U433" s="6">
        <f>VLOOKUP($C433,Demographics!$A$1:$T$2860,12,FALSE)/$E433</f>
        <v>2.7639579878385848E-2</v>
      </c>
      <c r="V433" s="6">
        <f>VLOOKUP($C433,Demographics!$A$1:$T$2860,13,FALSE)/$E433</f>
        <v>1.658374792703151E-3</v>
      </c>
      <c r="W433" s="6">
        <f>VLOOKUP($C433,Demographics!$A$1:$T$2860,14,FALSE)/$E433</f>
        <v>1.5478164731896076E-2</v>
      </c>
      <c r="X433" s="6">
        <f>VLOOKUP($C433,Demographics!$A$1:$T$2860,15,FALSE)/$E433</f>
        <v>0.25538971807628524</v>
      </c>
      <c r="Y433" s="6">
        <f>VLOOKUP($C433,Demographics!$A$1:$T$2860,16,FALSE)/$E433</f>
        <v>0</v>
      </c>
      <c r="Z433" s="6">
        <f>VLOOKUP($C433,Demographics!$A$1:$T$2860,17,FALSE)/$E433</f>
        <v>6.0807075732448868E-3</v>
      </c>
      <c r="AA433" s="6">
        <f>VLOOKUP($C433,Demographics!$A$1:$T$2860,18,FALSE)/$E433</f>
        <v>2.9297954671088998E-2</v>
      </c>
      <c r="AB433" s="6">
        <f>VLOOKUP($C433,Demographics!$A$1:$T$2860,19,FALSE)/$E433</f>
        <v>6.0254284134881153E-2</v>
      </c>
      <c r="AC433" s="54">
        <f>VLOOKUP($C433,Demographics!$A$1:$T$2860,20,FALSE)/$E433</f>
        <v>0.11000552791597568</v>
      </c>
      <c r="AD433" s="44">
        <f t="shared" si="30"/>
        <v>3.2653884964682143</v>
      </c>
      <c r="AE433" s="44">
        <f t="shared" si="31"/>
        <v>2.615148413510747</v>
      </c>
      <c r="AF433" s="44">
        <f t="shared" si="32"/>
        <v>2.5216316440049447</v>
      </c>
      <c r="AG433" s="19">
        <v>0.159</v>
      </c>
      <c r="AH433" s="20">
        <v>7.0999999999999994E-2</v>
      </c>
      <c r="AI433" s="17">
        <v>-7.8E-2</v>
      </c>
      <c r="AJ433" s="21">
        <f t="shared" si="34"/>
        <v>0.15199999999999997</v>
      </c>
      <c r="AK433" s="27">
        <f t="shared" si="33"/>
        <v>176</v>
      </c>
    </row>
    <row r="434" spans="1:37" x14ac:dyDescent="0.2">
      <c r="A434" s="9" t="s">
        <v>773</v>
      </c>
      <c r="B434" s="8" t="s">
        <v>49</v>
      </c>
      <c r="C434" s="35">
        <v>2959</v>
      </c>
      <c r="D434" s="36" t="s">
        <v>123</v>
      </c>
      <c r="E434" s="40">
        <f>VLOOKUP($C434,Demographics!$A$2:$T$2860,2,FALSE)</f>
        <v>2071</v>
      </c>
      <c r="F434" s="87">
        <f>IFERROR(VLOOKUP($C434,'Graduation Rate'!$A:$M,13,FALSE), "")</f>
        <v>0.90725806499999995</v>
      </c>
      <c r="G434" s="87">
        <f>IFERROR(VLOOKUP($C434,Discipline!$A:$I,4,FALSE), "")</f>
        <v>0.152</v>
      </c>
      <c r="H434" s="87">
        <f>IFERROR(VLOOKUP($C434,'Dual Credit'!$A:$P,6,FALSE), "")</f>
        <v>5.1999999999999998E-2</v>
      </c>
      <c r="I434" s="99">
        <f>VLOOKUP($A434,Districts!$A:$G,7,FALSE)</f>
        <v>5.4529064345663665</v>
      </c>
      <c r="J434" s="90">
        <f>VLOOKUP($A434,Districts!$A:$F,5,FALSE)</f>
        <v>15.721119635899928</v>
      </c>
      <c r="K434" s="55">
        <f>VLOOKUP($A434,Districts!$A:$F,6,FALSE)</f>
        <v>14865.122883280148</v>
      </c>
      <c r="L434" s="6">
        <f>VLOOKUP($C434,Demographics!$A$1:$T$2860,3,FALSE)/$E434</f>
        <v>0.51086431675519073</v>
      </c>
      <c r="M434" s="6">
        <f>VLOOKUP($C434,Demographics!$A$1:$T$2860,4,FALSE)/$E434</f>
        <v>0.48913568324480927</v>
      </c>
      <c r="N434" s="6">
        <f>VLOOKUP($C434,Demographics!$A$1:$T$2860,5,FALSE)/$E434</f>
        <v>0</v>
      </c>
      <c r="O434" s="6">
        <f>VLOOKUP($C434,Demographics!$A$1:$T$2860,6,FALSE)/$E434</f>
        <v>4.8285852245292128E-4</v>
      </c>
      <c r="P434" s="6">
        <f>VLOOKUP($C434,Demographics!$A$1:$T$2860,7,FALSE)/$E434</f>
        <v>1.9314340898116851E-3</v>
      </c>
      <c r="Q434" s="6">
        <f>VLOOKUP($C434,Demographics!$A$1:$T$2860,8,FALSE)/$E434</f>
        <v>0.92322549492998551</v>
      </c>
      <c r="R434" s="6">
        <f>VLOOKUP($C434,Demographics!$A$1:$T$2860,9,FALSE)/$E434</f>
        <v>0</v>
      </c>
      <c r="S434" s="6">
        <f>VLOOKUP($C434,Demographics!$A$1:$T$2860,10,FALSE)/$E434</f>
        <v>8.691453404152583E-3</v>
      </c>
      <c r="T434" s="6">
        <f>VLOOKUP($C434,Demographics!$A$1:$T$2860,11,FALSE)/$E434</f>
        <v>6.56687590535973E-2</v>
      </c>
      <c r="U434" s="6">
        <f>VLOOKUP($C434,Demographics!$A$1:$T$2860,12,FALSE)/$E434</f>
        <v>0.2264606470304201</v>
      </c>
      <c r="V434" s="6">
        <f>VLOOKUP($C434,Demographics!$A$1:$T$2860,13,FALSE)/$E434</f>
        <v>4.8285852245292128E-3</v>
      </c>
      <c r="W434" s="6">
        <f>VLOOKUP($C434,Demographics!$A$1:$T$2860,14,FALSE)/$E434</f>
        <v>2.4142926122646065E-2</v>
      </c>
      <c r="X434" s="6">
        <f>VLOOKUP($C434,Demographics!$A$1:$T$2860,15,FALSE)/$E434</f>
        <v>0.83775953645581847</v>
      </c>
      <c r="Y434" s="6">
        <f>VLOOKUP($C434,Demographics!$A$1:$T$2860,16,FALSE)/$E434</f>
        <v>0.16996619990342829</v>
      </c>
      <c r="Z434" s="6">
        <f>VLOOKUP($C434,Demographics!$A$1:$T$2860,17,FALSE)/$E434</f>
        <v>2.1728633510381457E-2</v>
      </c>
      <c r="AA434" s="6">
        <f>VLOOKUP($C434,Demographics!$A$1:$T$2860,18,FALSE)/$E434</f>
        <v>5.6977305649444712E-2</v>
      </c>
      <c r="AB434" s="6">
        <f>VLOOKUP($C434,Demographics!$A$1:$T$2860,19,FALSE)/$E434</f>
        <v>1.0140028971511348E-2</v>
      </c>
      <c r="AC434" s="54">
        <f>VLOOKUP($C434,Demographics!$A$1:$T$2860,20,FALSE)/$E434</f>
        <v>0.13761467889908258</v>
      </c>
      <c r="AD434" s="44">
        <f t="shared" si="30"/>
        <v>2.4962726304579337</v>
      </c>
      <c r="AE434" s="44">
        <f t="shared" si="31"/>
        <v>1.9500520291363161</v>
      </c>
      <c r="AF434" s="44">
        <f t="shared" si="32"/>
        <v>1.8707403055229144</v>
      </c>
      <c r="AG434" s="19">
        <v>0.109</v>
      </c>
      <c r="AH434" s="20">
        <v>0.26100000000000001</v>
      </c>
      <c r="AI434" s="17">
        <v>-3.7999999999999999E-2</v>
      </c>
      <c r="AJ434" s="21">
        <f t="shared" si="34"/>
        <v>0.33200000000000002</v>
      </c>
      <c r="AK434" s="27">
        <f t="shared" si="33"/>
        <v>122</v>
      </c>
    </row>
    <row r="435" spans="1:37" x14ac:dyDescent="0.2">
      <c r="A435" s="9" t="s">
        <v>774</v>
      </c>
      <c r="B435" s="8" t="s">
        <v>188</v>
      </c>
      <c r="C435" s="35">
        <v>3880</v>
      </c>
      <c r="D435" s="36" t="s">
        <v>123</v>
      </c>
      <c r="E435" s="40">
        <f>VLOOKUP($C435,Demographics!$A$2:$T$2860,2,FALSE)</f>
        <v>632</v>
      </c>
      <c r="F435" s="87">
        <f>IFERROR(VLOOKUP($C435,'Graduation Rate'!$A:$M,13,FALSE), "")</f>
        <v>0.85624999999999996</v>
      </c>
      <c r="G435" s="87">
        <f>IFERROR(VLOOKUP($C435,Discipline!$A:$I,4,FALSE), "")</f>
        <v>0.11899999999999999</v>
      </c>
      <c r="H435" s="87">
        <f>IFERROR(VLOOKUP($C435,'Dual Credit'!$A:$P,6,FALSE), "")</f>
        <v>0.435</v>
      </c>
      <c r="I435" s="99">
        <f>VLOOKUP($A435,Districts!$A:$G,7,FALSE)</f>
        <v>7.6369357244189011</v>
      </c>
      <c r="J435" s="90">
        <f>VLOOKUP($A435,Districts!$A:$F,5,FALSE)</f>
        <v>13.815048927068871</v>
      </c>
      <c r="K435" s="55">
        <f>VLOOKUP($A435,Districts!$A:$F,6,FALSE)</f>
        <v>16430.402534889799</v>
      </c>
      <c r="L435" s="6">
        <f>VLOOKUP($C435,Demographics!$A$1:$T$2860,3,FALSE)/$E435</f>
        <v>0.47943037974683544</v>
      </c>
      <c r="M435" s="6">
        <f>VLOOKUP($C435,Demographics!$A$1:$T$2860,4,FALSE)/$E435</f>
        <v>0.51898734177215189</v>
      </c>
      <c r="N435" s="6">
        <f>VLOOKUP($C435,Demographics!$A$1:$T$2860,5,FALSE)/$E435</f>
        <v>1.2658227848101266E-2</v>
      </c>
      <c r="O435" s="6">
        <f>VLOOKUP($C435,Demographics!$A$1:$T$2860,6,FALSE)/$E435</f>
        <v>0.14873417721518986</v>
      </c>
      <c r="P435" s="6">
        <f>VLOOKUP($C435,Demographics!$A$1:$T$2860,7,FALSE)/$E435</f>
        <v>0.20411392405063292</v>
      </c>
      <c r="Q435" s="6">
        <f>VLOOKUP($C435,Demographics!$A$1:$T$2860,8,FALSE)/$E435</f>
        <v>0.18354430379746836</v>
      </c>
      <c r="R435" s="6">
        <f>VLOOKUP($C435,Demographics!$A$1:$T$2860,9,FALSE)/$E435</f>
        <v>4.1139240506329111E-2</v>
      </c>
      <c r="S435" s="6">
        <f>VLOOKUP($C435,Demographics!$A$1:$T$2860,10,FALSE)/$E435</f>
        <v>9.0189873417721514E-2</v>
      </c>
      <c r="T435" s="6">
        <f>VLOOKUP($C435,Demographics!$A$1:$T$2860,11,FALSE)/$E435</f>
        <v>0.31962025316455694</v>
      </c>
      <c r="U435" s="6">
        <f>VLOOKUP($C435,Demographics!$A$1:$T$2860,12,FALSE)/$E435</f>
        <v>0.13607594936708861</v>
      </c>
      <c r="V435" s="6">
        <f>VLOOKUP($C435,Demographics!$A$1:$T$2860,13,FALSE)/$E435</f>
        <v>9.4936708860759497E-3</v>
      </c>
      <c r="W435" s="6">
        <f>VLOOKUP($C435,Demographics!$A$1:$T$2860,14,FALSE)/$E435</f>
        <v>8.0696202531645569E-2</v>
      </c>
      <c r="X435" s="6">
        <f>VLOOKUP($C435,Demographics!$A$1:$T$2860,15,FALSE)/$E435</f>
        <v>0.71993670886075944</v>
      </c>
      <c r="Y435" s="6">
        <f>VLOOKUP($C435,Demographics!$A$1:$T$2860,16,FALSE)/$E435</f>
        <v>0</v>
      </c>
      <c r="Z435" s="6">
        <f>VLOOKUP($C435,Demographics!$A$1:$T$2860,17,FALSE)/$E435</f>
        <v>7.9113924050632917E-3</v>
      </c>
      <c r="AA435" s="6">
        <f>VLOOKUP($C435,Demographics!$A$1:$T$2860,18,FALSE)/$E435</f>
        <v>7.2784810126582278E-2</v>
      </c>
      <c r="AB435" s="6">
        <f>VLOOKUP($C435,Demographics!$A$1:$T$2860,19,FALSE)/$E435</f>
        <v>3.9556962025316458E-2</v>
      </c>
      <c r="AC435" s="54">
        <f>VLOOKUP($C435,Demographics!$A$1:$T$2860,20,FALSE)/$E435</f>
        <v>0.20886075949367089</v>
      </c>
      <c r="AD435" s="44">
        <f t="shared" si="30"/>
        <v>2.4535398230088497</v>
      </c>
      <c r="AE435" s="44">
        <f t="shared" si="31"/>
        <v>1.7398463227222831</v>
      </c>
      <c r="AF435" s="44">
        <f t="shared" si="32"/>
        <v>1.9914346895074946</v>
      </c>
      <c r="AG435" s="21">
        <v>-9.1999999999999998E-2</v>
      </c>
      <c r="AH435" s="18">
        <v>-0.126</v>
      </c>
      <c r="AI435" s="17">
        <v>5.8999999999999997E-2</v>
      </c>
      <c r="AJ435" s="21">
        <f t="shared" si="34"/>
        <v>-0.159</v>
      </c>
      <c r="AK435" s="27">
        <f t="shared" si="33"/>
        <v>329</v>
      </c>
    </row>
    <row r="436" spans="1:37" x14ac:dyDescent="0.2">
      <c r="A436" s="9" t="s">
        <v>774</v>
      </c>
      <c r="B436" s="8" t="s">
        <v>514</v>
      </c>
      <c r="C436" s="35">
        <v>5458</v>
      </c>
      <c r="D436" s="36" t="s">
        <v>123</v>
      </c>
      <c r="E436" s="40">
        <f>VLOOKUP($C436,Demographics!$A$2:$T$2860,2,FALSE)</f>
        <v>292</v>
      </c>
      <c r="F436" s="87" t="str">
        <f>IFERROR(VLOOKUP($C436,'Graduation Rate'!$A:$M,13,FALSE), "")</f>
        <v/>
      </c>
      <c r="G436" s="87" t="str">
        <f>IFERROR(VLOOKUP($C436,Discipline!$A:$I,4,FALSE), "")</f>
        <v/>
      </c>
      <c r="H436" s="87">
        <f>IFERROR(VLOOKUP($C436,'Dual Credit'!$A:$P,6,FALSE), "")</f>
        <v>0.1</v>
      </c>
      <c r="I436" s="99">
        <f>VLOOKUP($A436,Districts!$A:$G,7,FALSE)</f>
        <v>7.6369357244189011</v>
      </c>
      <c r="J436" s="90">
        <f>VLOOKUP($A436,Districts!$A:$F,5,FALSE)</f>
        <v>13.815048927068871</v>
      </c>
      <c r="K436" s="55">
        <f>VLOOKUP($A436,Districts!$A:$F,6,FALSE)</f>
        <v>16430.402534889799</v>
      </c>
      <c r="L436" s="6">
        <f>VLOOKUP($C436,Demographics!$A$1:$T$2860,3,FALSE)/$E436</f>
        <v>0.23287671232876711</v>
      </c>
      <c r="M436" s="6">
        <f>VLOOKUP($C436,Demographics!$A$1:$T$2860,4,FALSE)/$E436</f>
        <v>0.76027397260273977</v>
      </c>
      <c r="N436" s="6">
        <f>VLOOKUP($C436,Demographics!$A$1:$T$2860,5,FALSE)/$E436</f>
        <v>6.8493150684931503E-3</v>
      </c>
      <c r="O436" s="6">
        <f>VLOOKUP($C436,Demographics!$A$1:$T$2860,6,FALSE)/$E436</f>
        <v>8.2191780821917804E-2</v>
      </c>
      <c r="P436" s="6">
        <f>VLOOKUP($C436,Demographics!$A$1:$T$2860,7,FALSE)/$E436</f>
        <v>0.10616438356164383</v>
      </c>
      <c r="Q436" s="6">
        <f>VLOOKUP($C436,Demographics!$A$1:$T$2860,8,FALSE)/$E436</f>
        <v>9.9315068493150679E-2</v>
      </c>
      <c r="R436" s="6">
        <f>VLOOKUP($C436,Demographics!$A$1:$T$2860,9,FALSE)/$E436</f>
        <v>6.8493150684931503E-3</v>
      </c>
      <c r="S436" s="6">
        <f>VLOOKUP($C436,Demographics!$A$1:$T$2860,10,FALSE)/$E436</f>
        <v>3.4246575342465752E-2</v>
      </c>
      <c r="T436" s="6">
        <f>VLOOKUP($C436,Demographics!$A$1:$T$2860,11,FALSE)/$E436</f>
        <v>0.66438356164383561</v>
      </c>
      <c r="U436" s="6">
        <f>VLOOKUP($C436,Demographics!$A$1:$T$2860,12,FALSE)/$E436</f>
        <v>1.0273972602739725E-2</v>
      </c>
      <c r="V436" s="6">
        <f>VLOOKUP($C436,Demographics!$A$1:$T$2860,13,FALSE)/$E436</f>
        <v>0</v>
      </c>
      <c r="W436" s="6">
        <f>VLOOKUP($C436,Demographics!$A$1:$T$2860,14,FALSE)/$E436</f>
        <v>1.0273972602739725E-2</v>
      </c>
      <c r="X436" s="6">
        <f>VLOOKUP($C436,Demographics!$A$1:$T$2860,15,FALSE)/$E436</f>
        <v>0.40753424657534248</v>
      </c>
      <c r="Y436" s="6">
        <f>VLOOKUP($C436,Demographics!$A$1:$T$2860,16,FALSE)/$E436</f>
        <v>0</v>
      </c>
      <c r="Z436" s="6">
        <f>VLOOKUP($C436,Demographics!$A$1:$T$2860,17,FALSE)/$E436</f>
        <v>3.4246575342465752E-3</v>
      </c>
      <c r="AA436" s="6">
        <f>VLOOKUP($C436,Demographics!$A$1:$T$2860,18,FALSE)/$E436</f>
        <v>4.4520547945205477E-2</v>
      </c>
      <c r="AB436" s="6">
        <f>VLOOKUP($C436,Demographics!$A$1:$T$2860,19,FALSE)/$E436</f>
        <v>8.2191780821917804E-2</v>
      </c>
      <c r="AC436" s="54">
        <f>VLOOKUP($C436,Demographics!$A$1:$T$2860,20,FALSE)/$E436</f>
        <v>0.13013698630136986</v>
      </c>
      <c r="AD436" s="44">
        <f t="shared" si="30"/>
        <v>3.1440000000000001</v>
      </c>
      <c r="AE436" s="44">
        <f t="shared" si="31"/>
        <v>2.0523613963039016</v>
      </c>
      <c r="AF436" s="44">
        <f t="shared" si="32"/>
        <v>2.7735085945399396</v>
      </c>
      <c r="AG436" s="19">
        <v>0.36299999999999999</v>
      </c>
      <c r="AH436" s="20">
        <v>-0.27100000000000002</v>
      </c>
      <c r="AI436" s="17">
        <v>0.28399999999999997</v>
      </c>
      <c r="AJ436" s="21">
        <f t="shared" si="34"/>
        <v>0.37599999999999995</v>
      </c>
      <c r="AK436" s="27">
        <f t="shared" si="33"/>
        <v>109</v>
      </c>
    </row>
    <row r="437" spans="1:37" x14ac:dyDescent="0.2">
      <c r="A437" s="9" t="s">
        <v>774</v>
      </c>
      <c r="B437" s="8" t="s">
        <v>294</v>
      </c>
      <c r="C437" s="35">
        <v>2215</v>
      </c>
      <c r="D437" s="36" t="s">
        <v>123</v>
      </c>
      <c r="E437" s="40">
        <f>VLOOKUP($C437,Demographics!$A$2:$T$2860,2,FALSE)</f>
        <v>1489</v>
      </c>
      <c r="F437" s="87">
        <f>IFERROR(VLOOKUP($C437,'Graduation Rate'!$A:$M,13,FALSE), "")</f>
        <v>0.84477611900000005</v>
      </c>
      <c r="G437" s="87">
        <f>IFERROR(VLOOKUP($C437,Discipline!$A:$I,4,FALSE), "")</f>
        <v>0.105</v>
      </c>
      <c r="H437" s="87">
        <f>IFERROR(VLOOKUP($C437,'Dual Credit'!$A:$P,6,FALSE), "")</f>
        <v>0.50900000000000001</v>
      </c>
      <c r="I437" s="99">
        <f>VLOOKUP($A437,Districts!$A:$G,7,FALSE)</f>
        <v>7.6369357244189011</v>
      </c>
      <c r="J437" s="90">
        <f>VLOOKUP($A437,Districts!$A:$F,5,FALSE)</f>
        <v>13.815048927068871</v>
      </c>
      <c r="K437" s="55">
        <f>VLOOKUP($A437,Districts!$A:$F,6,FALSE)</f>
        <v>16430.402534889799</v>
      </c>
      <c r="L437" s="6">
        <f>VLOOKUP($C437,Demographics!$A$1:$T$2860,3,FALSE)/$E437</f>
        <v>0.47481531229012758</v>
      </c>
      <c r="M437" s="6">
        <f>VLOOKUP($C437,Demographics!$A$1:$T$2860,4,FALSE)/$E437</f>
        <v>0.52518468770987237</v>
      </c>
      <c r="N437" s="6">
        <f>VLOOKUP($C437,Demographics!$A$1:$T$2860,5,FALSE)/$E437</f>
        <v>2.0147750167897917E-2</v>
      </c>
      <c r="O437" s="6">
        <f>VLOOKUP($C437,Demographics!$A$1:$T$2860,6,FALSE)/$E437</f>
        <v>0.14775016789791806</v>
      </c>
      <c r="P437" s="6">
        <f>VLOOKUP($C437,Demographics!$A$1:$T$2860,7,FALSE)/$E437</f>
        <v>0.23169912693082606</v>
      </c>
      <c r="Q437" s="6">
        <f>VLOOKUP($C437,Demographics!$A$1:$T$2860,8,FALSE)/$E437</f>
        <v>0.27938213566151782</v>
      </c>
      <c r="R437" s="6">
        <f>VLOOKUP($C437,Demographics!$A$1:$T$2860,9,FALSE)/$E437</f>
        <v>4.4325050369375417E-2</v>
      </c>
      <c r="S437" s="6">
        <f>VLOOKUP($C437,Demographics!$A$1:$T$2860,10,FALSE)/$E437</f>
        <v>8.9321692411014106E-2</v>
      </c>
      <c r="T437" s="6">
        <f>VLOOKUP($C437,Demographics!$A$1:$T$2860,11,FALSE)/$E437</f>
        <v>0.18737407656145064</v>
      </c>
      <c r="U437" s="6">
        <f>VLOOKUP($C437,Demographics!$A$1:$T$2860,12,FALSE)/$E437</f>
        <v>0.14237743451981194</v>
      </c>
      <c r="V437" s="6">
        <f>VLOOKUP($C437,Demographics!$A$1:$T$2860,13,FALSE)/$E437</f>
        <v>1.9476158495634655E-2</v>
      </c>
      <c r="W437" s="6">
        <f>VLOOKUP($C437,Demographics!$A$1:$T$2860,14,FALSE)/$E437</f>
        <v>7.5889858965748819E-2</v>
      </c>
      <c r="X437" s="6">
        <f>VLOOKUP($C437,Demographics!$A$1:$T$2860,15,FALSE)/$E437</f>
        <v>0.78173270651443927</v>
      </c>
      <c r="Y437" s="6">
        <f>VLOOKUP($C437,Demographics!$A$1:$T$2860,16,FALSE)/$E437</f>
        <v>6.7159167226326397E-4</v>
      </c>
      <c r="Z437" s="6">
        <f>VLOOKUP($C437,Demographics!$A$1:$T$2860,17,FALSE)/$E437</f>
        <v>7.3875083948959034E-3</v>
      </c>
      <c r="AA437" s="6">
        <f>VLOOKUP($C437,Demographics!$A$1:$T$2860,18,FALSE)/$E437</f>
        <v>8.0591000671591667E-2</v>
      </c>
      <c r="AB437" s="6">
        <f>VLOOKUP($C437,Demographics!$A$1:$T$2860,19,FALSE)/$E437</f>
        <v>2.41773002014775E-2</v>
      </c>
      <c r="AC437" s="54">
        <f>VLOOKUP($C437,Demographics!$A$1:$T$2860,20,FALSE)/$E437</f>
        <v>0.14976494291470785</v>
      </c>
      <c r="AD437" s="44">
        <f t="shared" si="30"/>
        <v>2.4216101694915255</v>
      </c>
      <c r="AE437" s="44">
        <f t="shared" si="31"/>
        <v>1.7623655913978495</v>
      </c>
      <c r="AF437" s="44">
        <f t="shared" si="32"/>
        <v>1.9449541284403671</v>
      </c>
      <c r="AG437" s="19">
        <v>-7.0999999999999994E-2</v>
      </c>
      <c r="AH437" s="20">
        <v>-9.1999999999999998E-2</v>
      </c>
      <c r="AI437" s="17">
        <v>8.2000000000000003E-2</v>
      </c>
      <c r="AJ437" s="21">
        <f t="shared" si="34"/>
        <v>-8.0999999999999975E-2</v>
      </c>
      <c r="AK437" s="27">
        <f t="shared" si="33"/>
        <v>297</v>
      </c>
    </row>
    <row r="438" spans="1:37" x14ac:dyDescent="0.2">
      <c r="A438" s="9" t="s">
        <v>774</v>
      </c>
      <c r="B438" s="8" t="s">
        <v>339</v>
      </c>
      <c r="C438" s="35">
        <v>3398</v>
      </c>
      <c r="D438" s="36" t="s">
        <v>123</v>
      </c>
      <c r="E438" s="40">
        <f>VLOOKUP($C438,Demographics!$A$2:$T$2860,2,FALSE)</f>
        <v>1404</v>
      </c>
      <c r="F438" s="87">
        <f>IFERROR(VLOOKUP($C438,'Graduation Rate'!$A:$M,13,FALSE), "")</f>
        <v>0.90728476800000002</v>
      </c>
      <c r="G438" s="87">
        <f>IFERROR(VLOOKUP($C438,Discipline!$A:$I,4,FALSE), "")</f>
        <v>0.123</v>
      </c>
      <c r="H438" s="87">
        <f>IFERROR(VLOOKUP($C438,'Dual Credit'!$A:$P,6,FALSE), "")</f>
        <v>0.29599999999999999</v>
      </c>
      <c r="I438" s="99">
        <f>VLOOKUP($A438,Districts!$A:$G,7,FALSE)</f>
        <v>7.6369357244189011</v>
      </c>
      <c r="J438" s="90">
        <f>VLOOKUP($A438,Districts!$A:$F,5,FALSE)</f>
        <v>13.815048927068871</v>
      </c>
      <c r="K438" s="55">
        <f>VLOOKUP($A438,Districts!$A:$F,6,FALSE)</f>
        <v>16430.402534889799</v>
      </c>
      <c r="L438" s="6">
        <f>VLOOKUP($C438,Demographics!$A$1:$T$2860,3,FALSE)/$E438</f>
        <v>0.47435897435897434</v>
      </c>
      <c r="M438" s="6">
        <f>VLOOKUP($C438,Demographics!$A$1:$T$2860,4,FALSE)/$E438</f>
        <v>0.52564102564102566</v>
      </c>
      <c r="N438" s="6">
        <f>VLOOKUP($C438,Demographics!$A$1:$T$2860,5,FALSE)/$E438</f>
        <v>9.2592592592592587E-3</v>
      </c>
      <c r="O438" s="6">
        <f>VLOOKUP($C438,Demographics!$A$1:$T$2860,6,FALSE)/$E438</f>
        <v>0.17592592592592593</v>
      </c>
      <c r="P438" s="6">
        <f>VLOOKUP($C438,Demographics!$A$1:$T$2860,7,FALSE)/$E438</f>
        <v>0.14957264957264957</v>
      </c>
      <c r="Q438" s="6">
        <f>VLOOKUP($C438,Demographics!$A$1:$T$2860,8,FALSE)/$E438</f>
        <v>0.29059829059829062</v>
      </c>
      <c r="R438" s="6">
        <f>VLOOKUP($C438,Demographics!$A$1:$T$2860,9,FALSE)/$E438</f>
        <v>5.6980056980056981E-2</v>
      </c>
      <c r="S438" s="6">
        <f>VLOOKUP($C438,Demographics!$A$1:$T$2860,10,FALSE)/$E438</f>
        <v>8.11965811965812E-2</v>
      </c>
      <c r="T438" s="6">
        <f>VLOOKUP($C438,Demographics!$A$1:$T$2860,11,FALSE)/$E438</f>
        <v>0.23646723646723647</v>
      </c>
      <c r="U438" s="6">
        <f>VLOOKUP($C438,Demographics!$A$1:$T$2860,12,FALSE)/$E438</f>
        <v>0.12464387464387465</v>
      </c>
      <c r="V438" s="6">
        <f>VLOOKUP($C438,Demographics!$A$1:$T$2860,13,FALSE)/$E438</f>
        <v>1.3532763532763533E-2</v>
      </c>
      <c r="W438" s="6">
        <f>VLOOKUP($C438,Demographics!$A$1:$T$2860,14,FALSE)/$E438</f>
        <v>6.0541310541310539E-2</v>
      </c>
      <c r="X438" s="6">
        <f>VLOOKUP($C438,Demographics!$A$1:$T$2860,15,FALSE)/$E438</f>
        <v>0.7286324786324786</v>
      </c>
      <c r="Y438" s="6">
        <f>VLOOKUP($C438,Demographics!$A$1:$T$2860,16,FALSE)/$E438</f>
        <v>1.4245014245014246E-3</v>
      </c>
      <c r="Z438" s="6">
        <f>VLOOKUP($C438,Demographics!$A$1:$T$2860,17,FALSE)/$E438</f>
        <v>4.2735042735042739E-3</v>
      </c>
      <c r="AA438" s="6">
        <f>VLOOKUP($C438,Demographics!$A$1:$T$2860,18,FALSE)/$E438</f>
        <v>9.1168091168091173E-2</v>
      </c>
      <c r="AB438" s="6">
        <f>VLOOKUP($C438,Demographics!$A$1:$T$2860,19,FALSE)/$E438</f>
        <v>3.2051282051282048E-2</v>
      </c>
      <c r="AC438" s="54">
        <f>VLOOKUP($C438,Demographics!$A$1:$T$2860,20,FALSE)/$E438</f>
        <v>0.15883190883190884</v>
      </c>
      <c r="AD438" s="44">
        <f t="shared" si="30"/>
        <v>2.0491266375545849</v>
      </c>
      <c r="AE438" s="44">
        <f t="shared" si="31"/>
        <v>1.531754574811625</v>
      </c>
      <c r="AF438" s="44">
        <f t="shared" si="32"/>
        <v>2</v>
      </c>
      <c r="AG438" s="21">
        <v>-0.52100000000000002</v>
      </c>
      <c r="AH438" s="18">
        <v>-0.28100000000000003</v>
      </c>
      <c r="AI438" s="17">
        <v>3.5000000000000003E-2</v>
      </c>
      <c r="AJ438" s="21">
        <f t="shared" si="34"/>
        <v>-0.76700000000000002</v>
      </c>
      <c r="AK438" s="27">
        <f t="shared" si="33"/>
        <v>476</v>
      </c>
    </row>
    <row r="439" spans="1:37" x14ac:dyDescent="0.2">
      <c r="A439" s="9" t="s">
        <v>774</v>
      </c>
      <c r="B439" s="8" t="s">
        <v>343</v>
      </c>
      <c r="C439" s="35">
        <v>4109</v>
      </c>
      <c r="D439" s="36" t="s">
        <v>124</v>
      </c>
      <c r="E439" s="40">
        <f>VLOOKUP($C439,Demographics!$A$2:$T$2860,2,FALSE)</f>
        <v>162</v>
      </c>
      <c r="F439" s="87">
        <f>IFERROR(VLOOKUP($C439,'Graduation Rate'!$A:$M,13,FALSE), "")</f>
        <v>0.69767441900000005</v>
      </c>
      <c r="G439" s="87">
        <f>IFERROR(VLOOKUP($C439,Discipline!$A:$I,4,FALSE), "")</f>
        <v>0.316</v>
      </c>
      <c r="H439" s="87">
        <f>IFERROR(VLOOKUP($C439,'Dual Credit'!$A:$P,6,FALSE), "")</f>
        <v>0.29699999999999999</v>
      </c>
      <c r="I439" s="99">
        <f>VLOOKUP($A439,Districts!$A:$G,7,FALSE)</f>
        <v>7.6369357244189011</v>
      </c>
      <c r="J439" s="90">
        <f>VLOOKUP($A439,Districts!$A:$F,5,FALSE)</f>
        <v>13.815048927068871</v>
      </c>
      <c r="K439" s="55">
        <f>VLOOKUP($A439,Districts!$A:$F,6,FALSE)</f>
        <v>16430.402534889799</v>
      </c>
      <c r="L439" s="6">
        <f>VLOOKUP($C439,Demographics!$A$1:$T$2860,3,FALSE)/$E439</f>
        <v>0.59259259259259256</v>
      </c>
      <c r="M439" s="6">
        <f>VLOOKUP($C439,Demographics!$A$1:$T$2860,4,FALSE)/$E439</f>
        <v>0.40740740740740738</v>
      </c>
      <c r="N439" s="6">
        <f>VLOOKUP($C439,Demographics!$A$1:$T$2860,5,FALSE)/$E439</f>
        <v>4.3209876543209874E-2</v>
      </c>
      <c r="O439" s="6">
        <f>VLOOKUP($C439,Demographics!$A$1:$T$2860,6,FALSE)/$E439</f>
        <v>4.3209876543209874E-2</v>
      </c>
      <c r="P439" s="6">
        <f>VLOOKUP($C439,Demographics!$A$1:$T$2860,7,FALSE)/$E439</f>
        <v>0.25308641975308643</v>
      </c>
      <c r="Q439" s="6">
        <f>VLOOKUP($C439,Demographics!$A$1:$T$2860,8,FALSE)/$E439</f>
        <v>0.20370370370370369</v>
      </c>
      <c r="R439" s="6">
        <f>VLOOKUP($C439,Demographics!$A$1:$T$2860,9,FALSE)/$E439</f>
        <v>3.7037037037037035E-2</v>
      </c>
      <c r="S439" s="6">
        <f>VLOOKUP($C439,Demographics!$A$1:$T$2860,10,FALSE)/$E439</f>
        <v>0.1419753086419753</v>
      </c>
      <c r="T439" s="6">
        <f>VLOOKUP($C439,Demographics!$A$1:$T$2860,11,FALSE)/$E439</f>
        <v>0.27777777777777779</v>
      </c>
      <c r="U439" s="6">
        <f>VLOOKUP($C439,Demographics!$A$1:$T$2860,12,FALSE)/$E439</f>
        <v>5.5555555555555552E-2</v>
      </c>
      <c r="V439" s="6">
        <f>VLOOKUP($C439,Demographics!$A$1:$T$2860,13,FALSE)/$E439</f>
        <v>3.0864197530864196E-2</v>
      </c>
      <c r="W439" s="6">
        <f>VLOOKUP($C439,Demographics!$A$1:$T$2860,14,FALSE)/$E439</f>
        <v>0.18518518518518517</v>
      </c>
      <c r="X439" s="6">
        <f>VLOOKUP($C439,Demographics!$A$1:$T$2860,15,FALSE)/$E439</f>
        <v>0.85802469135802473</v>
      </c>
      <c r="Y439" s="6">
        <f>VLOOKUP($C439,Demographics!$A$1:$T$2860,16,FALSE)/$E439</f>
        <v>6.1728395061728392E-3</v>
      </c>
      <c r="Z439" s="6">
        <f>VLOOKUP($C439,Demographics!$A$1:$T$2860,17,FALSE)/$E439</f>
        <v>0</v>
      </c>
      <c r="AA439" s="6">
        <f>VLOOKUP($C439,Demographics!$A$1:$T$2860,18,FALSE)/$E439</f>
        <v>0.37654320987654322</v>
      </c>
      <c r="AB439" s="6">
        <f>VLOOKUP($C439,Demographics!$A$1:$T$2860,19,FALSE)/$E439</f>
        <v>7.407407407407407E-2</v>
      </c>
      <c r="AC439" s="54">
        <f>VLOOKUP($C439,Demographics!$A$1:$T$2860,20,FALSE)/$E439</f>
        <v>0.20987654320987653</v>
      </c>
      <c r="AD439" s="44">
        <f t="shared" si="30"/>
        <v>1.5769230769230769</v>
      </c>
      <c r="AE439" s="44" t="str">
        <f t="shared" si="31"/>
        <v/>
      </c>
      <c r="AF439" s="44">
        <f t="shared" si="32"/>
        <v>1.5423976608187135</v>
      </c>
      <c r="AG439" s="19">
        <v>-0.36</v>
      </c>
      <c r="AH439" s="20"/>
      <c r="AI439" s="17">
        <v>-0.02</v>
      </c>
      <c r="AJ439" s="21">
        <f t="shared" si="34"/>
        <v>-0.38</v>
      </c>
      <c r="AK439" s="27">
        <f t="shared" si="33"/>
        <v>394</v>
      </c>
    </row>
    <row r="440" spans="1:37" x14ac:dyDescent="0.2">
      <c r="A440" s="9" t="s">
        <v>774</v>
      </c>
      <c r="B440" s="8" t="s">
        <v>70</v>
      </c>
      <c r="C440" s="35">
        <v>5169</v>
      </c>
      <c r="D440" s="36" t="s">
        <v>123</v>
      </c>
      <c r="E440" s="40">
        <f>VLOOKUP($C440,Demographics!$A$2:$T$2860,2,FALSE)</f>
        <v>538</v>
      </c>
      <c r="F440" s="87" t="str">
        <f>IFERROR(VLOOKUP($C440,'Graduation Rate'!$A:$M,13,FALSE), "")</f>
        <v/>
      </c>
      <c r="G440" s="87">
        <f>IFERROR(VLOOKUP($C440,Discipline!$A:$I,4,FALSE), "")</f>
        <v>1.0999999999999999E-2</v>
      </c>
      <c r="H440" s="87">
        <f>IFERROR(VLOOKUP($C440,'Dual Credit'!$A:$P,6,FALSE), "")</f>
        <v>0.47599999999999998</v>
      </c>
      <c r="I440" s="99">
        <f>VLOOKUP($A440,Districts!$A:$G,7,FALSE)</f>
        <v>7.6369357244189011</v>
      </c>
      <c r="J440" s="90">
        <f>VLOOKUP($A440,Districts!$A:$F,5,FALSE)</f>
        <v>13.815048927068871</v>
      </c>
      <c r="K440" s="55">
        <f>VLOOKUP($A440,Districts!$A:$F,6,FALSE)</f>
        <v>16430.402534889799</v>
      </c>
      <c r="L440" s="6">
        <f>VLOOKUP($C440,Demographics!$A$1:$T$2860,3,FALSE)/$E440</f>
        <v>0.50371747211895912</v>
      </c>
      <c r="M440" s="6">
        <f>VLOOKUP($C440,Demographics!$A$1:$T$2860,4,FALSE)/$E440</f>
        <v>0.49442379182156132</v>
      </c>
      <c r="N440" s="6">
        <f>VLOOKUP($C440,Demographics!$A$1:$T$2860,5,FALSE)/$E440</f>
        <v>5.5762081784386614E-3</v>
      </c>
      <c r="O440" s="6">
        <f>VLOOKUP($C440,Demographics!$A$1:$T$2860,6,FALSE)/$E440</f>
        <v>0.11524163568773234</v>
      </c>
      <c r="P440" s="6">
        <f>VLOOKUP($C440,Demographics!$A$1:$T$2860,7,FALSE)/$E440</f>
        <v>0.10780669144981413</v>
      </c>
      <c r="Q440" s="6">
        <f>VLOOKUP($C440,Demographics!$A$1:$T$2860,8,FALSE)/$E440</f>
        <v>0.11895910780669144</v>
      </c>
      <c r="R440" s="6">
        <f>VLOOKUP($C440,Demographics!$A$1:$T$2860,9,FALSE)/$E440</f>
        <v>3.7174721189591076E-3</v>
      </c>
      <c r="S440" s="6">
        <f>VLOOKUP($C440,Demographics!$A$1:$T$2860,10,FALSE)/$E440</f>
        <v>6.1338289962825282E-2</v>
      </c>
      <c r="T440" s="6">
        <f>VLOOKUP($C440,Demographics!$A$1:$T$2860,11,FALSE)/$E440</f>
        <v>0.58736059479553904</v>
      </c>
      <c r="U440" s="6">
        <f>VLOOKUP($C440,Demographics!$A$1:$T$2860,12,FALSE)/$E440</f>
        <v>9.2936802973977699E-3</v>
      </c>
      <c r="V440" s="6">
        <f>VLOOKUP($C440,Demographics!$A$1:$T$2860,13,FALSE)/$E440</f>
        <v>3.7174721189591076E-3</v>
      </c>
      <c r="W440" s="6">
        <f>VLOOKUP($C440,Demographics!$A$1:$T$2860,14,FALSE)/$E440</f>
        <v>2.4163568773234202E-2</v>
      </c>
      <c r="X440" s="6">
        <f>VLOOKUP($C440,Demographics!$A$1:$T$2860,15,FALSE)/$E440</f>
        <v>0.3996282527881041</v>
      </c>
      <c r="Y440" s="6">
        <f>VLOOKUP($C440,Demographics!$A$1:$T$2860,16,FALSE)/$E440</f>
        <v>1.8587360594795538E-3</v>
      </c>
      <c r="Z440" s="6">
        <f>VLOOKUP($C440,Demographics!$A$1:$T$2860,17,FALSE)/$E440</f>
        <v>1.8587360594795538E-3</v>
      </c>
      <c r="AA440" s="6">
        <f>VLOOKUP($C440,Demographics!$A$1:$T$2860,18,FALSE)/$E440</f>
        <v>1.858736059479554E-2</v>
      </c>
      <c r="AB440" s="6">
        <f>VLOOKUP($C440,Demographics!$A$1:$T$2860,19,FALSE)/$E440</f>
        <v>9.4795539033457249E-2</v>
      </c>
      <c r="AC440" s="54">
        <f>VLOOKUP($C440,Demographics!$A$1:$T$2860,20,FALSE)/$E440</f>
        <v>8.9219330855018583E-2</v>
      </c>
      <c r="AD440" s="44">
        <f t="shared" si="30"/>
        <v>3.2565392354124749</v>
      </c>
      <c r="AE440" s="44">
        <f t="shared" si="31"/>
        <v>2.4863221884498476</v>
      </c>
      <c r="AF440" s="44">
        <f t="shared" si="32"/>
        <v>3.0309917355371905</v>
      </c>
      <c r="AG440" s="19">
        <v>0.16500000000000001</v>
      </c>
      <c r="AH440" s="20">
        <v>-4.3999999999999997E-2</v>
      </c>
      <c r="AI440" s="17">
        <v>0.443</v>
      </c>
      <c r="AJ440" s="21">
        <f t="shared" si="34"/>
        <v>0.56400000000000006</v>
      </c>
      <c r="AK440" s="27">
        <f t="shared" si="33"/>
        <v>66</v>
      </c>
    </row>
    <row r="441" spans="1:37" x14ac:dyDescent="0.2">
      <c r="A441" s="9" t="s">
        <v>774</v>
      </c>
      <c r="B441" s="8" t="s">
        <v>405</v>
      </c>
      <c r="C441" s="35">
        <v>5192</v>
      </c>
      <c r="D441" s="36" t="s">
        <v>124</v>
      </c>
      <c r="E441" s="40">
        <f>VLOOKUP($C441,Demographics!$A$2:$T$2860,2,FALSE)</f>
        <v>38</v>
      </c>
      <c r="F441" s="87" t="str">
        <f>IFERROR(VLOOKUP($C441,'Graduation Rate'!$A:$M,13,FALSE), "")</f>
        <v/>
      </c>
      <c r="G441" s="87" t="str">
        <f>IFERROR(VLOOKUP($C441,Discipline!$A:$I,4,FALSE), "")</f>
        <v/>
      </c>
      <c r="H441" s="87" t="str">
        <f>IFERROR(VLOOKUP($C441,'Dual Credit'!$A:$P,6,FALSE), "")</f>
        <v/>
      </c>
      <c r="I441" s="99">
        <f>VLOOKUP($A441,Districts!$A:$G,7,FALSE)</f>
        <v>7.6369357244189011</v>
      </c>
      <c r="J441" s="90">
        <f>VLOOKUP($A441,Districts!$A:$F,5,FALSE)</f>
        <v>13.815048927068871</v>
      </c>
      <c r="K441" s="55">
        <f>VLOOKUP($A441,Districts!$A:$F,6,FALSE)</f>
        <v>16430.402534889799</v>
      </c>
      <c r="L441" s="6">
        <f>VLOOKUP($C441,Demographics!$A$1:$T$2860,3,FALSE)/$E441</f>
        <v>0.18421052631578946</v>
      </c>
      <c r="M441" s="6">
        <f>VLOOKUP($C441,Demographics!$A$1:$T$2860,4,FALSE)/$E441</f>
        <v>0.81578947368421051</v>
      </c>
      <c r="N441" s="6">
        <f>VLOOKUP($C441,Demographics!$A$1:$T$2860,5,FALSE)/$E441</f>
        <v>0</v>
      </c>
      <c r="O441" s="6">
        <f>VLOOKUP($C441,Demographics!$A$1:$T$2860,6,FALSE)/$E441</f>
        <v>0</v>
      </c>
      <c r="P441" s="6">
        <f>VLOOKUP($C441,Demographics!$A$1:$T$2860,7,FALSE)/$E441</f>
        <v>0.39473684210526316</v>
      </c>
      <c r="Q441" s="6">
        <f>VLOOKUP($C441,Demographics!$A$1:$T$2860,8,FALSE)/$E441</f>
        <v>0.10526315789473684</v>
      </c>
      <c r="R441" s="6">
        <f>VLOOKUP($C441,Demographics!$A$1:$T$2860,9,FALSE)/$E441</f>
        <v>0</v>
      </c>
      <c r="S441" s="6">
        <f>VLOOKUP($C441,Demographics!$A$1:$T$2860,10,FALSE)/$E441</f>
        <v>0.18421052631578946</v>
      </c>
      <c r="T441" s="6">
        <f>VLOOKUP($C441,Demographics!$A$1:$T$2860,11,FALSE)/$E441</f>
        <v>0.31578947368421051</v>
      </c>
      <c r="U441" s="6">
        <f>VLOOKUP($C441,Demographics!$A$1:$T$2860,12,FALSE)/$E441</f>
        <v>2.6315789473684209E-2</v>
      </c>
      <c r="V441" s="6">
        <f>VLOOKUP($C441,Demographics!$A$1:$T$2860,13,FALSE)/$E441</f>
        <v>7.8947368421052627E-2</v>
      </c>
      <c r="W441" s="6">
        <f>VLOOKUP($C441,Demographics!$A$1:$T$2860,14,FALSE)/$E441</f>
        <v>0.13157894736842105</v>
      </c>
      <c r="X441" s="6">
        <f>VLOOKUP($C441,Demographics!$A$1:$T$2860,15,FALSE)/$E441</f>
        <v>0.76315789473684215</v>
      </c>
      <c r="Y441" s="6">
        <f>VLOOKUP($C441,Demographics!$A$1:$T$2860,16,FALSE)/$E441</f>
        <v>0</v>
      </c>
      <c r="Z441" s="6">
        <f>VLOOKUP($C441,Demographics!$A$1:$T$2860,17,FALSE)/$E441</f>
        <v>0</v>
      </c>
      <c r="AA441" s="6">
        <f>VLOOKUP($C441,Demographics!$A$1:$T$2860,18,FALSE)/$E441</f>
        <v>0.26315789473684209</v>
      </c>
      <c r="AB441" s="6">
        <f>VLOOKUP($C441,Demographics!$A$1:$T$2860,19,FALSE)/$E441</f>
        <v>0</v>
      </c>
      <c r="AC441" s="54">
        <f>VLOOKUP($C441,Demographics!$A$1:$T$2860,20,FALSE)/$E441</f>
        <v>1</v>
      </c>
      <c r="AD441" s="44" t="str">
        <f t="shared" si="30"/>
        <v/>
      </c>
      <c r="AE441" s="44" t="str">
        <f t="shared" si="31"/>
        <v/>
      </c>
      <c r="AF441" s="44" t="str">
        <f t="shared" si="32"/>
        <v/>
      </c>
      <c r="AG441" s="19"/>
      <c r="AH441" s="20"/>
      <c r="AI441" s="17"/>
      <c r="AJ441" s="21">
        <f t="shared" si="34"/>
        <v>0</v>
      </c>
      <c r="AK441" s="27">
        <f t="shared" si="33"/>
        <v>223</v>
      </c>
    </row>
    <row r="442" spans="1:37" x14ac:dyDescent="0.2">
      <c r="A442" s="9" t="s">
        <v>774</v>
      </c>
      <c r="B442" s="8" t="s">
        <v>303</v>
      </c>
      <c r="C442" s="35">
        <v>2084</v>
      </c>
      <c r="D442" s="36" t="s">
        <v>123</v>
      </c>
      <c r="E442" s="40">
        <f>VLOOKUP($C442,Demographics!$A$2:$T$2860,2,FALSE)</f>
        <v>1478</v>
      </c>
      <c r="F442" s="87">
        <f>IFERROR(VLOOKUP($C442,'Graduation Rate'!$A:$M,13,FALSE), "")</f>
        <v>0.92375366599999997</v>
      </c>
      <c r="G442" s="87">
        <f>IFERROR(VLOOKUP($C442,Discipline!$A:$I,4,FALSE), "")</f>
        <v>7.8E-2</v>
      </c>
      <c r="H442" s="87">
        <f>IFERROR(VLOOKUP($C442,'Dual Credit'!$A:$P,6,FALSE), "")</f>
        <v>0.26700000000000002</v>
      </c>
      <c r="I442" s="99">
        <f>VLOOKUP($A442,Districts!$A:$G,7,FALSE)</f>
        <v>7.6369357244189011</v>
      </c>
      <c r="J442" s="90">
        <f>VLOOKUP($A442,Districts!$A:$F,5,FALSE)</f>
        <v>13.815048927068871</v>
      </c>
      <c r="K442" s="55">
        <f>VLOOKUP($A442,Districts!$A:$F,6,FALSE)</f>
        <v>16430.402534889799</v>
      </c>
      <c r="L442" s="6">
        <f>VLOOKUP($C442,Demographics!$A$1:$T$2860,3,FALSE)/$E442</f>
        <v>0.52097428958051417</v>
      </c>
      <c r="M442" s="6">
        <f>VLOOKUP($C442,Demographics!$A$1:$T$2860,4,FALSE)/$E442</f>
        <v>0.47834912043301758</v>
      </c>
      <c r="N442" s="6">
        <f>VLOOKUP($C442,Demographics!$A$1:$T$2860,5,FALSE)/$E442</f>
        <v>1.1502029769959404E-2</v>
      </c>
      <c r="O442" s="6">
        <f>VLOOKUP($C442,Demographics!$A$1:$T$2860,6,FALSE)/$E442</f>
        <v>0.10487144790257104</v>
      </c>
      <c r="P442" s="6">
        <f>VLOOKUP($C442,Demographics!$A$1:$T$2860,7,FALSE)/$E442</f>
        <v>0.11705006765899864</v>
      </c>
      <c r="Q442" s="6">
        <f>VLOOKUP($C442,Demographics!$A$1:$T$2860,8,FALSE)/$E442</f>
        <v>0.11907983761840325</v>
      </c>
      <c r="R442" s="6">
        <f>VLOOKUP($C442,Demographics!$A$1:$T$2860,9,FALSE)/$E442</f>
        <v>1.3531799729364006E-2</v>
      </c>
      <c r="S442" s="6">
        <f>VLOOKUP($C442,Demographics!$A$1:$T$2860,10,FALSE)/$E442</f>
        <v>8.2543978349120431E-2</v>
      </c>
      <c r="T442" s="6">
        <f>VLOOKUP($C442,Demographics!$A$1:$T$2860,11,FALSE)/$E442</f>
        <v>0.55142083897158323</v>
      </c>
      <c r="U442" s="6">
        <f>VLOOKUP($C442,Demographics!$A$1:$T$2860,12,FALSE)/$E442</f>
        <v>6.359945872801083E-2</v>
      </c>
      <c r="V442" s="6">
        <f>VLOOKUP($C442,Demographics!$A$1:$T$2860,13,FALSE)/$E442</f>
        <v>1.0148849797023005E-2</v>
      </c>
      <c r="W442" s="6">
        <f>VLOOKUP($C442,Demographics!$A$1:$T$2860,14,FALSE)/$E442</f>
        <v>2.7740189445196212E-2</v>
      </c>
      <c r="X442" s="6">
        <f>VLOOKUP($C442,Demographics!$A$1:$T$2860,15,FALSE)/$E442</f>
        <v>0.33694181326116374</v>
      </c>
      <c r="Y442" s="6">
        <f>VLOOKUP($C442,Demographics!$A$1:$T$2860,16,FALSE)/$E442</f>
        <v>0</v>
      </c>
      <c r="Z442" s="6">
        <f>VLOOKUP($C442,Demographics!$A$1:$T$2860,17,FALSE)/$E442</f>
        <v>1.1502029769959404E-2</v>
      </c>
      <c r="AA442" s="6">
        <f>VLOOKUP($C442,Demographics!$A$1:$T$2860,18,FALSE)/$E442</f>
        <v>6.9688768606224624E-2</v>
      </c>
      <c r="AB442" s="6">
        <f>VLOOKUP($C442,Demographics!$A$1:$T$2860,19,FALSE)/$E442</f>
        <v>6.1569688768606225E-2</v>
      </c>
      <c r="AC442" s="54">
        <f>VLOOKUP($C442,Demographics!$A$1:$T$2860,20,FALSE)/$E442</f>
        <v>0.10419485791610285</v>
      </c>
      <c r="AD442" s="44">
        <f t="shared" si="30"/>
        <v>3.0145530145530146</v>
      </c>
      <c r="AE442" s="44">
        <f t="shared" si="31"/>
        <v>2.3654042988741044</v>
      </c>
      <c r="AF442" s="44">
        <f t="shared" si="32"/>
        <v>2.7003329633740285</v>
      </c>
      <c r="AG442" s="21">
        <v>-3.5999999999999997E-2</v>
      </c>
      <c r="AH442" s="18">
        <v>-7.3999999999999996E-2</v>
      </c>
      <c r="AI442" s="17">
        <v>0.20899999999999999</v>
      </c>
      <c r="AJ442" s="21">
        <f t="shared" si="34"/>
        <v>9.9000000000000005E-2</v>
      </c>
      <c r="AK442" s="27">
        <f t="shared" si="33"/>
        <v>186</v>
      </c>
    </row>
    <row r="443" spans="1:37" x14ac:dyDescent="0.2">
      <c r="A443" s="9" t="s">
        <v>774</v>
      </c>
      <c r="B443" s="8" t="s">
        <v>325</v>
      </c>
      <c r="C443" s="35">
        <v>1860</v>
      </c>
      <c r="D443" s="36" t="s">
        <v>123</v>
      </c>
      <c r="E443" s="40">
        <f>VLOOKUP($C443,Demographics!$A$2:$T$2860,2,FALSE)</f>
        <v>611</v>
      </c>
      <c r="F443" s="87" t="str">
        <f>IFERROR(VLOOKUP($C443,'Graduation Rate'!$A:$M,13,FALSE), "")</f>
        <v/>
      </c>
      <c r="G443" s="87">
        <f>IFERROR(VLOOKUP($C443,Discipline!$A:$I,4,FALSE), "")</f>
        <v>3.1E-2</v>
      </c>
      <c r="H443" s="87">
        <f>IFERROR(VLOOKUP($C443,'Dual Credit'!$A:$P,6,FALSE), "")</f>
        <v>7.4999999999999997E-2</v>
      </c>
      <c r="I443" s="99">
        <f>VLOOKUP($A443,Districts!$A:$G,7,FALSE)</f>
        <v>7.6369357244189011</v>
      </c>
      <c r="J443" s="90">
        <f>VLOOKUP($A443,Districts!$A:$F,5,FALSE)</f>
        <v>13.815048927068871</v>
      </c>
      <c r="K443" s="55">
        <f>VLOOKUP($A443,Districts!$A:$F,6,FALSE)</f>
        <v>16430.402534889799</v>
      </c>
      <c r="L443" s="6">
        <f>VLOOKUP($C443,Demographics!$A$1:$T$2860,3,FALSE)/$E443</f>
        <v>0.71849427168576108</v>
      </c>
      <c r="M443" s="6">
        <f>VLOOKUP($C443,Demographics!$A$1:$T$2860,4,FALSE)/$E443</f>
        <v>0.28150572831423898</v>
      </c>
      <c r="N443" s="6">
        <f>VLOOKUP($C443,Demographics!$A$1:$T$2860,5,FALSE)/$E443</f>
        <v>1.9639934533551555E-2</v>
      </c>
      <c r="O443" s="6">
        <f>VLOOKUP($C443,Demographics!$A$1:$T$2860,6,FALSE)/$E443</f>
        <v>5.2373158756137482E-2</v>
      </c>
      <c r="P443" s="6">
        <f>VLOOKUP($C443,Demographics!$A$1:$T$2860,7,FALSE)/$E443</f>
        <v>0.20621931260229132</v>
      </c>
      <c r="Q443" s="6">
        <f>VLOOKUP($C443,Demographics!$A$1:$T$2860,8,FALSE)/$E443</f>
        <v>0.12929623567921442</v>
      </c>
      <c r="R443" s="6">
        <f>VLOOKUP($C443,Demographics!$A$1:$T$2860,9,FALSE)/$E443</f>
        <v>1.1456628477905073E-2</v>
      </c>
      <c r="S443" s="6">
        <f>VLOOKUP($C443,Demographics!$A$1:$T$2860,10,FALSE)/$E443</f>
        <v>5.2373158756137482E-2</v>
      </c>
      <c r="T443" s="6">
        <f>VLOOKUP($C443,Demographics!$A$1:$T$2860,11,FALSE)/$E443</f>
        <v>0.52864157119476274</v>
      </c>
      <c r="U443" s="6">
        <f>VLOOKUP($C443,Demographics!$A$1:$T$2860,12,FALSE)/$E443</f>
        <v>1.6366612111292963E-3</v>
      </c>
      <c r="V443" s="6">
        <f>VLOOKUP($C443,Demographics!$A$1:$T$2860,13,FALSE)/$E443</f>
        <v>1.1456628477905073E-2</v>
      </c>
      <c r="W443" s="6">
        <f>VLOOKUP($C443,Demographics!$A$1:$T$2860,14,FALSE)/$E443</f>
        <v>2.9459901800327332E-2</v>
      </c>
      <c r="X443" s="6">
        <f>VLOOKUP($C443,Demographics!$A$1:$T$2860,15,FALSE)/$E443</f>
        <v>0.42553191489361702</v>
      </c>
      <c r="Y443" s="6">
        <f>VLOOKUP($C443,Demographics!$A$1:$T$2860,16,FALSE)/$E443</f>
        <v>0</v>
      </c>
      <c r="Z443" s="6">
        <f>VLOOKUP($C443,Demographics!$A$1:$T$2860,17,FALSE)/$E443</f>
        <v>6.5466448445171853E-3</v>
      </c>
      <c r="AA443" s="6">
        <f>VLOOKUP($C443,Demographics!$A$1:$T$2860,18,FALSE)/$E443</f>
        <v>1.6366612111292964E-2</v>
      </c>
      <c r="AB443" s="6">
        <f>VLOOKUP($C443,Demographics!$A$1:$T$2860,19,FALSE)/$E443</f>
        <v>7.5286415711947621E-2</v>
      </c>
      <c r="AC443" s="54">
        <f>VLOOKUP($C443,Demographics!$A$1:$T$2860,20,FALSE)/$E443</f>
        <v>9.6563011456628475E-2</v>
      </c>
      <c r="AD443" s="44">
        <f t="shared" si="30"/>
        <v>2.8419913419913421</v>
      </c>
      <c r="AE443" s="44">
        <f t="shared" si="31"/>
        <v>1.777906976744186</v>
      </c>
      <c r="AF443" s="44">
        <f t="shared" si="32"/>
        <v>1.9744160177975527</v>
      </c>
      <c r="AG443" s="21">
        <v>-0.34499999999999997</v>
      </c>
      <c r="AH443" s="18">
        <v>-0.56299999999999994</v>
      </c>
      <c r="AI443" s="17">
        <v>-0.36799999999999999</v>
      </c>
      <c r="AJ443" s="21">
        <f t="shared" si="34"/>
        <v>-1.2759999999999998</v>
      </c>
      <c r="AK443" s="27">
        <f t="shared" si="33"/>
        <v>505</v>
      </c>
    </row>
    <row r="444" spans="1:37" x14ac:dyDescent="0.2">
      <c r="A444" s="9" t="s">
        <v>774</v>
      </c>
      <c r="B444" s="8" t="s">
        <v>47</v>
      </c>
      <c r="C444" s="35">
        <v>3246</v>
      </c>
      <c r="D444" s="36" t="s">
        <v>123</v>
      </c>
      <c r="E444" s="40">
        <f>VLOOKUP($C444,Demographics!$A$2:$T$2860,2,FALSE)</f>
        <v>1325</v>
      </c>
      <c r="F444" s="87">
        <f>IFERROR(VLOOKUP($C444,'Graduation Rate'!$A:$M,13,FALSE), "")</f>
        <v>0.950177936</v>
      </c>
      <c r="G444" s="87">
        <f>IFERROR(VLOOKUP($C444,Discipline!$A:$I,4,FALSE), "")</f>
        <v>7.6999999999999999E-2</v>
      </c>
      <c r="H444" s="87">
        <f>IFERROR(VLOOKUP($C444,'Dual Credit'!$A:$P,6,FALSE), "")</f>
        <v>0.23499999999999999</v>
      </c>
      <c r="I444" s="99">
        <f>VLOOKUP($A444,Districts!$A:$G,7,FALSE)</f>
        <v>7.6369357244189011</v>
      </c>
      <c r="J444" s="90">
        <f>VLOOKUP($A444,Districts!$A:$F,5,FALSE)</f>
        <v>13.815048927068871</v>
      </c>
      <c r="K444" s="55">
        <f>VLOOKUP($A444,Districts!$A:$F,6,FALSE)</f>
        <v>16430.402534889799</v>
      </c>
      <c r="L444" s="6">
        <f>VLOOKUP($C444,Demographics!$A$1:$T$2860,3,FALSE)/$E444</f>
        <v>0.47849056603773588</v>
      </c>
      <c r="M444" s="6">
        <f>VLOOKUP($C444,Demographics!$A$1:$T$2860,4,FALSE)/$E444</f>
        <v>0.52150943396226412</v>
      </c>
      <c r="N444" s="6">
        <f>VLOOKUP($C444,Demographics!$A$1:$T$2860,5,FALSE)/$E444</f>
        <v>8.3018867924528304E-3</v>
      </c>
      <c r="O444" s="6">
        <f>VLOOKUP($C444,Demographics!$A$1:$T$2860,6,FALSE)/$E444</f>
        <v>9.2075471698113212E-2</v>
      </c>
      <c r="P444" s="6">
        <f>VLOOKUP($C444,Demographics!$A$1:$T$2860,7,FALSE)/$E444</f>
        <v>0.13056603773584904</v>
      </c>
      <c r="Q444" s="6">
        <f>VLOOKUP($C444,Demographics!$A$1:$T$2860,8,FALSE)/$E444</f>
        <v>0.12075471698113208</v>
      </c>
      <c r="R444" s="6">
        <f>VLOOKUP($C444,Demographics!$A$1:$T$2860,9,FALSE)/$E444</f>
        <v>1.1320754716981131E-2</v>
      </c>
      <c r="S444" s="6">
        <f>VLOOKUP($C444,Demographics!$A$1:$T$2860,10,FALSE)/$E444</f>
        <v>8.6037735849056607E-2</v>
      </c>
      <c r="T444" s="6">
        <f>VLOOKUP($C444,Demographics!$A$1:$T$2860,11,FALSE)/$E444</f>
        <v>0.55094339622641508</v>
      </c>
      <c r="U444" s="6">
        <f>VLOOKUP($C444,Demographics!$A$1:$T$2860,12,FALSE)/$E444</f>
        <v>4.5283018867924525E-2</v>
      </c>
      <c r="V444" s="6">
        <f>VLOOKUP($C444,Demographics!$A$1:$T$2860,13,FALSE)/$E444</f>
        <v>1.0566037735849057E-2</v>
      </c>
      <c r="W444" s="6">
        <f>VLOOKUP($C444,Demographics!$A$1:$T$2860,14,FALSE)/$E444</f>
        <v>2.9433962264150942E-2</v>
      </c>
      <c r="X444" s="6">
        <f>VLOOKUP($C444,Demographics!$A$1:$T$2860,15,FALSE)/$E444</f>
        <v>0.42264150943396228</v>
      </c>
      <c r="Y444" s="6">
        <f>VLOOKUP($C444,Demographics!$A$1:$T$2860,16,FALSE)/$E444</f>
        <v>0</v>
      </c>
      <c r="Z444" s="6">
        <f>VLOOKUP($C444,Demographics!$A$1:$T$2860,17,FALSE)/$E444</f>
        <v>4.528301886792453E-3</v>
      </c>
      <c r="AA444" s="6">
        <f>VLOOKUP($C444,Demographics!$A$1:$T$2860,18,FALSE)/$E444</f>
        <v>4.4528301886792451E-2</v>
      </c>
      <c r="AB444" s="6">
        <f>VLOOKUP($C444,Demographics!$A$1:$T$2860,19,FALSE)/$E444</f>
        <v>3.6981132075471698E-2</v>
      </c>
      <c r="AC444" s="54">
        <f>VLOOKUP($C444,Demographics!$A$1:$T$2860,20,FALSE)/$E444</f>
        <v>0.12301886792452831</v>
      </c>
      <c r="AD444" s="44">
        <f t="shared" si="30"/>
        <v>2.7021494370522006</v>
      </c>
      <c r="AE444" s="44">
        <f t="shared" si="31"/>
        <v>1.9459183673469387</v>
      </c>
      <c r="AF444" s="44">
        <f t="shared" si="32"/>
        <v>2.191126279863481</v>
      </c>
      <c r="AG444" s="19">
        <v>-0.26200000000000001</v>
      </c>
      <c r="AH444" s="20">
        <v>-0.47199999999999998</v>
      </c>
      <c r="AI444" s="17">
        <v>-0.22500000000000001</v>
      </c>
      <c r="AJ444" s="21">
        <f t="shared" si="34"/>
        <v>-0.95899999999999996</v>
      </c>
      <c r="AK444" s="27">
        <f t="shared" si="33"/>
        <v>497</v>
      </c>
    </row>
    <row r="445" spans="1:37" x14ac:dyDescent="0.2">
      <c r="A445" s="9" t="s">
        <v>775</v>
      </c>
      <c r="B445" s="8" t="s">
        <v>207</v>
      </c>
      <c r="C445" s="35">
        <v>3580</v>
      </c>
      <c r="D445" s="36" t="s">
        <v>123</v>
      </c>
      <c r="E445" s="40">
        <f>VLOOKUP($C445,Demographics!$A$2:$T$2860,2,FALSE)</f>
        <v>63</v>
      </c>
      <c r="F445" s="87">
        <f>IFERROR(VLOOKUP($C445,'Graduation Rate'!$A:$M,13,FALSE), "")</f>
        <v>0.8</v>
      </c>
      <c r="G445" s="87">
        <f>IFERROR(VLOOKUP($C445,Discipline!$A:$I,4,FALSE), "")</f>
        <v>0.17599999999999999</v>
      </c>
      <c r="H445" s="87" t="str">
        <f>IFERROR(VLOOKUP($C445,'Dual Credit'!$A:$P,6,FALSE), "")</f>
        <v/>
      </c>
      <c r="I445" s="99">
        <f>VLOOKUP($A445,Districts!$A:$G,7,FALSE)</f>
        <v>15.112994350282486</v>
      </c>
      <c r="J445" s="90">
        <f>VLOOKUP($A445,Districts!$A:$F,5,FALSE)</f>
        <v>10.673594358879198</v>
      </c>
      <c r="K445" s="55">
        <f>VLOOKUP($A445,Districts!$A:$F,6,FALSE)</f>
        <v>28090.539290681503</v>
      </c>
      <c r="L445" s="6">
        <f>VLOOKUP($C445,Demographics!$A$1:$T$2860,3,FALSE)/$E445</f>
        <v>0.47619047619047616</v>
      </c>
      <c r="M445" s="6">
        <f>VLOOKUP($C445,Demographics!$A$1:$T$2860,4,FALSE)/$E445</f>
        <v>0.52380952380952384</v>
      </c>
      <c r="N445" s="6">
        <f>VLOOKUP($C445,Demographics!$A$1:$T$2860,5,FALSE)/$E445</f>
        <v>0.74603174603174605</v>
      </c>
      <c r="O445" s="6">
        <f>VLOOKUP($C445,Demographics!$A$1:$T$2860,6,FALSE)/$E445</f>
        <v>0</v>
      </c>
      <c r="P445" s="6">
        <f>VLOOKUP($C445,Demographics!$A$1:$T$2860,7,FALSE)/$E445</f>
        <v>0</v>
      </c>
      <c r="Q445" s="6">
        <f>VLOOKUP($C445,Demographics!$A$1:$T$2860,8,FALSE)/$E445</f>
        <v>0.14285714285714285</v>
      </c>
      <c r="R445" s="6">
        <f>VLOOKUP($C445,Demographics!$A$1:$T$2860,9,FALSE)/$E445</f>
        <v>0</v>
      </c>
      <c r="S445" s="6">
        <f>VLOOKUP($C445,Demographics!$A$1:$T$2860,10,FALSE)/$E445</f>
        <v>0.1111111111111111</v>
      </c>
      <c r="T445" s="6">
        <f>VLOOKUP($C445,Demographics!$A$1:$T$2860,11,FALSE)/$E445</f>
        <v>0</v>
      </c>
      <c r="U445" s="6">
        <f>VLOOKUP($C445,Demographics!$A$1:$T$2860,12,FALSE)/$E445</f>
        <v>0</v>
      </c>
      <c r="V445" s="6">
        <f>VLOOKUP($C445,Demographics!$A$1:$T$2860,13,FALSE)/$E445</f>
        <v>0</v>
      </c>
      <c r="W445" s="6">
        <f>VLOOKUP($C445,Demographics!$A$1:$T$2860,14,FALSE)/$E445</f>
        <v>0.1111111111111111</v>
      </c>
      <c r="X445" s="6">
        <f>VLOOKUP($C445,Demographics!$A$1:$T$2860,15,FALSE)/$E445</f>
        <v>0.76190476190476186</v>
      </c>
      <c r="Y445" s="6">
        <f>VLOOKUP($C445,Demographics!$A$1:$T$2860,16,FALSE)/$E445</f>
        <v>0.20634920634920634</v>
      </c>
      <c r="Z445" s="6">
        <f>VLOOKUP($C445,Demographics!$A$1:$T$2860,17,FALSE)/$E445</f>
        <v>0</v>
      </c>
      <c r="AA445" s="6">
        <f>VLOOKUP($C445,Demographics!$A$1:$T$2860,18,FALSE)/$E445</f>
        <v>6.3492063492063489E-2</v>
      </c>
      <c r="AB445" s="6">
        <f>VLOOKUP($C445,Demographics!$A$1:$T$2860,19,FALSE)/$E445</f>
        <v>0</v>
      </c>
      <c r="AC445" s="54">
        <f>VLOOKUP($C445,Demographics!$A$1:$T$2860,20,FALSE)/$E445</f>
        <v>0.22222222222222221</v>
      </c>
      <c r="AD445" s="44">
        <f t="shared" si="30"/>
        <v>1.8360000000000001</v>
      </c>
      <c r="AE445" s="44" t="str">
        <f t="shared" si="31"/>
        <v/>
      </c>
      <c r="AF445" s="44" t="str">
        <f t="shared" si="32"/>
        <v/>
      </c>
      <c r="AG445" s="21">
        <v>-0.60199999999999998</v>
      </c>
      <c r="AH445" s="18"/>
      <c r="AI445" s="17"/>
      <c r="AJ445" s="21">
        <f t="shared" si="34"/>
        <v>-0.60199999999999998</v>
      </c>
      <c r="AK445" s="27">
        <f t="shared" si="33"/>
        <v>446</v>
      </c>
    </row>
    <row r="446" spans="1:37" x14ac:dyDescent="0.2">
      <c r="A446" s="9" t="s">
        <v>776</v>
      </c>
      <c r="B446" s="8" t="s">
        <v>177</v>
      </c>
      <c r="C446" s="35">
        <v>2849</v>
      </c>
      <c r="D446" s="36" t="s">
        <v>123</v>
      </c>
      <c r="E446" s="40">
        <f>VLOOKUP($C446,Demographics!$A$2:$T$2860,2,FALSE)</f>
        <v>2677</v>
      </c>
      <c r="F446" s="87">
        <f>IFERROR(VLOOKUP($C446,'Graduation Rate'!$A:$M,13,FALSE), "")</f>
        <v>0.87707641199999997</v>
      </c>
      <c r="G446" s="87">
        <f>IFERROR(VLOOKUP($C446,Discipline!$A:$I,4,FALSE), "")</f>
        <v>0.04</v>
      </c>
      <c r="H446" s="87" t="str">
        <f>IFERROR(VLOOKUP($C446,'Dual Credit'!$A:$P,6,FALSE), "")</f>
        <v/>
      </c>
      <c r="I446" s="99">
        <f>VLOOKUP($A446,Districts!$A:$G,7,FALSE)</f>
        <v>1.7836754524474676</v>
      </c>
      <c r="J446" s="90">
        <f>VLOOKUP($A446,Districts!$A:$F,5,FALSE)</f>
        <v>17.96317582524938</v>
      </c>
      <c r="K446" s="55">
        <f>VLOOKUP($A446,Districts!$A:$F,6,FALSE)</f>
        <v>14067.470119867668</v>
      </c>
      <c r="L446" s="6">
        <f>VLOOKUP($C446,Demographics!$A$1:$T$2860,3,FALSE)/$E446</f>
        <v>0.49346283152782966</v>
      </c>
      <c r="M446" s="6">
        <f>VLOOKUP($C446,Demographics!$A$1:$T$2860,4,FALSE)/$E446</f>
        <v>0.50653716847217034</v>
      </c>
      <c r="N446" s="6">
        <f>VLOOKUP($C446,Demographics!$A$1:$T$2860,5,FALSE)/$E446</f>
        <v>3.3619723571161747E-3</v>
      </c>
      <c r="O446" s="6">
        <f>VLOOKUP($C446,Demographics!$A$1:$T$2860,6,FALSE)/$E446</f>
        <v>5.4165110197982813E-2</v>
      </c>
      <c r="P446" s="6">
        <f>VLOOKUP($C446,Demographics!$A$1:$T$2860,7,FALSE)/$E446</f>
        <v>2.652222637280538E-2</v>
      </c>
      <c r="Q446" s="6">
        <f>VLOOKUP($C446,Demographics!$A$1:$T$2860,8,FALSE)/$E446</f>
        <v>9.7870750840493084E-2</v>
      </c>
      <c r="R446" s="6">
        <f>VLOOKUP($C446,Demographics!$A$1:$T$2860,9,FALSE)/$E446</f>
        <v>5.9768397459843111E-3</v>
      </c>
      <c r="S446" s="6">
        <f>VLOOKUP($C446,Demographics!$A$1:$T$2860,10,FALSE)/$E446</f>
        <v>8.0313784086664175E-2</v>
      </c>
      <c r="T446" s="6">
        <f>VLOOKUP($C446,Demographics!$A$1:$T$2860,11,FALSE)/$E446</f>
        <v>0.73178931639895406</v>
      </c>
      <c r="U446" s="6">
        <f>VLOOKUP($C446,Demographics!$A$1:$T$2860,12,FALSE)/$E446</f>
        <v>1.3447889428464699E-2</v>
      </c>
      <c r="V446" s="6">
        <f>VLOOKUP($C446,Demographics!$A$1:$T$2860,13,FALSE)/$E446</f>
        <v>2.2413149047441168E-3</v>
      </c>
      <c r="W446" s="6">
        <f>VLOOKUP($C446,Demographics!$A$1:$T$2860,14,FALSE)/$E446</f>
        <v>3.7355248412401943E-3</v>
      </c>
      <c r="X446" s="6">
        <f>VLOOKUP($C446,Demographics!$A$1:$T$2860,15,FALSE)/$E446</f>
        <v>0.13672020918939112</v>
      </c>
      <c r="Y446" s="6">
        <f>VLOOKUP($C446,Demographics!$A$1:$T$2860,16,FALSE)/$E446</f>
        <v>0</v>
      </c>
      <c r="Z446" s="6">
        <f>VLOOKUP($C446,Demographics!$A$1:$T$2860,17,FALSE)/$E446</f>
        <v>1.0085917071348524E-2</v>
      </c>
      <c r="AA446" s="6">
        <f>VLOOKUP($C446,Demographics!$A$1:$T$2860,18,FALSE)/$E446</f>
        <v>2.9137093761673515E-2</v>
      </c>
      <c r="AB446" s="6">
        <f>VLOOKUP($C446,Demographics!$A$1:$T$2860,19,FALSE)/$E446</f>
        <v>8.6664176316772507E-2</v>
      </c>
      <c r="AC446" s="54">
        <f>VLOOKUP($C446,Demographics!$A$1:$T$2860,20,FALSE)/$E446</f>
        <v>0.11094508778483377</v>
      </c>
      <c r="AD446" s="44">
        <f t="shared" si="30"/>
        <v>3.2727272727272729</v>
      </c>
      <c r="AE446" s="44">
        <f t="shared" si="31"/>
        <v>2.7042842215256009</v>
      </c>
      <c r="AF446" s="44">
        <f t="shared" si="32"/>
        <v>2.8865546218487395</v>
      </c>
      <c r="AG446" s="19">
        <v>-8.9999999999999993E-3</v>
      </c>
      <c r="AH446" s="20">
        <v>7.4999999999999997E-2</v>
      </c>
      <c r="AI446" s="17">
        <v>0.158</v>
      </c>
      <c r="AJ446" s="21">
        <f t="shared" si="34"/>
        <v>0.224</v>
      </c>
      <c r="AK446" s="27">
        <f t="shared" si="33"/>
        <v>150</v>
      </c>
    </row>
    <row r="447" spans="1:37" x14ac:dyDescent="0.2">
      <c r="A447" s="9" t="s">
        <v>777</v>
      </c>
      <c r="B447" s="8" t="s">
        <v>111</v>
      </c>
      <c r="C447" s="35">
        <v>3418</v>
      </c>
      <c r="D447" s="36" t="s">
        <v>123</v>
      </c>
      <c r="E447" s="40">
        <f>VLOOKUP($C447,Demographics!$A$2:$T$2860,2,FALSE)</f>
        <v>91</v>
      </c>
      <c r="F447" s="87">
        <f>IFERROR(VLOOKUP($C447,'Graduation Rate'!$A:$M,13,FALSE), "")</f>
        <v>0.72727272700000001</v>
      </c>
      <c r="G447" s="87">
        <f>IFERROR(VLOOKUP($C447,Discipline!$A:$I,4,FALSE), "")</f>
        <v>4.8000000000000001E-2</v>
      </c>
      <c r="H447" s="87" t="str">
        <f>IFERROR(VLOOKUP($C447,'Dual Credit'!$A:$P,6,FALSE), "")</f>
        <v/>
      </c>
      <c r="I447" s="99">
        <f>VLOOKUP($A447,Districts!$A:$G,7,FALSE)</f>
        <v>0.86772486772486768</v>
      </c>
      <c r="J447" s="90">
        <f>VLOOKUP($A447,Districts!$A:$F,5,FALSE)</f>
        <v>10.794166208035222</v>
      </c>
      <c r="K447" s="55">
        <f>VLOOKUP($A447,Districts!$A:$F,6,FALSE)</f>
        <v>19764.340590424716</v>
      </c>
      <c r="L447" s="6">
        <f>VLOOKUP($C447,Demographics!$A$1:$T$2860,3,FALSE)/$E447</f>
        <v>0.50549450549450547</v>
      </c>
      <c r="M447" s="6">
        <f>VLOOKUP($C447,Demographics!$A$1:$T$2860,4,FALSE)/$E447</f>
        <v>0.49450549450549453</v>
      </c>
      <c r="N447" s="6">
        <f>VLOOKUP($C447,Demographics!$A$1:$T$2860,5,FALSE)/$E447</f>
        <v>4.3956043956043959E-2</v>
      </c>
      <c r="O447" s="6">
        <f>VLOOKUP($C447,Demographics!$A$1:$T$2860,6,FALSE)/$E447</f>
        <v>0</v>
      </c>
      <c r="P447" s="6">
        <f>VLOOKUP($C447,Demographics!$A$1:$T$2860,7,FALSE)/$E447</f>
        <v>0</v>
      </c>
      <c r="Q447" s="6">
        <f>VLOOKUP($C447,Demographics!$A$1:$T$2860,8,FALSE)/$E447</f>
        <v>0.12087912087912088</v>
      </c>
      <c r="R447" s="6">
        <f>VLOOKUP($C447,Demographics!$A$1:$T$2860,9,FALSE)/$E447</f>
        <v>0</v>
      </c>
      <c r="S447" s="6">
        <f>VLOOKUP($C447,Demographics!$A$1:$T$2860,10,FALSE)/$E447</f>
        <v>1.098901098901099E-2</v>
      </c>
      <c r="T447" s="6">
        <f>VLOOKUP($C447,Demographics!$A$1:$T$2860,11,FALSE)/$E447</f>
        <v>0.82417582417582413</v>
      </c>
      <c r="U447" s="6">
        <f>VLOOKUP($C447,Demographics!$A$1:$T$2860,12,FALSE)/$E447</f>
        <v>1.098901098901099E-2</v>
      </c>
      <c r="V447" s="6">
        <f>VLOOKUP($C447,Demographics!$A$1:$T$2860,13,FALSE)/$E447</f>
        <v>2.197802197802198E-2</v>
      </c>
      <c r="W447" s="6">
        <f>VLOOKUP($C447,Demographics!$A$1:$T$2860,14,FALSE)/$E447</f>
        <v>1.098901098901099E-2</v>
      </c>
      <c r="X447" s="6">
        <f>VLOOKUP($C447,Demographics!$A$1:$T$2860,15,FALSE)/$E447</f>
        <v>0.59340659340659341</v>
      </c>
      <c r="Y447" s="6">
        <f>VLOOKUP($C447,Demographics!$A$1:$T$2860,16,FALSE)/$E447</f>
        <v>0</v>
      </c>
      <c r="Z447" s="6">
        <f>VLOOKUP($C447,Demographics!$A$1:$T$2860,17,FALSE)/$E447</f>
        <v>0</v>
      </c>
      <c r="AA447" s="6">
        <f>VLOOKUP($C447,Demographics!$A$1:$T$2860,18,FALSE)/$E447</f>
        <v>3.2967032967032968E-2</v>
      </c>
      <c r="AB447" s="6">
        <f>VLOOKUP($C447,Demographics!$A$1:$T$2860,19,FALSE)/$E447</f>
        <v>0</v>
      </c>
      <c r="AC447" s="54">
        <f>VLOOKUP($C447,Demographics!$A$1:$T$2860,20,FALSE)/$E447</f>
        <v>0.2967032967032967</v>
      </c>
      <c r="AD447" s="44">
        <f t="shared" si="30"/>
        <v>2.5291060291060292</v>
      </c>
      <c r="AE447" s="44">
        <f t="shared" si="31"/>
        <v>1.9802494802494801</v>
      </c>
      <c r="AF447" s="44">
        <f t="shared" si="32"/>
        <v>2.4356435643564356</v>
      </c>
      <c r="AG447" s="21">
        <v>-0.17499999999999999</v>
      </c>
      <c r="AH447" s="18">
        <v>-5.1999999999999998E-2</v>
      </c>
      <c r="AI447" s="17">
        <v>8.8999999999999996E-2</v>
      </c>
      <c r="AJ447" s="21">
        <f t="shared" si="34"/>
        <v>-0.13799999999999998</v>
      </c>
      <c r="AK447" s="27">
        <f t="shared" si="33"/>
        <v>317</v>
      </c>
    </row>
    <row r="448" spans="1:37" x14ac:dyDescent="0.2">
      <c r="A448" s="9" t="s">
        <v>778</v>
      </c>
      <c r="B448" s="8" t="s">
        <v>91</v>
      </c>
      <c r="C448" s="35">
        <v>3509</v>
      </c>
      <c r="D448" s="36" t="s">
        <v>123</v>
      </c>
      <c r="E448" s="40">
        <f>VLOOKUP($C448,Demographics!$A$2:$T$2860,2,FALSE)</f>
        <v>378</v>
      </c>
      <c r="F448" s="87">
        <f>IFERROR(VLOOKUP($C448,'Graduation Rate'!$A:$M,13,FALSE), "")</f>
        <v>0.92307692299999999</v>
      </c>
      <c r="G448" s="87">
        <f>IFERROR(VLOOKUP($C448,Discipline!$A:$I,4,FALSE), "")</f>
        <v>0.183</v>
      </c>
      <c r="H448" s="87">
        <f>IFERROR(VLOOKUP($C448,'Dual Credit'!$A:$P,6,FALSE), "")</f>
        <v>0.11899999999999999</v>
      </c>
      <c r="I448" s="99">
        <f>VLOOKUP($A448,Districts!$A:$G,7,FALSE)</f>
        <v>2.4338051623646959</v>
      </c>
      <c r="J448" s="90">
        <f>VLOOKUP($A448,Districts!$A:$F,5,FALSE)</f>
        <v>17.367421395679326</v>
      </c>
      <c r="K448" s="55">
        <f>VLOOKUP($A448,Districts!$A:$F,6,FALSE)</f>
        <v>13936.048426435878</v>
      </c>
      <c r="L448" s="6">
        <f>VLOOKUP($C448,Demographics!$A$1:$T$2860,3,FALSE)/$E448</f>
        <v>0.47619047619047616</v>
      </c>
      <c r="M448" s="6">
        <f>VLOOKUP($C448,Demographics!$A$1:$T$2860,4,FALSE)/$E448</f>
        <v>0.52380952380952384</v>
      </c>
      <c r="N448" s="6">
        <f>VLOOKUP($C448,Demographics!$A$1:$T$2860,5,FALSE)/$E448</f>
        <v>1.5873015873015872E-2</v>
      </c>
      <c r="O448" s="6">
        <f>VLOOKUP($C448,Demographics!$A$1:$T$2860,6,FALSE)/$E448</f>
        <v>7.9365079365079361E-3</v>
      </c>
      <c r="P448" s="6">
        <f>VLOOKUP($C448,Demographics!$A$1:$T$2860,7,FALSE)/$E448</f>
        <v>7.9365079365079361E-3</v>
      </c>
      <c r="Q448" s="6">
        <f>VLOOKUP($C448,Demographics!$A$1:$T$2860,8,FALSE)/$E448</f>
        <v>6.0846560846560843E-2</v>
      </c>
      <c r="R448" s="6">
        <f>VLOOKUP($C448,Demographics!$A$1:$T$2860,9,FALSE)/$E448</f>
        <v>2.6455026455026454E-3</v>
      </c>
      <c r="S448" s="6">
        <f>VLOOKUP($C448,Demographics!$A$1:$T$2860,10,FALSE)/$E448</f>
        <v>2.6455026455026454E-2</v>
      </c>
      <c r="T448" s="6">
        <f>VLOOKUP($C448,Demographics!$A$1:$T$2860,11,FALSE)/$E448</f>
        <v>0.87830687830687826</v>
      </c>
      <c r="U448" s="6">
        <f>VLOOKUP($C448,Demographics!$A$1:$T$2860,12,FALSE)/$E448</f>
        <v>1.0582010582010581E-2</v>
      </c>
      <c r="V448" s="6">
        <f>VLOOKUP($C448,Demographics!$A$1:$T$2860,13,FALSE)/$E448</f>
        <v>2.6455026455026454E-3</v>
      </c>
      <c r="W448" s="6">
        <f>VLOOKUP($C448,Demographics!$A$1:$T$2860,14,FALSE)/$E448</f>
        <v>2.9100529100529099E-2</v>
      </c>
      <c r="X448" s="6">
        <f>VLOOKUP($C448,Demographics!$A$1:$T$2860,15,FALSE)/$E448</f>
        <v>0.43121693121693122</v>
      </c>
      <c r="Y448" s="6">
        <f>VLOOKUP($C448,Demographics!$A$1:$T$2860,16,FALSE)/$E448</f>
        <v>2.6455026455026454E-3</v>
      </c>
      <c r="Z448" s="6">
        <f>VLOOKUP($C448,Demographics!$A$1:$T$2860,17,FALSE)/$E448</f>
        <v>1.0582010582010581E-2</v>
      </c>
      <c r="AA448" s="6">
        <f>VLOOKUP($C448,Demographics!$A$1:$T$2860,18,FALSE)/$E448</f>
        <v>5.0264550264550262E-2</v>
      </c>
      <c r="AB448" s="6">
        <f>VLOOKUP($C448,Demographics!$A$1:$T$2860,19,FALSE)/$E448</f>
        <v>5.8201058201058198E-2</v>
      </c>
      <c r="AC448" s="54">
        <f>VLOOKUP($C448,Demographics!$A$1:$T$2860,20,FALSE)/$E448</f>
        <v>0.13227513227513227</v>
      </c>
      <c r="AD448" s="44">
        <f t="shared" si="30"/>
        <v>2.6652806652806653</v>
      </c>
      <c r="AE448" s="44">
        <f t="shared" si="31"/>
        <v>1.9219858156028369</v>
      </c>
      <c r="AF448" s="44">
        <f t="shared" si="32"/>
        <v>2.2324195470798571</v>
      </c>
      <c r="AG448" s="19">
        <v>-0.22600000000000001</v>
      </c>
      <c r="AH448" s="20">
        <v>-0.33300000000000002</v>
      </c>
      <c r="AI448" s="17">
        <v>-0.224</v>
      </c>
      <c r="AJ448" s="21">
        <f t="shared" si="34"/>
        <v>-0.78300000000000003</v>
      </c>
      <c r="AK448" s="27">
        <f t="shared" si="33"/>
        <v>478</v>
      </c>
    </row>
    <row r="449" spans="1:37" x14ac:dyDescent="0.2">
      <c r="A449" s="9" t="s">
        <v>779</v>
      </c>
      <c r="B449" s="8" t="s">
        <v>388</v>
      </c>
      <c r="C449" s="35">
        <v>2514</v>
      </c>
      <c r="D449" s="36" t="s">
        <v>123</v>
      </c>
      <c r="E449" s="40">
        <f>VLOOKUP($C449,Demographics!$A$2:$T$2860,2,FALSE)</f>
        <v>209</v>
      </c>
      <c r="F449" s="87" t="str">
        <f>IFERROR(VLOOKUP($C449,'Graduation Rate'!$A:$M,13,FALSE), "")</f>
        <v/>
      </c>
      <c r="G449" s="87" t="str">
        <f>IFERROR(VLOOKUP($C449,Discipline!$A:$I,4,FALSE), "")</f>
        <v/>
      </c>
      <c r="H449" s="87">
        <f>IFERROR(VLOOKUP($C449,'Dual Credit'!$A:$P,6,FALSE), "")</f>
        <v>0.1</v>
      </c>
      <c r="I449" s="99">
        <f>VLOOKUP($A449,Districts!$A:$G,7,FALSE)</f>
        <v>2.7151162790697674</v>
      </c>
      <c r="J449" s="90">
        <f>VLOOKUP($A449,Districts!$A:$F,5,FALSE)</f>
        <v>10.671910112359551</v>
      </c>
      <c r="K449" s="55">
        <f>VLOOKUP($A449,Districts!$A:$F,6,FALSE)</f>
        <v>19858.186039166136</v>
      </c>
      <c r="L449" s="6">
        <f>VLOOKUP($C449,Demographics!$A$1:$T$2860,3,FALSE)/$E449</f>
        <v>0.54066985645933019</v>
      </c>
      <c r="M449" s="6">
        <f>VLOOKUP($C449,Demographics!$A$1:$T$2860,4,FALSE)/$E449</f>
        <v>0.45454545454545453</v>
      </c>
      <c r="N449" s="6">
        <f>VLOOKUP($C449,Demographics!$A$1:$T$2860,5,FALSE)/$E449</f>
        <v>4.7846889952153108E-3</v>
      </c>
      <c r="O449" s="6">
        <f>VLOOKUP($C449,Demographics!$A$1:$T$2860,6,FALSE)/$E449</f>
        <v>1.4354066985645933E-2</v>
      </c>
      <c r="P449" s="6">
        <f>VLOOKUP($C449,Demographics!$A$1:$T$2860,7,FALSE)/$E449</f>
        <v>4.7846889952153108E-3</v>
      </c>
      <c r="Q449" s="6">
        <f>VLOOKUP($C449,Demographics!$A$1:$T$2860,8,FALSE)/$E449</f>
        <v>0.10047846889952153</v>
      </c>
      <c r="R449" s="6">
        <f>VLOOKUP($C449,Demographics!$A$1:$T$2860,9,FALSE)/$E449</f>
        <v>0</v>
      </c>
      <c r="S449" s="6">
        <f>VLOOKUP($C449,Demographics!$A$1:$T$2860,10,FALSE)/$E449</f>
        <v>4.7846889952153108E-3</v>
      </c>
      <c r="T449" s="6">
        <f>VLOOKUP($C449,Demographics!$A$1:$T$2860,11,FALSE)/$E449</f>
        <v>0.87081339712918659</v>
      </c>
      <c r="U449" s="6">
        <f>VLOOKUP($C449,Demographics!$A$1:$T$2860,12,FALSE)/$E449</f>
        <v>0</v>
      </c>
      <c r="V449" s="6">
        <f>VLOOKUP($C449,Demographics!$A$1:$T$2860,13,FALSE)/$E449</f>
        <v>9.5693779904306216E-3</v>
      </c>
      <c r="W449" s="6">
        <f>VLOOKUP($C449,Demographics!$A$1:$T$2860,14,FALSE)/$E449</f>
        <v>0</v>
      </c>
      <c r="X449" s="6">
        <f>VLOOKUP($C449,Demographics!$A$1:$T$2860,15,FALSE)/$E449</f>
        <v>0.4784688995215311</v>
      </c>
      <c r="Y449" s="6">
        <f>VLOOKUP($C449,Demographics!$A$1:$T$2860,16,FALSE)/$E449</f>
        <v>0</v>
      </c>
      <c r="Z449" s="6">
        <f>VLOOKUP($C449,Demographics!$A$1:$T$2860,17,FALSE)/$E449</f>
        <v>2.8708133971291867E-2</v>
      </c>
      <c r="AA449" s="6">
        <f>VLOOKUP($C449,Demographics!$A$1:$T$2860,18,FALSE)/$E449</f>
        <v>7.1770334928229665E-2</v>
      </c>
      <c r="AB449" s="6">
        <f>VLOOKUP($C449,Demographics!$A$1:$T$2860,19,FALSE)/$E449</f>
        <v>4.7846889952153108E-3</v>
      </c>
      <c r="AC449" s="54">
        <f>VLOOKUP($C449,Demographics!$A$1:$T$2860,20,FALSE)/$E449</f>
        <v>0.15311004784688995</v>
      </c>
      <c r="AD449" s="44">
        <f t="shared" si="30"/>
        <v>2.8956336528221507</v>
      </c>
      <c r="AE449" s="44">
        <f t="shared" si="31"/>
        <v>2.4973375931842381</v>
      </c>
      <c r="AF449" s="44">
        <f t="shared" si="32"/>
        <v>2.5621679064824652</v>
      </c>
      <c r="AG449" s="19">
        <v>1.6E-2</v>
      </c>
      <c r="AH449" s="20">
        <v>0.29799999999999999</v>
      </c>
      <c r="AI449" s="17">
        <v>0.09</v>
      </c>
      <c r="AJ449" s="21">
        <f t="shared" si="34"/>
        <v>0.40400000000000003</v>
      </c>
      <c r="AK449" s="27">
        <f t="shared" si="33"/>
        <v>107</v>
      </c>
    </row>
    <row r="450" spans="1:37" x14ac:dyDescent="0.2">
      <c r="A450" s="9" t="s">
        <v>780</v>
      </c>
      <c r="B450" s="8" t="s">
        <v>515</v>
      </c>
      <c r="C450" s="35">
        <v>5190</v>
      </c>
      <c r="D450" s="36" t="s">
        <v>123</v>
      </c>
      <c r="E450" s="40">
        <f>VLOOKUP($C450,Demographics!$A$2:$T$2860,2,FALSE)</f>
        <v>39</v>
      </c>
      <c r="F450" s="87">
        <f>IFERROR(VLOOKUP($C450,'Graduation Rate'!$A:$M,13,FALSE), "")</f>
        <v>0.73333333300000003</v>
      </c>
      <c r="G450" s="87" t="str">
        <f>IFERROR(VLOOKUP($C450,Discipline!$A:$I,4,FALSE), "")</f>
        <v/>
      </c>
      <c r="H450" s="87" t="str">
        <f>IFERROR(VLOOKUP($C450,'Dual Credit'!$A:$P,6,FALSE), "")</f>
        <v/>
      </c>
      <c r="I450" s="99">
        <f>VLOOKUP($A450,Districts!$A:$G,7,FALSE)</f>
        <v>0.80856423173803527</v>
      </c>
      <c r="J450" s="90">
        <f>VLOOKUP($A450,Districts!$A:$F,5,FALSE)</f>
        <v>17.507391304347824</v>
      </c>
      <c r="K450" s="55">
        <f>VLOOKUP($A450,Districts!$A:$F,6,FALSE)</f>
        <v>13834.141517868225</v>
      </c>
      <c r="L450" s="6">
        <f>VLOOKUP($C450,Demographics!$A$1:$T$2860,3,FALSE)/$E450</f>
        <v>0.64102564102564108</v>
      </c>
      <c r="M450" s="6">
        <f>VLOOKUP($C450,Demographics!$A$1:$T$2860,4,FALSE)/$E450</f>
        <v>0.35897435897435898</v>
      </c>
      <c r="N450" s="6">
        <f>VLOOKUP($C450,Demographics!$A$1:$T$2860,5,FALSE)/$E450</f>
        <v>0</v>
      </c>
      <c r="O450" s="6">
        <f>VLOOKUP($C450,Demographics!$A$1:$T$2860,6,FALSE)/$E450</f>
        <v>0</v>
      </c>
      <c r="P450" s="6">
        <f>VLOOKUP($C450,Demographics!$A$1:$T$2860,7,FALSE)/$E450</f>
        <v>0</v>
      </c>
      <c r="Q450" s="6">
        <f>VLOOKUP($C450,Demographics!$A$1:$T$2860,8,FALSE)/$E450</f>
        <v>7.6923076923076927E-2</v>
      </c>
      <c r="R450" s="6">
        <f>VLOOKUP($C450,Demographics!$A$1:$T$2860,9,FALSE)/$E450</f>
        <v>0</v>
      </c>
      <c r="S450" s="6">
        <f>VLOOKUP($C450,Demographics!$A$1:$T$2860,10,FALSE)/$E450</f>
        <v>5.128205128205128E-2</v>
      </c>
      <c r="T450" s="6">
        <f>VLOOKUP($C450,Demographics!$A$1:$T$2860,11,FALSE)/$E450</f>
        <v>0.87179487179487181</v>
      </c>
      <c r="U450" s="6">
        <f>VLOOKUP($C450,Demographics!$A$1:$T$2860,12,FALSE)/$E450</f>
        <v>0</v>
      </c>
      <c r="V450" s="6">
        <f>VLOOKUP($C450,Demographics!$A$1:$T$2860,13,FALSE)/$E450</f>
        <v>0</v>
      </c>
      <c r="W450" s="6">
        <f>VLOOKUP($C450,Demographics!$A$1:$T$2860,14,FALSE)/$E450</f>
        <v>0.20512820512820512</v>
      </c>
      <c r="X450" s="6">
        <f>VLOOKUP($C450,Demographics!$A$1:$T$2860,15,FALSE)/$E450</f>
        <v>0.71794871794871795</v>
      </c>
      <c r="Y450" s="6">
        <f>VLOOKUP($C450,Demographics!$A$1:$T$2860,16,FALSE)/$E450</f>
        <v>0</v>
      </c>
      <c r="Z450" s="6">
        <f>VLOOKUP($C450,Demographics!$A$1:$T$2860,17,FALSE)/$E450</f>
        <v>0</v>
      </c>
      <c r="AA450" s="6">
        <f>VLOOKUP($C450,Demographics!$A$1:$T$2860,18,FALSE)/$E450</f>
        <v>0.15384615384615385</v>
      </c>
      <c r="AB450" s="6">
        <f>VLOOKUP($C450,Demographics!$A$1:$T$2860,19,FALSE)/$E450</f>
        <v>2.564102564102564E-2</v>
      </c>
      <c r="AC450" s="54">
        <f>VLOOKUP($C450,Demographics!$A$1:$T$2860,20,FALSE)/$E450</f>
        <v>0.20512820512820512</v>
      </c>
      <c r="AD450" s="44" t="str">
        <f t="shared" ref="AD450:AD512" si="35">IFERROR(VLOOKUP($C450,ELA,12,FALSE),"")</f>
        <v/>
      </c>
      <c r="AE450" s="44" t="str">
        <f t="shared" ref="AE450:AE512" si="36">IFERROR(VLOOKUP($C450,Math,12,FALSE),"")</f>
        <v/>
      </c>
      <c r="AF450" s="44" t="str">
        <f t="shared" ref="AF450:AF512" si="37">IFERROR(VLOOKUP($C450,Science,12,FALSE),"")</f>
        <v/>
      </c>
      <c r="AG450" s="19"/>
      <c r="AH450" s="20"/>
      <c r="AI450" s="17"/>
      <c r="AJ450" s="21">
        <f t="shared" si="34"/>
        <v>0</v>
      </c>
      <c r="AK450" s="27">
        <f t="shared" si="33"/>
        <v>223</v>
      </c>
    </row>
    <row r="451" spans="1:37" x14ac:dyDescent="0.2">
      <c r="A451" s="9" t="s">
        <v>780</v>
      </c>
      <c r="B451" s="8" t="s">
        <v>261</v>
      </c>
      <c r="C451" s="35">
        <v>2616</v>
      </c>
      <c r="D451" s="36" t="s">
        <v>123</v>
      </c>
      <c r="E451" s="40">
        <f>VLOOKUP($C451,Demographics!$A$2:$T$2860,2,FALSE)</f>
        <v>246</v>
      </c>
      <c r="F451" s="87">
        <f>IFERROR(VLOOKUP($C451,'Graduation Rate'!$A:$M,13,FALSE), "")</f>
        <v>0.95714285700000001</v>
      </c>
      <c r="G451" s="87" t="str">
        <f>IFERROR(VLOOKUP($C451,Discipline!$A:$I,4,FALSE), "")</f>
        <v/>
      </c>
      <c r="H451" s="87">
        <f>IFERROR(VLOOKUP($C451,'Dual Credit'!$A:$P,6,FALSE), "")</f>
        <v>0.1</v>
      </c>
      <c r="I451" s="99">
        <f>VLOOKUP($A451,Districts!$A:$G,7,FALSE)</f>
        <v>0.80856423173803527</v>
      </c>
      <c r="J451" s="90">
        <f>VLOOKUP($A451,Districts!$A:$F,5,FALSE)</f>
        <v>17.507391304347824</v>
      </c>
      <c r="K451" s="55">
        <f>VLOOKUP($A451,Districts!$A:$F,6,FALSE)</f>
        <v>13834.141517868225</v>
      </c>
      <c r="L451" s="6">
        <f>VLOOKUP($C451,Demographics!$A$1:$T$2860,3,FALSE)/$E451</f>
        <v>0.47560975609756095</v>
      </c>
      <c r="M451" s="6">
        <f>VLOOKUP($C451,Demographics!$A$1:$T$2860,4,FALSE)/$E451</f>
        <v>0.52439024390243905</v>
      </c>
      <c r="N451" s="6">
        <f>VLOOKUP($C451,Demographics!$A$1:$T$2860,5,FALSE)/$E451</f>
        <v>4.0650406504065045E-3</v>
      </c>
      <c r="O451" s="6">
        <f>VLOOKUP($C451,Demographics!$A$1:$T$2860,6,FALSE)/$E451</f>
        <v>8.130081300813009E-3</v>
      </c>
      <c r="P451" s="6">
        <f>VLOOKUP($C451,Demographics!$A$1:$T$2860,7,FALSE)/$E451</f>
        <v>8.130081300813009E-3</v>
      </c>
      <c r="Q451" s="6">
        <f>VLOOKUP($C451,Demographics!$A$1:$T$2860,8,FALSE)/$E451</f>
        <v>9.7560975609756101E-2</v>
      </c>
      <c r="R451" s="6">
        <f>VLOOKUP($C451,Demographics!$A$1:$T$2860,9,FALSE)/$E451</f>
        <v>4.0650406504065045E-3</v>
      </c>
      <c r="S451" s="6">
        <f>VLOOKUP($C451,Demographics!$A$1:$T$2860,10,FALSE)/$E451</f>
        <v>6.910569105691057E-2</v>
      </c>
      <c r="T451" s="6">
        <f>VLOOKUP($C451,Demographics!$A$1:$T$2860,11,FALSE)/$E451</f>
        <v>0.80894308943089432</v>
      </c>
      <c r="U451" s="6">
        <f>VLOOKUP($C451,Demographics!$A$1:$T$2860,12,FALSE)/$E451</f>
        <v>1.2195121951219513E-2</v>
      </c>
      <c r="V451" s="6">
        <f>VLOOKUP($C451,Demographics!$A$1:$T$2860,13,FALSE)/$E451</f>
        <v>0</v>
      </c>
      <c r="W451" s="6">
        <f>VLOOKUP($C451,Demographics!$A$1:$T$2860,14,FALSE)/$E451</f>
        <v>0.10975609756097561</v>
      </c>
      <c r="X451" s="6">
        <f>VLOOKUP($C451,Demographics!$A$1:$T$2860,15,FALSE)/$E451</f>
        <v>0.491869918699187</v>
      </c>
      <c r="Y451" s="6">
        <f>VLOOKUP($C451,Demographics!$A$1:$T$2860,16,FALSE)/$E451</f>
        <v>0</v>
      </c>
      <c r="Z451" s="6">
        <f>VLOOKUP($C451,Demographics!$A$1:$T$2860,17,FALSE)/$E451</f>
        <v>0</v>
      </c>
      <c r="AA451" s="6">
        <f>VLOOKUP($C451,Demographics!$A$1:$T$2860,18,FALSE)/$E451</f>
        <v>4.065040650406504E-2</v>
      </c>
      <c r="AB451" s="6">
        <f>VLOOKUP($C451,Demographics!$A$1:$T$2860,19,FALSE)/$E451</f>
        <v>3.6585365853658534E-2</v>
      </c>
      <c r="AC451" s="54">
        <f>VLOOKUP($C451,Demographics!$A$1:$T$2860,20,FALSE)/$E451</f>
        <v>0.15040650406504066</v>
      </c>
      <c r="AD451" s="44">
        <f t="shared" si="35"/>
        <v>3.0304568527918785</v>
      </c>
      <c r="AE451" s="44">
        <f t="shared" si="36"/>
        <v>2.4274111675126906</v>
      </c>
      <c r="AF451" s="44">
        <f t="shared" si="37"/>
        <v>2.2030237580993521</v>
      </c>
      <c r="AG451" s="19">
        <v>0.254</v>
      </c>
      <c r="AH451" s="20">
        <v>0.16800000000000001</v>
      </c>
      <c r="AI451" s="17">
        <v>-0.104</v>
      </c>
      <c r="AJ451" s="21">
        <f t="shared" si="34"/>
        <v>0.31800000000000006</v>
      </c>
      <c r="AK451" s="27">
        <f t="shared" ref="AK451:AK512" si="38">IF(AJ451="","",_xlfn.RANK.EQ(AJ451,AJ$3:AJ$512))</f>
        <v>133</v>
      </c>
    </row>
    <row r="452" spans="1:37" x14ac:dyDescent="0.2">
      <c r="A452" s="9" t="s">
        <v>781</v>
      </c>
      <c r="B452" s="8" t="s">
        <v>403</v>
      </c>
      <c r="C452" s="35">
        <v>2679</v>
      </c>
      <c r="D452" s="36" t="s">
        <v>123</v>
      </c>
      <c r="E452" s="40">
        <f>VLOOKUP($C452,Demographics!$A$2:$T$2860,2,FALSE)</f>
        <v>337</v>
      </c>
      <c r="F452" s="87">
        <f>IFERROR(VLOOKUP($C452,'Graduation Rate'!$A:$M,13,FALSE), "")</f>
        <v>0.86842105300000005</v>
      </c>
      <c r="G452" s="87">
        <f>IFERROR(VLOOKUP($C452,Discipline!$A:$I,4,FALSE), "")</f>
        <v>7.4999999999999997E-2</v>
      </c>
      <c r="H452" s="87">
        <f>IFERROR(VLOOKUP($C452,'Dual Credit'!$A:$P,6,FALSE), "")</f>
        <v>0.125</v>
      </c>
      <c r="I452" s="99">
        <f>VLOOKUP($A452,Districts!$A:$G,7,FALSE)</f>
        <v>4.2269705603038936</v>
      </c>
      <c r="J452" s="90">
        <f>VLOOKUP($A452,Districts!$A:$F,5,FALSE)</f>
        <v>15.304716916546861</v>
      </c>
      <c r="K452" s="55">
        <f>VLOOKUP($A452,Districts!$A:$F,6,FALSE)</f>
        <v>14380.112723433949</v>
      </c>
      <c r="L452" s="6">
        <f>VLOOKUP($C452,Demographics!$A$1:$T$2860,3,FALSE)/$E452</f>
        <v>0.45697329376854601</v>
      </c>
      <c r="M452" s="6">
        <f>VLOOKUP($C452,Demographics!$A$1:$T$2860,4,FALSE)/$E452</f>
        <v>0.54302670623145399</v>
      </c>
      <c r="N452" s="6">
        <f>VLOOKUP($C452,Demographics!$A$1:$T$2860,5,FALSE)/$E452</f>
        <v>5.9347181008902079E-3</v>
      </c>
      <c r="O452" s="6">
        <f>VLOOKUP($C452,Demographics!$A$1:$T$2860,6,FALSE)/$E452</f>
        <v>5.9347181008902079E-3</v>
      </c>
      <c r="P452" s="6">
        <f>VLOOKUP($C452,Demographics!$A$1:$T$2860,7,FALSE)/$E452</f>
        <v>0</v>
      </c>
      <c r="Q452" s="6">
        <f>VLOOKUP($C452,Demographics!$A$1:$T$2860,8,FALSE)/$E452</f>
        <v>0.3827893175074184</v>
      </c>
      <c r="R452" s="6">
        <f>VLOOKUP($C452,Demographics!$A$1:$T$2860,9,FALSE)/$E452</f>
        <v>0</v>
      </c>
      <c r="S452" s="6">
        <f>VLOOKUP($C452,Demographics!$A$1:$T$2860,10,FALSE)/$E452</f>
        <v>4.1543026706231452E-2</v>
      </c>
      <c r="T452" s="6">
        <f>VLOOKUP($C452,Demographics!$A$1:$T$2860,11,FALSE)/$E452</f>
        <v>0.55489614243323437</v>
      </c>
      <c r="U452" s="6">
        <f>VLOOKUP($C452,Demographics!$A$1:$T$2860,12,FALSE)/$E452</f>
        <v>6.2314540059347182E-2</v>
      </c>
      <c r="V452" s="6">
        <f>VLOOKUP($C452,Demographics!$A$1:$T$2860,13,FALSE)/$E452</f>
        <v>1.7804154302670624E-2</v>
      </c>
      <c r="W452" s="6">
        <f>VLOOKUP($C452,Demographics!$A$1:$T$2860,14,FALSE)/$E452</f>
        <v>8.3086053412462904E-2</v>
      </c>
      <c r="X452" s="6">
        <f>VLOOKUP($C452,Demographics!$A$1:$T$2860,15,FALSE)/$E452</f>
        <v>0.68249258160237392</v>
      </c>
      <c r="Y452" s="6">
        <f>VLOOKUP($C452,Demographics!$A$1:$T$2860,16,FALSE)/$E452</f>
        <v>0.20771513353115728</v>
      </c>
      <c r="Z452" s="6">
        <f>VLOOKUP($C452,Demographics!$A$1:$T$2860,17,FALSE)/$E452</f>
        <v>2.967359050445104E-3</v>
      </c>
      <c r="AA452" s="6">
        <f>VLOOKUP($C452,Demographics!$A$1:$T$2860,18,FALSE)/$E452</f>
        <v>6.5281899109792291E-2</v>
      </c>
      <c r="AB452" s="6">
        <f>VLOOKUP($C452,Demographics!$A$1:$T$2860,19,FALSE)/$E452</f>
        <v>2.3738872403560832E-2</v>
      </c>
      <c r="AC452" s="54">
        <f>VLOOKUP($C452,Demographics!$A$1:$T$2860,20,FALSE)/$E452</f>
        <v>0.12759643916913946</v>
      </c>
      <c r="AD452" s="44">
        <f t="shared" si="35"/>
        <v>2.8279118572927597</v>
      </c>
      <c r="AE452" s="44">
        <f t="shared" si="36"/>
        <v>1.9025906735751297</v>
      </c>
      <c r="AF452" s="44">
        <f t="shared" si="37"/>
        <v>2.1606475716064759</v>
      </c>
      <c r="AG452" s="21">
        <v>0.29199999999999998</v>
      </c>
      <c r="AH452" s="18">
        <v>-8.4000000000000005E-2</v>
      </c>
      <c r="AI452" s="17">
        <v>1.0999999999999999E-2</v>
      </c>
      <c r="AJ452" s="21">
        <f t="shared" ref="AJ452:AJ512" si="39">IFERROR(SUM(AG452:AI452),"")</f>
        <v>0.21899999999999997</v>
      </c>
      <c r="AK452" s="27">
        <f t="shared" si="38"/>
        <v>153</v>
      </c>
    </row>
    <row r="453" spans="1:37" x14ac:dyDescent="0.2">
      <c r="A453" s="9" t="s">
        <v>782</v>
      </c>
      <c r="B453" s="8" t="s">
        <v>516</v>
      </c>
      <c r="C453" s="35">
        <v>1508</v>
      </c>
      <c r="D453" s="36" t="s">
        <v>124</v>
      </c>
      <c r="E453" s="40">
        <f>VLOOKUP($C453,Demographics!$A$2:$T$2860,2,FALSE)</f>
        <v>149</v>
      </c>
      <c r="F453" s="87">
        <f>IFERROR(VLOOKUP($C453,'Graduation Rate'!$A:$M,13,FALSE), "")</f>
        <v>0.38356164399999998</v>
      </c>
      <c r="G453" s="87">
        <f>IFERROR(VLOOKUP($C453,Discipline!$A:$I,4,FALSE), "")</f>
        <v>3.7999999999999999E-2</v>
      </c>
      <c r="H453" s="87" t="str">
        <f>IFERROR(VLOOKUP($C453,'Dual Credit'!$A:$P,6,FALSE), "")</f>
        <v/>
      </c>
      <c r="I453" s="99">
        <f>VLOOKUP($A453,Districts!$A:$G,7,FALSE)</f>
        <v>4.4607294696800182</v>
      </c>
      <c r="J453" s="90">
        <f>VLOOKUP($A453,Districts!$A:$F,5,FALSE)</f>
        <v>18.487950475348217</v>
      </c>
      <c r="K453" s="55">
        <f>VLOOKUP($A453,Districts!$A:$F,6,FALSE)</f>
        <v>14662.438483156146</v>
      </c>
      <c r="L453" s="6">
        <f>VLOOKUP($C453,Demographics!$A$1:$T$2860,3,FALSE)/$E453</f>
        <v>0.38926174496644295</v>
      </c>
      <c r="M453" s="6">
        <f>VLOOKUP($C453,Demographics!$A$1:$T$2860,4,FALSE)/$E453</f>
        <v>0.61073825503355705</v>
      </c>
      <c r="N453" s="6">
        <f>VLOOKUP($C453,Demographics!$A$1:$T$2860,5,FALSE)/$E453</f>
        <v>0.18120805369127516</v>
      </c>
      <c r="O453" s="6">
        <f>VLOOKUP($C453,Demographics!$A$1:$T$2860,6,FALSE)/$E453</f>
        <v>0</v>
      </c>
      <c r="P453" s="6">
        <f>VLOOKUP($C453,Demographics!$A$1:$T$2860,7,FALSE)/$E453</f>
        <v>0</v>
      </c>
      <c r="Q453" s="6">
        <f>VLOOKUP($C453,Demographics!$A$1:$T$2860,8,FALSE)/$E453</f>
        <v>0.75838926174496646</v>
      </c>
      <c r="R453" s="6">
        <f>VLOOKUP($C453,Demographics!$A$1:$T$2860,9,FALSE)/$E453</f>
        <v>0</v>
      </c>
      <c r="S453" s="6">
        <f>VLOOKUP($C453,Demographics!$A$1:$T$2860,10,FALSE)/$E453</f>
        <v>6.7114093959731542E-3</v>
      </c>
      <c r="T453" s="6">
        <f>VLOOKUP($C453,Demographics!$A$1:$T$2860,11,FALSE)/$E453</f>
        <v>5.3691275167785234E-2</v>
      </c>
      <c r="U453" s="6">
        <f>VLOOKUP($C453,Demographics!$A$1:$T$2860,12,FALSE)/$E453</f>
        <v>0.43624161073825501</v>
      </c>
      <c r="V453" s="6">
        <f>VLOOKUP($C453,Demographics!$A$1:$T$2860,13,FALSE)/$E453</f>
        <v>2.0134228187919462E-2</v>
      </c>
      <c r="W453" s="6">
        <f>VLOOKUP($C453,Demographics!$A$1:$T$2860,14,FALSE)/$E453</f>
        <v>5.3691275167785234E-2</v>
      </c>
      <c r="X453" s="6">
        <f>VLOOKUP($C453,Demographics!$A$1:$T$2860,15,FALSE)/$E453</f>
        <v>0.98657718120805371</v>
      </c>
      <c r="Y453" s="6">
        <f>VLOOKUP($C453,Demographics!$A$1:$T$2860,16,FALSE)/$E453</f>
        <v>0.24161073825503357</v>
      </c>
      <c r="Z453" s="6">
        <f>VLOOKUP($C453,Demographics!$A$1:$T$2860,17,FALSE)/$E453</f>
        <v>6.7114093959731542E-3</v>
      </c>
      <c r="AA453" s="6">
        <f>VLOOKUP($C453,Demographics!$A$1:$T$2860,18,FALSE)/$E453</f>
        <v>0.21476510067114093</v>
      </c>
      <c r="AB453" s="6">
        <f>VLOOKUP($C453,Demographics!$A$1:$T$2860,19,FALSE)/$E453</f>
        <v>6.7114093959731544E-2</v>
      </c>
      <c r="AC453" s="54">
        <f>VLOOKUP($C453,Demographics!$A$1:$T$2860,20,FALSE)/$E453</f>
        <v>2.0134228187919462E-2</v>
      </c>
      <c r="AD453" s="44">
        <f t="shared" si="35"/>
        <v>1.3346666666666664</v>
      </c>
      <c r="AE453" s="44" t="str">
        <f t="shared" si="36"/>
        <v/>
      </c>
      <c r="AF453" s="44" t="str">
        <f t="shared" si="37"/>
        <v/>
      </c>
      <c r="AG453" s="21">
        <v>-0.53800000000000003</v>
      </c>
      <c r="AH453" s="18"/>
      <c r="AI453" s="17"/>
      <c r="AJ453" s="21">
        <f t="shared" si="39"/>
        <v>-0.53800000000000003</v>
      </c>
      <c r="AK453" s="27">
        <f t="shared" si="38"/>
        <v>438</v>
      </c>
    </row>
    <row r="454" spans="1:37" x14ac:dyDescent="0.2">
      <c r="A454" s="9" t="s">
        <v>782</v>
      </c>
      <c r="B454" s="8" t="s">
        <v>319</v>
      </c>
      <c r="C454" s="35">
        <v>2900</v>
      </c>
      <c r="D454" s="36" t="s">
        <v>123</v>
      </c>
      <c r="E454" s="40">
        <f>VLOOKUP($C454,Demographics!$A$2:$T$2860,2,FALSE)</f>
        <v>929</v>
      </c>
      <c r="F454" s="87">
        <f>IFERROR(VLOOKUP($C454,'Graduation Rate'!$A:$M,13,FALSE), "")</f>
        <v>0.97938144299999996</v>
      </c>
      <c r="G454" s="87">
        <f>IFERROR(VLOOKUP($C454,Discipline!$A:$I,4,FALSE), "")</f>
        <v>4.2999999999999997E-2</v>
      </c>
      <c r="H454" s="87">
        <f>IFERROR(VLOOKUP($C454,'Dual Credit'!$A:$P,6,FALSE), "")</f>
        <v>0.01</v>
      </c>
      <c r="I454" s="99">
        <f>VLOOKUP($A454,Districts!$A:$G,7,FALSE)</f>
        <v>4.4607294696800182</v>
      </c>
      <c r="J454" s="90">
        <f>VLOOKUP($A454,Districts!$A:$F,5,FALSE)</f>
        <v>18.487950475348217</v>
      </c>
      <c r="K454" s="55">
        <f>VLOOKUP($A454,Districts!$A:$F,6,FALSE)</f>
        <v>14662.438483156146</v>
      </c>
      <c r="L454" s="6">
        <f>VLOOKUP($C454,Demographics!$A$1:$T$2860,3,FALSE)/$E454</f>
        <v>0.50376749192680303</v>
      </c>
      <c r="M454" s="6">
        <f>VLOOKUP($C454,Demographics!$A$1:$T$2860,4,FALSE)/$E454</f>
        <v>0.49623250807319697</v>
      </c>
      <c r="N454" s="6">
        <f>VLOOKUP($C454,Demographics!$A$1:$T$2860,5,FALSE)/$E454</f>
        <v>0.1108719052744887</v>
      </c>
      <c r="O454" s="6">
        <f>VLOOKUP($C454,Demographics!$A$1:$T$2860,6,FALSE)/$E454</f>
        <v>0</v>
      </c>
      <c r="P454" s="6">
        <f>VLOOKUP($C454,Demographics!$A$1:$T$2860,7,FALSE)/$E454</f>
        <v>1.076426264800861E-3</v>
      </c>
      <c r="Q454" s="6">
        <f>VLOOKUP($C454,Demographics!$A$1:$T$2860,8,FALSE)/$E454</f>
        <v>0.86114101184068892</v>
      </c>
      <c r="R454" s="6">
        <f>VLOOKUP($C454,Demographics!$A$1:$T$2860,9,FALSE)/$E454</f>
        <v>0</v>
      </c>
      <c r="S454" s="6">
        <f>VLOOKUP($C454,Demographics!$A$1:$T$2860,10,FALSE)/$E454</f>
        <v>7.5349838536060282E-3</v>
      </c>
      <c r="T454" s="6">
        <f>VLOOKUP($C454,Demographics!$A$1:$T$2860,11,FALSE)/$E454</f>
        <v>1.9375672766415501E-2</v>
      </c>
      <c r="U454" s="6">
        <f>VLOOKUP($C454,Demographics!$A$1:$T$2860,12,FALSE)/$E454</f>
        <v>0.31862217438105489</v>
      </c>
      <c r="V454" s="6">
        <f>VLOOKUP($C454,Demographics!$A$1:$T$2860,13,FALSE)/$E454</f>
        <v>2.1528525296017221E-3</v>
      </c>
      <c r="W454" s="6">
        <f>VLOOKUP($C454,Demographics!$A$1:$T$2860,14,FALSE)/$E454</f>
        <v>9.6878363832077503E-3</v>
      </c>
      <c r="X454" s="6">
        <f>VLOOKUP($C454,Demographics!$A$1:$T$2860,15,FALSE)/$E454</f>
        <v>0.90958019375672772</v>
      </c>
      <c r="Y454" s="6">
        <f>VLOOKUP($C454,Demographics!$A$1:$T$2860,16,FALSE)/$E454</f>
        <v>0.20667384284176535</v>
      </c>
      <c r="Z454" s="6">
        <f>VLOOKUP($C454,Demographics!$A$1:$T$2860,17,FALSE)/$E454</f>
        <v>0</v>
      </c>
      <c r="AA454" s="6">
        <f>VLOOKUP($C454,Demographics!$A$1:$T$2860,18,FALSE)/$E454</f>
        <v>3.3369214208826693E-2</v>
      </c>
      <c r="AB454" s="6">
        <f>VLOOKUP($C454,Demographics!$A$1:$T$2860,19,FALSE)/$E454</f>
        <v>2.4757804090419805E-2</v>
      </c>
      <c r="AC454" s="54">
        <f>VLOOKUP($C454,Demographics!$A$1:$T$2860,20,FALSE)/$E454</f>
        <v>0.16038751345532831</v>
      </c>
      <c r="AD454" s="44">
        <f t="shared" si="35"/>
        <v>2.4086345381526106</v>
      </c>
      <c r="AE454" s="44">
        <f t="shared" si="36"/>
        <v>1.606425702811245</v>
      </c>
      <c r="AF454" s="44">
        <f t="shared" si="37"/>
        <v>1.611054247697032</v>
      </c>
      <c r="AG454" s="19">
        <v>0.10100000000000001</v>
      </c>
      <c r="AH454" s="20">
        <v>2.1999999999999999E-2</v>
      </c>
      <c r="AI454" s="17">
        <v>-0.16200000000000001</v>
      </c>
      <c r="AJ454" s="21">
        <f t="shared" si="39"/>
        <v>-3.9000000000000007E-2</v>
      </c>
      <c r="AK454" s="27">
        <f t="shared" si="38"/>
        <v>281</v>
      </c>
    </row>
    <row r="455" spans="1:37" x14ac:dyDescent="0.2">
      <c r="A455" s="9" t="s">
        <v>783</v>
      </c>
      <c r="B455" s="8" t="s">
        <v>272</v>
      </c>
      <c r="C455" s="35">
        <v>2160</v>
      </c>
      <c r="D455" s="36" t="s">
        <v>123</v>
      </c>
      <c r="E455" s="40">
        <f>VLOOKUP($C455,Demographics!$A$2:$T$2860,2,FALSE)</f>
        <v>217</v>
      </c>
      <c r="F455" s="87" t="str">
        <f>IFERROR(VLOOKUP($C455,'Graduation Rate'!$A:$M,13,FALSE), "")</f>
        <v/>
      </c>
      <c r="G455" s="87">
        <f>IFERROR(VLOOKUP($C455,Discipline!$A:$I,4,FALSE), "")</f>
        <v>3.1E-2</v>
      </c>
      <c r="H455" s="87">
        <f>IFERROR(VLOOKUP($C455,'Dual Credit'!$A:$P,6,FALSE), "")</f>
        <v>0.1</v>
      </c>
      <c r="I455" s="99">
        <f>VLOOKUP($A455,Districts!$A:$G,7,FALSE)</f>
        <v>2.7326732673267329</v>
      </c>
      <c r="J455" s="90">
        <f>VLOOKUP($A455,Districts!$A:$F,5,FALSE)</f>
        <v>10.881025641025643</v>
      </c>
      <c r="K455" s="55">
        <f>VLOOKUP($A455,Districts!$A:$F,6,FALSE)</f>
        <v>18668.416203223678</v>
      </c>
      <c r="L455" s="6">
        <f>VLOOKUP($C455,Demographics!$A$1:$T$2860,3,FALSE)/$E455</f>
        <v>0.45622119815668205</v>
      </c>
      <c r="M455" s="6">
        <f>VLOOKUP($C455,Demographics!$A$1:$T$2860,4,FALSE)/$E455</f>
        <v>0.54377880184331795</v>
      </c>
      <c r="N455" s="6">
        <f>VLOOKUP($C455,Demographics!$A$1:$T$2860,5,FALSE)/$E455</f>
        <v>4.608294930875576E-3</v>
      </c>
      <c r="O455" s="6">
        <f>VLOOKUP($C455,Demographics!$A$1:$T$2860,6,FALSE)/$E455</f>
        <v>4.608294930875576E-3</v>
      </c>
      <c r="P455" s="6">
        <f>VLOOKUP($C455,Demographics!$A$1:$T$2860,7,FALSE)/$E455</f>
        <v>0</v>
      </c>
      <c r="Q455" s="6">
        <f>VLOOKUP($C455,Demographics!$A$1:$T$2860,8,FALSE)/$E455</f>
        <v>0.52995391705069128</v>
      </c>
      <c r="R455" s="6">
        <f>VLOOKUP($C455,Demographics!$A$1:$T$2860,9,FALSE)/$E455</f>
        <v>0</v>
      </c>
      <c r="S455" s="6">
        <f>VLOOKUP($C455,Demographics!$A$1:$T$2860,10,FALSE)/$E455</f>
        <v>9.2165898617511521E-3</v>
      </c>
      <c r="T455" s="6">
        <f>VLOOKUP($C455,Demographics!$A$1:$T$2860,11,FALSE)/$E455</f>
        <v>0.45161290322580644</v>
      </c>
      <c r="U455" s="6">
        <f>VLOOKUP($C455,Demographics!$A$1:$T$2860,12,FALSE)/$E455</f>
        <v>0.17972350230414746</v>
      </c>
      <c r="V455" s="6">
        <f>VLOOKUP($C455,Demographics!$A$1:$T$2860,13,FALSE)/$E455</f>
        <v>4.608294930875576E-3</v>
      </c>
      <c r="W455" s="6">
        <f>VLOOKUP($C455,Demographics!$A$1:$T$2860,14,FALSE)/$E455</f>
        <v>7.8341013824884786E-2</v>
      </c>
      <c r="X455" s="6">
        <f>VLOOKUP($C455,Demographics!$A$1:$T$2860,15,FALSE)/$E455</f>
        <v>0.59907834101382484</v>
      </c>
      <c r="Y455" s="6">
        <f>VLOOKUP($C455,Demographics!$A$1:$T$2860,16,FALSE)/$E455</f>
        <v>3.2258064516129031E-2</v>
      </c>
      <c r="Z455" s="6">
        <f>VLOOKUP($C455,Demographics!$A$1:$T$2860,17,FALSE)/$E455</f>
        <v>0</v>
      </c>
      <c r="AA455" s="6">
        <f>VLOOKUP($C455,Demographics!$A$1:$T$2860,18,FALSE)/$E455</f>
        <v>5.5299539170506916E-2</v>
      </c>
      <c r="AB455" s="6">
        <f>VLOOKUP($C455,Demographics!$A$1:$T$2860,19,FALSE)/$E455</f>
        <v>1.8433179723502304E-2</v>
      </c>
      <c r="AC455" s="54">
        <f>VLOOKUP($C455,Demographics!$A$1:$T$2860,20,FALSE)/$E455</f>
        <v>0.14746543778801843</v>
      </c>
      <c r="AD455" s="44">
        <f t="shared" si="35"/>
        <v>2.4630000000000001</v>
      </c>
      <c r="AE455" s="44">
        <f t="shared" si="36"/>
        <v>1.946</v>
      </c>
      <c r="AF455" s="44">
        <f t="shared" si="37"/>
        <v>2.2280163599182004</v>
      </c>
      <c r="AG455" s="19">
        <v>-9.7000000000000003E-2</v>
      </c>
      <c r="AH455" s="20">
        <v>-4.0000000000000001E-3</v>
      </c>
      <c r="AI455" s="17">
        <v>0.153</v>
      </c>
      <c r="AJ455" s="21">
        <f t="shared" si="39"/>
        <v>5.1999999999999991E-2</v>
      </c>
      <c r="AK455" s="27">
        <f t="shared" si="38"/>
        <v>199</v>
      </c>
    </row>
    <row r="456" spans="1:37" x14ac:dyDescent="0.2">
      <c r="A456" s="9" t="s">
        <v>784</v>
      </c>
      <c r="B456" s="8" t="s">
        <v>213</v>
      </c>
      <c r="C456" s="35">
        <v>2560</v>
      </c>
      <c r="D456" s="36" t="s">
        <v>123</v>
      </c>
      <c r="E456" s="40">
        <f>VLOOKUP($C456,Demographics!$A$2:$T$2860,2,FALSE)</f>
        <v>331</v>
      </c>
      <c r="F456" s="87" t="str">
        <f>IFERROR(VLOOKUP($C456,'Graduation Rate'!$A:$M,13,FALSE), "")</f>
        <v/>
      </c>
      <c r="G456" s="87">
        <f>IFERROR(VLOOKUP($C456,Discipline!$A:$I,4,FALSE), "")</f>
        <v>6.9000000000000006E-2</v>
      </c>
      <c r="H456" s="87">
        <f>IFERROR(VLOOKUP($C456,'Dual Credit'!$A:$P,6,FALSE), "")</f>
        <v>0.1</v>
      </c>
      <c r="I456" s="99">
        <f>VLOOKUP($A456,Districts!$A:$G,7,FALSE)</f>
        <v>1.5679758308157099</v>
      </c>
      <c r="J456" s="90">
        <f>VLOOKUP($A456,Districts!$A:$F,5,FALSE)</f>
        <v>18.458695652173912</v>
      </c>
      <c r="K456" s="55">
        <f>VLOOKUP($A456,Districts!$A:$F,6,FALSE)</f>
        <v>13714.540955128959</v>
      </c>
      <c r="L456" s="6">
        <f>VLOOKUP($C456,Demographics!$A$1:$T$2860,3,FALSE)/$E456</f>
        <v>0.4773413897280967</v>
      </c>
      <c r="M456" s="6">
        <f>VLOOKUP($C456,Demographics!$A$1:$T$2860,4,FALSE)/$E456</f>
        <v>0.5226586102719033</v>
      </c>
      <c r="N456" s="6">
        <f>VLOOKUP($C456,Demographics!$A$1:$T$2860,5,FALSE)/$E456</f>
        <v>1.5105740181268883E-2</v>
      </c>
      <c r="O456" s="6">
        <f>VLOOKUP($C456,Demographics!$A$1:$T$2860,6,FALSE)/$E456</f>
        <v>1.812688821752266E-2</v>
      </c>
      <c r="P456" s="6">
        <f>VLOOKUP($C456,Demographics!$A$1:$T$2860,7,FALSE)/$E456</f>
        <v>6.0422960725075529E-3</v>
      </c>
      <c r="Q456" s="6">
        <f>VLOOKUP($C456,Demographics!$A$1:$T$2860,8,FALSE)/$E456</f>
        <v>5.4380664652567974E-2</v>
      </c>
      <c r="R456" s="6">
        <f>VLOOKUP($C456,Demographics!$A$1:$T$2860,9,FALSE)/$E456</f>
        <v>3.0211480362537764E-3</v>
      </c>
      <c r="S456" s="6">
        <f>VLOOKUP($C456,Demographics!$A$1:$T$2860,10,FALSE)/$E456</f>
        <v>3.0211480362537766E-2</v>
      </c>
      <c r="T456" s="6">
        <f>VLOOKUP($C456,Demographics!$A$1:$T$2860,11,FALSE)/$E456</f>
        <v>0.87311178247734134</v>
      </c>
      <c r="U456" s="6">
        <f>VLOOKUP($C456,Demographics!$A$1:$T$2860,12,FALSE)/$E456</f>
        <v>9.0634441087613302E-3</v>
      </c>
      <c r="V456" s="6">
        <f>VLOOKUP($C456,Demographics!$A$1:$T$2860,13,FALSE)/$E456</f>
        <v>3.0211480362537764E-3</v>
      </c>
      <c r="W456" s="6">
        <f>VLOOKUP($C456,Demographics!$A$1:$T$2860,14,FALSE)/$E456</f>
        <v>9.0634441087613302E-3</v>
      </c>
      <c r="X456" s="6">
        <f>VLOOKUP($C456,Demographics!$A$1:$T$2860,15,FALSE)/$E456</f>
        <v>0.37764350453172207</v>
      </c>
      <c r="Y456" s="6">
        <f>VLOOKUP($C456,Demographics!$A$1:$T$2860,16,FALSE)/$E456</f>
        <v>0</v>
      </c>
      <c r="Z456" s="6">
        <f>VLOOKUP($C456,Demographics!$A$1:$T$2860,17,FALSE)/$E456</f>
        <v>0</v>
      </c>
      <c r="AA456" s="6">
        <f>VLOOKUP($C456,Demographics!$A$1:$T$2860,18,FALSE)/$E456</f>
        <v>4.2296072507552872E-2</v>
      </c>
      <c r="AB456" s="6">
        <f>VLOOKUP($C456,Demographics!$A$1:$T$2860,19,FALSE)/$E456</f>
        <v>6.0422960725075532E-2</v>
      </c>
      <c r="AC456" s="54">
        <f>VLOOKUP($C456,Demographics!$A$1:$T$2860,20,FALSE)/$E456</f>
        <v>0.12990936555891239</v>
      </c>
      <c r="AD456" s="44">
        <f t="shared" si="35"/>
        <v>2.6825075834175935</v>
      </c>
      <c r="AE456" s="44">
        <f t="shared" si="36"/>
        <v>1.9877924720244153</v>
      </c>
      <c r="AF456" s="44">
        <f t="shared" si="37"/>
        <v>2.5572192513368983</v>
      </c>
      <c r="AG456" s="21">
        <v>-0.29499999999999998</v>
      </c>
      <c r="AH456" s="18">
        <v>-0.35099999999999998</v>
      </c>
      <c r="AI456" s="17">
        <v>0.02</v>
      </c>
      <c r="AJ456" s="21">
        <f t="shared" si="39"/>
        <v>-0.62599999999999989</v>
      </c>
      <c r="AK456" s="27">
        <f t="shared" si="38"/>
        <v>452</v>
      </c>
    </row>
    <row r="457" spans="1:37" x14ac:dyDescent="0.2">
      <c r="A457" s="9" t="s">
        <v>785</v>
      </c>
      <c r="B457" s="8" t="s">
        <v>305</v>
      </c>
      <c r="C457" s="35">
        <v>2676</v>
      </c>
      <c r="D457" s="36" t="s">
        <v>123</v>
      </c>
      <c r="E457" s="40">
        <f>VLOOKUP($C457,Demographics!$A$2:$T$2860,2,FALSE)</f>
        <v>154</v>
      </c>
      <c r="F457" s="87" t="str">
        <f>IFERROR(VLOOKUP($C457,'Graduation Rate'!$A:$M,13,FALSE), "")</f>
        <v/>
      </c>
      <c r="G457" s="87" t="str">
        <f>IFERROR(VLOOKUP($C457,Discipline!$A:$I,4,FALSE), "")</f>
        <v/>
      </c>
      <c r="H457" s="87">
        <f>IFERROR(VLOOKUP($C457,'Dual Credit'!$A:$P,6,FALSE), "")</f>
        <v>0.184</v>
      </c>
      <c r="I457" s="99">
        <f>VLOOKUP($A457,Districts!$A:$G,7,FALSE)</f>
        <v>0</v>
      </c>
      <c r="J457" s="90">
        <f>VLOOKUP($A457,Districts!$A:$F,5,FALSE)</f>
        <v>13.671176470588236</v>
      </c>
      <c r="K457" s="55">
        <f>VLOOKUP($A457,Districts!$A:$F,6,FALSE)</f>
        <v>16040.955681769286</v>
      </c>
      <c r="L457" s="6">
        <f>VLOOKUP($C457,Demographics!$A$1:$T$2860,3,FALSE)/$E457</f>
        <v>0.53896103896103897</v>
      </c>
      <c r="M457" s="6">
        <f>VLOOKUP($C457,Demographics!$A$1:$T$2860,4,FALSE)/$E457</f>
        <v>0.46103896103896103</v>
      </c>
      <c r="N457" s="6">
        <f>VLOOKUP($C457,Demographics!$A$1:$T$2860,5,FALSE)/$E457</f>
        <v>3.2467532467532464E-2</v>
      </c>
      <c r="O457" s="6">
        <f>VLOOKUP($C457,Demographics!$A$1:$T$2860,6,FALSE)/$E457</f>
        <v>3.2467532467532464E-2</v>
      </c>
      <c r="P457" s="6">
        <f>VLOOKUP($C457,Demographics!$A$1:$T$2860,7,FALSE)/$E457</f>
        <v>0</v>
      </c>
      <c r="Q457" s="6">
        <f>VLOOKUP($C457,Demographics!$A$1:$T$2860,8,FALSE)/$E457</f>
        <v>0.14285714285714285</v>
      </c>
      <c r="R457" s="6">
        <f>VLOOKUP($C457,Demographics!$A$1:$T$2860,9,FALSE)/$E457</f>
        <v>0</v>
      </c>
      <c r="S457" s="6">
        <f>VLOOKUP($C457,Demographics!$A$1:$T$2860,10,FALSE)/$E457</f>
        <v>4.5454545454545456E-2</v>
      </c>
      <c r="T457" s="6">
        <f>VLOOKUP($C457,Demographics!$A$1:$T$2860,11,FALSE)/$E457</f>
        <v>0.74675324675324672</v>
      </c>
      <c r="U457" s="6">
        <f>VLOOKUP($C457,Demographics!$A$1:$T$2860,12,FALSE)/$E457</f>
        <v>3.2467532467532464E-2</v>
      </c>
      <c r="V457" s="6">
        <f>VLOOKUP($C457,Demographics!$A$1:$T$2860,13,FALSE)/$E457</f>
        <v>6.4935064935064939E-3</v>
      </c>
      <c r="W457" s="6">
        <f>VLOOKUP($C457,Demographics!$A$1:$T$2860,14,FALSE)/$E457</f>
        <v>0</v>
      </c>
      <c r="X457" s="6">
        <f>VLOOKUP($C457,Demographics!$A$1:$T$2860,15,FALSE)/$E457</f>
        <v>0</v>
      </c>
      <c r="Y457" s="6">
        <f>VLOOKUP($C457,Demographics!$A$1:$T$2860,16,FALSE)/$E457</f>
        <v>0</v>
      </c>
      <c r="Z457" s="6">
        <f>VLOOKUP($C457,Demographics!$A$1:$T$2860,17,FALSE)/$E457</f>
        <v>0</v>
      </c>
      <c r="AA457" s="6">
        <f>VLOOKUP($C457,Demographics!$A$1:$T$2860,18,FALSE)/$E457</f>
        <v>3.896103896103896E-2</v>
      </c>
      <c r="AB457" s="6">
        <f>VLOOKUP($C457,Demographics!$A$1:$T$2860,19,FALSE)/$E457</f>
        <v>5.1948051948051951E-2</v>
      </c>
      <c r="AC457" s="54">
        <f>VLOOKUP($C457,Demographics!$A$1:$T$2860,20,FALSE)/$E457</f>
        <v>0.1038961038961039</v>
      </c>
      <c r="AD457" s="44">
        <f t="shared" si="35"/>
        <v>2.8143712574850301</v>
      </c>
      <c r="AE457" s="44">
        <f t="shared" si="36"/>
        <v>2.3606168446026099</v>
      </c>
      <c r="AF457" s="44">
        <f t="shared" si="37"/>
        <v>2.9764359351988214</v>
      </c>
      <c r="AG457" s="19">
        <v>-0.61799999999999999</v>
      </c>
      <c r="AH457" s="20">
        <v>-0.42799999999999999</v>
      </c>
      <c r="AI457" s="17">
        <v>0.122</v>
      </c>
      <c r="AJ457" s="21">
        <f t="shared" si="39"/>
        <v>-0.92400000000000004</v>
      </c>
      <c r="AK457" s="27">
        <f t="shared" si="38"/>
        <v>491</v>
      </c>
    </row>
    <row r="458" spans="1:37" x14ac:dyDescent="0.2">
      <c r="A458" s="9" t="s">
        <v>786</v>
      </c>
      <c r="B458" s="8" t="s">
        <v>45</v>
      </c>
      <c r="C458" s="35">
        <v>2848</v>
      </c>
      <c r="D458" s="36" t="s">
        <v>123</v>
      </c>
      <c r="E458" s="40">
        <f>VLOOKUP($C458,Demographics!$A$2:$T$2860,2,FALSE)</f>
        <v>915</v>
      </c>
      <c r="F458" s="87">
        <f>IFERROR(VLOOKUP($C458,'Graduation Rate'!$A:$M,13,FALSE), "")</f>
        <v>0.751196172</v>
      </c>
      <c r="G458" s="87">
        <f>IFERROR(VLOOKUP($C458,Discipline!$A:$I,4,FALSE), "")</f>
        <v>2.8000000000000001E-2</v>
      </c>
      <c r="H458" s="87">
        <f>IFERROR(VLOOKUP($C458,'Dual Credit'!$A:$P,6,FALSE), "")</f>
        <v>0.24299999999999999</v>
      </c>
      <c r="I458" s="99">
        <f>VLOOKUP($A458,Districts!$A:$G,7,FALSE)</f>
        <v>5.7237354085603114</v>
      </c>
      <c r="J458" s="90">
        <f>VLOOKUP($A458,Districts!$A:$F,5,FALSE)</f>
        <v>15.594473504160321</v>
      </c>
      <c r="K458" s="55">
        <f>VLOOKUP($A458,Districts!$A:$F,6,FALSE)</f>
        <v>17505.767567261559</v>
      </c>
      <c r="L458" s="6">
        <f>VLOOKUP($C458,Demographics!$A$1:$T$2860,3,FALSE)/$E458</f>
        <v>0.47978142076502733</v>
      </c>
      <c r="M458" s="6">
        <f>VLOOKUP($C458,Demographics!$A$1:$T$2860,4,FALSE)/$E458</f>
        <v>0.52021857923497272</v>
      </c>
      <c r="N458" s="6">
        <f>VLOOKUP($C458,Demographics!$A$1:$T$2860,5,FALSE)/$E458</f>
        <v>6.5573770491803279E-3</v>
      </c>
      <c r="O458" s="6">
        <f>VLOOKUP($C458,Demographics!$A$1:$T$2860,6,FALSE)/$E458</f>
        <v>0.3191256830601093</v>
      </c>
      <c r="P458" s="6">
        <f>VLOOKUP($C458,Demographics!$A$1:$T$2860,7,FALSE)/$E458</f>
        <v>0.20437158469945355</v>
      </c>
      <c r="Q458" s="6">
        <f>VLOOKUP($C458,Demographics!$A$1:$T$2860,8,FALSE)/$E458</f>
        <v>0.25573770491803277</v>
      </c>
      <c r="R458" s="6">
        <f>VLOOKUP($C458,Demographics!$A$1:$T$2860,9,FALSE)/$E458</f>
        <v>4.5901639344262293E-2</v>
      </c>
      <c r="S458" s="6">
        <f>VLOOKUP($C458,Demographics!$A$1:$T$2860,10,FALSE)/$E458</f>
        <v>5.5737704918032788E-2</v>
      </c>
      <c r="T458" s="6">
        <f>VLOOKUP($C458,Demographics!$A$1:$T$2860,11,FALSE)/$E458</f>
        <v>0.11256830601092896</v>
      </c>
      <c r="U458" s="6">
        <f>VLOOKUP($C458,Demographics!$A$1:$T$2860,12,FALSE)/$E458</f>
        <v>0.28743169398907104</v>
      </c>
      <c r="V458" s="6">
        <f>VLOOKUP($C458,Demographics!$A$1:$T$2860,13,FALSE)/$E458</f>
        <v>8.7431693989071038E-3</v>
      </c>
      <c r="W458" s="6">
        <f>VLOOKUP($C458,Demographics!$A$1:$T$2860,14,FALSE)/$E458</f>
        <v>7.2131147540983612E-2</v>
      </c>
      <c r="X458" s="6">
        <f>VLOOKUP($C458,Demographics!$A$1:$T$2860,15,FALSE)/$E458</f>
        <v>0.71803278688524586</v>
      </c>
      <c r="Y458" s="6">
        <f>VLOOKUP($C458,Demographics!$A$1:$T$2860,16,FALSE)/$E458</f>
        <v>1.092896174863388E-3</v>
      </c>
      <c r="Z458" s="6">
        <f>VLOOKUP($C458,Demographics!$A$1:$T$2860,17,FALSE)/$E458</f>
        <v>0</v>
      </c>
      <c r="AA458" s="6">
        <f>VLOOKUP($C458,Demographics!$A$1:$T$2860,18,FALSE)/$E458</f>
        <v>3.9344262295081971E-2</v>
      </c>
      <c r="AB458" s="6">
        <f>VLOOKUP($C458,Demographics!$A$1:$T$2860,19,FALSE)/$E458</f>
        <v>2.9508196721311476E-2</v>
      </c>
      <c r="AC458" s="54">
        <f>VLOOKUP($C458,Demographics!$A$1:$T$2860,20,FALSE)/$E458</f>
        <v>9.2896174863387984E-2</v>
      </c>
      <c r="AD458" s="44">
        <f t="shared" si="35"/>
        <v>2.4928716904276991</v>
      </c>
      <c r="AE458" s="44">
        <f t="shared" si="36"/>
        <v>1.8834547346514048</v>
      </c>
      <c r="AF458" s="44">
        <f t="shared" si="37"/>
        <v>1.8671023965141613</v>
      </c>
      <c r="AG458" s="19">
        <v>-0.22700000000000001</v>
      </c>
      <c r="AH458" s="20">
        <v>-0.214</v>
      </c>
      <c r="AI458" s="17">
        <v>-0.13600000000000001</v>
      </c>
      <c r="AJ458" s="21">
        <f t="shared" si="39"/>
        <v>-0.57699999999999996</v>
      </c>
      <c r="AK458" s="27">
        <f t="shared" si="38"/>
        <v>442</v>
      </c>
    </row>
    <row r="459" spans="1:37" x14ac:dyDescent="0.2">
      <c r="A459" s="9" t="s">
        <v>786</v>
      </c>
      <c r="B459" s="8" t="s">
        <v>517</v>
      </c>
      <c r="C459" s="35">
        <v>5536</v>
      </c>
      <c r="D459" s="36" t="s">
        <v>124</v>
      </c>
      <c r="E459" s="40">
        <f>VLOOKUP($C459,Demographics!$A$2:$T$2860,2,FALSE)</f>
        <v>56</v>
      </c>
      <c r="F459" s="87" t="str">
        <f>IFERROR(VLOOKUP($C459,'Graduation Rate'!$A:$M,13,FALSE), "")</f>
        <v/>
      </c>
      <c r="G459" s="87" t="str">
        <f>IFERROR(VLOOKUP($C459,Discipline!$A:$I,4,FALSE), "")</f>
        <v/>
      </c>
      <c r="H459" s="87" t="str">
        <f>IFERROR(VLOOKUP($C459,'Dual Credit'!$A:$P,6,FALSE), "")</f>
        <v/>
      </c>
      <c r="I459" s="99">
        <f>VLOOKUP($A459,Districts!$A:$G,7,FALSE)</f>
        <v>5.7237354085603114</v>
      </c>
      <c r="J459" s="90">
        <f>VLOOKUP($A459,Districts!$A:$F,5,FALSE)</f>
        <v>15.594473504160321</v>
      </c>
      <c r="K459" s="55">
        <f>VLOOKUP($A459,Districts!$A:$F,6,FALSE)</f>
        <v>17505.767567261559</v>
      </c>
      <c r="L459" s="6">
        <f>VLOOKUP($C459,Demographics!$A$1:$T$2860,3,FALSE)/$E459</f>
        <v>0.4642857142857143</v>
      </c>
      <c r="M459" s="6">
        <f>VLOOKUP($C459,Demographics!$A$1:$T$2860,4,FALSE)/$E459</f>
        <v>0.5357142857142857</v>
      </c>
      <c r="N459" s="6">
        <f>VLOOKUP($C459,Demographics!$A$1:$T$2860,5,FALSE)/$E459</f>
        <v>0</v>
      </c>
      <c r="O459" s="6">
        <f>VLOOKUP($C459,Demographics!$A$1:$T$2860,6,FALSE)/$E459</f>
        <v>7.1428571428571425E-2</v>
      </c>
      <c r="P459" s="6">
        <f>VLOOKUP($C459,Demographics!$A$1:$T$2860,7,FALSE)/$E459</f>
        <v>0.19642857142857142</v>
      </c>
      <c r="Q459" s="6">
        <f>VLOOKUP($C459,Demographics!$A$1:$T$2860,8,FALSE)/$E459</f>
        <v>0.17857142857142858</v>
      </c>
      <c r="R459" s="6">
        <f>VLOOKUP($C459,Demographics!$A$1:$T$2860,9,FALSE)/$E459</f>
        <v>1.7857142857142856E-2</v>
      </c>
      <c r="S459" s="6">
        <f>VLOOKUP($C459,Demographics!$A$1:$T$2860,10,FALSE)/$E459</f>
        <v>0</v>
      </c>
      <c r="T459" s="6">
        <f>VLOOKUP($C459,Demographics!$A$1:$T$2860,11,FALSE)/$E459</f>
        <v>0.5357142857142857</v>
      </c>
      <c r="U459" s="6">
        <f>VLOOKUP($C459,Demographics!$A$1:$T$2860,12,FALSE)/$E459</f>
        <v>0</v>
      </c>
      <c r="V459" s="6">
        <f>VLOOKUP($C459,Demographics!$A$1:$T$2860,13,FALSE)/$E459</f>
        <v>0</v>
      </c>
      <c r="W459" s="6">
        <f>VLOOKUP($C459,Demographics!$A$1:$T$2860,14,FALSE)/$E459</f>
        <v>0</v>
      </c>
      <c r="X459" s="6">
        <f>VLOOKUP($C459,Demographics!$A$1:$T$2860,15,FALSE)/$E459</f>
        <v>0.35714285714285715</v>
      </c>
      <c r="Y459" s="6">
        <f>VLOOKUP($C459,Demographics!$A$1:$T$2860,16,FALSE)/$E459</f>
        <v>1.7857142857142856E-2</v>
      </c>
      <c r="Z459" s="6">
        <f>VLOOKUP($C459,Demographics!$A$1:$T$2860,17,FALSE)/$E459</f>
        <v>0</v>
      </c>
      <c r="AA459" s="6">
        <f>VLOOKUP($C459,Demographics!$A$1:$T$2860,18,FALSE)/$E459</f>
        <v>0.16071428571428573</v>
      </c>
      <c r="AB459" s="6">
        <f>VLOOKUP($C459,Demographics!$A$1:$T$2860,19,FALSE)/$E459</f>
        <v>0</v>
      </c>
      <c r="AC459" s="54">
        <f>VLOOKUP($C459,Demographics!$A$1:$T$2860,20,FALSE)/$E459</f>
        <v>0</v>
      </c>
      <c r="AD459" s="44" t="str">
        <f t="shared" si="35"/>
        <v/>
      </c>
      <c r="AE459" s="44" t="str">
        <f t="shared" si="36"/>
        <v/>
      </c>
      <c r="AF459" s="44" t="str">
        <f t="shared" si="37"/>
        <v/>
      </c>
      <c r="AG459" s="21"/>
      <c r="AH459" s="18"/>
      <c r="AI459" s="17"/>
      <c r="AJ459" s="21">
        <f t="shared" si="39"/>
        <v>0</v>
      </c>
      <c r="AK459" s="27">
        <f t="shared" si="38"/>
        <v>223</v>
      </c>
    </row>
    <row r="460" spans="1:37" x14ac:dyDescent="0.2">
      <c r="A460" s="9" t="s">
        <v>787</v>
      </c>
      <c r="B460" s="8" t="s">
        <v>10</v>
      </c>
      <c r="C460" s="35">
        <v>4500</v>
      </c>
      <c r="D460" s="36" t="s">
        <v>123</v>
      </c>
      <c r="E460" s="40">
        <f>VLOOKUP($C460,Demographics!$A$2:$T$2860,2,FALSE)</f>
        <v>849</v>
      </c>
      <c r="F460" s="87">
        <f>IFERROR(VLOOKUP($C460,'Graduation Rate'!$A:$M,13,FALSE), "")</f>
        <v>0.91111111099999997</v>
      </c>
      <c r="G460" s="87">
        <f>IFERROR(VLOOKUP($C460,Discipline!$A:$I,4,FALSE), "")</f>
        <v>3.4000000000000002E-2</v>
      </c>
      <c r="H460" s="87">
        <f>IFERROR(VLOOKUP($C460,'Dual Credit'!$A:$P,6,FALSE), "")</f>
        <v>0.25</v>
      </c>
      <c r="I460" s="99">
        <f>VLOOKUP($A460,Districts!$A:$G,7,FALSE)</f>
        <v>4.7866709183673466</v>
      </c>
      <c r="J460" s="90">
        <f>VLOOKUP($A460,Districts!$A:$F,5,FALSE)</f>
        <v>16.518250790254221</v>
      </c>
      <c r="K460" s="55">
        <f>VLOOKUP($A460,Districts!$A:$F,6,FALSE)</f>
        <v>13153.551407426206</v>
      </c>
      <c r="L460" s="6">
        <f>VLOOKUP($C460,Demographics!$A$1:$T$2860,3,FALSE)/$E460</f>
        <v>0.50647820965842172</v>
      </c>
      <c r="M460" s="6">
        <f>VLOOKUP($C460,Demographics!$A$1:$T$2860,4,FALSE)/$E460</f>
        <v>0.49352179034157834</v>
      </c>
      <c r="N460" s="6">
        <f>VLOOKUP($C460,Demographics!$A$1:$T$2860,5,FALSE)/$E460</f>
        <v>7.0671378091872791E-3</v>
      </c>
      <c r="O460" s="6">
        <f>VLOOKUP($C460,Demographics!$A$1:$T$2860,6,FALSE)/$E460</f>
        <v>3.6513545347467612E-2</v>
      </c>
      <c r="P460" s="6">
        <f>VLOOKUP($C460,Demographics!$A$1:$T$2860,7,FALSE)/$E460</f>
        <v>2.1201413427561839E-2</v>
      </c>
      <c r="Q460" s="6">
        <f>VLOOKUP($C460,Demographics!$A$1:$T$2860,8,FALSE)/$E460</f>
        <v>0.10836277974087162</v>
      </c>
      <c r="R460" s="6">
        <f>VLOOKUP($C460,Demographics!$A$1:$T$2860,9,FALSE)/$E460</f>
        <v>5.8892815076560662E-3</v>
      </c>
      <c r="S460" s="6">
        <f>VLOOKUP($C460,Demographics!$A$1:$T$2860,10,FALSE)/$E460</f>
        <v>0.10836277974087162</v>
      </c>
      <c r="T460" s="6">
        <f>VLOOKUP($C460,Demographics!$A$1:$T$2860,11,FALSE)/$E460</f>
        <v>0.71260306242638394</v>
      </c>
      <c r="U460" s="6">
        <f>VLOOKUP($C460,Demographics!$A$1:$T$2860,12,FALSE)/$E460</f>
        <v>1.2956419316843345E-2</v>
      </c>
      <c r="V460" s="6">
        <f>VLOOKUP($C460,Demographics!$A$1:$T$2860,13,FALSE)/$E460</f>
        <v>8.2449941107184919E-3</v>
      </c>
      <c r="W460" s="6">
        <f>VLOOKUP($C460,Demographics!$A$1:$T$2860,14,FALSE)/$E460</f>
        <v>2.4734982332155476E-2</v>
      </c>
      <c r="X460" s="6">
        <f>VLOOKUP($C460,Demographics!$A$1:$T$2860,15,FALSE)/$E460</f>
        <v>0.26855123674911663</v>
      </c>
      <c r="Y460" s="6">
        <f>VLOOKUP($C460,Demographics!$A$1:$T$2860,16,FALSE)/$E460</f>
        <v>1.1778563015312131E-3</v>
      </c>
      <c r="Z460" s="6">
        <f>VLOOKUP($C460,Demographics!$A$1:$T$2860,17,FALSE)/$E460</f>
        <v>2.8268551236749116E-2</v>
      </c>
      <c r="AA460" s="6">
        <f>VLOOKUP($C460,Demographics!$A$1:$T$2860,18,FALSE)/$E460</f>
        <v>4.3580683156654886E-2</v>
      </c>
      <c r="AB460" s="6">
        <f>VLOOKUP($C460,Demographics!$A$1:$T$2860,19,FALSE)/$E460</f>
        <v>5.8892815076560662E-2</v>
      </c>
      <c r="AC460" s="54">
        <f>VLOOKUP($C460,Demographics!$A$1:$T$2860,20,FALSE)/$E460</f>
        <v>0.10836277974087162</v>
      </c>
      <c r="AD460" s="44">
        <f t="shared" si="35"/>
        <v>3.1706063720452211</v>
      </c>
      <c r="AE460" s="44">
        <f t="shared" si="36"/>
        <v>2.4002123142250533</v>
      </c>
      <c r="AF460" s="44">
        <f t="shared" si="37"/>
        <v>2.1428571428571428</v>
      </c>
      <c r="AG460" s="21">
        <v>3.9E-2</v>
      </c>
      <c r="AH460" s="18">
        <v>-0.127</v>
      </c>
      <c r="AI460" s="17">
        <v>-0.44900000000000001</v>
      </c>
      <c r="AJ460" s="21">
        <f t="shared" si="39"/>
        <v>-0.53700000000000003</v>
      </c>
      <c r="AK460" s="27">
        <f t="shared" si="38"/>
        <v>437</v>
      </c>
    </row>
    <row r="461" spans="1:37" x14ac:dyDescent="0.2">
      <c r="A461" s="9" t="s">
        <v>787</v>
      </c>
      <c r="B461" s="8" t="s">
        <v>420</v>
      </c>
      <c r="C461" s="35">
        <v>1713</v>
      </c>
      <c r="D461" s="36" t="s">
        <v>124</v>
      </c>
      <c r="E461" s="40">
        <f>VLOOKUP($C461,Demographics!$A$2:$T$2860,2,FALSE)</f>
        <v>104</v>
      </c>
      <c r="F461" s="87">
        <f>IFERROR(VLOOKUP($C461,'Graduation Rate'!$A:$M,13,FALSE), "")</f>
        <v>0.41463414599999998</v>
      </c>
      <c r="G461" s="87" t="str">
        <f>IFERROR(VLOOKUP($C461,Discipline!$A:$I,4,FALSE), "")</f>
        <v/>
      </c>
      <c r="H461" s="87" t="str">
        <f>IFERROR(VLOOKUP($C461,'Dual Credit'!$A:$P,6,FALSE), "")</f>
        <v/>
      </c>
      <c r="I461" s="99">
        <f>VLOOKUP($A461,Districts!$A:$G,7,FALSE)</f>
        <v>4.7866709183673466</v>
      </c>
      <c r="J461" s="90">
        <f>VLOOKUP($A461,Districts!$A:$F,5,FALSE)</f>
        <v>16.518250790254221</v>
      </c>
      <c r="K461" s="55">
        <f>VLOOKUP($A461,Districts!$A:$F,6,FALSE)</f>
        <v>13153.551407426206</v>
      </c>
      <c r="L461" s="6">
        <f>VLOOKUP($C461,Demographics!$A$1:$T$2860,3,FALSE)/$E461</f>
        <v>0.5</v>
      </c>
      <c r="M461" s="6">
        <f>VLOOKUP($C461,Demographics!$A$1:$T$2860,4,FALSE)/$E461</f>
        <v>0.5</v>
      </c>
      <c r="N461" s="6">
        <f>VLOOKUP($C461,Demographics!$A$1:$T$2860,5,FALSE)/$E461</f>
        <v>0</v>
      </c>
      <c r="O461" s="6">
        <f>VLOOKUP($C461,Demographics!$A$1:$T$2860,6,FALSE)/$E461</f>
        <v>0</v>
      </c>
      <c r="P461" s="6">
        <f>VLOOKUP($C461,Demographics!$A$1:$T$2860,7,FALSE)/$E461</f>
        <v>2.8846153846153848E-2</v>
      </c>
      <c r="Q461" s="6">
        <f>VLOOKUP($C461,Demographics!$A$1:$T$2860,8,FALSE)/$E461</f>
        <v>2.8846153846153848E-2</v>
      </c>
      <c r="R461" s="6">
        <f>VLOOKUP($C461,Demographics!$A$1:$T$2860,9,FALSE)/$E461</f>
        <v>9.6153846153846159E-3</v>
      </c>
      <c r="S461" s="6">
        <f>VLOOKUP($C461,Demographics!$A$1:$T$2860,10,FALSE)/$E461</f>
        <v>6.7307692307692304E-2</v>
      </c>
      <c r="T461" s="6">
        <f>VLOOKUP($C461,Demographics!$A$1:$T$2860,11,FALSE)/$E461</f>
        <v>0.86538461538461542</v>
      </c>
      <c r="U461" s="6">
        <f>VLOOKUP($C461,Demographics!$A$1:$T$2860,12,FALSE)/$E461</f>
        <v>0</v>
      </c>
      <c r="V461" s="6">
        <f>VLOOKUP($C461,Demographics!$A$1:$T$2860,13,FALSE)/$E461</f>
        <v>0</v>
      </c>
      <c r="W461" s="6">
        <f>VLOOKUP($C461,Demographics!$A$1:$T$2860,14,FALSE)/$E461</f>
        <v>0.11538461538461539</v>
      </c>
      <c r="X461" s="6">
        <f>VLOOKUP($C461,Demographics!$A$1:$T$2860,15,FALSE)/$E461</f>
        <v>0.44230769230769229</v>
      </c>
      <c r="Y461" s="6">
        <f>VLOOKUP($C461,Demographics!$A$1:$T$2860,16,FALSE)/$E461</f>
        <v>0</v>
      </c>
      <c r="Z461" s="6">
        <f>VLOOKUP($C461,Demographics!$A$1:$T$2860,17,FALSE)/$E461</f>
        <v>1.9230769230769232E-2</v>
      </c>
      <c r="AA461" s="6">
        <f>VLOOKUP($C461,Demographics!$A$1:$T$2860,18,FALSE)/$E461</f>
        <v>0.16346153846153846</v>
      </c>
      <c r="AB461" s="6">
        <f>VLOOKUP($C461,Demographics!$A$1:$T$2860,19,FALSE)/$E461</f>
        <v>0.13461538461538461</v>
      </c>
      <c r="AC461" s="54">
        <f>VLOOKUP($C461,Demographics!$A$1:$T$2860,20,FALSE)/$E461</f>
        <v>0.15384615384615385</v>
      </c>
      <c r="AD461" s="44">
        <f t="shared" si="35"/>
        <v>2.0860000000000003</v>
      </c>
      <c r="AE461" s="44" t="str">
        <f t="shared" si="36"/>
        <v/>
      </c>
      <c r="AF461" s="44">
        <f t="shared" si="37"/>
        <v>1.4400895856662932</v>
      </c>
      <c r="AG461" s="21">
        <v>-0.58099999999999996</v>
      </c>
      <c r="AH461" s="18"/>
      <c r="AI461" s="17">
        <v>-0.83199999999999996</v>
      </c>
      <c r="AJ461" s="21">
        <f t="shared" si="39"/>
        <v>-1.4129999999999998</v>
      </c>
      <c r="AK461" s="27">
        <f t="shared" si="38"/>
        <v>508</v>
      </c>
    </row>
    <row r="462" spans="1:37" x14ac:dyDescent="0.2">
      <c r="A462" s="9" t="s">
        <v>787</v>
      </c>
      <c r="B462" s="8" t="s">
        <v>218</v>
      </c>
      <c r="C462" s="35">
        <v>3362</v>
      </c>
      <c r="D462" s="36" t="s">
        <v>123</v>
      </c>
      <c r="E462" s="40">
        <f>VLOOKUP($C462,Demographics!$A$2:$T$2860,2,FALSE)</f>
        <v>1238</v>
      </c>
      <c r="F462" s="87">
        <f>IFERROR(VLOOKUP($C462,'Graduation Rate'!$A:$M,13,FALSE), "")</f>
        <v>0.96219931299999995</v>
      </c>
      <c r="G462" s="87">
        <f>IFERROR(VLOOKUP($C462,Discipline!$A:$I,4,FALSE), "")</f>
        <v>4.2000000000000003E-2</v>
      </c>
      <c r="H462" s="87">
        <f>IFERROR(VLOOKUP($C462,'Dual Credit'!$A:$P,6,FALSE), "")</f>
        <v>0.20399999999999999</v>
      </c>
      <c r="I462" s="99">
        <f>VLOOKUP($A462,Districts!$A:$G,7,FALSE)</f>
        <v>4.7866709183673466</v>
      </c>
      <c r="J462" s="90">
        <f>VLOOKUP($A462,Districts!$A:$F,5,FALSE)</f>
        <v>16.518250790254221</v>
      </c>
      <c r="K462" s="55">
        <f>VLOOKUP($A462,Districts!$A:$F,6,FALSE)</f>
        <v>13153.551407426206</v>
      </c>
      <c r="L462" s="6">
        <f>VLOOKUP($C462,Demographics!$A$1:$T$2860,3,FALSE)/$E462</f>
        <v>0.5</v>
      </c>
      <c r="M462" s="6">
        <f>VLOOKUP($C462,Demographics!$A$1:$T$2860,4,FALSE)/$E462</f>
        <v>0.5</v>
      </c>
      <c r="N462" s="6">
        <f>VLOOKUP($C462,Demographics!$A$1:$T$2860,5,FALSE)/$E462</f>
        <v>4.8465266558966073E-3</v>
      </c>
      <c r="O462" s="6">
        <f>VLOOKUP($C462,Demographics!$A$1:$T$2860,6,FALSE)/$E462</f>
        <v>2.10016155088853E-2</v>
      </c>
      <c r="P462" s="6">
        <f>VLOOKUP($C462,Demographics!$A$1:$T$2860,7,FALSE)/$E462</f>
        <v>1.7770597738287562E-2</v>
      </c>
      <c r="Q462" s="6">
        <f>VLOOKUP($C462,Demographics!$A$1:$T$2860,8,FALSE)/$E462</f>
        <v>0.11631663974151858</v>
      </c>
      <c r="R462" s="6">
        <f>VLOOKUP($C462,Demographics!$A$1:$T$2860,9,FALSE)/$E462</f>
        <v>8.8852988691437811E-3</v>
      </c>
      <c r="S462" s="6">
        <f>VLOOKUP($C462,Demographics!$A$1:$T$2860,10,FALSE)/$E462</f>
        <v>7.9967689822294019E-2</v>
      </c>
      <c r="T462" s="6">
        <f>VLOOKUP($C462,Demographics!$A$1:$T$2860,11,FALSE)/$E462</f>
        <v>0.7512116316639742</v>
      </c>
      <c r="U462" s="6">
        <f>VLOOKUP($C462,Demographics!$A$1:$T$2860,12,FALSE)/$E462</f>
        <v>1.050080775444265E-2</v>
      </c>
      <c r="V462" s="6">
        <f>VLOOKUP($C462,Demographics!$A$1:$T$2860,13,FALSE)/$E462</f>
        <v>6.462035541195477E-3</v>
      </c>
      <c r="W462" s="6">
        <f>VLOOKUP($C462,Demographics!$A$1:$T$2860,14,FALSE)/$E462</f>
        <v>2.10016155088853E-2</v>
      </c>
      <c r="X462" s="6">
        <f>VLOOKUP($C462,Demographics!$A$1:$T$2860,15,FALSE)/$E462</f>
        <v>0.2851373182552504</v>
      </c>
      <c r="Y462" s="6">
        <f>VLOOKUP($C462,Demographics!$A$1:$T$2860,16,FALSE)/$E462</f>
        <v>0</v>
      </c>
      <c r="Z462" s="6">
        <f>VLOOKUP($C462,Demographics!$A$1:$T$2860,17,FALSE)/$E462</f>
        <v>2.4232633279483037E-2</v>
      </c>
      <c r="AA462" s="6">
        <f>VLOOKUP($C462,Demographics!$A$1:$T$2860,18,FALSE)/$E462</f>
        <v>3.1502423263327951E-2</v>
      </c>
      <c r="AB462" s="6">
        <f>VLOOKUP($C462,Demographics!$A$1:$T$2860,19,FALSE)/$E462</f>
        <v>3.4733441033925685E-2</v>
      </c>
      <c r="AC462" s="54">
        <f>VLOOKUP($C462,Demographics!$A$1:$T$2860,20,FALSE)/$E462</f>
        <v>0.11712439418416801</v>
      </c>
      <c r="AD462" s="44">
        <f t="shared" si="35"/>
        <v>3.1816326530612247</v>
      </c>
      <c r="AE462" s="44">
        <f t="shared" si="36"/>
        <v>2.5642343268242547</v>
      </c>
      <c r="AF462" s="44">
        <f t="shared" si="37"/>
        <v>2.2473867595818815</v>
      </c>
      <c r="AG462" s="21">
        <v>8.5000000000000006E-2</v>
      </c>
      <c r="AH462" s="18">
        <v>7.3999999999999996E-2</v>
      </c>
      <c r="AI462" s="17">
        <v>-0.29899999999999999</v>
      </c>
      <c r="AJ462" s="21">
        <f t="shared" si="39"/>
        <v>-0.13999999999999999</v>
      </c>
      <c r="AK462" s="27">
        <f t="shared" si="38"/>
        <v>318</v>
      </c>
    </row>
    <row r="463" spans="1:37" x14ac:dyDescent="0.2">
      <c r="A463" s="9" t="s">
        <v>788</v>
      </c>
      <c r="B463" s="8" t="s">
        <v>89</v>
      </c>
      <c r="C463" s="35">
        <v>3600</v>
      </c>
      <c r="D463" s="36" t="s">
        <v>123</v>
      </c>
      <c r="E463" s="40">
        <f>VLOOKUP($C463,Demographics!$A$2:$T$2860,2,FALSE)</f>
        <v>1438</v>
      </c>
      <c r="F463" s="87">
        <f>IFERROR(VLOOKUP($C463,'Graduation Rate'!$A:$M,13,FALSE), "")</f>
        <v>0.94469026499999997</v>
      </c>
      <c r="G463" s="87">
        <f>IFERROR(VLOOKUP($C463,Discipline!$A:$I,4,FALSE), "")</f>
        <v>6.9000000000000006E-2</v>
      </c>
      <c r="H463" s="87">
        <f>IFERROR(VLOOKUP($C463,'Dual Credit'!$A:$P,6,FALSE), "")</f>
        <v>0.27500000000000002</v>
      </c>
      <c r="I463" s="99">
        <f>VLOOKUP($A463,Districts!$A:$G,7,FALSE)</f>
        <v>3.303455923119571</v>
      </c>
      <c r="J463" s="90">
        <f>VLOOKUP($A463,Districts!$A:$F,5,FALSE)</f>
        <v>16.433268836356572</v>
      </c>
      <c r="K463" s="55">
        <f>VLOOKUP($A463,Districts!$A:$F,6,FALSE)</f>
        <v>13288.354642480143</v>
      </c>
      <c r="L463" s="6">
        <f>VLOOKUP($C463,Demographics!$A$1:$T$2860,3,FALSE)/$E463</f>
        <v>0.49304589707927676</v>
      </c>
      <c r="M463" s="6">
        <f>VLOOKUP($C463,Demographics!$A$1:$T$2860,4,FALSE)/$E463</f>
        <v>0.50695410292072318</v>
      </c>
      <c r="N463" s="6">
        <f>VLOOKUP($C463,Demographics!$A$1:$T$2860,5,FALSE)/$E463</f>
        <v>5.5632823365785811E-3</v>
      </c>
      <c r="O463" s="6">
        <f>VLOOKUP($C463,Demographics!$A$1:$T$2860,6,FALSE)/$E463</f>
        <v>0.12517385257301808</v>
      </c>
      <c r="P463" s="6">
        <f>VLOOKUP($C463,Demographics!$A$1:$T$2860,7,FALSE)/$E463</f>
        <v>8.6230876216968011E-2</v>
      </c>
      <c r="Q463" s="6">
        <f>VLOOKUP($C463,Demographics!$A$1:$T$2860,8,FALSE)/$E463</f>
        <v>0.12517385257301808</v>
      </c>
      <c r="R463" s="6">
        <f>VLOOKUP($C463,Demographics!$A$1:$T$2860,9,FALSE)/$E463</f>
        <v>1.5994436717663423E-2</v>
      </c>
      <c r="S463" s="6">
        <f>VLOOKUP($C463,Demographics!$A$1:$T$2860,10,FALSE)/$E463</f>
        <v>0.15090403337969402</v>
      </c>
      <c r="T463" s="6">
        <f>VLOOKUP($C463,Demographics!$A$1:$T$2860,11,FALSE)/$E463</f>
        <v>0.49095966620305981</v>
      </c>
      <c r="U463" s="6">
        <f>VLOOKUP($C463,Demographics!$A$1:$T$2860,12,FALSE)/$E463</f>
        <v>3.3379694019471488E-2</v>
      </c>
      <c r="V463" s="6">
        <f>VLOOKUP($C463,Demographics!$A$1:$T$2860,13,FALSE)/$E463</f>
        <v>6.2586926286509036E-3</v>
      </c>
      <c r="W463" s="6">
        <f>VLOOKUP($C463,Demographics!$A$1:$T$2860,14,FALSE)/$E463</f>
        <v>1.7385257301808066E-2</v>
      </c>
      <c r="X463" s="6">
        <f>VLOOKUP($C463,Demographics!$A$1:$T$2860,15,FALSE)/$E463</f>
        <v>0.34144645340751045</v>
      </c>
      <c r="Y463" s="6">
        <f>VLOOKUP($C463,Demographics!$A$1:$T$2860,16,FALSE)/$E463</f>
        <v>0</v>
      </c>
      <c r="Z463" s="6">
        <f>VLOOKUP($C463,Demographics!$A$1:$T$2860,17,FALSE)/$E463</f>
        <v>5.0764951321279554E-2</v>
      </c>
      <c r="AA463" s="6">
        <f>VLOOKUP($C463,Demographics!$A$1:$T$2860,18,FALSE)/$E463</f>
        <v>4.3810848400556331E-2</v>
      </c>
      <c r="AB463" s="6">
        <f>VLOOKUP($C463,Demographics!$A$1:$T$2860,19,FALSE)/$E463</f>
        <v>6.4673157162726008E-2</v>
      </c>
      <c r="AC463" s="54">
        <f>VLOOKUP($C463,Demographics!$A$1:$T$2860,20,FALSE)/$E463</f>
        <v>8.9012517385257298E-2</v>
      </c>
      <c r="AD463" s="44">
        <f t="shared" si="35"/>
        <v>3.2161323681489145</v>
      </c>
      <c r="AE463" s="44">
        <f t="shared" si="36"/>
        <v>2.7245322245322248</v>
      </c>
      <c r="AF463" s="44">
        <f t="shared" si="37"/>
        <v>2.7695749440715884</v>
      </c>
      <c r="AG463" s="19">
        <v>0.10100000000000001</v>
      </c>
      <c r="AH463" s="20">
        <v>0.14199999999999999</v>
      </c>
      <c r="AI463" s="17">
        <v>0.21099999999999999</v>
      </c>
      <c r="AJ463" s="21">
        <f t="shared" si="39"/>
        <v>0.45399999999999996</v>
      </c>
      <c r="AK463" s="27">
        <f t="shared" si="38"/>
        <v>89</v>
      </c>
    </row>
    <row r="464" spans="1:37" x14ac:dyDescent="0.2">
      <c r="A464" s="9" t="s">
        <v>789</v>
      </c>
      <c r="B464" s="8" t="s">
        <v>239</v>
      </c>
      <c r="C464" s="35">
        <v>3423</v>
      </c>
      <c r="D464" s="36" t="s">
        <v>123</v>
      </c>
      <c r="E464" s="40">
        <f>VLOOKUP($C464,Demographics!$A$2:$T$2860,2,FALSE)</f>
        <v>1159</v>
      </c>
      <c r="F464" s="87">
        <f>IFERROR(VLOOKUP($C464,'Graduation Rate'!$A:$M,13,FALSE), "")</f>
        <v>0.91776315799999997</v>
      </c>
      <c r="G464" s="87">
        <f>IFERROR(VLOOKUP($C464,Discipline!$A:$I,4,FALSE), "")</f>
        <v>4.2000000000000003E-2</v>
      </c>
      <c r="H464" s="87">
        <f>IFERROR(VLOOKUP($C464,'Dual Credit'!$A:$P,6,FALSE), "")</f>
        <v>0.01</v>
      </c>
      <c r="I464" s="99">
        <f>VLOOKUP($A464,Districts!$A:$G,7,FALSE)</f>
        <v>5.5009553270857978</v>
      </c>
      <c r="J464" s="90">
        <f>VLOOKUP($A464,Districts!$A:$F,5,FALSE)</f>
        <v>14.347841115122721</v>
      </c>
      <c r="K464" s="55">
        <f>VLOOKUP($A464,Districts!$A:$F,6,FALSE)</f>
        <v>14278.630126804062</v>
      </c>
      <c r="L464" s="6">
        <f>VLOOKUP($C464,Demographics!$A$1:$T$2860,3,FALSE)/$E464</f>
        <v>0.49956859361518552</v>
      </c>
      <c r="M464" s="6">
        <f>VLOOKUP($C464,Demographics!$A$1:$T$2860,4,FALSE)/$E464</f>
        <v>0.50043140638481454</v>
      </c>
      <c r="N464" s="6">
        <f>VLOOKUP($C464,Demographics!$A$1:$T$2860,5,FALSE)/$E464</f>
        <v>6.9025021570319244E-3</v>
      </c>
      <c r="O464" s="6">
        <f>VLOOKUP($C464,Demographics!$A$1:$T$2860,6,FALSE)/$E464</f>
        <v>3.3649698015530631E-2</v>
      </c>
      <c r="P464" s="6">
        <f>VLOOKUP($C464,Demographics!$A$1:$T$2860,7,FALSE)/$E464</f>
        <v>1.8981880931837791E-2</v>
      </c>
      <c r="Q464" s="6">
        <f>VLOOKUP($C464,Demographics!$A$1:$T$2860,8,FALSE)/$E464</f>
        <v>0.13891285591026747</v>
      </c>
      <c r="R464" s="6">
        <f>VLOOKUP($C464,Demographics!$A$1:$T$2860,9,FALSE)/$E464</f>
        <v>1.0353753235547885E-2</v>
      </c>
      <c r="S464" s="6">
        <f>VLOOKUP($C464,Demographics!$A$1:$T$2860,10,FALSE)/$E464</f>
        <v>7.5927523727351162E-2</v>
      </c>
      <c r="T464" s="6">
        <f>VLOOKUP($C464,Demographics!$A$1:$T$2860,11,FALSE)/$E464</f>
        <v>0.71527178602243313</v>
      </c>
      <c r="U464" s="6">
        <f>VLOOKUP($C464,Demographics!$A$1:$T$2860,12,FALSE)/$E464</f>
        <v>2.0707506471095771E-2</v>
      </c>
      <c r="V464" s="6">
        <f>VLOOKUP($C464,Demographics!$A$1:$T$2860,13,FALSE)/$E464</f>
        <v>6.0396893874029335E-3</v>
      </c>
      <c r="W464" s="6">
        <f>VLOOKUP($C464,Demographics!$A$1:$T$2860,14,FALSE)/$E464</f>
        <v>1.3805004314063849E-2</v>
      </c>
      <c r="X464" s="6">
        <f>VLOOKUP($C464,Demographics!$A$1:$T$2860,15,FALSE)/$E464</f>
        <v>0.27092320966350303</v>
      </c>
      <c r="Y464" s="6">
        <f>VLOOKUP($C464,Demographics!$A$1:$T$2860,16,FALSE)/$E464</f>
        <v>0</v>
      </c>
      <c r="Z464" s="6">
        <f>VLOOKUP($C464,Demographics!$A$1:$T$2860,17,FALSE)/$E464</f>
        <v>1.7256255392579811E-3</v>
      </c>
      <c r="AA464" s="6">
        <f>VLOOKUP($C464,Demographics!$A$1:$T$2860,18,FALSE)/$E464</f>
        <v>3.1061259706643658E-2</v>
      </c>
      <c r="AB464" s="6">
        <f>VLOOKUP($C464,Demographics!$A$1:$T$2860,19,FALSE)/$E464</f>
        <v>5.0043140638481448E-2</v>
      </c>
      <c r="AC464" s="54">
        <f>VLOOKUP($C464,Demographics!$A$1:$T$2860,20,FALSE)/$E464</f>
        <v>0.11561691113028473</v>
      </c>
      <c r="AD464" s="44">
        <f t="shared" si="35"/>
        <v>3.1777546777546783</v>
      </c>
      <c r="AE464" s="44">
        <f t="shared" si="36"/>
        <v>2.6440501043841338</v>
      </c>
      <c r="AF464" s="44">
        <f t="shared" si="37"/>
        <v>2.5453460620525061</v>
      </c>
      <c r="AG464" s="19">
        <v>0.05</v>
      </c>
      <c r="AH464" s="20">
        <v>0.14699999999999999</v>
      </c>
      <c r="AI464" s="17">
        <v>-3.4000000000000002E-2</v>
      </c>
      <c r="AJ464" s="21">
        <f t="shared" si="39"/>
        <v>0.16300000000000001</v>
      </c>
      <c r="AK464" s="27">
        <f t="shared" si="38"/>
        <v>170</v>
      </c>
    </row>
    <row r="465" spans="1:37" x14ac:dyDescent="0.2">
      <c r="A465" s="9" t="s">
        <v>789</v>
      </c>
      <c r="B465" s="8" t="s">
        <v>306</v>
      </c>
      <c r="C465" s="35">
        <v>2179</v>
      </c>
      <c r="D465" s="36" t="s">
        <v>123</v>
      </c>
      <c r="E465" s="40">
        <f>VLOOKUP($C465,Demographics!$A$2:$T$2860,2,FALSE)</f>
        <v>1572</v>
      </c>
      <c r="F465" s="87">
        <f>IFERROR(VLOOKUP($C465,'Graduation Rate'!$A:$M,13,FALSE), "")</f>
        <v>0.74780058699999996</v>
      </c>
      <c r="G465" s="87">
        <f>IFERROR(VLOOKUP($C465,Discipline!$A:$I,4,FALSE), "")</f>
        <v>0.114</v>
      </c>
      <c r="H465" s="87">
        <f>IFERROR(VLOOKUP($C465,'Dual Credit'!$A:$P,6,FALSE), "")</f>
        <v>0.22</v>
      </c>
      <c r="I465" s="99">
        <f>VLOOKUP($A465,Districts!$A:$G,7,FALSE)</f>
        <v>5.5009553270857978</v>
      </c>
      <c r="J465" s="90">
        <f>VLOOKUP($A465,Districts!$A:$F,5,FALSE)</f>
        <v>14.347841115122721</v>
      </c>
      <c r="K465" s="55">
        <f>VLOOKUP($A465,Districts!$A:$F,6,FALSE)</f>
        <v>14278.630126804062</v>
      </c>
      <c r="L465" s="6">
        <f>VLOOKUP($C465,Demographics!$A$1:$T$2860,3,FALSE)/$E465</f>
        <v>0.51335877862595425</v>
      </c>
      <c r="M465" s="6">
        <f>VLOOKUP($C465,Demographics!$A$1:$T$2860,4,FALSE)/$E465</f>
        <v>0.48664122137404581</v>
      </c>
      <c r="N465" s="6">
        <f>VLOOKUP($C465,Demographics!$A$1:$T$2860,5,FALSE)/$E465</f>
        <v>1.9083969465648854E-3</v>
      </c>
      <c r="O465" s="6">
        <f>VLOOKUP($C465,Demographics!$A$1:$T$2860,6,FALSE)/$E465</f>
        <v>4.2620865139949109E-2</v>
      </c>
      <c r="P465" s="6">
        <f>VLOOKUP($C465,Demographics!$A$1:$T$2860,7,FALSE)/$E465</f>
        <v>4.8346055979643768E-2</v>
      </c>
      <c r="Q465" s="6">
        <f>VLOOKUP($C465,Demographics!$A$1:$T$2860,8,FALSE)/$E465</f>
        <v>0.42430025445292618</v>
      </c>
      <c r="R465" s="6">
        <f>VLOOKUP($C465,Demographics!$A$1:$T$2860,9,FALSE)/$E465</f>
        <v>5.8524173027989825E-2</v>
      </c>
      <c r="S465" s="6">
        <f>VLOOKUP($C465,Demographics!$A$1:$T$2860,10,FALSE)/$E465</f>
        <v>5.407124681933842E-2</v>
      </c>
      <c r="T465" s="6">
        <f>VLOOKUP($C465,Demographics!$A$1:$T$2860,11,FALSE)/$E465</f>
        <v>0.37022900763358779</v>
      </c>
      <c r="U465" s="6">
        <f>VLOOKUP($C465,Demographics!$A$1:$T$2860,12,FALSE)/$E465</f>
        <v>0.22201017811704835</v>
      </c>
      <c r="V465" s="6">
        <f>VLOOKUP($C465,Demographics!$A$1:$T$2860,13,FALSE)/$E465</f>
        <v>7.6335877862595417E-3</v>
      </c>
      <c r="W465" s="6">
        <f>VLOOKUP($C465,Demographics!$A$1:$T$2860,14,FALSE)/$E465</f>
        <v>4.8982188295165395E-2</v>
      </c>
      <c r="X465" s="6">
        <f>VLOOKUP($C465,Demographics!$A$1:$T$2860,15,FALSE)/$E465</f>
        <v>0.72137404580152675</v>
      </c>
      <c r="Y465" s="6">
        <f>VLOOKUP($C465,Demographics!$A$1:$T$2860,16,FALSE)/$E465</f>
        <v>3.8167938931297708E-3</v>
      </c>
      <c r="Z465" s="6">
        <f>VLOOKUP($C465,Demographics!$A$1:$T$2860,17,FALSE)/$E465</f>
        <v>3.1806615776081423E-3</v>
      </c>
      <c r="AA465" s="6">
        <f>VLOOKUP($C465,Demographics!$A$1:$T$2860,18,FALSE)/$E465</f>
        <v>0.10432569974554708</v>
      </c>
      <c r="AB465" s="6">
        <f>VLOOKUP($C465,Demographics!$A$1:$T$2860,19,FALSE)/$E465</f>
        <v>2.6717557251908396E-2</v>
      </c>
      <c r="AC465" s="54">
        <f>VLOOKUP($C465,Demographics!$A$1:$T$2860,20,FALSE)/$E465</f>
        <v>0.12977099236641221</v>
      </c>
      <c r="AD465" s="44">
        <f t="shared" si="35"/>
        <v>2.221881390593047</v>
      </c>
      <c r="AE465" s="44">
        <f t="shared" si="36"/>
        <v>1.5406546990496306</v>
      </c>
      <c r="AF465" s="44">
        <f t="shared" si="37"/>
        <v>1.7457817772778403</v>
      </c>
      <c r="AG465" s="19">
        <v>-0.249</v>
      </c>
      <c r="AH465" s="20">
        <v>1.9E-2</v>
      </c>
      <c r="AI465" s="17">
        <v>3.0000000000000001E-3</v>
      </c>
      <c r="AJ465" s="21">
        <f t="shared" si="39"/>
        <v>-0.22700000000000001</v>
      </c>
      <c r="AK465" s="27">
        <f t="shared" si="38"/>
        <v>352</v>
      </c>
    </row>
    <row r="466" spans="1:37" x14ac:dyDescent="0.2">
      <c r="A466" s="9" t="s">
        <v>789</v>
      </c>
      <c r="B466" s="8" t="s">
        <v>323</v>
      </c>
      <c r="C466" s="35">
        <v>3081</v>
      </c>
      <c r="D466" s="36" t="s">
        <v>123</v>
      </c>
      <c r="E466" s="40">
        <f>VLOOKUP($C466,Demographics!$A$2:$T$2860,2,FALSE)</f>
        <v>1147</v>
      </c>
      <c r="F466" s="87">
        <f>IFERROR(VLOOKUP($C466,'Graduation Rate'!$A:$M,13,FALSE), "")</f>
        <v>0.94488189</v>
      </c>
      <c r="G466" s="87">
        <f>IFERROR(VLOOKUP($C466,Discipline!$A:$I,4,FALSE), "")</f>
        <v>8.6999999999999994E-2</v>
      </c>
      <c r="H466" s="87">
        <f>IFERROR(VLOOKUP($C466,'Dual Credit'!$A:$P,6,FALSE), "")</f>
        <v>0.23100000000000001</v>
      </c>
      <c r="I466" s="99">
        <f>VLOOKUP($A466,Districts!$A:$G,7,FALSE)</f>
        <v>5.5009553270857978</v>
      </c>
      <c r="J466" s="90">
        <f>VLOOKUP($A466,Districts!$A:$F,5,FALSE)</f>
        <v>14.347841115122721</v>
      </c>
      <c r="K466" s="55">
        <f>VLOOKUP($A466,Districts!$A:$F,6,FALSE)</f>
        <v>14278.630126804062</v>
      </c>
      <c r="L466" s="6">
        <f>VLOOKUP($C466,Demographics!$A$1:$T$2860,3,FALSE)/$E466</f>
        <v>0.50305143853530954</v>
      </c>
      <c r="M466" s="6">
        <f>VLOOKUP($C466,Demographics!$A$1:$T$2860,4,FALSE)/$E466</f>
        <v>0.49694856146469052</v>
      </c>
      <c r="N466" s="6">
        <f>VLOOKUP($C466,Demographics!$A$1:$T$2860,5,FALSE)/$E466</f>
        <v>1.0462074978204011E-2</v>
      </c>
      <c r="O466" s="6">
        <f>VLOOKUP($C466,Demographics!$A$1:$T$2860,6,FALSE)/$E466</f>
        <v>1.9180470793374021E-2</v>
      </c>
      <c r="P466" s="6">
        <f>VLOOKUP($C466,Demographics!$A$1:$T$2860,7,FALSE)/$E466</f>
        <v>4.0104620749782043E-2</v>
      </c>
      <c r="Q466" s="6">
        <f>VLOOKUP($C466,Demographics!$A$1:$T$2860,8,FALSE)/$E466</f>
        <v>0.35047951176983433</v>
      </c>
      <c r="R466" s="6">
        <f>VLOOKUP($C466,Demographics!$A$1:$T$2860,9,FALSE)/$E466</f>
        <v>2.5283347863993024E-2</v>
      </c>
      <c r="S466" s="6">
        <f>VLOOKUP($C466,Demographics!$A$1:$T$2860,10,FALSE)/$E466</f>
        <v>6.015693112467306E-2</v>
      </c>
      <c r="T466" s="6">
        <f>VLOOKUP($C466,Demographics!$A$1:$T$2860,11,FALSE)/$E466</f>
        <v>0.4943330427201395</v>
      </c>
      <c r="U466" s="6">
        <f>VLOOKUP($C466,Demographics!$A$1:$T$2860,12,FALSE)/$E466</f>
        <v>0.11072362685265912</v>
      </c>
      <c r="V466" s="6">
        <f>VLOOKUP($C466,Demographics!$A$1:$T$2860,13,FALSE)/$E466</f>
        <v>5.2310374891020054E-3</v>
      </c>
      <c r="W466" s="6">
        <f>VLOOKUP($C466,Demographics!$A$1:$T$2860,14,FALSE)/$E466</f>
        <v>4.0104620749782043E-2</v>
      </c>
      <c r="X466" s="6">
        <f>VLOOKUP($C466,Demographics!$A$1:$T$2860,15,FALSE)/$E466</f>
        <v>0.6538796861377506</v>
      </c>
      <c r="Y466" s="6">
        <f>VLOOKUP($C466,Demographics!$A$1:$T$2860,16,FALSE)/$E466</f>
        <v>1.7436791630340018E-3</v>
      </c>
      <c r="Z466" s="6">
        <f>VLOOKUP($C466,Demographics!$A$1:$T$2860,17,FALSE)/$E466</f>
        <v>2.6155187445510027E-3</v>
      </c>
      <c r="AA466" s="6">
        <f>VLOOKUP($C466,Demographics!$A$1:$T$2860,18,FALSE)/$E466</f>
        <v>7.3234524847428067E-2</v>
      </c>
      <c r="AB466" s="6">
        <f>VLOOKUP($C466,Demographics!$A$1:$T$2860,19,FALSE)/$E466</f>
        <v>2.8770706190061029E-2</v>
      </c>
      <c r="AC466" s="54">
        <f>VLOOKUP($C466,Demographics!$A$1:$T$2860,20,FALSE)/$E466</f>
        <v>0.15518744551002617</v>
      </c>
      <c r="AD466" s="44">
        <f t="shared" si="35"/>
        <v>2.4115267947421639</v>
      </c>
      <c r="AE466" s="44">
        <f t="shared" si="36"/>
        <v>1.7630522088353413</v>
      </c>
      <c r="AF466" s="44">
        <f t="shared" si="37"/>
        <v>1.7818756585879876</v>
      </c>
      <c r="AG466" s="19">
        <v>-0.188</v>
      </c>
      <c r="AH466" s="20">
        <v>-6.8000000000000005E-2</v>
      </c>
      <c r="AI466" s="17">
        <v>-0.249</v>
      </c>
      <c r="AJ466" s="21">
        <f t="shared" si="39"/>
        <v>-0.505</v>
      </c>
      <c r="AK466" s="27">
        <f t="shared" si="38"/>
        <v>430</v>
      </c>
    </row>
    <row r="467" spans="1:37" x14ac:dyDescent="0.2">
      <c r="A467" s="9" t="s">
        <v>789</v>
      </c>
      <c r="B467" s="8" t="s">
        <v>518</v>
      </c>
      <c r="C467" s="35">
        <v>3932</v>
      </c>
      <c r="D467" s="36" t="s">
        <v>123</v>
      </c>
      <c r="E467" s="40">
        <f>VLOOKUP($C467,Demographics!$A$2:$T$2860,2,FALSE)</f>
        <v>101</v>
      </c>
      <c r="F467" s="87" t="str">
        <f>IFERROR(VLOOKUP($C467,'Graduation Rate'!$A:$M,13,FALSE), "")</f>
        <v/>
      </c>
      <c r="G467" s="87">
        <f>IFERROR(VLOOKUP($C467,Discipline!$A:$I,4,FALSE), "")</f>
        <v>4.7E-2</v>
      </c>
      <c r="H467" s="87">
        <f>IFERROR(VLOOKUP($C467,'Dual Credit'!$A:$P,6,FALSE), "")</f>
        <v>0.1</v>
      </c>
      <c r="I467" s="99">
        <f>VLOOKUP($A467,Districts!$A:$G,7,FALSE)</f>
        <v>5.5009553270857978</v>
      </c>
      <c r="J467" s="90">
        <f>VLOOKUP($A467,Districts!$A:$F,5,FALSE)</f>
        <v>14.347841115122721</v>
      </c>
      <c r="K467" s="55">
        <f>VLOOKUP($A467,Districts!$A:$F,6,FALSE)</f>
        <v>14278.630126804062</v>
      </c>
      <c r="L467" s="6">
        <f>VLOOKUP($C467,Demographics!$A$1:$T$2860,3,FALSE)/$E467</f>
        <v>0.50495049504950495</v>
      </c>
      <c r="M467" s="6">
        <f>VLOOKUP($C467,Demographics!$A$1:$T$2860,4,FALSE)/$E467</f>
        <v>0.49504950495049505</v>
      </c>
      <c r="N467" s="6">
        <f>VLOOKUP($C467,Demographics!$A$1:$T$2860,5,FALSE)/$E467</f>
        <v>0</v>
      </c>
      <c r="O467" s="6">
        <f>VLOOKUP($C467,Demographics!$A$1:$T$2860,6,FALSE)/$E467</f>
        <v>0</v>
      </c>
      <c r="P467" s="6">
        <f>VLOOKUP($C467,Demographics!$A$1:$T$2860,7,FALSE)/$E467</f>
        <v>9.9009900990099011E-3</v>
      </c>
      <c r="Q467" s="6">
        <f>VLOOKUP($C467,Demographics!$A$1:$T$2860,8,FALSE)/$E467</f>
        <v>0.17821782178217821</v>
      </c>
      <c r="R467" s="6">
        <f>VLOOKUP($C467,Demographics!$A$1:$T$2860,9,FALSE)/$E467</f>
        <v>0</v>
      </c>
      <c r="S467" s="6">
        <f>VLOOKUP($C467,Demographics!$A$1:$T$2860,10,FALSE)/$E467</f>
        <v>6.9306930693069313E-2</v>
      </c>
      <c r="T467" s="6">
        <f>VLOOKUP($C467,Demographics!$A$1:$T$2860,11,FALSE)/$E467</f>
        <v>0.74257425742574257</v>
      </c>
      <c r="U467" s="6">
        <f>VLOOKUP($C467,Demographics!$A$1:$T$2860,12,FALSE)/$E467</f>
        <v>4.9504950495049507E-2</v>
      </c>
      <c r="V467" s="6">
        <f>VLOOKUP($C467,Demographics!$A$1:$T$2860,13,FALSE)/$E467</f>
        <v>9.9009900990099011E-3</v>
      </c>
      <c r="W467" s="6">
        <f>VLOOKUP($C467,Demographics!$A$1:$T$2860,14,FALSE)/$E467</f>
        <v>4.9504950495049507E-2</v>
      </c>
      <c r="X467" s="6">
        <f>VLOOKUP($C467,Demographics!$A$1:$T$2860,15,FALSE)/$E467</f>
        <v>0.53465346534653468</v>
      </c>
      <c r="Y467" s="6">
        <f>VLOOKUP($C467,Demographics!$A$1:$T$2860,16,FALSE)/$E467</f>
        <v>9.9009900990099011E-3</v>
      </c>
      <c r="Z467" s="6">
        <f>VLOOKUP($C467,Demographics!$A$1:$T$2860,17,FALSE)/$E467</f>
        <v>2.9702970297029702E-2</v>
      </c>
      <c r="AA467" s="6">
        <f>VLOOKUP($C467,Demographics!$A$1:$T$2860,18,FALSE)/$E467</f>
        <v>2.9702970297029702E-2</v>
      </c>
      <c r="AB467" s="6">
        <f>VLOOKUP($C467,Demographics!$A$1:$T$2860,19,FALSE)/$E467</f>
        <v>0.16831683168316833</v>
      </c>
      <c r="AC467" s="54">
        <f>VLOOKUP($C467,Demographics!$A$1:$T$2860,20,FALSE)/$E467</f>
        <v>0.33663366336633666</v>
      </c>
      <c r="AD467" s="44">
        <f t="shared" si="35"/>
        <v>2.9978331527627295</v>
      </c>
      <c r="AE467" s="44">
        <f t="shared" si="36"/>
        <v>2</v>
      </c>
      <c r="AF467" s="44">
        <f t="shared" si="37"/>
        <v>2.6194285714285717</v>
      </c>
      <c r="AG467" s="21">
        <v>0.309</v>
      </c>
      <c r="AH467" s="18">
        <v>9.7000000000000003E-2</v>
      </c>
      <c r="AI467" s="17">
        <v>0.32400000000000001</v>
      </c>
      <c r="AJ467" s="21">
        <f t="shared" si="39"/>
        <v>0.73</v>
      </c>
      <c r="AK467" s="27">
        <f t="shared" si="38"/>
        <v>47</v>
      </c>
    </row>
    <row r="468" spans="1:37" x14ac:dyDescent="0.2">
      <c r="A468" s="9" t="s">
        <v>789</v>
      </c>
      <c r="B468" s="8" t="s">
        <v>16</v>
      </c>
      <c r="C468" s="35">
        <v>4504</v>
      </c>
      <c r="D468" s="36" t="s">
        <v>123</v>
      </c>
      <c r="E468" s="40">
        <f>VLOOKUP($C468,Demographics!$A$2:$T$2860,2,FALSE)</f>
        <v>1898</v>
      </c>
      <c r="F468" s="87">
        <f>IFERROR(VLOOKUP($C468,'Graduation Rate'!$A:$M,13,FALSE), "")</f>
        <v>0.97452229300000004</v>
      </c>
      <c r="G468" s="87">
        <f>IFERROR(VLOOKUP($C468,Discipline!$A:$I,4,FALSE), "")</f>
        <v>6.2E-2</v>
      </c>
      <c r="H468" s="87">
        <f>IFERROR(VLOOKUP($C468,'Dual Credit'!$A:$P,6,FALSE), "")</f>
        <v>0.26100000000000001</v>
      </c>
      <c r="I468" s="99">
        <f>VLOOKUP($A468,Districts!$A:$G,7,FALSE)</f>
        <v>5.5009553270857978</v>
      </c>
      <c r="J468" s="90">
        <f>VLOOKUP($A468,Districts!$A:$F,5,FALSE)</f>
        <v>14.347841115122721</v>
      </c>
      <c r="K468" s="55">
        <f>VLOOKUP($A468,Districts!$A:$F,6,FALSE)</f>
        <v>14278.630126804062</v>
      </c>
      <c r="L468" s="6">
        <f>VLOOKUP($C468,Demographics!$A$1:$T$2860,3,FALSE)/$E468</f>
        <v>0.47681770284510011</v>
      </c>
      <c r="M468" s="6">
        <f>VLOOKUP($C468,Demographics!$A$1:$T$2860,4,FALSE)/$E468</f>
        <v>0.52318229715489994</v>
      </c>
      <c r="N468" s="6">
        <f>VLOOKUP($C468,Demographics!$A$1:$T$2860,5,FALSE)/$E468</f>
        <v>1.053740779768177E-3</v>
      </c>
      <c r="O468" s="6">
        <f>VLOOKUP($C468,Demographics!$A$1:$T$2860,6,FALSE)/$E468</f>
        <v>4.7418335089567963E-2</v>
      </c>
      <c r="P468" s="6">
        <f>VLOOKUP($C468,Demographics!$A$1:$T$2860,7,FALSE)/$E468</f>
        <v>2.0547945205479451E-2</v>
      </c>
      <c r="Q468" s="6">
        <f>VLOOKUP($C468,Demographics!$A$1:$T$2860,8,FALSE)/$E468</f>
        <v>0.15753424657534246</v>
      </c>
      <c r="R468" s="6">
        <f>VLOOKUP($C468,Demographics!$A$1:$T$2860,9,FALSE)/$E468</f>
        <v>9.4836670179135937E-3</v>
      </c>
      <c r="S468" s="6">
        <f>VLOOKUP($C468,Demographics!$A$1:$T$2860,10,FALSE)/$E468</f>
        <v>8.2191780821917804E-2</v>
      </c>
      <c r="T468" s="6">
        <f>VLOOKUP($C468,Demographics!$A$1:$T$2860,11,FALSE)/$E468</f>
        <v>0.68177028451001054</v>
      </c>
      <c r="U468" s="6">
        <f>VLOOKUP($C468,Demographics!$A$1:$T$2860,12,FALSE)/$E468</f>
        <v>3.530031612223393E-2</v>
      </c>
      <c r="V468" s="6">
        <f>VLOOKUP($C468,Demographics!$A$1:$T$2860,13,FALSE)/$E468</f>
        <v>1.5806111696522655E-3</v>
      </c>
      <c r="W468" s="6">
        <f>VLOOKUP($C468,Demographics!$A$1:$T$2860,14,FALSE)/$E468</f>
        <v>1.3698630136986301E-2</v>
      </c>
      <c r="X468" s="6">
        <f>VLOOKUP($C468,Demographics!$A$1:$T$2860,15,FALSE)/$E468</f>
        <v>0.26080084299262379</v>
      </c>
      <c r="Y468" s="6">
        <f>VLOOKUP($C468,Demographics!$A$1:$T$2860,16,FALSE)/$E468</f>
        <v>5.2687038988408848E-4</v>
      </c>
      <c r="Z468" s="6">
        <f>VLOOKUP($C468,Demographics!$A$1:$T$2860,17,FALSE)/$E468</f>
        <v>4.2149631190727078E-3</v>
      </c>
      <c r="AA468" s="6">
        <f>VLOOKUP($C468,Demographics!$A$1:$T$2860,18,FALSE)/$E468</f>
        <v>3.1085353003161221E-2</v>
      </c>
      <c r="AB468" s="6">
        <f>VLOOKUP($C468,Demographics!$A$1:$T$2860,19,FALSE)/$E468</f>
        <v>4.214963119072708E-2</v>
      </c>
      <c r="AC468" s="54">
        <f>VLOOKUP($C468,Demographics!$A$1:$T$2860,20,FALSE)/$E468</f>
        <v>9.2202318229715488E-2</v>
      </c>
      <c r="AD468" s="44">
        <f t="shared" si="35"/>
        <v>2.8462343096234313</v>
      </c>
      <c r="AE468" s="44">
        <f t="shared" si="36"/>
        <v>2.3748701973001038</v>
      </c>
      <c r="AF468" s="44">
        <f t="shared" si="37"/>
        <v>2.5821759259259256</v>
      </c>
      <c r="AG468" s="19">
        <v>-0.29599999999999999</v>
      </c>
      <c r="AH468" s="20">
        <v>-0.184</v>
      </c>
      <c r="AI468" s="17">
        <v>-1.4999999999999999E-2</v>
      </c>
      <c r="AJ468" s="21">
        <f t="shared" si="39"/>
        <v>-0.495</v>
      </c>
      <c r="AK468" s="27">
        <f t="shared" si="38"/>
        <v>427</v>
      </c>
    </row>
    <row r="469" spans="1:37" x14ac:dyDescent="0.2">
      <c r="A469" s="9" t="s">
        <v>789</v>
      </c>
      <c r="B469" s="8" t="s">
        <v>519</v>
      </c>
      <c r="C469" s="35">
        <v>5271</v>
      </c>
      <c r="D469" s="36" t="s">
        <v>123</v>
      </c>
      <c r="E469" s="40">
        <f>VLOOKUP($C469,Demographics!$A$2:$T$2860,2,FALSE)</f>
        <v>397</v>
      </c>
      <c r="F469" s="87" t="str">
        <f>IFERROR(VLOOKUP($C469,'Graduation Rate'!$A:$M,13,FALSE), "")</f>
        <v/>
      </c>
      <c r="G469" s="87">
        <f>IFERROR(VLOOKUP($C469,Discipline!$A:$I,4,FALSE), "")</f>
        <v>3.6999999999999998E-2</v>
      </c>
      <c r="H469" s="87">
        <f>IFERROR(VLOOKUP($C469,'Dual Credit'!$A:$P,6,FALSE), "")</f>
        <v>0.505</v>
      </c>
      <c r="I469" s="99">
        <f>VLOOKUP($A469,Districts!$A:$G,7,FALSE)</f>
        <v>5.5009553270857978</v>
      </c>
      <c r="J469" s="90">
        <f>VLOOKUP($A469,Districts!$A:$F,5,FALSE)</f>
        <v>14.347841115122721</v>
      </c>
      <c r="K469" s="55">
        <f>VLOOKUP($A469,Districts!$A:$F,6,FALSE)</f>
        <v>14278.630126804062</v>
      </c>
      <c r="L469" s="6">
        <f>VLOOKUP($C469,Demographics!$A$1:$T$2860,3,FALSE)/$E469</f>
        <v>0.2871536523929471</v>
      </c>
      <c r="M469" s="6">
        <f>VLOOKUP($C469,Demographics!$A$1:$T$2860,4,FALSE)/$E469</f>
        <v>0.7128463476070529</v>
      </c>
      <c r="N469" s="6">
        <f>VLOOKUP($C469,Demographics!$A$1:$T$2860,5,FALSE)/$E469</f>
        <v>2.5188916876574307E-3</v>
      </c>
      <c r="O469" s="6">
        <f>VLOOKUP($C469,Demographics!$A$1:$T$2860,6,FALSE)/$E469</f>
        <v>3.0226700251889168E-2</v>
      </c>
      <c r="P469" s="6">
        <f>VLOOKUP($C469,Demographics!$A$1:$T$2860,7,FALSE)/$E469</f>
        <v>1.0075566750629723E-2</v>
      </c>
      <c r="Q469" s="6">
        <f>VLOOKUP($C469,Demographics!$A$1:$T$2860,8,FALSE)/$E469</f>
        <v>0.16120906801007556</v>
      </c>
      <c r="R469" s="6">
        <f>VLOOKUP($C469,Demographics!$A$1:$T$2860,9,FALSE)/$E469</f>
        <v>1.0075566750629723E-2</v>
      </c>
      <c r="S469" s="6">
        <f>VLOOKUP($C469,Demographics!$A$1:$T$2860,10,FALSE)/$E469</f>
        <v>8.3123425692695208E-2</v>
      </c>
      <c r="T469" s="6">
        <f>VLOOKUP($C469,Demographics!$A$1:$T$2860,11,FALSE)/$E469</f>
        <v>0.70277078085642319</v>
      </c>
      <c r="U469" s="6">
        <f>VLOOKUP($C469,Demographics!$A$1:$T$2860,12,FALSE)/$E469</f>
        <v>2.0151133501259445E-2</v>
      </c>
      <c r="V469" s="6">
        <f>VLOOKUP($C469,Demographics!$A$1:$T$2860,13,FALSE)/$E469</f>
        <v>2.5188916876574307E-3</v>
      </c>
      <c r="W469" s="6">
        <f>VLOOKUP($C469,Demographics!$A$1:$T$2860,14,FALSE)/$E469</f>
        <v>7.556675062972292E-3</v>
      </c>
      <c r="X469" s="6">
        <f>VLOOKUP($C469,Demographics!$A$1:$T$2860,15,FALSE)/$E469</f>
        <v>0.26952141057934509</v>
      </c>
      <c r="Y469" s="6">
        <f>VLOOKUP($C469,Demographics!$A$1:$T$2860,16,FALSE)/$E469</f>
        <v>0</v>
      </c>
      <c r="Z469" s="6">
        <f>VLOOKUP($C469,Demographics!$A$1:$T$2860,17,FALSE)/$E469</f>
        <v>7.556675062972292E-3</v>
      </c>
      <c r="AA469" s="6">
        <f>VLOOKUP($C469,Demographics!$A$1:$T$2860,18,FALSE)/$E469</f>
        <v>1.5113350125944584E-2</v>
      </c>
      <c r="AB469" s="6">
        <f>VLOOKUP($C469,Demographics!$A$1:$T$2860,19,FALSE)/$E469</f>
        <v>0.10831234256926953</v>
      </c>
      <c r="AC469" s="54">
        <f>VLOOKUP($C469,Demographics!$A$1:$T$2860,20,FALSE)/$E469</f>
        <v>4.534005037783375E-2</v>
      </c>
      <c r="AD469" s="44">
        <f t="shared" si="35"/>
        <v>2.9889999999999999</v>
      </c>
      <c r="AE469" s="44">
        <f t="shared" si="36"/>
        <v>2.585</v>
      </c>
      <c r="AF469" s="44">
        <f t="shared" si="37"/>
        <v>2.9344096871846626</v>
      </c>
      <c r="AG469" s="19">
        <v>-8.9999999999999993E-3</v>
      </c>
      <c r="AH469" s="20">
        <v>8.8999999999999996E-2</v>
      </c>
      <c r="AI469" s="17">
        <v>0.34799999999999998</v>
      </c>
      <c r="AJ469" s="21">
        <f t="shared" si="39"/>
        <v>0.42799999999999999</v>
      </c>
      <c r="AK469" s="27">
        <f t="shared" si="38"/>
        <v>100</v>
      </c>
    </row>
    <row r="470" spans="1:37" x14ac:dyDescent="0.2">
      <c r="A470" s="9" t="s">
        <v>789</v>
      </c>
      <c r="B470" s="8" t="s">
        <v>340</v>
      </c>
      <c r="C470" s="35">
        <v>1689</v>
      </c>
      <c r="D470" s="36" t="s">
        <v>123</v>
      </c>
      <c r="E470" s="40">
        <f>VLOOKUP($C470,Demographics!$A$2:$T$2860,2,FALSE)</f>
        <v>582</v>
      </c>
      <c r="F470" s="87" t="str">
        <f>IFERROR(VLOOKUP($C470,'Graduation Rate'!$A:$M,13,FALSE), "")</f>
        <v/>
      </c>
      <c r="G470" s="87" t="str">
        <f>IFERROR(VLOOKUP($C470,Discipline!$A:$I,4,FALSE), "")</f>
        <v/>
      </c>
      <c r="H470" s="87">
        <f>IFERROR(VLOOKUP($C470,'Dual Credit'!$A:$P,6,FALSE), "")</f>
        <v>0.55600000000000005</v>
      </c>
      <c r="I470" s="99">
        <f>VLOOKUP($A470,Districts!$A:$G,7,FALSE)</f>
        <v>5.5009553270857978</v>
      </c>
      <c r="J470" s="90">
        <f>VLOOKUP($A470,Districts!$A:$F,5,FALSE)</f>
        <v>14.347841115122721</v>
      </c>
      <c r="K470" s="55">
        <f>VLOOKUP($A470,Districts!$A:$F,6,FALSE)</f>
        <v>14278.630126804062</v>
      </c>
      <c r="L470" s="6">
        <f>VLOOKUP($C470,Demographics!$A$1:$T$2860,3,FALSE)/$E470</f>
        <v>0.67697594501718217</v>
      </c>
      <c r="M470" s="6">
        <f>VLOOKUP($C470,Demographics!$A$1:$T$2860,4,FALSE)/$E470</f>
        <v>0.32302405498281789</v>
      </c>
      <c r="N470" s="6">
        <f>VLOOKUP($C470,Demographics!$A$1:$T$2860,5,FALSE)/$E470</f>
        <v>3.4364261168384879E-3</v>
      </c>
      <c r="O470" s="6">
        <f>VLOOKUP($C470,Demographics!$A$1:$T$2860,6,FALSE)/$E470</f>
        <v>3.608247422680412E-2</v>
      </c>
      <c r="P470" s="6">
        <f>VLOOKUP($C470,Demographics!$A$1:$T$2860,7,FALSE)/$E470</f>
        <v>1.8900343642611683E-2</v>
      </c>
      <c r="Q470" s="6">
        <f>VLOOKUP($C470,Demographics!$A$1:$T$2860,8,FALSE)/$E470</f>
        <v>0.13058419243986255</v>
      </c>
      <c r="R470" s="6">
        <f>VLOOKUP($C470,Demographics!$A$1:$T$2860,9,FALSE)/$E470</f>
        <v>1.0309278350515464E-2</v>
      </c>
      <c r="S470" s="6">
        <f>VLOOKUP($C470,Demographics!$A$1:$T$2860,10,FALSE)/$E470</f>
        <v>7.7319587628865982E-2</v>
      </c>
      <c r="T470" s="6">
        <f>VLOOKUP($C470,Demographics!$A$1:$T$2860,11,FALSE)/$E470</f>
        <v>0.7233676975945017</v>
      </c>
      <c r="U470" s="6">
        <f>VLOOKUP($C470,Demographics!$A$1:$T$2860,12,FALSE)/$E470</f>
        <v>3.4364261168384879E-3</v>
      </c>
      <c r="V470" s="6">
        <f>VLOOKUP($C470,Demographics!$A$1:$T$2860,13,FALSE)/$E470</f>
        <v>1.718213058419244E-3</v>
      </c>
      <c r="W470" s="6">
        <f>VLOOKUP($C470,Demographics!$A$1:$T$2860,14,FALSE)/$E470</f>
        <v>6.8728522336769758E-3</v>
      </c>
      <c r="X470" s="6">
        <f>VLOOKUP($C470,Demographics!$A$1:$T$2860,15,FALSE)/$E470</f>
        <v>0.23195876288659795</v>
      </c>
      <c r="Y470" s="6">
        <f>VLOOKUP($C470,Demographics!$A$1:$T$2860,16,FALSE)/$E470</f>
        <v>0</v>
      </c>
      <c r="Z470" s="6">
        <f>VLOOKUP($C470,Demographics!$A$1:$T$2860,17,FALSE)/$E470</f>
        <v>3.4364261168384879E-3</v>
      </c>
      <c r="AA470" s="6">
        <f>VLOOKUP($C470,Demographics!$A$1:$T$2860,18,FALSE)/$E470</f>
        <v>1.2027491408934709E-2</v>
      </c>
      <c r="AB470" s="6">
        <f>VLOOKUP($C470,Demographics!$A$1:$T$2860,19,FALSE)/$E470</f>
        <v>6.0137457044673541E-2</v>
      </c>
      <c r="AC470" s="54">
        <f>VLOOKUP($C470,Demographics!$A$1:$T$2860,20,FALSE)/$E470</f>
        <v>2.7491408934707903E-2</v>
      </c>
      <c r="AD470" s="44">
        <f t="shared" si="35"/>
        <v>3.4350000000000005</v>
      </c>
      <c r="AE470" s="44">
        <f t="shared" si="36"/>
        <v>2.8254764292878636</v>
      </c>
      <c r="AF470" s="44">
        <f t="shared" si="37"/>
        <v>2.8672032193158956</v>
      </c>
      <c r="AG470" s="19">
        <v>2.4E-2</v>
      </c>
      <c r="AH470" s="20">
        <v>0.17</v>
      </c>
      <c r="AI470" s="17">
        <v>0.22</v>
      </c>
      <c r="AJ470" s="21">
        <f t="shared" si="39"/>
        <v>0.41400000000000003</v>
      </c>
      <c r="AK470" s="27">
        <f t="shared" si="38"/>
        <v>105</v>
      </c>
    </row>
    <row r="471" spans="1:37" x14ac:dyDescent="0.2">
      <c r="A471" s="9" t="s">
        <v>789</v>
      </c>
      <c r="B471" s="8" t="s">
        <v>81</v>
      </c>
      <c r="C471" s="35">
        <v>5149</v>
      </c>
      <c r="D471" s="36" t="s">
        <v>124</v>
      </c>
      <c r="E471" s="40">
        <f>VLOOKUP($C471,Demographics!$A$2:$T$2860,2,FALSE)</f>
        <v>299</v>
      </c>
      <c r="F471" s="87" t="str">
        <f>IFERROR(VLOOKUP($C471,'Graduation Rate'!$A:$M,13,FALSE), "")</f>
        <v/>
      </c>
      <c r="G471" s="87">
        <f>IFERROR(VLOOKUP($C471,Discipline!$A:$I,4,FALSE), "")</f>
        <v>0.04</v>
      </c>
      <c r="H471" s="87">
        <f>IFERROR(VLOOKUP($C471,'Dual Credit'!$A:$P,6,FALSE), "")</f>
        <v>0.01</v>
      </c>
      <c r="I471" s="99">
        <f>VLOOKUP($A471,Districts!$A:$G,7,FALSE)</f>
        <v>5.5009553270857978</v>
      </c>
      <c r="J471" s="90">
        <f>VLOOKUP($A471,Districts!$A:$F,5,FALSE)</f>
        <v>14.347841115122721</v>
      </c>
      <c r="K471" s="55">
        <f>VLOOKUP($A471,Districts!$A:$F,6,FALSE)</f>
        <v>14278.630126804062</v>
      </c>
      <c r="L471" s="6">
        <f>VLOOKUP($C471,Demographics!$A$1:$T$2860,3,FALSE)/$E471</f>
        <v>0.49498327759197325</v>
      </c>
      <c r="M471" s="6">
        <f>VLOOKUP($C471,Demographics!$A$1:$T$2860,4,FALSE)/$E471</f>
        <v>0.50501672240802675</v>
      </c>
      <c r="N471" s="6">
        <f>VLOOKUP($C471,Demographics!$A$1:$T$2860,5,FALSE)/$E471</f>
        <v>1.6722408026755852E-2</v>
      </c>
      <c r="O471" s="6">
        <f>VLOOKUP($C471,Demographics!$A$1:$T$2860,6,FALSE)/$E471</f>
        <v>1.6722408026755852E-2</v>
      </c>
      <c r="P471" s="6">
        <f>VLOOKUP($C471,Demographics!$A$1:$T$2860,7,FALSE)/$E471</f>
        <v>3.3444816053511704E-2</v>
      </c>
      <c r="Q471" s="6">
        <f>VLOOKUP($C471,Demographics!$A$1:$T$2860,8,FALSE)/$E471</f>
        <v>0.24080267558528429</v>
      </c>
      <c r="R471" s="6">
        <f>VLOOKUP($C471,Demographics!$A$1:$T$2860,9,FALSE)/$E471</f>
        <v>4.0133779264214048E-2</v>
      </c>
      <c r="S471" s="6">
        <f>VLOOKUP($C471,Demographics!$A$1:$T$2860,10,FALSE)/$E471</f>
        <v>9.6989966555183951E-2</v>
      </c>
      <c r="T471" s="6">
        <f>VLOOKUP($C471,Demographics!$A$1:$T$2860,11,FALSE)/$E471</f>
        <v>0.55518394648829428</v>
      </c>
      <c r="U471" s="6">
        <f>VLOOKUP($C471,Demographics!$A$1:$T$2860,12,FALSE)/$E471</f>
        <v>0.10702341137123746</v>
      </c>
      <c r="V471" s="6">
        <f>VLOOKUP($C471,Demographics!$A$1:$T$2860,13,FALSE)/$E471</f>
        <v>6.688963210702341E-3</v>
      </c>
      <c r="W471" s="6">
        <f>VLOOKUP($C471,Demographics!$A$1:$T$2860,14,FALSE)/$E471</f>
        <v>6.0200668896321072E-2</v>
      </c>
      <c r="X471" s="6">
        <f>VLOOKUP($C471,Demographics!$A$1:$T$2860,15,FALSE)/$E471</f>
        <v>0.52842809364548493</v>
      </c>
      <c r="Y471" s="6">
        <f>VLOOKUP($C471,Demographics!$A$1:$T$2860,16,FALSE)/$E471</f>
        <v>3.3444816053511705E-3</v>
      </c>
      <c r="Z471" s="6">
        <f>VLOOKUP($C471,Demographics!$A$1:$T$2860,17,FALSE)/$E471</f>
        <v>3.3444816053511705E-3</v>
      </c>
      <c r="AA471" s="6">
        <f>VLOOKUP($C471,Demographics!$A$1:$T$2860,18,FALSE)/$E471</f>
        <v>0.32441471571906355</v>
      </c>
      <c r="AB471" s="6">
        <f>VLOOKUP($C471,Demographics!$A$1:$T$2860,19,FALSE)/$E471</f>
        <v>3.678929765886288E-2</v>
      </c>
      <c r="AC471" s="54">
        <f>VLOOKUP($C471,Demographics!$A$1:$T$2860,20,FALSE)/$E471</f>
        <v>0.14715719063545152</v>
      </c>
      <c r="AD471" s="44">
        <f t="shared" si="35"/>
        <v>2.098245614035088</v>
      </c>
      <c r="AE471" s="44">
        <f t="shared" si="36"/>
        <v>1.4303959131545336</v>
      </c>
      <c r="AF471" s="44">
        <f t="shared" si="37"/>
        <v>2.0313725490196077</v>
      </c>
      <c r="AG471" s="19">
        <v>-0.25700000000000001</v>
      </c>
      <c r="AH471" s="20">
        <v>-7.8E-2</v>
      </c>
      <c r="AI471" s="17">
        <v>-3.4000000000000002E-2</v>
      </c>
      <c r="AJ471" s="21">
        <f t="shared" si="39"/>
        <v>-0.36899999999999999</v>
      </c>
      <c r="AK471" s="27">
        <f t="shared" si="38"/>
        <v>390</v>
      </c>
    </row>
    <row r="472" spans="1:37" x14ac:dyDescent="0.2">
      <c r="A472" s="9" t="s">
        <v>790</v>
      </c>
      <c r="B472" s="8" t="s">
        <v>376</v>
      </c>
      <c r="C472" s="35">
        <v>1822</v>
      </c>
      <c r="D472" s="36" t="s">
        <v>124</v>
      </c>
      <c r="E472" s="40">
        <f>VLOOKUP($C472,Demographics!$A$2:$T$2860,2,FALSE)</f>
        <v>55</v>
      </c>
      <c r="F472" s="87" t="str">
        <f>IFERROR(VLOOKUP($C472,'Graduation Rate'!$A:$M,13,FALSE), "")</f>
        <v/>
      </c>
      <c r="G472" s="87" t="str">
        <f>IFERROR(VLOOKUP($C472,Discipline!$A:$I,4,FALSE), "")</f>
        <v/>
      </c>
      <c r="H472" s="87" t="str">
        <f>IFERROR(VLOOKUP($C472,'Dual Credit'!$A:$P,6,FALSE), "")</f>
        <v/>
      </c>
      <c r="I472" s="99">
        <f>VLOOKUP($A472,Districts!$A:$G,7,FALSE)</f>
        <v>2.0728476821192054</v>
      </c>
      <c r="J472" s="90">
        <f>VLOOKUP($A472,Districts!$A:$F,5,FALSE)</f>
        <v>15.058226395306264</v>
      </c>
      <c r="K472" s="55">
        <f>VLOOKUP($A472,Districts!$A:$F,6,FALSE)</f>
        <v>15338.737442097308</v>
      </c>
      <c r="L472" s="6">
        <f>VLOOKUP($C472,Demographics!$A$1:$T$2860,3,FALSE)/$E472</f>
        <v>0.38181818181818183</v>
      </c>
      <c r="M472" s="6">
        <f>VLOOKUP($C472,Demographics!$A$1:$T$2860,4,FALSE)/$E472</f>
        <v>0.61818181818181817</v>
      </c>
      <c r="N472" s="6">
        <f>VLOOKUP($C472,Demographics!$A$1:$T$2860,5,FALSE)/$E472</f>
        <v>0</v>
      </c>
      <c r="O472" s="6">
        <f>VLOOKUP($C472,Demographics!$A$1:$T$2860,6,FALSE)/$E472</f>
        <v>0</v>
      </c>
      <c r="P472" s="6">
        <f>VLOOKUP($C472,Demographics!$A$1:$T$2860,7,FALSE)/$E472</f>
        <v>0</v>
      </c>
      <c r="Q472" s="6">
        <f>VLOOKUP($C472,Demographics!$A$1:$T$2860,8,FALSE)/$E472</f>
        <v>1.8181818181818181E-2</v>
      </c>
      <c r="R472" s="6">
        <f>VLOOKUP($C472,Demographics!$A$1:$T$2860,9,FALSE)/$E472</f>
        <v>0</v>
      </c>
      <c r="S472" s="6">
        <f>VLOOKUP($C472,Demographics!$A$1:$T$2860,10,FALSE)/$E472</f>
        <v>0.12727272727272726</v>
      </c>
      <c r="T472" s="6">
        <f>VLOOKUP($C472,Demographics!$A$1:$T$2860,11,FALSE)/$E472</f>
        <v>0.8545454545454545</v>
      </c>
      <c r="U472" s="6">
        <f>VLOOKUP($C472,Demographics!$A$1:$T$2860,12,FALSE)/$E472</f>
        <v>1.8181818181818181E-2</v>
      </c>
      <c r="V472" s="6">
        <f>VLOOKUP($C472,Demographics!$A$1:$T$2860,13,FALSE)/$E472</f>
        <v>0</v>
      </c>
      <c r="W472" s="6">
        <f>VLOOKUP($C472,Demographics!$A$1:$T$2860,14,FALSE)/$E472</f>
        <v>0</v>
      </c>
      <c r="X472" s="6">
        <f>VLOOKUP($C472,Demographics!$A$1:$T$2860,15,FALSE)/$E472</f>
        <v>0.23636363636363636</v>
      </c>
      <c r="Y472" s="6">
        <f>VLOOKUP($C472,Demographics!$A$1:$T$2860,16,FALSE)/$E472</f>
        <v>0</v>
      </c>
      <c r="Z472" s="6">
        <f>VLOOKUP($C472,Demographics!$A$1:$T$2860,17,FALSE)/$E472</f>
        <v>3.6363636363636362E-2</v>
      </c>
      <c r="AA472" s="6">
        <f>VLOOKUP($C472,Demographics!$A$1:$T$2860,18,FALSE)/$E472</f>
        <v>0.12727272727272726</v>
      </c>
      <c r="AB472" s="6">
        <f>VLOOKUP($C472,Demographics!$A$1:$T$2860,19,FALSE)/$E472</f>
        <v>5.4545454545454543E-2</v>
      </c>
      <c r="AC472" s="54">
        <f>VLOOKUP($C472,Demographics!$A$1:$T$2860,20,FALSE)/$E472</f>
        <v>0.12727272727272726</v>
      </c>
      <c r="AD472" s="44">
        <f t="shared" si="35"/>
        <v>3.0540000000000003</v>
      </c>
      <c r="AE472" s="44">
        <f t="shared" si="36"/>
        <v>2.5</v>
      </c>
      <c r="AF472" s="44">
        <f t="shared" si="37"/>
        <v>2.7991004497751124</v>
      </c>
      <c r="AG472" s="21">
        <v>0.159</v>
      </c>
      <c r="AH472" s="18">
        <v>9.4E-2</v>
      </c>
      <c r="AI472" s="17">
        <v>0.17100000000000001</v>
      </c>
      <c r="AJ472" s="21">
        <f t="shared" si="39"/>
        <v>0.42400000000000004</v>
      </c>
      <c r="AK472" s="27">
        <f t="shared" si="38"/>
        <v>101</v>
      </c>
    </row>
    <row r="473" spans="1:37" x14ac:dyDescent="0.2">
      <c r="A473" s="9" t="s">
        <v>790</v>
      </c>
      <c r="B473" s="8" t="s">
        <v>377</v>
      </c>
      <c r="C473" s="35">
        <v>1938</v>
      </c>
      <c r="D473" s="36" t="s">
        <v>124</v>
      </c>
      <c r="E473" s="40">
        <f>VLOOKUP($C473,Demographics!$A$2:$T$2860,2,FALSE)</f>
        <v>39</v>
      </c>
      <c r="F473" s="87">
        <f>IFERROR(VLOOKUP($C473,'Graduation Rate'!$A:$M,13,FALSE), "")</f>
        <v>0.64285714299999996</v>
      </c>
      <c r="G473" s="87" t="str">
        <f>IFERROR(VLOOKUP($C473,Discipline!$A:$I,4,FALSE), "")</f>
        <v/>
      </c>
      <c r="H473" s="87" t="str">
        <f>IFERROR(VLOOKUP($C473,'Dual Credit'!$A:$P,6,FALSE), "")</f>
        <v/>
      </c>
      <c r="I473" s="99">
        <f>VLOOKUP($A473,Districts!$A:$G,7,FALSE)</f>
        <v>2.0728476821192054</v>
      </c>
      <c r="J473" s="90">
        <f>VLOOKUP($A473,Districts!$A:$F,5,FALSE)</f>
        <v>15.058226395306264</v>
      </c>
      <c r="K473" s="55">
        <f>VLOOKUP($A473,Districts!$A:$F,6,FALSE)</f>
        <v>15338.737442097308</v>
      </c>
      <c r="L473" s="6">
        <f>VLOOKUP($C473,Demographics!$A$1:$T$2860,3,FALSE)/$E473</f>
        <v>0.48717948717948717</v>
      </c>
      <c r="M473" s="6">
        <f>VLOOKUP($C473,Demographics!$A$1:$T$2860,4,FALSE)/$E473</f>
        <v>0.51282051282051277</v>
      </c>
      <c r="N473" s="6">
        <f>VLOOKUP($C473,Demographics!$A$1:$T$2860,5,FALSE)/$E473</f>
        <v>2.564102564102564E-2</v>
      </c>
      <c r="O473" s="6">
        <f>VLOOKUP($C473,Demographics!$A$1:$T$2860,6,FALSE)/$E473</f>
        <v>5.128205128205128E-2</v>
      </c>
      <c r="P473" s="6">
        <f>VLOOKUP($C473,Demographics!$A$1:$T$2860,7,FALSE)/$E473</f>
        <v>0</v>
      </c>
      <c r="Q473" s="6">
        <f>VLOOKUP($C473,Demographics!$A$1:$T$2860,8,FALSE)/$E473</f>
        <v>0.10256410256410256</v>
      </c>
      <c r="R473" s="6">
        <f>VLOOKUP($C473,Demographics!$A$1:$T$2860,9,FALSE)/$E473</f>
        <v>0</v>
      </c>
      <c r="S473" s="6">
        <f>VLOOKUP($C473,Demographics!$A$1:$T$2860,10,FALSE)/$E473</f>
        <v>2.564102564102564E-2</v>
      </c>
      <c r="T473" s="6">
        <f>VLOOKUP($C473,Demographics!$A$1:$T$2860,11,FALSE)/$E473</f>
        <v>0.79487179487179482</v>
      </c>
      <c r="U473" s="6">
        <f>VLOOKUP($C473,Demographics!$A$1:$T$2860,12,FALSE)/$E473</f>
        <v>5.128205128205128E-2</v>
      </c>
      <c r="V473" s="6">
        <f>VLOOKUP($C473,Demographics!$A$1:$T$2860,13,FALSE)/$E473</f>
        <v>2.564102564102564E-2</v>
      </c>
      <c r="W473" s="6">
        <f>VLOOKUP($C473,Demographics!$A$1:$T$2860,14,FALSE)/$E473</f>
        <v>0.10256410256410256</v>
      </c>
      <c r="X473" s="6">
        <f>VLOOKUP($C473,Demographics!$A$1:$T$2860,15,FALSE)/$E473</f>
        <v>0.53846153846153844</v>
      </c>
      <c r="Y473" s="6">
        <f>VLOOKUP($C473,Demographics!$A$1:$T$2860,16,FALSE)/$E473</f>
        <v>0</v>
      </c>
      <c r="Z473" s="6">
        <f>VLOOKUP($C473,Demographics!$A$1:$T$2860,17,FALSE)/$E473</f>
        <v>0</v>
      </c>
      <c r="AA473" s="6">
        <f>VLOOKUP($C473,Demographics!$A$1:$T$2860,18,FALSE)/$E473</f>
        <v>5.128205128205128E-2</v>
      </c>
      <c r="AB473" s="6">
        <f>VLOOKUP($C473,Demographics!$A$1:$T$2860,19,FALSE)/$E473</f>
        <v>0.20512820512820512</v>
      </c>
      <c r="AC473" s="54">
        <f>VLOOKUP($C473,Demographics!$A$1:$T$2860,20,FALSE)/$E473</f>
        <v>0.28205128205128205</v>
      </c>
      <c r="AD473" s="44">
        <f t="shared" si="35"/>
        <v>2.7</v>
      </c>
      <c r="AE473" s="44">
        <f t="shared" si="36"/>
        <v>1.6</v>
      </c>
      <c r="AF473" s="44">
        <f t="shared" si="37"/>
        <v>2.3001200480192079</v>
      </c>
      <c r="AG473" s="19">
        <v>2.4E-2</v>
      </c>
      <c r="AH473" s="20">
        <v>-0.29199999999999998</v>
      </c>
      <c r="AI473" s="17">
        <v>-6.0000000000000001E-3</v>
      </c>
      <c r="AJ473" s="21">
        <f t="shared" si="39"/>
        <v>-0.27399999999999997</v>
      </c>
      <c r="AK473" s="27">
        <f t="shared" si="38"/>
        <v>364</v>
      </c>
    </row>
    <row r="474" spans="1:37" x14ac:dyDescent="0.2">
      <c r="A474" s="9" t="s">
        <v>790</v>
      </c>
      <c r="B474" s="8" t="s">
        <v>13</v>
      </c>
      <c r="C474" s="35">
        <v>2419</v>
      </c>
      <c r="D474" s="36" t="s">
        <v>123</v>
      </c>
      <c r="E474" s="40">
        <f>VLOOKUP($C474,Demographics!$A$2:$T$2860,2,FALSE)</f>
        <v>523</v>
      </c>
      <c r="F474" s="87">
        <f>IFERROR(VLOOKUP($C474,'Graduation Rate'!$A:$M,13,FALSE), "")</f>
        <v>0.91666666699999999</v>
      </c>
      <c r="G474" s="87">
        <f>IFERROR(VLOOKUP($C474,Discipline!$A:$I,4,FALSE), "")</f>
        <v>2.1999999999999999E-2</v>
      </c>
      <c r="H474" s="87">
        <f>IFERROR(VLOOKUP($C474,'Dual Credit'!$A:$P,6,FALSE), "")</f>
        <v>0.39200000000000002</v>
      </c>
      <c r="I474" s="99">
        <f>VLOOKUP($A474,Districts!$A:$G,7,FALSE)</f>
        <v>2.0728476821192054</v>
      </c>
      <c r="J474" s="90">
        <f>VLOOKUP($A474,Districts!$A:$F,5,FALSE)</f>
        <v>15.058226395306264</v>
      </c>
      <c r="K474" s="55">
        <f>VLOOKUP($A474,Districts!$A:$F,6,FALSE)</f>
        <v>15338.737442097308</v>
      </c>
      <c r="L474" s="6">
        <f>VLOOKUP($C474,Demographics!$A$1:$T$2860,3,FALSE)/$E474</f>
        <v>0.41873804971319312</v>
      </c>
      <c r="M474" s="6">
        <f>VLOOKUP($C474,Demographics!$A$1:$T$2860,4,FALSE)/$E474</f>
        <v>0.58126195028680694</v>
      </c>
      <c r="N474" s="6">
        <f>VLOOKUP($C474,Demographics!$A$1:$T$2860,5,FALSE)/$E474</f>
        <v>0</v>
      </c>
      <c r="O474" s="6">
        <f>VLOOKUP($C474,Demographics!$A$1:$T$2860,6,FALSE)/$E474</f>
        <v>2.8680688336520075E-2</v>
      </c>
      <c r="P474" s="6">
        <f>VLOOKUP($C474,Demographics!$A$1:$T$2860,7,FALSE)/$E474</f>
        <v>3.8240917782026767E-3</v>
      </c>
      <c r="Q474" s="6">
        <f>VLOOKUP($C474,Demographics!$A$1:$T$2860,8,FALSE)/$E474</f>
        <v>8.7954110898661564E-2</v>
      </c>
      <c r="R474" s="6">
        <f>VLOOKUP($C474,Demographics!$A$1:$T$2860,9,FALSE)/$E474</f>
        <v>1.9120458891013384E-3</v>
      </c>
      <c r="S474" s="6">
        <f>VLOOKUP($C474,Demographics!$A$1:$T$2860,10,FALSE)/$E474</f>
        <v>7.0745697896749518E-2</v>
      </c>
      <c r="T474" s="6">
        <f>VLOOKUP($C474,Demographics!$A$1:$T$2860,11,FALSE)/$E474</f>
        <v>0.80688336520076487</v>
      </c>
      <c r="U474" s="6">
        <f>VLOOKUP($C474,Demographics!$A$1:$T$2860,12,FALSE)/$E474</f>
        <v>3.4416826003824091E-2</v>
      </c>
      <c r="V474" s="6">
        <f>VLOOKUP($C474,Demographics!$A$1:$T$2860,13,FALSE)/$E474</f>
        <v>3.8240917782026767E-3</v>
      </c>
      <c r="W474" s="6">
        <f>VLOOKUP($C474,Demographics!$A$1:$T$2860,14,FALSE)/$E474</f>
        <v>1.1472275334608031E-2</v>
      </c>
      <c r="X474" s="6">
        <f>VLOOKUP($C474,Demographics!$A$1:$T$2860,15,FALSE)/$E474</f>
        <v>0.17208413001912046</v>
      </c>
      <c r="Y474" s="6">
        <f>VLOOKUP($C474,Demographics!$A$1:$T$2860,16,FALSE)/$E474</f>
        <v>0</v>
      </c>
      <c r="Z474" s="6">
        <f>VLOOKUP($C474,Demographics!$A$1:$T$2860,17,FALSE)/$E474</f>
        <v>5.7361376673040155E-3</v>
      </c>
      <c r="AA474" s="6">
        <f>VLOOKUP($C474,Demographics!$A$1:$T$2860,18,FALSE)/$E474</f>
        <v>3.6328871892925434E-2</v>
      </c>
      <c r="AB474" s="6">
        <f>VLOOKUP($C474,Demographics!$A$1:$T$2860,19,FALSE)/$E474</f>
        <v>9.3690248565965584E-2</v>
      </c>
      <c r="AC474" s="54">
        <f>VLOOKUP($C474,Demographics!$A$1:$T$2860,20,FALSE)/$E474</f>
        <v>0.10516252390057361</v>
      </c>
      <c r="AD474" s="44">
        <f t="shared" si="35"/>
        <v>3.5083333333333337</v>
      </c>
      <c r="AE474" s="44">
        <f t="shared" si="36"/>
        <v>2.8677685950413223</v>
      </c>
      <c r="AF474" s="44">
        <f t="shared" si="37"/>
        <v>3.0000000000000004</v>
      </c>
      <c r="AG474" s="19">
        <v>0.36099999999999999</v>
      </c>
      <c r="AH474" s="20">
        <v>0.28799999999999998</v>
      </c>
      <c r="AI474" s="17">
        <v>0.29399999999999998</v>
      </c>
      <c r="AJ474" s="21">
        <f t="shared" si="39"/>
        <v>0.94300000000000006</v>
      </c>
      <c r="AK474" s="27">
        <f t="shared" si="38"/>
        <v>24</v>
      </c>
    </row>
    <row r="475" spans="1:37" x14ac:dyDescent="0.2">
      <c r="A475" s="9" t="s">
        <v>791</v>
      </c>
      <c r="B475" s="8" t="s">
        <v>223</v>
      </c>
      <c r="C475" s="35">
        <v>3467</v>
      </c>
      <c r="D475" s="36" t="s">
        <v>123</v>
      </c>
      <c r="E475" s="40">
        <f>VLOOKUP($C475,Demographics!$A$2:$T$2860,2,FALSE)</f>
        <v>173</v>
      </c>
      <c r="F475" s="87">
        <f>IFERROR(VLOOKUP($C475,'Graduation Rate'!$A:$M,13,FALSE), "")</f>
        <v>0.86111111100000004</v>
      </c>
      <c r="G475" s="87">
        <f>IFERROR(VLOOKUP($C475,Discipline!$A:$I,4,FALSE), "")</f>
        <v>2.8000000000000001E-2</v>
      </c>
      <c r="H475" s="87">
        <f>IFERROR(VLOOKUP($C475,'Dual Credit'!$A:$P,6,FALSE), "")</f>
        <v>0.1</v>
      </c>
      <c r="I475" s="99">
        <f>VLOOKUP($A475,Districts!$A:$G,7,FALSE)</f>
        <v>1.4715789473684211</v>
      </c>
      <c r="J475" s="90">
        <f>VLOOKUP($A475,Districts!$A:$F,5,FALSE)</f>
        <v>17.61360866385764</v>
      </c>
      <c r="K475" s="55">
        <f>VLOOKUP($A475,Districts!$A:$F,6,FALSE)</f>
        <v>15053.672525256521</v>
      </c>
      <c r="L475" s="6">
        <f>VLOOKUP($C475,Demographics!$A$1:$T$2860,3,FALSE)/$E475</f>
        <v>0.41040462427745666</v>
      </c>
      <c r="M475" s="6">
        <f>VLOOKUP($C475,Demographics!$A$1:$T$2860,4,FALSE)/$E475</f>
        <v>0.58959537572254339</v>
      </c>
      <c r="N475" s="6">
        <f>VLOOKUP($C475,Demographics!$A$1:$T$2860,5,FALSE)/$E475</f>
        <v>1.1560693641618497E-2</v>
      </c>
      <c r="O475" s="6">
        <f>VLOOKUP($C475,Demographics!$A$1:$T$2860,6,FALSE)/$E475</f>
        <v>1.7341040462427744E-2</v>
      </c>
      <c r="P475" s="6">
        <f>VLOOKUP($C475,Demographics!$A$1:$T$2860,7,FALSE)/$E475</f>
        <v>5.7803468208092483E-3</v>
      </c>
      <c r="Q475" s="6">
        <f>VLOOKUP($C475,Demographics!$A$1:$T$2860,8,FALSE)/$E475</f>
        <v>6.9364161849710976E-2</v>
      </c>
      <c r="R475" s="6">
        <f>VLOOKUP($C475,Demographics!$A$1:$T$2860,9,FALSE)/$E475</f>
        <v>0</v>
      </c>
      <c r="S475" s="6">
        <f>VLOOKUP($C475,Demographics!$A$1:$T$2860,10,FALSE)/$E475</f>
        <v>6.358381502890173E-2</v>
      </c>
      <c r="T475" s="6">
        <f>VLOOKUP($C475,Demographics!$A$1:$T$2860,11,FALSE)/$E475</f>
        <v>0.83236994219653182</v>
      </c>
      <c r="U475" s="6">
        <f>VLOOKUP($C475,Demographics!$A$1:$T$2860,12,FALSE)/$E475</f>
        <v>3.4682080924855488E-2</v>
      </c>
      <c r="V475" s="6">
        <f>VLOOKUP($C475,Demographics!$A$1:$T$2860,13,FALSE)/$E475</f>
        <v>2.3121387283236993E-2</v>
      </c>
      <c r="W475" s="6">
        <f>VLOOKUP($C475,Demographics!$A$1:$T$2860,14,FALSE)/$E475</f>
        <v>0.17341040462427745</v>
      </c>
      <c r="X475" s="6">
        <f>VLOOKUP($C475,Demographics!$A$1:$T$2860,15,FALSE)/$E475</f>
        <v>0.64739884393063585</v>
      </c>
      <c r="Y475" s="6">
        <f>VLOOKUP($C475,Demographics!$A$1:$T$2860,16,FALSE)/$E475</f>
        <v>0</v>
      </c>
      <c r="Z475" s="6">
        <f>VLOOKUP($C475,Demographics!$A$1:$T$2860,17,FALSE)/$E475</f>
        <v>1.1560693641618497E-2</v>
      </c>
      <c r="AA475" s="6">
        <f>VLOOKUP($C475,Demographics!$A$1:$T$2860,18,FALSE)/$E475</f>
        <v>4.046242774566474E-2</v>
      </c>
      <c r="AB475" s="6">
        <f>VLOOKUP($C475,Demographics!$A$1:$T$2860,19,FALSE)/$E475</f>
        <v>6.358381502890173E-2</v>
      </c>
      <c r="AC475" s="54">
        <f>VLOOKUP($C475,Demographics!$A$1:$T$2860,20,FALSE)/$E475</f>
        <v>0.28901734104046245</v>
      </c>
      <c r="AD475" s="44">
        <f t="shared" si="35"/>
        <v>2.7220000000000004</v>
      </c>
      <c r="AE475" s="44">
        <f t="shared" si="36"/>
        <v>2.1480000000000001</v>
      </c>
      <c r="AF475" s="44">
        <f t="shared" si="37"/>
        <v>2.3337222870478409</v>
      </c>
      <c r="AG475" s="21">
        <v>0.28100000000000003</v>
      </c>
      <c r="AH475" s="18">
        <v>0.188</v>
      </c>
      <c r="AI475" s="17">
        <v>0.23599999999999999</v>
      </c>
      <c r="AJ475" s="21">
        <f t="shared" si="39"/>
        <v>0.70500000000000007</v>
      </c>
      <c r="AK475" s="27">
        <f t="shared" si="38"/>
        <v>50</v>
      </c>
    </row>
    <row r="476" spans="1:37" x14ac:dyDescent="0.2">
      <c r="A476" s="9" t="s">
        <v>792</v>
      </c>
      <c r="B476" s="8" t="s">
        <v>368</v>
      </c>
      <c r="C476" s="35">
        <v>1835</v>
      </c>
      <c r="D476" s="36" t="s">
        <v>124</v>
      </c>
      <c r="E476" s="40">
        <f>VLOOKUP($C476,Demographics!$A$2:$T$2860,2,FALSE)</f>
        <v>11</v>
      </c>
      <c r="F476" s="87">
        <f>IFERROR(VLOOKUP($C476,'Graduation Rate'!$A:$M,13,FALSE), "")</f>
        <v>0.33333333300000001</v>
      </c>
      <c r="G476" s="87" t="str">
        <f>IFERROR(VLOOKUP($C476,Discipline!$A:$I,4,FALSE), "")</f>
        <v/>
      </c>
      <c r="H476" s="87" t="str">
        <f>IFERROR(VLOOKUP($C476,'Dual Credit'!$A:$P,6,FALSE), "")</f>
        <v/>
      </c>
      <c r="I476" s="99">
        <f>VLOOKUP($A476,Districts!$A:$G,7,FALSE)</f>
        <v>3.0848329048843186</v>
      </c>
      <c r="J476" s="90">
        <f>VLOOKUP($A476,Districts!$A:$F,5,FALSE)</f>
        <v>15.168520807581379</v>
      </c>
      <c r="K476" s="55">
        <f>VLOOKUP($A476,Districts!$A:$F,6,FALSE)</f>
        <v>15555.577330530612</v>
      </c>
      <c r="L476" s="6">
        <f>VLOOKUP($C476,Demographics!$A$1:$T$2860,3,FALSE)/$E476</f>
        <v>0.18181818181818182</v>
      </c>
      <c r="M476" s="6">
        <f>VLOOKUP($C476,Demographics!$A$1:$T$2860,4,FALSE)/$E476</f>
        <v>0.81818181818181823</v>
      </c>
      <c r="N476" s="6">
        <f>VLOOKUP($C476,Demographics!$A$1:$T$2860,5,FALSE)/$E476</f>
        <v>0</v>
      </c>
      <c r="O476" s="6">
        <f>VLOOKUP($C476,Demographics!$A$1:$T$2860,6,FALSE)/$E476</f>
        <v>0</v>
      </c>
      <c r="P476" s="6">
        <f>VLOOKUP($C476,Demographics!$A$1:$T$2860,7,FALSE)/$E476</f>
        <v>0</v>
      </c>
      <c r="Q476" s="6">
        <f>VLOOKUP($C476,Demographics!$A$1:$T$2860,8,FALSE)/$E476</f>
        <v>1</v>
      </c>
      <c r="R476" s="6">
        <f>VLOOKUP($C476,Demographics!$A$1:$T$2860,9,FALSE)/$E476</f>
        <v>0</v>
      </c>
      <c r="S476" s="6">
        <f>VLOOKUP($C476,Demographics!$A$1:$T$2860,10,FALSE)/$E476</f>
        <v>0</v>
      </c>
      <c r="T476" s="6">
        <f>VLOOKUP($C476,Demographics!$A$1:$T$2860,11,FALSE)/$E476</f>
        <v>0</v>
      </c>
      <c r="U476" s="6">
        <f>VLOOKUP($C476,Demographics!$A$1:$T$2860,12,FALSE)/$E476</f>
        <v>0.54545454545454541</v>
      </c>
      <c r="V476" s="6">
        <f>VLOOKUP($C476,Demographics!$A$1:$T$2860,13,FALSE)/$E476</f>
        <v>0</v>
      </c>
      <c r="W476" s="6">
        <f>VLOOKUP($C476,Demographics!$A$1:$T$2860,14,FALSE)/$E476</f>
        <v>0</v>
      </c>
      <c r="X476" s="6">
        <f>VLOOKUP($C476,Demographics!$A$1:$T$2860,15,FALSE)/$E476</f>
        <v>1</v>
      </c>
      <c r="Y476" s="6">
        <f>VLOOKUP($C476,Demographics!$A$1:$T$2860,16,FALSE)/$E476</f>
        <v>0.54545454545454541</v>
      </c>
      <c r="Z476" s="6">
        <f>VLOOKUP($C476,Demographics!$A$1:$T$2860,17,FALSE)/$E476</f>
        <v>0</v>
      </c>
      <c r="AA476" s="6">
        <f>VLOOKUP($C476,Demographics!$A$1:$T$2860,18,FALSE)/$E476</f>
        <v>0.63636363636363635</v>
      </c>
      <c r="AB476" s="6">
        <f>VLOOKUP($C476,Demographics!$A$1:$T$2860,19,FALSE)/$E476</f>
        <v>0</v>
      </c>
      <c r="AC476" s="54">
        <f>VLOOKUP($C476,Demographics!$A$1:$T$2860,20,FALSE)/$E476</f>
        <v>0</v>
      </c>
      <c r="AD476" s="44" t="str">
        <f t="shared" si="35"/>
        <v/>
      </c>
      <c r="AE476" s="44" t="str">
        <f t="shared" si="36"/>
        <v/>
      </c>
      <c r="AF476" s="44" t="str">
        <f t="shared" si="37"/>
        <v/>
      </c>
      <c r="AG476" s="19"/>
      <c r="AH476" s="20"/>
      <c r="AI476" s="17"/>
      <c r="AJ476" s="21">
        <f t="shared" si="39"/>
        <v>0</v>
      </c>
      <c r="AK476" s="27">
        <f t="shared" si="38"/>
        <v>223</v>
      </c>
    </row>
    <row r="477" spans="1:37" x14ac:dyDescent="0.2">
      <c r="A477" s="9" t="s">
        <v>792</v>
      </c>
      <c r="B477" s="8" t="s">
        <v>173</v>
      </c>
      <c r="C477" s="35">
        <v>4254</v>
      </c>
      <c r="D477" s="36" t="s">
        <v>123</v>
      </c>
      <c r="E477" s="40">
        <f>VLOOKUP($C477,Demographics!$A$2:$T$2860,2,FALSE)</f>
        <v>614</v>
      </c>
      <c r="F477" s="87">
        <f>IFERROR(VLOOKUP($C477,'Graduation Rate'!$A:$M,13,FALSE), "")</f>
        <v>0.86206896600000005</v>
      </c>
      <c r="G477" s="87">
        <f>IFERROR(VLOOKUP($C477,Discipline!$A:$I,4,FALSE), "")</f>
        <v>7.0000000000000007E-2</v>
      </c>
      <c r="H477" s="87" t="str">
        <f>IFERROR(VLOOKUP($C477,'Dual Credit'!$A:$P,6,FALSE), "")</f>
        <v/>
      </c>
      <c r="I477" s="99">
        <f>VLOOKUP($A477,Districts!$A:$G,7,FALSE)</f>
        <v>3.0848329048843186</v>
      </c>
      <c r="J477" s="90">
        <f>VLOOKUP($A477,Districts!$A:$F,5,FALSE)</f>
        <v>15.168520807581379</v>
      </c>
      <c r="K477" s="55">
        <f>VLOOKUP($A477,Districts!$A:$F,6,FALSE)</f>
        <v>15555.577330530612</v>
      </c>
      <c r="L477" s="6">
        <f>VLOOKUP($C477,Demographics!$A$1:$T$2860,3,FALSE)/$E477</f>
        <v>0.52442996742671011</v>
      </c>
      <c r="M477" s="6">
        <f>VLOOKUP($C477,Demographics!$A$1:$T$2860,4,FALSE)/$E477</f>
        <v>0.47557003257328989</v>
      </c>
      <c r="N477" s="6">
        <f>VLOOKUP($C477,Demographics!$A$1:$T$2860,5,FALSE)/$E477</f>
        <v>4.8859934853420191E-3</v>
      </c>
      <c r="O477" s="6">
        <f>VLOOKUP($C477,Demographics!$A$1:$T$2860,6,FALSE)/$E477</f>
        <v>0</v>
      </c>
      <c r="P477" s="6">
        <f>VLOOKUP($C477,Demographics!$A$1:$T$2860,7,FALSE)/$E477</f>
        <v>0</v>
      </c>
      <c r="Q477" s="6">
        <f>VLOOKUP($C477,Demographics!$A$1:$T$2860,8,FALSE)/$E477</f>
        <v>0.95276872964169379</v>
      </c>
      <c r="R477" s="6">
        <f>VLOOKUP($C477,Demographics!$A$1:$T$2860,9,FALSE)/$E477</f>
        <v>0</v>
      </c>
      <c r="S477" s="6">
        <f>VLOOKUP($C477,Demographics!$A$1:$T$2860,10,FALSE)/$E477</f>
        <v>1.6286644951140066E-3</v>
      </c>
      <c r="T477" s="6">
        <f>VLOOKUP($C477,Demographics!$A$1:$T$2860,11,FALSE)/$E477</f>
        <v>4.071661237785016E-2</v>
      </c>
      <c r="U477" s="6">
        <f>VLOOKUP($C477,Demographics!$A$1:$T$2860,12,FALSE)/$E477</f>
        <v>0.3306188925081433</v>
      </c>
      <c r="V477" s="6">
        <f>VLOOKUP($C477,Demographics!$A$1:$T$2860,13,FALSE)/$E477</f>
        <v>0</v>
      </c>
      <c r="W477" s="6">
        <f>VLOOKUP($C477,Demographics!$A$1:$T$2860,14,FALSE)/$E477</f>
        <v>8.143322475570032E-2</v>
      </c>
      <c r="X477" s="6">
        <f>VLOOKUP($C477,Demographics!$A$1:$T$2860,15,FALSE)/$E477</f>
        <v>0.88110749185667747</v>
      </c>
      <c r="Y477" s="6">
        <f>VLOOKUP($C477,Demographics!$A$1:$T$2860,16,FALSE)/$E477</f>
        <v>0.45276872964169379</v>
      </c>
      <c r="Z477" s="6">
        <f>VLOOKUP($C477,Demographics!$A$1:$T$2860,17,FALSE)/$E477</f>
        <v>0</v>
      </c>
      <c r="AA477" s="6">
        <f>VLOOKUP($C477,Demographics!$A$1:$T$2860,18,FALSE)/$E477</f>
        <v>5.2117263843648211E-2</v>
      </c>
      <c r="AB477" s="6">
        <f>VLOOKUP($C477,Demographics!$A$1:$T$2860,19,FALSE)/$E477</f>
        <v>1.9543973941368076E-2</v>
      </c>
      <c r="AC477" s="54">
        <f>VLOOKUP($C477,Demographics!$A$1:$T$2860,20,FALSE)/$E477</f>
        <v>0.13843648208469056</v>
      </c>
      <c r="AD477" s="44">
        <f t="shared" si="35"/>
        <v>2.0283446712018143</v>
      </c>
      <c r="AE477" s="44">
        <f t="shared" si="36"/>
        <v>1.6510590858416947</v>
      </c>
      <c r="AF477" s="44" t="str">
        <f t="shared" si="37"/>
        <v/>
      </c>
      <c r="AG477" s="21">
        <v>-0.254</v>
      </c>
      <c r="AH477" s="18">
        <v>7.1999999999999995E-2</v>
      </c>
      <c r="AI477" s="17"/>
      <c r="AJ477" s="21">
        <f t="shared" si="39"/>
        <v>-0.182</v>
      </c>
      <c r="AK477" s="27">
        <f t="shared" si="38"/>
        <v>337</v>
      </c>
    </row>
    <row r="478" spans="1:37" x14ac:dyDescent="0.2">
      <c r="A478" s="9" t="s">
        <v>793</v>
      </c>
      <c r="B478" s="8" t="s">
        <v>103</v>
      </c>
      <c r="C478" s="35">
        <v>2386</v>
      </c>
      <c r="D478" s="36" t="s">
        <v>123</v>
      </c>
      <c r="E478" s="40">
        <f>VLOOKUP($C478,Demographics!$A$2:$T$2860,2,FALSE)</f>
        <v>83</v>
      </c>
      <c r="F478" s="87" t="str">
        <f>IFERROR(VLOOKUP($C478,'Graduation Rate'!$A:$M,13,FALSE), "")</f>
        <v/>
      </c>
      <c r="G478" s="87">
        <f>IFERROR(VLOOKUP($C478,Discipline!$A:$I,4,FALSE), "")</f>
        <v>3.5000000000000003E-2</v>
      </c>
      <c r="H478" s="87">
        <f>IFERROR(VLOOKUP($C478,'Dual Credit'!$A:$P,6,FALSE), "")</f>
        <v>0.1</v>
      </c>
      <c r="I478" s="99">
        <f>VLOOKUP($A478,Districts!$A:$G,7,FALSE)</f>
        <v>1.2265625</v>
      </c>
      <c r="J478" s="90">
        <f>VLOOKUP($A478,Districts!$A:$F,5,FALSE)</f>
        <v>14.599476439790573</v>
      </c>
      <c r="K478" s="55">
        <f>VLOOKUP($A478,Districts!$A:$F,6,FALSE)</f>
        <v>16745.468352160657</v>
      </c>
      <c r="L478" s="6">
        <f>VLOOKUP($C478,Demographics!$A$1:$T$2860,3,FALSE)/$E478</f>
        <v>0.43373493975903615</v>
      </c>
      <c r="M478" s="6">
        <f>VLOOKUP($C478,Demographics!$A$1:$T$2860,4,FALSE)/$E478</f>
        <v>0.5662650602409639</v>
      </c>
      <c r="N478" s="6">
        <f>VLOOKUP($C478,Demographics!$A$1:$T$2860,5,FALSE)/$E478</f>
        <v>0</v>
      </c>
      <c r="O478" s="6">
        <f>VLOOKUP($C478,Demographics!$A$1:$T$2860,6,FALSE)/$E478</f>
        <v>1.2048192771084338E-2</v>
      </c>
      <c r="P478" s="6">
        <f>VLOOKUP($C478,Demographics!$A$1:$T$2860,7,FALSE)/$E478</f>
        <v>0</v>
      </c>
      <c r="Q478" s="6">
        <f>VLOOKUP($C478,Demographics!$A$1:$T$2860,8,FALSE)/$E478</f>
        <v>0.10843373493975904</v>
      </c>
      <c r="R478" s="6">
        <f>VLOOKUP($C478,Demographics!$A$1:$T$2860,9,FALSE)/$E478</f>
        <v>0</v>
      </c>
      <c r="S478" s="6">
        <f>VLOOKUP($C478,Demographics!$A$1:$T$2860,10,FALSE)/$E478</f>
        <v>6.0240963855421686E-2</v>
      </c>
      <c r="T478" s="6">
        <f>VLOOKUP($C478,Demographics!$A$1:$T$2860,11,FALSE)/$E478</f>
        <v>0.81927710843373491</v>
      </c>
      <c r="U478" s="6">
        <f>VLOOKUP($C478,Demographics!$A$1:$T$2860,12,FALSE)/$E478</f>
        <v>1.2048192771084338E-2</v>
      </c>
      <c r="V478" s="6">
        <f>VLOOKUP($C478,Demographics!$A$1:$T$2860,13,FALSE)/$E478</f>
        <v>1.2048192771084338E-2</v>
      </c>
      <c r="W478" s="6">
        <f>VLOOKUP($C478,Demographics!$A$1:$T$2860,14,FALSE)/$E478</f>
        <v>6.0240963855421686E-2</v>
      </c>
      <c r="X478" s="6">
        <f>VLOOKUP($C478,Demographics!$A$1:$T$2860,15,FALSE)/$E478</f>
        <v>0.55421686746987953</v>
      </c>
      <c r="Y478" s="6">
        <f>VLOOKUP($C478,Demographics!$A$1:$T$2860,16,FALSE)/$E478</f>
        <v>0</v>
      </c>
      <c r="Z478" s="6">
        <f>VLOOKUP($C478,Demographics!$A$1:$T$2860,17,FALSE)/$E478</f>
        <v>2.4096385542168676E-2</v>
      </c>
      <c r="AA478" s="6">
        <f>VLOOKUP($C478,Demographics!$A$1:$T$2860,18,FALSE)/$E478</f>
        <v>1.2048192771084338E-2</v>
      </c>
      <c r="AB478" s="6">
        <f>VLOOKUP($C478,Demographics!$A$1:$T$2860,19,FALSE)/$E478</f>
        <v>9.6385542168674704E-2</v>
      </c>
      <c r="AC478" s="54">
        <f>VLOOKUP($C478,Demographics!$A$1:$T$2860,20,FALSE)/$E478</f>
        <v>0.19277108433734941</v>
      </c>
      <c r="AD478" s="44">
        <f t="shared" si="35"/>
        <v>2.8010000000000002</v>
      </c>
      <c r="AE478" s="44" t="str">
        <f t="shared" si="36"/>
        <v/>
      </c>
      <c r="AF478" s="44">
        <f t="shared" si="37"/>
        <v>2.7930000000000001</v>
      </c>
      <c r="AG478" s="19">
        <v>7.0000000000000007E-2</v>
      </c>
      <c r="AH478" s="20"/>
      <c r="AI478" s="17">
        <v>0.46300000000000002</v>
      </c>
      <c r="AJ478" s="21">
        <f t="shared" si="39"/>
        <v>0.53300000000000003</v>
      </c>
      <c r="AK478" s="27">
        <f t="shared" si="38"/>
        <v>70</v>
      </c>
    </row>
    <row r="479" spans="1:37" x14ac:dyDescent="0.2">
      <c r="A479" s="9" t="s">
        <v>878</v>
      </c>
      <c r="B479" s="8" t="s">
        <v>202</v>
      </c>
      <c r="C479" s="35">
        <v>4071</v>
      </c>
      <c r="D479" s="36" t="s">
        <v>124</v>
      </c>
      <c r="E479" s="40">
        <f>VLOOKUP($C479,Demographics!$A$2:$T$2860,2,FALSE)</f>
        <v>141</v>
      </c>
      <c r="F479" s="87" t="str">
        <f>IFERROR(VLOOKUP($C479,'Graduation Rate'!$A:$M,13,FALSE), "")</f>
        <v/>
      </c>
      <c r="G479" s="87">
        <f>IFERROR(VLOOKUP($C479,Discipline!$A:$I,4,FALSE), "")</f>
        <v>0.28100000000000003</v>
      </c>
      <c r="H479" s="87" t="str">
        <f>IFERROR(VLOOKUP($C479,'Dual Credit'!$A:$P,6,FALSE), "")</f>
        <v/>
      </c>
      <c r="I479" s="99">
        <f>VLOOKUP($A479,Districts!$A:$G,7,FALSE)</f>
        <v>5.6924480116745713</v>
      </c>
      <c r="J479" s="90">
        <f>VLOOKUP($A479,Districts!$A:$F,5,FALSE)</f>
        <v>15.594621749084498</v>
      </c>
      <c r="K479" s="55">
        <f>VLOOKUP($A479,Districts!$A:$F,6,FALSE)</f>
        <v>14159.683786200632</v>
      </c>
      <c r="L479" s="6">
        <f>VLOOKUP($C479,Demographics!$A$1:$T$2860,3,FALSE)/$E479</f>
        <v>0.45390070921985815</v>
      </c>
      <c r="M479" s="6">
        <f>VLOOKUP($C479,Demographics!$A$1:$T$2860,4,FALSE)/$E479</f>
        <v>0.54609929078014185</v>
      </c>
      <c r="N479" s="6">
        <f>VLOOKUP($C479,Demographics!$A$1:$T$2860,5,FALSE)/$E479</f>
        <v>0</v>
      </c>
      <c r="O479" s="6">
        <f>VLOOKUP($C479,Demographics!$A$1:$T$2860,6,FALSE)/$E479</f>
        <v>0</v>
      </c>
      <c r="P479" s="6">
        <f>VLOOKUP($C479,Demographics!$A$1:$T$2860,7,FALSE)/$E479</f>
        <v>7.0921985815602835E-3</v>
      </c>
      <c r="Q479" s="6">
        <f>VLOOKUP($C479,Demographics!$A$1:$T$2860,8,FALSE)/$E479</f>
        <v>0.25531914893617019</v>
      </c>
      <c r="R479" s="6">
        <f>VLOOKUP($C479,Demographics!$A$1:$T$2860,9,FALSE)/$E479</f>
        <v>7.0921985815602835E-3</v>
      </c>
      <c r="S479" s="6">
        <f>VLOOKUP($C479,Demographics!$A$1:$T$2860,10,FALSE)/$E479</f>
        <v>1.4184397163120567E-2</v>
      </c>
      <c r="T479" s="6">
        <f>VLOOKUP($C479,Demographics!$A$1:$T$2860,11,FALSE)/$E479</f>
        <v>0.71631205673758869</v>
      </c>
      <c r="U479" s="6">
        <f>VLOOKUP($C479,Demographics!$A$1:$T$2860,12,FALSE)/$E479</f>
        <v>2.8368794326241134E-2</v>
      </c>
      <c r="V479" s="6">
        <f>VLOOKUP($C479,Demographics!$A$1:$T$2860,13,FALSE)/$E479</f>
        <v>2.8368794326241134E-2</v>
      </c>
      <c r="W479" s="6">
        <f>VLOOKUP($C479,Demographics!$A$1:$T$2860,14,FALSE)/$E479</f>
        <v>0.12056737588652482</v>
      </c>
      <c r="X479" s="6">
        <f>VLOOKUP($C479,Demographics!$A$1:$T$2860,15,FALSE)/$E479</f>
        <v>0.85106382978723405</v>
      </c>
      <c r="Y479" s="6">
        <f>VLOOKUP($C479,Demographics!$A$1:$T$2860,16,FALSE)/$E479</f>
        <v>1.4184397163120567E-2</v>
      </c>
      <c r="Z479" s="6">
        <f>VLOOKUP($C479,Demographics!$A$1:$T$2860,17,FALSE)/$E479</f>
        <v>7.0921985815602835E-3</v>
      </c>
      <c r="AA479" s="6">
        <f>VLOOKUP($C479,Demographics!$A$1:$T$2860,18,FALSE)/$E479</f>
        <v>0.16312056737588654</v>
      </c>
      <c r="AB479" s="6">
        <f>VLOOKUP($C479,Demographics!$A$1:$T$2860,19,FALSE)/$E479</f>
        <v>2.1276595744680851E-2</v>
      </c>
      <c r="AC479" s="54">
        <f>VLOOKUP($C479,Demographics!$A$1:$T$2860,20,FALSE)/$E479</f>
        <v>0.40425531914893614</v>
      </c>
      <c r="AD479" s="44">
        <f t="shared" si="35"/>
        <v>2</v>
      </c>
      <c r="AE479" s="44" t="str">
        <f t="shared" si="36"/>
        <v/>
      </c>
      <c r="AF479" s="44">
        <f t="shared" si="37"/>
        <v>1.6962190352020863</v>
      </c>
      <c r="AG479" s="19">
        <v>-7.0999999999999994E-2</v>
      </c>
      <c r="AH479" s="20"/>
      <c r="AI479" s="17">
        <v>-0.23300000000000001</v>
      </c>
      <c r="AJ479" s="21">
        <f t="shared" si="39"/>
        <v>-0.30399999999999999</v>
      </c>
      <c r="AK479" s="27">
        <f t="shared" si="38"/>
        <v>375</v>
      </c>
    </row>
    <row r="480" spans="1:37" x14ac:dyDescent="0.2">
      <c r="A480" s="9" t="s">
        <v>878</v>
      </c>
      <c r="B480" s="8" t="s">
        <v>15</v>
      </c>
      <c r="C480" s="35">
        <v>3468</v>
      </c>
      <c r="D480" s="36" t="s">
        <v>123</v>
      </c>
      <c r="E480" s="40">
        <f>VLOOKUP($C480,Demographics!$A$2:$T$2860,2,FALSE)</f>
        <v>1706</v>
      </c>
      <c r="F480" s="87">
        <f>IFERROR(VLOOKUP($C480,'Graduation Rate'!$A:$M,13,FALSE), "")</f>
        <v>0.913265306</v>
      </c>
      <c r="G480" s="87">
        <f>IFERROR(VLOOKUP($C480,Discipline!$A:$I,4,FALSE), "")</f>
        <v>3.3000000000000002E-2</v>
      </c>
      <c r="H480" s="87">
        <f>IFERROR(VLOOKUP($C480,'Dual Credit'!$A:$P,6,FALSE), "")</f>
        <v>0.20399999999999999</v>
      </c>
      <c r="I480" s="99">
        <f>VLOOKUP($A480,Districts!$A:$G,7,FALSE)</f>
        <v>5.6924480116745713</v>
      </c>
      <c r="J480" s="90">
        <f>VLOOKUP($A480,Districts!$A:$F,5,FALSE)</f>
        <v>15.594621749084498</v>
      </c>
      <c r="K480" s="55">
        <f>VLOOKUP($A480,Districts!$A:$F,6,FALSE)</f>
        <v>14159.683786200632</v>
      </c>
      <c r="L480" s="6">
        <f>VLOOKUP($C480,Demographics!$A$1:$T$2860,3,FALSE)/$E480</f>
        <v>0.51758499413833525</v>
      </c>
      <c r="M480" s="6">
        <f>VLOOKUP($C480,Demographics!$A$1:$T$2860,4,FALSE)/$E480</f>
        <v>0.48182883939038684</v>
      </c>
      <c r="N480" s="6">
        <f>VLOOKUP($C480,Demographics!$A$1:$T$2860,5,FALSE)/$E480</f>
        <v>2.9308323563892145E-3</v>
      </c>
      <c r="O480" s="6">
        <f>VLOOKUP($C480,Demographics!$A$1:$T$2860,6,FALSE)/$E480</f>
        <v>1.4067995310668231E-2</v>
      </c>
      <c r="P480" s="6">
        <f>VLOOKUP($C480,Demographics!$A$1:$T$2860,7,FALSE)/$E480</f>
        <v>9.3786635404454859E-3</v>
      </c>
      <c r="Q480" s="6">
        <f>VLOOKUP($C480,Demographics!$A$1:$T$2860,8,FALSE)/$E480</f>
        <v>0.38980070339976552</v>
      </c>
      <c r="R480" s="6">
        <f>VLOOKUP($C480,Demographics!$A$1:$T$2860,9,FALSE)/$E480</f>
        <v>1.7584994138335288E-3</v>
      </c>
      <c r="S480" s="6">
        <f>VLOOKUP($C480,Demographics!$A$1:$T$2860,10,FALSE)/$E480</f>
        <v>3.1652989449003514E-2</v>
      </c>
      <c r="T480" s="6">
        <f>VLOOKUP($C480,Demographics!$A$1:$T$2860,11,FALSE)/$E480</f>
        <v>0.55041031652989447</v>
      </c>
      <c r="U480" s="6">
        <f>VLOOKUP($C480,Demographics!$A$1:$T$2860,12,FALSE)/$E480</f>
        <v>6.6236811254396247E-2</v>
      </c>
      <c r="V480" s="6">
        <f>VLOOKUP($C480,Demographics!$A$1:$T$2860,13,FALSE)/$E480</f>
        <v>6.4478311840562722E-3</v>
      </c>
      <c r="W480" s="6">
        <f>VLOOKUP($C480,Demographics!$A$1:$T$2860,14,FALSE)/$E480</f>
        <v>2.1101992966002344E-2</v>
      </c>
      <c r="X480" s="6">
        <f>VLOOKUP($C480,Demographics!$A$1:$T$2860,15,FALSE)/$E480</f>
        <v>0.49531066822977726</v>
      </c>
      <c r="Y480" s="6">
        <f>VLOOKUP($C480,Demographics!$A$1:$T$2860,16,FALSE)/$E480</f>
        <v>2.6963657678780773E-2</v>
      </c>
      <c r="Z480" s="6">
        <f>VLOOKUP($C480,Demographics!$A$1:$T$2860,17,FALSE)/$E480</f>
        <v>2.9308323563892145E-3</v>
      </c>
      <c r="AA480" s="6">
        <f>VLOOKUP($C480,Demographics!$A$1:$T$2860,18,FALSE)/$E480</f>
        <v>5.7444314185228607E-2</v>
      </c>
      <c r="AB480" s="6">
        <f>VLOOKUP($C480,Demographics!$A$1:$T$2860,19,FALSE)/$E480</f>
        <v>5.6858147713950764E-2</v>
      </c>
      <c r="AC480" s="54">
        <f>VLOOKUP($C480,Demographics!$A$1:$T$2860,20,FALSE)/$E480</f>
        <v>0.123094958968347</v>
      </c>
      <c r="AD480" s="44">
        <f t="shared" si="35"/>
        <v>2.6765306122448984</v>
      </c>
      <c r="AE480" s="44">
        <f t="shared" si="36"/>
        <v>2.1619144602851326</v>
      </c>
      <c r="AF480" s="44">
        <f t="shared" si="37"/>
        <v>2.5077720207253886</v>
      </c>
      <c r="AG480" s="19">
        <v>-0.15</v>
      </c>
      <c r="AH480" s="20">
        <v>2.7E-2</v>
      </c>
      <c r="AI480" s="17">
        <v>0.156</v>
      </c>
      <c r="AJ480" s="21">
        <f t="shared" si="39"/>
        <v>3.3000000000000002E-2</v>
      </c>
      <c r="AK480" s="27">
        <f t="shared" si="38"/>
        <v>209</v>
      </c>
    </row>
    <row r="481" spans="1:37" x14ac:dyDescent="0.2">
      <c r="A481" s="9" t="s">
        <v>794</v>
      </c>
      <c r="B481" s="8" t="s">
        <v>428</v>
      </c>
      <c r="C481" s="35">
        <v>4022</v>
      </c>
      <c r="D481" s="36" t="s">
        <v>124</v>
      </c>
      <c r="E481" s="40">
        <f>VLOOKUP($C481,Demographics!$A$2:$T$2860,2,FALSE)</f>
        <v>87</v>
      </c>
      <c r="F481" s="87">
        <f>IFERROR(VLOOKUP($C481,'Graduation Rate'!$A:$M,13,FALSE), "")</f>
        <v>0.17647058800000001</v>
      </c>
      <c r="G481" s="87">
        <f>IFERROR(VLOOKUP($C481,Discipline!$A:$I,4,FALSE), "")</f>
        <v>0.23899999999999999</v>
      </c>
      <c r="H481" s="87" t="str">
        <f>IFERROR(VLOOKUP($C481,'Dual Credit'!$A:$P,6,FALSE), "")</f>
        <v/>
      </c>
      <c r="I481" s="99">
        <f>VLOOKUP($A481,Districts!$A:$G,7,FALSE)</f>
        <v>9.221129441624365</v>
      </c>
      <c r="J481" s="90">
        <f>VLOOKUP($A481,Districts!$A:$F,5,FALSE)</f>
        <v>14.948202723822282</v>
      </c>
      <c r="K481" s="55">
        <f>VLOOKUP($A481,Districts!$A:$F,6,FALSE)</f>
        <v>15462.642190790557</v>
      </c>
      <c r="L481" s="6">
        <f>VLOOKUP($C481,Demographics!$A$1:$T$2860,3,FALSE)/$E481</f>
        <v>0.43678160919540232</v>
      </c>
      <c r="M481" s="6">
        <f>VLOOKUP($C481,Demographics!$A$1:$T$2860,4,FALSE)/$E481</f>
        <v>0.56321839080459768</v>
      </c>
      <c r="N481" s="6">
        <f>VLOOKUP($C481,Demographics!$A$1:$T$2860,5,FALSE)/$E481</f>
        <v>0.47126436781609193</v>
      </c>
      <c r="O481" s="6">
        <f>VLOOKUP($C481,Demographics!$A$1:$T$2860,6,FALSE)/$E481</f>
        <v>0</v>
      </c>
      <c r="P481" s="6">
        <f>VLOOKUP($C481,Demographics!$A$1:$T$2860,7,FALSE)/$E481</f>
        <v>0</v>
      </c>
      <c r="Q481" s="6">
        <f>VLOOKUP($C481,Demographics!$A$1:$T$2860,8,FALSE)/$E481</f>
        <v>0.41379310344827586</v>
      </c>
      <c r="R481" s="6">
        <f>VLOOKUP($C481,Demographics!$A$1:$T$2860,9,FALSE)/$E481</f>
        <v>0</v>
      </c>
      <c r="S481" s="6">
        <f>VLOOKUP($C481,Demographics!$A$1:$T$2860,10,FALSE)/$E481</f>
        <v>2.2988505747126436E-2</v>
      </c>
      <c r="T481" s="6">
        <f>VLOOKUP($C481,Demographics!$A$1:$T$2860,11,FALSE)/$E481</f>
        <v>9.1954022988505746E-2</v>
      </c>
      <c r="U481" s="6">
        <f>VLOOKUP($C481,Demographics!$A$1:$T$2860,12,FALSE)/$E481</f>
        <v>0.51724137931034486</v>
      </c>
      <c r="V481" s="6">
        <f>VLOOKUP($C481,Demographics!$A$1:$T$2860,13,FALSE)/$E481</f>
        <v>1.1494252873563218E-2</v>
      </c>
      <c r="W481" s="6">
        <f>VLOOKUP($C481,Demographics!$A$1:$T$2860,14,FALSE)/$E481</f>
        <v>0.10344827586206896</v>
      </c>
      <c r="X481" s="6">
        <f>VLOOKUP($C481,Demographics!$A$1:$T$2860,15,FALSE)/$E481</f>
        <v>0.93103448275862066</v>
      </c>
      <c r="Y481" s="6">
        <f>VLOOKUP($C481,Demographics!$A$1:$T$2860,16,FALSE)/$E481</f>
        <v>0.25287356321839083</v>
      </c>
      <c r="Z481" s="6">
        <f>VLOOKUP($C481,Demographics!$A$1:$T$2860,17,FALSE)/$E481</f>
        <v>1.1494252873563218E-2</v>
      </c>
      <c r="AA481" s="6">
        <f>VLOOKUP($C481,Demographics!$A$1:$T$2860,18,FALSE)/$E481</f>
        <v>0.35632183908045978</v>
      </c>
      <c r="AB481" s="6">
        <f>VLOOKUP($C481,Demographics!$A$1:$T$2860,19,FALSE)/$E481</f>
        <v>1.1494252873563218E-2</v>
      </c>
      <c r="AC481" s="54">
        <f>VLOOKUP($C481,Demographics!$A$1:$T$2860,20,FALSE)/$E481</f>
        <v>0.11494252873563218</v>
      </c>
      <c r="AD481" s="44" t="str">
        <f t="shared" si="35"/>
        <v/>
      </c>
      <c r="AE481" s="44" t="str">
        <f t="shared" si="36"/>
        <v/>
      </c>
      <c r="AF481" s="44" t="str">
        <f t="shared" si="37"/>
        <v/>
      </c>
      <c r="AG481" s="19"/>
      <c r="AH481" s="20"/>
      <c r="AI481" s="17"/>
      <c r="AJ481" s="21">
        <f t="shared" si="39"/>
        <v>0</v>
      </c>
      <c r="AK481" s="27">
        <f t="shared" si="38"/>
        <v>223</v>
      </c>
    </row>
    <row r="482" spans="1:37" x14ac:dyDescent="0.2">
      <c r="A482" s="9" t="s">
        <v>794</v>
      </c>
      <c r="B482" s="8" t="s">
        <v>160</v>
      </c>
      <c r="C482" s="35">
        <v>3141</v>
      </c>
      <c r="D482" s="36" t="s">
        <v>123</v>
      </c>
      <c r="E482" s="40">
        <f>VLOOKUP($C482,Demographics!$A$2:$T$2860,2,FALSE)</f>
        <v>854</v>
      </c>
      <c r="F482" s="87">
        <f>IFERROR(VLOOKUP($C482,'Graduation Rate'!$A:$M,13,FALSE), "")</f>
        <v>0.91489361700000005</v>
      </c>
      <c r="G482" s="87">
        <f>IFERROR(VLOOKUP($C482,Discipline!$A:$I,4,FALSE), "")</f>
        <v>9.5000000000000001E-2</v>
      </c>
      <c r="H482" s="87">
        <f>IFERROR(VLOOKUP($C482,'Dual Credit'!$A:$P,6,FALSE), "")</f>
        <v>0.15</v>
      </c>
      <c r="I482" s="99">
        <f>VLOOKUP($A482,Districts!$A:$G,7,FALSE)</f>
        <v>9.221129441624365</v>
      </c>
      <c r="J482" s="90">
        <f>VLOOKUP($A482,Districts!$A:$F,5,FALSE)</f>
        <v>14.948202723822282</v>
      </c>
      <c r="K482" s="55">
        <f>VLOOKUP($A482,Districts!$A:$F,6,FALSE)</f>
        <v>15462.642190790557</v>
      </c>
      <c r="L482" s="6">
        <f>VLOOKUP($C482,Demographics!$A$1:$T$2860,3,FALSE)/$E482</f>
        <v>0.50234192037470726</v>
      </c>
      <c r="M482" s="6">
        <f>VLOOKUP($C482,Demographics!$A$1:$T$2860,4,FALSE)/$E482</f>
        <v>0.49765807962529274</v>
      </c>
      <c r="N482" s="6">
        <f>VLOOKUP($C482,Demographics!$A$1:$T$2860,5,FALSE)/$E482</f>
        <v>0.16627634660421545</v>
      </c>
      <c r="O482" s="6">
        <f>VLOOKUP($C482,Demographics!$A$1:$T$2860,6,FALSE)/$E482</f>
        <v>3.161592505854801E-2</v>
      </c>
      <c r="P482" s="6">
        <f>VLOOKUP($C482,Demographics!$A$1:$T$2860,7,FALSE)/$E482</f>
        <v>0</v>
      </c>
      <c r="Q482" s="6">
        <f>VLOOKUP($C482,Demographics!$A$1:$T$2860,8,FALSE)/$E482</f>
        <v>0.73536299765807966</v>
      </c>
      <c r="R482" s="6">
        <f>VLOOKUP($C482,Demographics!$A$1:$T$2860,9,FALSE)/$E482</f>
        <v>2.34192037470726E-3</v>
      </c>
      <c r="S482" s="6">
        <f>VLOOKUP($C482,Demographics!$A$1:$T$2860,10,FALSE)/$E482</f>
        <v>2.6932084309133488E-2</v>
      </c>
      <c r="T482" s="6">
        <f>VLOOKUP($C482,Demographics!$A$1:$T$2860,11,FALSE)/$E482</f>
        <v>3.7470725995316159E-2</v>
      </c>
      <c r="U482" s="6">
        <f>VLOOKUP($C482,Demographics!$A$1:$T$2860,12,FALSE)/$E482</f>
        <v>0.35362997658079626</v>
      </c>
      <c r="V482" s="6">
        <f>VLOOKUP($C482,Demographics!$A$1:$T$2860,13,FALSE)/$E482</f>
        <v>3.5128805620608899E-3</v>
      </c>
      <c r="W482" s="6">
        <f>VLOOKUP($C482,Demographics!$A$1:$T$2860,14,FALSE)/$E482</f>
        <v>4.6838407494145202E-2</v>
      </c>
      <c r="X482" s="6">
        <f>VLOOKUP($C482,Demographics!$A$1:$T$2860,15,FALSE)/$E482</f>
        <v>0.90281030444964872</v>
      </c>
      <c r="Y482" s="6">
        <f>VLOOKUP($C482,Demographics!$A$1:$T$2860,16,FALSE)/$E482</f>
        <v>0.24707259953161592</v>
      </c>
      <c r="Z482" s="6">
        <f>VLOOKUP($C482,Demographics!$A$1:$T$2860,17,FALSE)/$E482</f>
        <v>3.5128805620608899E-3</v>
      </c>
      <c r="AA482" s="6">
        <f>VLOOKUP($C482,Demographics!$A$1:$T$2860,18,FALSE)/$E482</f>
        <v>5.2693208430913352E-2</v>
      </c>
      <c r="AB482" s="6">
        <f>VLOOKUP($C482,Demographics!$A$1:$T$2860,19,FALSE)/$E482</f>
        <v>2.3419203747072601E-2</v>
      </c>
      <c r="AC482" s="54">
        <f>VLOOKUP($C482,Demographics!$A$1:$T$2860,20,FALSE)/$E482</f>
        <v>9.0163934426229511E-2</v>
      </c>
      <c r="AD482" s="44">
        <f t="shared" si="35"/>
        <v>2.3739754098360653</v>
      </c>
      <c r="AE482" s="44">
        <f t="shared" si="36"/>
        <v>1.6091003102378489</v>
      </c>
      <c r="AF482" s="44">
        <f t="shared" si="37"/>
        <v>1.9257322175732219</v>
      </c>
      <c r="AG482" s="21">
        <v>6.8000000000000005E-2</v>
      </c>
      <c r="AH482" s="18">
        <v>-0.05</v>
      </c>
      <c r="AI482" s="17">
        <v>0.182</v>
      </c>
      <c r="AJ482" s="21">
        <f t="shared" si="39"/>
        <v>0.2</v>
      </c>
      <c r="AK482" s="27">
        <f t="shared" si="38"/>
        <v>161</v>
      </c>
    </row>
    <row r="483" spans="1:37" x14ac:dyDescent="0.2">
      <c r="A483" s="9" t="s">
        <v>795</v>
      </c>
      <c r="B483" s="8" t="s">
        <v>130</v>
      </c>
      <c r="C483" s="35">
        <v>3273</v>
      </c>
      <c r="D483" s="36" t="s">
        <v>123</v>
      </c>
      <c r="E483" s="40">
        <f>VLOOKUP($C483,Demographics!$A$2:$T$2860,2,FALSE)</f>
        <v>251</v>
      </c>
      <c r="F483" s="87">
        <f>IFERROR(VLOOKUP($C483,'Graduation Rate'!$A:$M,13,FALSE), "")</f>
        <v>0.89830508499999995</v>
      </c>
      <c r="G483" s="87">
        <f>IFERROR(VLOOKUP($C483,Discipline!$A:$I,4,FALSE), "")</f>
        <v>2.5999999999999999E-2</v>
      </c>
      <c r="H483" s="87">
        <f>IFERROR(VLOOKUP($C483,'Dual Credit'!$A:$P,6,FALSE), "")</f>
        <v>0.1</v>
      </c>
      <c r="I483" s="99">
        <f>VLOOKUP($A483,Districts!$A:$G,7,FALSE)</f>
        <v>3.6313416009019166</v>
      </c>
      <c r="J483" s="90">
        <f>VLOOKUP($A483,Districts!$A:$F,5,FALSE)</f>
        <v>13.998170731707319</v>
      </c>
      <c r="K483" s="55">
        <f>VLOOKUP($A483,Districts!$A:$F,6,FALSE)</f>
        <v>14999.331162608352</v>
      </c>
      <c r="L483" s="6">
        <f>VLOOKUP($C483,Demographics!$A$1:$T$2860,3,FALSE)/$E483</f>
        <v>0.50996015936254979</v>
      </c>
      <c r="M483" s="6">
        <f>VLOOKUP($C483,Demographics!$A$1:$T$2860,4,FALSE)/$E483</f>
        <v>0.49003984063745021</v>
      </c>
      <c r="N483" s="6">
        <f>VLOOKUP($C483,Demographics!$A$1:$T$2860,5,FALSE)/$E483</f>
        <v>0</v>
      </c>
      <c r="O483" s="6">
        <f>VLOOKUP($C483,Demographics!$A$1:$T$2860,6,FALSE)/$E483</f>
        <v>3.9840637450199202E-3</v>
      </c>
      <c r="P483" s="6">
        <f>VLOOKUP($C483,Demographics!$A$1:$T$2860,7,FALSE)/$E483</f>
        <v>7.9681274900398405E-3</v>
      </c>
      <c r="Q483" s="6">
        <f>VLOOKUP($C483,Demographics!$A$1:$T$2860,8,FALSE)/$E483</f>
        <v>0.75697211155378485</v>
      </c>
      <c r="R483" s="6">
        <f>VLOOKUP($C483,Demographics!$A$1:$T$2860,9,FALSE)/$E483</f>
        <v>0</v>
      </c>
      <c r="S483" s="6">
        <f>VLOOKUP($C483,Demographics!$A$1:$T$2860,10,FALSE)/$E483</f>
        <v>1.5936254980079681E-2</v>
      </c>
      <c r="T483" s="6">
        <f>VLOOKUP($C483,Demographics!$A$1:$T$2860,11,FALSE)/$E483</f>
        <v>0.2151394422310757</v>
      </c>
      <c r="U483" s="6">
        <f>VLOOKUP($C483,Demographics!$A$1:$T$2860,12,FALSE)/$E483</f>
        <v>0.1752988047808765</v>
      </c>
      <c r="V483" s="6">
        <f>VLOOKUP($C483,Demographics!$A$1:$T$2860,13,FALSE)/$E483</f>
        <v>0</v>
      </c>
      <c r="W483" s="6">
        <f>VLOOKUP($C483,Demographics!$A$1:$T$2860,14,FALSE)/$E483</f>
        <v>0.10756972111553785</v>
      </c>
      <c r="X483" s="6">
        <f>VLOOKUP($C483,Demographics!$A$1:$T$2860,15,FALSE)/$E483</f>
        <v>0.78087649402390436</v>
      </c>
      <c r="Y483" s="6">
        <f>VLOOKUP($C483,Demographics!$A$1:$T$2860,16,FALSE)/$E483</f>
        <v>0.26693227091633465</v>
      </c>
      <c r="Z483" s="6">
        <f>VLOOKUP($C483,Demographics!$A$1:$T$2860,17,FALSE)/$E483</f>
        <v>3.9840637450199202E-3</v>
      </c>
      <c r="AA483" s="6">
        <f>VLOOKUP($C483,Demographics!$A$1:$T$2860,18,FALSE)/$E483</f>
        <v>4.7808764940239043E-2</v>
      </c>
      <c r="AB483" s="6">
        <f>VLOOKUP($C483,Demographics!$A$1:$T$2860,19,FALSE)/$E483</f>
        <v>2.3904382470119521E-2</v>
      </c>
      <c r="AC483" s="54">
        <f>VLOOKUP($C483,Demographics!$A$1:$T$2860,20,FALSE)/$E483</f>
        <v>0.15936254980079681</v>
      </c>
      <c r="AD483" s="44">
        <f t="shared" si="35"/>
        <v>2.6597510373443987</v>
      </c>
      <c r="AE483" s="44">
        <f t="shared" si="36"/>
        <v>2.02</v>
      </c>
      <c r="AF483" s="44">
        <f t="shared" si="37"/>
        <v>2.1425313568985174</v>
      </c>
      <c r="AG483" s="19">
        <v>0.251</v>
      </c>
      <c r="AH483" s="20">
        <v>0.23599999999999999</v>
      </c>
      <c r="AI483" s="17">
        <v>0.25600000000000001</v>
      </c>
      <c r="AJ483" s="21">
        <f t="shared" si="39"/>
        <v>0.74299999999999999</v>
      </c>
      <c r="AK483" s="27">
        <f t="shared" si="38"/>
        <v>42</v>
      </c>
    </row>
    <row r="484" spans="1:37" x14ac:dyDescent="0.2">
      <c r="A484" s="9" t="s">
        <v>796</v>
      </c>
      <c r="B484" s="8" t="s">
        <v>128</v>
      </c>
      <c r="C484" s="35">
        <v>3147</v>
      </c>
      <c r="D484" s="36" t="s">
        <v>123</v>
      </c>
      <c r="E484" s="40">
        <f>VLOOKUP($C484,Demographics!$A$2:$T$2860,2,FALSE)</f>
        <v>1049</v>
      </c>
      <c r="F484" s="87">
        <f>IFERROR(VLOOKUP($C484,'Graduation Rate'!$A:$M,13,FALSE), "")</f>
        <v>0.88888888899999996</v>
      </c>
      <c r="G484" s="87">
        <f>IFERROR(VLOOKUP($C484,Discipline!$A:$I,4,FALSE), "")</f>
        <v>1.4999999999999999E-2</v>
      </c>
      <c r="H484" s="87">
        <f>IFERROR(VLOOKUP($C484,'Dual Credit'!$A:$P,6,FALSE), "")</f>
        <v>9.2999999999999999E-2</v>
      </c>
      <c r="I484" s="99">
        <f>VLOOKUP($A484,Districts!$A:$G,7,FALSE)</f>
        <v>2.9711118575747397</v>
      </c>
      <c r="J484" s="90">
        <f>VLOOKUP($A484,Districts!$A:$F,5,FALSE)</f>
        <v>15.061888838592546</v>
      </c>
      <c r="K484" s="55">
        <f>VLOOKUP($A484,Districts!$A:$F,6,FALSE)</f>
        <v>14161.809652765432</v>
      </c>
      <c r="L484" s="6">
        <f>VLOOKUP($C484,Demographics!$A$1:$T$2860,3,FALSE)/$E484</f>
        <v>0.47759771210676832</v>
      </c>
      <c r="M484" s="6">
        <f>VLOOKUP($C484,Demographics!$A$1:$T$2860,4,FALSE)/$E484</f>
        <v>0.52240228789323162</v>
      </c>
      <c r="N484" s="6">
        <f>VLOOKUP($C484,Demographics!$A$1:$T$2860,5,FALSE)/$E484</f>
        <v>5.7197330791229741E-3</v>
      </c>
      <c r="O484" s="6">
        <f>VLOOKUP($C484,Demographics!$A$1:$T$2860,6,FALSE)/$E484</f>
        <v>1.9065776930409915E-2</v>
      </c>
      <c r="P484" s="6">
        <f>VLOOKUP($C484,Demographics!$A$1:$T$2860,7,FALSE)/$E484</f>
        <v>1.2392755004766444E-2</v>
      </c>
      <c r="Q484" s="6">
        <f>VLOOKUP($C484,Demographics!$A$1:$T$2860,8,FALSE)/$E484</f>
        <v>0.10772163965681601</v>
      </c>
      <c r="R484" s="6">
        <f>VLOOKUP($C484,Demographics!$A$1:$T$2860,9,FALSE)/$E484</f>
        <v>1.9065776930409914E-3</v>
      </c>
      <c r="S484" s="6">
        <f>VLOOKUP($C484,Demographics!$A$1:$T$2860,10,FALSE)/$E484</f>
        <v>6.5776930409914197E-2</v>
      </c>
      <c r="T484" s="6">
        <f>VLOOKUP($C484,Demographics!$A$1:$T$2860,11,FALSE)/$E484</f>
        <v>0.78741658722592944</v>
      </c>
      <c r="U484" s="6">
        <f>VLOOKUP($C484,Demographics!$A$1:$T$2860,12,FALSE)/$E484</f>
        <v>1.334604385128694E-2</v>
      </c>
      <c r="V484" s="6">
        <f>VLOOKUP($C484,Demographics!$A$1:$T$2860,13,FALSE)/$E484</f>
        <v>4.7664442326024788E-3</v>
      </c>
      <c r="W484" s="6">
        <f>VLOOKUP($C484,Demographics!$A$1:$T$2860,14,FALSE)/$E484</f>
        <v>2.0972354623450904E-2</v>
      </c>
      <c r="X484" s="6">
        <f>VLOOKUP($C484,Demographics!$A$1:$T$2860,15,FALSE)/$E484</f>
        <v>0.36224976167778838</v>
      </c>
      <c r="Y484" s="6">
        <f>VLOOKUP($C484,Demographics!$A$1:$T$2860,16,FALSE)/$E484</f>
        <v>0</v>
      </c>
      <c r="Z484" s="6">
        <f>VLOOKUP($C484,Demographics!$A$1:$T$2860,17,FALSE)/$E484</f>
        <v>1.2392755004766444E-2</v>
      </c>
      <c r="AA484" s="6">
        <f>VLOOKUP($C484,Demographics!$A$1:$T$2860,18,FALSE)/$E484</f>
        <v>9.8188751191611065E-2</v>
      </c>
      <c r="AB484" s="6">
        <f>VLOOKUP($C484,Demographics!$A$1:$T$2860,19,FALSE)/$E484</f>
        <v>6.1010486177311724E-2</v>
      </c>
      <c r="AC484" s="54">
        <f>VLOOKUP($C484,Demographics!$A$1:$T$2860,20,FALSE)/$E484</f>
        <v>0.13918017159199236</v>
      </c>
      <c r="AD484" s="44">
        <f t="shared" si="35"/>
        <v>2.942767950052029</v>
      </c>
      <c r="AE484" s="44">
        <f t="shared" si="36"/>
        <v>2.274409044193217</v>
      </c>
      <c r="AF484" s="44">
        <f t="shared" si="37"/>
        <v>2.3032258064516129</v>
      </c>
      <c r="AG484" s="21">
        <v>4.1000000000000002E-2</v>
      </c>
      <c r="AH484" s="18">
        <v>-1.6E-2</v>
      </c>
      <c r="AI484" s="17">
        <v>-0.23699999999999999</v>
      </c>
      <c r="AJ484" s="21">
        <f t="shared" si="39"/>
        <v>-0.21199999999999999</v>
      </c>
      <c r="AK484" s="27">
        <f t="shared" si="38"/>
        <v>349</v>
      </c>
    </row>
    <row r="485" spans="1:37" x14ac:dyDescent="0.2">
      <c r="A485" s="9" t="s">
        <v>797</v>
      </c>
      <c r="B485" s="8" t="s">
        <v>354</v>
      </c>
      <c r="C485" s="35">
        <v>3075</v>
      </c>
      <c r="D485" s="36" t="s">
        <v>123</v>
      </c>
      <c r="E485" s="40">
        <f>VLOOKUP($C485,Demographics!$A$2:$T$2860,2,FALSE)</f>
        <v>57</v>
      </c>
      <c r="F485" s="87" t="str">
        <f>IFERROR(VLOOKUP($C485,'Graduation Rate'!$A:$M,13,FALSE), "")</f>
        <v/>
      </c>
      <c r="G485" s="87" t="str">
        <f>IFERROR(VLOOKUP($C485,Discipline!$A:$I,4,FALSE), "")</f>
        <v/>
      </c>
      <c r="H485" s="87">
        <f>IFERROR(VLOOKUP($C485,'Dual Credit'!$A:$P,6,FALSE), "")</f>
        <v>0.14299999999999999</v>
      </c>
      <c r="I485" s="99">
        <f>VLOOKUP($A485,Districts!$A:$G,7,FALSE)</f>
        <v>2.4193548387096775</v>
      </c>
      <c r="J485" s="90">
        <f>VLOOKUP($A485,Districts!$A:$F,5,FALSE)</f>
        <v>5.3100000000000005</v>
      </c>
      <c r="K485" s="55">
        <f>VLOOKUP($A485,Districts!$A:$F,6,FALSE)</f>
        <v>44198.009981167597</v>
      </c>
      <c r="L485" s="6">
        <f>VLOOKUP($C485,Demographics!$A$1:$T$2860,3,FALSE)/$E485</f>
        <v>0.42105263157894735</v>
      </c>
      <c r="M485" s="6">
        <f>VLOOKUP($C485,Demographics!$A$1:$T$2860,4,FALSE)/$E485</f>
        <v>0.57894736842105265</v>
      </c>
      <c r="N485" s="6">
        <f>VLOOKUP($C485,Demographics!$A$1:$T$2860,5,FALSE)/$E485</f>
        <v>0</v>
      </c>
      <c r="O485" s="6">
        <f>VLOOKUP($C485,Demographics!$A$1:$T$2860,6,FALSE)/$E485</f>
        <v>0</v>
      </c>
      <c r="P485" s="6">
        <f>VLOOKUP($C485,Demographics!$A$1:$T$2860,7,FALSE)/$E485</f>
        <v>0</v>
      </c>
      <c r="Q485" s="6">
        <f>VLOOKUP($C485,Demographics!$A$1:$T$2860,8,FALSE)/$E485</f>
        <v>7.0175438596491224E-2</v>
      </c>
      <c r="R485" s="6">
        <f>VLOOKUP($C485,Demographics!$A$1:$T$2860,9,FALSE)/$E485</f>
        <v>0</v>
      </c>
      <c r="S485" s="6">
        <f>VLOOKUP($C485,Demographics!$A$1:$T$2860,10,FALSE)/$E485</f>
        <v>3.5087719298245612E-2</v>
      </c>
      <c r="T485" s="6">
        <f>VLOOKUP($C485,Demographics!$A$1:$T$2860,11,FALSE)/$E485</f>
        <v>0.89473684210526316</v>
      </c>
      <c r="U485" s="6">
        <f>VLOOKUP($C485,Demographics!$A$1:$T$2860,12,FALSE)/$E485</f>
        <v>0</v>
      </c>
      <c r="V485" s="6">
        <f>VLOOKUP($C485,Demographics!$A$1:$T$2860,13,FALSE)/$E485</f>
        <v>0</v>
      </c>
      <c r="W485" s="6">
        <f>VLOOKUP($C485,Demographics!$A$1:$T$2860,14,FALSE)/$E485</f>
        <v>0</v>
      </c>
      <c r="X485" s="6">
        <f>VLOOKUP($C485,Demographics!$A$1:$T$2860,15,FALSE)/$E485</f>
        <v>0.73684210526315785</v>
      </c>
      <c r="Y485" s="6">
        <f>VLOOKUP($C485,Demographics!$A$1:$T$2860,16,FALSE)/$E485</f>
        <v>0</v>
      </c>
      <c r="Z485" s="6">
        <f>VLOOKUP($C485,Demographics!$A$1:$T$2860,17,FALSE)/$E485</f>
        <v>0</v>
      </c>
      <c r="AA485" s="6">
        <f>VLOOKUP($C485,Demographics!$A$1:$T$2860,18,FALSE)/$E485</f>
        <v>8.771929824561403E-2</v>
      </c>
      <c r="AB485" s="6">
        <f>VLOOKUP($C485,Demographics!$A$1:$T$2860,19,FALSE)/$E485</f>
        <v>0</v>
      </c>
      <c r="AC485" s="54">
        <f>VLOOKUP($C485,Demographics!$A$1:$T$2860,20,FALSE)/$E485</f>
        <v>8.771929824561403E-2</v>
      </c>
      <c r="AD485" s="44">
        <f t="shared" si="35"/>
        <v>2.5623069001029868</v>
      </c>
      <c r="AE485" s="44">
        <f t="shared" si="36"/>
        <v>2.0319258496395469</v>
      </c>
      <c r="AF485" s="44">
        <f t="shared" si="37"/>
        <v>2.6359999999999997</v>
      </c>
      <c r="AG485" s="19">
        <v>5.1999999999999998E-2</v>
      </c>
      <c r="AH485" s="20">
        <v>6.6000000000000003E-2</v>
      </c>
      <c r="AI485" s="17">
        <v>0.38600000000000001</v>
      </c>
      <c r="AJ485" s="21">
        <f t="shared" si="39"/>
        <v>0.504</v>
      </c>
      <c r="AK485" s="27">
        <f t="shared" si="38"/>
        <v>75</v>
      </c>
    </row>
    <row r="486" spans="1:37" x14ac:dyDescent="0.2">
      <c r="A486" s="9" t="s">
        <v>798</v>
      </c>
      <c r="B486" s="8" t="s">
        <v>73</v>
      </c>
      <c r="C486" s="35">
        <v>2162</v>
      </c>
      <c r="D486" s="36" t="s">
        <v>123</v>
      </c>
      <c r="E486" s="40">
        <f>VLOOKUP($C486,Demographics!$A$2:$T$2860,2,FALSE)</f>
        <v>154</v>
      </c>
      <c r="F486" s="87" t="str">
        <f>IFERROR(VLOOKUP($C486,'Graduation Rate'!$A:$M,13,FALSE), "")</f>
        <v/>
      </c>
      <c r="G486" s="87">
        <f>IFERROR(VLOOKUP($C486,Discipline!$A:$I,4,FALSE), "")</f>
        <v>0.14399999999999999</v>
      </c>
      <c r="H486" s="87">
        <f>IFERROR(VLOOKUP($C486,'Dual Credit'!$A:$P,6,FALSE), "")</f>
        <v>0.1</v>
      </c>
      <c r="I486" s="99">
        <f>VLOOKUP($A486,Districts!$A:$G,7,FALSE)</f>
        <v>1.2769784172661871</v>
      </c>
      <c r="J486" s="90">
        <f>VLOOKUP($A486,Districts!$A:$F,5,FALSE)</f>
        <v>13.233333333333333</v>
      </c>
      <c r="K486" s="55">
        <f>VLOOKUP($A486,Districts!$A:$F,6,FALSE)</f>
        <v>17692.998416696653</v>
      </c>
      <c r="L486" s="6">
        <f>VLOOKUP($C486,Demographics!$A$1:$T$2860,3,FALSE)/$E486</f>
        <v>0.48051948051948051</v>
      </c>
      <c r="M486" s="6">
        <f>VLOOKUP($C486,Demographics!$A$1:$T$2860,4,FALSE)/$E486</f>
        <v>0.51948051948051943</v>
      </c>
      <c r="N486" s="6">
        <f>VLOOKUP($C486,Demographics!$A$1:$T$2860,5,FALSE)/$E486</f>
        <v>2.5974025974025976E-2</v>
      </c>
      <c r="O486" s="6">
        <f>VLOOKUP($C486,Demographics!$A$1:$T$2860,6,FALSE)/$E486</f>
        <v>6.4935064935064939E-3</v>
      </c>
      <c r="P486" s="6">
        <f>VLOOKUP($C486,Demographics!$A$1:$T$2860,7,FALSE)/$E486</f>
        <v>0</v>
      </c>
      <c r="Q486" s="6">
        <f>VLOOKUP($C486,Demographics!$A$1:$T$2860,8,FALSE)/$E486</f>
        <v>0.26623376623376621</v>
      </c>
      <c r="R486" s="6">
        <f>VLOOKUP($C486,Demographics!$A$1:$T$2860,9,FALSE)/$E486</f>
        <v>0</v>
      </c>
      <c r="S486" s="6">
        <f>VLOOKUP($C486,Demographics!$A$1:$T$2860,10,FALSE)/$E486</f>
        <v>3.2467532467532464E-2</v>
      </c>
      <c r="T486" s="6">
        <f>VLOOKUP($C486,Demographics!$A$1:$T$2860,11,FALSE)/$E486</f>
        <v>0.66883116883116878</v>
      </c>
      <c r="U486" s="6">
        <f>VLOOKUP($C486,Demographics!$A$1:$T$2860,12,FALSE)/$E486</f>
        <v>5.844155844155844E-2</v>
      </c>
      <c r="V486" s="6">
        <f>VLOOKUP($C486,Demographics!$A$1:$T$2860,13,FALSE)/$E486</f>
        <v>0</v>
      </c>
      <c r="W486" s="6">
        <f>VLOOKUP($C486,Demographics!$A$1:$T$2860,14,FALSE)/$E486</f>
        <v>3.896103896103896E-2</v>
      </c>
      <c r="X486" s="6">
        <f>VLOOKUP($C486,Demographics!$A$1:$T$2860,15,FALSE)/$E486</f>
        <v>0.53896103896103897</v>
      </c>
      <c r="Y486" s="6">
        <f>VLOOKUP($C486,Demographics!$A$1:$T$2860,16,FALSE)/$E486</f>
        <v>7.1428571428571425E-2</v>
      </c>
      <c r="Z486" s="6">
        <f>VLOOKUP($C486,Demographics!$A$1:$T$2860,17,FALSE)/$E486</f>
        <v>0</v>
      </c>
      <c r="AA486" s="6">
        <f>VLOOKUP($C486,Demographics!$A$1:$T$2860,18,FALSE)/$E486</f>
        <v>5.1948051948051951E-2</v>
      </c>
      <c r="AB486" s="6">
        <f>VLOOKUP($C486,Demographics!$A$1:$T$2860,19,FALSE)/$E486</f>
        <v>0</v>
      </c>
      <c r="AC486" s="54">
        <f>VLOOKUP($C486,Demographics!$A$1:$T$2860,20,FALSE)/$E486</f>
        <v>0.20779220779220781</v>
      </c>
      <c r="AD486" s="44">
        <f t="shared" si="35"/>
        <v>2.5116514690982776</v>
      </c>
      <c r="AE486" s="44">
        <f t="shared" si="36"/>
        <v>2.1033434650455929</v>
      </c>
      <c r="AF486" s="44">
        <f t="shared" si="37"/>
        <v>2.0790000000000002</v>
      </c>
      <c r="AG486" s="19">
        <v>-0.19900000000000001</v>
      </c>
      <c r="AH486" s="20">
        <v>-1.7000000000000001E-2</v>
      </c>
      <c r="AI486" s="17">
        <v>-0.23300000000000001</v>
      </c>
      <c r="AJ486" s="21">
        <f t="shared" si="39"/>
        <v>-0.44900000000000007</v>
      </c>
      <c r="AK486" s="27">
        <f t="shared" si="38"/>
        <v>412</v>
      </c>
    </row>
    <row r="487" spans="1:37" x14ac:dyDescent="0.2">
      <c r="A487" s="9" t="s">
        <v>879</v>
      </c>
      <c r="B487" s="8" t="s">
        <v>204</v>
      </c>
      <c r="C487" s="35">
        <v>2550</v>
      </c>
      <c r="D487" s="36" t="s">
        <v>123</v>
      </c>
      <c r="E487" s="40">
        <f>VLOOKUP($C487,Demographics!$A$2:$T$2860,2,FALSE)</f>
        <v>83</v>
      </c>
      <c r="F487" s="87">
        <f>IFERROR(VLOOKUP($C487,'Graduation Rate'!$A:$M,13,FALSE), "")</f>
        <v>0.9</v>
      </c>
      <c r="G487" s="87" t="str">
        <f>IFERROR(VLOOKUP($C487,Discipline!$A:$I,4,FALSE), "")</f>
        <v/>
      </c>
      <c r="H487" s="87">
        <f>IFERROR(VLOOKUP($C487,'Dual Credit'!$A:$P,6,FALSE), "")</f>
        <v>0.11</v>
      </c>
      <c r="I487" s="99">
        <f>VLOOKUP($A487,Districts!$A:$G,7,FALSE)</f>
        <v>6.6958250497017895</v>
      </c>
      <c r="J487" s="90">
        <f>VLOOKUP($A487,Districts!$A:$F,5,FALSE)</f>
        <v>12.711764705882352</v>
      </c>
      <c r="K487" s="55">
        <f>VLOOKUP($A487,Districts!$A:$F,6,FALSE)</f>
        <v>23198.368833873206</v>
      </c>
      <c r="L487" s="6">
        <f>VLOOKUP($C487,Demographics!$A$1:$T$2860,3,FALSE)/$E487</f>
        <v>0.48192771084337349</v>
      </c>
      <c r="M487" s="6">
        <f>VLOOKUP($C487,Demographics!$A$1:$T$2860,4,FALSE)/$E487</f>
        <v>0.51807228915662651</v>
      </c>
      <c r="N487" s="6">
        <f>VLOOKUP($C487,Demographics!$A$1:$T$2860,5,FALSE)/$E487</f>
        <v>0.66265060240963858</v>
      </c>
      <c r="O487" s="6">
        <f>VLOOKUP($C487,Demographics!$A$1:$T$2860,6,FALSE)/$E487</f>
        <v>0</v>
      </c>
      <c r="P487" s="6">
        <f>VLOOKUP($C487,Demographics!$A$1:$T$2860,7,FALSE)/$E487</f>
        <v>0</v>
      </c>
      <c r="Q487" s="6">
        <f>VLOOKUP($C487,Demographics!$A$1:$T$2860,8,FALSE)/$E487</f>
        <v>9.6385542168674704E-2</v>
      </c>
      <c r="R487" s="6">
        <f>VLOOKUP($C487,Demographics!$A$1:$T$2860,9,FALSE)/$E487</f>
        <v>0</v>
      </c>
      <c r="S487" s="6">
        <f>VLOOKUP($C487,Demographics!$A$1:$T$2860,10,FALSE)/$E487</f>
        <v>0.19277108433734941</v>
      </c>
      <c r="T487" s="6">
        <f>VLOOKUP($C487,Demographics!$A$1:$T$2860,11,FALSE)/$E487</f>
        <v>4.8192771084337352E-2</v>
      </c>
      <c r="U487" s="6">
        <f>VLOOKUP($C487,Demographics!$A$1:$T$2860,12,FALSE)/$E487</f>
        <v>0.27710843373493976</v>
      </c>
      <c r="V487" s="6">
        <f>VLOOKUP($C487,Demographics!$A$1:$T$2860,13,FALSE)/$E487</f>
        <v>0</v>
      </c>
      <c r="W487" s="6">
        <f>VLOOKUP($C487,Demographics!$A$1:$T$2860,14,FALSE)/$E487</f>
        <v>0.14457831325301204</v>
      </c>
      <c r="X487" s="6">
        <f>VLOOKUP($C487,Demographics!$A$1:$T$2860,15,FALSE)/$E487</f>
        <v>0.87951807228915657</v>
      </c>
      <c r="Y487" s="6">
        <f>VLOOKUP($C487,Demographics!$A$1:$T$2860,16,FALSE)/$E487</f>
        <v>7.2289156626506021E-2</v>
      </c>
      <c r="Z487" s="6">
        <f>VLOOKUP($C487,Demographics!$A$1:$T$2860,17,FALSE)/$E487</f>
        <v>0</v>
      </c>
      <c r="AA487" s="6">
        <f>VLOOKUP($C487,Demographics!$A$1:$T$2860,18,FALSE)/$E487</f>
        <v>9.6385542168674704E-2</v>
      </c>
      <c r="AB487" s="6">
        <f>VLOOKUP($C487,Demographics!$A$1:$T$2860,19,FALSE)/$E487</f>
        <v>0</v>
      </c>
      <c r="AC487" s="54">
        <f>VLOOKUP($C487,Demographics!$A$1:$T$2860,20,FALSE)/$E487</f>
        <v>0.14457831325301204</v>
      </c>
      <c r="AD487" s="44">
        <f t="shared" si="35"/>
        <v>2.653361344537815</v>
      </c>
      <c r="AE487" s="44">
        <f t="shared" si="36"/>
        <v>1.5504201680672269</v>
      </c>
      <c r="AF487" s="44" t="str">
        <f t="shared" si="37"/>
        <v/>
      </c>
      <c r="AG487" s="19">
        <v>0.496</v>
      </c>
      <c r="AH487" s="20">
        <v>-0.193</v>
      </c>
      <c r="AI487" s="17"/>
      <c r="AJ487" s="21">
        <f t="shared" si="39"/>
        <v>0.30299999999999999</v>
      </c>
      <c r="AK487" s="27">
        <f t="shared" si="38"/>
        <v>138</v>
      </c>
    </row>
    <row r="488" spans="1:37" x14ac:dyDescent="0.2">
      <c r="A488" s="9" t="s">
        <v>799</v>
      </c>
      <c r="B488" s="8" t="s">
        <v>360</v>
      </c>
      <c r="C488" s="35">
        <v>2134</v>
      </c>
      <c r="D488" s="36" t="s">
        <v>123</v>
      </c>
      <c r="E488" s="40">
        <f>VLOOKUP($C488,Demographics!$A$2:$T$2860,2,FALSE)</f>
        <v>2090</v>
      </c>
      <c r="F488" s="87">
        <f>IFERROR(VLOOKUP($C488,'Graduation Rate'!$A:$M,13,FALSE), "")</f>
        <v>0.94512195099999996</v>
      </c>
      <c r="G488" s="87">
        <f>IFERROR(VLOOKUP($C488,Discipline!$A:$I,4,FALSE), "")</f>
        <v>4.2999999999999997E-2</v>
      </c>
      <c r="H488" s="87">
        <f>IFERROR(VLOOKUP($C488,'Dual Credit'!$A:$P,6,FALSE), "")</f>
        <v>0.161</v>
      </c>
      <c r="I488" s="99">
        <f>VLOOKUP($A488,Districts!$A:$G,7,FALSE)</f>
        <v>3.5190932397787074</v>
      </c>
      <c r="J488" s="90">
        <f>VLOOKUP($A488,Districts!$A:$F,5,FALSE)</f>
        <v>14.593359581102368</v>
      </c>
      <c r="K488" s="55">
        <f>VLOOKUP($A488,Districts!$A:$F,6,FALSE)</f>
        <v>14434.191711251233</v>
      </c>
      <c r="L488" s="6">
        <f>VLOOKUP($C488,Demographics!$A$1:$T$2860,3,FALSE)/$E488</f>
        <v>0.48899521531100476</v>
      </c>
      <c r="M488" s="6">
        <f>VLOOKUP($C488,Demographics!$A$1:$T$2860,4,FALSE)/$E488</f>
        <v>0.51100478468899524</v>
      </c>
      <c r="N488" s="6">
        <f>VLOOKUP($C488,Demographics!$A$1:$T$2860,5,FALSE)/$E488</f>
        <v>1.9138755980861245E-3</v>
      </c>
      <c r="O488" s="6">
        <f>VLOOKUP($C488,Demographics!$A$1:$T$2860,6,FALSE)/$E488</f>
        <v>9.5693779904306216E-3</v>
      </c>
      <c r="P488" s="6">
        <f>VLOOKUP($C488,Demographics!$A$1:$T$2860,7,FALSE)/$E488</f>
        <v>4.3062200956937796E-3</v>
      </c>
      <c r="Q488" s="6">
        <f>VLOOKUP($C488,Demographics!$A$1:$T$2860,8,FALSE)/$E488</f>
        <v>0.47129186602870815</v>
      </c>
      <c r="R488" s="6">
        <f>VLOOKUP($C488,Demographics!$A$1:$T$2860,9,FALSE)/$E488</f>
        <v>0</v>
      </c>
      <c r="S488" s="6">
        <f>VLOOKUP($C488,Demographics!$A$1:$T$2860,10,FALSE)/$E488</f>
        <v>2.583732057416268E-2</v>
      </c>
      <c r="T488" s="6">
        <f>VLOOKUP($C488,Demographics!$A$1:$T$2860,11,FALSE)/$E488</f>
        <v>0.48708133971291867</v>
      </c>
      <c r="U488" s="6">
        <f>VLOOKUP($C488,Demographics!$A$1:$T$2860,12,FALSE)/$E488</f>
        <v>0.16459330143540671</v>
      </c>
      <c r="V488" s="6">
        <f>VLOOKUP($C488,Demographics!$A$1:$T$2860,13,FALSE)/$E488</f>
        <v>5.7416267942583732E-3</v>
      </c>
      <c r="W488" s="6">
        <f>VLOOKUP($C488,Demographics!$A$1:$T$2860,14,FALSE)/$E488</f>
        <v>4.4976076555023926E-2</v>
      </c>
      <c r="X488" s="6">
        <f>VLOOKUP($C488,Demographics!$A$1:$T$2860,15,FALSE)/$E488</f>
        <v>0.54736842105263162</v>
      </c>
      <c r="Y488" s="6">
        <f>VLOOKUP($C488,Demographics!$A$1:$T$2860,16,FALSE)/$E488</f>
        <v>0.17607655502392344</v>
      </c>
      <c r="Z488" s="6">
        <f>VLOOKUP($C488,Demographics!$A$1:$T$2860,17,FALSE)/$E488</f>
        <v>5.7416267942583732E-3</v>
      </c>
      <c r="AA488" s="6">
        <f>VLOOKUP($C488,Demographics!$A$1:$T$2860,18,FALSE)/$E488</f>
        <v>3.2535885167464113E-2</v>
      </c>
      <c r="AB488" s="6">
        <f>VLOOKUP($C488,Demographics!$A$1:$T$2860,19,FALSE)/$E488</f>
        <v>2.1531100478468901E-2</v>
      </c>
      <c r="AC488" s="54">
        <f>VLOOKUP($C488,Demographics!$A$1:$T$2860,20,FALSE)/$E488</f>
        <v>0.12248803827751197</v>
      </c>
      <c r="AD488" s="44">
        <f t="shared" si="35"/>
        <v>2.7757575757575759</v>
      </c>
      <c r="AE488" s="44">
        <f t="shared" si="36"/>
        <v>2.119718309859155</v>
      </c>
      <c r="AF488" s="44">
        <f t="shared" si="37"/>
        <v>2.020639834881321</v>
      </c>
      <c r="AG488" s="19">
        <v>3.6999999999999998E-2</v>
      </c>
      <c r="AH488" s="20">
        <v>-4.0000000000000001E-3</v>
      </c>
      <c r="AI488" s="17">
        <v>-0.18099999999999999</v>
      </c>
      <c r="AJ488" s="21">
        <f t="shared" si="39"/>
        <v>-0.14799999999999999</v>
      </c>
      <c r="AK488" s="27">
        <f t="shared" si="38"/>
        <v>324</v>
      </c>
    </row>
    <row r="489" spans="1:37" x14ac:dyDescent="0.2">
      <c r="A489" s="9" t="s">
        <v>799</v>
      </c>
      <c r="B489" s="8" t="s">
        <v>257</v>
      </c>
      <c r="C489" s="35">
        <v>1613</v>
      </c>
      <c r="D489" s="36" t="s">
        <v>124</v>
      </c>
      <c r="E489" s="40">
        <f>VLOOKUP($C489,Demographics!$A$2:$T$2860,2,FALSE)</f>
        <v>265</v>
      </c>
      <c r="F489" s="87">
        <f>IFERROR(VLOOKUP($C489,'Graduation Rate'!$A:$M,13,FALSE), "")</f>
        <v>0.42537313399999999</v>
      </c>
      <c r="G489" s="87">
        <f>IFERROR(VLOOKUP($C489,Discipline!$A:$I,4,FALSE), "")</f>
        <v>4.1000000000000002E-2</v>
      </c>
      <c r="H489" s="87">
        <f>IFERROR(VLOOKUP($C489,'Dual Credit'!$A:$P,6,FALSE), "")</f>
        <v>0.01</v>
      </c>
      <c r="I489" s="99">
        <f>VLOOKUP($A489,Districts!$A:$G,7,FALSE)</f>
        <v>3.5190932397787074</v>
      </c>
      <c r="J489" s="90">
        <f>VLOOKUP($A489,Districts!$A:$F,5,FALSE)</f>
        <v>14.593359581102368</v>
      </c>
      <c r="K489" s="55">
        <f>VLOOKUP($A489,Districts!$A:$F,6,FALSE)</f>
        <v>14434.191711251233</v>
      </c>
      <c r="L489" s="6">
        <f>VLOOKUP($C489,Demographics!$A$1:$T$2860,3,FALSE)/$E489</f>
        <v>0.46415094339622642</v>
      </c>
      <c r="M489" s="6">
        <f>VLOOKUP($C489,Demographics!$A$1:$T$2860,4,FALSE)/$E489</f>
        <v>0.53584905660377358</v>
      </c>
      <c r="N489" s="6">
        <f>VLOOKUP($C489,Demographics!$A$1:$T$2860,5,FALSE)/$E489</f>
        <v>1.1320754716981131E-2</v>
      </c>
      <c r="O489" s="6">
        <f>VLOOKUP($C489,Demographics!$A$1:$T$2860,6,FALSE)/$E489</f>
        <v>0</v>
      </c>
      <c r="P489" s="6">
        <f>VLOOKUP($C489,Demographics!$A$1:$T$2860,7,FALSE)/$E489</f>
        <v>0</v>
      </c>
      <c r="Q489" s="6">
        <f>VLOOKUP($C489,Demographics!$A$1:$T$2860,8,FALSE)/$E489</f>
        <v>0.40754716981132078</v>
      </c>
      <c r="R489" s="6">
        <f>VLOOKUP($C489,Demographics!$A$1:$T$2860,9,FALSE)/$E489</f>
        <v>0</v>
      </c>
      <c r="S489" s="6">
        <f>VLOOKUP($C489,Demographics!$A$1:$T$2860,10,FALSE)/$E489</f>
        <v>3.0188679245283019E-2</v>
      </c>
      <c r="T489" s="6">
        <f>VLOOKUP($C489,Demographics!$A$1:$T$2860,11,FALSE)/$E489</f>
        <v>0.55094339622641508</v>
      </c>
      <c r="U489" s="6">
        <f>VLOOKUP($C489,Demographics!$A$1:$T$2860,12,FALSE)/$E489</f>
        <v>0.14339622641509434</v>
      </c>
      <c r="V489" s="6">
        <f>VLOOKUP($C489,Demographics!$A$1:$T$2860,13,FALSE)/$E489</f>
        <v>7.5471698113207548E-3</v>
      </c>
      <c r="W489" s="6">
        <f>VLOOKUP($C489,Demographics!$A$1:$T$2860,14,FALSE)/$E489</f>
        <v>8.6792452830188674E-2</v>
      </c>
      <c r="X489" s="6">
        <f>VLOOKUP($C489,Demographics!$A$1:$T$2860,15,FALSE)/$E489</f>
        <v>0.60754716981132073</v>
      </c>
      <c r="Y489" s="6">
        <f>VLOOKUP($C489,Demographics!$A$1:$T$2860,16,FALSE)/$E489</f>
        <v>6.0377358490566038E-2</v>
      </c>
      <c r="Z489" s="6">
        <f>VLOOKUP($C489,Demographics!$A$1:$T$2860,17,FALSE)/$E489</f>
        <v>0</v>
      </c>
      <c r="AA489" s="6">
        <f>VLOOKUP($C489,Demographics!$A$1:$T$2860,18,FALSE)/$E489</f>
        <v>0.21132075471698114</v>
      </c>
      <c r="AB489" s="6">
        <f>VLOOKUP($C489,Demographics!$A$1:$T$2860,19,FALSE)/$E489</f>
        <v>6.4150943396226415E-2</v>
      </c>
      <c r="AC489" s="54">
        <f>VLOOKUP($C489,Demographics!$A$1:$T$2860,20,FALSE)/$E489</f>
        <v>8.3018867924528297E-2</v>
      </c>
      <c r="AD489" s="44">
        <f t="shared" si="35"/>
        <v>2.4078014184397163</v>
      </c>
      <c r="AE489" s="44" t="str">
        <f t="shared" si="36"/>
        <v/>
      </c>
      <c r="AF489" s="44">
        <f t="shared" si="37"/>
        <v>2.0024009603841537</v>
      </c>
      <c r="AG489" s="19">
        <v>2.1000000000000001E-2</v>
      </c>
      <c r="AH489" s="20"/>
      <c r="AI489" s="17">
        <v>-9.2999999999999999E-2</v>
      </c>
      <c r="AJ489" s="21">
        <f t="shared" si="39"/>
        <v>-7.1999999999999995E-2</v>
      </c>
      <c r="AK489" s="27">
        <f t="shared" si="38"/>
        <v>292</v>
      </c>
    </row>
    <row r="490" spans="1:37" x14ac:dyDescent="0.2">
      <c r="A490" s="9" t="s">
        <v>800</v>
      </c>
      <c r="B490" s="8" t="s">
        <v>267</v>
      </c>
      <c r="C490" s="35">
        <v>3074</v>
      </c>
      <c r="D490" s="36" t="s">
        <v>123</v>
      </c>
      <c r="E490" s="40">
        <f>VLOOKUP($C490,Demographics!$A$2:$T$2860,2,FALSE)</f>
        <v>1188</v>
      </c>
      <c r="F490" s="87">
        <f>IFERROR(VLOOKUP($C490,'Graduation Rate'!$A:$M,13,FALSE), "")</f>
        <v>0.83333333300000001</v>
      </c>
      <c r="G490" s="87">
        <f>IFERROR(VLOOKUP($C490,Discipline!$A:$I,4,FALSE), "")</f>
        <v>0.06</v>
      </c>
      <c r="H490" s="87">
        <f>IFERROR(VLOOKUP($C490,'Dual Credit'!$A:$P,6,FALSE), "")</f>
        <v>6.3E-2</v>
      </c>
      <c r="I490" s="99">
        <f>VLOOKUP($A490,Districts!$A:$G,7,FALSE)</f>
        <v>2.9053152981520292</v>
      </c>
      <c r="J490" s="90">
        <f>VLOOKUP($A490,Districts!$A:$F,5,FALSE)</f>
        <v>17.3001257532949</v>
      </c>
      <c r="K490" s="55">
        <f>VLOOKUP($A490,Districts!$A:$F,6,FALSE)</f>
        <v>13376.97568969814</v>
      </c>
      <c r="L490" s="6">
        <f>VLOOKUP($C490,Demographics!$A$1:$T$2860,3,FALSE)/$E490</f>
        <v>0.47979797979797978</v>
      </c>
      <c r="M490" s="6">
        <f>VLOOKUP($C490,Demographics!$A$1:$T$2860,4,FALSE)/$E490</f>
        <v>0.51936026936026936</v>
      </c>
      <c r="N490" s="6">
        <f>VLOOKUP($C490,Demographics!$A$1:$T$2860,5,FALSE)/$E490</f>
        <v>1.0942760942760943E-2</v>
      </c>
      <c r="O490" s="6">
        <f>VLOOKUP($C490,Demographics!$A$1:$T$2860,6,FALSE)/$E490</f>
        <v>2.1885521885521887E-2</v>
      </c>
      <c r="P490" s="6">
        <f>VLOOKUP($C490,Demographics!$A$1:$T$2860,7,FALSE)/$E490</f>
        <v>1.1784511784511785E-2</v>
      </c>
      <c r="Q490" s="6">
        <f>VLOOKUP($C490,Demographics!$A$1:$T$2860,8,FALSE)/$E490</f>
        <v>0.27946127946127947</v>
      </c>
      <c r="R490" s="6">
        <f>VLOOKUP($C490,Demographics!$A$1:$T$2860,9,FALSE)/$E490</f>
        <v>4.2087542087542087E-3</v>
      </c>
      <c r="S490" s="6">
        <f>VLOOKUP($C490,Demographics!$A$1:$T$2860,10,FALSE)/$E490</f>
        <v>2.1043771043771045E-2</v>
      </c>
      <c r="T490" s="6">
        <f>VLOOKUP($C490,Demographics!$A$1:$T$2860,11,FALSE)/$E490</f>
        <v>0.65067340067340063</v>
      </c>
      <c r="U490" s="6">
        <f>VLOOKUP($C490,Demographics!$A$1:$T$2860,12,FALSE)/$E490</f>
        <v>6.1447811447811446E-2</v>
      </c>
      <c r="V490" s="6">
        <f>VLOOKUP($C490,Demographics!$A$1:$T$2860,13,FALSE)/$E490</f>
        <v>5.8922558922558923E-3</v>
      </c>
      <c r="W490" s="6">
        <f>VLOOKUP($C490,Demographics!$A$1:$T$2860,14,FALSE)/$E490</f>
        <v>1.4309764309764311E-2</v>
      </c>
      <c r="X490" s="6">
        <f>VLOOKUP($C490,Demographics!$A$1:$T$2860,15,FALSE)/$E490</f>
        <v>0.40151515151515149</v>
      </c>
      <c r="Y490" s="6">
        <f>VLOOKUP($C490,Demographics!$A$1:$T$2860,16,FALSE)/$E490</f>
        <v>6.7340067340067337E-3</v>
      </c>
      <c r="Z490" s="6">
        <f>VLOOKUP($C490,Demographics!$A$1:$T$2860,17,FALSE)/$E490</f>
        <v>1.2626262626262626E-2</v>
      </c>
      <c r="AA490" s="6">
        <f>VLOOKUP($C490,Demographics!$A$1:$T$2860,18,FALSE)/$E490</f>
        <v>5.6397306397306397E-2</v>
      </c>
      <c r="AB490" s="6">
        <f>VLOOKUP($C490,Demographics!$A$1:$T$2860,19,FALSE)/$E490</f>
        <v>2.5252525252525252E-2</v>
      </c>
      <c r="AC490" s="54">
        <f>VLOOKUP($C490,Demographics!$A$1:$T$2860,20,FALSE)/$E490</f>
        <v>9.175084175084175E-2</v>
      </c>
      <c r="AD490" s="44">
        <f t="shared" si="35"/>
        <v>2.8738461538461539</v>
      </c>
      <c r="AE490" s="44">
        <f t="shared" si="36"/>
        <v>2.1757451181911613</v>
      </c>
      <c r="AF490" s="44">
        <f t="shared" si="37"/>
        <v>2.3035714285714288</v>
      </c>
      <c r="AG490" s="19">
        <v>-5.3999999999999999E-2</v>
      </c>
      <c r="AH490" s="20">
        <v>-0.13100000000000001</v>
      </c>
      <c r="AI490" s="17">
        <v>-0.16600000000000001</v>
      </c>
      <c r="AJ490" s="21">
        <f t="shared" si="39"/>
        <v>-0.35099999999999998</v>
      </c>
      <c r="AK490" s="27">
        <f t="shared" si="38"/>
        <v>387</v>
      </c>
    </row>
    <row r="491" spans="1:37" x14ac:dyDescent="0.2">
      <c r="A491" s="9" t="s">
        <v>800</v>
      </c>
      <c r="B491" s="8" t="s">
        <v>520</v>
      </c>
      <c r="C491" s="35">
        <v>5506</v>
      </c>
      <c r="D491" s="36" t="s">
        <v>123</v>
      </c>
      <c r="E491" s="40">
        <f>VLOOKUP($C491,Demographics!$A$2:$T$2860,2,FALSE)</f>
        <v>101</v>
      </c>
      <c r="F491" s="87">
        <f>IFERROR(VLOOKUP($C491,'Graduation Rate'!$A:$M,13,FALSE), "")</f>
        <v>5.3333332999999997E-2</v>
      </c>
      <c r="G491" s="87" t="str">
        <f>IFERROR(VLOOKUP($C491,Discipline!$A:$I,4,FALSE), "")</f>
        <v/>
      </c>
      <c r="H491" s="87" t="str">
        <f>IFERROR(VLOOKUP($C491,'Dual Credit'!$A:$P,6,FALSE), "")</f>
        <v/>
      </c>
      <c r="I491" s="99">
        <f>VLOOKUP($A491,Districts!$A:$G,7,FALSE)</f>
        <v>2.9053152981520292</v>
      </c>
      <c r="J491" s="90">
        <f>VLOOKUP($A491,Districts!$A:$F,5,FALSE)</f>
        <v>17.3001257532949</v>
      </c>
      <c r="K491" s="55">
        <f>VLOOKUP($A491,Districts!$A:$F,6,FALSE)</f>
        <v>13376.97568969814</v>
      </c>
      <c r="L491" s="6">
        <f>VLOOKUP($C491,Demographics!$A$1:$T$2860,3,FALSE)/$E491</f>
        <v>0.48514851485148514</v>
      </c>
      <c r="M491" s="6">
        <f>VLOOKUP($C491,Demographics!$A$1:$T$2860,4,FALSE)/$E491</f>
        <v>0.51485148514851486</v>
      </c>
      <c r="N491" s="6">
        <f>VLOOKUP($C491,Demographics!$A$1:$T$2860,5,FALSE)/$E491</f>
        <v>9.9009900990099011E-3</v>
      </c>
      <c r="O491" s="6">
        <f>VLOOKUP($C491,Demographics!$A$1:$T$2860,6,FALSE)/$E491</f>
        <v>2.9702970297029702E-2</v>
      </c>
      <c r="P491" s="6">
        <f>VLOOKUP($C491,Demographics!$A$1:$T$2860,7,FALSE)/$E491</f>
        <v>2.9702970297029702E-2</v>
      </c>
      <c r="Q491" s="6">
        <f>VLOOKUP($C491,Demographics!$A$1:$T$2860,8,FALSE)/$E491</f>
        <v>0.19801980198019803</v>
      </c>
      <c r="R491" s="6">
        <f>VLOOKUP($C491,Demographics!$A$1:$T$2860,9,FALSE)/$E491</f>
        <v>9.9009900990099011E-3</v>
      </c>
      <c r="S491" s="6">
        <f>VLOOKUP($C491,Demographics!$A$1:$T$2860,10,FALSE)/$E491</f>
        <v>2.9702970297029702E-2</v>
      </c>
      <c r="T491" s="6">
        <f>VLOOKUP($C491,Demographics!$A$1:$T$2860,11,FALSE)/$E491</f>
        <v>0.69306930693069302</v>
      </c>
      <c r="U491" s="6">
        <f>VLOOKUP($C491,Demographics!$A$1:$T$2860,12,FALSE)/$E491</f>
        <v>9.9009900990099011E-3</v>
      </c>
      <c r="V491" s="6">
        <f>VLOOKUP($C491,Demographics!$A$1:$T$2860,13,FALSE)/$E491</f>
        <v>0</v>
      </c>
      <c r="W491" s="6">
        <f>VLOOKUP($C491,Demographics!$A$1:$T$2860,14,FALSE)/$E491</f>
        <v>9.9009900990099011E-3</v>
      </c>
      <c r="X491" s="6">
        <f>VLOOKUP($C491,Demographics!$A$1:$T$2860,15,FALSE)/$E491</f>
        <v>0.14851485148514851</v>
      </c>
      <c r="Y491" s="6">
        <f>VLOOKUP($C491,Demographics!$A$1:$T$2860,16,FALSE)/$E491</f>
        <v>0</v>
      </c>
      <c r="Z491" s="6">
        <f>VLOOKUP($C491,Demographics!$A$1:$T$2860,17,FALSE)/$E491</f>
        <v>1.9801980198019802E-2</v>
      </c>
      <c r="AA491" s="6">
        <f>VLOOKUP($C491,Demographics!$A$1:$T$2860,18,FALSE)/$E491</f>
        <v>0.31683168316831684</v>
      </c>
      <c r="AB491" s="6">
        <f>VLOOKUP($C491,Demographics!$A$1:$T$2860,19,FALSE)/$E491</f>
        <v>1.9801980198019802E-2</v>
      </c>
      <c r="AC491" s="54">
        <f>VLOOKUP($C491,Demographics!$A$1:$T$2860,20,FALSE)/$E491</f>
        <v>0</v>
      </c>
      <c r="AD491" s="44">
        <f t="shared" si="35"/>
        <v>3.7988826815642445</v>
      </c>
      <c r="AE491" s="44" t="str">
        <f t="shared" si="36"/>
        <v/>
      </c>
      <c r="AF491" s="44">
        <f t="shared" si="37"/>
        <v>3.149484536082475</v>
      </c>
      <c r="AG491" s="19">
        <v>0.89800000000000002</v>
      </c>
      <c r="AH491" s="20"/>
      <c r="AI491" s="17">
        <v>0.47099999999999997</v>
      </c>
      <c r="AJ491" s="21">
        <f t="shared" si="39"/>
        <v>1.369</v>
      </c>
      <c r="AK491" s="27">
        <f t="shared" si="38"/>
        <v>9</v>
      </c>
    </row>
    <row r="492" spans="1:37" x14ac:dyDescent="0.2">
      <c r="A492" s="9" t="s">
        <v>801</v>
      </c>
      <c r="B492" s="8" t="s">
        <v>195</v>
      </c>
      <c r="C492" s="35">
        <v>2859</v>
      </c>
      <c r="D492" s="36" t="s">
        <v>123</v>
      </c>
      <c r="E492" s="40">
        <f>VLOOKUP($C492,Demographics!$A$2:$T$2860,2,FALSE)</f>
        <v>212</v>
      </c>
      <c r="F492" s="87">
        <f>IFERROR(VLOOKUP($C492,'Graduation Rate'!$A:$M,13,FALSE), "")</f>
        <v>0.75609756100000003</v>
      </c>
      <c r="G492" s="87">
        <f>IFERROR(VLOOKUP($C492,Discipline!$A:$I,4,FALSE), "")</f>
        <v>9.7000000000000003E-2</v>
      </c>
      <c r="H492" s="87">
        <f>IFERROR(VLOOKUP($C492,'Dual Credit'!$A:$P,6,FALSE), "")</f>
        <v>0.19500000000000001</v>
      </c>
      <c r="I492" s="99">
        <f>VLOOKUP($A492,Districts!$A:$G,7,FALSE)</f>
        <v>5.7188328912466844</v>
      </c>
      <c r="J492" s="90">
        <f>VLOOKUP($A492,Districts!$A:$F,5,FALSE)</f>
        <v>15.534743202416918</v>
      </c>
      <c r="K492" s="55">
        <f>VLOOKUP($A492,Districts!$A:$F,6,FALSE)</f>
        <v>17851.968624400361</v>
      </c>
      <c r="L492" s="6">
        <f>VLOOKUP($C492,Demographics!$A$1:$T$2860,3,FALSE)/$E492</f>
        <v>0.46698113207547171</v>
      </c>
      <c r="M492" s="6">
        <f>VLOOKUP($C492,Demographics!$A$1:$T$2860,4,FALSE)/$E492</f>
        <v>0.53301886792452835</v>
      </c>
      <c r="N492" s="6">
        <f>VLOOKUP($C492,Demographics!$A$1:$T$2860,5,FALSE)/$E492</f>
        <v>1.4150943396226415E-2</v>
      </c>
      <c r="O492" s="6">
        <f>VLOOKUP($C492,Demographics!$A$1:$T$2860,6,FALSE)/$E492</f>
        <v>0</v>
      </c>
      <c r="P492" s="6">
        <f>VLOOKUP($C492,Demographics!$A$1:$T$2860,7,FALSE)/$E492</f>
        <v>9.433962264150943E-3</v>
      </c>
      <c r="Q492" s="6">
        <f>VLOOKUP($C492,Demographics!$A$1:$T$2860,8,FALSE)/$E492</f>
        <v>5.6603773584905662E-2</v>
      </c>
      <c r="R492" s="6">
        <f>VLOOKUP($C492,Demographics!$A$1:$T$2860,9,FALSE)/$E492</f>
        <v>0</v>
      </c>
      <c r="S492" s="6">
        <f>VLOOKUP($C492,Demographics!$A$1:$T$2860,10,FALSE)/$E492</f>
        <v>2.358490566037736E-2</v>
      </c>
      <c r="T492" s="6">
        <f>VLOOKUP($C492,Demographics!$A$1:$T$2860,11,FALSE)/$E492</f>
        <v>0.89622641509433965</v>
      </c>
      <c r="U492" s="6">
        <f>VLOOKUP($C492,Demographics!$A$1:$T$2860,12,FALSE)/$E492</f>
        <v>0</v>
      </c>
      <c r="V492" s="6">
        <f>VLOOKUP($C492,Demographics!$A$1:$T$2860,13,FALSE)/$E492</f>
        <v>9.433962264150943E-3</v>
      </c>
      <c r="W492" s="6">
        <f>VLOOKUP($C492,Demographics!$A$1:$T$2860,14,FALSE)/$E492</f>
        <v>0.16037735849056603</v>
      </c>
      <c r="X492" s="6">
        <f>VLOOKUP($C492,Demographics!$A$1:$T$2860,15,FALSE)/$E492</f>
        <v>0.61792452830188682</v>
      </c>
      <c r="Y492" s="6">
        <f>VLOOKUP($C492,Demographics!$A$1:$T$2860,16,FALSE)/$E492</f>
        <v>0</v>
      </c>
      <c r="Z492" s="6">
        <f>VLOOKUP($C492,Demographics!$A$1:$T$2860,17,FALSE)/$E492</f>
        <v>0</v>
      </c>
      <c r="AA492" s="6">
        <f>VLOOKUP($C492,Demographics!$A$1:$T$2860,18,FALSE)/$E492</f>
        <v>7.0754716981132074E-2</v>
      </c>
      <c r="AB492" s="6">
        <f>VLOOKUP($C492,Demographics!$A$1:$T$2860,19,FALSE)/$E492</f>
        <v>2.358490566037736E-2</v>
      </c>
      <c r="AC492" s="54">
        <f>VLOOKUP($C492,Demographics!$A$1:$T$2860,20,FALSE)/$E492</f>
        <v>0.1650943396226415</v>
      </c>
      <c r="AD492" s="44">
        <f t="shared" si="35"/>
        <v>2.466529351184346</v>
      </c>
      <c r="AE492" s="44">
        <f t="shared" si="36"/>
        <v>2.0968399592252802</v>
      </c>
      <c r="AF492" s="44">
        <f t="shared" si="37"/>
        <v>2.3546637744034706</v>
      </c>
      <c r="AG492" s="19">
        <v>-0.08</v>
      </c>
      <c r="AH492" s="20">
        <v>7.4999999999999997E-2</v>
      </c>
      <c r="AI492" s="17">
        <v>0.219</v>
      </c>
      <c r="AJ492" s="21">
        <f t="shared" si="39"/>
        <v>0.214</v>
      </c>
      <c r="AK492" s="27">
        <f t="shared" si="38"/>
        <v>154</v>
      </c>
    </row>
    <row r="493" spans="1:37" x14ac:dyDescent="0.2">
      <c r="A493" s="9" t="s">
        <v>802</v>
      </c>
      <c r="B493" s="8" t="s">
        <v>309</v>
      </c>
      <c r="C493" s="35">
        <v>4569</v>
      </c>
      <c r="D493" s="36" t="s">
        <v>123</v>
      </c>
      <c r="E493" s="40">
        <f>VLOOKUP($C493,Demographics!$A$2:$T$2860,2,FALSE)</f>
        <v>1210</v>
      </c>
      <c r="F493" s="87">
        <f>IFERROR(VLOOKUP($C493,'Graduation Rate'!$A:$M,13,FALSE), "")</f>
        <v>0.93286219100000001</v>
      </c>
      <c r="G493" s="87">
        <f>IFERROR(VLOOKUP($C493,Discipline!$A:$I,4,FALSE), "")</f>
        <v>6.7000000000000004E-2</v>
      </c>
      <c r="H493" s="87" t="str">
        <f>IFERROR(VLOOKUP($C493,'Dual Credit'!$A:$P,6,FALSE), "")</f>
        <v/>
      </c>
      <c r="I493" s="99">
        <f>VLOOKUP($A493,Districts!$A:$G,7,FALSE)</f>
        <v>4.3700873362445414</v>
      </c>
      <c r="J493" s="90">
        <f>VLOOKUP($A493,Districts!$A:$F,5,FALSE)</f>
        <v>16.502857481772697</v>
      </c>
      <c r="K493" s="55">
        <f>VLOOKUP($A493,Districts!$A:$F,6,FALSE)</f>
        <v>13808.67204302456</v>
      </c>
      <c r="L493" s="6">
        <f>VLOOKUP($C493,Demographics!$A$1:$T$2860,3,FALSE)/$E493</f>
        <v>0.46694214876033058</v>
      </c>
      <c r="M493" s="6">
        <f>VLOOKUP($C493,Demographics!$A$1:$T$2860,4,FALSE)/$E493</f>
        <v>0.53305785123966942</v>
      </c>
      <c r="N493" s="6">
        <f>VLOOKUP($C493,Demographics!$A$1:$T$2860,5,FALSE)/$E493</f>
        <v>7.4380165289256199E-3</v>
      </c>
      <c r="O493" s="6">
        <f>VLOOKUP($C493,Demographics!$A$1:$T$2860,6,FALSE)/$E493</f>
        <v>1.7355371900826446E-2</v>
      </c>
      <c r="P493" s="6">
        <f>VLOOKUP($C493,Demographics!$A$1:$T$2860,7,FALSE)/$E493</f>
        <v>8.2644628099173556E-3</v>
      </c>
      <c r="Q493" s="6">
        <f>VLOOKUP($C493,Demographics!$A$1:$T$2860,8,FALSE)/$E493</f>
        <v>9.5867768595041328E-2</v>
      </c>
      <c r="R493" s="6">
        <f>VLOOKUP($C493,Demographics!$A$1:$T$2860,9,FALSE)/$E493</f>
        <v>1.652892561983471E-3</v>
      </c>
      <c r="S493" s="6">
        <f>VLOOKUP($C493,Demographics!$A$1:$T$2860,10,FALSE)/$E493</f>
        <v>4.5454545454545456E-2</v>
      </c>
      <c r="T493" s="6">
        <f>VLOOKUP($C493,Demographics!$A$1:$T$2860,11,FALSE)/$E493</f>
        <v>0.82396694214876032</v>
      </c>
      <c r="U493" s="6">
        <f>VLOOKUP($C493,Demographics!$A$1:$T$2860,12,FALSE)/$E493</f>
        <v>1.7355371900826446E-2</v>
      </c>
      <c r="V493" s="6">
        <f>VLOOKUP($C493,Demographics!$A$1:$T$2860,13,FALSE)/$E493</f>
        <v>4.1322314049586778E-3</v>
      </c>
      <c r="W493" s="6">
        <f>VLOOKUP($C493,Demographics!$A$1:$T$2860,14,FALSE)/$E493</f>
        <v>1.9834710743801654E-2</v>
      </c>
      <c r="X493" s="6">
        <f>VLOOKUP($C493,Demographics!$A$1:$T$2860,15,FALSE)/$E493</f>
        <v>0.28842975206611571</v>
      </c>
      <c r="Y493" s="6">
        <f>VLOOKUP($C493,Demographics!$A$1:$T$2860,16,FALSE)/$E493</f>
        <v>0</v>
      </c>
      <c r="Z493" s="6">
        <f>VLOOKUP($C493,Demographics!$A$1:$T$2860,17,FALSE)/$E493</f>
        <v>4.9586776859504135E-3</v>
      </c>
      <c r="AA493" s="6">
        <f>VLOOKUP($C493,Demographics!$A$1:$T$2860,18,FALSE)/$E493</f>
        <v>3.4710743801652892E-2</v>
      </c>
      <c r="AB493" s="6">
        <f>VLOOKUP($C493,Demographics!$A$1:$T$2860,19,FALSE)/$E493</f>
        <v>5.0413223140495865E-2</v>
      </c>
      <c r="AC493" s="54">
        <f>VLOOKUP($C493,Demographics!$A$1:$T$2860,20,FALSE)/$E493</f>
        <v>0.13553719008264462</v>
      </c>
      <c r="AD493" s="44">
        <f t="shared" si="35"/>
        <v>3.0919540229885056</v>
      </c>
      <c r="AE493" s="44">
        <f t="shared" si="36"/>
        <v>2.3714585519412386</v>
      </c>
      <c r="AF493" s="44">
        <f t="shared" si="37"/>
        <v>2.4684431977559602</v>
      </c>
      <c r="AG493" s="19">
        <v>3.5000000000000003E-2</v>
      </c>
      <c r="AH493" s="20">
        <v>-9.6000000000000002E-2</v>
      </c>
      <c r="AI493" s="17">
        <v>-0.11700000000000001</v>
      </c>
      <c r="AJ493" s="21">
        <f t="shared" si="39"/>
        <v>-0.17799999999999999</v>
      </c>
      <c r="AK493" s="27">
        <f t="shared" si="38"/>
        <v>333</v>
      </c>
    </row>
    <row r="494" spans="1:37" x14ac:dyDescent="0.2">
      <c r="A494" s="9" t="s">
        <v>803</v>
      </c>
      <c r="B494" s="8" t="s">
        <v>287</v>
      </c>
      <c r="C494" s="35">
        <v>2330</v>
      </c>
      <c r="D494" s="36" t="s">
        <v>123</v>
      </c>
      <c r="E494" s="40">
        <f>VLOOKUP($C494,Demographics!$A$2:$T$2860,2,FALSE)</f>
        <v>379</v>
      </c>
      <c r="F494" s="87">
        <f>IFERROR(VLOOKUP($C494,'Graduation Rate'!$A:$M,13,FALSE), "")</f>
        <v>0.92134831500000003</v>
      </c>
      <c r="G494" s="87">
        <f>IFERROR(VLOOKUP($C494,Discipline!$A:$I,4,FALSE), "")</f>
        <v>2.3E-2</v>
      </c>
      <c r="H494" s="87">
        <f>IFERROR(VLOOKUP($C494,'Dual Credit'!$A:$P,6,FALSE), "")</f>
        <v>9.2999999999999999E-2</v>
      </c>
      <c r="I494" s="99">
        <f>VLOOKUP($A494,Districts!$A:$G,7,FALSE)</f>
        <v>4.5822475570032575</v>
      </c>
      <c r="J494" s="90">
        <f>VLOOKUP($A494,Districts!$A:$F,5,FALSE)</f>
        <v>18.423162389438371</v>
      </c>
      <c r="K494" s="55">
        <f>VLOOKUP($A494,Districts!$A:$F,6,FALSE)</f>
        <v>13681.351134025494</v>
      </c>
      <c r="L494" s="6">
        <f>VLOOKUP($C494,Demographics!$A$1:$T$2860,3,FALSE)/$E494</f>
        <v>0.47757255936675463</v>
      </c>
      <c r="M494" s="6">
        <f>VLOOKUP($C494,Demographics!$A$1:$T$2860,4,FALSE)/$E494</f>
        <v>0.52242744063324542</v>
      </c>
      <c r="N494" s="6">
        <f>VLOOKUP($C494,Demographics!$A$1:$T$2860,5,FALSE)/$E494</f>
        <v>7.9155672823219003E-3</v>
      </c>
      <c r="O494" s="6">
        <f>VLOOKUP($C494,Demographics!$A$1:$T$2860,6,FALSE)/$E494</f>
        <v>1.3192612137203167E-2</v>
      </c>
      <c r="P494" s="6">
        <f>VLOOKUP($C494,Demographics!$A$1:$T$2860,7,FALSE)/$E494</f>
        <v>0</v>
      </c>
      <c r="Q494" s="6">
        <f>VLOOKUP($C494,Demographics!$A$1:$T$2860,8,FALSE)/$E494</f>
        <v>0.34564643799472294</v>
      </c>
      <c r="R494" s="6">
        <f>VLOOKUP($C494,Demographics!$A$1:$T$2860,9,FALSE)/$E494</f>
        <v>0</v>
      </c>
      <c r="S494" s="6">
        <f>VLOOKUP($C494,Demographics!$A$1:$T$2860,10,FALSE)/$E494</f>
        <v>2.3746701846965697E-2</v>
      </c>
      <c r="T494" s="6">
        <f>VLOOKUP($C494,Demographics!$A$1:$T$2860,11,FALSE)/$E494</f>
        <v>0.60949868073878632</v>
      </c>
      <c r="U494" s="6">
        <f>VLOOKUP($C494,Demographics!$A$1:$T$2860,12,FALSE)/$E494</f>
        <v>0.11081794195250659</v>
      </c>
      <c r="V494" s="6">
        <f>VLOOKUP($C494,Demographics!$A$1:$T$2860,13,FALSE)/$E494</f>
        <v>7.9155672823219003E-3</v>
      </c>
      <c r="W494" s="6">
        <f>VLOOKUP($C494,Demographics!$A$1:$T$2860,14,FALSE)/$E494</f>
        <v>3.1662269129287601E-2</v>
      </c>
      <c r="X494" s="6">
        <f>VLOOKUP($C494,Demographics!$A$1:$T$2860,15,FALSE)/$E494</f>
        <v>0.42216358839050133</v>
      </c>
      <c r="Y494" s="6">
        <f>VLOOKUP($C494,Demographics!$A$1:$T$2860,16,FALSE)/$E494</f>
        <v>3.430079155672823E-2</v>
      </c>
      <c r="Z494" s="6">
        <f>VLOOKUP($C494,Demographics!$A$1:$T$2860,17,FALSE)/$E494</f>
        <v>7.9155672823219003E-3</v>
      </c>
      <c r="AA494" s="6">
        <f>VLOOKUP($C494,Demographics!$A$1:$T$2860,18,FALSE)/$E494</f>
        <v>2.6385224274406333E-2</v>
      </c>
      <c r="AB494" s="6">
        <f>VLOOKUP($C494,Demographics!$A$1:$T$2860,19,FALSE)/$E494</f>
        <v>6.0686015831134567E-2</v>
      </c>
      <c r="AC494" s="54">
        <f>VLOOKUP($C494,Demographics!$A$1:$T$2860,20,FALSE)/$E494</f>
        <v>0.15303430079155672</v>
      </c>
      <c r="AD494" s="44">
        <f t="shared" si="35"/>
        <v>2.6966632962588477</v>
      </c>
      <c r="AE494" s="44">
        <f t="shared" si="36"/>
        <v>2.0980788675429727</v>
      </c>
      <c r="AF494" s="44">
        <f t="shared" si="37"/>
        <v>2.1582213029989661</v>
      </c>
      <c r="AG494" s="19">
        <v>-0.17799999999999999</v>
      </c>
      <c r="AH494" s="20">
        <v>-0.113</v>
      </c>
      <c r="AI494" s="17">
        <v>-0.21099999999999999</v>
      </c>
      <c r="AJ494" s="21">
        <f t="shared" si="39"/>
        <v>-0.502</v>
      </c>
      <c r="AK494" s="27">
        <f t="shared" si="38"/>
        <v>428</v>
      </c>
    </row>
    <row r="495" spans="1:37" x14ac:dyDescent="0.2">
      <c r="A495" s="9" t="s">
        <v>803</v>
      </c>
      <c r="B495" s="8" t="s">
        <v>392</v>
      </c>
      <c r="C495" s="35">
        <v>5077</v>
      </c>
      <c r="D495" s="36" t="s">
        <v>124</v>
      </c>
      <c r="E495" s="40">
        <f>VLOOKUP($C495,Demographics!$A$2:$T$2860,2,FALSE)</f>
        <v>19</v>
      </c>
      <c r="F495" s="87">
        <f>IFERROR(VLOOKUP($C495,'Graduation Rate'!$A:$M,13,FALSE), "")</f>
        <v>0.75</v>
      </c>
      <c r="G495" s="87" t="str">
        <f>IFERROR(VLOOKUP($C495,Discipline!$A:$I,4,FALSE), "")</f>
        <v/>
      </c>
      <c r="H495" s="87" t="str">
        <f>IFERROR(VLOOKUP($C495,'Dual Credit'!$A:$P,6,FALSE), "")</f>
        <v/>
      </c>
      <c r="I495" s="99">
        <f>VLOOKUP($A495,Districts!$A:$G,7,FALSE)</f>
        <v>4.5822475570032575</v>
      </c>
      <c r="J495" s="90">
        <f>VLOOKUP($A495,Districts!$A:$F,5,FALSE)</f>
        <v>18.423162389438371</v>
      </c>
      <c r="K495" s="55">
        <f>VLOOKUP($A495,Districts!$A:$F,6,FALSE)</f>
        <v>13681.351134025494</v>
      </c>
      <c r="L495" s="6">
        <f>VLOOKUP($C495,Demographics!$A$1:$T$2860,3,FALSE)/$E495</f>
        <v>0.31578947368421051</v>
      </c>
      <c r="M495" s="6">
        <f>VLOOKUP($C495,Demographics!$A$1:$T$2860,4,FALSE)/$E495</f>
        <v>0.68421052631578949</v>
      </c>
      <c r="N495" s="6">
        <f>VLOOKUP($C495,Demographics!$A$1:$T$2860,5,FALSE)/$E495</f>
        <v>0</v>
      </c>
      <c r="O495" s="6">
        <f>VLOOKUP($C495,Demographics!$A$1:$T$2860,6,FALSE)/$E495</f>
        <v>0</v>
      </c>
      <c r="P495" s="6">
        <f>VLOOKUP($C495,Demographics!$A$1:$T$2860,7,FALSE)/$E495</f>
        <v>0</v>
      </c>
      <c r="Q495" s="6">
        <f>VLOOKUP($C495,Demographics!$A$1:$T$2860,8,FALSE)/$E495</f>
        <v>0.47368421052631576</v>
      </c>
      <c r="R495" s="6">
        <f>VLOOKUP($C495,Demographics!$A$1:$T$2860,9,FALSE)/$E495</f>
        <v>0</v>
      </c>
      <c r="S495" s="6">
        <f>VLOOKUP($C495,Demographics!$A$1:$T$2860,10,FALSE)/$E495</f>
        <v>5.2631578947368418E-2</v>
      </c>
      <c r="T495" s="6">
        <f>VLOOKUP($C495,Demographics!$A$1:$T$2860,11,FALSE)/$E495</f>
        <v>0.47368421052631576</v>
      </c>
      <c r="U495" s="6">
        <f>VLOOKUP($C495,Demographics!$A$1:$T$2860,12,FALSE)/$E495</f>
        <v>0.21052631578947367</v>
      </c>
      <c r="V495" s="6">
        <f>VLOOKUP($C495,Demographics!$A$1:$T$2860,13,FALSE)/$E495</f>
        <v>0</v>
      </c>
      <c r="W495" s="6">
        <f>VLOOKUP($C495,Demographics!$A$1:$T$2860,14,FALSE)/$E495</f>
        <v>0.15789473684210525</v>
      </c>
      <c r="X495" s="6">
        <f>VLOOKUP($C495,Demographics!$A$1:$T$2860,15,FALSE)/$E495</f>
        <v>0.68421052631578949</v>
      </c>
      <c r="Y495" s="6">
        <f>VLOOKUP($C495,Demographics!$A$1:$T$2860,16,FALSE)/$E495</f>
        <v>5.2631578947368418E-2</v>
      </c>
      <c r="Z495" s="6">
        <f>VLOOKUP($C495,Demographics!$A$1:$T$2860,17,FALSE)/$E495</f>
        <v>0</v>
      </c>
      <c r="AA495" s="6">
        <f>VLOOKUP($C495,Demographics!$A$1:$T$2860,18,FALSE)/$E495</f>
        <v>0.21052631578947367</v>
      </c>
      <c r="AB495" s="6">
        <f>VLOOKUP($C495,Demographics!$A$1:$T$2860,19,FALSE)/$E495</f>
        <v>0.15789473684210525</v>
      </c>
      <c r="AC495" s="54">
        <f>VLOOKUP($C495,Demographics!$A$1:$T$2860,20,FALSE)/$E495</f>
        <v>0.15789473684210525</v>
      </c>
      <c r="AD495" s="44" t="str">
        <f t="shared" si="35"/>
        <v/>
      </c>
      <c r="AE495" s="44" t="str">
        <f t="shared" si="36"/>
        <v/>
      </c>
      <c r="AF495" s="44" t="str">
        <f t="shared" si="37"/>
        <v/>
      </c>
      <c r="AG495" s="21"/>
      <c r="AH495" s="18"/>
      <c r="AI495" s="17"/>
      <c r="AJ495" s="21">
        <f t="shared" si="39"/>
        <v>0</v>
      </c>
      <c r="AK495" s="27">
        <f t="shared" si="38"/>
        <v>223</v>
      </c>
    </row>
    <row r="496" spans="1:37" x14ac:dyDescent="0.2">
      <c r="A496" s="9" t="s">
        <v>804</v>
      </c>
      <c r="B496" s="8" t="s">
        <v>155</v>
      </c>
      <c r="C496" s="35">
        <v>3289</v>
      </c>
      <c r="D496" s="36" t="s">
        <v>123</v>
      </c>
      <c r="E496" s="40">
        <f>VLOOKUP($C496,Demographics!$A$2:$T$2860,2,FALSE)</f>
        <v>139</v>
      </c>
      <c r="F496" s="87" t="str">
        <f>IFERROR(VLOOKUP($C496,'Graduation Rate'!$A:$M,13,FALSE), "")</f>
        <v/>
      </c>
      <c r="G496" s="87">
        <f>IFERROR(VLOOKUP($C496,Discipline!$A:$I,4,FALSE), "")</f>
        <v>3.3000000000000002E-2</v>
      </c>
      <c r="H496" s="87">
        <f>IFERROR(VLOOKUP($C496,'Dual Credit'!$A:$P,6,FALSE), "")</f>
        <v>0.1</v>
      </c>
      <c r="I496" s="99">
        <f>VLOOKUP($A496,Districts!$A:$G,7,FALSE)</f>
        <v>1.3106382978723403</v>
      </c>
      <c r="J496" s="90">
        <f>VLOOKUP($A496,Districts!$A:$F,5,FALSE)</f>
        <v>11.595790275727417</v>
      </c>
      <c r="K496" s="55">
        <f>VLOOKUP($A496,Districts!$A:$F,6,FALSE)</f>
        <v>16510.252854209444</v>
      </c>
      <c r="L496" s="6">
        <f>VLOOKUP($C496,Demographics!$A$1:$T$2860,3,FALSE)/$E496</f>
        <v>0.5539568345323741</v>
      </c>
      <c r="M496" s="6">
        <f>VLOOKUP($C496,Demographics!$A$1:$T$2860,4,FALSE)/$E496</f>
        <v>0.4460431654676259</v>
      </c>
      <c r="N496" s="6">
        <f>VLOOKUP($C496,Demographics!$A$1:$T$2860,5,FALSE)/$E496</f>
        <v>0.1079136690647482</v>
      </c>
      <c r="O496" s="6">
        <f>VLOOKUP($C496,Demographics!$A$1:$T$2860,6,FALSE)/$E496</f>
        <v>0</v>
      </c>
      <c r="P496" s="6">
        <f>VLOOKUP($C496,Demographics!$A$1:$T$2860,7,FALSE)/$E496</f>
        <v>0</v>
      </c>
      <c r="Q496" s="6">
        <f>VLOOKUP($C496,Demographics!$A$1:$T$2860,8,FALSE)/$E496</f>
        <v>9.3525179856115109E-2</v>
      </c>
      <c r="R496" s="6">
        <f>VLOOKUP($C496,Demographics!$A$1:$T$2860,9,FALSE)/$E496</f>
        <v>7.1942446043165471E-3</v>
      </c>
      <c r="S496" s="6">
        <f>VLOOKUP($C496,Demographics!$A$1:$T$2860,10,FALSE)/$E496</f>
        <v>9.3525179856115109E-2</v>
      </c>
      <c r="T496" s="6">
        <f>VLOOKUP($C496,Demographics!$A$1:$T$2860,11,FALSE)/$E496</f>
        <v>0.69784172661870503</v>
      </c>
      <c r="U496" s="6">
        <f>VLOOKUP($C496,Demographics!$A$1:$T$2860,12,FALSE)/$E496</f>
        <v>0</v>
      </c>
      <c r="V496" s="6">
        <f>VLOOKUP($C496,Demographics!$A$1:$T$2860,13,FALSE)/$E496</f>
        <v>0</v>
      </c>
      <c r="W496" s="6">
        <f>VLOOKUP($C496,Demographics!$A$1:$T$2860,14,FALSE)/$E496</f>
        <v>7.1942446043165471E-3</v>
      </c>
      <c r="X496" s="6">
        <f>VLOOKUP($C496,Demographics!$A$1:$T$2860,15,FALSE)/$E496</f>
        <v>0.46043165467625902</v>
      </c>
      <c r="Y496" s="6">
        <f>VLOOKUP($C496,Demographics!$A$1:$T$2860,16,FALSE)/$E496</f>
        <v>2.8776978417266189E-2</v>
      </c>
      <c r="Z496" s="6">
        <f>VLOOKUP($C496,Demographics!$A$1:$T$2860,17,FALSE)/$E496</f>
        <v>1.4388489208633094E-2</v>
      </c>
      <c r="AA496" s="6">
        <f>VLOOKUP($C496,Demographics!$A$1:$T$2860,18,FALSE)/$E496</f>
        <v>5.7553956834532377E-2</v>
      </c>
      <c r="AB496" s="6">
        <f>VLOOKUP($C496,Demographics!$A$1:$T$2860,19,FALSE)/$E496</f>
        <v>7.1942446043165471E-3</v>
      </c>
      <c r="AC496" s="54">
        <f>VLOOKUP($C496,Demographics!$A$1:$T$2860,20,FALSE)/$E496</f>
        <v>0.17985611510791366</v>
      </c>
      <c r="AD496" s="44">
        <f t="shared" si="35"/>
        <v>2.8150826446280988</v>
      </c>
      <c r="AE496" s="44">
        <f t="shared" si="36"/>
        <v>2.4473140495867769</v>
      </c>
      <c r="AF496" s="44">
        <f t="shared" si="37"/>
        <v>2.6</v>
      </c>
      <c r="AG496" s="19">
        <v>-7.6999999999999999E-2</v>
      </c>
      <c r="AH496" s="20">
        <v>0.219</v>
      </c>
      <c r="AI496" s="17">
        <v>0.183</v>
      </c>
      <c r="AJ496" s="21">
        <f t="shared" si="39"/>
        <v>0.32500000000000001</v>
      </c>
      <c r="AK496" s="27">
        <f t="shared" si="38"/>
        <v>129</v>
      </c>
    </row>
    <row r="497" spans="1:37" x14ac:dyDescent="0.2">
      <c r="A497" s="9" t="s">
        <v>805</v>
      </c>
      <c r="B497" s="8" t="s">
        <v>71</v>
      </c>
      <c r="C497" s="35">
        <v>2542</v>
      </c>
      <c r="D497" s="36" t="s">
        <v>123</v>
      </c>
      <c r="E497" s="40">
        <f>VLOOKUP($C497,Demographics!$A$2:$T$2860,2,FALSE)</f>
        <v>199</v>
      </c>
      <c r="F497" s="87" t="str">
        <f>IFERROR(VLOOKUP($C497,'Graduation Rate'!$A:$M,13,FALSE), "")</f>
        <v/>
      </c>
      <c r="G497" s="87" t="str">
        <f>IFERROR(VLOOKUP($C497,Discipline!$A:$I,4,FALSE), "")</f>
        <v/>
      </c>
      <c r="H497" s="87">
        <f>IFERROR(VLOOKUP($C497,'Dual Credit'!$A:$P,6,FALSE), "")</f>
        <v>0.1</v>
      </c>
      <c r="I497" s="99">
        <f>VLOOKUP($A497,Districts!$A:$G,7,FALSE)</f>
        <v>0.55820895522388059</v>
      </c>
      <c r="J497" s="90">
        <f>VLOOKUP($A497,Districts!$A:$F,5,FALSE)</f>
        <v>16.019413092550792</v>
      </c>
      <c r="K497" s="55">
        <f>VLOOKUP($A497,Districts!$A:$F,6,FALSE)</f>
        <v>18362.369641800298</v>
      </c>
      <c r="L497" s="6">
        <f>VLOOKUP($C497,Demographics!$A$1:$T$2860,3,FALSE)/$E497</f>
        <v>0.48241206030150752</v>
      </c>
      <c r="M497" s="6">
        <f>VLOOKUP($C497,Demographics!$A$1:$T$2860,4,FALSE)/$E497</f>
        <v>0.51758793969849248</v>
      </c>
      <c r="N497" s="6">
        <f>VLOOKUP($C497,Demographics!$A$1:$T$2860,5,FALSE)/$E497</f>
        <v>0</v>
      </c>
      <c r="O497" s="6">
        <f>VLOOKUP($C497,Demographics!$A$1:$T$2860,6,FALSE)/$E497</f>
        <v>1.0050251256281407E-2</v>
      </c>
      <c r="P497" s="6">
        <f>VLOOKUP($C497,Demographics!$A$1:$T$2860,7,FALSE)/$E497</f>
        <v>0</v>
      </c>
      <c r="Q497" s="6">
        <f>VLOOKUP($C497,Demographics!$A$1:$T$2860,8,FALSE)/$E497</f>
        <v>0.135678391959799</v>
      </c>
      <c r="R497" s="6">
        <f>VLOOKUP($C497,Demographics!$A$1:$T$2860,9,FALSE)/$E497</f>
        <v>0</v>
      </c>
      <c r="S497" s="6">
        <f>VLOOKUP($C497,Demographics!$A$1:$T$2860,10,FALSE)/$E497</f>
        <v>5.5276381909547742E-2</v>
      </c>
      <c r="T497" s="6">
        <f>VLOOKUP($C497,Demographics!$A$1:$T$2860,11,FALSE)/$E497</f>
        <v>0.79899497487437188</v>
      </c>
      <c r="U497" s="6">
        <f>VLOOKUP($C497,Demographics!$A$1:$T$2860,12,FALSE)/$E497</f>
        <v>1.0050251256281407E-2</v>
      </c>
      <c r="V497" s="6">
        <f>VLOOKUP($C497,Demographics!$A$1:$T$2860,13,FALSE)/$E497</f>
        <v>1.507537688442211E-2</v>
      </c>
      <c r="W497" s="6">
        <f>VLOOKUP($C497,Demographics!$A$1:$T$2860,14,FALSE)/$E497</f>
        <v>1.0050251256281407E-2</v>
      </c>
      <c r="X497" s="6">
        <f>VLOOKUP($C497,Demographics!$A$1:$T$2860,15,FALSE)/$E497</f>
        <v>0.44221105527638194</v>
      </c>
      <c r="Y497" s="6">
        <f>VLOOKUP($C497,Demographics!$A$1:$T$2860,16,FALSE)/$E497</f>
        <v>0</v>
      </c>
      <c r="Z497" s="6">
        <f>VLOOKUP($C497,Demographics!$A$1:$T$2860,17,FALSE)/$E497</f>
        <v>0</v>
      </c>
      <c r="AA497" s="6">
        <f>VLOOKUP($C497,Demographics!$A$1:$T$2860,18,FALSE)/$E497</f>
        <v>5.5276381909547742E-2</v>
      </c>
      <c r="AB497" s="6">
        <f>VLOOKUP($C497,Demographics!$A$1:$T$2860,19,FALSE)/$E497</f>
        <v>3.5175879396984924E-2</v>
      </c>
      <c r="AC497" s="54">
        <f>VLOOKUP($C497,Demographics!$A$1:$T$2860,20,FALSE)/$E497</f>
        <v>0.16080402010050251</v>
      </c>
      <c r="AD497" s="44">
        <f t="shared" si="35"/>
        <v>2.7839999999999998</v>
      </c>
      <c r="AE497" s="44">
        <f t="shared" si="36"/>
        <v>2.677</v>
      </c>
      <c r="AF497" s="44">
        <f t="shared" si="37"/>
        <v>2.4725158562367864</v>
      </c>
      <c r="AG497" s="19">
        <v>-8.2000000000000003E-2</v>
      </c>
      <c r="AH497" s="20">
        <v>0.41799999999999998</v>
      </c>
      <c r="AI497" s="17">
        <v>-8.9999999999999993E-3</v>
      </c>
      <c r="AJ497" s="21">
        <f t="shared" si="39"/>
        <v>0.32699999999999996</v>
      </c>
      <c r="AK497" s="27">
        <f t="shared" si="38"/>
        <v>127</v>
      </c>
    </row>
    <row r="498" spans="1:37" x14ac:dyDescent="0.2">
      <c r="A498" s="9" t="s">
        <v>806</v>
      </c>
      <c r="B498" s="8" t="s">
        <v>139</v>
      </c>
      <c r="C498" s="35">
        <v>2473</v>
      </c>
      <c r="D498" s="36" t="s">
        <v>123</v>
      </c>
      <c r="E498" s="40">
        <f>VLOOKUP($C498,Demographics!$A$2:$T$2860,2,FALSE)</f>
        <v>73</v>
      </c>
      <c r="F498" s="87" t="str">
        <f>IFERROR(VLOOKUP($C498,'Graduation Rate'!$A:$M,13,FALSE), "")</f>
        <v/>
      </c>
      <c r="G498" s="87" t="str">
        <f>IFERROR(VLOOKUP($C498,Discipline!$A:$I,4,FALSE), "")</f>
        <v/>
      </c>
      <c r="H498" s="87">
        <f>IFERROR(VLOOKUP($C498,'Dual Credit'!$A:$P,6,FALSE), "")</f>
        <v>0.1</v>
      </c>
      <c r="I498" s="99">
        <f>VLOOKUP($A498,Districts!$A:$G,7,FALSE)</f>
        <v>6.5251798561151082</v>
      </c>
      <c r="J498" s="90">
        <f>VLOOKUP($A498,Districts!$A:$F,5,FALSE)</f>
        <v>11.090151515151513</v>
      </c>
      <c r="K498" s="55">
        <f>VLOOKUP($A498,Districts!$A:$F,6,FALSE)</f>
        <v>21475.582348521075</v>
      </c>
      <c r="L498" s="6">
        <f>VLOOKUP($C498,Demographics!$A$1:$T$2860,3,FALSE)/$E498</f>
        <v>0.52054794520547942</v>
      </c>
      <c r="M498" s="6">
        <f>VLOOKUP($C498,Demographics!$A$1:$T$2860,4,FALSE)/$E498</f>
        <v>0.47945205479452052</v>
      </c>
      <c r="N498" s="6">
        <f>VLOOKUP($C498,Demographics!$A$1:$T$2860,5,FALSE)/$E498</f>
        <v>1.3698630136986301E-2</v>
      </c>
      <c r="O498" s="6">
        <f>VLOOKUP($C498,Demographics!$A$1:$T$2860,6,FALSE)/$E498</f>
        <v>0</v>
      </c>
      <c r="P498" s="6">
        <f>VLOOKUP($C498,Demographics!$A$1:$T$2860,7,FALSE)/$E498</f>
        <v>2.7397260273972601E-2</v>
      </c>
      <c r="Q498" s="6">
        <f>VLOOKUP($C498,Demographics!$A$1:$T$2860,8,FALSE)/$E498</f>
        <v>0.12328767123287671</v>
      </c>
      <c r="R498" s="6">
        <f>VLOOKUP($C498,Demographics!$A$1:$T$2860,9,FALSE)/$E498</f>
        <v>0</v>
      </c>
      <c r="S498" s="6">
        <f>VLOOKUP($C498,Demographics!$A$1:$T$2860,10,FALSE)/$E498</f>
        <v>5.4794520547945202E-2</v>
      </c>
      <c r="T498" s="6">
        <f>VLOOKUP($C498,Demographics!$A$1:$T$2860,11,FALSE)/$E498</f>
        <v>0.78082191780821919</v>
      </c>
      <c r="U498" s="6">
        <f>VLOOKUP($C498,Demographics!$A$1:$T$2860,12,FALSE)/$E498</f>
        <v>1.3698630136986301E-2</v>
      </c>
      <c r="V498" s="6">
        <f>VLOOKUP($C498,Demographics!$A$1:$T$2860,13,FALSE)/$E498</f>
        <v>0</v>
      </c>
      <c r="W498" s="6">
        <f>VLOOKUP($C498,Demographics!$A$1:$T$2860,14,FALSE)/$E498</f>
        <v>1.3698630136986301E-2</v>
      </c>
      <c r="X498" s="6">
        <f>VLOOKUP($C498,Demographics!$A$1:$T$2860,15,FALSE)/$E498</f>
        <v>0.65753424657534243</v>
      </c>
      <c r="Y498" s="6">
        <f>VLOOKUP($C498,Demographics!$A$1:$T$2860,16,FALSE)/$E498</f>
        <v>0</v>
      </c>
      <c r="Z498" s="6">
        <f>VLOOKUP($C498,Demographics!$A$1:$T$2860,17,FALSE)/$E498</f>
        <v>0</v>
      </c>
      <c r="AA498" s="6">
        <f>VLOOKUP($C498,Demographics!$A$1:$T$2860,18,FALSE)/$E498</f>
        <v>9.5890410958904104E-2</v>
      </c>
      <c r="AB498" s="6">
        <f>VLOOKUP($C498,Demographics!$A$1:$T$2860,19,FALSE)/$E498</f>
        <v>1.3698630136986301E-2</v>
      </c>
      <c r="AC498" s="54">
        <f>VLOOKUP($C498,Demographics!$A$1:$T$2860,20,FALSE)/$E498</f>
        <v>9.5890410958904104E-2</v>
      </c>
      <c r="AD498" s="44">
        <f t="shared" si="35"/>
        <v>2.5410677618069815</v>
      </c>
      <c r="AE498" s="44">
        <f t="shared" si="36"/>
        <v>2.1942977824709615</v>
      </c>
      <c r="AF498" s="44">
        <f t="shared" si="37"/>
        <v>2.5237569060773479</v>
      </c>
      <c r="AG498" s="19">
        <v>-0.104</v>
      </c>
      <c r="AH498" s="20">
        <v>0.17799999999999999</v>
      </c>
      <c r="AI498" s="17">
        <v>0.254</v>
      </c>
      <c r="AJ498" s="21">
        <f t="shared" si="39"/>
        <v>0.32800000000000001</v>
      </c>
      <c r="AK498" s="27">
        <f t="shared" si="38"/>
        <v>125</v>
      </c>
    </row>
    <row r="499" spans="1:37" x14ac:dyDescent="0.2">
      <c r="A499" s="9" t="s">
        <v>807</v>
      </c>
      <c r="B499" s="8" t="s">
        <v>162</v>
      </c>
      <c r="C499" s="35">
        <v>3597</v>
      </c>
      <c r="D499" s="36" t="s">
        <v>123</v>
      </c>
      <c r="E499" s="40">
        <f>VLOOKUP($C499,Demographics!$A$2:$T$2860,2,FALSE)</f>
        <v>177</v>
      </c>
      <c r="F499" s="87" t="str">
        <f>IFERROR(VLOOKUP($C499,'Graduation Rate'!$A:$M,13,FALSE), "")</f>
        <v/>
      </c>
      <c r="G499" s="87" t="str">
        <f>IFERROR(VLOOKUP($C499,Discipline!$A:$I,4,FALSE), "")</f>
        <v/>
      </c>
      <c r="H499" s="87">
        <f>IFERROR(VLOOKUP($C499,'Dual Credit'!$A:$P,6,FALSE), "")</f>
        <v>0.1</v>
      </c>
      <c r="I499" s="99">
        <f>VLOOKUP($A499,Districts!$A:$G,7,FALSE)</f>
        <v>3.3845007451564828</v>
      </c>
      <c r="J499" s="90">
        <f>VLOOKUP($A499,Districts!$A:$F,5,FALSE)</f>
        <v>16.037271845317331</v>
      </c>
      <c r="K499" s="55">
        <f>VLOOKUP($A499,Districts!$A:$F,6,FALSE)</f>
        <v>15109.034031118994</v>
      </c>
      <c r="L499" s="6">
        <f>VLOOKUP($C499,Demographics!$A$1:$T$2860,3,FALSE)/$E499</f>
        <v>0.42937853107344631</v>
      </c>
      <c r="M499" s="6">
        <f>VLOOKUP($C499,Demographics!$A$1:$T$2860,4,FALSE)/$E499</f>
        <v>0.57062146892655363</v>
      </c>
      <c r="N499" s="6">
        <f>VLOOKUP($C499,Demographics!$A$1:$T$2860,5,FALSE)/$E499</f>
        <v>1.1299435028248588E-2</v>
      </c>
      <c r="O499" s="6">
        <f>VLOOKUP($C499,Demographics!$A$1:$T$2860,6,FALSE)/$E499</f>
        <v>1.1299435028248588E-2</v>
      </c>
      <c r="P499" s="6">
        <f>VLOOKUP($C499,Demographics!$A$1:$T$2860,7,FALSE)/$E499</f>
        <v>0</v>
      </c>
      <c r="Q499" s="6">
        <f>VLOOKUP($C499,Demographics!$A$1:$T$2860,8,FALSE)/$E499</f>
        <v>0.2655367231638418</v>
      </c>
      <c r="R499" s="6">
        <f>VLOOKUP($C499,Demographics!$A$1:$T$2860,9,FALSE)/$E499</f>
        <v>0</v>
      </c>
      <c r="S499" s="6">
        <f>VLOOKUP($C499,Demographics!$A$1:$T$2860,10,FALSE)/$E499</f>
        <v>8.4745762711864403E-2</v>
      </c>
      <c r="T499" s="6">
        <f>VLOOKUP($C499,Demographics!$A$1:$T$2860,11,FALSE)/$E499</f>
        <v>0.6271186440677966</v>
      </c>
      <c r="U499" s="6">
        <f>VLOOKUP($C499,Demographics!$A$1:$T$2860,12,FALSE)/$E499</f>
        <v>9.03954802259887E-2</v>
      </c>
      <c r="V499" s="6">
        <f>VLOOKUP($C499,Demographics!$A$1:$T$2860,13,FALSE)/$E499</f>
        <v>0</v>
      </c>
      <c r="W499" s="6">
        <f>VLOOKUP($C499,Demographics!$A$1:$T$2860,14,FALSE)/$E499</f>
        <v>7.3446327683615822E-2</v>
      </c>
      <c r="X499" s="6">
        <f>VLOOKUP($C499,Demographics!$A$1:$T$2860,15,FALSE)/$E499</f>
        <v>0.90960451977401124</v>
      </c>
      <c r="Y499" s="6">
        <f>VLOOKUP($C499,Demographics!$A$1:$T$2860,16,FALSE)/$E499</f>
        <v>0.14124293785310735</v>
      </c>
      <c r="Z499" s="6">
        <f>VLOOKUP($C499,Demographics!$A$1:$T$2860,17,FALSE)/$E499</f>
        <v>1.6949152542372881E-2</v>
      </c>
      <c r="AA499" s="6">
        <f>VLOOKUP($C499,Demographics!$A$1:$T$2860,18,FALSE)/$E499</f>
        <v>5.0847457627118647E-2</v>
      </c>
      <c r="AB499" s="6">
        <f>VLOOKUP($C499,Demographics!$A$1:$T$2860,19,FALSE)/$E499</f>
        <v>4.519774011299435E-2</v>
      </c>
      <c r="AC499" s="54">
        <f>VLOOKUP($C499,Demographics!$A$1:$T$2860,20,FALSE)/$E499</f>
        <v>0.20903954802259886</v>
      </c>
      <c r="AD499" s="44">
        <f t="shared" si="35"/>
        <v>2.7240000000000002</v>
      </c>
      <c r="AE499" s="44">
        <f t="shared" si="36"/>
        <v>1.788</v>
      </c>
      <c r="AF499" s="44">
        <f t="shared" si="37"/>
        <v>2.4431934493346987</v>
      </c>
      <c r="AG499" s="19">
        <v>0.46400000000000002</v>
      </c>
      <c r="AH499" s="20">
        <v>7.5999999999999998E-2</v>
      </c>
      <c r="AI499" s="17">
        <v>0.495</v>
      </c>
      <c r="AJ499" s="21">
        <f t="shared" si="39"/>
        <v>1.0350000000000001</v>
      </c>
      <c r="AK499" s="27">
        <f t="shared" si="38"/>
        <v>21</v>
      </c>
    </row>
    <row r="500" spans="1:37" x14ac:dyDescent="0.2">
      <c r="A500" s="9" t="s">
        <v>807</v>
      </c>
      <c r="B500" s="8" t="s">
        <v>521</v>
      </c>
      <c r="C500" s="35">
        <v>1829</v>
      </c>
      <c r="D500" s="36" t="s">
        <v>124</v>
      </c>
      <c r="E500" s="40">
        <f>VLOOKUP($C500,Demographics!$A$2:$T$2860,2,FALSE)</f>
        <v>21</v>
      </c>
      <c r="F500" s="87">
        <f>IFERROR(VLOOKUP($C500,'Graduation Rate'!$A:$M,13,FALSE), "")</f>
        <v>0.66666666699999999</v>
      </c>
      <c r="G500" s="87" t="str">
        <f>IFERROR(VLOOKUP($C500,Discipline!$A:$I,4,FALSE), "")</f>
        <v/>
      </c>
      <c r="H500" s="87" t="str">
        <f>IFERROR(VLOOKUP($C500,'Dual Credit'!$A:$P,6,FALSE), "")</f>
        <v/>
      </c>
      <c r="I500" s="99">
        <f>VLOOKUP($A500,Districts!$A:$G,7,FALSE)</f>
        <v>3.3845007451564828</v>
      </c>
      <c r="J500" s="90">
        <f>VLOOKUP($A500,Districts!$A:$F,5,FALSE)</f>
        <v>16.037271845317331</v>
      </c>
      <c r="K500" s="55">
        <f>VLOOKUP($A500,Districts!$A:$F,6,FALSE)</f>
        <v>15109.034031118994</v>
      </c>
      <c r="L500" s="6">
        <f>VLOOKUP($C500,Demographics!$A$1:$T$2860,3,FALSE)/$E500</f>
        <v>0.42857142857142855</v>
      </c>
      <c r="M500" s="6">
        <f>VLOOKUP($C500,Demographics!$A$1:$T$2860,4,FALSE)/$E500</f>
        <v>0.5714285714285714</v>
      </c>
      <c r="N500" s="6">
        <f>VLOOKUP($C500,Demographics!$A$1:$T$2860,5,FALSE)/$E500</f>
        <v>0</v>
      </c>
      <c r="O500" s="6">
        <f>VLOOKUP($C500,Demographics!$A$1:$T$2860,6,FALSE)/$E500</f>
        <v>0</v>
      </c>
      <c r="P500" s="6">
        <f>VLOOKUP($C500,Demographics!$A$1:$T$2860,7,FALSE)/$E500</f>
        <v>0</v>
      </c>
      <c r="Q500" s="6">
        <f>VLOOKUP($C500,Demographics!$A$1:$T$2860,8,FALSE)/$E500</f>
        <v>0.14285714285714285</v>
      </c>
      <c r="R500" s="6">
        <f>VLOOKUP($C500,Demographics!$A$1:$T$2860,9,FALSE)/$E500</f>
        <v>0</v>
      </c>
      <c r="S500" s="6">
        <f>VLOOKUP($C500,Demographics!$A$1:$T$2860,10,FALSE)/$E500</f>
        <v>9.5238095238095233E-2</v>
      </c>
      <c r="T500" s="6">
        <f>VLOOKUP($C500,Demographics!$A$1:$T$2860,11,FALSE)/$E500</f>
        <v>0.76190476190476186</v>
      </c>
      <c r="U500" s="6">
        <f>VLOOKUP($C500,Demographics!$A$1:$T$2860,12,FALSE)/$E500</f>
        <v>0</v>
      </c>
      <c r="V500" s="6">
        <f>VLOOKUP($C500,Demographics!$A$1:$T$2860,13,FALSE)/$E500</f>
        <v>0</v>
      </c>
      <c r="W500" s="6">
        <f>VLOOKUP($C500,Demographics!$A$1:$T$2860,14,FALSE)/$E500</f>
        <v>0.2857142857142857</v>
      </c>
      <c r="X500" s="6">
        <f>VLOOKUP($C500,Demographics!$A$1:$T$2860,15,FALSE)/$E500</f>
        <v>0.95238095238095233</v>
      </c>
      <c r="Y500" s="6">
        <f>VLOOKUP($C500,Demographics!$A$1:$T$2860,16,FALSE)/$E500</f>
        <v>0</v>
      </c>
      <c r="Z500" s="6">
        <f>VLOOKUP($C500,Demographics!$A$1:$T$2860,17,FALSE)/$E500</f>
        <v>0</v>
      </c>
      <c r="AA500" s="6">
        <f>VLOOKUP($C500,Demographics!$A$1:$T$2860,18,FALSE)/$E500</f>
        <v>0.14285714285714285</v>
      </c>
      <c r="AB500" s="6">
        <f>VLOOKUP($C500,Demographics!$A$1:$T$2860,19,FALSE)/$E500</f>
        <v>0</v>
      </c>
      <c r="AC500" s="54">
        <f>VLOOKUP($C500,Demographics!$A$1:$T$2860,20,FALSE)/$E500</f>
        <v>0.2857142857142857</v>
      </c>
      <c r="AD500" s="44" t="str">
        <f t="shared" si="35"/>
        <v/>
      </c>
      <c r="AE500" s="44" t="str">
        <f t="shared" si="36"/>
        <v/>
      </c>
      <c r="AF500" s="44" t="str">
        <f t="shared" si="37"/>
        <v/>
      </c>
      <c r="AG500" s="19"/>
      <c r="AH500" s="20"/>
      <c r="AI500" s="17"/>
      <c r="AJ500" s="21">
        <f t="shared" si="39"/>
        <v>0</v>
      </c>
      <c r="AK500" s="27">
        <f t="shared" si="38"/>
        <v>223</v>
      </c>
    </row>
    <row r="501" spans="1:37" x14ac:dyDescent="0.2">
      <c r="A501" s="9" t="s">
        <v>808</v>
      </c>
      <c r="B501" s="8" t="s">
        <v>50</v>
      </c>
      <c r="C501" s="35">
        <v>3375</v>
      </c>
      <c r="D501" s="36" t="s">
        <v>123</v>
      </c>
      <c r="E501" s="40">
        <f>VLOOKUP($C501,Demographics!$A$2:$T$2860,2,FALSE)</f>
        <v>147</v>
      </c>
      <c r="F501" s="87" t="str">
        <f>IFERROR(VLOOKUP($C501,'Graduation Rate'!$A:$M,13,FALSE), "")</f>
        <v/>
      </c>
      <c r="G501" s="87">
        <f>IFERROR(VLOOKUP($C501,Discipline!$A:$I,4,FALSE), "")</f>
        <v>7.8E-2</v>
      </c>
      <c r="H501" s="87" t="str">
        <f>IFERROR(VLOOKUP($C501,'Dual Credit'!$A:$P,6,FALSE), "")</f>
        <v/>
      </c>
      <c r="I501" s="99">
        <f>VLOOKUP($A501,Districts!$A:$G,7,FALSE)</f>
        <v>3.8897058823529411</v>
      </c>
      <c r="J501" s="90">
        <f>VLOOKUP($A501,Districts!$A:$F,5,FALSE)</f>
        <v>8.706036902131725</v>
      </c>
      <c r="K501" s="55">
        <f>VLOOKUP($A501,Districts!$A:$F,6,FALSE)</f>
        <v>25958.916872427984</v>
      </c>
      <c r="L501" s="6">
        <f>VLOOKUP($C501,Demographics!$A$1:$T$2860,3,FALSE)/$E501</f>
        <v>0.55102040816326525</v>
      </c>
      <c r="M501" s="6">
        <f>VLOOKUP($C501,Demographics!$A$1:$T$2860,4,FALSE)/$E501</f>
        <v>0.44897959183673469</v>
      </c>
      <c r="N501" s="6">
        <f>VLOOKUP($C501,Demographics!$A$1:$T$2860,5,FALSE)/$E501</f>
        <v>0</v>
      </c>
      <c r="O501" s="6">
        <f>VLOOKUP($C501,Demographics!$A$1:$T$2860,6,FALSE)/$E501</f>
        <v>0</v>
      </c>
      <c r="P501" s="6">
        <f>VLOOKUP($C501,Demographics!$A$1:$T$2860,7,FALSE)/$E501</f>
        <v>1.3605442176870748E-2</v>
      </c>
      <c r="Q501" s="6">
        <f>VLOOKUP($C501,Demographics!$A$1:$T$2860,8,FALSE)/$E501</f>
        <v>4.0816326530612242E-2</v>
      </c>
      <c r="R501" s="6">
        <f>VLOOKUP($C501,Demographics!$A$1:$T$2860,9,FALSE)/$E501</f>
        <v>2.0408163265306121E-2</v>
      </c>
      <c r="S501" s="6">
        <f>VLOOKUP($C501,Demographics!$A$1:$T$2860,10,FALSE)/$E501</f>
        <v>0</v>
      </c>
      <c r="T501" s="6">
        <f>VLOOKUP($C501,Demographics!$A$1:$T$2860,11,FALSE)/$E501</f>
        <v>0.92517006802721091</v>
      </c>
      <c r="U501" s="6">
        <f>VLOOKUP($C501,Demographics!$A$1:$T$2860,12,FALSE)/$E501</f>
        <v>0</v>
      </c>
      <c r="V501" s="6">
        <f>VLOOKUP($C501,Demographics!$A$1:$T$2860,13,FALSE)/$E501</f>
        <v>1.3605442176870748E-2</v>
      </c>
      <c r="W501" s="6">
        <f>VLOOKUP($C501,Demographics!$A$1:$T$2860,14,FALSE)/$E501</f>
        <v>6.8027210884353739E-3</v>
      </c>
      <c r="X501" s="6">
        <f>VLOOKUP($C501,Demographics!$A$1:$T$2860,15,FALSE)/$E501</f>
        <v>0.5714285714285714</v>
      </c>
      <c r="Y501" s="6">
        <f>VLOOKUP($C501,Demographics!$A$1:$T$2860,16,FALSE)/$E501</f>
        <v>0</v>
      </c>
      <c r="Z501" s="6">
        <f>VLOOKUP($C501,Demographics!$A$1:$T$2860,17,FALSE)/$E501</f>
        <v>2.0408163265306121E-2</v>
      </c>
      <c r="AA501" s="6">
        <f>VLOOKUP($C501,Demographics!$A$1:$T$2860,18,FALSE)/$E501</f>
        <v>4.0816326530612242E-2</v>
      </c>
      <c r="AB501" s="6">
        <f>VLOOKUP($C501,Demographics!$A$1:$T$2860,19,FALSE)/$E501</f>
        <v>6.1224489795918366E-2</v>
      </c>
      <c r="AC501" s="54">
        <f>VLOOKUP($C501,Demographics!$A$1:$T$2860,20,FALSE)/$E501</f>
        <v>0.14965986394557823</v>
      </c>
      <c r="AD501" s="44">
        <f t="shared" si="35"/>
        <v>2.3704453441295548</v>
      </c>
      <c r="AE501" s="44">
        <f t="shared" si="36"/>
        <v>1.9908906882591089</v>
      </c>
      <c r="AF501" s="44">
        <f t="shared" si="37"/>
        <v>2.3309352517985609</v>
      </c>
      <c r="AG501" s="21">
        <v>-0.45400000000000001</v>
      </c>
      <c r="AH501" s="18">
        <v>2.3E-2</v>
      </c>
      <c r="AI501" s="17">
        <v>5.0999999999999997E-2</v>
      </c>
      <c r="AJ501" s="21">
        <f t="shared" si="39"/>
        <v>-0.38</v>
      </c>
      <c r="AK501" s="27">
        <f t="shared" si="38"/>
        <v>394</v>
      </c>
    </row>
    <row r="502" spans="1:37" x14ac:dyDescent="0.2">
      <c r="A502" s="9" t="s">
        <v>809</v>
      </c>
      <c r="B502" s="8" t="s">
        <v>390</v>
      </c>
      <c r="C502" s="35">
        <v>2605</v>
      </c>
      <c r="D502" s="36" t="s">
        <v>123</v>
      </c>
      <c r="E502" s="40">
        <f>VLOOKUP($C502,Demographics!$A$2:$T$2860,2,FALSE)</f>
        <v>71</v>
      </c>
      <c r="F502" s="87" t="str">
        <f>IFERROR(VLOOKUP($C502,'Graduation Rate'!$A:$M,13,FALSE), "")</f>
        <v/>
      </c>
      <c r="G502" s="87" t="str">
        <f>IFERROR(VLOOKUP($C502,Discipline!$A:$I,4,FALSE), "")</f>
        <v/>
      </c>
      <c r="H502" s="87">
        <f>IFERROR(VLOOKUP($C502,'Dual Credit'!$A:$P,6,FALSE), "")</f>
        <v>0.1</v>
      </c>
      <c r="I502" s="99">
        <f>VLOOKUP($A502,Districts!$A:$G,7,FALSE)</f>
        <v>2.693548387096774</v>
      </c>
      <c r="J502" s="90">
        <f>VLOOKUP($A502,Districts!$A:$F,5,FALSE)</f>
        <v>7.4877777777777776</v>
      </c>
      <c r="K502" s="55">
        <f>VLOOKUP($A502,Districts!$A:$F,6,FALSE)</f>
        <v>33496.546817035167</v>
      </c>
      <c r="L502" s="6">
        <f>VLOOKUP($C502,Demographics!$A$1:$T$2860,3,FALSE)/$E502</f>
        <v>0.30985915492957744</v>
      </c>
      <c r="M502" s="6">
        <f>VLOOKUP($C502,Demographics!$A$1:$T$2860,4,FALSE)/$E502</f>
        <v>0.6901408450704225</v>
      </c>
      <c r="N502" s="6">
        <f>VLOOKUP($C502,Demographics!$A$1:$T$2860,5,FALSE)/$E502</f>
        <v>0.12676056338028169</v>
      </c>
      <c r="O502" s="6">
        <f>VLOOKUP($C502,Demographics!$A$1:$T$2860,6,FALSE)/$E502</f>
        <v>0</v>
      </c>
      <c r="P502" s="6">
        <f>VLOOKUP($C502,Demographics!$A$1:$T$2860,7,FALSE)/$E502</f>
        <v>0</v>
      </c>
      <c r="Q502" s="6">
        <f>VLOOKUP($C502,Demographics!$A$1:$T$2860,8,FALSE)/$E502</f>
        <v>5.6338028169014086E-2</v>
      </c>
      <c r="R502" s="6">
        <f>VLOOKUP($C502,Demographics!$A$1:$T$2860,9,FALSE)/$E502</f>
        <v>0</v>
      </c>
      <c r="S502" s="6">
        <f>VLOOKUP($C502,Demographics!$A$1:$T$2860,10,FALSE)/$E502</f>
        <v>0.11267605633802817</v>
      </c>
      <c r="T502" s="6">
        <f>VLOOKUP($C502,Demographics!$A$1:$T$2860,11,FALSE)/$E502</f>
        <v>0.70422535211267601</v>
      </c>
      <c r="U502" s="6">
        <f>VLOOKUP($C502,Demographics!$A$1:$T$2860,12,FALSE)/$E502</f>
        <v>0</v>
      </c>
      <c r="V502" s="6">
        <f>VLOOKUP($C502,Demographics!$A$1:$T$2860,13,FALSE)/$E502</f>
        <v>2.8169014084507043E-2</v>
      </c>
      <c r="W502" s="6">
        <f>VLOOKUP($C502,Demographics!$A$1:$T$2860,14,FALSE)/$E502</f>
        <v>7.0422535211267609E-2</v>
      </c>
      <c r="X502" s="6">
        <f>VLOOKUP($C502,Demographics!$A$1:$T$2860,15,FALSE)/$E502</f>
        <v>0.78873239436619713</v>
      </c>
      <c r="Y502" s="6">
        <f>VLOOKUP($C502,Demographics!$A$1:$T$2860,16,FALSE)/$E502</f>
        <v>5.6338028169014086E-2</v>
      </c>
      <c r="Z502" s="6">
        <f>VLOOKUP($C502,Demographics!$A$1:$T$2860,17,FALSE)/$E502</f>
        <v>0</v>
      </c>
      <c r="AA502" s="6">
        <f>VLOOKUP($C502,Demographics!$A$1:$T$2860,18,FALSE)/$E502</f>
        <v>8.4507042253521125E-2</v>
      </c>
      <c r="AB502" s="6">
        <f>VLOOKUP($C502,Demographics!$A$1:$T$2860,19,FALSE)/$E502</f>
        <v>2.8169014084507043E-2</v>
      </c>
      <c r="AC502" s="54">
        <f>VLOOKUP($C502,Demographics!$A$1:$T$2860,20,FALSE)/$E502</f>
        <v>0.16901408450704225</v>
      </c>
      <c r="AD502" s="44">
        <f t="shared" si="35"/>
        <v>2.4607104413347685</v>
      </c>
      <c r="AE502" s="44">
        <f t="shared" si="36"/>
        <v>2.0753498385360603</v>
      </c>
      <c r="AF502" s="44">
        <f t="shared" si="37"/>
        <v>2.1111111111111112</v>
      </c>
      <c r="AG502" s="19">
        <v>0.17100000000000001</v>
      </c>
      <c r="AH502" s="20">
        <v>0.16600000000000001</v>
      </c>
      <c r="AI502" s="17">
        <v>-0.01</v>
      </c>
      <c r="AJ502" s="21">
        <f t="shared" si="39"/>
        <v>0.32700000000000001</v>
      </c>
      <c r="AK502" s="27">
        <f t="shared" si="38"/>
        <v>126</v>
      </c>
    </row>
    <row r="503" spans="1:37" x14ac:dyDescent="0.2">
      <c r="A503" s="9" t="s">
        <v>810</v>
      </c>
      <c r="B503" s="8" t="s">
        <v>522</v>
      </c>
      <c r="C503" s="35">
        <v>1795</v>
      </c>
      <c r="D503" s="36" t="s">
        <v>124</v>
      </c>
      <c r="E503" s="40">
        <f>VLOOKUP($C503,Demographics!$A$2:$T$2860,2,FALSE)</f>
        <v>75</v>
      </c>
      <c r="F503" s="87">
        <f>IFERROR(VLOOKUP($C503,'Graduation Rate'!$A:$M,13,FALSE), "")</f>
        <v>0.41025641000000002</v>
      </c>
      <c r="G503" s="87">
        <f>IFERROR(VLOOKUP($C503,Discipline!$A:$I,4,FALSE), "")</f>
        <v>5.6000000000000001E-2</v>
      </c>
      <c r="H503" s="87" t="str">
        <f>IFERROR(VLOOKUP($C503,'Dual Credit'!$A:$P,6,FALSE), "")</f>
        <v/>
      </c>
      <c r="I503" s="99">
        <f>VLOOKUP($A503,Districts!$A:$G,7,FALSE)</f>
        <v>2.9017781541066894</v>
      </c>
      <c r="J503" s="90">
        <f>VLOOKUP($A503,Districts!$A:$F,5,FALSE)</f>
        <v>16.30001986886549</v>
      </c>
      <c r="K503" s="55">
        <f>VLOOKUP($A503,Districts!$A:$F,6,FALSE)</f>
        <v>15261.691090307742</v>
      </c>
      <c r="L503" s="6">
        <f>VLOOKUP($C503,Demographics!$A$1:$T$2860,3,FALSE)/$E503</f>
        <v>0.49333333333333335</v>
      </c>
      <c r="M503" s="6">
        <f>VLOOKUP($C503,Demographics!$A$1:$T$2860,4,FALSE)/$E503</f>
        <v>0.50666666666666671</v>
      </c>
      <c r="N503" s="6">
        <f>VLOOKUP($C503,Demographics!$A$1:$T$2860,5,FALSE)/$E503</f>
        <v>1.3333333333333334E-2</v>
      </c>
      <c r="O503" s="6">
        <f>VLOOKUP($C503,Demographics!$A$1:$T$2860,6,FALSE)/$E503</f>
        <v>0</v>
      </c>
      <c r="P503" s="6">
        <f>VLOOKUP($C503,Demographics!$A$1:$T$2860,7,FALSE)/$E503</f>
        <v>0.04</v>
      </c>
      <c r="Q503" s="6">
        <f>VLOOKUP($C503,Demographics!$A$1:$T$2860,8,FALSE)/$E503</f>
        <v>5.3333333333333337E-2</v>
      </c>
      <c r="R503" s="6">
        <f>VLOOKUP($C503,Demographics!$A$1:$T$2860,9,FALSE)/$E503</f>
        <v>0</v>
      </c>
      <c r="S503" s="6">
        <f>VLOOKUP($C503,Demographics!$A$1:$T$2860,10,FALSE)/$E503</f>
        <v>1.3333333333333334E-2</v>
      </c>
      <c r="T503" s="6">
        <f>VLOOKUP($C503,Demographics!$A$1:$T$2860,11,FALSE)/$E503</f>
        <v>0.88</v>
      </c>
      <c r="U503" s="6">
        <f>VLOOKUP($C503,Demographics!$A$1:$T$2860,12,FALSE)/$E503</f>
        <v>1.3333333333333334E-2</v>
      </c>
      <c r="V503" s="6">
        <f>VLOOKUP($C503,Demographics!$A$1:$T$2860,13,FALSE)/$E503</f>
        <v>0</v>
      </c>
      <c r="W503" s="6">
        <f>VLOOKUP($C503,Demographics!$A$1:$T$2860,14,FALSE)/$E503</f>
        <v>0.08</v>
      </c>
      <c r="X503" s="6">
        <f>VLOOKUP($C503,Demographics!$A$1:$T$2860,15,FALSE)/$E503</f>
        <v>0.57333333333333336</v>
      </c>
      <c r="Y503" s="6">
        <f>VLOOKUP($C503,Demographics!$A$1:$T$2860,16,FALSE)/$E503</f>
        <v>0</v>
      </c>
      <c r="Z503" s="6">
        <f>VLOOKUP($C503,Demographics!$A$1:$T$2860,17,FALSE)/$E503</f>
        <v>0.04</v>
      </c>
      <c r="AA503" s="6">
        <f>VLOOKUP($C503,Demographics!$A$1:$T$2860,18,FALSE)/$E503</f>
        <v>0.25333333333333335</v>
      </c>
      <c r="AB503" s="6">
        <f>VLOOKUP($C503,Demographics!$A$1:$T$2860,19,FALSE)/$E503</f>
        <v>9.3333333333333338E-2</v>
      </c>
      <c r="AC503" s="54">
        <f>VLOOKUP($C503,Demographics!$A$1:$T$2860,20,FALSE)/$E503</f>
        <v>0.10666666666666667</v>
      </c>
      <c r="AD503" s="44">
        <f t="shared" si="35"/>
        <v>1.9339735894357746</v>
      </c>
      <c r="AE503" s="44">
        <f t="shared" si="36"/>
        <v>1.5330132052821128</v>
      </c>
      <c r="AF503" s="44">
        <f t="shared" si="37"/>
        <v>2.2761020881670535</v>
      </c>
      <c r="AG503" s="19">
        <v>-0.51200000000000001</v>
      </c>
      <c r="AH503" s="20">
        <v>-0.17699999999999999</v>
      </c>
      <c r="AI503" s="17">
        <v>3.1E-2</v>
      </c>
      <c r="AJ503" s="21">
        <f t="shared" si="39"/>
        <v>-0.65800000000000003</v>
      </c>
      <c r="AK503" s="27">
        <f t="shared" si="38"/>
        <v>459</v>
      </c>
    </row>
    <row r="504" spans="1:37" x14ac:dyDescent="0.2">
      <c r="A504" s="9" t="s">
        <v>810</v>
      </c>
      <c r="B504" s="8" t="s">
        <v>27</v>
      </c>
      <c r="C504" s="35">
        <v>3546</v>
      </c>
      <c r="D504" s="36" t="s">
        <v>123</v>
      </c>
      <c r="E504" s="40">
        <f>VLOOKUP($C504,Demographics!$A$2:$T$2860,2,FALSE)</f>
        <v>746</v>
      </c>
      <c r="F504" s="87">
        <f>IFERROR(VLOOKUP($C504,'Graduation Rate'!$A:$M,13,FALSE), "")</f>
        <v>0.875</v>
      </c>
      <c r="G504" s="87">
        <f>IFERROR(VLOOKUP($C504,Discipline!$A:$I,4,FALSE), "")</f>
        <v>0.06</v>
      </c>
      <c r="H504" s="87">
        <f>IFERROR(VLOOKUP($C504,'Dual Credit'!$A:$P,6,FALSE), "")</f>
        <v>0.16300000000000001</v>
      </c>
      <c r="I504" s="99">
        <f>VLOOKUP($A504,Districts!$A:$G,7,FALSE)</f>
        <v>2.9017781541066894</v>
      </c>
      <c r="J504" s="90">
        <f>VLOOKUP($A504,Districts!$A:$F,5,FALSE)</f>
        <v>16.30001986886549</v>
      </c>
      <c r="K504" s="55">
        <f>VLOOKUP($A504,Districts!$A:$F,6,FALSE)</f>
        <v>15261.691090307742</v>
      </c>
      <c r="L504" s="6">
        <f>VLOOKUP($C504,Demographics!$A$1:$T$2860,3,FALSE)/$E504</f>
        <v>0.45442359249329761</v>
      </c>
      <c r="M504" s="6">
        <f>VLOOKUP($C504,Demographics!$A$1:$T$2860,4,FALSE)/$E504</f>
        <v>0.54557640750670244</v>
      </c>
      <c r="N504" s="6">
        <f>VLOOKUP($C504,Demographics!$A$1:$T$2860,5,FALSE)/$E504</f>
        <v>0</v>
      </c>
      <c r="O504" s="6">
        <f>VLOOKUP($C504,Demographics!$A$1:$T$2860,6,FALSE)/$E504</f>
        <v>1.0723860589812333E-2</v>
      </c>
      <c r="P504" s="6">
        <f>VLOOKUP($C504,Demographics!$A$1:$T$2860,7,FALSE)/$E504</f>
        <v>8.0428954423592495E-3</v>
      </c>
      <c r="Q504" s="6">
        <f>VLOOKUP($C504,Demographics!$A$1:$T$2860,8,FALSE)/$E504</f>
        <v>0.19168900804289543</v>
      </c>
      <c r="R504" s="6">
        <f>VLOOKUP($C504,Demographics!$A$1:$T$2860,9,FALSE)/$E504</f>
        <v>0</v>
      </c>
      <c r="S504" s="6">
        <f>VLOOKUP($C504,Demographics!$A$1:$T$2860,10,FALSE)/$E504</f>
        <v>3.7533512064343161E-2</v>
      </c>
      <c r="T504" s="6">
        <f>VLOOKUP($C504,Demographics!$A$1:$T$2860,11,FALSE)/$E504</f>
        <v>0.75201072386058976</v>
      </c>
      <c r="U504" s="6">
        <f>VLOOKUP($C504,Demographics!$A$1:$T$2860,12,FALSE)/$E504</f>
        <v>3.351206434316354E-2</v>
      </c>
      <c r="V504" s="6">
        <f>VLOOKUP($C504,Demographics!$A$1:$T$2860,13,FALSE)/$E504</f>
        <v>4.0214477211796247E-3</v>
      </c>
      <c r="W504" s="6">
        <f>VLOOKUP($C504,Demographics!$A$1:$T$2860,14,FALSE)/$E504</f>
        <v>4.8257372654155493E-2</v>
      </c>
      <c r="X504" s="6">
        <f>VLOOKUP($C504,Demographics!$A$1:$T$2860,15,FALSE)/$E504</f>
        <v>0.46112600536193027</v>
      </c>
      <c r="Y504" s="6">
        <f>VLOOKUP($C504,Demographics!$A$1:$T$2860,16,FALSE)/$E504</f>
        <v>2.6809651474530832E-3</v>
      </c>
      <c r="Z504" s="6">
        <f>VLOOKUP($C504,Demographics!$A$1:$T$2860,17,FALSE)/$E504</f>
        <v>1.3404825737265416E-2</v>
      </c>
      <c r="AA504" s="6">
        <f>VLOOKUP($C504,Demographics!$A$1:$T$2860,18,FALSE)/$E504</f>
        <v>5.6300268096514748E-2</v>
      </c>
      <c r="AB504" s="6">
        <f>VLOOKUP($C504,Demographics!$A$1:$T$2860,19,FALSE)/$E504</f>
        <v>2.6809651474530832E-2</v>
      </c>
      <c r="AC504" s="54">
        <f>VLOOKUP($C504,Demographics!$A$1:$T$2860,20,FALSE)/$E504</f>
        <v>0.16487935656836461</v>
      </c>
      <c r="AD504" s="44">
        <f t="shared" si="35"/>
        <v>2.9949698189134808</v>
      </c>
      <c r="AE504" s="44">
        <f t="shared" si="36"/>
        <v>2.4726720647773281</v>
      </c>
      <c r="AF504" s="44" t="str">
        <f t="shared" si="37"/>
        <v/>
      </c>
      <c r="AG504" s="21">
        <v>0.21199999999999999</v>
      </c>
      <c r="AH504" s="18">
        <v>0.25600000000000001</v>
      </c>
      <c r="AI504" s="17"/>
      <c r="AJ504" s="21">
        <f t="shared" si="39"/>
        <v>0.46799999999999997</v>
      </c>
      <c r="AK504" s="27">
        <f t="shared" si="38"/>
        <v>85</v>
      </c>
    </row>
    <row r="505" spans="1:37" x14ac:dyDescent="0.2">
      <c r="A505" s="9" t="s">
        <v>811</v>
      </c>
      <c r="B505" s="8" t="s">
        <v>143</v>
      </c>
      <c r="C505" s="35">
        <v>2116</v>
      </c>
      <c r="D505" s="36" t="s">
        <v>123</v>
      </c>
      <c r="E505" s="40">
        <f>VLOOKUP($C505,Demographics!$A$2:$T$2860,2,FALSE)</f>
        <v>2450</v>
      </c>
      <c r="F505" s="87">
        <f>IFERROR(VLOOKUP($C505,'Graduation Rate'!$A:$M,13,FALSE), "")</f>
        <v>0.84356435600000002</v>
      </c>
      <c r="G505" s="87">
        <f>IFERROR(VLOOKUP($C505,Discipline!$A:$I,4,FALSE), "")</f>
        <v>5.1999999999999998E-2</v>
      </c>
      <c r="H505" s="87">
        <f>IFERROR(VLOOKUP($C505,'Dual Credit'!$A:$P,6,FALSE), "")</f>
        <v>0.01</v>
      </c>
      <c r="I505" s="99">
        <f>VLOOKUP($A505,Districts!$A:$G,7,FALSE)</f>
        <v>9.1338754462514871</v>
      </c>
      <c r="J505" s="90">
        <f>VLOOKUP($A505,Districts!$A:$F,5,FALSE)</f>
        <v>16.215145848650735</v>
      </c>
      <c r="K505" s="55">
        <f>VLOOKUP($A505,Districts!$A:$F,6,FALSE)</f>
        <v>14407.172184273941</v>
      </c>
      <c r="L505" s="6">
        <f>VLOOKUP($C505,Demographics!$A$1:$T$2860,3,FALSE)/$E505</f>
        <v>0.51469387755102036</v>
      </c>
      <c r="M505" s="6">
        <f>VLOOKUP($C505,Demographics!$A$1:$T$2860,4,FALSE)/$E505</f>
        <v>0.48530612244897958</v>
      </c>
      <c r="N505" s="6">
        <f>VLOOKUP($C505,Demographics!$A$1:$T$2860,5,FALSE)/$E505</f>
        <v>6.5306122448979594E-3</v>
      </c>
      <c r="O505" s="6">
        <f>VLOOKUP($C505,Demographics!$A$1:$T$2860,6,FALSE)/$E505</f>
        <v>6.1224489795918364E-3</v>
      </c>
      <c r="P505" s="6">
        <f>VLOOKUP($C505,Demographics!$A$1:$T$2860,7,FALSE)/$E505</f>
        <v>6.1224489795918364E-3</v>
      </c>
      <c r="Q505" s="6">
        <f>VLOOKUP($C505,Demographics!$A$1:$T$2860,8,FALSE)/$E505</f>
        <v>0.84938775510204079</v>
      </c>
      <c r="R505" s="6">
        <f>VLOOKUP($C505,Demographics!$A$1:$T$2860,9,FALSE)/$E505</f>
        <v>8.1632653061224493E-4</v>
      </c>
      <c r="S505" s="6">
        <f>VLOOKUP($C505,Demographics!$A$1:$T$2860,10,FALSE)/$E505</f>
        <v>2.489795918367347E-2</v>
      </c>
      <c r="T505" s="6">
        <f>VLOOKUP($C505,Demographics!$A$1:$T$2860,11,FALSE)/$E505</f>
        <v>0.10612244897959183</v>
      </c>
      <c r="U505" s="6">
        <f>VLOOKUP($C505,Demographics!$A$1:$T$2860,12,FALSE)/$E505</f>
        <v>0.24816326530612245</v>
      </c>
      <c r="V505" s="6">
        <f>VLOOKUP($C505,Demographics!$A$1:$T$2860,13,FALSE)/$E505</f>
        <v>2.0408163265306124E-3</v>
      </c>
      <c r="W505" s="6">
        <f>VLOOKUP($C505,Demographics!$A$1:$T$2860,14,FALSE)/$E505</f>
        <v>1.0612244897959184E-2</v>
      </c>
      <c r="X505" s="6">
        <f>VLOOKUP($C505,Demographics!$A$1:$T$2860,15,FALSE)/$E505</f>
        <v>0.76653061224489794</v>
      </c>
      <c r="Y505" s="6">
        <f>VLOOKUP($C505,Demographics!$A$1:$T$2860,16,FALSE)/$E505</f>
        <v>0.11551020408163265</v>
      </c>
      <c r="Z505" s="6">
        <f>VLOOKUP($C505,Demographics!$A$1:$T$2860,17,FALSE)/$E505</f>
        <v>8.1632653061224493E-4</v>
      </c>
      <c r="AA505" s="6">
        <f>VLOOKUP($C505,Demographics!$A$1:$T$2860,18,FALSE)/$E505</f>
        <v>4.5714285714285714E-2</v>
      </c>
      <c r="AB505" s="6">
        <f>VLOOKUP($C505,Demographics!$A$1:$T$2860,19,FALSE)/$E505</f>
        <v>2.816326530612245E-2</v>
      </c>
      <c r="AC505" s="54">
        <f>VLOOKUP($C505,Demographics!$A$1:$T$2860,20,FALSE)/$E505</f>
        <v>9.7142857142857142E-2</v>
      </c>
      <c r="AD505" s="44">
        <f t="shared" si="35"/>
        <v>2.4660493827160499</v>
      </c>
      <c r="AE505" s="44">
        <f t="shared" si="36"/>
        <v>1.7937823834196893</v>
      </c>
      <c r="AF505" s="44">
        <f t="shared" si="37"/>
        <v>2.0687500000000001</v>
      </c>
      <c r="AG505" s="21">
        <v>-3.2000000000000001E-2</v>
      </c>
      <c r="AH505" s="18">
        <v>-4.0000000000000001E-3</v>
      </c>
      <c r="AI505" s="17">
        <v>0.105</v>
      </c>
      <c r="AJ505" s="21">
        <f t="shared" si="39"/>
        <v>6.8999999999999992E-2</v>
      </c>
      <c r="AK505" s="27">
        <f t="shared" si="38"/>
        <v>194</v>
      </c>
    </row>
    <row r="506" spans="1:37" x14ac:dyDescent="0.2">
      <c r="A506" s="9" t="s">
        <v>811</v>
      </c>
      <c r="B506" s="8" t="s">
        <v>169</v>
      </c>
      <c r="C506" s="35">
        <v>3206</v>
      </c>
      <c r="D506" s="36" t="s">
        <v>123</v>
      </c>
      <c r="E506" s="40">
        <f>VLOOKUP($C506,Demographics!$A$2:$T$2860,2,FALSE)</f>
        <v>2044</v>
      </c>
      <c r="F506" s="87">
        <f>IFERROR(VLOOKUP($C506,'Graduation Rate'!$A:$M,13,FALSE), "")</f>
        <v>0.77647058800000002</v>
      </c>
      <c r="G506" s="87">
        <f>IFERROR(VLOOKUP($C506,Discipline!$A:$I,4,FALSE), "")</f>
        <v>0.108</v>
      </c>
      <c r="H506" s="87">
        <f>IFERROR(VLOOKUP($C506,'Dual Credit'!$A:$P,6,FALSE), "")</f>
        <v>0.10100000000000001</v>
      </c>
      <c r="I506" s="99">
        <f>VLOOKUP($A506,Districts!$A:$G,7,FALSE)</f>
        <v>9.1338754462514871</v>
      </c>
      <c r="J506" s="90">
        <f>VLOOKUP($A506,Districts!$A:$F,5,FALSE)</f>
        <v>16.215145848650735</v>
      </c>
      <c r="K506" s="55">
        <f>VLOOKUP($A506,Districts!$A:$F,6,FALSE)</f>
        <v>14407.172184273941</v>
      </c>
      <c r="L506" s="6">
        <f>VLOOKUP($C506,Demographics!$A$1:$T$2860,3,FALSE)/$E506</f>
        <v>0.49706457925636005</v>
      </c>
      <c r="M506" s="6">
        <f>VLOOKUP($C506,Demographics!$A$1:$T$2860,4,FALSE)/$E506</f>
        <v>0.50293542074363995</v>
      </c>
      <c r="N506" s="6">
        <f>VLOOKUP($C506,Demographics!$A$1:$T$2860,5,FALSE)/$E506</f>
        <v>8.8062622309197647E-3</v>
      </c>
      <c r="O506" s="6">
        <f>VLOOKUP($C506,Demographics!$A$1:$T$2860,6,FALSE)/$E506</f>
        <v>8.8062622309197647E-3</v>
      </c>
      <c r="P506" s="6">
        <f>VLOOKUP($C506,Demographics!$A$1:$T$2860,7,FALSE)/$E506</f>
        <v>3.4246575342465752E-3</v>
      </c>
      <c r="Q506" s="6">
        <f>VLOOKUP($C506,Demographics!$A$1:$T$2860,8,FALSE)/$E506</f>
        <v>0.71526418786692758</v>
      </c>
      <c r="R506" s="6">
        <f>VLOOKUP($C506,Demographics!$A$1:$T$2860,9,FALSE)/$E506</f>
        <v>4.8923679060665359E-4</v>
      </c>
      <c r="S506" s="6">
        <f>VLOOKUP($C506,Demographics!$A$1:$T$2860,10,FALSE)/$E506</f>
        <v>2.6908023483365948E-2</v>
      </c>
      <c r="T506" s="6">
        <f>VLOOKUP($C506,Demographics!$A$1:$T$2860,11,FALSE)/$E506</f>
        <v>0.2363013698630137</v>
      </c>
      <c r="U506" s="6">
        <f>VLOOKUP($C506,Demographics!$A$1:$T$2860,12,FALSE)/$E506</f>
        <v>0.23336594911937378</v>
      </c>
      <c r="V506" s="6">
        <f>VLOOKUP($C506,Demographics!$A$1:$T$2860,13,FALSE)/$E506</f>
        <v>1.3209393346379647E-2</v>
      </c>
      <c r="W506" s="6">
        <f>VLOOKUP($C506,Demographics!$A$1:$T$2860,14,FALSE)/$E506</f>
        <v>2.8864970645792562E-2</v>
      </c>
      <c r="X506" s="6">
        <f>VLOOKUP($C506,Demographics!$A$1:$T$2860,15,FALSE)/$E506</f>
        <v>0.735812133072407</v>
      </c>
      <c r="Y506" s="6">
        <f>VLOOKUP($C506,Demographics!$A$1:$T$2860,16,FALSE)/$E506</f>
        <v>0.10420743639921722</v>
      </c>
      <c r="Z506" s="6">
        <f>VLOOKUP($C506,Demographics!$A$1:$T$2860,17,FALSE)/$E506</f>
        <v>7.8277886497064575E-3</v>
      </c>
      <c r="AA506" s="6">
        <f>VLOOKUP($C506,Demographics!$A$1:$T$2860,18,FALSE)/$E506</f>
        <v>8.5127201565557725E-2</v>
      </c>
      <c r="AB506" s="6">
        <f>VLOOKUP($C506,Demographics!$A$1:$T$2860,19,FALSE)/$E506</f>
        <v>2.7397260273972601E-2</v>
      </c>
      <c r="AC506" s="54">
        <f>VLOOKUP($C506,Demographics!$A$1:$T$2860,20,FALSE)/$E506</f>
        <v>0.12475538160469667</v>
      </c>
      <c r="AD506" s="44">
        <f t="shared" si="35"/>
        <v>2.4672708962739178</v>
      </c>
      <c r="AE506" s="44">
        <f t="shared" si="36"/>
        <v>1.6905965621840242</v>
      </c>
      <c r="AF506" s="44">
        <f t="shared" si="37"/>
        <v>1.9716885743174923</v>
      </c>
      <c r="AG506" s="21">
        <v>1.9E-2</v>
      </c>
      <c r="AH506" s="18">
        <v>-7.6999999999999999E-2</v>
      </c>
      <c r="AI506" s="17">
        <v>-1.9E-2</v>
      </c>
      <c r="AJ506" s="21">
        <f t="shared" si="39"/>
        <v>-7.6999999999999999E-2</v>
      </c>
      <c r="AK506" s="27">
        <f t="shared" si="38"/>
        <v>294</v>
      </c>
    </row>
    <row r="507" spans="1:37" x14ac:dyDescent="0.2">
      <c r="A507" s="9" t="s">
        <v>811</v>
      </c>
      <c r="B507" s="8" t="s">
        <v>523</v>
      </c>
      <c r="C507" s="35">
        <v>4093</v>
      </c>
      <c r="D507" s="36" t="s">
        <v>124</v>
      </c>
      <c r="E507" s="40">
        <f>VLOOKUP($C507,Demographics!$A$2:$T$2860,2,FALSE)</f>
        <v>268</v>
      </c>
      <c r="F507" s="87">
        <f>IFERROR(VLOOKUP($C507,'Graduation Rate'!$A:$M,13,FALSE), "")</f>
        <v>0.14606741600000001</v>
      </c>
      <c r="G507" s="87">
        <f>IFERROR(VLOOKUP($C507,Discipline!$A:$I,4,FALSE), "")</f>
        <v>0.17699999999999999</v>
      </c>
      <c r="H507" s="87">
        <f>IFERROR(VLOOKUP($C507,'Dual Credit'!$A:$P,6,FALSE), "")</f>
        <v>0.01</v>
      </c>
      <c r="I507" s="99">
        <f>VLOOKUP($A507,Districts!$A:$G,7,FALSE)</f>
        <v>9.1338754462514871</v>
      </c>
      <c r="J507" s="90">
        <f>VLOOKUP($A507,Districts!$A:$F,5,FALSE)</f>
        <v>16.215145848650735</v>
      </c>
      <c r="K507" s="55">
        <f>VLOOKUP($A507,Districts!$A:$F,6,FALSE)</f>
        <v>14407.172184273941</v>
      </c>
      <c r="L507" s="6">
        <f>VLOOKUP($C507,Demographics!$A$1:$T$2860,3,FALSE)/$E507</f>
        <v>0.50373134328358204</v>
      </c>
      <c r="M507" s="6">
        <f>VLOOKUP($C507,Demographics!$A$1:$T$2860,4,FALSE)/$E507</f>
        <v>0.4962686567164179</v>
      </c>
      <c r="N507" s="6">
        <f>VLOOKUP($C507,Demographics!$A$1:$T$2860,5,FALSE)/$E507</f>
        <v>3.7313432835820892E-2</v>
      </c>
      <c r="O507" s="6">
        <f>VLOOKUP($C507,Demographics!$A$1:$T$2860,6,FALSE)/$E507</f>
        <v>0</v>
      </c>
      <c r="P507" s="6">
        <f>VLOOKUP($C507,Demographics!$A$1:$T$2860,7,FALSE)/$E507</f>
        <v>1.4925373134328358E-2</v>
      </c>
      <c r="Q507" s="6">
        <f>VLOOKUP($C507,Demographics!$A$1:$T$2860,8,FALSE)/$E507</f>
        <v>0.72761194029850751</v>
      </c>
      <c r="R507" s="6">
        <f>VLOOKUP($C507,Demographics!$A$1:$T$2860,9,FALSE)/$E507</f>
        <v>0</v>
      </c>
      <c r="S507" s="6">
        <f>VLOOKUP($C507,Demographics!$A$1:$T$2860,10,FALSE)/$E507</f>
        <v>5.5970149253731345E-2</v>
      </c>
      <c r="T507" s="6">
        <f>VLOOKUP($C507,Demographics!$A$1:$T$2860,11,FALSE)/$E507</f>
        <v>0.16417910447761194</v>
      </c>
      <c r="U507" s="6">
        <f>VLOOKUP($C507,Demographics!$A$1:$T$2860,12,FALSE)/$E507</f>
        <v>0.25</v>
      </c>
      <c r="V507" s="6">
        <f>VLOOKUP($C507,Demographics!$A$1:$T$2860,13,FALSE)/$E507</f>
        <v>2.2388059701492536E-2</v>
      </c>
      <c r="W507" s="6">
        <f>VLOOKUP($C507,Demographics!$A$1:$T$2860,14,FALSE)/$E507</f>
        <v>0.13059701492537312</v>
      </c>
      <c r="X507" s="6">
        <f>VLOOKUP($C507,Demographics!$A$1:$T$2860,15,FALSE)/$E507</f>
        <v>0.91417910447761197</v>
      </c>
      <c r="Y507" s="6">
        <f>VLOOKUP($C507,Demographics!$A$1:$T$2860,16,FALSE)/$E507</f>
        <v>0.22761194029850745</v>
      </c>
      <c r="Z507" s="6">
        <f>VLOOKUP($C507,Demographics!$A$1:$T$2860,17,FALSE)/$E507</f>
        <v>3.7313432835820895E-3</v>
      </c>
      <c r="AA507" s="6">
        <f>VLOOKUP($C507,Demographics!$A$1:$T$2860,18,FALSE)/$E507</f>
        <v>0.44776119402985076</v>
      </c>
      <c r="AB507" s="6">
        <f>VLOOKUP($C507,Demographics!$A$1:$T$2860,19,FALSE)/$E507</f>
        <v>6.7164179104477612E-2</v>
      </c>
      <c r="AC507" s="54">
        <f>VLOOKUP($C507,Demographics!$A$1:$T$2860,20,FALSE)/$E507</f>
        <v>7.4626865671641784E-2</v>
      </c>
      <c r="AD507" s="44">
        <f t="shared" si="35"/>
        <v>2.0669398907103824</v>
      </c>
      <c r="AE507" s="44" t="str">
        <f t="shared" si="36"/>
        <v/>
      </c>
      <c r="AF507" s="44">
        <f t="shared" si="37"/>
        <v>1.4909963985594239</v>
      </c>
      <c r="AG507" s="19">
        <v>0.35399999999999998</v>
      </c>
      <c r="AH507" s="20"/>
      <c r="AI507" s="17">
        <v>-0.19400000000000001</v>
      </c>
      <c r="AJ507" s="21">
        <f t="shared" si="39"/>
        <v>0.15999999999999998</v>
      </c>
      <c r="AK507" s="27">
        <f t="shared" si="38"/>
        <v>173</v>
      </c>
    </row>
    <row r="508" spans="1:37" x14ac:dyDescent="0.2">
      <c r="A508" s="9" t="s">
        <v>811</v>
      </c>
      <c r="B508" s="8" t="s">
        <v>19</v>
      </c>
      <c r="C508" s="35">
        <v>5153</v>
      </c>
      <c r="D508" s="36" t="s">
        <v>124</v>
      </c>
      <c r="E508" s="40">
        <f>VLOOKUP($C508,Demographics!$A$2:$T$2860,2,FALSE)</f>
        <v>69</v>
      </c>
      <c r="F508" s="87">
        <f>IFERROR(VLOOKUP($C508,'Graduation Rate'!$A:$M,13,FALSE), "")</f>
        <v>0.34782608700000001</v>
      </c>
      <c r="G508" s="87">
        <f>IFERROR(VLOOKUP($C508,Discipline!$A:$I,4,FALSE), "")</f>
        <v>2.1000000000000001E-2</v>
      </c>
      <c r="H508" s="87" t="str">
        <f>IFERROR(VLOOKUP($C508,'Dual Credit'!$A:$P,6,FALSE), "")</f>
        <v/>
      </c>
      <c r="I508" s="99">
        <f>VLOOKUP($A508,Districts!$A:$G,7,FALSE)</f>
        <v>9.1338754462514871</v>
      </c>
      <c r="J508" s="90">
        <f>VLOOKUP($A508,Districts!$A:$F,5,FALSE)</f>
        <v>16.215145848650735</v>
      </c>
      <c r="K508" s="55">
        <f>VLOOKUP($A508,Districts!$A:$F,6,FALSE)</f>
        <v>14407.172184273941</v>
      </c>
      <c r="L508" s="6">
        <f>VLOOKUP($C508,Demographics!$A$1:$T$2860,3,FALSE)/$E508</f>
        <v>0.6376811594202898</v>
      </c>
      <c r="M508" s="6">
        <f>VLOOKUP($C508,Demographics!$A$1:$T$2860,4,FALSE)/$E508</f>
        <v>0.36231884057971014</v>
      </c>
      <c r="N508" s="6">
        <f>VLOOKUP($C508,Demographics!$A$1:$T$2860,5,FALSE)/$E508</f>
        <v>1.4492753623188406E-2</v>
      </c>
      <c r="O508" s="6">
        <f>VLOOKUP($C508,Demographics!$A$1:$T$2860,6,FALSE)/$E508</f>
        <v>0</v>
      </c>
      <c r="P508" s="6">
        <f>VLOOKUP($C508,Demographics!$A$1:$T$2860,7,FALSE)/$E508</f>
        <v>0</v>
      </c>
      <c r="Q508" s="6">
        <f>VLOOKUP($C508,Demographics!$A$1:$T$2860,8,FALSE)/$E508</f>
        <v>0.62318840579710144</v>
      </c>
      <c r="R508" s="6">
        <f>VLOOKUP($C508,Demographics!$A$1:$T$2860,9,FALSE)/$E508</f>
        <v>0</v>
      </c>
      <c r="S508" s="6">
        <f>VLOOKUP($C508,Demographics!$A$1:$T$2860,10,FALSE)/$E508</f>
        <v>5.7971014492753624E-2</v>
      </c>
      <c r="T508" s="6">
        <f>VLOOKUP($C508,Demographics!$A$1:$T$2860,11,FALSE)/$E508</f>
        <v>0.30434782608695654</v>
      </c>
      <c r="U508" s="6">
        <f>VLOOKUP($C508,Demographics!$A$1:$T$2860,12,FALSE)/$E508</f>
        <v>5.7971014492753624E-2</v>
      </c>
      <c r="V508" s="6">
        <f>VLOOKUP($C508,Demographics!$A$1:$T$2860,13,FALSE)/$E508</f>
        <v>1.4492753623188406E-2</v>
      </c>
      <c r="W508" s="6">
        <f>VLOOKUP($C508,Demographics!$A$1:$T$2860,14,FALSE)/$E508</f>
        <v>2.8985507246376812E-2</v>
      </c>
      <c r="X508" s="6">
        <f>VLOOKUP($C508,Demographics!$A$1:$T$2860,15,FALSE)/$E508</f>
        <v>0.66666666666666663</v>
      </c>
      <c r="Y508" s="6">
        <f>VLOOKUP($C508,Demographics!$A$1:$T$2860,16,FALSE)/$E508</f>
        <v>7.2463768115942032E-2</v>
      </c>
      <c r="Z508" s="6">
        <f>VLOOKUP($C508,Demographics!$A$1:$T$2860,17,FALSE)/$E508</f>
        <v>1.4492753623188406E-2</v>
      </c>
      <c r="AA508" s="6">
        <f>VLOOKUP($C508,Demographics!$A$1:$T$2860,18,FALSE)/$E508</f>
        <v>0.2608695652173913</v>
      </c>
      <c r="AB508" s="6">
        <f>VLOOKUP($C508,Demographics!$A$1:$T$2860,19,FALSE)/$E508</f>
        <v>0.10144927536231885</v>
      </c>
      <c r="AC508" s="54">
        <f>VLOOKUP($C508,Demographics!$A$1:$T$2860,20,FALSE)/$E508</f>
        <v>5.7971014492753624E-2</v>
      </c>
      <c r="AD508" s="44">
        <f t="shared" si="35"/>
        <v>2.8075370121130554</v>
      </c>
      <c r="AE508" s="44">
        <f t="shared" si="36"/>
        <v>1.6527590847913862</v>
      </c>
      <c r="AF508" s="44">
        <f t="shared" si="37"/>
        <v>2.3446658851113718</v>
      </c>
      <c r="AG508" s="21">
        <v>0.309</v>
      </c>
      <c r="AH508" s="18">
        <v>1.9E-2</v>
      </c>
      <c r="AI508" s="17">
        <v>0.13900000000000001</v>
      </c>
      <c r="AJ508" s="21">
        <f t="shared" si="39"/>
        <v>0.46700000000000003</v>
      </c>
      <c r="AK508" s="27">
        <f t="shared" si="38"/>
        <v>87</v>
      </c>
    </row>
    <row r="509" spans="1:37" x14ac:dyDescent="0.2">
      <c r="A509" s="9" t="s">
        <v>811</v>
      </c>
      <c r="B509" s="8" t="s">
        <v>426</v>
      </c>
      <c r="C509" s="35">
        <v>5224</v>
      </c>
      <c r="D509" s="36" t="s">
        <v>124</v>
      </c>
      <c r="E509" s="40">
        <f>VLOOKUP($C509,Demographics!$A$2:$T$2860,2,FALSE)</f>
        <v>12</v>
      </c>
      <c r="F509" s="87" t="str">
        <f>IFERROR(VLOOKUP($C509,'Graduation Rate'!$A:$M,13,FALSE), "")</f>
        <v/>
      </c>
      <c r="G509" s="87" t="str">
        <f>IFERROR(VLOOKUP($C509,Discipline!$A:$I,4,FALSE), "")</f>
        <v/>
      </c>
      <c r="H509" s="87" t="str">
        <f>IFERROR(VLOOKUP($C509,'Dual Credit'!$A:$P,6,FALSE), "")</f>
        <v/>
      </c>
      <c r="I509" s="99">
        <f>VLOOKUP($A509,Districts!$A:$G,7,FALSE)</f>
        <v>9.1338754462514871</v>
      </c>
      <c r="J509" s="90">
        <f>VLOOKUP($A509,Districts!$A:$F,5,FALSE)</f>
        <v>16.215145848650735</v>
      </c>
      <c r="K509" s="55">
        <f>VLOOKUP($A509,Districts!$A:$F,6,FALSE)</f>
        <v>14407.172184273941</v>
      </c>
      <c r="L509" s="6">
        <f>VLOOKUP($C509,Demographics!$A$1:$T$2860,3,FALSE)/$E509</f>
        <v>0.41666666666666669</v>
      </c>
      <c r="M509" s="6">
        <f>VLOOKUP($C509,Demographics!$A$1:$T$2860,4,FALSE)/$E509</f>
        <v>0.58333333333333337</v>
      </c>
      <c r="N509" s="6">
        <f>VLOOKUP($C509,Demographics!$A$1:$T$2860,5,FALSE)/$E509</f>
        <v>0</v>
      </c>
      <c r="O509" s="6">
        <f>VLOOKUP($C509,Demographics!$A$1:$T$2860,6,FALSE)/$E509</f>
        <v>0</v>
      </c>
      <c r="P509" s="6">
        <f>VLOOKUP($C509,Demographics!$A$1:$T$2860,7,FALSE)/$E509</f>
        <v>0</v>
      </c>
      <c r="Q509" s="6">
        <f>VLOOKUP($C509,Demographics!$A$1:$T$2860,8,FALSE)/$E509</f>
        <v>0.25</v>
      </c>
      <c r="R509" s="6">
        <f>VLOOKUP($C509,Demographics!$A$1:$T$2860,9,FALSE)/$E509</f>
        <v>0</v>
      </c>
      <c r="S509" s="6">
        <f>VLOOKUP($C509,Demographics!$A$1:$T$2860,10,FALSE)/$E509</f>
        <v>8.3333333333333329E-2</v>
      </c>
      <c r="T509" s="6">
        <f>VLOOKUP($C509,Demographics!$A$1:$T$2860,11,FALSE)/$E509</f>
        <v>0.66666666666666663</v>
      </c>
      <c r="U509" s="6">
        <f>VLOOKUP($C509,Demographics!$A$1:$T$2860,12,FALSE)/$E509</f>
        <v>0</v>
      </c>
      <c r="V509" s="6">
        <f>VLOOKUP($C509,Demographics!$A$1:$T$2860,13,FALSE)/$E509</f>
        <v>0.16666666666666666</v>
      </c>
      <c r="W509" s="6">
        <f>VLOOKUP($C509,Demographics!$A$1:$T$2860,14,FALSE)/$E509</f>
        <v>0</v>
      </c>
      <c r="X509" s="6">
        <f>VLOOKUP($C509,Demographics!$A$1:$T$2860,15,FALSE)/$E509</f>
        <v>0.75</v>
      </c>
      <c r="Y509" s="6">
        <f>VLOOKUP($C509,Demographics!$A$1:$T$2860,16,FALSE)/$E509</f>
        <v>0</v>
      </c>
      <c r="Z509" s="6">
        <f>VLOOKUP($C509,Demographics!$A$1:$T$2860,17,FALSE)/$E509</f>
        <v>0</v>
      </c>
      <c r="AA509" s="6">
        <f>VLOOKUP($C509,Demographics!$A$1:$T$2860,18,FALSE)/$E509</f>
        <v>0.25</v>
      </c>
      <c r="AB509" s="6">
        <f>VLOOKUP($C509,Demographics!$A$1:$T$2860,19,FALSE)/$E509</f>
        <v>0</v>
      </c>
      <c r="AC509" s="54">
        <f>VLOOKUP($C509,Demographics!$A$1:$T$2860,20,FALSE)/$E509</f>
        <v>0.33333333333333331</v>
      </c>
      <c r="AD509" s="44" t="str">
        <f t="shared" si="35"/>
        <v/>
      </c>
      <c r="AE509" s="44" t="str">
        <f t="shared" si="36"/>
        <v/>
      </c>
      <c r="AF509" s="44" t="str">
        <f t="shared" si="37"/>
        <v/>
      </c>
      <c r="AG509" s="19"/>
      <c r="AH509" s="20"/>
      <c r="AI509" s="17"/>
      <c r="AJ509" s="21">
        <f t="shared" si="39"/>
        <v>0</v>
      </c>
      <c r="AK509" s="27">
        <f t="shared" si="38"/>
        <v>223</v>
      </c>
    </row>
    <row r="510" spans="1:37" x14ac:dyDescent="0.2">
      <c r="A510" s="9" t="s">
        <v>812</v>
      </c>
      <c r="B510" s="8" t="s">
        <v>293</v>
      </c>
      <c r="C510" s="35">
        <v>1627</v>
      </c>
      <c r="D510" s="36" t="s">
        <v>124</v>
      </c>
      <c r="E510" s="40">
        <f>VLOOKUP($C510,Demographics!$A$2:$T$2860,2,FALSE)</f>
        <v>126</v>
      </c>
      <c r="F510" s="87">
        <f>IFERROR(VLOOKUP($C510,'Graduation Rate'!$A:$M,13,FALSE), "")</f>
        <v>0.29310344799999999</v>
      </c>
      <c r="G510" s="87" t="str">
        <f>IFERROR(VLOOKUP($C510,Discipline!$A:$I,4,FALSE), "")</f>
        <v/>
      </c>
      <c r="H510" s="87" t="str">
        <f>IFERROR(VLOOKUP($C510,'Dual Credit'!$A:$P,6,FALSE), "")</f>
        <v/>
      </c>
      <c r="I510" s="99">
        <f>VLOOKUP($A510,Districts!$A:$G,7,FALSE)</f>
        <v>3.6994636582208247</v>
      </c>
      <c r="J510" s="90">
        <f>VLOOKUP($A510,Districts!$A:$F,5,FALSE)</f>
        <v>15.580660613763298</v>
      </c>
      <c r="K510" s="55">
        <f>VLOOKUP($A510,Districts!$A:$F,6,FALSE)</f>
        <v>13685.687545984143</v>
      </c>
      <c r="L510" s="6">
        <f>VLOOKUP($C510,Demographics!$A$1:$T$2860,3,FALSE)/$E510</f>
        <v>0.53968253968253965</v>
      </c>
      <c r="M510" s="6">
        <f>VLOOKUP($C510,Demographics!$A$1:$T$2860,4,FALSE)/$E510</f>
        <v>0.46031746031746029</v>
      </c>
      <c r="N510" s="6">
        <f>VLOOKUP($C510,Demographics!$A$1:$T$2860,5,FALSE)/$E510</f>
        <v>0</v>
      </c>
      <c r="O510" s="6">
        <f>VLOOKUP($C510,Demographics!$A$1:$T$2860,6,FALSE)/$E510</f>
        <v>7.9365079365079361E-3</v>
      </c>
      <c r="P510" s="6">
        <f>VLOOKUP($C510,Demographics!$A$1:$T$2860,7,FALSE)/$E510</f>
        <v>2.3809523809523808E-2</v>
      </c>
      <c r="Q510" s="6">
        <f>VLOOKUP($C510,Demographics!$A$1:$T$2860,8,FALSE)/$E510</f>
        <v>0.10317460317460317</v>
      </c>
      <c r="R510" s="6">
        <f>VLOOKUP($C510,Demographics!$A$1:$T$2860,9,FALSE)/$E510</f>
        <v>0</v>
      </c>
      <c r="S510" s="6">
        <f>VLOOKUP($C510,Demographics!$A$1:$T$2860,10,FALSE)/$E510</f>
        <v>7.9365079365079361E-2</v>
      </c>
      <c r="T510" s="6">
        <f>VLOOKUP($C510,Demographics!$A$1:$T$2860,11,FALSE)/$E510</f>
        <v>0.7857142857142857</v>
      </c>
      <c r="U510" s="6">
        <f>VLOOKUP($C510,Demographics!$A$1:$T$2860,12,FALSE)/$E510</f>
        <v>1.5873015873015872E-2</v>
      </c>
      <c r="V510" s="6">
        <f>VLOOKUP($C510,Demographics!$A$1:$T$2860,13,FALSE)/$E510</f>
        <v>7.9365079365079361E-3</v>
      </c>
      <c r="W510" s="6">
        <f>VLOOKUP($C510,Demographics!$A$1:$T$2860,14,FALSE)/$E510</f>
        <v>1.5873015873015872E-2</v>
      </c>
      <c r="X510" s="6">
        <f>VLOOKUP($C510,Demographics!$A$1:$T$2860,15,FALSE)/$E510</f>
        <v>0.52380952380952384</v>
      </c>
      <c r="Y510" s="6">
        <f>VLOOKUP($C510,Demographics!$A$1:$T$2860,16,FALSE)/$E510</f>
        <v>1.5873015873015872E-2</v>
      </c>
      <c r="Z510" s="6">
        <f>VLOOKUP($C510,Demographics!$A$1:$T$2860,17,FALSE)/$E510</f>
        <v>4.7619047619047616E-2</v>
      </c>
      <c r="AA510" s="6">
        <f>VLOOKUP($C510,Demographics!$A$1:$T$2860,18,FALSE)/$E510</f>
        <v>0.44444444444444442</v>
      </c>
      <c r="AB510" s="6">
        <f>VLOOKUP($C510,Demographics!$A$1:$T$2860,19,FALSE)/$E510</f>
        <v>5.5555555555555552E-2</v>
      </c>
      <c r="AC510" s="54">
        <f>VLOOKUP($C510,Demographics!$A$1:$T$2860,20,FALSE)/$E510</f>
        <v>3.968253968253968E-2</v>
      </c>
      <c r="AD510" s="44">
        <f t="shared" si="35"/>
        <v>2.0492424242424243</v>
      </c>
      <c r="AE510" s="44" t="str">
        <f t="shared" si="36"/>
        <v/>
      </c>
      <c r="AF510" s="44">
        <f t="shared" si="37"/>
        <v>1.8620309050772628</v>
      </c>
      <c r="AG510" s="21">
        <v>-0.307</v>
      </c>
      <c r="AH510" s="18"/>
      <c r="AI510" s="17">
        <v>-0.51800000000000002</v>
      </c>
      <c r="AJ510" s="21">
        <f t="shared" si="39"/>
        <v>-0.82499999999999996</v>
      </c>
      <c r="AK510" s="27">
        <f t="shared" si="38"/>
        <v>481</v>
      </c>
    </row>
    <row r="511" spans="1:37" x14ac:dyDescent="0.2">
      <c r="A511" s="9" t="s">
        <v>812</v>
      </c>
      <c r="B511" s="8" t="s">
        <v>117</v>
      </c>
      <c r="C511" s="35">
        <v>2633</v>
      </c>
      <c r="D511" s="36" t="s">
        <v>123</v>
      </c>
      <c r="E511" s="40">
        <f>VLOOKUP($C511,Demographics!$A$2:$T$2860,2,FALSE)</f>
        <v>1625</v>
      </c>
      <c r="F511" s="87">
        <f>IFERROR(VLOOKUP($C511,'Graduation Rate'!$A:$M,13,FALSE), "")</f>
        <v>0.92145015100000005</v>
      </c>
      <c r="G511" s="87">
        <f>IFERROR(VLOOKUP($C511,Discipline!$A:$I,4,FALSE), "")</f>
        <v>8.3000000000000004E-2</v>
      </c>
      <c r="H511" s="87">
        <f>IFERROR(VLOOKUP($C511,'Dual Credit'!$A:$P,6,FALSE), "")</f>
        <v>0.254</v>
      </c>
      <c r="I511" s="99">
        <f>VLOOKUP($A511,Districts!$A:$G,7,FALSE)</f>
        <v>3.6994636582208247</v>
      </c>
      <c r="J511" s="90">
        <f>VLOOKUP($A511,Districts!$A:$F,5,FALSE)</f>
        <v>15.580660613763298</v>
      </c>
      <c r="K511" s="55">
        <f>VLOOKUP($A511,Districts!$A:$F,6,FALSE)</f>
        <v>13685.687545984143</v>
      </c>
      <c r="L511" s="6">
        <f>VLOOKUP($C511,Demographics!$A$1:$T$2860,3,FALSE)/$E511</f>
        <v>0.48676923076923079</v>
      </c>
      <c r="M511" s="6">
        <f>VLOOKUP($C511,Demographics!$A$1:$T$2860,4,FALSE)/$E511</f>
        <v>0.51323076923076927</v>
      </c>
      <c r="N511" s="6">
        <f>VLOOKUP($C511,Demographics!$A$1:$T$2860,5,FALSE)/$E511</f>
        <v>1.2923076923076923E-2</v>
      </c>
      <c r="O511" s="6">
        <f>VLOOKUP($C511,Demographics!$A$1:$T$2860,6,FALSE)/$E511</f>
        <v>9.8461538461538465E-3</v>
      </c>
      <c r="P511" s="6">
        <f>VLOOKUP($C511,Demographics!$A$1:$T$2860,7,FALSE)/$E511</f>
        <v>1.3538461538461539E-2</v>
      </c>
      <c r="Q511" s="6">
        <f>VLOOKUP($C511,Demographics!$A$1:$T$2860,8,FALSE)/$E511</f>
        <v>0.15076923076923077</v>
      </c>
      <c r="R511" s="6">
        <f>VLOOKUP($C511,Demographics!$A$1:$T$2860,9,FALSE)/$E511</f>
        <v>1.1692307692307693E-2</v>
      </c>
      <c r="S511" s="6">
        <f>VLOOKUP($C511,Demographics!$A$1:$T$2860,10,FALSE)/$E511</f>
        <v>0.104</v>
      </c>
      <c r="T511" s="6">
        <f>VLOOKUP($C511,Demographics!$A$1:$T$2860,11,FALSE)/$E511</f>
        <v>0.69723076923076921</v>
      </c>
      <c r="U511" s="6">
        <f>VLOOKUP($C511,Demographics!$A$1:$T$2860,12,FALSE)/$E511</f>
        <v>1.6E-2</v>
      </c>
      <c r="V511" s="6">
        <f>VLOOKUP($C511,Demographics!$A$1:$T$2860,13,FALSE)/$E511</f>
        <v>4.3076923076923075E-3</v>
      </c>
      <c r="W511" s="6">
        <f>VLOOKUP($C511,Demographics!$A$1:$T$2860,14,FALSE)/$E511</f>
        <v>1.4769230769230769E-2</v>
      </c>
      <c r="X511" s="6">
        <f>VLOOKUP($C511,Demographics!$A$1:$T$2860,15,FALSE)/$E511</f>
        <v>0.3883076923076923</v>
      </c>
      <c r="Y511" s="6">
        <f>VLOOKUP($C511,Demographics!$A$1:$T$2860,16,FALSE)/$E511</f>
        <v>9.8461538461538465E-3</v>
      </c>
      <c r="Z511" s="6">
        <f>VLOOKUP($C511,Demographics!$A$1:$T$2860,17,FALSE)/$E511</f>
        <v>3.8153846153846156E-2</v>
      </c>
      <c r="AA511" s="6">
        <f>VLOOKUP($C511,Demographics!$A$1:$T$2860,18,FALSE)/$E511</f>
        <v>7.6307692307692312E-2</v>
      </c>
      <c r="AB511" s="6">
        <f>VLOOKUP($C511,Demographics!$A$1:$T$2860,19,FALSE)/$E511</f>
        <v>5.292307692307692E-2</v>
      </c>
      <c r="AC511" s="54">
        <f>VLOOKUP($C511,Demographics!$A$1:$T$2860,20,FALSE)/$E511</f>
        <v>0.14276923076923076</v>
      </c>
      <c r="AD511" s="44">
        <f t="shared" si="35"/>
        <v>2.9333333333333331</v>
      </c>
      <c r="AE511" s="44">
        <f t="shared" si="36"/>
        <v>2.0212550607287447</v>
      </c>
      <c r="AF511" s="44">
        <f t="shared" si="37"/>
        <v>2.1539365452408932</v>
      </c>
      <c r="AG511" s="19">
        <v>0.03</v>
      </c>
      <c r="AH511" s="20">
        <v>-0.24099999999999999</v>
      </c>
      <c r="AI511" s="17">
        <v>-0.307</v>
      </c>
      <c r="AJ511" s="21">
        <f t="shared" si="39"/>
        <v>-0.51800000000000002</v>
      </c>
      <c r="AK511" s="27">
        <f t="shared" si="38"/>
        <v>433</v>
      </c>
    </row>
    <row r="512" spans="1:37" ht="13.5" thickBot="1" x14ac:dyDescent="0.25">
      <c r="A512" s="14" t="s">
        <v>813</v>
      </c>
      <c r="B512" s="10" t="s">
        <v>238</v>
      </c>
      <c r="C512" s="118">
        <v>2240</v>
      </c>
      <c r="D512" s="37" t="s">
        <v>123</v>
      </c>
      <c r="E512" s="41">
        <f>VLOOKUP($C512,Demographics!$A$2:$T$2860,2,FALSE)</f>
        <v>456</v>
      </c>
      <c r="F512" s="88">
        <f>IFERROR(VLOOKUP($C512,'Graduation Rate'!$A:$M,13,FALSE), "")</f>
        <v>0.91304347799999996</v>
      </c>
      <c r="G512" s="88">
        <f>IFERROR(VLOOKUP($C512,Discipline!$A:$I,4,FALSE), "")</f>
        <v>3.7999999999999999E-2</v>
      </c>
      <c r="H512" s="80">
        <f>IFERROR(VLOOKUP($C512,'Dual Credit'!$A:$P,6,FALSE), "")</f>
        <v>0.01</v>
      </c>
      <c r="I512" s="100">
        <f>VLOOKUP($A512,Districts!$A:$G,7,FALSE)</f>
        <v>2.952572347266881</v>
      </c>
      <c r="J512" s="91">
        <f>VLOOKUP($A512,Districts!$A:$F,5,FALSE)</f>
        <v>15.689512195121951</v>
      </c>
      <c r="K512" s="56">
        <f>VLOOKUP($A512,Districts!$A:$F,6,FALSE)</f>
        <v>13170.867163088596</v>
      </c>
      <c r="L512" s="7">
        <f>VLOOKUP($C512,Demographics!$A$1:$T$2860,3,FALSE)/$E512</f>
        <v>0.41447368421052633</v>
      </c>
      <c r="M512" s="7">
        <f>VLOOKUP($C512,Demographics!$A$1:$T$2860,4,FALSE)/$E512</f>
        <v>0.58552631578947367</v>
      </c>
      <c r="N512" s="7">
        <f>VLOOKUP($C512,Demographics!$A$1:$T$2860,5,FALSE)/$E512</f>
        <v>3.9473684210526314E-2</v>
      </c>
      <c r="O512" s="7">
        <f>VLOOKUP($C512,Demographics!$A$1:$T$2860,6,FALSE)/$E512</f>
        <v>4.3859649122807015E-3</v>
      </c>
      <c r="P512" s="7">
        <f>VLOOKUP($C512,Demographics!$A$1:$T$2860,7,FALSE)/$E512</f>
        <v>0</v>
      </c>
      <c r="Q512" s="7">
        <f>VLOOKUP($C512,Demographics!$A$1:$T$2860,8,FALSE)/$E512</f>
        <v>0.48026315789473684</v>
      </c>
      <c r="R512" s="7">
        <f>VLOOKUP($C512,Demographics!$A$1:$T$2860,9,FALSE)/$E512</f>
        <v>0</v>
      </c>
      <c r="S512" s="7">
        <f>VLOOKUP($C512,Demographics!$A$1:$T$2860,10,FALSE)/$E512</f>
        <v>3.7280701754385963E-2</v>
      </c>
      <c r="T512" s="7">
        <f>VLOOKUP($C512,Demographics!$A$1:$T$2860,11,FALSE)/$E512</f>
        <v>0.43859649122807015</v>
      </c>
      <c r="U512" s="7">
        <f>VLOOKUP($C512,Demographics!$A$1:$T$2860,12,FALSE)/$E512</f>
        <v>6.798245614035088E-2</v>
      </c>
      <c r="V512" s="7">
        <f>VLOOKUP($C512,Demographics!$A$1:$T$2860,13,FALSE)/$E512</f>
        <v>4.3859649122807015E-3</v>
      </c>
      <c r="W512" s="6">
        <f>VLOOKUP($C512,Demographics!$A$1:$T$2860,14,FALSE)/$E512</f>
        <v>3.5087719298245612E-2</v>
      </c>
      <c r="X512" s="6">
        <f>VLOOKUP($C512,Demographics!$A$1:$T$2860,15,FALSE)/$E512</f>
        <v>0.51535087719298245</v>
      </c>
      <c r="Y512" s="6">
        <f>VLOOKUP($C512,Demographics!$A$1:$T$2860,16,FALSE)/$E512</f>
        <v>6.798245614035088E-2</v>
      </c>
      <c r="Z512" s="6">
        <f>VLOOKUP($C512,Demographics!$A$1:$T$2860,17,FALSE)/$E512</f>
        <v>1.3157894736842105E-2</v>
      </c>
      <c r="AA512" s="6">
        <f>VLOOKUP($C512,Demographics!$A$1:$T$2860,18,FALSE)/$E512</f>
        <v>3.5087719298245612E-2</v>
      </c>
      <c r="AB512" s="6">
        <f>VLOOKUP($C512,Demographics!$A$1:$T$2860,19,FALSE)/$E512</f>
        <v>2.4122807017543858E-2</v>
      </c>
      <c r="AC512" s="54">
        <f>VLOOKUP($C512,Demographics!$A$1:$T$2860,20,FALSE)/$E512</f>
        <v>7.8947368421052627E-2</v>
      </c>
      <c r="AD512" s="44">
        <f t="shared" si="35"/>
        <v>2.696008188331628</v>
      </c>
      <c r="AE512" s="44">
        <f t="shared" si="36"/>
        <v>1.8157625383828044</v>
      </c>
      <c r="AF512" s="44">
        <f t="shared" si="37"/>
        <v>2.4578833693304531</v>
      </c>
      <c r="AG512" s="103">
        <v>-4.2999999999999997E-2</v>
      </c>
      <c r="AH512" s="105">
        <v>-0.40400000000000003</v>
      </c>
      <c r="AI512" s="106">
        <v>0.155</v>
      </c>
      <c r="AJ512" s="103">
        <f t="shared" si="39"/>
        <v>-0.29200000000000004</v>
      </c>
      <c r="AK512" s="104">
        <f t="shared" si="38"/>
        <v>371</v>
      </c>
    </row>
    <row r="513" spans="2:35" x14ac:dyDescent="0.2">
      <c r="B513" s="32" t="s">
        <v>896</v>
      </c>
      <c r="C513" s="2"/>
      <c r="E513" s="81">
        <f>MEDIAN(E3:E512)</f>
        <v>326.5</v>
      </c>
      <c r="F513" s="87">
        <f t="shared" ref="F513:AI513" si="40">MEDIAN(F3:F512)</f>
        <v>0.86363636399999999</v>
      </c>
      <c r="G513" s="87">
        <f t="shared" ref="G513:H513" si="41">MEDIAN(G3:G512)</f>
        <v>4.8000000000000001E-2</v>
      </c>
      <c r="H513" s="87">
        <f t="shared" si="41"/>
        <v>0.125</v>
      </c>
      <c r="I513" s="90">
        <f t="shared" si="40"/>
        <v>3.5404961486180335</v>
      </c>
      <c r="J513" s="90">
        <f t="shared" si="40"/>
        <v>15.080321823276838</v>
      </c>
      <c r="K513" s="81">
        <f t="shared" si="40"/>
        <v>14985.577607712195</v>
      </c>
      <c r="L513" s="6">
        <f t="shared" si="40"/>
        <v>0.48553453855596473</v>
      </c>
      <c r="M513" s="6">
        <f t="shared" si="40"/>
        <v>0.51443414195391657</v>
      </c>
      <c r="N513" s="6">
        <f t="shared" si="40"/>
        <v>6.9162545435194275E-3</v>
      </c>
      <c r="O513" s="6">
        <f t="shared" si="40"/>
        <v>1.3454666139229897E-2</v>
      </c>
      <c r="P513" s="6">
        <f t="shared" si="40"/>
        <v>1.0524951839280799E-2</v>
      </c>
      <c r="Q513" s="6">
        <f t="shared" si="40"/>
        <v>0.14239105103705429</v>
      </c>
      <c r="R513" s="6">
        <f t="shared" si="40"/>
        <v>9.0377289449094676E-4</v>
      </c>
      <c r="S513" s="6">
        <f t="shared" si="40"/>
        <v>6.1320485977581218E-2</v>
      </c>
      <c r="T513" s="6">
        <f t="shared" si="40"/>
        <v>0.66740740740740745</v>
      </c>
      <c r="U513" s="6">
        <f t="shared" si="40"/>
        <v>3.5260655298686022E-2</v>
      </c>
      <c r="V513" s="6">
        <f t="shared" si="40"/>
        <v>4.3020738659836407E-3</v>
      </c>
      <c r="W513" s="22">
        <f t="shared" si="40"/>
        <v>2.6526878694061354E-2</v>
      </c>
      <c r="X513" s="22">
        <f t="shared" si="40"/>
        <v>0.49432026215582892</v>
      </c>
      <c r="Y513" s="22">
        <f t="shared" si="40"/>
        <v>5.3926657419604352E-4</v>
      </c>
      <c r="Z513" s="22">
        <f t="shared" si="40"/>
        <v>3.4746533394496891E-3</v>
      </c>
      <c r="AA513" s="22">
        <f t="shared" si="40"/>
        <v>5.6083165065347149E-2</v>
      </c>
      <c r="AB513" s="22">
        <f t="shared" si="40"/>
        <v>4.8526283434009429E-2</v>
      </c>
      <c r="AC513" s="22">
        <f t="shared" si="40"/>
        <v>0.13031518123167818</v>
      </c>
      <c r="AD513" s="23">
        <f t="shared" si="40"/>
        <v>2.814537088964066</v>
      </c>
      <c r="AE513" s="23">
        <f t="shared" si="40"/>
        <v>2.1903743315508022</v>
      </c>
      <c r="AF513" s="23">
        <f t="shared" si="40"/>
        <v>2.3525103388231878</v>
      </c>
      <c r="AG513" s="18">
        <f t="shared" si="40"/>
        <v>2.4E-2</v>
      </c>
      <c r="AH513" s="18">
        <f t="shared" si="40"/>
        <v>-1.4E-2</v>
      </c>
      <c r="AI513" s="18">
        <f t="shared" si="40"/>
        <v>-6.0000000000000001E-3</v>
      </c>
    </row>
    <row r="514" spans="2:35" x14ac:dyDescent="0.2">
      <c r="B514" s="82" t="s">
        <v>897</v>
      </c>
      <c r="C514" s="2"/>
      <c r="E514" s="81">
        <f>AVERAGE(E3:E512)</f>
        <v>657.0980392156863</v>
      </c>
      <c r="F514" s="87">
        <f t="shared" ref="F514:G514" si="42">AVERAGE(F3:F512)</f>
        <v>0.77139042062140994</v>
      </c>
      <c r="G514" s="87">
        <f t="shared" si="42"/>
        <v>6.2741379310344778E-2</v>
      </c>
      <c r="H514" s="87">
        <f t="shared" ref="H514" si="43">AVERAGE(H3:H512)</f>
        <v>0.17607957559681714</v>
      </c>
      <c r="I514" s="90">
        <f t="shared" ref="I514" si="44">AVERAGE(I3:I512)</f>
        <v>3.867521014897445</v>
      </c>
      <c r="J514" s="90">
        <f t="shared" ref="J514:AI514" si="45">AVERAGE(J3:J512)</f>
        <v>14.923164723903303</v>
      </c>
      <c r="K514" s="81">
        <f t="shared" si="45"/>
        <v>16031.461300768315</v>
      </c>
      <c r="L514" s="6">
        <f t="shared" si="45"/>
        <v>0.48254220804285153</v>
      </c>
      <c r="M514" s="6">
        <f t="shared" si="45"/>
        <v>0.51707691221004548</v>
      </c>
      <c r="N514" s="6">
        <f t="shared" si="45"/>
        <v>2.9734201420443754E-2</v>
      </c>
      <c r="O514" s="6">
        <f t="shared" si="45"/>
        <v>4.6988393857567826E-2</v>
      </c>
      <c r="P514" s="6">
        <f t="shared" si="45"/>
        <v>3.5627637233033436E-2</v>
      </c>
      <c r="Q514" s="6">
        <f t="shared" si="45"/>
        <v>0.21053615375900986</v>
      </c>
      <c r="R514" s="6">
        <f t="shared" si="45"/>
        <v>7.4006560852662587E-3</v>
      </c>
      <c r="S514" s="6">
        <f t="shared" si="45"/>
        <v>6.7739191622028988E-2</v>
      </c>
      <c r="T514" s="6">
        <f t="shared" si="45"/>
        <v>0.60175088004654487</v>
      </c>
      <c r="U514" s="6">
        <f t="shared" si="45"/>
        <v>6.6119607606198741E-2</v>
      </c>
      <c r="V514" s="6">
        <f t="shared" si="45"/>
        <v>9.9209453136146538E-3</v>
      </c>
      <c r="W514" s="6">
        <f t="shared" si="45"/>
        <v>4.9010912579341814E-2</v>
      </c>
      <c r="X514" s="6">
        <f t="shared" si="45"/>
        <v>0.49612502092015098</v>
      </c>
      <c r="Y514" s="6">
        <f t="shared" si="45"/>
        <v>2.5265329699211414E-2</v>
      </c>
      <c r="Z514" s="6">
        <f t="shared" si="45"/>
        <v>1.1830637371500518E-2</v>
      </c>
      <c r="AA514" s="6">
        <f t="shared" si="45"/>
        <v>0.10774452814568024</v>
      </c>
      <c r="AB514" s="6">
        <f t="shared" si="45"/>
        <v>5.7192639051888622E-2</v>
      </c>
      <c r="AC514" s="6">
        <f t="shared" si="45"/>
        <v>0.15000686433835519</v>
      </c>
      <c r="AD514" s="44">
        <f t="shared" si="45"/>
        <v>2.7864211712268974</v>
      </c>
      <c r="AE514" s="44">
        <f t="shared" si="45"/>
        <v>2.2350966407598527</v>
      </c>
      <c r="AF514" s="44">
        <f t="shared" si="45"/>
        <v>2.3631234257167701</v>
      </c>
      <c r="AG514" s="18">
        <f t="shared" si="45"/>
        <v>2.5091535991807388E-18</v>
      </c>
      <c r="AH514" s="18">
        <f t="shared" si="45"/>
        <v>1.9851116625310466E-5</v>
      </c>
      <c r="AI514" s="18">
        <f t="shared" si="45"/>
        <v>-2.3148148148085849E-6</v>
      </c>
    </row>
    <row r="515" spans="2:35" x14ac:dyDescent="0.2">
      <c r="B515" s="82" t="s">
        <v>898</v>
      </c>
      <c r="C515" s="2"/>
      <c r="E515" s="81">
        <f>_xlfn.STDEV.S(E3:E512)</f>
        <v>676.78762357365395</v>
      </c>
      <c r="F515" s="87">
        <f t="shared" ref="F515:G515" si="46">_xlfn.STDEV.S(F3:F512)</f>
        <v>0.2168111732168419</v>
      </c>
      <c r="G515" s="87">
        <f t="shared" si="46"/>
        <v>5.1050314902988884E-2</v>
      </c>
      <c r="H515" s="87">
        <f t="shared" ref="H515" si="47">_xlfn.STDEV.S(H3:H512)</f>
        <v>0.13169902030294509</v>
      </c>
      <c r="I515" s="90">
        <f t="shared" ref="I515" si="48">_xlfn.STDEV.S(I3:I512)</f>
        <v>2.2943409564015589</v>
      </c>
      <c r="J515" s="90">
        <f t="shared" ref="J515:AI515" si="49">_xlfn.STDEV.S(J3:J512)</f>
        <v>2.3973380997748786</v>
      </c>
      <c r="K515" s="81">
        <f t="shared" si="49"/>
        <v>4315.5565226239814</v>
      </c>
      <c r="L515" s="6">
        <f t="shared" si="49"/>
        <v>7.6751331094126685E-2</v>
      </c>
      <c r="M515" s="6">
        <f t="shared" si="49"/>
        <v>7.6671919259532928E-2</v>
      </c>
      <c r="N515" s="6">
        <f t="shared" si="49"/>
        <v>9.0108554944953789E-2</v>
      </c>
      <c r="O515" s="6">
        <f t="shared" si="49"/>
        <v>8.3007456962141901E-2</v>
      </c>
      <c r="P515" s="6">
        <f t="shared" si="49"/>
        <v>7.5262403361281469E-2</v>
      </c>
      <c r="Q515" s="6">
        <f t="shared" si="49"/>
        <v>0.1981203913200518</v>
      </c>
      <c r="R515" s="6">
        <f t="shared" si="49"/>
        <v>1.5113683225207187E-2</v>
      </c>
      <c r="S515" s="6">
        <f t="shared" si="49"/>
        <v>6.1741111211709603E-2</v>
      </c>
      <c r="T515" s="6">
        <f t="shared" si="49"/>
        <v>0.2417776132672633</v>
      </c>
      <c r="U515" s="6">
        <f t="shared" si="49"/>
        <v>9.316198988009225E-2</v>
      </c>
      <c r="V515" s="6">
        <f t="shared" si="49"/>
        <v>3.306386054301285E-2</v>
      </c>
      <c r="W515" s="6">
        <f t="shared" si="49"/>
        <v>6.0846447127528923E-2</v>
      </c>
      <c r="X515" s="6">
        <f t="shared" si="49"/>
        <v>0.22739260318028581</v>
      </c>
      <c r="Y515" s="6">
        <f t="shared" si="49"/>
        <v>6.039369992486026E-2</v>
      </c>
      <c r="Z515" s="6">
        <f t="shared" si="49"/>
        <v>2.801946236999877E-2</v>
      </c>
      <c r="AA515" s="6">
        <f t="shared" si="49"/>
        <v>0.13577556462030491</v>
      </c>
      <c r="AB515" s="6">
        <f t="shared" si="49"/>
        <v>4.7191139585811059E-2</v>
      </c>
      <c r="AC515" s="6">
        <f t="shared" si="49"/>
        <v>0.11479142626475339</v>
      </c>
      <c r="AD515" s="44">
        <f t="shared" si="49"/>
        <v>0.44053368252629471</v>
      </c>
      <c r="AE515" s="44">
        <f t="shared" si="49"/>
        <v>0.4447123052852105</v>
      </c>
      <c r="AF515" s="44">
        <f t="shared" si="49"/>
        <v>0.43549014506955702</v>
      </c>
      <c r="AG515" s="18">
        <f t="shared" si="49"/>
        <v>0.25142899869948282</v>
      </c>
      <c r="AH515" s="18">
        <f t="shared" si="49"/>
        <v>0.25062494942961011</v>
      </c>
      <c r="AI515" s="18">
        <f t="shared" si="49"/>
        <v>0.28198653518760736</v>
      </c>
    </row>
  </sheetData>
  <sortState xmlns:xlrd2="http://schemas.microsoft.com/office/spreadsheetml/2017/richdata2" ref="A3:AK513">
    <sortCondition ref="A3:A513"/>
    <sortCondition ref="B3:B513"/>
  </sortState>
  <mergeCells count="5">
    <mergeCell ref="L1:AC1"/>
    <mergeCell ref="AD1:AF1"/>
    <mergeCell ref="AG1:AI1"/>
    <mergeCell ref="D1:H1"/>
    <mergeCell ref="I1:K1"/>
  </mergeCells>
  <conditionalFormatting sqref="AJ3:AJ512">
    <cfRule type="colorScale" priority="3">
      <colorScale>
        <cfvo type="min"/>
        <cfvo type="num" val="0"/>
        <cfvo type="max"/>
        <color rgb="FFF8696B"/>
        <color rgb="FFFCFCFF"/>
        <color rgb="FF63BE7B"/>
      </colorScale>
    </cfRule>
    <cfRule type="colorScale" priority="31">
      <colorScale>
        <cfvo type="min"/>
        <cfvo type="num" val="0"/>
        <cfvo type="max"/>
        <color rgb="FFFF7128"/>
        <color rgb="FFFFEB84"/>
        <color rgb="FF00B050"/>
      </colorScale>
    </cfRule>
  </conditionalFormatting>
  <conditionalFormatting sqref="AG3:AI512">
    <cfRule type="colorScale" priority="4">
      <colorScale>
        <cfvo type="min"/>
        <cfvo type="num" val="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scale="3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F269B-75F3-497C-87F5-E94A62B3211F}">
  <sheetPr codeName="Sheet3"/>
  <dimension ref="A1:L2023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5" max="11" width="9.140625" style="31"/>
    <col min="12" max="12" width="9.140625" customWidth="1"/>
  </cols>
  <sheetData>
    <row r="1" spans="1:12" s="1" customFormat="1" x14ac:dyDescent="0.2">
      <c r="A1" s="1" t="s">
        <v>524</v>
      </c>
      <c r="B1" s="42" t="s">
        <v>539</v>
      </c>
      <c r="C1" s="42" t="s">
        <v>540</v>
      </c>
      <c r="D1" s="42" t="s">
        <v>541</v>
      </c>
      <c r="E1" s="30" t="s">
        <v>542</v>
      </c>
      <c r="F1" s="30" t="s">
        <v>543</v>
      </c>
      <c r="G1" s="33" t="s">
        <v>544</v>
      </c>
      <c r="H1" s="30" t="s">
        <v>545</v>
      </c>
      <c r="I1" s="30" t="s">
        <v>546</v>
      </c>
      <c r="J1" s="30" t="s">
        <v>547</v>
      </c>
      <c r="K1" s="30" t="s">
        <v>548</v>
      </c>
      <c r="L1" s="32" t="s">
        <v>550</v>
      </c>
    </row>
    <row r="2" spans="1:12" x14ac:dyDescent="0.2">
      <c r="A2">
        <v>1502</v>
      </c>
      <c r="B2" s="43">
        <v>14</v>
      </c>
      <c r="C2" s="43">
        <v>14</v>
      </c>
      <c r="D2" s="43">
        <v>7</v>
      </c>
      <c r="E2" s="31">
        <v>0.5</v>
      </c>
      <c r="F2" s="31">
        <v>0</v>
      </c>
      <c r="G2" s="31">
        <v>0.28599999999999998</v>
      </c>
      <c r="H2" s="31">
        <v>0.28599999999999998</v>
      </c>
      <c r="I2" s="31">
        <v>0.214</v>
      </c>
      <c r="J2" s="31">
        <v>0.63636363600000001</v>
      </c>
      <c r="K2" s="31">
        <v>0.214</v>
      </c>
      <c r="L2" s="29">
        <f>(F2+2*G2+3*H2+4*I2)/(1-K2)</f>
        <v>2.9083969465648849</v>
      </c>
    </row>
    <row r="3" spans="1:12" x14ac:dyDescent="0.2">
      <c r="A3">
        <v>1506</v>
      </c>
      <c r="B3" s="43">
        <v>12</v>
      </c>
      <c r="C3" s="43">
        <v>12</v>
      </c>
      <c r="D3" s="43">
        <v>6</v>
      </c>
      <c r="E3" s="31">
        <v>0.5</v>
      </c>
      <c r="F3" s="31">
        <v>0.33300000000000002</v>
      </c>
      <c r="G3" s="31">
        <v>0</v>
      </c>
      <c r="H3" s="31">
        <v>0.41699999999999998</v>
      </c>
      <c r="I3" s="31">
        <v>8.3000000000000004E-2</v>
      </c>
      <c r="J3" s="31">
        <v>0.6</v>
      </c>
      <c r="K3" s="31">
        <v>0.16700000000000001</v>
      </c>
      <c r="L3" s="29">
        <f t="shared" ref="L3:L66" si="0">(F3+2*G3+3*H3+4*I3)/(1-K3)</f>
        <v>2.3001200480192079</v>
      </c>
    </row>
    <row r="4" spans="1:12" x14ac:dyDescent="0.2">
      <c r="A4">
        <v>1508</v>
      </c>
      <c r="B4" s="43">
        <v>56</v>
      </c>
      <c r="C4" s="43">
        <v>56</v>
      </c>
      <c r="D4" s="43">
        <v>3</v>
      </c>
      <c r="E4" s="31">
        <v>5.3999999999999999E-2</v>
      </c>
      <c r="F4" s="31">
        <v>0.57099999999999995</v>
      </c>
      <c r="G4" s="31">
        <v>0.125</v>
      </c>
      <c r="H4" s="31">
        <v>3.5999999999999997E-2</v>
      </c>
      <c r="I4" s="31">
        <v>1.7999999999999999E-2</v>
      </c>
      <c r="J4" s="31">
        <v>7.1428570999999996E-2</v>
      </c>
      <c r="K4" s="31">
        <v>0.25</v>
      </c>
      <c r="L4" s="29">
        <f t="shared" si="0"/>
        <v>1.3346666666666664</v>
      </c>
    </row>
    <row r="5" spans="1:12" x14ac:dyDescent="0.2">
      <c r="A5">
        <v>1510</v>
      </c>
      <c r="B5" s="43">
        <v>45</v>
      </c>
      <c r="C5" s="43">
        <v>45</v>
      </c>
      <c r="D5" s="43">
        <v>21</v>
      </c>
      <c r="E5" s="31">
        <v>0.46700000000000003</v>
      </c>
      <c r="F5" s="31">
        <v>0.33300000000000002</v>
      </c>
      <c r="G5" s="31">
        <v>0.2</v>
      </c>
      <c r="H5" s="31">
        <v>0.33300000000000002</v>
      </c>
      <c r="I5" s="31">
        <v>0.13300000000000001</v>
      </c>
      <c r="J5" s="31">
        <v>0.46666666699999998</v>
      </c>
      <c r="K5" s="31">
        <v>0</v>
      </c>
      <c r="L5" s="29">
        <f t="shared" si="0"/>
        <v>2.2640000000000002</v>
      </c>
    </row>
    <row r="6" spans="1:12" x14ac:dyDescent="0.2">
      <c r="A6">
        <v>1516</v>
      </c>
      <c r="B6" s="43">
        <v>29</v>
      </c>
      <c r="C6" s="43">
        <v>29</v>
      </c>
      <c r="D6" s="43">
        <v>10</v>
      </c>
      <c r="E6" s="31">
        <v>0.34499999999999997</v>
      </c>
      <c r="F6" s="31">
        <v>0.31</v>
      </c>
      <c r="G6" s="31">
        <v>0.31</v>
      </c>
      <c r="H6" s="31">
        <v>0.31</v>
      </c>
      <c r="I6" s="31">
        <v>3.4000000000000002E-2</v>
      </c>
      <c r="J6" s="31">
        <v>0.35714285699999998</v>
      </c>
      <c r="K6" s="31">
        <v>3.4000000000000002E-2</v>
      </c>
      <c r="L6" s="29">
        <f t="shared" si="0"/>
        <v>2.0662525879917184</v>
      </c>
    </row>
    <row r="7" spans="1:12" x14ac:dyDescent="0.2">
      <c r="A7">
        <v>1519</v>
      </c>
      <c r="B7" s="43">
        <v>53</v>
      </c>
      <c r="C7" s="43">
        <v>53</v>
      </c>
      <c r="D7" s="43">
        <v>25</v>
      </c>
      <c r="E7" s="31">
        <v>0.47199999999999998</v>
      </c>
      <c r="F7" s="31">
        <v>0.113</v>
      </c>
      <c r="G7" s="31">
        <v>0.189</v>
      </c>
      <c r="H7" s="31">
        <v>0.34</v>
      </c>
      <c r="I7" s="31">
        <v>0.13200000000000001</v>
      </c>
      <c r="J7" s="31">
        <v>0.60975609799999997</v>
      </c>
      <c r="K7" s="31">
        <v>0.22600000000000001</v>
      </c>
      <c r="L7" s="29">
        <f t="shared" si="0"/>
        <v>2.6343669250645996</v>
      </c>
    </row>
    <row r="8" spans="1:12" x14ac:dyDescent="0.2">
      <c r="A8">
        <v>1520</v>
      </c>
      <c r="B8" s="43">
        <v>265</v>
      </c>
      <c r="C8" s="43">
        <v>265</v>
      </c>
      <c r="D8" s="43">
        <v>255</v>
      </c>
      <c r="E8" s="31">
        <v>0.96199999999999997</v>
      </c>
      <c r="F8" s="31">
        <v>4.0000000000000001E-3</v>
      </c>
      <c r="G8" s="31">
        <v>0.03</v>
      </c>
      <c r="H8" s="31">
        <v>0.11700000000000001</v>
      </c>
      <c r="I8" s="31">
        <v>0.84499999999999997</v>
      </c>
      <c r="J8" s="31">
        <v>0.965909091</v>
      </c>
      <c r="K8" s="31">
        <v>4.0000000000000001E-3</v>
      </c>
      <c r="L8" s="29">
        <f t="shared" si="0"/>
        <v>3.8102409638554215</v>
      </c>
    </row>
    <row r="9" spans="1:12" x14ac:dyDescent="0.2">
      <c r="A9">
        <v>1533</v>
      </c>
      <c r="B9" s="43">
        <v>10</v>
      </c>
      <c r="C9" s="43">
        <v>10</v>
      </c>
      <c r="D9" s="43">
        <v>5</v>
      </c>
      <c r="E9" s="31">
        <v>0.5</v>
      </c>
      <c r="F9" s="31">
        <v>0.1</v>
      </c>
      <c r="G9" s="31">
        <v>0.3</v>
      </c>
      <c r="H9" s="31">
        <v>0.1</v>
      </c>
      <c r="I9" s="31">
        <v>0.4</v>
      </c>
      <c r="J9" s="31">
        <v>0.55555555599999995</v>
      </c>
      <c r="K9" s="31">
        <v>0.1</v>
      </c>
      <c r="L9" s="29">
        <f t="shared" si="0"/>
        <v>2.8888888888888888</v>
      </c>
    </row>
    <row r="10" spans="1:12" x14ac:dyDescent="0.2">
      <c r="A10">
        <v>1537</v>
      </c>
      <c r="B10" s="43">
        <v>34</v>
      </c>
      <c r="C10" s="43">
        <v>34</v>
      </c>
      <c r="D10" s="43">
        <v>8</v>
      </c>
      <c r="E10" s="31">
        <v>0.23499999999999999</v>
      </c>
      <c r="F10" s="31">
        <v>0.441</v>
      </c>
      <c r="G10" s="31">
        <v>0.20599999999999999</v>
      </c>
      <c r="H10" s="31">
        <v>0.17599999999999999</v>
      </c>
      <c r="I10" s="31">
        <v>5.8999999999999997E-2</v>
      </c>
      <c r="J10" s="31">
        <v>0.26666666700000002</v>
      </c>
      <c r="K10" s="31">
        <v>0.11799999999999999</v>
      </c>
      <c r="L10" s="29">
        <f t="shared" si="0"/>
        <v>1.8333333333333333</v>
      </c>
    </row>
    <row r="11" spans="1:12" x14ac:dyDescent="0.2">
      <c r="A11">
        <v>1539</v>
      </c>
      <c r="B11" s="43">
        <v>87</v>
      </c>
      <c r="C11" s="43">
        <v>87</v>
      </c>
      <c r="D11" s="43">
        <v>67</v>
      </c>
      <c r="E11" s="31">
        <v>0.77</v>
      </c>
      <c r="F11" s="31">
        <v>2.3E-2</v>
      </c>
      <c r="G11" s="31">
        <v>0.17199999999999999</v>
      </c>
      <c r="H11" s="31">
        <v>0.44800000000000001</v>
      </c>
      <c r="I11" s="31">
        <v>0.32200000000000001</v>
      </c>
      <c r="J11" s="31">
        <v>0.79761904800000005</v>
      </c>
      <c r="K11" s="31">
        <v>3.4000000000000002E-2</v>
      </c>
      <c r="L11" s="29">
        <f t="shared" si="0"/>
        <v>3.104554865424431</v>
      </c>
    </row>
    <row r="12" spans="1:12" x14ac:dyDescent="0.2">
      <c r="A12">
        <v>1547</v>
      </c>
      <c r="B12" s="43"/>
      <c r="C12" s="43"/>
      <c r="D12" s="43"/>
      <c r="E12" s="31">
        <v>0.63600000000000001</v>
      </c>
      <c r="F12" s="31">
        <v>9.0999999999999998E-2</v>
      </c>
      <c r="G12" s="31">
        <v>9.0999999999999998E-2</v>
      </c>
      <c r="H12" s="31">
        <v>0.45500000000000002</v>
      </c>
      <c r="I12" s="31">
        <v>0.182</v>
      </c>
      <c r="J12" s="31">
        <v>0.77777777800000003</v>
      </c>
      <c r="K12" s="31">
        <v>0.182</v>
      </c>
      <c r="L12" s="29">
        <f t="shared" si="0"/>
        <v>2.8924205378973098</v>
      </c>
    </row>
    <row r="13" spans="1:12" x14ac:dyDescent="0.2">
      <c r="A13">
        <v>1567</v>
      </c>
      <c r="B13" s="43">
        <v>81</v>
      </c>
      <c r="C13" s="43">
        <v>81</v>
      </c>
      <c r="D13" s="43">
        <v>7</v>
      </c>
      <c r="E13" s="31">
        <v>8.5999999999999993E-2</v>
      </c>
      <c r="F13" s="31">
        <v>0.432</v>
      </c>
      <c r="G13" s="31">
        <v>7.3999999999999996E-2</v>
      </c>
      <c r="H13" s="31">
        <v>8.5999999999999993E-2</v>
      </c>
      <c r="I13" s="31">
        <v>0</v>
      </c>
      <c r="J13" s="31">
        <v>0.14583333300000001</v>
      </c>
      <c r="K13" s="31">
        <v>0.40699999999999997</v>
      </c>
      <c r="L13" s="29">
        <f t="shared" si="0"/>
        <v>1.4131534569983137</v>
      </c>
    </row>
    <row r="14" spans="1:12" x14ac:dyDescent="0.2">
      <c r="A14">
        <v>1579</v>
      </c>
      <c r="B14" s="43">
        <v>336</v>
      </c>
      <c r="C14" s="43">
        <v>336</v>
      </c>
      <c r="D14" s="43">
        <v>246</v>
      </c>
      <c r="E14" s="31">
        <v>0.73199999999999998</v>
      </c>
      <c r="F14" s="31">
        <v>0.107</v>
      </c>
      <c r="G14" s="31">
        <v>0.14000000000000001</v>
      </c>
      <c r="H14" s="31">
        <v>0.35699999999999998</v>
      </c>
      <c r="I14" s="31">
        <v>0.375</v>
      </c>
      <c r="J14" s="31">
        <v>0.74772036500000005</v>
      </c>
      <c r="K14" s="31">
        <v>2.1000000000000001E-2</v>
      </c>
      <c r="L14" s="29">
        <f t="shared" si="0"/>
        <v>3.0214504596527072</v>
      </c>
    </row>
    <row r="15" spans="1:12" x14ac:dyDescent="0.2">
      <c r="A15">
        <v>1594</v>
      </c>
      <c r="B15" s="43">
        <v>16</v>
      </c>
      <c r="C15" s="43">
        <v>16</v>
      </c>
      <c r="D15" s="43">
        <v>9</v>
      </c>
      <c r="E15" s="31">
        <v>0.56299999999999994</v>
      </c>
      <c r="F15" s="31">
        <v>0.313</v>
      </c>
      <c r="G15" s="31">
        <v>6.3E-2</v>
      </c>
      <c r="H15" s="31">
        <v>0.375</v>
      </c>
      <c r="I15" s="31">
        <v>0.188</v>
      </c>
      <c r="J15" s="31">
        <v>0.6</v>
      </c>
      <c r="K15" s="31">
        <v>6.3E-2</v>
      </c>
      <c r="L15" s="29">
        <f t="shared" si="0"/>
        <v>2.4717182497331907</v>
      </c>
    </row>
    <row r="16" spans="1:12" x14ac:dyDescent="0.2">
      <c r="A16">
        <v>1596</v>
      </c>
      <c r="B16" s="43">
        <v>46</v>
      </c>
      <c r="C16" s="43">
        <v>46</v>
      </c>
      <c r="D16" s="43">
        <v>5</v>
      </c>
      <c r="E16" s="31">
        <v>0.109</v>
      </c>
      <c r="F16" s="31">
        <v>0.52200000000000002</v>
      </c>
      <c r="G16" s="31">
        <v>0.19600000000000001</v>
      </c>
      <c r="H16" s="31">
        <v>0.109</v>
      </c>
      <c r="I16" s="31">
        <v>0</v>
      </c>
      <c r="J16" s="31">
        <v>0.131578947</v>
      </c>
      <c r="K16" s="31">
        <v>0.17399999999999999</v>
      </c>
      <c r="L16" s="29">
        <f t="shared" si="0"/>
        <v>1.5024213075060533</v>
      </c>
    </row>
    <row r="17" spans="1:12" x14ac:dyDescent="0.2">
      <c r="A17">
        <v>1613</v>
      </c>
      <c r="B17" s="43"/>
      <c r="C17" s="43"/>
      <c r="D17" s="43"/>
      <c r="E17" s="31">
        <v>0.38500000000000001</v>
      </c>
      <c r="F17" s="31">
        <v>0.13500000000000001</v>
      </c>
      <c r="G17" s="31">
        <v>0.32700000000000001</v>
      </c>
      <c r="H17" s="31">
        <v>0.28799999999999998</v>
      </c>
      <c r="I17" s="31">
        <v>9.6000000000000002E-2</v>
      </c>
      <c r="J17" s="31">
        <v>0.45454545499999999</v>
      </c>
      <c r="K17" s="31">
        <v>0.154</v>
      </c>
      <c r="L17" s="29">
        <f t="shared" si="0"/>
        <v>2.4078014184397163</v>
      </c>
    </row>
    <row r="18" spans="1:12" x14ac:dyDescent="0.2">
      <c r="A18">
        <v>1617</v>
      </c>
      <c r="B18" s="43"/>
      <c r="C18" s="43"/>
      <c r="D18" s="43"/>
      <c r="E18" s="31">
        <v>0.158</v>
      </c>
      <c r="F18" s="31">
        <v>0.316</v>
      </c>
      <c r="G18" s="31">
        <v>0.52600000000000002</v>
      </c>
      <c r="H18" s="31">
        <v>0.158</v>
      </c>
      <c r="I18" s="31">
        <v>0</v>
      </c>
      <c r="J18" s="31">
        <v>0.15789473700000001</v>
      </c>
      <c r="K18" s="31">
        <v>0</v>
      </c>
      <c r="L18" s="29">
        <f t="shared" si="0"/>
        <v>1.8420000000000001</v>
      </c>
    </row>
    <row r="19" spans="1:12" x14ac:dyDescent="0.2">
      <c r="A19">
        <v>1620</v>
      </c>
      <c r="B19" s="43">
        <v>314</v>
      </c>
      <c r="C19" s="43">
        <v>314</v>
      </c>
      <c r="D19" s="43">
        <v>217</v>
      </c>
      <c r="E19" s="31">
        <v>0.69099999999999995</v>
      </c>
      <c r="F19" s="31">
        <v>8.3000000000000004E-2</v>
      </c>
      <c r="G19" s="31">
        <v>0.13700000000000001</v>
      </c>
      <c r="H19" s="31">
        <v>0.32500000000000001</v>
      </c>
      <c r="I19" s="31">
        <v>0.36599999999999999</v>
      </c>
      <c r="J19" s="31">
        <v>0.758741259</v>
      </c>
      <c r="K19" s="31">
        <v>8.8999999999999996E-2</v>
      </c>
      <c r="L19" s="29">
        <f t="shared" si="0"/>
        <v>3.0691547749725578</v>
      </c>
    </row>
    <row r="20" spans="1:12" x14ac:dyDescent="0.2">
      <c r="A20">
        <v>1624</v>
      </c>
      <c r="B20" s="43">
        <v>22</v>
      </c>
      <c r="C20" s="43">
        <v>22</v>
      </c>
      <c r="D20" s="43">
        <v>5</v>
      </c>
      <c r="E20" s="31">
        <v>0.22700000000000001</v>
      </c>
      <c r="F20" s="31">
        <v>0.22700000000000001</v>
      </c>
      <c r="G20" s="31">
        <v>4.4999999999999998E-2</v>
      </c>
      <c r="H20" s="31">
        <v>0.13600000000000001</v>
      </c>
      <c r="I20" s="31">
        <v>9.0999999999999998E-2</v>
      </c>
      <c r="J20" s="31">
        <v>0.45454545499999999</v>
      </c>
      <c r="K20" s="31">
        <v>0.5</v>
      </c>
      <c r="L20" s="29">
        <f t="shared" si="0"/>
        <v>2.1779999999999999</v>
      </c>
    </row>
    <row r="21" spans="1:12" x14ac:dyDescent="0.2">
      <c r="A21">
        <v>1627</v>
      </c>
      <c r="B21" s="43">
        <v>24</v>
      </c>
      <c r="C21" s="43">
        <v>24</v>
      </c>
      <c r="D21" s="43">
        <v>7</v>
      </c>
      <c r="E21" s="31">
        <v>0.29199999999999998</v>
      </c>
      <c r="F21" s="31">
        <v>0.33300000000000002</v>
      </c>
      <c r="G21" s="31">
        <v>0.16700000000000001</v>
      </c>
      <c r="H21" s="31">
        <v>0.20799999999999999</v>
      </c>
      <c r="I21" s="31">
        <v>8.3000000000000004E-2</v>
      </c>
      <c r="J21" s="31">
        <v>0.368421053</v>
      </c>
      <c r="K21" s="31">
        <v>0.20799999999999999</v>
      </c>
      <c r="L21" s="29">
        <f t="shared" si="0"/>
        <v>2.0492424242424243</v>
      </c>
    </row>
    <row r="22" spans="1:12" x14ac:dyDescent="0.2">
      <c r="A22">
        <v>1628</v>
      </c>
      <c r="B22" s="43">
        <v>56</v>
      </c>
      <c r="C22" s="43">
        <v>56</v>
      </c>
      <c r="D22" s="43">
        <v>26</v>
      </c>
      <c r="E22" s="31">
        <v>0.46400000000000002</v>
      </c>
      <c r="F22" s="31">
        <v>0.30399999999999999</v>
      </c>
      <c r="G22" s="31">
        <v>0.214</v>
      </c>
      <c r="H22" s="31">
        <v>0.35699999999999998</v>
      </c>
      <c r="I22" s="31">
        <v>0.107</v>
      </c>
      <c r="J22" s="31">
        <v>0.472727273</v>
      </c>
      <c r="K22" s="31">
        <v>1.7999999999999999E-2</v>
      </c>
      <c r="L22" s="29">
        <f t="shared" si="0"/>
        <v>2.2718940936863543</v>
      </c>
    </row>
    <row r="23" spans="1:12" x14ac:dyDescent="0.2">
      <c r="A23">
        <v>1635</v>
      </c>
      <c r="B23" s="43">
        <v>77</v>
      </c>
      <c r="C23" s="43">
        <v>77</v>
      </c>
      <c r="D23" s="43">
        <v>11</v>
      </c>
      <c r="E23" s="31">
        <v>0.14299999999999999</v>
      </c>
      <c r="F23" s="31">
        <v>0.221</v>
      </c>
      <c r="G23" s="31">
        <v>0.19500000000000001</v>
      </c>
      <c r="H23" s="31">
        <v>7.8E-2</v>
      </c>
      <c r="I23" s="31">
        <v>6.5000000000000002E-2</v>
      </c>
      <c r="J23" s="31">
        <v>0.25581395299999998</v>
      </c>
      <c r="K23" s="31">
        <v>0.442</v>
      </c>
      <c r="L23" s="29">
        <f t="shared" si="0"/>
        <v>1.9802867383512543</v>
      </c>
    </row>
    <row r="24" spans="1:12" x14ac:dyDescent="0.2">
      <c r="A24">
        <v>1640</v>
      </c>
      <c r="B24" s="43">
        <v>73</v>
      </c>
      <c r="C24" s="43">
        <v>73</v>
      </c>
      <c r="D24" s="43">
        <v>23</v>
      </c>
      <c r="E24" s="31">
        <v>0.315</v>
      </c>
      <c r="F24" s="31">
        <v>8.2000000000000003E-2</v>
      </c>
      <c r="G24" s="31">
        <v>4.1000000000000002E-2</v>
      </c>
      <c r="H24" s="31">
        <v>0.13700000000000001</v>
      </c>
      <c r="I24" s="31">
        <v>0.17799999999999999</v>
      </c>
      <c r="J24" s="31">
        <v>0.71875</v>
      </c>
      <c r="K24" s="31">
        <v>0.56200000000000006</v>
      </c>
      <c r="L24" s="29">
        <f t="shared" si="0"/>
        <v>2.9383561643835616</v>
      </c>
    </row>
    <row r="25" spans="1:12" x14ac:dyDescent="0.2">
      <c r="A25">
        <v>1643</v>
      </c>
      <c r="B25" s="43">
        <v>12</v>
      </c>
      <c r="C25" s="43">
        <v>12</v>
      </c>
      <c r="D25" s="43">
        <v>2</v>
      </c>
      <c r="E25" s="31">
        <v>0.16700000000000001</v>
      </c>
      <c r="F25" s="31">
        <v>8.3000000000000004E-2</v>
      </c>
      <c r="G25" s="31">
        <v>0</v>
      </c>
      <c r="H25" s="31">
        <v>8.3000000000000004E-2</v>
      </c>
      <c r="I25" s="31">
        <v>8.3000000000000004E-2</v>
      </c>
      <c r="J25" s="31">
        <v>0.66666666699999999</v>
      </c>
      <c r="K25" s="31">
        <v>0.75</v>
      </c>
      <c r="L25" s="29">
        <f t="shared" si="0"/>
        <v>2.6560000000000001</v>
      </c>
    </row>
    <row r="26" spans="1:12" x14ac:dyDescent="0.2">
      <c r="A26">
        <v>1647</v>
      </c>
      <c r="B26" s="43">
        <v>58</v>
      </c>
      <c r="C26" s="43">
        <v>58</v>
      </c>
      <c r="D26" s="43">
        <v>34</v>
      </c>
      <c r="E26" s="31">
        <v>0.58599999999999997</v>
      </c>
      <c r="F26" s="31">
        <v>0.17199999999999999</v>
      </c>
      <c r="G26" s="31">
        <v>0.121</v>
      </c>
      <c r="H26" s="31">
        <v>0.27600000000000002</v>
      </c>
      <c r="I26" s="31">
        <v>0.31</v>
      </c>
      <c r="J26" s="31">
        <v>0.66666666699999999</v>
      </c>
      <c r="K26" s="31">
        <v>0.121</v>
      </c>
      <c r="L26" s="29">
        <f t="shared" si="0"/>
        <v>2.8236632536973838</v>
      </c>
    </row>
    <row r="27" spans="1:12" x14ac:dyDescent="0.2">
      <c r="A27">
        <v>1649</v>
      </c>
      <c r="B27" s="43">
        <v>16</v>
      </c>
      <c r="C27" s="43">
        <v>16</v>
      </c>
      <c r="D27" s="43">
        <v>5</v>
      </c>
      <c r="E27" s="31">
        <v>0.313</v>
      </c>
      <c r="F27" s="31">
        <v>6.3E-2</v>
      </c>
      <c r="G27" s="31">
        <v>0.188</v>
      </c>
      <c r="H27" s="31">
        <v>0.125</v>
      </c>
      <c r="I27" s="31">
        <v>0.188</v>
      </c>
      <c r="J27" s="31">
        <v>0.55555555599999995</v>
      </c>
      <c r="K27" s="31">
        <v>0.438</v>
      </c>
      <c r="L27" s="29">
        <f t="shared" si="0"/>
        <v>2.7864768683274019</v>
      </c>
    </row>
    <row r="28" spans="1:12" x14ac:dyDescent="0.2">
      <c r="A28">
        <v>1656</v>
      </c>
      <c r="B28" s="43">
        <v>172</v>
      </c>
      <c r="C28" s="43">
        <v>172</v>
      </c>
      <c r="D28" s="43">
        <v>112</v>
      </c>
      <c r="E28" s="31">
        <v>0.65100000000000002</v>
      </c>
      <c r="F28" s="31">
        <v>8.6999999999999994E-2</v>
      </c>
      <c r="G28" s="31">
        <v>0.25</v>
      </c>
      <c r="H28" s="31">
        <v>0.44800000000000001</v>
      </c>
      <c r="I28" s="31">
        <v>0.20300000000000001</v>
      </c>
      <c r="J28" s="31">
        <v>0.65882352899999996</v>
      </c>
      <c r="K28" s="31">
        <v>1.2E-2</v>
      </c>
      <c r="L28" s="29">
        <f t="shared" si="0"/>
        <v>2.7763157894736845</v>
      </c>
    </row>
    <row r="29" spans="1:12" x14ac:dyDescent="0.2">
      <c r="A29">
        <v>1657</v>
      </c>
      <c r="B29" s="43"/>
      <c r="C29" s="43"/>
      <c r="D29" s="43"/>
      <c r="E29" s="31">
        <v>0.14299999999999999</v>
      </c>
      <c r="F29" s="31">
        <v>0.47599999999999998</v>
      </c>
      <c r="G29" s="31">
        <v>0.19</v>
      </c>
      <c r="H29" s="31">
        <v>9.5000000000000001E-2</v>
      </c>
      <c r="I29" s="31">
        <v>4.8000000000000001E-2</v>
      </c>
      <c r="J29" s="31">
        <v>0.17647058800000001</v>
      </c>
      <c r="K29" s="31">
        <v>0.19</v>
      </c>
      <c r="L29" s="29">
        <f t="shared" si="0"/>
        <v>1.6456790123456788</v>
      </c>
    </row>
    <row r="30" spans="1:12" x14ac:dyDescent="0.2">
      <c r="A30">
        <v>1658</v>
      </c>
      <c r="B30" s="43">
        <v>37</v>
      </c>
      <c r="C30" s="43">
        <v>37</v>
      </c>
      <c r="D30" s="43">
        <v>33</v>
      </c>
      <c r="E30" s="31">
        <v>0.89200000000000002</v>
      </c>
      <c r="F30" s="31">
        <v>8.1000000000000003E-2</v>
      </c>
      <c r="G30" s="31">
        <v>2.7E-2</v>
      </c>
      <c r="H30" s="31">
        <v>0.27</v>
      </c>
      <c r="I30" s="31">
        <v>0.622</v>
      </c>
      <c r="J30" s="31">
        <v>0.89189189199999996</v>
      </c>
      <c r="K30" s="31">
        <v>0</v>
      </c>
      <c r="L30" s="29">
        <f t="shared" si="0"/>
        <v>3.4329999999999998</v>
      </c>
    </row>
    <row r="31" spans="1:12" x14ac:dyDescent="0.2">
      <c r="A31">
        <v>1671</v>
      </c>
      <c r="B31" s="43"/>
      <c r="C31" s="43"/>
      <c r="D31" s="43"/>
      <c r="E31" s="31">
        <v>0.53800000000000003</v>
      </c>
      <c r="F31" s="31">
        <v>7.6999999999999999E-2</v>
      </c>
      <c r="G31" s="31">
        <v>0.308</v>
      </c>
      <c r="H31" s="31">
        <v>0.46200000000000002</v>
      </c>
      <c r="I31" s="31">
        <v>7.6999999999999999E-2</v>
      </c>
      <c r="J31" s="31">
        <v>0.58333333300000001</v>
      </c>
      <c r="K31" s="31">
        <v>7.6999999999999999E-2</v>
      </c>
      <c r="L31" s="29">
        <f t="shared" si="0"/>
        <v>2.5861321776814732</v>
      </c>
    </row>
    <row r="32" spans="1:12" x14ac:dyDescent="0.2">
      <c r="A32">
        <v>1680</v>
      </c>
      <c r="B32" s="43"/>
      <c r="C32" s="43"/>
      <c r="D32" s="43"/>
      <c r="E32" s="31">
        <v>0.3</v>
      </c>
      <c r="F32" s="31">
        <v>0.3</v>
      </c>
      <c r="G32" s="31">
        <v>0.1</v>
      </c>
      <c r="H32" s="31">
        <v>0.3</v>
      </c>
      <c r="I32" s="31">
        <v>0</v>
      </c>
      <c r="J32" s="31">
        <v>0.428571429</v>
      </c>
      <c r="K32" s="31">
        <v>0.3</v>
      </c>
      <c r="L32" s="29">
        <f t="shared" si="0"/>
        <v>2</v>
      </c>
    </row>
    <row r="33" spans="1:12" x14ac:dyDescent="0.2">
      <c r="A33">
        <v>1682</v>
      </c>
      <c r="B33" s="43"/>
      <c r="C33" s="43"/>
      <c r="D33" s="43"/>
      <c r="E33" s="31">
        <v>0.52600000000000002</v>
      </c>
      <c r="F33" s="31">
        <v>0.105</v>
      </c>
      <c r="G33" s="31">
        <v>0.21099999999999999</v>
      </c>
      <c r="H33" s="31">
        <v>0.42099999999999999</v>
      </c>
      <c r="I33" s="31">
        <v>0.105</v>
      </c>
      <c r="J33" s="31">
        <v>0.625</v>
      </c>
      <c r="K33" s="31">
        <v>0.158</v>
      </c>
      <c r="L33" s="29">
        <f t="shared" si="0"/>
        <v>2.6247030878859858</v>
      </c>
    </row>
    <row r="34" spans="1:12" x14ac:dyDescent="0.2">
      <c r="A34">
        <v>1685</v>
      </c>
      <c r="B34" s="43">
        <v>324</v>
      </c>
      <c r="C34" s="43">
        <v>324</v>
      </c>
      <c r="D34" s="43">
        <v>265</v>
      </c>
      <c r="E34" s="31">
        <v>0.81799999999999995</v>
      </c>
      <c r="F34" s="31">
        <v>3.6999999999999998E-2</v>
      </c>
      <c r="G34" s="31">
        <v>9.9000000000000005E-2</v>
      </c>
      <c r="H34" s="31">
        <v>0.27800000000000002</v>
      </c>
      <c r="I34" s="31">
        <v>0.54</v>
      </c>
      <c r="J34" s="31">
        <v>0.85760517800000002</v>
      </c>
      <c r="K34" s="31">
        <v>4.5999999999999999E-2</v>
      </c>
      <c r="L34" s="29">
        <f t="shared" si="0"/>
        <v>3.3846960167714886</v>
      </c>
    </row>
    <row r="35" spans="1:12" x14ac:dyDescent="0.2">
      <c r="A35">
        <v>1688</v>
      </c>
      <c r="B35" s="43">
        <v>50</v>
      </c>
      <c r="C35" s="43">
        <v>50</v>
      </c>
      <c r="D35" s="43">
        <v>34</v>
      </c>
      <c r="E35" s="31">
        <v>0.68</v>
      </c>
      <c r="F35" s="31">
        <v>0.04</v>
      </c>
      <c r="G35" s="31">
        <v>0.06</v>
      </c>
      <c r="H35" s="31">
        <v>0.3</v>
      </c>
      <c r="I35" s="31">
        <v>0.38</v>
      </c>
      <c r="J35" s="31">
        <v>0.87179487200000005</v>
      </c>
      <c r="K35" s="31">
        <v>0.22</v>
      </c>
      <c r="L35" s="29">
        <f t="shared" si="0"/>
        <v>3.3076923076923075</v>
      </c>
    </row>
    <row r="36" spans="1:12" x14ac:dyDescent="0.2">
      <c r="A36">
        <v>1689</v>
      </c>
      <c r="B36" s="43">
        <v>366</v>
      </c>
      <c r="C36" s="43">
        <v>366</v>
      </c>
      <c r="D36" s="43">
        <v>328</v>
      </c>
      <c r="E36" s="31">
        <v>0.89600000000000002</v>
      </c>
      <c r="F36" s="31">
        <v>1.6E-2</v>
      </c>
      <c r="G36" s="31">
        <v>8.6999999999999994E-2</v>
      </c>
      <c r="H36" s="31">
        <v>0.33900000000000002</v>
      </c>
      <c r="I36" s="31">
        <v>0.55700000000000005</v>
      </c>
      <c r="J36" s="31">
        <v>0.89617486300000004</v>
      </c>
      <c r="K36" s="31">
        <v>0</v>
      </c>
      <c r="L36" s="29">
        <f t="shared" si="0"/>
        <v>3.4350000000000005</v>
      </c>
    </row>
    <row r="37" spans="1:12" x14ac:dyDescent="0.2">
      <c r="A37">
        <v>1699</v>
      </c>
      <c r="B37" s="43">
        <v>93</v>
      </c>
      <c r="C37" s="43">
        <v>93</v>
      </c>
      <c r="D37" s="43">
        <v>81</v>
      </c>
      <c r="E37" s="31">
        <v>0.871</v>
      </c>
      <c r="F37" s="31">
        <v>4.2999999999999997E-2</v>
      </c>
      <c r="G37" s="31">
        <v>8.5999999999999993E-2</v>
      </c>
      <c r="H37" s="31">
        <v>0.376</v>
      </c>
      <c r="I37" s="31">
        <v>0.495</v>
      </c>
      <c r="J37" s="31">
        <v>0.87096774200000004</v>
      </c>
      <c r="K37" s="31">
        <v>0</v>
      </c>
      <c r="L37" s="29">
        <f t="shared" si="0"/>
        <v>3.323</v>
      </c>
    </row>
    <row r="38" spans="1:12" x14ac:dyDescent="0.2">
      <c r="A38">
        <v>1706</v>
      </c>
      <c r="B38" s="43">
        <v>299</v>
      </c>
      <c r="C38" s="43">
        <v>299</v>
      </c>
      <c r="D38" s="43">
        <v>287</v>
      </c>
      <c r="E38" s="31">
        <v>0.96</v>
      </c>
      <c r="F38" s="31">
        <v>0</v>
      </c>
      <c r="G38" s="31">
        <v>3.3000000000000002E-2</v>
      </c>
      <c r="H38" s="31">
        <v>0.19700000000000001</v>
      </c>
      <c r="I38" s="31">
        <v>0.76300000000000001</v>
      </c>
      <c r="J38" s="31">
        <v>0.96632996599999998</v>
      </c>
      <c r="K38" s="31">
        <v>7.0000000000000001E-3</v>
      </c>
      <c r="L38" s="29">
        <f t="shared" si="0"/>
        <v>3.7351460221550856</v>
      </c>
    </row>
    <row r="39" spans="1:12" x14ac:dyDescent="0.2">
      <c r="A39">
        <v>1707</v>
      </c>
      <c r="B39" s="43">
        <v>33</v>
      </c>
      <c r="C39" s="43">
        <v>33</v>
      </c>
      <c r="D39" s="43">
        <v>12</v>
      </c>
      <c r="E39" s="31">
        <v>0.36399999999999999</v>
      </c>
      <c r="F39" s="31">
        <v>0.24199999999999999</v>
      </c>
      <c r="G39" s="31">
        <v>0.27300000000000002</v>
      </c>
      <c r="H39" s="31">
        <v>0.30299999999999999</v>
      </c>
      <c r="I39" s="31">
        <v>6.0999999999999999E-2</v>
      </c>
      <c r="J39" s="31">
        <v>0.413793103</v>
      </c>
      <c r="K39" s="31">
        <v>0.121</v>
      </c>
      <c r="L39" s="29">
        <f t="shared" si="0"/>
        <v>2.2081911262798637</v>
      </c>
    </row>
    <row r="40" spans="1:12" x14ac:dyDescent="0.2">
      <c r="A40">
        <v>1708</v>
      </c>
      <c r="B40" s="43">
        <v>62</v>
      </c>
      <c r="C40" s="43">
        <v>62</v>
      </c>
      <c r="D40" s="43">
        <v>43</v>
      </c>
      <c r="E40" s="31">
        <v>0.69399999999999995</v>
      </c>
      <c r="F40" s="31">
        <v>0.129</v>
      </c>
      <c r="G40" s="31">
        <v>0.14499999999999999</v>
      </c>
      <c r="H40" s="31">
        <v>0.51600000000000001</v>
      </c>
      <c r="I40" s="31">
        <v>0.17699999999999999</v>
      </c>
      <c r="J40" s="31">
        <v>0.71666666700000003</v>
      </c>
      <c r="K40" s="31">
        <v>3.2000000000000001E-2</v>
      </c>
      <c r="L40" s="29">
        <f t="shared" si="0"/>
        <v>2.7634297520661155</v>
      </c>
    </row>
    <row r="41" spans="1:12" x14ac:dyDescent="0.2">
      <c r="A41">
        <v>1712</v>
      </c>
      <c r="B41" s="43">
        <v>354</v>
      </c>
      <c r="C41" s="43">
        <v>354</v>
      </c>
      <c r="D41" s="43">
        <v>230</v>
      </c>
      <c r="E41" s="31">
        <v>0.65</v>
      </c>
      <c r="F41" s="31">
        <v>0.107</v>
      </c>
      <c r="G41" s="31">
        <v>0.22</v>
      </c>
      <c r="H41" s="31">
        <v>0.35</v>
      </c>
      <c r="I41" s="31">
        <v>0.29899999999999999</v>
      </c>
      <c r="J41" s="31">
        <v>0.66473988399999995</v>
      </c>
      <c r="K41" s="31">
        <v>2.3E-2</v>
      </c>
      <c r="L41" s="29">
        <f t="shared" si="0"/>
        <v>2.8587512794268171</v>
      </c>
    </row>
    <row r="42" spans="1:12" x14ac:dyDescent="0.2">
      <c r="A42">
        <v>1713</v>
      </c>
      <c r="B42" s="43">
        <v>12</v>
      </c>
      <c r="C42" s="43">
        <v>12</v>
      </c>
      <c r="D42" s="43">
        <v>4</v>
      </c>
      <c r="E42" s="31">
        <v>0.33300000000000002</v>
      </c>
      <c r="F42" s="31">
        <v>0.41699999999999998</v>
      </c>
      <c r="G42" s="31">
        <v>0.25</v>
      </c>
      <c r="H42" s="31">
        <v>0.16700000000000001</v>
      </c>
      <c r="I42" s="31">
        <v>0.16700000000000001</v>
      </c>
      <c r="J42" s="31">
        <v>0.33333333300000001</v>
      </c>
      <c r="K42" s="31">
        <v>0</v>
      </c>
      <c r="L42" s="29">
        <f t="shared" si="0"/>
        <v>2.0860000000000003</v>
      </c>
    </row>
    <row r="43" spans="1:12" x14ac:dyDescent="0.2">
      <c r="A43">
        <v>1714</v>
      </c>
      <c r="B43" s="43">
        <v>69</v>
      </c>
      <c r="C43" s="43">
        <v>69</v>
      </c>
      <c r="D43" s="43">
        <v>28</v>
      </c>
      <c r="E43" s="31">
        <v>0.40600000000000003</v>
      </c>
      <c r="F43" s="31">
        <v>0.159</v>
      </c>
      <c r="G43" s="31">
        <v>0.188</v>
      </c>
      <c r="H43" s="31">
        <v>0.28999999999999998</v>
      </c>
      <c r="I43" s="31">
        <v>0.11600000000000001</v>
      </c>
      <c r="J43" s="31">
        <v>0.53846153799999996</v>
      </c>
      <c r="K43" s="31">
        <v>0.246</v>
      </c>
      <c r="L43" s="29">
        <f t="shared" si="0"/>
        <v>2.478779840848806</v>
      </c>
    </row>
    <row r="44" spans="1:12" x14ac:dyDescent="0.2">
      <c r="A44">
        <v>1718</v>
      </c>
      <c r="B44" s="43"/>
      <c r="C44" s="43"/>
      <c r="D44" s="43"/>
      <c r="E44" s="31">
        <v>0.66100000000000003</v>
      </c>
      <c r="F44" s="31">
        <v>5.5E-2</v>
      </c>
      <c r="G44" s="31">
        <v>0.11</v>
      </c>
      <c r="H44" s="31">
        <v>0.41299999999999998</v>
      </c>
      <c r="I44" s="31">
        <v>0.248</v>
      </c>
      <c r="J44" s="31">
        <v>0.8</v>
      </c>
      <c r="K44" s="31">
        <v>0.17399999999999999</v>
      </c>
      <c r="L44" s="29">
        <f t="shared" si="0"/>
        <v>3.0338983050847452</v>
      </c>
    </row>
    <row r="45" spans="1:12" x14ac:dyDescent="0.2">
      <c r="A45">
        <v>1724</v>
      </c>
      <c r="B45" s="43">
        <v>31</v>
      </c>
      <c r="C45" s="43">
        <v>31</v>
      </c>
      <c r="D45" s="43">
        <v>11</v>
      </c>
      <c r="E45" s="31">
        <v>0.35499999999999998</v>
      </c>
      <c r="F45" s="31">
        <v>0.25800000000000001</v>
      </c>
      <c r="G45" s="31">
        <v>0.28999999999999998</v>
      </c>
      <c r="H45" s="31">
        <v>0.25800000000000001</v>
      </c>
      <c r="I45" s="31">
        <v>9.7000000000000003E-2</v>
      </c>
      <c r="J45" s="31">
        <v>0.39285714300000002</v>
      </c>
      <c r="K45" s="31">
        <v>9.7000000000000003E-2</v>
      </c>
      <c r="L45" s="29">
        <f t="shared" si="0"/>
        <v>2.2148394241417497</v>
      </c>
    </row>
    <row r="46" spans="1:12" x14ac:dyDescent="0.2">
      <c r="A46">
        <v>1733</v>
      </c>
      <c r="B46" s="43"/>
      <c r="C46" s="43"/>
      <c r="D46" s="43"/>
      <c r="E46" s="31">
        <v>0.52600000000000002</v>
      </c>
      <c r="F46" s="31">
        <v>0.105</v>
      </c>
      <c r="G46" s="31">
        <v>0.26300000000000001</v>
      </c>
      <c r="H46" s="31">
        <v>0.36799999999999999</v>
      </c>
      <c r="I46" s="31">
        <v>0.158</v>
      </c>
      <c r="J46" s="31">
        <v>0.58823529399999996</v>
      </c>
      <c r="K46" s="31">
        <v>0.105</v>
      </c>
      <c r="L46" s="29">
        <f t="shared" si="0"/>
        <v>2.6446927374301676</v>
      </c>
    </row>
    <row r="47" spans="1:12" x14ac:dyDescent="0.2">
      <c r="A47">
        <v>1737</v>
      </c>
      <c r="B47" s="43"/>
      <c r="C47" s="43"/>
      <c r="D47" s="43"/>
      <c r="E47" s="31">
        <v>0.26900000000000002</v>
      </c>
      <c r="F47" s="31">
        <v>0.38500000000000001</v>
      </c>
      <c r="G47" s="31">
        <v>0.192</v>
      </c>
      <c r="H47" s="31">
        <v>0.23100000000000001</v>
      </c>
      <c r="I47" s="31">
        <v>3.7999999999999999E-2</v>
      </c>
      <c r="J47" s="31">
        <v>0.31818181800000001</v>
      </c>
      <c r="K47" s="31">
        <v>0.154</v>
      </c>
      <c r="L47" s="29">
        <f t="shared" si="0"/>
        <v>1.9078014184397165</v>
      </c>
    </row>
    <row r="48" spans="1:12" x14ac:dyDescent="0.2">
      <c r="A48">
        <v>1742</v>
      </c>
      <c r="B48" s="43">
        <v>118</v>
      </c>
      <c r="C48" s="43">
        <v>118</v>
      </c>
      <c r="D48" s="43">
        <v>77</v>
      </c>
      <c r="E48" s="31">
        <v>0.65300000000000002</v>
      </c>
      <c r="F48" s="31">
        <v>0.10199999999999999</v>
      </c>
      <c r="G48" s="31">
        <v>0.153</v>
      </c>
      <c r="H48" s="31">
        <v>0.36399999999999999</v>
      </c>
      <c r="I48" s="31">
        <v>0.28799999999999998</v>
      </c>
      <c r="J48" s="31">
        <v>0.71962616800000001</v>
      </c>
      <c r="K48" s="31">
        <v>9.2999999999999999E-2</v>
      </c>
      <c r="L48" s="29">
        <f t="shared" si="0"/>
        <v>2.9239250275633957</v>
      </c>
    </row>
    <row r="49" spans="1:12" x14ac:dyDescent="0.2">
      <c r="A49">
        <v>1744</v>
      </c>
      <c r="B49" s="43">
        <v>26</v>
      </c>
      <c r="C49" s="43">
        <v>26</v>
      </c>
      <c r="D49" s="43">
        <v>6</v>
      </c>
      <c r="E49" s="31">
        <v>0.23100000000000001</v>
      </c>
      <c r="F49" s="31">
        <v>0.308</v>
      </c>
      <c r="G49" s="31">
        <v>0.23100000000000001</v>
      </c>
      <c r="H49" s="31">
        <v>0.23100000000000001</v>
      </c>
      <c r="I49" s="31">
        <v>0</v>
      </c>
      <c r="J49" s="31">
        <v>0.3</v>
      </c>
      <c r="K49" s="31">
        <v>0.23100000000000001</v>
      </c>
      <c r="L49" s="29">
        <f t="shared" si="0"/>
        <v>1.9024707412223667</v>
      </c>
    </row>
    <row r="50" spans="1:12" x14ac:dyDescent="0.2">
      <c r="A50">
        <v>1749</v>
      </c>
      <c r="B50" s="43">
        <v>28</v>
      </c>
      <c r="C50" s="43">
        <v>28</v>
      </c>
      <c r="D50" s="43">
        <v>14</v>
      </c>
      <c r="E50" s="31">
        <v>0.5</v>
      </c>
      <c r="F50" s="31">
        <v>0.17899999999999999</v>
      </c>
      <c r="G50" s="31">
        <v>0</v>
      </c>
      <c r="H50" s="31">
        <v>0.214</v>
      </c>
      <c r="I50" s="31">
        <v>0.28599999999999998</v>
      </c>
      <c r="J50" s="31">
        <v>0.73684210500000002</v>
      </c>
      <c r="K50" s="31">
        <v>0.32100000000000001</v>
      </c>
      <c r="L50" s="29">
        <f t="shared" si="0"/>
        <v>2.8939617083946976</v>
      </c>
    </row>
    <row r="51" spans="1:12" x14ac:dyDescent="0.2">
      <c r="A51">
        <v>1751</v>
      </c>
      <c r="B51" s="43">
        <v>96</v>
      </c>
      <c r="C51" s="43">
        <v>96</v>
      </c>
      <c r="D51" s="43">
        <v>16</v>
      </c>
      <c r="E51" s="31">
        <v>0.16700000000000001</v>
      </c>
      <c r="F51" s="31">
        <v>4.2000000000000003E-2</v>
      </c>
      <c r="G51" s="31">
        <v>9.4E-2</v>
      </c>
      <c r="H51" s="31">
        <v>0.104</v>
      </c>
      <c r="I51" s="31">
        <v>6.3E-2</v>
      </c>
      <c r="J51" s="31">
        <v>0.55172413799999998</v>
      </c>
      <c r="K51" s="31">
        <v>0.69799999999999995</v>
      </c>
      <c r="L51" s="29">
        <f t="shared" si="0"/>
        <v>2.629139072847682</v>
      </c>
    </row>
    <row r="52" spans="1:12" x14ac:dyDescent="0.2">
      <c r="A52">
        <v>1753</v>
      </c>
      <c r="B52" s="43">
        <v>11</v>
      </c>
      <c r="C52" s="43">
        <v>11</v>
      </c>
      <c r="D52" s="43">
        <v>5</v>
      </c>
      <c r="E52" s="31">
        <v>0.45500000000000002</v>
      </c>
      <c r="F52" s="31">
        <v>9.0999999999999998E-2</v>
      </c>
      <c r="G52" s="31">
        <v>9.0999999999999998E-2</v>
      </c>
      <c r="H52" s="31">
        <v>0.27300000000000002</v>
      </c>
      <c r="I52" s="31">
        <v>0.182</v>
      </c>
      <c r="J52" s="31">
        <v>0.71428571399999996</v>
      </c>
      <c r="K52" s="31">
        <v>0.36399999999999999</v>
      </c>
      <c r="L52" s="29">
        <f t="shared" si="0"/>
        <v>2.8616352201257862</v>
      </c>
    </row>
    <row r="53" spans="1:12" x14ac:dyDescent="0.2">
      <c r="A53">
        <v>1755</v>
      </c>
      <c r="B53" s="43">
        <v>200</v>
      </c>
      <c r="C53" s="43">
        <v>200</v>
      </c>
      <c r="D53" s="43">
        <v>112</v>
      </c>
      <c r="E53" s="31">
        <v>0.56000000000000005</v>
      </c>
      <c r="F53" s="31">
        <v>0.14000000000000001</v>
      </c>
      <c r="G53" s="31">
        <v>0.255</v>
      </c>
      <c r="H53" s="31">
        <v>0.39</v>
      </c>
      <c r="I53" s="31">
        <v>0.17</v>
      </c>
      <c r="J53" s="31">
        <v>0.58638743500000001</v>
      </c>
      <c r="K53" s="31">
        <v>4.4999999999999998E-2</v>
      </c>
      <c r="L53" s="29">
        <f t="shared" si="0"/>
        <v>2.6178010471204192</v>
      </c>
    </row>
    <row r="54" spans="1:12" x14ac:dyDescent="0.2">
      <c r="A54">
        <v>1758</v>
      </c>
      <c r="B54" s="43">
        <v>104</v>
      </c>
      <c r="C54" s="43">
        <v>104</v>
      </c>
      <c r="D54" s="43">
        <v>30</v>
      </c>
      <c r="E54" s="31">
        <v>0.28799999999999998</v>
      </c>
      <c r="F54" s="31">
        <v>0.01</v>
      </c>
      <c r="G54" s="31">
        <v>6.7000000000000004E-2</v>
      </c>
      <c r="H54" s="31">
        <v>0.154</v>
      </c>
      <c r="I54" s="31">
        <v>0.13500000000000001</v>
      </c>
      <c r="J54" s="31">
        <v>0.78947368399999995</v>
      </c>
      <c r="K54" s="31">
        <v>0.63500000000000001</v>
      </c>
      <c r="L54" s="29">
        <f t="shared" si="0"/>
        <v>3.13972602739726</v>
      </c>
    </row>
    <row r="55" spans="1:12" x14ac:dyDescent="0.2">
      <c r="A55">
        <v>1759</v>
      </c>
      <c r="B55" s="43">
        <v>124</v>
      </c>
      <c r="C55" s="43">
        <v>124</v>
      </c>
      <c r="D55" s="43">
        <v>42</v>
      </c>
      <c r="E55" s="31">
        <v>0.33900000000000002</v>
      </c>
      <c r="F55" s="31">
        <v>2.4E-2</v>
      </c>
      <c r="G55" s="31">
        <v>7.2999999999999995E-2</v>
      </c>
      <c r="H55" s="31">
        <v>0.17699999999999999</v>
      </c>
      <c r="I55" s="31">
        <v>0.161</v>
      </c>
      <c r="J55" s="31">
        <v>0.77777777800000003</v>
      </c>
      <c r="K55" s="31">
        <v>0.56499999999999995</v>
      </c>
      <c r="L55" s="29">
        <f t="shared" si="0"/>
        <v>3.0919540229885047</v>
      </c>
    </row>
    <row r="56" spans="1:12" x14ac:dyDescent="0.2">
      <c r="A56">
        <v>1763</v>
      </c>
      <c r="B56" s="43">
        <v>59</v>
      </c>
      <c r="C56" s="43">
        <v>59</v>
      </c>
      <c r="D56" s="43">
        <v>23</v>
      </c>
      <c r="E56" s="31">
        <v>0.39</v>
      </c>
      <c r="F56" s="31">
        <v>0.28799999999999998</v>
      </c>
      <c r="G56" s="31">
        <v>0.22</v>
      </c>
      <c r="H56" s="31">
        <v>0.23699999999999999</v>
      </c>
      <c r="I56" s="31">
        <v>0.153</v>
      </c>
      <c r="J56" s="31">
        <v>0.43396226399999999</v>
      </c>
      <c r="K56" s="31">
        <v>0.10199999999999999</v>
      </c>
      <c r="L56" s="29">
        <f t="shared" si="0"/>
        <v>2.283964365256125</v>
      </c>
    </row>
    <row r="57" spans="1:12" x14ac:dyDescent="0.2">
      <c r="A57">
        <v>1768</v>
      </c>
      <c r="B57" s="43">
        <v>35</v>
      </c>
      <c r="C57" s="43">
        <v>35</v>
      </c>
      <c r="D57" s="43">
        <v>29</v>
      </c>
      <c r="E57" s="31">
        <v>0.82899999999999996</v>
      </c>
      <c r="F57" s="31">
        <v>0</v>
      </c>
      <c r="G57" s="31">
        <v>0.17100000000000001</v>
      </c>
      <c r="H57" s="31">
        <v>0.371</v>
      </c>
      <c r="I57" s="31">
        <v>0.45700000000000002</v>
      </c>
      <c r="J57" s="31">
        <v>0.82857142900000003</v>
      </c>
      <c r="K57" s="31">
        <v>0</v>
      </c>
      <c r="L57" s="29">
        <f t="shared" si="0"/>
        <v>3.2830000000000004</v>
      </c>
    </row>
    <row r="58" spans="1:12" x14ac:dyDescent="0.2">
      <c r="A58">
        <v>1769</v>
      </c>
      <c r="B58" s="43">
        <v>15</v>
      </c>
      <c r="C58" s="43">
        <v>15</v>
      </c>
      <c r="D58" s="43">
        <v>7</v>
      </c>
      <c r="E58" s="31">
        <v>0.46700000000000003</v>
      </c>
      <c r="F58" s="31">
        <v>0.2</v>
      </c>
      <c r="G58" s="31">
        <v>0.26700000000000002</v>
      </c>
      <c r="H58" s="31">
        <v>0.33300000000000002</v>
      </c>
      <c r="I58" s="31">
        <v>0.13300000000000001</v>
      </c>
      <c r="J58" s="31">
        <v>0.5</v>
      </c>
      <c r="K58" s="31">
        <v>6.7000000000000004E-2</v>
      </c>
      <c r="L58" s="29">
        <f t="shared" si="0"/>
        <v>2.427652733118971</v>
      </c>
    </row>
    <row r="59" spans="1:12" x14ac:dyDescent="0.2">
      <c r="A59">
        <v>1771</v>
      </c>
      <c r="B59" s="43">
        <v>82</v>
      </c>
      <c r="C59" s="43">
        <v>82</v>
      </c>
      <c r="D59" s="43">
        <v>52</v>
      </c>
      <c r="E59" s="31">
        <v>0.63400000000000001</v>
      </c>
      <c r="F59" s="31">
        <v>6.0999999999999999E-2</v>
      </c>
      <c r="G59" s="31">
        <v>0.13400000000000001</v>
      </c>
      <c r="H59" s="31">
        <v>0.20699999999999999</v>
      </c>
      <c r="I59" s="31">
        <v>0.42699999999999999</v>
      </c>
      <c r="J59" s="31">
        <v>0.764705882</v>
      </c>
      <c r="K59" s="31">
        <v>0.17100000000000001</v>
      </c>
      <c r="L59" s="29">
        <f t="shared" si="0"/>
        <v>3.2062726176115803</v>
      </c>
    </row>
    <row r="60" spans="1:12" x14ac:dyDescent="0.2">
      <c r="A60">
        <v>1777</v>
      </c>
      <c r="B60" s="43">
        <v>420</v>
      </c>
      <c r="C60" s="43">
        <v>420</v>
      </c>
      <c r="D60" s="43">
        <v>174</v>
      </c>
      <c r="E60" s="31">
        <v>0.41399999999999998</v>
      </c>
      <c r="F60" s="31">
        <v>0.15</v>
      </c>
      <c r="G60" s="31">
        <v>0.13600000000000001</v>
      </c>
      <c r="H60" s="31">
        <v>0.24299999999999999</v>
      </c>
      <c r="I60" s="31">
        <v>0.17100000000000001</v>
      </c>
      <c r="J60" s="31">
        <v>0.591836735</v>
      </c>
      <c r="K60" s="31">
        <v>0.3</v>
      </c>
      <c r="L60" s="29">
        <f t="shared" si="0"/>
        <v>2.6214285714285714</v>
      </c>
    </row>
    <row r="61" spans="1:12" x14ac:dyDescent="0.2">
      <c r="A61">
        <v>1784</v>
      </c>
      <c r="B61" s="43">
        <v>76</v>
      </c>
      <c r="C61" s="43">
        <v>76</v>
      </c>
      <c r="D61" s="43">
        <v>33</v>
      </c>
      <c r="E61" s="31">
        <v>0.434</v>
      </c>
      <c r="F61" s="31">
        <v>1.2999999999999999E-2</v>
      </c>
      <c r="G61" s="31">
        <v>5.2999999999999999E-2</v>
      </c>
      <c r="H61" s="31">
        <v>0.158</v>
      </c>
      <c r="I61" s="31">
        <v>0.27600000000000002</v>
      </c>
      <c r="J61" s="31">
        <v>0.86842105300000005</v>
      </c>
      <c r="K61" s="31">
        <v>0.5</v>
      </c>
      <c r="L61" s="29">
        <f t="shared" si="0"/>
        <v>3.3940000000000001</v>
      </c>
    </row>
    <row r="62" spans="1:12" x14ac:dyDescent="0.2">
      <c r="A62">
        <v>1789</v>
      </c>
      <c r="B62" s="43">
        <v>245</v>
      </c>
      <c r="C62" s="43">
        <v>246</v>
      </c>
      <c r="D62" s="43">
        <v>200</v>
      </c>
      <c r="E62" s="31">
        <v>0.81299999999999994</v>
      </c>
      <c r="F62" s="31">
        <v>7.8E-2</v>
      </c>
      <c r="G62" s="31">
        <v>0.10199999999999999</v>
      </c>
      <c r="H62" s="31">
        <v>0.40799999999999997</v>
      </c>
      <c r="I62" s="31">
        <v>0.40400000000000003</v>
      </c>
      <c r="J62" s="31">
        <v>0.818930041</v>
      </c>
      <c r="K62" s="31">
        <v>8.0000000000000002E-3</v>
      </c>
      <c r="L62" s="29">
        <f t="shared" si="0"/>
        <v>3.1471774193548385</v>
      </c>
    </row>
    <row r="63" spans="1:12" x14ac:dyDescent="0.2">
      <c r="A63">
        <v>1795</v>
      </c>
      <c r="B63" s="43">
        <v>18</v>
      </c>
      <c r="C63" s="43">
        <v>18</v>
      </c>
      <c r="D63" s="43">
        <v>3</v>
      </c>
      <c r="E63" s="31">
        <v>0.16700000000000001</v>
      </c>
      <c r="F63" s="31">
        <v>0.222</v>
      </c>
      <c r="G63" s="31">
        <v>0.44400000000000001</v>
      </c>
      <c r="H63" s="31">
        <v>0.16700000000000001</v>
      </c>
      <c r="I63" s="31">
        <v>0</v>
      </c>
      <c r="J63" s="31">
        <v>0.2</v>
      </c>
      <c r="K63" s="31">
        <v>0.16700000000000001</v>
      </c>
      <c r="L63" s="29">
        <f t="shared" si="0"/>
        <v>1.9339735894357746</v>
      </c>
    </row>
    <row r="64" spans="1:12" x14ac:dyDescent="0.2">
      <c r="A64">
        <v>1796</v>
      </c>
      <c r="B64" s="43">
        <v>501</v>
      </c>
      <c r="C64" s="43">
        <v>501</v>
      </c>
      <c r="D64" s="43">
        <v>369</v>
      </c>
      <c r="E64" s="31">
        <v>0.73699999999999999</v>
      </c>
      <c r="F64" s="31">
        <v>6.6000000000000003E-2</v>
      </c>
      <c r="G64" s="31">
        <v>0.15</v>
      </c>
      <c r="H64" s="31">
        <v>0.371</v>
      </c>
      <c r="I64" s="31">
        <v>0.36499999999999999</v>
      </c>
      <c r="J64" s="31">
        <v>0.77358490599999996</v>
      </c>
      <c r="K64" s="31">
        <v>4.8000000000000001E-2</v>
      </c>
      <c r="L64" s="29">
        <f t="shared" si="0"/>
        <v>3.08718487394958</v>
      </c>
    </row>
    <row r="65" spans="1:12" x14ac:dyDescent="0.2">
      <c r="A65">
        <v>1798</v>
      </c>
      <c r="B65" s="43">
        <v>42</v>
      </c>
      <c r="C65" s="43">
        <v>42</v>
      </c>
      <c r="D65" s="43">
        <v>18</v>
      </c>
      <c r="E65" s="31">
        <v>0.42899999999999999</v>
      </c>
      <c r="F65" s="31">
        <v>0.16700000000000001</v>
      </c>
      <c r="G65" s="31">
        <v>0.28599999999999998</v>
      </c>
      <c r="H65" s="31">
        <v>0.214</v>
      </c>
      <c r="I65" s="31">
        <v>0.214</v>
      </c>
      <c r="J65" s="31">
        <v>0.486486486</v>
      </c>
      <c r="K65" s="31">
        <v>0.11899999999999999</v>
      </c>
      <c r="L65" s="29">
        <f t="shared" si="0"/>
        <v>2.5391600454029515</v>
      </c>
    </row>
    <row r="66" spans="1:12" x14ac:dyDescent="0.2">
      <c r="A66">
        <v>1800</v>
      </c>
      <c r="B66" s="43">
        <v>137</v>
      </c>
      <c r="C66" s="43">
        <v>137</v>
      </c>
      <c r="D66" s="43">
        <v>126</v>
      </c>
      <c r="E66" s="31">
        <v>0.92</v>
      </c>
      <c r="F66" s="31">
        <v>2.1999999999999999E-2</v>
      </c>
      <c r="G66" s="31">
        <v>5.0999999999999997E-2</v>
      </c>
      <c r="H66" s="31">
        <v>0.34300000000000003</v>
      </c>
      <c r="I66" s="31">
        <v>0.57699999999999996</v>
      </c>
      <c r="J66" s="31">
        <v>0.92647058800000004</v>
      </c>
      <c r="K66" s="31">
        <v>7.0000000000000001E-3</v>
      </c>
      <c r="L66" s="29">
        <f t="shared" si="0"/>
        <v>3.4853977844914401</v>
      </c>
    </row>
    <row r="67" spans="1:12" x14ac:dyDescent="0.2">
      <c r="A67">
        <v>1803</v>
      </c>
      <c r="B67" s="43">
        <v>29</v>
      </c>
      <c r="C67" s="43">
        <v>29</v>
      </c>
      <c r="D67" s="43">
        <v>14</v>
      </c>
      <c r="E67" s="31">
        <v>0.48299999999999998</v>
      </c>
      <c r="F67" s="31">
        <v>0.24099999999999999</v>
      </c>
      <c r="G67" s="31">
        <v>3.4000000000000002E-2</v>
      </c>
      <c r="H67" s="31">
        <v>0.24099999999999999</v>
      </c>
      <c r="I67" s="31">
        <v>0.24099999999999999</v>
      </c>
      <c r="J67" s="31">
        <v>0.63636363600000001</v>
      </c>
      <c r="K67" s="31">
        <v>0.24099999999999999</v>
      </c>
      <c r="L67" s="29">
        <f t="shared" ref="L67:L130" si="1">(F67+2*G67+3*H67+4*I67)/(1-K67)</f>
        <v>2.6297760210803687</v>
      </c>
    </row>
    <row r="68" spans="1:12" x14ac:dyDescent="0.2">
      <c r="A68">
        <v>1806</v>
      </c>
      <c r="B68" s="43">
        <v>12</v>
      </c>
      <c r="C68" s="43">
        <v>12</v>
      </c>
      <c r="D68" s="43">
        <v>5</v>
      </c>
      <c r="E68" s="31">
        <v>0.41699999999999998</v>
      </c>
      <c r="F68" s="31">
        <v>0.25</v>
      </c>
      <c r="G68" s="31">
        <v>0.25</v>
      </c>
      <c r="H68" s="31">
        <v>0.16700000000000001</v>
      </c>
      <c r="I68" s="31">
        <v>0.25</v>
      </c>
      <c r="J68" s="31">
        <v>0.45454545499999999</v>
      </c>
      <c r="K68" s="31">
        <v>8.3000000000000004E-2</v>
      </c>
      <c r="L68" s="29">
        <f t="shared" si="1"/>
        <v>2.4547437295528898</v>
      </c>
    </row>
    <row r="69" spans="1:12" x14ac:dyDescent="0.2">
      <c r="A69">
        <v>1814</v>
      </c>
      <c r="B69" s="43">
        <v>67</v>
      </c>
      <c r="C69" s="43">
        <v>67</v>
      </c>
      <c r="D69" s="43">
        <v>39</v>
      </c>
      <c r="E69" s="31">
        <v>0.58199999999999996</v>
      </c>
      <c r="F69" s="31">
        <v>0.09</v>
      </c>
      <c r="G69" s="31">
        <v>0.14899999999999999</v>
      </c>
      <c r="H69" s="31">
        <v>0.28399999999999997</v>
      </c>
      <c r="I69" s="31">
        <v>0.29899999999999999</v>
      </c>
      <c r="J69" s="31">
        <v>0.70909090900000005</v>
      </c>
      <c r="K69" s="31">
        <v>0.17899999999999999</v>
      </c>
      <c r="L69" s="29">
        <f t="shared" si="1"/>
        <v>2.9671132764920829</v>
      </c>
    </row>
    <row r="70" spans="1:12" x14ac:dyDescent="0.2">
      <c r="A70">
        <v>1815</v>
      </c>
      <c r="B70" s="43">
        <v>15</v>
      </c>
      <c r="C70" s="43">
        <v>15</v>
      </c>
      <c r="D70" s="43">
        <v>2</v>
      </c>
      <c r="E70" s="31">
        <v>0.13300000000000001</v>
      </c>
      <c r="F70" s="31">
        <v>0.33300000000000002</v>
      </c>
      <c r="G70" s="31">
        <v>6.7000000000000004E-2</v>
      </c>
      <c r="H70" s="31">
        <v>0</v>
      </c>
      <c r="I70" s="31">
        <v>0.13300000000000001</v>
      </c>
      <c r="J70" s="31">
        <v>0.25</v>
      </c>
      <c r="K70" s="31">
        <v>0.46700000000000003</v>
      </c>
      <c r="L70" s="29">
        <f t="shared" si="1"/>
        <v>1.8742964352720455</v>
      </c>
    </row>
    <row r="71" spans="1:12" x14ac:dyDescent="0.2">
      <c r="A71">
        <v>1822</v>
      </c>
      <c r="B71" s="43">
        <v>36</v>
      </c>
      <c r="C71" s="43">
        <v>36</v>
      </c>
      <c r="D71" s="43">
        <v>13</v>
      </c>
      <c r="E71" s="31">
        <v>0.36099999999999999</v>
      </c>
      <c r="F71" s="31">
        <v>5.6000000000000001E-2</v>
      </c>
      <c r="G71" s="31">
        <v>8.3000000000000004E-2</v>
      </c>
      <c r="H71" s="31">
        <v>0.13900000000000001</v>
      </c>
      <c r="I71" s="31">
        <v>0.222</v>
      </c>
      <c r="J71" s="31">
        <v>0.72222222199999997</v>
      </c>
      <c r="K71" s="31">
        <v>0.5</v>
      </c>
      <c r="L71" s="29">
        <f t="shared" si="1"/>
        <v>3.0540000000000003</v>
      </c>
    </row>
    <row r="72" spans="1:12" x14ac:dyDescent="0.2">
      <c r="A72">
        <v>1830</v>
      </c>
      <c r="B72" s="43">
        <v>11</v>
      </c>
      <c r="C72" s="43">
        <v>11</v>
      </c>
      <c r="D72" s="43">
        <v>3</v>
      </c>
      <c r="E72" s="31">
        <v>0.27300000000000002</v>
      </c>
      <c r="F72" s="31">
        <v>0.36399999999999999</v>
      </c>
      <c r="G72" s="31">
        <v>0.27300000000000002</v>
      </c>
      <c r="H72" s="31">
        <v>0.182</v>
      </c>
      <c r="I72" s="31">
        <v>9.0999999999999998E-2</v>
      </c>
      <c r="J72" s="31">
        <v>0.3</v>
      </c>
      <c r="K72" s="31">
        <v>9.0999999999999998E-2</v>
      </c>
      <c r="L72" s="29">
        <f t="shared" si="1"/>
        <v>2.0022002200220022</v>
      </c>
    </row>
    <row r="73" spans="1:12" x14ac:dyDescent="0.2">
      <c r="A73">
        <v>1836</v>
      </c>
      <c r="B73" s="43">
        <v>374</v>
      </c>
      <c r="C73" s="43">
        <v>374</v>
      </c>
      <c r="D73" s="43">
        <v>339</v>
      </c>
      <c r="E73" s="31">
        <v>0.90600000000000003</v>
      </c>
      <c r="F73" s="31">
        <v>1.0999999999999999E-2</v>
      </c>
      <c r="G73" s="31">
        <v>0.08</v>
      </c>
      <c r="H73" s="31">
        <v>0.374</v>
      </c>
      <c r="I73" s="31">
        <v>0.53200000000000003</v>
      </c>
      <c r="J73" s="31">
        <v>0.90884718499999995</v>
      </c>
      <c r="K73" s="31">
        <v>3.0000000000000001E-3</v>
      </c>
      <c r="L73" s="29">
        <f t="shared" si="1"/>
        <v>3.431293881644935</v>
      </c>
    </row>
    <row r="74" spans="1:12" x14ac:dyDescent="0.2">
      <c r="A74">
        <v>1838</v>
      </c>
      <c r="B74" s="43">
        <v>26</v>
      </c>
      <c r="C74" s="43">
        <v>26</v>
      </c>
      <c r="D74" s="43">
        <v>20</v>
      </c>
      <c r="E74" s="31">
        <v>0.76900000000000002</v>
      </c>
      <c r="F74" s="31">
        <v>7.6999999999999999E-2</v>
      </c>
      <c r="G74" s="31">
        <v>0.154</v>
      </c>
      <c r="H74" s="31">
        <v>0.65400000000000003</v>
      </c>
      <c r="I74" s="31">
        <v>0.115</v>
      </c>
      <c r="J74" s="31">
        <v>0.76923076899999998</v>
      </c>
      <c r="K74" s="31">
        <v>0</v>
      </c>
      <c r="L74" s="29">
        <f t="shared" si="1"/>
        <v>2.8070000000000004</v>
      </c>
    </row>
    <row r="75" spans="1:12" x14ac:dyDescent="0.2">
      <c r="A75">
        <v>1841</v>
      </c>
      <c r="B75" s="43">
        <v>32</v>
      </c>
      <c r="C75" s="43">
        <v>32</v>
      </c>
      <c r="D75" s="43">
        <v>3</v>
      </c>
      <c r="E75" s="31">
        <v>9.4E-2</v>
      </c>
      <c r="F75" s="31">
        <v>0</v>
      </c>
      <c r="G75" s="31">
        <v>3.1E-2</v>
      </c>
      <c r="H75" s="31">
        <v>3.1E-2</v>
      </c>
      <c r="I75" s="31">
        <v>6.3E-2</v>
      </c>
      <c r="J75" s="31">
        <v>0.75</v>
      </c>
      <c r="K75" s="31">
        <v>0.875</v>
      </c>
      <c r="L75" s="29">
        <f t="shared" si="1"/>
        <v>3.2560000000000002</v>
      </c>
    </row>
    <row r="76" spans="1:12" x14ac:dyDescent="0.2">
      <c r="A76">
        <v>1842</v>
      </c>
      <c r="B76" s="43">
        <v>26</v>
      </c>
      <c r="C76" s="43">
        <v>26</v>
      </c>
      <c r="D76" s="43">
        <v>3</v>
      </c>
      <c r="E76" s="31">
        <v>0.115</v>
      </c>
      <c r="F76" s="31">
        <v>0.5</v>
      </c>
      <c r="G76" s="31">
        <v>0.34599999999999997</v>
      </c>
      <c r="H76" s="31">
        <v>7.6999999999999999E-2</v>
      </c>
      <c r="I76" s="31">
        <v>3.7999999999999999E-2</v>
      </c>
      <c r="J76" s="31">
        <v>0.12</v>
      </c>
      <c r="K76" s="31">
        <v>3.7999999999999999E-2</v>
      </c>
      <c r="L76" s="29">
        <f t="shared" si="1"/>
        <v>1.6372141372141373</v>
      </c>
    </row>
    <row r="77" spans="1:12" x14ac:dyDescent="0.2">
      <c r="A77">
        <v>1852</v>
      </c>
      <c r="B77" s="43">
        <v>273</v>
      </c>
      <c r="C77" s="43">
        <v>274</v>
      </c>
      <c r="D77" s="43">
        <v>110</v>
      </c>
      <c r="E77" s="31">
        <v>0.40100000000000002</v>
      </c>
      <c r="F77" s="31">
        <v>8.4000000000000005E-2</v>
      </c>
      <c r="G77" s="31">
        <v>0.13600000000000001</v>
      </c>
      <c r="H77" s="31">
        <v>0.223</v>
      </c>
      <c r="I77" s="31">
        <v>0.17599999999999999</v>
      </c>
      <c r="J77" s="31">
        <v>0.64497041399999999</v>
      </c>
      <c r="K77" s="31">
        <v>0.38100000000000001</v>
      </c>
      <c r="L77" s="29">
        <f t="shared" si="1"/>
        <v>2.793214862681745</v>
      </c>
    </row>
    <row r="78" spans="1:12" x14ac:dyDescent="0.2">
      <c r="A78">
        <v>1854</v>
      </c>
      <c r="B78" s="43">
        <v>74</v>
      </c>
      <c r="C78" s="43">
        <v>74</v>
      </c>
      <c r="D78" s="43">
        <v>52</v>
      </c>
      <c r="E78" s="31">
        <v>0.70299999999999996</v>
      </c>
      <c r="F78" s="31">
        <v>5.3999999999999999E-2</v>
      </c>
      <c r="G78" s="31">
        <v>0.17599999999999999</v>
      </c>
      <c r="H78" s="31">
        <v>0.47299999999999998</v>
      </c>
      <c r="I78" s="31">
        <v>0.23</v>
      </c>
      <c r="J78" s="31">
        <v>0.75362318800000005</v>
      </c>
      <c r="K78" s="31">
        <v>6.8000000000000005E-2</v>
      </c>
      <c r="L78" s="29">
        <f t="shared" si="1"/>
        <v>2.9452789699570818</v>
      </c>
    </row>
    <row r="79" spans="1:12" x14ac:dyDescent="0.2">
      <c r="A79">
        <v>1856</v>
      </c>
      <c r="B79" s="43">
        <v>60</v>
      </c>
      <c r="C79" s="43">
        <v>60</v>
      </c>
      <c r="D79" s="43">
        <v>50</v>
      </c>
      <c r="E79" s="31">
        <v>0.83299999999999996</v>
      </c>
      <c r="F79" s="31">
        <v>3.3000000000000002E-2</v>
      </c>
      <c r="G79" s="31">
        <v>3.3000000000000002E-2</v>
      </c>
      <c r="H79" s="31">
        <v>0.317</v>
      </c>
      <c r="I79" s="31">
        <v>0.51700000000000002</v>
      </c>
      <c r="J79" s="31">
        <v>0.92592592600000001</v>
      </c>
      <c r="K79" s="31">
        <v>0.1</v>
      </c>
      <c r="L79" s="29">
        <f t="shared" si="1"/>
        <v>3.4644444444444447</v>
      </c>
    </row>
    <row r="80" spans="1:12" x14ac:dyDescent="0.2">
      <c r="A80">
        <v>1858</v>
      </c>
      <c r="B80" s="43">
        <v>224</v>
      </c>
      <c r="C80" s="43">
        <v>224</v>
      </c>
      <c r="D80" s="43">
        <v>140</v>
      </c>
      <c r="E80" s="31">
        <v>0.625</v>
      </c>
      <c r="F80" s="31">
        <v>0.11600000000000001</v>
      </c>
      <c r="G80" s="31">
        <v>0.21</v>
      </c>
      <c r="H80" s="31">
        <v>0.33</v>
      </c>
      <c r="I80" s="31">
        <v>0.29499999999999998</v>
      </c>
      <c r="J80" s="31">
        <v>0.65727699500000003</v>
      </c>
      <c r="K80" s="31">
        <v>4.9000000000000002E-2</v>
      </c>
      <c r="L80" s="29">
        <f t="shared" si="1"/>
        <v>2.8454258675078865</v>
      </c>
    </row>
    <row r="81" spans="1:12" x14ac:dyDescent="0.2">
      <c r="A81">
        <v>1860</v>
      </c>
      <c r="B81" s="43">
        <v>157</v>
      </c>
      <c r="C81" s="43">
        <v>157</v>
      </c>
      <c r="D81" s="43">
        <v>99</v>
      </c>
      <c r="E81" s="31">
        <v>0.63100000000000001</v>
      </c>
      <c r="F81" s="31">
        <v>0.127</v>
      </c>
      <c r="G81" s="31">
        <v>0.16600000000000001</v>
      </c>
      <c r="H81" s="31">
        <v>0.35699999999999998</v>
      </c>
      <c r="I81" s="31">
        <v>0.27400000000000002</v>
      </c>
      <c r="J81" s="31">
        <v>0.68275862099999995</v>
      </c>
      <c r="K81" s="31">
        <v>7.5999999999999998E-2</v>
      </c>
      <c r="L81" s="29">
        <f t="shared" si="1"/>
        <v>2.8419913419913421</v>
      </c>
    </row>
    <row r="82" spans="1:12" x14ac:dyDescent="0.2">
      <c r="A82">
        <v>1862</v>
      </c>
      <c r="B82" s="43">
        <v>127</v>
      </c>
      <c r="C82" s="43">
        <v>127</v>
      </c>
      <c r="D82" s="43">
        <v>89</v>
      </c>
      <c r="E82" s="31">
        <v>0.70099999999999996</v>
      </c>
      <c r="F82" s="31">
        <v>0.11</v>
      </c>
      <c r="G82" s="31">
        <v>0.189</v>
      </c>
      <c r="H82" s="31">
        <v>0.33100000000000002</v>
      </c>
      <c r="I82" s="31">
        <v>0.37</v>
      </c>
      <c r="J82" s="31">
        <v>0.700787402</v>
      </c>
      <c r="K82" s="31">
        <v>0</v>
      </c>
      <c r="L82" s="29">
        <f t="shared" si="1"/>
        <v>2.9610000000000003</v>
      </c>
    </row>
    <row r="83" spans="1:12" x14ac:dyDescent="0.2">
      <c r="A83">
        <v>1875</v>
      </c>
      <c r="B83" s="43">
        <v>486</v>
      </c>
      <c r="C83" s="43">
        <v>486</v>
      </c>
      <c r="D83" s="43">
        <v>324</v>
      </c>
      <c r="E83" s="31">
        <v>0.66700000000000004</v>
      </c>
      <c r="F83" s="31">
        <v>8.4000000000000005E-2</v>
      </c>
      <c r="G83" s="31">
        <v>0.222</v>
      </c>
      <c r="H83" s="31">
        <v>0.36599999999999999</v>
      </c>
      <c r="I83" s="31">
        <v>0.3</v>
      </c>
      <c r="J83" s="31">
        <v>0.68498942900000004</v>
      </c>
      <c r="K83" s="31">
        <v>2.7E-2</v>
      </c>
      <c r="L83" s="29">
        <f t="shared" si="1"/>
        <v>2.9044193216855083</v>
      </c>
    </row>
    <row r="84" spans="1:12" x14ac:dyDescent="0.2">
      <c r="A84">
        <v>1884</v>
      </c>
      <c r="B84" s="43">
        <v>58</v>
      </c>
      <c r="C84" s="43">
        <v>59</v>
      </c>
      <c r="D84" s="43">
        <v>16</v>
      </c>
      <c r="E84" s="31">
        <v>0.27100000000000002</v>
      </c>
      <c r="F84" s="31">
        <v>0.224</v>
      </c>
      <c r="G84" s="31">
        <v>0.20699999999999999</v>
      </c>
      <c r="H84" s="31">
        <v>0.25900000000000001</v>
      </c>
      <c r="I84" s="31">
        <v>0</v>
      </c>
      <c r="J84" s="31">
        <v>0.375</v>
      </c>
      <c r="K84" s="31">
        <v>0.31</v>
      </c>
      <c r="L84" s="29">
        <f t="shared" si="1"/>
        <v>2.0507246376811596</v>
      </c>
    </row>
    <row r="85" spans="1:12" x14ac:dyDescent="0.2">
      <c r="A85">
        <v>1892</v>
      </c>
      <c r="B85" s="43">
        <v>252</v>
      </c>
      <c r="C85" s="43">
        <v>252</v>
      </c>
      <c r="D85" s="43">
        <v>115</v>
      </c>
      <c r="E85" s="31">
        <v>0.45600000000000002</v>
      </c>
      <c r="F85" s="31">
        <v>9.0999999999999998E-2</v>
      </c>
      <c r="G85" s="31">
        <v>0.127</v>
      </c>
      <c r="H85" s="31">
        <v>0.26200000000000001</v>
      </c>
      <c r="I85" s="31">
        <v>0.19400000000000001</v>
      </c>
      <c r="J85" s="31">
        <v>0.67647058800000004</v>
      </c>
      <c r="K85" s="31">
        <v>0.32500000000000001</v>
      </c>
      <c r="L85" s="29">
        <f t="shared" si="1"/>
        <v>2.8251851851851852</v>
      </c>
    </row>
    <row r="86" spans="1:12" x14ac:dyDescent="0.2">
      <c r="A86">
        <v>1898</v>
      </c>
      <c r="B86" s="43">
        <v>30</v>
      </c>
      <c r="C86" s="43">
        <v>30</v>
      </c>
      <c r="D86" s="43">
        <v>4</v>
      </c>
      <c r="E86" s="31">
        <v>0.13300000000000001</v>
      </c>
      <c r="F86" s="31">
        <v>0</v>
      </c>
      <c r="G86" s="31">
        <v>6.7000000000000004E-2</v>
      </c>
      <c r="H86" s="31">
        <v>0.1</v>
      </c>
      <c r="I86" s="31">
        <v>3.3000000000000002E-2</v>
      </c>
      <c r="J86" s="31">
        <v>0.66666666699999999</v>
      </c>
      <c r="K86" s="31">
        <v>0.8</v>
      </c>
      <c r="L86" s="29">
        <f t="shared" si="1"/>
        <v>2.830000000000001</v>
      </c>
    </row>
    <row r="87" spans="1:12" x14ac:dyDescent="0.2">
      <c r="A87">
        <v>1904</v>
      </c>
      <c r="B87" s="43">
        <v>53</v>
      </c>
      <c r="C87" s="43">
        <v>53</v>
      </c>
      <c r="D87" s="43">
        <v>34</v>
      </c>
      <c r="E87" s="31">
        <v>0.64200000000000002</v>
      </c>
      <c r="F87" s="31">
        <v>0.17</v>
      </c>
      <c r="G87" s="31">
        <v>0.17</v>
      </c>
      <c r="H87" s="31">
        <v>0.32100000000000001</v>
      </c>
      <c r="I87" s="31">
        <v>0.32100000000000001</v>
      </c>
      <c r="J87" s="31">
        <v>0.65384615400000001</v>
      </c>
      <c r="K87" s="31">
        <v>1.9E-2</v>
      </c>
      <c r="L87" s="29">
        <f t="shared" si="1"/>
        <v>2.8103975535168195</v>
      </c>
    </row>
    <row r="88" spans="1:12" x14ac:dyDescent="0.2">
      <c r="A88">
        <v>1907</v>
      </c>
      <c r="B88" s="43"/>
      <c r="C88" s="43"/>
      <c r="D88" s="43"/>
      <c r="E88" s="31">
        <v>0.68200000000000005</v>
      </c>
      <c r="F88" s="31">
        <v>0.22700000000000001</v>
      </c>
      <c r="G88" s="31">
        <v>9.0999999999999998E-2</v>
      </c>
      <c r="H88" s="31">
        <v>0.40899999999999997</v>
      </c>
      <c r="I88" s="31">
        <v>0.27300000000000002</v>
      </c>
      <c r="J88" s="31">
        <v>0.68181818199999999</v>
      </c>
      <c r="K88" s="31">
        <v>0</v>
      </c>
      <c r="L88" s="29">
        <f t="shared" si="1"/>
        <v>2.7279999999999998</v>
      </c>
    </row>
    <row r="89" spans="1:12" x14ac:dyDescent="0.2">
      <c r="A89">
        <v>1919</v>
      </c>
      <c r="B89" s="43">
        <v>44</v>
      </c>
      <c r="C89" s="43">
        <v>44</v>
      </c>
      <c r="D89" s="43">
        <v>22</v>
      </c>
      <c r="E89" s="31">
        <v>0.5</v>
      </c>
      <c r="F89" s="31">
        <v>0.182</v>
      </c>
      <c r="G89" s="31">
        <v>0.25</v>
      </c>
      <c r="H89" s="31">
        <v>0.40899999999999997</v>
      </c>
      <c r="I89" s="31">
        <v>9.0999999999999998E-2</v>
      </c>
      <c r="J89" s="31">
        <v>0.53658536599999995</v>
      </c>
      <c r="K89" s="31">
        <v>6.8000000000000005E-2</v>
      </c>
      <c r="L89" s="29">
        <f t="shared" si="1"/>
        <v>2.438841201716738</v>
      </c>
    </row>
    <row r="90" spans="1:12" x14ac:dyDescent="0.2">
      <c r="A90">
        <v>1922</v>
      </c>
      <c r="B90" s="43">
        <v>41</v>
      </c>
      <c r="C90" s="43">
        <v>41</v>
      </c>
      <c r="D90" s="43">
        <v>24</v>
      </c>
      <c r="E90" s="31">
        <v>0.58499999999999996</v>
      </c>
      <c r="F90" s="31">
        <v>0.17100000000000001</v>
      </c>
      <c r="G90" s="31">
        <v>0.22</v>
      </c>
      <c r="H90" s="31">
        <v>0.41499999999999998</v>
      </c>
      <c r="I90" s="31">
        <v>0.17100000000000001</v>
      </c>
      <c r="J90" s="31">
        <v>0.6</v>
      </c>
      <c r="K90" s="31">
        <v>2.4E-2</v>
      </c>
      <c r="L90" s="29">
        <f t="shared" si="1"/>
        <v>2.6024590163934427</v>
      </c>
    </row>
    <row r="91" spans="1:12" x14ac:dyDescent="0.2">
      <c r="A91">
        <v>1926</v>
      </c>
      <c r="B91" s="43">
        <v>118</v>
      </c>
      <c r="C91" s="43">
        <v>118</v>
      </c>
      <c r="D91" s="43">
        <v>60</v>
      </c>
      <c r="E91" s="31">
        <v>0.50800000000000001</v>
      </c>
      <c r="F91" s="31">
        <v>0.19500000000000001</v>
      </c>
      <c r="G91" s="31">
        <v>0.254</v>
      </c>
      <c r="H91" s="31">
        <v>0.29699999999999999</v>
      </c>
      <c r="I91" s="31">
        <v>0.21199999999999999</v>
      </c>
      <c r="J91" s="31">
        <v>0.53097345100000004</v>
      </c>
      <c r="K91" s="31">
        <v>4.2000000000000003E-2</v>
      </c>
      <c r="L91" s="29">
        <f t="shared" si="1"/>
        <v>2.5490605427974953</v>
      </c>
    </row>
    <row r="92" spans="1:12" x14ac:dyDescent="0.2">
      <c r="A92">
        <v>1927</v>
      </c>
      <c r="B92" s="43">
        <v>56</v>
      </c>
      <c r="C92" s="43">
        <v>56</v>
      </c>
      <c r="D92" s="43">
        <v>26</v>
      </c>
      <c r="E92" s="31">
        <v>0.46400000000000002</v>
      </c>
      <c r="F92" s="31">
        <v>0.23200000000000001</v>
      </c>
      <c r="G92" s="31">
        <v>0.17899999999999999</v>
      </c>
      <c r="H92" s="31">
        <v>0.28599999999999998</v>
      </c>
      <c r="I92" s="31">
        <v>0.17899999999999999</v>
      </c>
      <c r="J92" s="31">
        <v>0.53061224500000004</v>
      </c>
      <c r="K92" s="31">
        <v>0.125</v>
      </c>
      <c r="L92" s="29">
        <f t="shared" si="1"/>
        <v>2.4731428571428569</v>
      </c>
    </row>
    <row r="93" spans="1:12" x14ac:dyDescent="0.2">
      <c r="A93">
        <v>1932</v>
      </c>
      <c r="B93" s="43">
        <v>115</v>
      </c>
      <c r="C93" s="43">
        <v>116</v>
      </c>
      <c r="D93" s="43">
        <v>33</v>
      </c>
      <c r="E93" s="31">
        <v>0.28399999999999997</v>
      </c>
      <c r="F93" s="31">
        <v>4.2999999999999997E-2</v>
      </c>
      <c r="G93" s="31">
        <v>6.0999999999999999E-2</v>
      </c>
      <c r="H93" s="31">
        <v>0.191</v>
      </c>
      <c r="I93" s="31">
        <v>8.6999999999999994E-2</v>
      </c>
      <c r="J93" s="31">
        <v>0.72727272700000001</v>
      </c>
      <c r="K93" s="31">
        <v>0.61699999999999999</v>
      </c>
      <c r="L93" s="29">
        <f t="shared" si="1"/>
        <v>2.8355091383812008</v>
      </c>
    </row>
    <row r="94" spans="1:12" x14ac:dyDescent="0.2">
      <c r="A94">
        <v>1938</v>
      </c>
      <c r="B94" s="43">
        <v>10</v>
      </c>
      <c r="C94" s="43">
        <v>10</v>
      </c>
      <c r="D94" s="43">
        <v>6</v>
      </c>
      <c r="E94" s="31">
        <v>0.6</v>
      </c>
      <c r="F94" s="31">
        <v>0.2</v>
      </c>
      <c r="G94" s="31">
        <v>0.2</v>
      </c>
      <c r="H94" s="31">
        <v>0.3</v>
      </c>
      <c r="I94" s="31">
        <v>0.3</v>
      </c>
      <c r="J94" s="31">
        <v>0.6</v>
      </c>
      <c r="K94" s="31">
        <v>0</v>
      </c>
      <c r="L94" s="29">
        <f t="shared" si="1"/>
        <v>2.7</v>
      </c>
    </row>
    <row r="95" spans="1:12" x14ac:dyDescent="0.2">
      <c r="A95">
        <v>1941</v>
      </c>
      <c r="B95" s="43">
        <v>208</v>
      </c>
      <c r="C95" s="43">
        <v>208</v>
      </c>
      <c r="D95" s="43">
        <v>82</v>
      </c>
      <c r="E95" s="31">
        <v>0.39400000000000002</v>
      </c>
      <c r="F95" s="31">
        <v>0.14899999999999999</v>
      </c>
      <c r="G95" s="31">
        <v>0.188</v>
      </c>
      <c r="H95" s="31">
        <v>0.26400000000000001</v>
      </c>
      <c r="I95" s="31">
        <v>0.13</v>
      </c>
      <c r="J95" s="31">
        <v>0.53947368399999995</v>
      </c>
      <c r="K95" s="31">
        <v>0.26900000000000002</v>
      </c>
      <c r="L95" s="29">
        <f t="shared" si="1"/>
        <v>2.512995896032832</v>
      </c>
    </row>
    <row r="96" spans="1:12" x14ac:dyDescent="0.2">
      <c r="A96">
        <v>1942</v>
      </c>
      <c r="B96" s="43">
        <v>149</v>
      </c>
      <c r="C96" s="43">
        <v>149</v>
      </c>
      <c r="D96" s="43">
        <v>112</v>
      </c>
      <c r="E96" s="31">
        <v>0.752</v>
      </c>
      <c r="F96" s="31">
        <v>0.107</v>
      </c>
      <c r="G96" s="31">
        <v>0.14099999999999999</v>
      </c>
      <c r="H96" s="31">
        <v>0.36899999999999999</v>
      </c>
      <c r="I96" s="31">
        <v>0.38300000000000001</v>
      </c>
      <c r="J96" s="31">
        <v>0.75167785200000004</v>
      </c>
      <c r="K96" s="31">
        <v>0</v>
      </c>
      <c r="L96" s="29">
        <f t="shared" si="1"/>
        <v>3.028</v>
      </c>
    </row>
    <row r="97" spans="1:12" x14ac:dyDescent="0.2">
      <c r="A97">
        <v>1961</v>
      </c>
      <c r="B97" s="43">
        <v>40</v>
      </c>
      <c r="C97" s="43">
        <v>40</v>
      </c>
      <c r="D97" s="43">
        <v>28</v>
      </c>
      <c r="E97" s="31">
        <v>0.7</v>
      </c>
      <c r="F97" s="31">
        <v>0.1</v>
      </c>
      <c r="G97" s="31">
        <v>0.15</v>
      </c>
      <c r="H97" s="31">
        <v>0.47499999999999998</v>
      </c>
      <c r="I97" s="31">
        <v>0.22500000000000001</v>
      </c>
      <c r="J97" s="31">
        <v>0.73684210500000002</v>
      </c>
      <c r="K97" s="31">
        <v>0.05</v>
      </c>
      <c r="L97" s="29">
        <f t="shared" si="1"/>
        <v>2.8684210526315788</v>
      </c>
    </row>
    <row r="98" spans="1:12" x14ac:dyDescent="0.2">
      <c r="A98">
        <v>1964</v>
      </c>
      <c r="B98" s="43">
        <v>43</v>
      </c>
      <c r="C98" s="43">
        <v>43</v>
      </c>
      <c r="D98" s="43">
        <v>33</v>
      </c>
      <c r="E98" s="31">
        <v>0.76700000000000002</v>
      </c>
      <c r="F98" s="31">
        <v>4.7E-2</v>
      </c>
      <c r="G98" s="31">
        <v>0.16300000000000001</v>
      </c>
      <c r="H98" s="31">
        <v>0.442</v>
      </c>
      <c r="I98" s="31">
        <v>0.32600000000000001</v>
      </c>
      <c r="J98" s="31">
        <v>0.78571428600000004</v>
      </c>
      <c r="K98" s="31">
        <v>2.3E-2</v>
      </c>
      <c r="L98" s="29">
        <f t="shared" si="1"/>
        <v>3.0736949846468784</v>
      </c>
    </row>
    <row r="99" spans="1:12" x14ac:dyDescent="0.2">
      <c r="A99">
        <v>1966</v>
      </c>
      <c r="B99" s="43">
        <v>322</v>
      </c>
      <c r="C99" s="43">
        <v>322</v>
      </c>
      <c r="D99" s="43">
        <v>156</v>
      </c>
      <c r="E99" s="31">
        <v>0.48399999999999999</v>
      </c>
      <c r="F99" s="31">
        <v>4.2999999999999997E-2</v>
      </c>
      <c r="G99" s="31">
        <v>8.4000000000000005E-2</v>
      </c>
      <c r="H99" s="31">
        <v>0.224</v>
      </c>
      <c r="I99" s="31">
        <v>0.26100000000000001</v>
      </c>
      <c r="J99" s="31">
        <v>0.79187817299999996</v>
      </c>
      <c r="K99" s="31">
        <v>0.38800000000000001</v>
      </c>
      <c r="L99" s="29">
        <f t="shared" si="1"/>
        <v>3.1486928104575163</v>
      </c>
    </row>
    <row r="100" spans="1:12" x14ac:dyDescent="0.2">
      <c r="A100">
        <v>1972</v>
      </c>
      <c r="B100" s="43">
        <v>18</v>
      </c>
      <c r="C100" s="43">
        <v>18</v>
      </c>
      <c r="D100" s="43">
        <v>5</v>
      </c>
      <c r="E100" s="31">
        <v>0.27800000000000002</v>
      </c>
      <c r="F100" s="31">
        <v>0.222</v>
      </c>
      <c r="G100" s="31">
        <v>0.111</v>
      </c>
      <c r="H100" s="31">
        <v>0.27800000000000002</v>
      </c>
      <c r="I100" s="31">
        <v>0</v>
      </c>
      <c r="J100" s="31">
        <v>0.45454545499999999</v>
      </c>
      <c r="K100" s="31">
        <v>0.38900000000000001</v>
      </c>
      <c r="L100" s="29">
        <f t="shared" si="1"/>
        <v>2.0916530278232406</v>
      </c>
    </row>
    <row r="101" spans="1:12" x14ac:dyDescent="0.2">
      <c r="A101">
        <v>1983</v>
      </c>
      <c r="B101" s="43">
        <v>141</v>
      </c>
      <c r="C101" s="43">
        <v>141</v>
      </c>
      <c r="D101" s="43">
        <v>76</v>
      </c>
      <c r="E101" s="31">
        <v>0.53900000000000003</v>
      </c>
      <c r="F101" s="31">
        <v>0.184</v>
      </c>
      <c r="G101" s="31">
        <v>0.22</v>
      </c>
      <c r="H101" s="31">
        <v>0.38300000000000001</v>
      </c>
      <c r="I101" s="31">
        <v>0.156</v>
      </c>
      <c r="J101" s="31">
        <v>0.571428571</v>
      </c>
      <c r="K101" s="31">
        <v>5.7000000000000002E-2</v>
      </c>
      <c r="L101" s="29">
        <f t="shared" si="1"/>
        <v>2.5418875927889717</v>
      </c>
    </row>
    <row r="102" spans="1:12" x14ac:dyDescent="0.2">
      <c r="A102">
        <v>1986</v>
      </c>
      <c r="B102" s="43">
        <v>258</v>
      </c>
      <c r="C102" s="43">
        <v>258</v>
      </c>
      <c r="D102" s="43">
        <v>32</v>
      </c>
      <c r="E102" s="31">
        <v>0.124</v>
      </c>
      <c r="F102" s="31">
        <v>0.67400000000000004</v>
      </c>
      <c r="G102" s="31">
        <v>0.16700000000000001</v>
      </c>
      <c r="H102" s="31">
        <v>0.105</v>
      </c>
      <c r="I102" s="31">
        <v>1.9E-2</v>
      </c>
      <c r="J102" s="31">
        <v>0.12851405599999999</v>
      </c>
      <c r="K102" s="31">
        <v>3.5000000000000003E-2</v>
      </c>
      <c r="L102" s="29">
        <f t="shared" si="1"/>
        <v>1.449740932642487</v>
      </c>
    </row>
    <row r="103" spans="1:12" x14ac:dyDescent="0.2">
      <c r="A103">
        <v>1992</v>
      </c>
      <c r="B103" s="43">
        <v>204</v>
      </c>
      <c r="C103" s="43">
        <v>204</v>
      </c>
      <c r="D103" s="43">
        <v>116</v>
      </c>
      <c r="E103" s="31">
        <v>0.56899999999999995</v>
      </c>
      <c r="F103" s="31">
        <v>0.113</v>
      </c>
      <c r="G103" s="31">
        <v>0.17199999999999999</v>
      </c>
      <c r="H103" s="31">
        <v>0.30399999999999999</v>
      </c>
      <c r="I103" s="31">
        <v>0.26500000000000001</v>
      </c>
      <c r="J103" s="31">
        <v>0.66666666699999999</v>
      </c>
      <c r="K103" s="31">
        <v>0.14699999999999999</v>
      </c>
      <c r="L103" s="29">
        <f t="shared" si="1"/>
        <v>2.8475967174677606</v>
      </c>
    </row>
    <row r="104" spans="1:12" x14ac:dyDescent="0.2">
      <c r="A104">
        <v>2006</v>
      </c>
      <c r="B104" s="43">
        <v>116</v>
      </c>
      <c r="C104" s="43">
        <v>117</v>
      </c>
      <c r="D104" s="43">
        <v>37</v>
      </c>
      <c r="E104" s="31">
        <v>0.316</v>
      </c>
      <c r="F104" s="31">
        <v>0.23300000000000001</v>
      </c>
      <c r="G104" s="31">
        <v>0.29299999999999998</v>
      </c>
      <c r="H104" s="31">
        <v>0.16400000000000001</v>
      </c>
      <c r="I104" s="31">
        <v>0.14699999999999999</v>
      </c>
      <c r="J104" s="31">
        <v>0.37113402099999998</v>
      </c>
      <c r="K104" s="31">
        <v>0.16400000000000001</v>
      </c>
      <c r="L104" s="29">
        <f t="shared" si="1"/>
        <v>2.2715311004784691</v>
      </c>
    </row>
    <row r="105" spans="1:12" x14ac:dyDescent="0.2">
      <c r="A105">
        <v>2010</v>
      </c>
      <c r="B105" s="43">
        <v>33</v>
      </c>
      <c r="C105" s="43">
        <v>33</v>
      </c>
      <c r="D105" s="43">
        <v>26</v>
      </c>
      <c r="E105" s="31">
        <v>0.78800000000000003</v>
      </c>
      <c r="F105" s="31">
        <v>0.03</v>
      </c>
      <c r="G105" s="31">
        <v>0.182</v>
      </c>
      <c r="H105" s="31">
        <v>0.45500000000000002</v>
      </c>
      <c r="I105" s="31">
        <v>0.33300000000000002</v>
      </c>
      <c r="J105" s="31">
        <v>0.787878788</v>
      </c>
      <c r="K105" s="31">
        <v>0</v>
      </c>
      <c r="L105" s="29">
        <f t="shared" si="1"/>
        <v>3.0910000000000002</v>
      </c>
    </row>
    <row r="106" spans="1:12" x14ac:dyDescent="0.2">
      <c r="A106">
        <v>2026</v>
      </c>
      <c r="B106" s="43">
        <v>266</v>
      </c>
      <c r="C106" s="43">
        <v>266</v>
      </c>
      <c r="D106" s="43">
        <v>161</v>
      </c>
      <c r="E106" s="31">
        <v>0.60499999999999998</v>
      </c>
      <c r="F106" s="31">
        <v>0.154</v>
      </c>
      <c r="G106" s="31">
        <v>0.20300000000000001</v>
      </c>
      <c r="H106" s="31">
        <v>0.30499999999999999</v>
      </c>
      <c r="I106" s="31">
        <v>0.30099999999999999</v>
      </c>
      <c r="J106" s="31">
        <v>0.62890625</v>
      </c>
      <c r="K106" s="31">
        <v>3.7999999999999999E-2</v>
      </c>
      <c r="L106" s="29">
        <f t="shared" si="1"/>
        <v>2.7848232848232852</v>
      </c>
    </row>
    <row r="107" spans="1:12" x14ac:dyDescent="0.2">
      <c r="A107">
        <v>2031</v>
      </c>
      <c r="B107" s="43"/>
      <c r="C107" s="43"/>
      <c r="D107" s="43"/>
      <c r="E107" s="31">
        <v>0.56799999999999995</v>
      </c>
      <c r="F107" s="31">
        <v>0.16200000000000001</v>
      </c>
      <c r="G107" s="31">
        <v>0.24299999999999999</v>
      </c>
      <c r="H107" s="31">
        <v>0.378</v>
      </c>
      <c r="I107" s="31">
        <v>0.189</v>
      </c>
      <c r="J107" s="31">
        <v>0.58333333300000001</v>
      </c>
      <c r="K107" s="31">
        <v>2.7E-2</v>
      </c>
      <c r="L107" s="29">
        <f t="shared" si="1"/>
        <v>2.6084275436793427</v>
      </c>
    </row>
    <row r="108" spans="1:12" x14ac:dyDescent="0.2">
      <c r="A108">
        <v>2036</v>
      </c>
      <c r="B108" s="43">
        <v>147</v>
      </c>
      <c r="C108" s="43">
        <v>147</v>
      </c>
      <c r="D108" s="43">
        <v>69</v>
      </c>
      <c r="E108" s="31">
        <v>0.46899999999999997</v>
      </c>
      <c r="F108" s="31">
        <v>0.27900000000000003</v>
      </c>
      <c r="G108" s="31">
        <v>0.23799999999999999</v>
      </c>
      <c r="H108" s="31">
        <v>0.23100000000000001</v>
      </c>
      <c r="I108" s="31">
        <v>0.23799999999999999</v>
      </c>
      <c r="J108" s="31">
        <v>0.475862069</v>
      </c>
      <c r="K108" s="31">
        <v>1.4E-2</v>
      </c>
      <c r="L108" s="29">
        <f t="shared" si="1"/>
        <v>2.4340770791075048</v>
      </c>
    </row>
    <row r="109" spans="1:12" x14ac:dyDescent="0.2">
      <c r="A109">
        <v>2049</v>
      </c>
      <c r="B109" s="43">
        <v>20</v>
      </c>
      <c r="C109" s="43">
        <v>20</v>
      </c>
      <c r="D109" s="43">
        <v>13</v>
      </c>
      <c r="E109" s="31">
        <v>0.65</v>
      </c>
      <c r="F109" s="31">
        <v>0.2</v>
      </c>
      <c r="G109" s="31">
        <v>0.1</v>
      </c>
      <c r="H109" s="31">
        <v>0.4</v>
      </c>
      <c r="I109" s="31">
        <v>0.25</v>
      </c>
      <c r="J109" s="31">
        <v>0.68421052599999999</v>
      </c>
      <c r="K109" s="31">
        <v>0.05</v>
      </c>
      <c r="L109" s="29">
        <f t="shared" si="1"/>
        <v>2.736842105263158</v>
      </c>
    </row>
    <row r="110" spans="1:12" x14ac:dyDescent="0.2">
      <c r="A110">
        <v>2052</v>
      </c>
      <c r="B110" s="43">
        <v>52</v>
      </c>
      <c r="C110" s="43">
        <v>52</v>
      </c>
      <c r="D110" s="43">
        <v>37</v>
      </c>
      <c r="E110" s="31">
        <v>0.71199999999999997</v>
      </c>
      <c r="F110" s="31">
        <v>3.7999999999999999E-2</v>
      </c>
      <c r="G110" s="31">
        <v>0.21199999999999999</v>
      </c>
      <c r="H110" s="31">
        <v>0.40400000000000003</v>
      </c>
      <c r="I110" s="31">
        <v>0.308</v>
      </c>
      <c r="J110" s="31">
        <v>0.74</v>
      </c>
      <c r="K110" s="31">
        <v>3.7999999999999999E-2</v>
      </c>
      <c r="L110" s="29">
        <f t="shared" si="1"/>
        <v>3.0207900207900211</v>
      </c>
    </row>
    <row r="111" spans="1:12" x14ac:dyDescent="0.2">
      <c r="A111">
        <v>2056</v>
      </c>
      <c r="B111" s="43">
        <v>214</v>
      </c>
      <c r="C111" s="43">
        <v>214</v>
      </c>
      <c r="D111" s="43">
        <v>75</v>
      </c>
      <c r="E111" s="31">
        <v>0.35</v>
      </c>
      <c r="F111" s="31">
        <v>0.40699999999999997</v>
      </c>
      <c r="G111" s="31">
        <v>0.215</v>
      </c>
      <c r="H111" s="31">
        <v>0.23400000000000001</v>
      </c>
      <c r="I111" s="31">
        <v>0.11700000000000001</v>
      </c>
      <c r="J111" s="31">
        <v>0.36057692299999999</v>
      </c>
      <c r="K111" s="31">
        <v>2.8000000000000001E-2</v>
      </c>
      <c r="L111" s="29">
        <f t="shared" si="1"/>
        <v>2.0648148148148149</v>
      </c>
    </row>
    <row r="112" spans="1:12" x14ac:dyDescent="0.2">
      <c r="A112">
        <v>2061</v>
      </c>
      <c r="B112" s="43">
        <v>204</v>
      </c>
      <c r="C112" s="43">
        <v>204</v>
      </c>
      <c r="D112" s="43">
        <v>145</v>
      </c>
      <c r="E112" s="31">
        <v>0.71099999999999997</v>
      </c>
      <c r="F112" s="31">
        <v>6.4000000000000001E-2</v>
      </c>
      <c r="G112" s="31">
        <v>0.16700000000000001</v>
      </c>
      <c r="H112" s="31">
        <v>0.32400000000000001</v>
      </c>
      <c r="I112" s="31">
        <v>0.38700000000000001</v>
      </c>
      <c r="J112" s="31">
        <v>0.75520833300000001</v>
      </c>
      <c r="K112" s="31">
        <v>5.8999999999999997E-2</v>
      </c>
      <c r="L112" s="29">
        <f t="shared" si="1"/>
        <v>3.1009564293304996</v>
      </c>
    </row>
    <row r="113" spans="1:12" x14ac:dyDescent="0.2">
      <c r="A113">
        <v>2062</v>
      </c>
      <c r="B113" s="43">
        <v>74</v>
      </c>
      <c r="C113" s="43">
        <v>74</v>
      </c>
      <c r="D113" s="43">
        <v>44</v>
      </c>
      <c r="E113" s="31">
        <v>0.59499999999999997</v>
      </c>
      <c r="F113" s="31">
        <v>0.20300000000000001</v>
      </c>
      <c r="G113" s="31">
        <v>0.189</v>
      </c>
      <c r="H113" s="31">
        <v>0.39200000000000002</v>
      </c>
      <c r="I113" s="31">
        <v>0.20300000000000001</v>
      </c>
      <c r="J113" s="31">
        <v>0.60273972600000003</v>
      </c>
      <c r="K113" s="31">
        <v>1.4E-2</v>
      </c>
      <c r="L113" s="29">
        <f t="shared" si="1"/>
        <v>2.6054766734279919</v>
      </c>
    </row>
    <row r="114" spans="1:12" x14ac:dyDescent="0.2">
      <c r="A114">
        <v>2063</v>
      </c>
      <c r="B114" s="43">
        <v>242</v>
      </c>
      <c r="C114" s="43">
        <v>242</v>
      </c>
      <c r="D114" s="43">
        <v>204</v>
      </c>
      <c r="E114" s="31">
        <v>0.84299999999999997</v>
      </c>
      <c r="F114" s="31">
        <v>4.4999999999999998E-2</v>
      </c>
      <c r="G114" s="31">
        <v>0.107</v>
      </c>
      <c r="H114" s="31">
        <v>0.29799999999999999</v>
      </c>
      <c r="I114" s="31">
        <v>0.54500000000000004</v>
      </c>
      <c r="J114" s="31">
        <v>0.84647302899999999</v>
      </c>
      <c r="K114" s="31">
        <v>4.0000000000000001E-3</v>
      </c>
      <c r="L114" s="29">
        <f t="shared" si="1"/>
        <v>3.346385542168675</v>
      </c>
    </row>
    <row r="115" spans="1:12" x14ac:dyDescent="0.2">
      <c r="A115">
        <v>2065</v>
      </c>
      <c r="B115" s="43">
        <v>186</v>
      </c>
      <c r="C115" s="43">
        <v>186</v>
      </c>
      <c r="D115" s="43">
        <v>116</v>
      </c>
      <c r="E115" s="31">
        <v>0.624</v>
      </c>
      <c r="F115" s="31">
        <v>0.16700000000000001</v>
      </c>
      <c r="G115" s="31">
        <v>0.19900000000000001</v>
      </c>
      <c r="H115" s="31">
        <v>0.26900000000000002</v>
      </c>
      <c r="I115" s="31">
        <v>0.35499999999999998</v>
      </c>
      <c r="J115" s="31">
        <v>0.630434783</v>
      </c>
      <c r="K115" s="31">
        <v>1.0999999999999999E-2</v>
      </c>
      <c r="L115" s="29">
        <f t="shared" si="1"/>
        <v>2.8230535894843274</v>
      </c>
    </row>
    <row r="116" spans="1:12" x14ac:dyDescent="0.2">
      <c r="A116">
        <v>2066</v>
      </c>
      <c r="B116" s="43">
        <v>608</v>
      </c>
      <c r="C116" s="43">
        <v>608</v>
      </c>
      <c r="D116" s="43">
        <v>455</v>
      </c>
      <c r="E116" s="31">
        <v>0.748</v>
      </c>
      <c r="F116" s="31">
        <v>0.09</v>
      </c>
      <c r="G116" s="31">
        <v>0.151</v>
      </c>
      <c r="H116" s="31">
        <v>0.41799999999999998</v>
      </c>
      <c r="I116" s="31">
        <v>0.33100000000000002</v>
      </c>
      <c r="J116" s="31">
        <v>0.75581395299999998</v>
      </c>
      <c r="K116" s="31">
        <v>0.01</v>
      </c>
      <c r="L116" s="29">
        <f t="shared" si="1"/>
        <v>2.9999999999999996</v>
      </c>
    </row>
    <row r="117" spans="1:12" x14ac:dyDescent="0.2">
      <c r="A117">
        <v>2067</v>
      </c>
      <c r="B117" s="43">
        <v>200</v>
      </c>
      <c r="C117" s="43">
        <v>200</v>
      </c>
      <c r="D117" s="43">
        <v>102</v>
      </c>
      <c r="E117" s="31">
        <v>0.51</v>
      </c>
      <c r="F117" s="31">
        <v>0.23499999999999999</v>
      </c>
      <c r="G117" s="31">
        <v>0.245</v>
      </c>
      <c r="H117" s="31">
        <v>0.27500000000000002</v>
      </c>
      <c r="I117" s="31">
        <v>0.23499999999999999</v>
      </c>
      <c r="J117" s="31">
        <v>0.515151515</v>
      </c>
      <c r="K117" s="31">
        <v>0.01</v>
      </c>
      <c r="L117" s="29">
        <f t="shared" si="1"/>
        <v>2.5151515151515156</v>
      </c>
    </row>
    <row r="118" spans="1:12" x14ac:dyDescent="0.2">
      <c r="A118">
        <v>2069</v>
      </c>
      <c r="B118" s="43">
        <v>99</v>
      </c>
      <c r="C118" s="43">
        <v>99</v>
      </c>
      <c r="D118" s="43">
        <v>55</v>
      </c>
      <c r="E118" s="31">
        <v>0.55600000000000005</v>
      </c>
      <c r="F118" s="31">
        <v>0.21199999999999999</v>
      </c>
      <c r="G118" s="31">
        <v>0.21199999999999999</v>
      </c>
      <c r="H118" s="31">
        <v>0.182</v>
      </c>
      <c r="I118" s="31">
        <v>0.374</v>
      </c>
      <c r="J118" s="31">
        <v>0.56701030900000005</v>
      </c>
      <c r="K118" s="31">
        <v>0.02</v>
      </c>
      <c r="L118" s="29">
        <f t="shared" si="1"/>
        <v>2.7326530612244899</v>
      </c>
    </row>
    <row r="119" spans="1:12" x14ac:dyDescent="0.2">
      <c r="A119">
        <v>2070</v>
      </c>
      <c r="B119" s="43">
        <v>206</v>
      </c>
      <c r="C119" s="43">
        <v>206</v>
      </c>
      <c r="D119" s="43">
        <v>122</v>
      </c>
      <c r="E119" s="31">
        <v>0.59199999999999997</v>
      </c>
      <c r="F119" s="31">
        <v>0.19400000000000001</v>
      </c>
      <c r="G119" s="31">
        <v>0.20399999999999999</v>
      </c>
      <c r="H119" s="31">
        <v>0.27700000000000002</v>
      </c>
      <c r="I119" s="31">
        <v>0.316</v>
      </c>
      <c r="J119" s="31">
        <v>0.59803921599999998</v>
      </c>
      <c r="K119" s="31">
        <v>0.01</v>
      </c>
      <c r="L119" s="29">
        <f t="shared" si="1"/>
        <v>2.7242424242424241</v>
      </c>
    </row>
    <row r="120" spans="1:12" x14ac:dyDescent="0.2">
      <c r="A120">
        <v>2073</v>
      </c>
      <c r="B120" s="43">
        <v>317</v>
      </c>
      <c r="C120" s="43">
        <v>317</v>
      </c>
      <c r="D120" s="43">
        <v>199</v>
      </c>
      <c r="E120" s="31">
        <v>0.628</v>
      </c>
      <c r="F120" s="31">
        <v>0.126</v>
      </c>
      <c r="G120" s="31">
        <v>0.22700000000000001</v>
      </c>
      <c r="H120" s="31">
        <v>0.38200000000000001</v>
      </c>
      <c r="I120" s="31">
        <v>0.246</v>
      </c>
      <c r="J120" s="31">
        <v>0.63987138300000002</v>
      </c>
      <c r="K120" s="31">
        <v>1.9E-2</v>
      </c>
      <c r="L120" s="29">
        <f t="shared" si="1"/>
        <v>2.7624872579001019</v>
      </c>
    </row>
    <row r="121" spans="1:12" x14ac:dyDescent="0.2">
      <c r="A121">
        <v>2074</v>
      </c>
      <c r="B121" s="43">
        <v>248</v>
      </c>
      <c r="C121" s="43">
        <v>248</v>
      </c>
      <c r="D121" s="43">
        <v>124</v>
      </c>
      <c r="E121" s="31">
        <v>0.5</v>
      </c>
      <c r="F121" s="31">
        <v>0.315</v>
      </c>
      <c r="G121" s="31">
        <v>0.17699999999999999</v>
      </c>
      <c r="H121" s="31">
        <v>0.214</v>
      </c>
      <c r="I121" s="31">
        <v>0.28599999999999998</v>
      </c>
      <c r="J121" s="31">
        <v>0.50406504100000005</v>
      </c>
      <c r="K121" s="31">
        <v>8.0000000000000002E-3</v>
      </c>
      <c r="L121" s="29">
        <f t="shared" si="1"/>
        <v>2.4747983870967745</v>
      </c>
    </row>
    <row r="122" spans="1:12" x14ac:dyDescent="0.2">
      <c r="A122">
        <v>2075</v>
      </c>
      <c r="B122" s="43">
        <v>699</v>
      </c>
      <c r="C122" s="43">
        <v>699</v>
      </c>
      <c r="D122" s="43">
        <v>502</v>
      </c>
      <c r="E122" s="31">
        <v>0.71799999999999997</v>
      </c>
      <c r="F122" s="31">
        <v>0.109</v>
      </c>
      <c r="G122" s="31">
        <v>0.152</v>
      </c>
      <c r="H122" s="31">
        <v>0.38300000000000001</v>
      </c>
      <c r="I122" s="31">
        <v>0.33500000000000002</v>
      </c>
      <c r="J122" s="31">
        <v>0.73391812899999997</v>
      </c>
      <c r="K122" s="31">
        <v>2.1000000000000001E-2</v>
      </c>
      <c r="L122" s="29">
        <f t="shared" si="1"/>
        <v>2.9642492339121556</v>
      </c>
    </row>
    <row r="123" spans="1:12" x14ac:dyDescent="0.2">
      <c r="A123">
        <v>2077</v>
      </c>
      <c r="B123" s="43">
        <v>14</v>
      </c>
      <c r="C123" s="43">
        <v>14</v>
      </c>
      <c r="D123" s="43">
        <v>7</v>
      </c>
      <c r="E123" s="31">
        <v>0.5</v>
      </c>
      <c r="F123" s="31">
        <v>0.28599999999999998</v>
      </c>
      <c r="G123" s="31">
        <v>0.214</v>
      </c>
      <c r="H123" s="31">
        <v>0.28599999999999998</v>
      </c>
      <c r="I123" s="31">
        <v>0.214</v>
      </c>
      <c r="J123" s="31">
        <v>0.5</v>
      </c>
      <c r="K123" s="31">
        <v>0</v>
      </c>
      <c r="L123" s="29">
        <f t="shared" si="1"/>
        <v>2.4279999999999999</v>
      </c>
    </row>
    <row r="124" spans="1:12" x14ac:dyDescent="0.2">
      <c r="A124">
        <v>2078</v>
      </c>
      <c r="B124" s="43">
        <v>220</v>
      </c>
      <c r="C124" s="43">
        <v>220</v>
      </c>
      <c r="D124" s="43">
        <v>84</v>
      </c>
      <c r="E124" s="31">
        <v>0.38200000000000001</v>
      </c>
      <c r="F124" s="31">
        <v>0.377</v>
      </c>
      <c r="G124" s="31">
        <v>0.24099999999999999</v>
      </c>
      <c r="H124" s="31">
        <v>0.14099999999999999</v>
      </c>
      <c r="I124" s="31">
        <v>0.24099999999999999</v>
      </c>
      <c r="J124" s="31">
        <v>0.38181818200000001</v>
      </c>
      <c r="K124" s="31">
        <v>0</v>
      </c>
      <c r="L124" s="29">
        <f t="shared" si="1"/>
        <v>2.246</v>
      </c>
    </row>
    <row r="125" spans="1:12" x14ac:dyDescent="0.2">
      <c r="A125">
        <v>2080</v>
      </c>
      <c r="B125" s="43">
        <v>136</v>
      </c>
      <c r="C125" s="43">
        <v>136</v>
      </c>
      <c r="D125" s="43">
        <v>94</v>
      </c>
      <c r="E125" s="31">
        <v>0.69099999999999995</v>
      </c>
      <c r="F125" s="31">
        <v>0.16200000000000001</v>
      </c>
      <c r="G125" s="31">
        <v>0.13200000000000001</v>
      </c>
      <c r="H125" s="31">
        <v>0.20599999999999999</v>
      </c>
      <c r="I125" s="31">
        <v>0.48499999999999999</v>
      </c>
      <c r="J125" s="31">
        <v>0.70149253700000003</v>
      </c>
      <c r="K125" s="31">
        <v>1.4999999999999999E-2</v>
      </c>
      <c r="L125" s="29">
        <f t="shared" si="1"/>
        <v>3.0294416243654823</v>
      </c>
    </row>
    <row r="126" spans="1:12" x14ac:dyDescent="0.2">
      <c r="A126">
        <v>2081</v>
      </c>
      <c r="B126" s="43">
        <v>210</v>
      </c>
      <c r="C126" s="43">
        <v>210</v>
      </c>
      <c r="D126" s="43">
        <v>164</v>
      </c>
      <c r="E126" s="31">
        <v>0.78100000000000003</v>
      </c>
      <c r="F126" s="31">
        <v>5.7000000000000002E-2</v>
      </c>
      <c r="G126" s="31">
        <v>0.129</v>
      </c>
      <c r="H126" s="31">
        <v>0.23300000000000001</v>
      </c>
      <c r="I126" s="31">
        <v>0.54800000000000004</v>
      </c>
      <c r="J126" s="31">
        <v>0.80788177299999997</v>
      </c>
      <c r="K126" s="31">
        <v>3.3000000000000002E-2</v>
      </c>
      <c r="L126" s="29">
        <f t="shared" si="1"/>
        <v>3.3154084798345402</v>
      </c>
    </row>
    <row r="127" spans="1:12" x14ac:dyDescent="0.2">
      <c r="A127">
        <v>2083</v>
      </c>
      <c r="B127" s="43">
        <v>219</v>
      </c>
      <c r="C127" s="43">
        <v>219</v>
      </c>
      <c r="D127" s="43">
        <v>158</v>
      </c>
      <c r="E127" s="31">
        <v>0.72099999999999997</v>
      </c>
      <c r="F127" s="31">
        <v>0.114</v>
      </c>
      <c r="G127" s="31">
        <v>0.13200000000000001</v>
      </c>
      <c r="H127" s="31">
        <v>0.251</v>
      </c>
      <c r="I127" s="31">
        <v>0.47</v>
      </c>
      <c r="J127" s="31">
        <v>0.74528301900000005</v>
      </c>
      <c r="K127" s="31">
        <v>3.2000000000000001E-2</v>
      </c>
      <c r="L127" s="29">
        <f t="shared" si="1"/>
        <v>3.1105371900826451</v>
      </c>
    </row>
    <row r="128" spans="1:12" x14ac:dyDescent="0.2">
      <c r="A128">
        <v>2084</v>
      </c>
      <c r="B128" s="43">
        <v>343</v>
      </c>
      <c r="C128" s="43">
        <v>343</v>
      </c>
      <c r="D128" s="43">
        <v>243</v>
      </c>
      <c r="E128" s="31">
        <v>0.70799999999999996</v>
      </c>
      <c r="F128" s="31">
        <v>0.10199999999999999</v>
      </c>
      <c r="G128" s="31">
        <v>0.152</v>
      </c>
      <c r="H128" s="31">
        <v>0.33800000000000002</v>
      </c>
      <c r="I128" s="31">
        <v>0.37</v>
      </c>
      <c r="J128" s="31">
        <v>0.73636363599999999</v>
      </c>
      <c r="K128" s="31">
        <v>3.7999999999999999E-2</v>
      </c>
      <c r="L128" s="29">
        <f t="shared" si="1"/>
        <v>3.0145530145530146</v>
      </c>
    </row>
    <row r="129" spans="1:12" x14ac:dyDescent="0.2">
      <c r="A129">
        <v>2086</v>
      </c>
      <c r="B129" s="43">
        <v>271</v>
      </c>
      <c r="C129" s="43">
        <v>271</v>
      </c>
      <c r="D129" s="43">
        <v>155</v>
      </c>
      <c r="E129" s="31">
        <v>0.57199999999999995</v>
      </c>
      <c r="F129" s="31">
        <v>0.20699999999999999</v>
      </c>
      <c r="G129" s="31">
        <v>0.20699999999999999</v>
      </c>
      <c r="H129" s="31">
        <v>0.28799999999999998</v>
      </c>
      <c r="I129" s="31">
        <v>0.28399999999999997</v>
      </c>
      <c r="J129" s="31">
        <v>0.58052434500000005</v>
      </c>
      <c r="K129" s="31">
        <v>1.4999999999999999E-2</v>
      </c>
      <c r="L129" s="29">
        <f t="shared" si="1"/>
        <v>2.6609137055837557</v>
      </c>
    </row>
    <row r="130" spans="1:12" x14ac:dyDescent="0.2">
      <c r="A130">
        <v>2087</v>
      </c>
      <c r="B130" s="43">
        <v>15</v>
      </c>
      <c r="C130" s="43">
        <v>15</v>
      </c>
      <c r="D130" s="43">
        <v>11</v>
      </c>
      <c r="E130" s="31">
        <v>0.73299999999999998</v>
      </c>
      <c r="F130" s="31">
        <v>0.2</v>
      </c>
      <c r="G130" s="31">
        <v>6.7000000000000004E-2</v>
      </c>
      <c r="H130" s="31">
        <v>0.2</v>
      </c>
      <c r="I130" s="31">
        <v>0.53300000000000003</v>
      </c>
      <c r="J130" s="31">
        <v>0.73333333300000003</v>
      </c>
      <c r="K130" s="31">
        <v>0</v>
      </c>
      <c r="L130" s="29">
        <f t="shared" si="1"/>
        <v>3.0660000000000003</v>
      </c>
    </row>
    <row r="131" spans="1:12" x14ac:dyDescent="0.2">
      <c r="A131">
        <v>2088</v>
      </c>
      <c r="B131" s="43">
        <v>21</v>
      </c>
      <c r="C131" s="43">
        <v>21</v>
      </c>
      <c r="D131" s="43">
        <v>12</v>
      </c>
      <c r="E131" s="31">
        <v>0.57099999999999995</v>
      </c>
      <c r="F131" s="31">
        <v>0.14299999999999999</v>
      </c>
      <c r="G131" s="31">
        <v>0.28599999999999998</v>
      </c>
      <c r="H131" s="31">
        <v>0.38100000000000001</v>
      </c>
      <c r="I131" s="31">
        <v>0.19</v>
      </c>
      <c r="J131" s="31">
        <v>0.571428571</v>
      </c>
      <c r="K131" s="31">
        <v>0</v>
      </c>
      <c r="L131" s="29">
        <f t="shared" ref="L131:L194" si="2">(F131+2*G131+3*H131+4*I131)/(1-K131)</f>
        <v>2.6180000000000003</v>
      </c>
    </row>
    <row r="132" spans="1:12" x14ac:dyDescent="0.2">
      <c r="A132">
        <v>2089</v>
      </c>
      <c r="B132" s="43">
        <v>125</v>
      </c>
      <c r="C132" s="43">
        <v>125</v>
      </c>
      <c r="D132" s="43">
        <v>47</v>
      </c>
      <c r="E132" s="31">
        <v>0.376</v>
      </c>
      <c r="F132" s="31">
        <v>0.39200000000000002</v>
      </c>
      <c r="G132" s="31">
        <v>0.224</v>
      </c>
      <c r="H132" s="31">
        <v>0.20799999999999999</v>
      </c>
      <c r="I132" s="31">
        <v>0.16800000000000001</v>
      </c>
      <c r="J132" s="31">
        <v>0.37903225800000001</v>
      </c>
      <c r="K132" s="31">
        <v>8.0000000000000002E-3</v>
      </c>
      <c r="L132" s="29">
        <f t="shared" si="2"/>
        <v>2.153225806451613</v>
      </c>
    </row>
    <row r="133" spans="1:12" x14ac:dyDescent="0.2">
      <c r="A133">
        <v>2090</v>
      </c>
      <c r="B133" s="43">
        <v>268</v>
      </c>
      <c r="C133" s="43">
        <v>268</v>
      </c>
      <c r="D133" s="43">
        <v>241</v>
      </c>
      <c r="E133" s="31">
        <v>0.89900000000000002</v>
      </c>
      <c r="F133" s="31">
        <v>2.1999999999999999E-2</v>
      </c>
      <c r="G133" s="31">
        <v>7.0999999999999994E-2</v>
      </c>
      <c r="H133" s="31">
        <v>0.22800000000000001</v>
      </c>
      <c r="I133" s="31">
        <v>0.67200000000000004</v>
      </c>
      <c r="J133" s="31">
        <v>0.90601503800000005</v>
      </c>
      <c r="K133" s="31">
        <v>7.0000000000000001E-3</v>
      </c>
      <c r="L133" s="29">
        <f t="shared" si="2"/>
        <v>3.5609264853977849</v>
      </c>
    </row>
    <row r="134" spans="1:12" x14ac:dyDescent="0.2">
      <c r="A134">
        <v>2092</v>
      </c>
      <c r="B134" s="43">
        <v>198</v>
      </c>
      <c r="C134" s="43">
        <v>198</v>
      </c>
      <c r="D134" s="43">
        <v>151</v>
      </c>
      <c r="E134" s="31">
        <v>0.76300000000000001</v>
      </c>
      <c r="F134" s="31">
        <v>0.10100000000000001</v>
      </c>
      <c r="G134" s="31">
        <v>0.13600000000000001</v>
      </c>
      <c r="H134" s="31">
        <v>0.29299999999999998</v>
      </c>
      <c r="I134" s="31">
        <v>0.47</v>
      </c>
      <c r="J134" s="31">
        <v>0.76262626300000003</v>
      </c>
      <c r="K134" s="31">
        <v>0</v>
      </c>
      <c r="L134" s="29">
        <f t="shared" si="2"/>
        <v>3.1319999999999997</v>
      </c>
    </row>
    <row r="135" spans="1:12" x14ac:dyDescent="0.2">
      <c r="A135">
        <v>2094</v>
      </c>
      <c r="B135" s="43">
        <v>257</v>
      </c>
      <c r="C135" s="43">
        <v>257</v>
      </c>
      <c r="D135" s="43">
        <v>108</v>
      </c>
      <c r="E135" s="31">
        <v>0.42</v>
      </c>
      <c r="F135" s="31">
        <v>0.36599999999999999</v>
      </c>
      <c r="G135" s="31">
        <v>0.19800000000000001</v>
      </c>
      <c r="H135" s="31">
        <v>0.26800000000000002</v>
      </c>
      <c r="I135" s="31">
        <v>0.152</v>
      </c>
      <c r="J135" s="31">
        <v>0.42687746999999998</v>
      </c>
      <c r="K135" s="31">
        <v>1.6E-2</v>
      </c>
      <c r="L135" s="29">
        <f t="shared" si="2"/>
        <v>2.2093495934959351</v>
      </c>
    </row>
    <row r="136" spans="1:12" x14ac:dyDescent="0.2">
      <c r="A136">
        <v>2096</v>
      </c>
      <c r="B136" s="43">
        <v>236</v>
      </c>
      <c r="C136" s="43">
        <v>236</v>
      </c>
      <c r="D136" s="43">
        <v>87</v>
      </c>
      <c r="E136" s="31">
        <v>0.36899999999999999</v>
      </c>
      <c r="F136" s="31">
        <v>0.40699999999999997</v>
      </c>
      <c r="G136" s="31">
        <v>0.20300000000000001</v>
      </c>
      <c r="H136" s="31">
        <v>0.22900000000000001</v>
      </c>
      <c r="I136" s="31">
        <v>0.14000000000000001</v>
      </c>
      <c r="J136" s="31">
        <v>0.37662337699999998</v>
      </c>
      <c r="K136" s="31">
        <v>2.1000000000000001E-2</v>
      </c>
      <c r="L136" s="29">
        <f t="shared" si="2"/>
        <v>2.1041879468845761</v>
      </c>
    </row>
    <row r="137" spans="1:12" x14ac:dyDescent="0.2">
      <c r="A137">
        <v>2097</v>
      </c>
      <c r="B137" s="43">
        <v>21</v>
      </c>
      <c r="C137" s="43">
        <v>21</v>
      </c>
      <c r="D137" s="43">
        <v>14</v>
      </c>
      <c r="E137" s="31">
        <v>0.66700000000000004</v>
      </c>
      <c r="F137" s="31">
        <v>0</v>
      </c>
      <c r="G137" s="31">
        <v>0.28599999999999998</v>
      </c>
      <c r="H137" s="31">
        <v>0.38100000000000001</v>
      </c>
      <c r="I137" s="31">
        <v>0.28599999999999998</v>
      </c>
      <c r="J137" s="31">
        <v>0.7</v>
      </c>
      <c r="K137" s="31">
        <v>4.8000000000000001E-2</v>
      </c>
      <c r="L137" s="29">
        <f t="shared" si="2"/>
        <v>3.0031512605042017</v>
      </c>
    </row>
    <row r="138" spans="1:12" x14ac:dyDescent="0.2">
      <c r="A138">
        <v>2103</v>
      </c>
      <c r="B138" s="43">
        <v>189</v>
      </c>
      <c r="C138" s="43">
        <v>189</v>
      </c>
      <c r="D138" s="43">
        <v>143</v>
      </c>
      <c r="E138" s="31">
        <v>0.75700000000000001</v>
      </c>
      <c r="F138" s="31">
        <v>0.13200000000000001</v>
      </c>
      <c r="G138" s="31">
        <v>0.106</v>
      </c>
      <c r="H138" s="31">
        <v>0.217</v>
      </c>
      <c r="I138" s="31">
        <v>0.54</v>
      </c>
      <c r="J138" s="31">
        <v>0.76063829800000005</v>
      </c>
      <c r="K138" s="31">
        <v>5.0000000000000001E-3</v>
      </c>
      <c r="L138" s="29">
        <f t="shared" si="2"/>
        <v>3.170854271356784</v>
      </c>
    </row>
    <row r="139" spans="1:12" x14ac:dyDescent="0.2">
      <c r="A139">
        <v>2105</v>
      </c>
      <c r="B139" s="43">
        <v>465</v>
      </c>
      <c r="C139" s="43">
        <v>465</v>
      </c>
      <c r="D139" s="43">
        <v>222</v>
      </c>
      <c r="E139" s="31">
        <v>0.47699999999999998</v>
      </c>
      <c r="F139" s="31">
        <v>0.252</v>
      </c>
      <c r="G139" s="31">
        <v>0.25600000000000001</v>
      </c>
      <c r="H139" s="31">
        <v>0.32700000000000001</v>
      </c>
      <c r="I139" s="31">
        <v>0.151</v>
      </c>
      <c r="J139" s="31">
        <v>0.48471615699999998</v>
      </c>
      <c r="K139" s="31">
        <v>1.4999999999999999E-2</v>
      </c>
      <c r="L139" s="29">
        <f t="shared" si="2"/>
        <v>2.3847715736040613</v>
      </c>
    </row>
    <row r="140" spans="1:12" x14ac:dyDescent="0.2">
      <c r="A140">
        <v>2106</v>
      </c>
      <c r="B140" s="43">
        <v>452</v>
      </c>
      <c r="C140" s="43">
        <v>452</v>
      </c>
      <c r="D140" s="43">
        <v>336</v>
      </c>
      <c r="E140" s="31">
        <v>0.74299999999999999</v>
      </c>
      <c r="F140" s="31">
        <v>8.7999999999999995E-2</v>
      </c>
      <c r="G140" s="31">
        <v>0.14599999999999999</v>
      </c>
      <c r="H140" s="31">
        <v>0.41599999999999998</v>
      </c>
      <c r="I140" s="31">
        <v>0.32700000000000001</v>
      </c>
      <c r="J140" s="31">
        <v>0.76018099500000003</v>
      </c>
      <c r="K140" s="31">
        <v>2.1999999999999999E-2</v>
      </c>
      <c r="L140" s="29">
        <f t="shared" si="2"/>
        <v>3.002044989775051</v>
      </c>
    </row>
    <row r="141" spans="1:12" x14ac:dyDescent="0.2">
      <c r="A141">
        <v>2108</v>
      </c>
      <c r="B141" s="43">
        <v>259</v>
      </c>
      <c r="C141" s="43">
        <v>259</v>
      </c>
      <c r="D141" s="43">
        <v>70</v>
      </c>
      <c r="E141" s="31">
        <v>0.27</v>
      </c>
      <c r="F141" s="31">
        <v>0.42899999999999999</v>
      </c>
      <c r="G141" s="31">
        <v>0.27800000000000002</v>
      </c>
      <c r="H141" s="31">
        <v>0.16200000000000001</v>
      </c>
      <c r="I141" s="31">
        <v>0.108</v>
      </c>
      <c r="J141" s="31">
        <v>0.27667984200000001</v>
      </c>
      <c r="K141" s="31">
        <v>2.3E-2</v>
      </c>
      <c r="L141" s="29">
        <f t="shared" si="2"/>
        <v>1.9477993858751279</v>
      </c>
    </row>
    <row r="142" spans="1:12" x14ac:dyDescent="0.2">
      <c r="A142">
        <v>2109</v>
      </c>
      <c r="B142" s="43">
        <v>277</v>
      </c>
      <c r="C142" s="43">
        <v>277</v>
      </c>
      <c r="D142" s="43">
        <v>126</v>
      </c>
      <c r="E142" s="31">
        <v>0.45500000000000002</v>
      </c>
      <c r="F142" s="31">
        <v>0.3</v>
      </c>
      <c r="G142" s="31">
        <v>0.24199999999999999</v>
      </c>
      <c r="H142" s="31">
        <v>0.26</v>
      </c>
      <c r="I142" s="31">
        <v>0.19500000000000001</v>
      </c>
      <c r="J142" s="31">
        <v>0.45652173899999998</v>
      </c>
      <c r="K142" s="31">
        <v>4.0000000000000001E-3</v>
      </c>
      <c r="L142" s="29">
        <f t="shared" si="2"/>
        <v>2.3534136546184743</v>
      </c>
    </row>
    <row r="143" spans="1:12" x14ac:dyDescent="0.2">
      <c r="A143">
        <v>2110</v>
      </c>
      <c r="B143" s="43">
        <v>259</v>
      </c>
      <c r="C143" s="43">
        <v>259</v>
      </c>
      <c r="D143" s="43">
        <v>93</v>
      </c>
      <c r="E143" s="31">
        <v>0.35899999999999999</v>
      </c>
      <c r="F143" s="31">
        <v>0.35899999999999999</v>
      </c>
      <c r="G143" s="31">
        <v>0.28199999999999997</v>
      </c>
      <c r="H143" s="31">
        <v>0.22800000000000001</v>
      </c>
      <c r="I143" s="31">
        <v>0.13100000000000001</v>
      </c>
      <c r="J143" s="31">
        <v>0.35907335899999998</v>
      </c>
      <c r="K143" s="31">
        <v>0</v>
      </c>
      <c r="L143" s="29">
        <f t="shared" si="2"/>
        <v>2.1310000000000002</v>
      </c>
    </row>
    <row r="144" spans="1:12" x14ac:dyDescent="0.2">
      <c r="A144">
        <v>2111</v>
      </c>
      <c r="B144" s="43">
        <v>283</v>
      </c>
      <c r="C144" s="43">
        <v>283</v>
      </c>
      <c r="D144" s="43">
        <v>195</v>
      </c>
      <c r="E144" s="31">
        <v>0.68899999999999995</v>
      </c>
      <c r="F144" s="31">
        <v>0.12</v>
      </c>
      <c r="G144" s="31">
        <v>0.17299999999999999</v>
      </c>
      <c r="H144" s="31">
        <v>0.25800000000000001</v>
      </c>
      <c r="I144" s="31">
        <v>0.43099999999999999</v>
      </c>
      <c r="J144" s="31">
        <v>0.70143884899999998</v>
      </c>
      <c r="K144" s="31">
        <v>1.7999999999999999E-2</v>
      </c>
      <c r="L144" s="29">
        <f t="shared" si="2"/>
        <v>3.0183299389002038</v>
      </c>
    </row>
    <row r="145" spans="1:12" x14ac:dyDescent="0.2">
      <c r="A145">
        <v>2113</v>
      </c>
      <c r="B145" s="43">
        <v>297</v>
      </c>
      <c r="C145" s="43">
        <v>297</v>
      </c>
      <c r="D145" s="43">
        <v>143</v>
      </c>
      <c r="E145" s="31">
        <v>0.48099999999999998</v>
      </c>
      <c r="F145" s="31">
        <v>0.27900000000000003</v>
      </c>
      <c r="G145" s="31">
        <v>0.23200000000000001</v>
      </c>
      <c r="H145" s="31">
        <v>0.215</v>
      </c>
      <c r="I145" s="31">
        <v>0.26600000000000001</v>
      </c>
      <c r="J145" s="31">
        <v>0.484745763</v>
      </c>
      <c r="K145" s="31">
        <v>7.0000000000000001E-3</v>
      </c>
      <c r="L145" s="29">
        <f t="shared" si="2"/>
        <v>2.4692849949647533</v>
      </c>
    </row>
    <row r="146" spans="1:12" x14ac:dyDescent="0.2">
      <c r="A146">
        <v>2114</v>
      </c>
      <c r="B146" s="43">
        <v>338</v>
      </c>
      <c r="C146" s="43">
        <v>338</v>
      </c>
      <c r="D146" s="43">
        <v>152</v>
      </c>
      <c r="E146" s="31">
        <v>0.45</v>
      </c>
      <c r="F146" s="31">
        <v>0.29899999999999999</v>
      </c>
      <c r="G146" s="31">
        <v>0.22500000000000001</v>
      </c>
      <c r="H146" s="31">
        <v>0.219</v>
      </c>
      <c r="I146" s="31">
        <v>0.23100000000000001</v>
      </c>
      <c r="J146" s="31">
        <v>0.46200607900000001</v>
      </c>
      <c r="K146" s="31">
        <v>2.7E-2</v>
      </c>
      <c r="L146" s="29">
        <f t="shared" si="2"/>
        <v>2.3946557040082221</v>
      </c>
    </row>
    <row r="147" spans="1:12" x14ac:dyDescent="0.2">
      <c r="A147">
        <v>2115</v>
      </c>
      <c r="B147" s="43">
        <v>26</v>
      </c>
      <c r="C147" s="43">
        <v>26</v>
      </c>
      <c r="D147" s="43">
        <v>14</v>
      </c>
      <c r="E147" s="31">
        <v>0.53800000000000003</v>
      </c>
      <c r="F147" s="31">
        <v>0.154</v>
      </c>
      <c r="G147" s="31">
        <v>0.308</v>
      </c>
      <c r="H147" s="31">
        <v>0.34599999999999997</v>
      </c>
      <c r="I147" s="31">
        <v>0.192</v>
      </c>
      <c r="J147" s="31">
        <v>0.53846153799999996</v>
      </c>
      <c r="K147" s="31">
        <v>0</v>
      </c>
      <c r="L147" s="29">
        <f t="shared" si="2"/>
        <v>2.5759999999999996</v>
      </c>
    </row>
    <row r="148" spans="1:12" x14ac:dyDescent="0.2">
      <c r="A148">
        <v>2116</v>
      </c>
      <c r="B148" s="43">
        <v>568</v>
      </c>
      <c r="C148" s="43">
        <v>568</v>
      </c>
      <c r="D148" s="43">
        <v>281</v>
      </c>
      <c r="E148" s="31">
        <v>0.495</v>
      </c>
      <c r="F148" s="31">
        <v>0.23400000000000001</v>
      </c>
      <c r="G148" s="31">
        <v>0.24299999999999999</v>
      </c>
      <c r="H148" s="31">
        <v>0.29899999999999999</v>
      </c>
      <c r="I148" s="31">
        <v>0.19500000000000001</v>
      </c>
      <c r="J148" s="31">
        <v>0.50905797100000005</v>
      </c>
      <c r="K148" s="31">
        <v>2.8000000000000001E-2</v>
      </c>
      <c r="L148" s="29">
        <f t="shared" si="2"/>
        <v>2.4660493827160499</v>
      </c>
    </row>
    <row r="149" spans="1:12" x14ac:dyDescent="0.2">
      <c r="A149">
        <v>2118</v>
      </c>
      <c r="B149" s="43">
        <v>159</v>
      </c>
      <c r="C149" s="43">
        <v>159</v>
      </c>
      <c r="D149" s="43">
        <v>46</v>
      </c>
      <c r="E149" s="31">
        <v>0.28899999999999998</v>
      </c>
      <c r="F149" s="31">
        <v>0.48399999999999999</v>
      </c>
      <c r="G149" s="31">
        <v>0.22600000000000001</v>
      </c>
      <c r="H149" s="31">
        <v>0.20100000000000001</v>
      </c>
      <c r="I149" s="31">
        <v>8.7999999999999995E-2</v>
      </c>
      <c r="J149" s="31">
        <v>0.28930817599999997</v>
      </c>
      <c r="K149" s="31">
        <v>0</v>
      </c>
      <c r="L149" s="29">
        <f t="shared" si="2"/>
        <v>1.891</v>
      </c>
    </row>
    <row r="150" spans="1:12" x14ac:dyDescent="0.2">
      <c r="A150">
        <v>2120</v>
      </c>
      <c r="B150" s="43">
        <v>206</v>
      </c>
      <c r="C150" s="43">
        <v>206</v>
      </c>
      <c r="D150" s="43">
        <v>72</v>
      </c>
      <c r="E150" s="31">
        <v>0.35</v>
      </c>
      <c r="F150" s="31">
        <v>0.36899999999999999</v>
      </c>
      <c r="G150" s="31">
        <v>0.25700000000000001</v>
      </c>
      <c r="H150" s="31">
        <v>0.218</v>
      </c>
      <c r="I150" s="31">
        <v>0.13100000000000001</v>
      </c>
      <c r="J150" s="31">
        <v>0.358208955</v>
      </c>
      <c r="K150" s="31">
        <v>2.4E-2</v>
      </c>
      <c r="L150" s="29">
        <f t="shared" si="2"/>
        <v>2.1116803278688523</v>
      </c>
    </row>
    <row r="151" spans="1:12" x14ac:dyDescent="0.2">
      <c r="A151">
        <v>2121</v>
      </c>
      <c r="B151" s="43">
        <v>173</v>
      </c>
      <c r="C151" s="43">
        <v>173</v>
      </c>
      <c r="D151" s="43">
        <v>86</v>
      </c>
      <c r="E151" s="31">
        <v>0.497</v>
      </c>
      <c r="F151" s="31">
        <v>0.35799999999999998</v>
      </c>
      <c r="G151" s="31">
        <v>0.13900000000000001</v>
      </c>
      <c r="H151" s="31">
        <v>0.22</v>
      </c>
      <c r="I151" s="31">
        <v>0.27700000000000002</v>
      </c>
      <c r="J151" s="31">
        <v>0.5</v>
      </c>
      <c r="K151" s="31">
        <v>6.0000000000000001E-3</v>
      </c>
      <c r="L151" s="29">
        <f t="shared" si="2"/>
        <v>2.4185110663983904</v>
      </c>
    </row>
    <row r="152" spans="1:12" x14ac:dyDescent="0.2">
      <c r="A152">
        <v>2123</v>
      </c>
      <c r="B152" s="43">
        <v>157</v>
      </c>
      <c r="C152" s="43">
        <v>157</v>
      </c>
      <c r="D152" s="43">
        <v>141</v>
      </c>
      <c r="E152" s="31">
        <v>0.89800000000000002</v>
      </c>
      <c r="F152" s="31">
        <v>2.5000000000000001E-2</v>
      </c>
      <c r="G152" s="31">
        <v>7.5999999999999998E-2</v>
      </c>
      <c r="H152" s="31">
        <v>0.248</v>
      </c>
      <c r="I152" s="31">
        <v>0.65</v>
      </c>
      <c r="J152" s="31">
        <v>0.89808917200000005</v>
      </c>
      <c r="K152" s="31">
        <v>0</v>
      </c>
      <c r="L152" s="29">
        <f t="shared" si="2"/>
        <v>3.5209999999999999</v>
      </c>
    </row>
    <row r="153" spans="1:12" x14ac:dyDescent="0.2">
      <c r="A153">
        <v>2125</v>
      </c>
      <c r="B153" s="43">
        <v>603</v>
      </c>
      <c r="C153" s="43">
        <v>603</v>
      </c>
      <c r="D153" s="43">
        <v>491</v>
      </c>
      <c r="E153" s="31">
        <v>0.81399999999999995</v>
      </c>
      <c r="F153" s="31">
        <v>5.8000000000000003E-2</v>
      </c>
      <c r="G153" s="31">
        <v>0.111</v>
      </c>
      <c r="H153" s="31">
        <v>0.41299999999999998</v>
      </c>
      <c r="I153" s="31">
        <v>0.40100000000000002</v>
      </c>
      <c r="J153" s="31">
        <v>0.82799325499999998</v>
      </c>
      <c r="K153" s="31">
        <v>1.7000000000000001E-2</v>
      </c>
      <c r="L153" s="29">
        <f t="shared" si="2"/>
        <v>3.1770091556459819</v>
      </c>
    </row>
    <row r="154" spans="1:12" x14ac:dyDescent="0.2">
      <c r="A154">
        <v>2126</v>
      </c>
      <c r="B154" s="43">
        <v>296</v>
      </c>
      <c r="C154" s="43">
        <v>296</v>
      </c>
      <c r="D154" s="43">
        <v>215</v>
      </c>
      <c r="E154" s="31">
        <v>0.72599999999999998</v>
      </c>
      <c r="F154" s="31">
        <v>0.108</v>
      </c>
      <c r="G154" s="31">
        <v>0.14199999999999999</v>
      </c>
      <c r="H154" s="31">
        <v>0.33800000000000002</v>
      </c>
      <c r="I154" s="31">
        <v>0.38900000000000001</v>
      </c>
      <c r="J154" s="31">
        <v>0.74394463700000002</v>
      </c>
      <c r="K154" s="31">
        <v>2.4E-2</v>
      </c>
      <c r="L154" s="29">
        <f t="shared" si="2"/>
        <v>3.0348360655737703</v>
      </c>
    </row>
    <row r="155" spans="1:12" x14ac:dyDescent="0.2">
      <c r="A155">
        <v>2127</v>
      </c>
      <c r="B155" s="43">
        <v>239</v>
      </c>
      <c r="C155" s="43">
        <v>239</v>
      </c>
      <c r="D155" s="43">
        <v>169</v>
      </c>
      <c r="E155" s="31">
        <v>0.70699999999999996</v>
      </c>
      <c r="F155" s="31">
        <v>0.14199999999999999</v>
      </c>
      <c r="G155" s="31">
        <v>0.14599999999999999</v>
      </c>
      <c r="H155" s="31">
        <v>0.29299999999999998</v>
      </c>
      <c r="I155" s="31">
        <v>0.41399999999999998</v>
      </c>
      <c r="J155" s="31">
        <v>0.71008403399999998</v>
      </c>
      <c r="K155" s="31">
        <v>4.0000000000000001E-3</v>
      </c>
      <c r="L155" s="29">
        <f t="shared" si="2"/>
        <v>2.9809236947791162</v>
      </c>
    </row>
    <row r="156" spans="1:12" x14ac:dyDescent="0.2">
      <c r="A156">
        <v>2128</v>
      </c>
      <c r="B156" s="43">
        <v>239</v>
      </c>
      <c r="C156" s="43">
        <v>239</v>
      </c>
      <c r="D156" s="43">
        <v>79</v>
      </c>
      <c r="E156" s="31">
        <v>0.33100000000000002</v>
      </c>
      <c r="F156" s="31">
        <v>0.377</v>
      </c>
      <c r="G156" s="31">
        <v>0.28000000000000003</v>
      </c>
      <c r="H156" s="31">
        <v>0.255</v>
      </c>
      <c r="I156" s="31">
        <v>7.4999999999999997E-2</v>
      </c>
      <c r="J156" s="31">
        <v>0.33474576299999997</v>
      </c>
      <c r="K156" s="31">
        <v>1.2999999999999999E-2</v>
      </c>
      <c r="L156" s="29">
        <f t="shared" si="2"/>
        <v>2.0283687943262407</v>
      </c>
    </row>
    <row r="157" spans="1:12" x14ac:dyDescent="0.2">
      <c r="A157">
        <v>2129</v>
      </c>
      <c r="B157" s="43">
        <v>299</v>
      </c>
      <c r="C157" s="43">
        <v>299</v>
      </c>
      <c r="D157" s="43">
        <v>168</v>
      </c>
      <c r="E157" s="31">
        <v>0.56200000000000006</v>
      </c>
      <c r="F157" s="31">
        <v>0.20399999999999999</v>
      </c>
      <c r="G157" s="31">
        <v>0.22700000000000001</v>
      </c>
      <c r="H157" s="31">
        <v>0.33100000000000002</v>
      </c>
      <c r="I157" s="31">
        <v>0.23100000000000001</v>
      </c>
      <c r="J157" s="31">
        <v>0.56565656600000003</v>
      </c>
      <c r="K157" s="31">
        <v>7.0000000000000001E-3</v>
      </c>
      <c r="L157" s="29">
        <f t="shared" si="2"/>
        <v>2.5931520644511581</v>
      </c>
    </row>
    <row r="158" spans="1:12" x14ac:dyDescent="0.2">
      <c r="A158">
        <v>2131</v>
      </c>
      <c r="B158" s="43">
        <v>823</v>
      </c>
      <c r="C158" s="43">
        <v>823</v>
      </c>
      <c r="D158" s="43">
        <v>192</v>
      </c>
      <c r="E158" s="31">
        <v>0.23300000000000001</v>
      </c>
      <c r="F158" s="31">
        <v>0.49099999999999999</v>
      </c>
      <c r="G158" s="31">
        <v>0.255</v>
      </c>
      <c r="H158" s="31">
        <v>0.17899999999999999</v>
      </c>
      <c r="I158" s="31">
        <v>5.5E-2</v>
      </c>
      <c r="J158" s="31">
        <v>0.23821339999999999</v>
      </c>
      <c r="K158" s="31">
        <v>2.1000000000000001E-2</v>
      </c>
      <c r="L158" s="29">
        <f t="shared" si="2"/>
        <v>1.7957099080694585</v>
      </c>
    </row>
    <row r="159" spans="1:12" x14ac:dyDescent="0.2">
      <c r="A159">
        <v>2132</v>
      </c>
      <c r="B159" s="43">
        <v>27</v>
      </c>
      <c r="C159" s="43">
        <v>27</v>
      </c>
      <c r="D159" s="43">
        <v>16</v>
      </c>
      <c r="E159" s="31">
        <v>0.59299999999999997</v>
      </c>
      <c r="F159" s="31">
        <v>0.111</v>
      </c>
      <c r="G159" s="31">
        <v>0.222</v>
      </c>
      <c r="H159" s="31">
        <v>0.33300000000000002</v>
      </c>
      <c r="I159" s="31">
        <v>0.25900000000000001</v>
      </c>
      <c r="J159" s="31">
        <v>0.64</v>
      </c>
      <c r="K159" s="31">
        <v>7.3999999999999996E-2</v>
      </c>
      <c r="L159" s="29">
        <f t="shared" si="2"/>
        <v>2.7969762419006483</v>
      </c>
    </row>
    <row r="160" spans="1:12" x14ac:dyDescent="0.2">
      <c r="A160">
        <v>2133</v>
      </c>
      <c r="B160" s="43">
        <v>76</v>
      </c>
      <c r="C160" s="43">
        <v>76</v>
      </c>
      <c r="D160" s="43">
        <v>54</v>
      </c>
      <c r="E160" s="31">
        <v>0.71099999999999997</v>
      </c>
      <c r="F160" s="31">
        <v>0.11799999999999999</v>
      </c>
      <c r="G160" s="31">
        <v>0.158</v>
      </c>
      <c r="H160" s="31">
        <v>0.34200000000000003</v>
      </c>
      <c r="I160" s="31">
        <v>0.36799999999999999</v>
      </c>
      <c r="J160" s="31">
        <v>0.72</v>
      </c>
      <c r="K160" s="31">
        <v>1.2999999999999999E-2</v>
      </c>
      <c r="L160" s="29">
        <f t="shared" si="2"/>
        <v>2.9706180344478215</v>
      </c>
    </row>
    <row r="161" spans="1:12" x14ac:dyDescent="0.2">
      <c r="A161">
        <v>2134</v>
      </c>
      <c r="B161" s="43">
        <v>477</v>
      </c>
      <c r="C161" s="43">
        <v>477</v>
      </c>
      <c r="D161" s="43">
        <v>304</v>
      </c>
      <c r="E161" s="31">
        <v>0.63700000000000001</v>
      </c>
      <c r="F161" s="31">
        <v>0.14499999999999999</v>
      </c>
      <c r="G161" s="31">
        <v>0.20799999999999999</v>
      </c>
      <c r="H161" s="31">
        <v>0.36499999999999999</v>
      </c>
      <c r="I161" s="31">
        <v>0.27300000000000002</v>
      </c>
      <c r="J161" s="31">
        <v>0.64406779700000005</v>
      </c>
      <c r="K161" s="31">
        <v>0.01</v>
      </c>
      <c r="L161" s="29">
        <f t="shared" si="2"/>
        <v>2.7757575757575759</v>
      </c>
    </row>
    <row r="162" spans="1:12" x14ac:dyDescent="0.2">
      <c r="A162">
        <v>2135</v>
      </c>
      <c r="B162" s="43">
        <v>12</v>
      </c>
      <c r="C162" s="43">
        <v>12</v>
      </c>
      <c r="D162" s="43">
        <v>6</v>
      </c>
      <c r="E162" s="31">
        <v>0.5</v>
      </c>
      <c r="F162" s="31">
        <v>0.33300000000000002</v>
      </c>
      <c r="G162" s="31">
        <v>0.16700000000000001</v>
      </c>
      <c r="H162" s="31">
        <v>0.5</v>
      </c>
      <c r="I162" s="31">
        <v>0</v>
      </c>
      <c r="J162" s="31">
        <v>0.5</v>
      </c>
      <c r="K162" s="31">
        <v>0</v>
      </c>
      <c r="L162" s="29">
        <f t="shared" si="2"/>
        <v>2.1669999999999998</v>
      </c>
    </row>
    <row r="163" spans="1:12" x14ac:dyDescent="0.2">
      <c r="A163">
        <v>2136</v>
      </c>
      <c r="B163" s="43">
        <v>31</v>
      </c>
      <c r="C163" s="43">
        <v>31</v>
      </c>
      <c r="D163" s="43">
        <v>14</v>
      </c>
      <c r="E163" s="31">
        <v>0.45200000000000001</v>
      </c>
      <c r="F163" s="31">
        <v>0.22600000000000001</v>
      </c>
      <c r="G163" s="31">
        <v>0.28999999999999998</v>
      </c>
      <c r="H163" s="31">
        <v>0.41899999999999998</v>
      </c>
      <c r="I163" s="31">
        <v>3.2000000000000001E-2</v>
      </c>
      <c r="J163" s="31">
        <v>0.46666666699999998</v>
      </c>
      <c r="K163" s="31">
        <v>3.2000000000000001E-2</v>
      </c>
      <c r="L163" s="29">
        <f t="shared" si="2"/>
        <v>2.2634297520661155</v>
      </c>
    </row>
    <row r="164" spans="1:12" x14ac:dyDescent="0.2">
      <c r="A164">
        <v>2137</v>
      </c>
      <c r="B164" s="43"/>
      <c r="C164" s="43"/>
      <c r="D164" s="43"/>
      <c r="E164" s="31">
        <v>0.69299999999999995</v>
      </c>
      <c r="F164" s="31">
        <v>0.114</v>
      </c>
      <c r="G164" s="31">
        <v>0.186</v>
      </c>
      <c r="H164" s="31">
        <v>0.4</v>
      </c>
      <c r="I164" s="31">
        <v>0.29299999999999998</v>
      </c>
      <c r="J164" s="31">
        <v>0.69784172700000002</v>
      </c>
      <c r="K164" s="31">
        <v>7.0000000000000001E-3</v>
      </c>
      <c r="L164" s="29">
        <f t="shared" si="2"/>
        <v>2.8781470292044311</v>
      </c>
    </row>
    <row r="165" spans="1:12" x14ac:dyDescent="0.2">
      <c r="A165">
        <v>2138</v>
      </c>
      <c r="B165" s="43">
        <v>275</v>
      </c>
      <c r="C165" s="43">
        <v>275</v>
      </c>
      <c r="D165" s="43">
        <v>221</v>
      </c>
      <c r="E165" s="31">
        <v>0.80400000000000005</v>
      </c>
      <c r="F165" s="31">
        <v>6.5000000000000002E-2</v>
      </c>
      <c r="G165" s="31">
        <v>0.113</v>
      </c>
      <c r="H165" s="31">
        <v>0.27600000000000002</v>
      </c>
      <c r="I165" s="31">
        <v>0.52700000000000002</v>
      </c>
      <c r="J165" s="31">
        <v>0.81851851900000006</v>
      </c>
      <c r="K165" s="31">
        <v>1.7999999999999999E-2</v>
      </c>
      <c r="L165" s="29">
        <f t="shared" si="2"/>
        <v>3.2861507128309575</v>
      </c>
    </row>
    <row r="166" spans="1:12" x14ac:dyDescent="0.2">
      <c r="A166">
        <v>2139</v>
      </c>
      <c r="B166" s="43">
        <v>190</v>
      </c>
      <c r="C166" s="43">
        <v>190</v>
      </c>
      <c r="D166" s="43">
        <v>133</v>
      </c>
      <c r="E166" s="31">
        <v>0.7</v>
      </c>
      <c r="F166" s="31">
        <v>0.13700000000000001</v>
      </c>
      <c r="G166" s="31">
        <v>0.153</v>
      </c>
      <c r="H166" s="31">
        <v>0.28899999999999998</v>
      </c>
      <c r="I166" s="31">
        <v>0.41099999999999998</v>
      </c>
      <c r="J166" s="31">
        <v>0.70744680900000001</v>
      </c>
      <c r="K166" s="31">
        <v>1.0999999999999999E-2</v>
      </c>
      <c r="L166" s="29">
        <f t="shared" si="2"/>
        <v>2.9868554095045496</v>
      </c>
    </row>
    <row r="167" spans="1:12" x14ac:dyDescent="0.2">
      <c r="A167">
        <v>2141</v>
      </c>
      <c r="B167" s="43">
        <v>297</v>
      </c>
      <c r="C167" s="43">
        <v>297</v>
      </c>
      <c r="D167" s="43">
        <v>226</v>
      </c>
      <c r="E167" s="31">
        <v>0.76100000000000001</v>
      </c>
      <c r="F167" s="31">
        <v>0.14099999999999999</v>
      </c>
      <c r="G167" s="31">
        <v>7.6999999999999999E-2</v>
      </c>
      <c r="H167" s="31">
        <v>0.16500000000000001</v>
      </c>
      <c r="I167" s="31">
        <v>0.59599999999999997</v>
      </c>
      <c r="J167" s="31">
        <v>0.776632302</v>
      </c>
      <c r="K167" s="31">
        <v>0.02</v>
      </c>
      <c r="L167" s="29">
        <f t="shared" si="2"/>
        <v>3.2387755102040816</v>
      </c>
    </row>
    <row r="168" spans="1:12" x14ac:dyDescent="0.2">
      <c r="A168">
        <v>2142</v>
      </c>
      <c r="B168" s="43">
        <v>275</v>
      </c>
      <c r="C168" s="43">
        <v>275</v>
      </c>
      <c r="D168" s="43">
        <v>231</v>
      </c>
      <c r="E168" s="31">
        <v>0.84</v>
      </c>
      <c r="F168" s="31">
        <v>0.04</v>
      </c>
      <c r="G168" s="31">
        <v>9.8000000000000004E-2</v>
      </c>
      <c r="H168" s="31">
        <v>0.255</v>
      </c>
      <c r="I168" s="31">
        <v>0.58499999999999996</v>
      </c>
      <c r="J168" s="31">
        <v>0.85873605900000005</v>
      </c>
      <c r="K168" s="31">
        <v>2.1999999999999999E-2</v>
      </c>
      <c r="L168" s="29">
        <f t="shared" si="2"/>
        <v>3.4161554192229042</v>
      </c>
    </row>
    <row r="169" spans="1:12" x14ac:dyDescent="0.2">
      <c r="A169">
        <v>2143</v>
      </c>
      <c r="B169" s="43">
        <v>157</v>
      </c>
      <c r="C169" s="43">
        <v>157</v>
      </c>
      <c r="D169" s="43">
        <v>81</v>
      </c>
      <c r="E169" s="31">
        <v>0.51600000000000001</v>
      </c>
      <c r="F169" s="31">
        <v>0.27400000000000002</v>
      </c>
      <c r="G169" s="31">
        <v>0.191</v>
      </c>
      <c r="H169" s="31">
        <v>0.26800000000000002</v>
      </c>
      <c r="I169" s="31">
        <v>0.248</v>
      </c>
      <c r="J169" s="31">
        <v>0.52597402599999998</v>
      </c>
      <c r="K169" s="31">
        <v>1.9E-2</v>
      </c>
      <c r="L169" s="29">
        <f t="shared" si="2"/>
        <v>2.4994903160040773</v>
      </c>
    </row>
    <row r="170" spans="1:12" x14ac:dyDescent="0.2">
      <c r="A170">
        <v>2144</v>
      </c>
      <c r="B170" s="43">
        <v>342</v>
      </c>
      <c r="C170" s="43">
        <v>342</v>
      </c>
      <c r="D170" s="43">
        <v>98</v>
      </c>
      <c r="E170" s="31">
        <v>0.28699999999999998</v>
      </c>
      <c r="F170" s="31">
        <v>0.45900000000000002</v>
      </c>
      <c r="G170" s="31">
        <v>0.251</v>
      </c>
      <c r="H170" s="31">
        <v>0.193</v>
      </c>
      <c r="I170" s="31">
        <v>9.4E-2</v>
      </c>
      <c r="J170" s="31">
        <v>0.28739002899999999</v>
      </c>
      <c r="K170" s="31">
        <v>3.0000000000000001E-3</v>
      </c>
      <c r="L170" s="29">
        <f t="shared" si="2"/>
        <v>1.921765295887663</v>
      </c>
    </row>
    <row r="171" spans="1:12" x14ac:dyDescent="0.2">
      <c r="A171">
        <v>2145</v>
      </c>
      <c r="B171" s="43">
        <v>155</v>
      </c>
      <c r="C171" s="43">
        <v>155</v>
      </c>
      <c r="D171" s="43">
        <v>94</v>
      </c>
      <c r="E171" s="31">
        <v>0.60599999999999998</v>
      </c>
      <c r="F171" s="31">
        <v>0.11</v>
      </c>
      <c r="G171" s="31">
        <v>0.25800000000000001</v>
      </c>
      <c r="H171" s="31">
        <v>0.25800000000000001</v>
      </c>
      <c r="I171" s="31">
        <v>0.34799999999999998</v>
      </c>
      <c r="J171" s="31">
        <v>0.622516556</v>
      </c>
      <c r="K171" s="31">
        <v>2.5999999999999999E-2</v>
      </c>
      <c r="L171" s="29">
        <f t="shared" si="2"/>
        <v>2.8665297741273101</v>
      </c>
    </row>
    <row r="172" spans="1:12" x14ac:dyDescent="0.2">
      <c r="A172">
        <v>2146</v>
      </c>
      <c r="B172" s="43"/>
      <c r="C172" s="43"/>
      <c r="D172" s="43"/>
      <c r="E172" s="31">
        <v>0.623</v>
      </c>
      <c r="F172" s="31">
        <v>0.159</v>
      </c>
      <c r="G172" s="31">
        <v>0.16600000000000001</v>
      </c>
      <c r="H172" s="31">
        <v>0.28999999999999998</v>
      </c>
      <c r="I172" s="31">
        <v>0.33100000000000002</v>
      </c>
      <c r="J172" s="31">
        <v>0.656934307</v>
      </c>
      <c r="K172" s="31">
        <v>5.5E-2</v>
      </c>
      <c r="L172" s="29">
        <f t="shared" si="2"/>
        <v>2.8412698412698409</v>
      </c>
    </row>
    <row r="173" spans="1:12" x14ac:dyDescent="0.2">
      <c r="A173">
        <v>2148</v>
      </c>
      <c r="B173" s="43">
        <v>119</v>
      </c>
      <c r="C173" s="43">
        <v>119</v>
      </c>
      <c r="D173" s="43">
        <v>51</v>
      </c>
      <c r="E173" s="31">
        <v>0.42899999999999999</v>
      </c>
      <c r="F173" s="31">
        <v>0.33600000000000002</v>
      </c>
      <c r="G173" s="31">
        <v>0.23499999999999999</v>
      </c>
      <c r="H173" s="31">
        <v>0.26900000000000002</v>
      </c>
      <c r="I173" s="31">
        <v>0.16</v>
      </c>
      <c r="J173" s="31">
        <v>0.428571429</v>
      </c>
      <c r="K173" s="31">
        <v>0</v>
      </c>
      <c r="L173" s="29">
        <f t="shared" si="2"/>
        <v>2.2530000000000001</v>
      </c>
    </row>
    <row r="174" spans="1:12" x14ac:dyDescent="0.2">
      <c r="A174">
        <v>2150</v>
      </c>
      <c r="B174" s="43">
        <v>273</v>
      </c>
      <c r="C174" s="43">
        <v>273</v>
      </c>
      <c r="D174" s="43">
        <v>175</v>
      </c>
      <c r="E174" s="31">
        <v>0.64100000000000001</v>
      </c>
      <c r="F174" s="31">
        <v>9.9000000000000005E-2</v>
      </c>
      <c r="G174" s="31">
        <v>0.253</v>
      </c>
      <c r="H174" s="31">
        <v>0.374</v>
      </c>
      <c r="I174" s="31">
        <v>0.26700000000000002</v>
      </c>
      <c r="J174" s="31">
        <v>0.64575645800000003</v>
      </c>
      <c r="K174" s="31">
        <v>7.0000000000000001E-3</v>
      </c>
      <c r="L174" s="29">
        <f t="shared" si="2"/>
        <v>2.8147029204431018</v>
      </c>
    </row>
    <row r="175" spans="1:12" x14ac:dyDescent="0.2">
      <c r="A175">
        <v>2155</v>
      </c>
      <c r="B175" s="43">
        <v>244</v>
      </c>
      <c r="C175" s="43">
        <v>244</v>
      </c>
      <c r="D175" s="43">
        <v>93</v>
      </c>
      <c r="E175" s="31">
        <v>0.38100000000000001</v>
      </c>
      <c r="F175" s="31">
        <v>0.311</v>
      </c>
      <c r="G175" s="31">
        <v>0.307</v>
      </c>
      <c r="H175" s="31">
        <v>0.23799999999999999</v>
      </c>
      <c r="I175" s="31">
        <v>0.14299999999999999</v>
      </c>
      <c r="J175" s="31">
        <v>0.38114754099999998</v>
      </c>
      <c r="K175" s="31">
        <v>0</v>
      </c>
      <c r="L175" s="29">
        <f t="shared" si="2"/>
        <v>2.2109999999999999</v>
      </c>
    </row>
    <row r="176" spans="1:12" x14ac:dyDescent="0.2">
      <c r="A176">
        <v>2156</v>
      </c>
      <c r="B176" s="43">
        <v>196</v>
      </c>
      <c r="C176" s="43">
        <v>196</v>
      </c>
      <c r="D176" s="43">
        <v>119</v>
      </c>
      <c r="E176" s="31">
        <v>0.60699999999999998</v>
      </c>
      <c r="F176" s="31">
        <v>0.219</v>
      </c>
      <c r="G176" s="31">
        <v>0.17299999999999999</v>
      </c>
      <c r="H176" s="31">
        <v>0.30099999999999999</v>
      </c>
      <c r="I176" s="31">
        <v>0.30599999999999999</v>
      </c>
      <c r="J176" s="31">
        <v>0.60714285700000004</v>
      </c>
      <c r="K176" s="31">
        <v>0</v>
      </c>
      <c r="L176" s="29">
        <f t="shared" si="2"/>
        <v>2.6920000000000002</v>
      </c>
    </row>
    <row r="177" spans="1:12" x14ac:dyDescent="0.2">
      <c r="A177">
        <v>2157</v>
      </c>
      <c r="B177" s="43">
        <v>299</v>
      </c>
      <c r="C177" s="43">
        <v>299</v>
      </c>
      <c r="D177" s="43">
        <v>167</v>
      </c>
      <c r="E177" s="31">
        <v>0.55900000000000005</v>
      </c>
      <c r="F177" s="31">
        <v>0.254</v>
      </c>
      <c r="G177" s="31">
        <v>0.184</v>
      </c>
      <c r="H177" s="31">
        <v>0.25800000000000001</v>
      </c>
      <c r="I177" s="31">
        <v>0.30099999999999999</v>
      </c>
      <c r="J177" s="31">
        <v>0.56040268500000001</v>
      </c>
      <c r="K177" s="31">
        <v>3.0000000000000001E-3</v>
      </c>
      <c r="L177" s="29">
        <f t="shared" si="2"/>
        <v>2.6078234704112333</v>
      </c>
    </row>
    <row r="178" spans="1:12" x14ac:dyDescent="0.2">
      <c r="A178">
        <v>2158</v>
      </c>
      <c r="B178" s="43">
        <v>200</v>
      </c>
      <c r="C178" s="43">
        <v>200</v>
      </c>
      <c r="D178" s="43">
        <v>100</v>
      </c>
      <c r="E178" s="31">
        <v>0.5</v>
      </c>
      <c r="F178" s="31">
        <v>0.185</v>
      </c>
      <c r="G178" s="31">
        <v>0.315</v>
      </c>
      <c r="H178" s="31">
        <v>0.36499999999999999</v>
      </c>
      <c r="I178" s="31">
        <v>0.13500000000000001</v>
      </c>
      <c r="J178" s="31">
        <v>0.5</v>
      </c>
      <c r="K178" s="31">
        <v>0</v>
      </c>
      <c r="L178" s="29">
        <f t="shared" si="2"/>
        <v>2.4500000000000002</v>
      </c>
    </row>
    <row r="179" spans="1:12" x14ac:dyDescent="0.2">
      <c r="A179">
        <v>2159</v>
      </c>
      <c r="B179" s="43">
        <v>225</v>
      </c>
      <c r="C179" s="43">
        <v>225</v>
      </c>
      <c r="D179" s="43">
        <v>141</v>
      </c>
      <c r="E179" s="31">
        <v>0.627</v>
      </c>
      <c r="F179" s="31">
        <v>0.17799999999999999</v>
      </c>
      <c r="G179" s="31">
        <v>0.191</v>
      </c>
      <c r="H179" s="31">
        <v>0.307</v>
      </c>
      <c r="I179" s="31">
        <v>0.32</v>
      </c>
      <c r="J179" s="31">
        <v>0.62946428600000004</v>
      </c>
      <c r="K179" s="31">
        <v>4.0000000000000001E-3</v>
      </c>
      <c r="L179" s="29">
        <f t="shared" si="2"/>
        <v>2.7720883534136549</v>
      </c>
    </row>
    <row r="180" spans="1:12" x14ac:dyDescent="0.2">
      <c r="A180">
        <v>2160</v>
      </c>
      <c r="B180" s="43">
        <v>119</v>
      </c>
      <c r="C180" s="43">
        <v>119</v>
      </c>
      <c r="D180" s="43">
        <v>62</v>
      </c>
      <c r="E180" s="31">
        <v>0.52100000000000002</v>
      </c>
      <c r="F180" s="31">
        <v>0.17599999999999999</v>
      </c>
      <c r="G180" s="31">
        <v>0.30299999999999999</v>
      </c>
      <c r="H180" s="31">
        <v>0.40300000000000002</v>
      </c>
      <c r="I180" s="31">
        <v>0.11799999999999999</v>
      </c>
      <c r="J180" s="31">
        <v>0.52100840299999995</v>
      </c>
      <c r="K180" s="31">
        <v>0</v>
      </c>
      <c r="L180" s="29">
        <f t="shared" si="2"/>
        <v>2.4630000000000001</v>
      </c>
    </row>
    <row r="181" spans="1:12" x14ac:dyDescent="0.2">
      <c r="A181">
        <v>2161</v>
      </c>
      <c r="B181" s="43">
        <v>57</v>
      </c>
      <c r="C181" s="43">
        <v>57</v>
      </c>
      <c r="D181" s="43">
        <v>35</v>
      </c>
      <c r="E181" s="31">
        <v>0.61399999999999999</v>
      </c>
      <c r="F181" s="31">
        <v>0.158</v>
      </c>
      <c r="G181" s="31">
        <v>0.22800000000000001</v>
      </c>
      <c r="H181" s="31">
        <v>0.36799999999999999</v>
      </c>
      <c r="I181" s="31">
        <v>0.246</v>
      </c>
      <c r="J181" s="31">
        <v>0.61403508799999995</v>
      </c>
      <c r="K181" s="31">
        <v>0</v>
      </c>
      <c r="L181" s="29">
        <f t="shared" si="2"/>
        <v>2.702</v>
      </c>
    </row>
    <row r="182" spans="1:12" x14ac:dyDescent="0.2">
      <c r="A182">
        <v>2162</v>
      </c>
      <c r="B182" s="43">
        <v>79</v>
      </c>
      <c r="C182" s="43">
        <v>79</v>
      </c>
      <c r="D182" s="43">
        <v>42</v>
      </c>
      <c r="E182" s="31">
        <v>0.53200000000000003</v>
      </c>
      <c r="F182" s="31">
        <v>0.20300000000000001</v>
      </c>
      <c r="G182" s="31">
        <v>0.253</v>
      </c>
      <c r="H182" s="31">
        <v>0.35399999999999998</v>
      </c>
      <c r="I182" s="31">
        <v>0.17699999999999999</v>
      </c>
      <c r="J182" s="31">
        <v>0.53846153799999996</v>
      </c>
      <c r="K182" s="31">
        <v>1.2999999999999999E-2</v>
      </c>
      <c r="L182" s="29">
        <f t="shared" si="2"/>
        <v>2.5116514690982776</v>
      </c>
    </row>
    <row r="183" spans="1:12" x14ac:dyDescent="0.2">
      <c r="A183">
        <v>2166</v>
      </c>
      <c r="B183" s="43">
        <v>225</v>
      </c>
      <c r="C183" s="43">
        <v>225</v>
      </c>
      <c r="D183" s="43">
        <v>141</v>
      </c>
      <c r="E183" s="31">
        <v>0.627</v>
      </c>
      <c r="F183" s="31">
        <v>0.14699999999999999</v>
      </c>
      <c r="G183" s="31">
        <v>0.191</v>
      </c>
      <c r="H183" s="31">
        <v>0.40400000000000003</v>
      </c>
      <c r="I183" s="31">
        <v>0.222</v>
      </c>
      <c r="J183" s="31">
        <v>0.64976958500000004</v>
      </c>
      <c r="K183" s="31">
        <v>3.5999999999999997E-2</v>
      </c>
      <c r="L183" s="29">
        <f t="shared" si="2"/>
        <v>2.7271784232365146</v>
      </c>
    </row>
    <row r="184" spans="1:12" x14ac:dyDescent="0.2">
      <c r="A184">
        <v>2167</v>
      </c>
      <c r="B184" s="43">
        <v>148</v>
      </c>
      <c r="C184" s="43">
        <v>148</v>
      </c>
      <c r="D184" s="43">
        <v>75</v>
      </c>
      <c r="E184" s="31">
        <v>0.50700000000000001</v>
      </c>
      <c r="F184" s="31">
        <v>0.19600000000000001</v>
      </c>
      <c r="G184" s="31">
        <v>0.29699999999999999</v>
      </c>
      <c r="H184" s="31">
        <v>0.29699999999999999</v>
      </c>
      <c r="I184" s="31">
        <v>0.20899999999999999</v>
      </c>
      <c r="J184" s="31">
        <v>0.506756757</v>
      </c>
      <c r="K184" s="31">
        <v>0</v>
      </c>
      <c r="L184" s="29">
        <f t="shared" si="2"/>
        <v>2.5169999999999999</v>
      </c>
    </row>
    <row r="185" spans="1:12" x14ac:dyDescent="0.2">
      <c r="A185">
        <v>2168</v>
      </c>
      <c r="B185" s="43">
        <v>241</v>
      </c>
      <c r="C185" s="43">
        <v>241</v>
      </c>
      <c r="D185" s="43">
        <v>102</v>
      </c>
      <c r="E185" s="31">
        <v>0.42299999999999999</v>
      </c>
      <c r="F185" s="31">
        <v>0.35299999999999998</v>
      </c>
      <c r="G185" s="31">
        <v>0.22</v>
      </c>
      <c r="H185" s="31">
        <v>0.24099999999999999</v>
      </c>
      <c r="I185" s="31">
        <v>0.183</v>
      </c>
      <c r="J185" s="31">
        <v>0.42499999999999999</v>
      </c>
      <c r="K185" s="31">
        <v>4.0000000000000001E-3</v>
      </c>
      <c r="L185" s="29">
        <f t="shared" si="2"/>
        <v>2.2570281124497993</v>
      </c>
    </row>
    <row r="186" spans="1:12" x14ac:dyDescent="0.2">
      <c r="A186">
        <v>2169</v>
      </c>
      <c r="B186" s="43">
        <v>202</v>
      </c>
      <c r="C186" s="43">
        <v>202</v>
      </c>
      <c r="D186" s="43">
        <v>142</v>
      </c>
      <c r="E186" s="31">
        <v>0.70299999999999996</v>
      </c>
      <c r="F186" s="31">
        <v>0.124</v>
      </c>
      <c r="G186" s="31">
        <v>0.16800000000000001</v>
      </c>
      <c r="H186" s="31">
        <v>0.23799999999999999</v>
      </c>
      <c r="I186" s="31">
        <v>0.46500000000000002</v>
      </c>
      <c r="J186" s="31">
        <v>0.706467662</v>
      </c>
      <c r="K186" s="31">
        <v>5.0000000000000001E-3</v>
      </c>
      <c r="L186" s="29">
        <f t="shared" si="2"/>
        <v>3.0492462311557786</v>
      </c>
    </row>
    <row r="187" spans="1:12" x14ac:dyDescent="0.2">
      <c r="A187">
        <v>2172</v>
      </c>
      <c r="B187" s="43">
        <v>416</v>
      </c>
      <c r="C187" s="43">
        <v>416</v>
      </c>
      <c r="D187" s="43">
        <v>303</v>
      </c>
      <c r="E187" s="31">
        <v>0.72799999999999998</v>
      </c>
      <c r="F187" s="31">
        <v>0.11799999999999999</v>
      </c>
      <c r="G187" s="31">
        <v>0.125</v>
      </c>
      <c r="H187" s="31">
        <v>0.32</v>
      </c>
      <c r="I187" s="31">
        <v>0.40899999999999997</v>
      </c>
      <c r="J187" s="31">
        <v>0.75</v>
      </c>
      <c r="K187" s="31">
        <v>2.9000000000000001E-2</v>
      </c>
      <c r="L187" s="29">
        <f t="shared" si="2"/>
        <v>3.0525231719876413</v>
      </c>
    </row>
    <row r="188" spans="1:12" x14ac:dyDescent="0.2">
      <c r="A188">
        <v>2173</v>
      </c>
      <c r="B188" s="43">
        <v>437</v>
      </c>
      <c r="C188" s="43">
        <v>437</v>
      </c>
      <c r="D188" s="43">
        <v>259</v>
      </c>
      <c r="E188" s="31">
        <v>0.59299999999999997</v>
      </c>
      <c r="F188" s="31">
        <v>0.215</v>
      </c>
      <c r="G188" s="31">
        <v>0.17799999999999999</v>
      </c>
      <c r="H188" s="31">
        <v>0.27500000000000002</v>
      </c>
      <c r="I188" s="31">
        <v>0.318</v>
      </c>
      <c r="J188" s="31">
        <v>0.60092807400000003</v>
      </c>
      <c r="K188" s="31">
        <v>1.4E-2</v>
      </c>
      <c r="L188" s="29">
        <f t="shared" si="2"/>
        <v>2.7058823529411766</v>
      </c>
    </row>
    <row r="189" spans="1:12" x14ac:dyDescent="0.2">
      <c r="A189">
        <v>2174</v>
      </c>
      <c r="B189" s="43">
        <v>72</v>
      </c>
      <c r="C189" s="43">
        <v>72</v>
      </c>
      <c r="D189" s="43">
        <v>28</v>
      </c>
      <c r="E189" s="31">
        <v>0.38900000000000001</v>
      </c>
      <c r="F189" s="31">
        <v>0.23599999999999999</v>
      </c>
      <c r="G189" s="31">
        <v>0.34699999999999998</v>
      </c>
      <c r="H189" s="31">
        <v>0.30599999999999999</v>
      </c>
      <c r="I189" s="31">
        <v>8.3000000000000004E-2</v>
      </c>
      <c r="J189" s="31">
        <v>0.4</v>
      </c>
      <c r="K189" s="31">
        <v>2.8000000000000001E-2</v>
      </c>
      <c r="L189" s="29">
        <f t="shared" si="2"/>
        <v>2.2427983539094649</v>
      </c>
    </row>
    <row r="190" spans="1:12" x14ac:dyDescent="0.2">
      <c r="A190">
        <v>2175</v>
      </c>
      <c r="B190" s="43">
        <v>260</v>
      </c>
      <c r="C190" s="43">
        <v>260</v>
      </c>
      <c r="D190" s="43">
        <v>176</v>
      </c>
      <c r="E190" s="31">
        <v>0.67700000000000005</v>
      </c>
      <c r="F190" s="31">
        <v>0.13500000000000001</v>
      </c>
      <c r="G190" s="31">
        <v>0.18099999999999999</v>
      </c>
      <c r="H190" s="31">
        <v>0.33500000000000002</v>
      </c>
      <c r="I190" s="31">
        <v>0.34200000000000003</v>
      </c>
      <c r="J190" s="31">
        <v>0.68217054300000002</v>
      </c>
      <c r="K190" s="31">
        <v>8.0000000000000002E-3</v>
      </c>
      <c r="L190" s="29">
        <f t="shared" si="2"/>
        <v>2.8931451612903225</v>
      </c>
    </row>
    <row r="191" spans="1:12" x14ac:dyDescent="0.2">
      <c r="A191">
        <v>2176</v>
      </c>
      <c r="B191" s="43">
        <v>253</v>
      </c>
      <c r="C191" s="43">
        <v>253</v>
      </c>
      <c r="D191" s="43">
        <v>97</v>
      </c>
      <c r="E191" s="31">
        <v>0.38300000000000001</v>
      </c>
      <c r="F191" s="31">
        <v>0.40300000000000002</v>
      </c>
      <c r="G191" s="31">
        <v>0.21299999999999999</v>
      </c>
      <c r="H191" s="31">
        <v>0.26500000000000001</v>
      </c>
      <c r="I191" s="31">
        <v>0.11899999999999999</v>
      </c>
      <c r="J191" s="31">
        <v>0.38339920900000002</v>
      </c>
      <c r="K191" s="31">
        <v>0</v>
      </c>
      <c r="L191" s="29">
        <f t="shared" si="2"/>
        <v>2.1</v>
      </c>
    </row>
    <row r="192" spans="1:12" x14ac:dyDescent="0.2">
      <c r="A192">
        <v>2177</v>
      </c>
      <c r="B192" s="43">
        <v>226</v>
      </c>
      <c r="C192" s="43">
        <v>226</v>
      </c>
      <c r="D192" s="43">
        <v>64</v>
      </c>
      <c r="E192" s="31">
        <v>0.28299999999999997</v>
      </c>
      <c r="F192" s="31">
        <v>0.438</v>
      </c>
      <c r="G192" s="31">
        <v>0.26500000000000001</v>
      </c>
      <c r="H192" s="31">
        <v>0.20799999999999999</v>
      </c>
      <c r="I192" s="31">
        <v>7.4999999999999997E-2</v>
      </c>
      <c r="J192" s="31">
        <v>0.28699551600000001</v>
      </c>
      <c r="K192" s="31">
        <v>1.2999999999999999E-2</v>
      </c>
      <c r="L192" s="29">
        <f t="shared" si="2"/>
        <v>1.9169199594731512</v>
      </c>
    </row>
    <row r="193" spans="1:12" x14ac:dyDescent="0.2">
      <c r="A193">
        <v>2179</v>
      </c>
      <c r="B193" s="43">
        <v>401</v>
      </c>
      <c r="C193" s="43">
        <v>401</v>
      </c>
      <c r="D193" s="43">
        <v>163</v>
      </c>
      <c r="E193" s="31">
        <v>0.40600000000000003</v>
      </c>
      <c r="F193" s="31">
        <v>0.309</v>
      </c>
      <c r="G193" s="31">
        <v>0.26200000000000001</v>
      </c>
      <c r="H193" s="31">
        <v>0.28399999999999997</v>
      </c>
      <c r="I193" s="31">
        <v>0.122</v>
      </c>
      <c r="J193" s="31">
        <v>0.41581632699999999</v>
      </c>
      <c r="K193" s="31">
        <v>2.1999999999999999E-2</v>
      </c>
      <c r="L193" s="29">
        <f t="shared" si="2"/>
        <v>2.221881390593047</v>
      </c>
    </row>
    <row r="194" spans="1:12" x14ac:dyDescent="0.2">
      <c r="A194">
        <v>2180</v>
      </c>
      <c r="B194" s="43">
        <v>322</v>
      </c>
      <c r="C194" s="43">
        <v>322</v>
      </c>
      <c r="D194" s="43">
        <v>205</v>
      </c>
      <c r="E194" s="31">
        <v>0.63700000000000001</v>
      </c>
      <c r="F194" s="31">
        <v>0.152</v>
      </c>
      <c r="G194" s="31">
        <v>0.20200000000000001</v>
      </c>
      <c r="H194" s="31">
        <v>0.35699999999999998</v>
      </c>
      <c r="I194" s="31">
        <v>0.28000000000000003</v>
      </c>
      <c r="J194" s="31">
        <v>0.64263322899999997</v>
      </c>
      <c r="K194" s="31">
        <v>8.9999999999999993E-3</v>
      </c>
      <c r="L194" s="29">
        <f t="shared" si="2"/>
        <v>2.7719475277497478</v>
      </c>
    </row>
    <row r="195" spans="1:12" x14ac:dyDescent="0.2">
      <c r="A195">
        <v>2181</v>
      </c>
      <c r="B195" s="43">
        <v>180</v>
      </c>
      <c r="C195" s="43">
        <v>180</v>
      </c>
      <c r="D195" s="43">
        <v>133</v>
      </c>
      <c r="E195" s="31">
        <v>0.73899999999999999</v>
      </c>
      <c r="F195" s="31">
        <v>6.7000000000000004E-2</v>
      </c>
      <c r="G195" s="31">
        <v>0.19400000000000001</v>
      </c>
      <c r="H195" s="31">
        <v>0.28899999999999998</v>
      </c>
      <c r="I195" s="31">
        <v>0.45</v>
      </c>
      <c r="J195" s="31">
        <v>0.73888888900000005</v>
      </c>
      <c r="K195" s="31">
        <v>0</v>
      </c>
      <c r="L195" s="29">
        <f t="shared" ref="L195:L258" si="3">(F195+2*G195+3*H195+4*I195)/(1-K195)</f>
        <v>3.1219999999999999</v>
      </c>
    </row>
    <row r="196" spans="1:12" x14ac:dyDescent="0.2">
      <c r="A196">
        <v>2182</v>
      </c>
      <c r="B196" s="43">
        <v>318</v>
      </c>
      <c r="C196" s="43">
        <v>318</v>
      </c>
      <c r="D196" s="43">
        <v>219</v>
      </c>
      <c r="E196" s="31">
        <v>0.68899999999999995</v>
      </c>
      <c r="F196" s="31">
        <v>0.13200000000000001</v>
      </c>
      <c r="G196" s="31">
        <v>0.154</v>
      </c>
      <c r="H196" s="31">
        <v>0.34300000000000003</v>
      </c>
      <c r="I196" s="31">
        <v>0.34599999999999997</v>
      </c>
      <c r="J196" s="31">
        <v>0.70645161300000003</v>
      </c>
      <c r="K196" s="31">
        <v>2.5000000000000001E-2</v>
      </c>
      <c r="L196" s="29">
        <f t="shared" si="3"/>
        <v>2.9261538461538459</v>
      </c>
    </row>
    <row r="197" spans="1:12" x14ac:dyDescent="0.2">
      <c r="A197">
        <v>2183</v>
      </c>
      <c r="B197" s="43">
        <v>205</v>
      </c>
      <c r="C197" s="43">
        <v>205</v>
      </c>
      <c r="D197" s="43">
        <v>176</v>
      </c>
      <c r="E197" s="31">
        <v>0.85899999999999999</v>
      </c>
      <c r="F197" s="31">
        <v>5.8999999999999997E-2</v>
      </c>
      <c r="G197" s="31">
        <v>6.8000000000000005E-2</v>
      </c>
      <c r="H197" s="31">
        <v>0.23899999999999999</v>
      </c>
      <c r="I197" s="31">
        <v>0.62</v>
      </c>
      <c r="J197" s="31">
        <v>0.87128712900000005</v>
      </c>
      <c r="K197" s="31">
        <v>1.4999999999999999E-2</v>
      </c>
      <c r="L197" s="29">
        <f t="shared" si="3"/>
        <v>3.4436548223350254</v>
      </c>
    </row>
    <row r="198" spans="1:12" x14ac:dyDescent="0.2">
      <c r="A198">
        <v>2185</v>
      </c>
      <c r="B198" s="43">
        <v>342</v>
      </c>
      <c r="C198" s="43">
        <v>342</v>
      </c>
      <c r="D198" s="43">
        <v>264</v>
      </c>
      <c r="E198" s="31">
        <v>0.77200000000000002</v>
      </c>
      <c r="F198" s="31">
        <v>0.11700000000000001</v>
      </c>
      <c r="G198" s="31">
        <v>0.111</v>
      </c>
      <c r="H198" s="31">
        <v>0.29499999999999998</v>
      </c>
      <c r="I198" s="31">
        <v>0.47699999999999998</v>
      </c>
      <c r="J198" s="31">
        <v>0.77192982499999996</v>
      </c>
      <c r="K198" s="31">
        <v>0</v>
      </c>
      <c r="L198" s="29">
        <f t="shared" si="3"/>
        <v>3.1319999999999997</v>
      </c>
    </row>
    <row r="199" spans="1:12" x14ac:dyDescent="0.2">
      <c r="A199">
        <v>2189</v>
      </c>
      <c r="B199" s="43">
        <v>191</v>
      </c>
      <c r="C199" s="43">
        <v>191</v>
      </c>
      <c r="D199" s="43">
        <v>68</v>
      </c>
      <c r="E199" s="31">
        <v>0.35599999999999998</v>
      </c>
      <c r="F199" s="31">
        <v>0.48199999999999998</v>
      </c>
      <c r="G199" s="31">
        <v>0.16200000000000001</v>
      </c>
      <c r="H199" s="31">
        <v>0.25700000000000001</v>
      </c>
      <c r="I199" s="31">
        <v>9.9000000000000005E-2</v>
      </c>
      <c r="J199" s="31">
        <v>0.35602094200000001</v>
      </c>
      <c r="K199" s="31">
        <v>0</v>
      </c>
      <c r="L199" s="29">
        <f t="shared" si="3"/>
        <v>1.9729999999999999</v>
      </c>
    </row>
    <row r="200" spans="1:12" x14ac:dyDescent="0.2">
      <c r="A200">
        <v>2190</v>
      </c>
      <c r="B200" s="43">
        <v>203</v>
      </c>
      <c r="C200" s="43">
        <v>203</v>
      </c>
      <c r="D200" s="43">
        <v>147</v>
      </c>
      <c r="E200" s="31">
        <v>0.72399999999999998</v>
      </c>
      <c r="F200" s="31">
        <v>0.10299999999999999</v>
      </c>
      <c r="G200" s="31">
        <v>0.16300000000000001</v>
      </c>
      <c r="H200" s="31">
        <v>0.29599999999999999</v>
      </c>
      <c r="I200" s="31">
        <v>0.42899999999999999</v>
      </c>
      <c r="J200" s="31">
        <v>0.73134328400000004</v>
      </c>
      <c r="K200" s="31">
        <v>0.01</v>
      </c>
      <c r="L200" s="29">
        <f t="shared" si="3"/>
        <v>3.0636363636363635</v>
      </c>
    </row>
    <row r="201" spans="1:12" x14ac:dyDescent="0.2">
      <c r="A201">
        <v>2191</v>
      </c>
      <c r="B201" s="43">
        <v>314</v>
      </c>
      <c r="C201" s="43">
        <v>314</v>
      </c>
      <c r="D201" s="43">
        <v>128</v>
      </c>
      <c r="E201" s="31">
        <v>0.40799999999999997</v>
      </c>
      <c r="F201" s="31">
        <v>0.35399999999999998</v>
      </c>
      <c r="G201" s="31">
        <v>0.23599999999999999</v>
      </c>
      <c r="H201" s="31">
        <v>0.25800000000000001</v>
      </c>
      <c r="I201" s="31">
        <v>0.15</v>
      </c>
      <c r="J201" s="31">
        <v>0.408945687</v>
      </c>
      <c r="K201" s="31">
        <v>3.0000000000000001E-3</v>
      </c>
      <c r="L201" s="29">
        <f t="shared" si="3"/>
        <v>2.2066198595787365</v>
      </c>
    </row>
    <row r="202" spans="1:12" x14ac:dyDescent="0.2">
      <c r="A202">
        <v>2196</v>
      </c>
      <c r="B202" s="43">
        <v>148</v>
      </c>
      <c r="C202" s="43">
        <v>148</v>
      </c>
      <c r="D202" s="43">
        <v>38</v>
      </c>
      <c r="E202" s="31">
        <v>0.25700000000000001</v>
      </c>
      <c r="F202" s="31">
        <v>0.52700000000000002</v>
      </c>
      <c r="G202" s="31">
        <v>0.20899999999999999</v>
      </c>
      <c r="H202" s="31">
        <v>0.14899999999999999</v>
      </c>
      <c r="I202" s="31">
        <v>0.108</v>
      </c>
      <c r="J202" s="31">
        <v>0.25850340100000002</v>
      </c>
      <c r="K202" s="31">
        <v>7.0000000000000001E-3</v>
      </c>
      <c r="L202" s="29">
        <f t="shared" si="3"/>
        <v>1.8368580060422959</v>
      </c>
    </row>
    <row r="203" spans="1:12" x14ac:dyDescent="0.2">
      <c r="A203">
        <v>2198</v>
      </c>
      <c r="B203" s="43">
        <v>335</v>
      </c>
      <c r="C203" s="43">
        <v>335</v>
      </c>
      <c r="D203" s="43">
        <v>146</v>
      </c>
      <c r="E203" s="31">
        <v>0.436</v>
      </c>
      <c r="F203" s="31">
        <v>0.26900000000000002</v>
      </c>
      <c r="G203" s="31">
        <v>0.28699999999999998</v>
      </c>
      <c r="H203" s="31">
        <v>0.31900000000000001</v>
      </c>
      <c r="I203" s="31">
        <v>0.11600000000000001</v>
      </c>
      <c r="J203" s="31">
        <v>0.43975903599999999</v>
      </c>
      <c r="K203" s="31">
        <v>8.9999999999999993E-3</v>
      </c>
      <c r="L203" s="29">
        <f t="shared" si="3"/>
        <v>2.2845610494450055</v>
      </c>
    </row>
    <row r="204" spans="1:12" x14ac:dyDescent="0.2">
      <c r="A204">
        <v>2199</v>
      </c>
      <c r="B204" s="43">
        <v>193</v>
      </c>
      <c r="C204" s="43">
        <v>193</v>
      </c>
      <c r="D204" s="43">
        <v>49</v>
      </c>
      <c r="E204" s="31">
        <v>0.254</v>
      </c>
      <c r="F204" s="31">
        <v>0.46600000000000003</v>
      </c>
      <c r="G204" s="31">
        <v>0.20699999999999999</v>
      </c>
      <c r="H204" s="31">
        <v>0.14000000000000001</v>
      </c>
      <c r="I204" s="31">
        <v>0.114</v>
      </c>
      <c r="J204" s="31">
        <v>0.27374301699999998</v>
      </c>
      <c r="K204" s="31">
        <v>7.2999999999999995E-2</v>
      </c>
      <c r="L204" s="29">
        <f t="shared" si="3"/>
        <v>1.8942826321467097</v>
      </c>
    </row>
    <row r="205" spans="1:12" x14ac:dyDescent="0.2">
      <c r="A205">
        <v>2201</v>
      </c>
      <c r="B205" s="43">
        <v>115</v>
      </c>
      <c r="C205" s="43">
        <v>115</v>
      </c>
      <c r="D205" s="43">
        <v>98</v>
      </c>
      <c r="E205" s="31">
        <v>0.85199999999999998</v>
      </c>
      <c r="F205" s="31">
        <v>3.5000000000000003E-2</v>
      </c>
      <c r="G205" s="31">
        <v>0.104</v>
      </c>
      <c r="H205" s="31">
        <v>0.183</v>
      </c>
      <c r="I205" s="31">
        <v>0.67</v>
      </c>
      <c r="J205" s="31">
        <v>0.85964912299999996</v>
      </c>
      <c r="K205" s="31">
        <v>8.9999999999999993E-3</v>
      </c>
      <c r="L205" s="29">
        <f t="shared" si="3"/>
        <v>3.5035317860746722</v>
      </c>
    </row>
    <row r="206" spans="1:12" x14ac:dyDescent="0.2">
      <c r="A206">
        <v>2205</v>
      </c>
      <c r="B206" s="43">
        <v>206</v>
      </c>
      <c r="C206" s="43">
        <v>206</v>
      </c>
      <c r="D206" s="43">
        <v>130</v>
      </c>
      <c r="E206" s="31">
        <v>0.63100000000000001</v>
      </c>
      <c r="F206" s="31">
        <v>0.184</v>
      </c>
      <c r="G206" s="31">
        <v>0.18</v>
      </c>
      <c r="H206" s="31">
        <v>0.30099999999999999</v>
      </c>
      <c r="I206" s="31">
        <v>0.33</v>
      </c>
      <c r="J206" s="31">
        <v>0.634146341</v>
      </c>
      <c r="K206" s="31">
        <v>5.0000000000000001E-3</v>
      </c>
      <c r="L206" s="29">
        <f t="shared" si="3"/>
        <v>2.7809045226130658</v>
      </c>
    </row>
    <row r="207" spans="1:12" x14ac:dyDescent="0.2">
      <c r="A207">
        <v>2206</v>
      </c>
      <c r="B207" s="43">
        <v>138</v>
      </c>
      <c r="C207" s="43">
        <v>138</v>
      </c>
      <c r="D207" s="43">
        <v>89</v>
      </c>
      <c r="E207" s="31">
        <v>0.64500000000000002</v>
      </c>
      <c r="F207" s="31">
        <v>0.14499999999999999</v>
      </c>
      <c r="G207" s="31">
        <v>0.18099999999999999</v>
      </c>
      <c r="H207" s="31">
        <v>0.37</v>
      </c>
      <c r="I207" s="31">
        <v>0.27500000000000002</v>
      </c>
      <c r="J207" s="31">
        <v>0.66417910400000002</v>
      </c>
      <c r="K207" s="31">
        <v>2.9000000000000001E-2</v>
      </c>
      <c r="L207" s="29">
        <f t="shared" si="3"/>
        <v>2.7981462409886717</v>
      </c>
    </row>
    <row r="208" spans="1:12" x14ac:dyDescent="0.2">
      <c r="A208">
        <v>2207</v>
      </c>
      <c r="B208" s="43">
        <v>79</v>
      </c>
      <c r="C208" s="43">
        <v>79</v>
      </c>
      <c r="D208" s="43">
        <v>55</v>
      </c>
      <c r="E208" s="31">
        <v>0.69599999999999995</v>
      </c>
      <c r="F208" s="31">
        <v>0.127</v>
      </c>
      <c r="G208" s="31">
        <v>0.17699999999999999</v>
      </c>
      <c r="H208" s="31">
        <v>0.41799999999999998</v>
      </c>
      <c r="I208" s="31">
        <v>0.27800000000000002</v>
      </c>
      <c r="J208" s="31">
        <v>0.69620253200000004</v>
      </c>
      <c r="K208" s="31">
        <v>0</v>
      </c>
      <c r="L208" s="29">
        <f t="shared" si="3"/>
        <v>2.847</v>
      </c>
    </row>
    <row r="209" spans="1:12" x14ac:dyDescent="0.2">
      <c r="A209">
        <v>2209</v>
      </c>
      <c r="B209" s="43">
        <v>311</v>
      </c>
      <c r="C209" s="43">
        <v>311</v>
      </c>
      <c r="D209" s="43">
        <v>162</v>
      </c>
      <c r="E209" s="31">
        <v>0.52100000000000002</v>
      </c>
      <c r="F209" s="31">
        <v>0.22800000000000001</v>
      </c>
      <c r="G209" s="31">
        <v>0.23499999999999999</v>
      </c>
      <c r="H209" s="31">
        <v>0.29899999999999999</v>
      </c>
      <c r="I209" s="31">
        <v>0.222</v>
      </c>
      <c r="J209" s="31">
        <v>0.52941176499999998</v>
      </c>
      <c r="K209" s="31">
        <v>1.6E-2</v>
      </c>
      <c r="L209" s="29">
        <f t="shared" si="3"/>
        <v>2.5233739837398375</v>
      </c>
    </row>
    <row r="210" spans="1:12" x14ac:dyDescent="0.2">
      <c r="A210">
        <v>2214</v>
      </c>
      <c r="B210" s="43">
        <v>145</v>
      </c>
      <c r="C210" s="43">
        <v>145</v>
      </c>
      <c r="D210" s="43">
        <v>93</v>
      </c>
      <c r="E210" s="31">
        <v>0.64100000000000001</v>
      </c>
      <c r="F210" s="31">
        <v>0.152</v>
      </c>
      <c r="G210" s="31">
        <v>0.193</v>
      </c>
      <c r="H210" s="31">
        <v>0.46899999999999997</v>
      </c>
      <c r="I210" s="31">
        <v>0.17199999999999999</v>
      </c>
      <c r="J210" s="31">
        <v>0.65034965</v>
      </c>
      <c r="K210" s="31">
        <v>1.4E-2</v>
      </c>
      <c r="L210" s="29">
        <f t="shared" si="3"/>
        <v>2.6703853955375254</v>
      </c>
    </row>
    <row r="211" spans="1:12" x14ac:dyDescent="0.2">
      <c r="A211">
        <v>2215</v>
      </c>
      <c r="B211" s="43">
        <v>323</v>
      </c>
      <c r="C211" s="43">
        <v>323</v>
      </c>
      <c r="D211" s="43">
        <v>153</v>
      </c>
      <c r="E211" s="31">
        <v>0.47399999999999998</v>
      </c>
      <c r="F211" s="31">
        <v>0.217</v>
      </c>
      <c r="G211" s="31">
        <v>0.254</v>
      </c>
      <c r="H211" s="31">
        <v>0.33100000000000002</v>
      </c>
      <c r="I211" s="31">
        <v>0.14199999999999999</v>
      </c>
      <c r="J211" s="31">
        <v>0.50163934399999999</v>
      </c>
      <c r="K211" s="31">
        <v>5.6000000000000001E-2</v>
      </c>
      <c r="L211" s="29">
        <f t="shared" si="3"/>
        <v>2.4216101694915255</v>
      </c>
    </row>
    <row r="212" spans="1:12" x14ac:dyDescent="0.2">
      <c r="A212">
        <v>2218</v>
      </c>
      <c r="B212" s="43">
        <v>221</v>
      </c>
      <c r="C212" s="43">
        <v>221</v>
      </c>
      <c r="D212" s="43">
        <v>103</v>
      </c>
      <c r="E212" s="31">
        <v>0.46600000000000003</v>
      </c>
      <c r="F212" s="31">
        <v>0.28999999999999998</v>
      </c>
      <c r="G212" s="31">
        <v>0.222</v>
      </c>
      <c r="H212" s="31">
        <v>0.22600000000000001</v>
      </c>
      <c r="I212" s="31">
        <v>0.24</v>
      </c>
      <c r="J212" s="31">
        <v>0.47685185200000002</v>
      </c>
      <c r="K212" s="31">
        <v>2.3E-2</v>
      </c>
      <c r="L212" s="29">
        <f t="shared" si="3"/>
        <v>2.4278403275332652</v>
      </c>
    </row>
    <row r="213" spans="1:12" x14ac:dyDescent="0.2">
      <c r="A213">
        <v>2219</v>
      </c>
      <c r="B213" s="43">
        <v>689</v>
      </c>
      <c r="C213" s="43">
        <v>689</v>
      </c>
      <c r="D213" s="43">
        <v>438</v>
      </c>
      <c r="E213" s="31">
        <v>0.63600000000000001</v>
      </c>
      <c r="F213" s="31">
        <v>0.128</v>
      </c>
      <c r="G213" s="31">
        <v>0.219</v>
      </c>
      <c r="H213" s="31">
        <v>0.41199999999999998</v>
      </c>
      <c r="I213" s="31">
        <v>0.224</v>
      </c>
      <c r="J213" s="31">
        <v>0.64697193500000005</v>
      </c>
      <c r="K213" s="31">
        <v>1.7000000000000001E-2</v>
      </c>
      <c r="L213" s="29">
        <f t="shared" si="3"/>
        <v>2.7446592065106814</v>
      </c>
    </row>
    <row r="214" spans="1:12" x14ac:dyDescent="0.2">
      <c r="A214">
        <v>2220</v>
      </c>
      <c r="B214" s="43">
        <v>504</v>
      </c>
      <c r="C214" s="43">
        <v>504</v>
      </c>
      <c r="D214" s="43">
        <v>442</v>
      </c>
      <c r="E214" s="31">
        <v>0.877</v>
      </c>
      <c r="F214" s="31">
        <v>2.8000000000000001E-2</v>
      </c>
      <c r="G214" s="31">
        <v>5.3999999999999999E-2</v>
      </c>
      <c r="H214" s="31">
        <v>0.252</v>
      </c>
      <c r="I214" s="31">
        <v>0.625</v>
      </c>
      <c r="J214" s="31">
        <v>0.91511387200000005</v>
      </c>
      <c r="K214" s="31">
        <v>4.2000000000000003E-2</v>
      </c>
      <c r="L214" s="29">
        <f t="shared" si="3"/>
        <v>3.5407098121085596</v>
      </c>
    </row>
    <row r="215" spans="1:12" x14ac:dyDescent="0.2">
      <c r="A215">
        <v>2222</v>
      </c>
      <c r="B215" s="43">
        <v>273</v>
      </c>
      <c r="C215" s="43">
        <v>273</v>
      </c>
      <c r="D215" s="43">
        <v>233</v>
      </c>
      <c r="E215" s="31">
        <v>0.85299999999999998</v>
      </c>
      <c r="F215" s="31">
        <v>4.8000000000000001E-2</v>
      </c>
      <c r="G215" s="31">
        <v>9.1999999999999998E-2</v>
      </c>
      <c r="H215" s="31">
        <v>0.223</v>
      </c>
      <c r="I215" s="31">
        <v>0.63</v>
      </c>
      <c r="J215" s="31">
        <v>0.85977859800000001</v>
      </c>
      <c r="K215" s="31">
        <v>7.0000000000000001E-3</v>
      </c>
      <c r="L215" s="29">
        <f t="shared" si="3"/>
        <v>3.4451158106747233</v>
      </c>
    </row>
    <row r="216" spans="1:12" x14ac:dyDescent="0.2">
      <c r="A216">
        <v>2223</v>
      </c>
      <c r="B216" s="43">
        <v>196</v>
      </c>
      <c r="C216" s="43">
        <v>196</v>
      </c>
      <c r="D216" s="43">
        <v>142</v>
      </c>
      <c r="E216" s="31">
        <v>0.72399999999999998</v>
      </c>
      <c r="F216" s="31">
        <v>9.1999999999999998E-2</v>
      </c>
      <c r="G216" s="31">
        <v>0.184</v>
      </c>
      <c r="H216" s="31">
        <v>0.28100000000000003</v>
      </c>
      <c r="I216" s="31">
        <v>0.44400000000000001</v>
      </c>
      <c r="J216" s="31">
        <v>0.72448979599999996</v>
      </c>
      <c r="K216" s="31">
        <v>0</v>
      </c>
      <c r="L216" s="29">
        <f t="shared" si="3"/>
        <v>3.0789999999999997</v>
      </c>
    </row>
    <row r="217" spans="1:12" x14ac:dyDescent="0.2">
      <c r="A217">
        <v>2225</v>
      </c>
      <c r="B217" s="43">
        <v>156</v>
      </c>
      <c r="C217" s="43">
        <v>156</v>
      </c>
      <c r="D217" s="43">
        <v>121</v>
      </c>
      <c r="E217" s="31">
        <v>0.77600000000000002</v>
      </c>
      <c r="F217" s="31">
        <v>0.115</v>
      </c>
      <c r="G217" s="31">
        <v>9.6000000000000002E-2</v>
      </c>
      <c r="H217" s="31">
        <v>0.32100000000000001</v>
      </c>
      <c r="I217" s="31">
        <v>0.45500000000000002</v>
      </c>
      <c r="J217" s="31">
        <v>0.78571428600000004</v>
      </c>
      <c r="K217" s="31">
        <v>1.2999999999999999E-2</v>
      </c>
      <c r="L217" s="29">
        <f t="shared" si="3"/>
        <v>3.1306990881458967</v>
      </c>
    </row>
    <row r="218" spans="1:12" x14ac:dyDescent="0.2">
      <c r="A218">
        <v>2227</v>
      </c>
      <c r="B218" s="43">
        <v>133</v>
      </c>
      <c r="C218" s="43">
        <v>133</v>
      </c>
      <c r="D218" s="43">
        <v>85</v>
      </c>
      <c r="E218" s="31">
        <v>0.63900000000000001</v>
      </c>
      <c r="F218" s="31">
        <v>0.15</v>
      </c>
      <c r="G218" s="31">
        <v>0.20300000000000001</v>
      </c>
      <c r="H218" s="31">
        <v>0.36099999999999999</v>
      </c>
      <c r="I218" s="31">
        <v>0.27800000000000002</v>
      </c>
      <c r="J218" s="31">
        <v>0.643939394</v>
      </c>
      <c r="K218" s="31">
        <v>8.0000000000000002E-3</v>
      </c>
      <c r="L218" s="29">
        <f t="shared" si="3"/>
        <v>2.773185483870968</v>
      </c>
    </row>
    <row r="219" spans="1:12" x14ac:dyDescent="0.2">
      <c r="A219">
        <v>2229</v>
      </c>
      <c r="B219" s="43">
        <v>255</v>
      </c>
      <c r="C219" s="43">
        <v>255</v>
      </c>
      <c r="D219" s="43">
        <v>177</v>
      </c>
      <c r="E219" s="31">
        <v>0.69399999999999995</v>
      </c>
      <c r="F219" s="31">
        <v>0.153</v>
      </c>
      <c r="G219" s="31">
        <v>0.14899999999999999</v>
      </c>
      <c r="H219" s="31">
        <v>0.36099999999999999</v>
      </c>
      <c r="I219" s="31">
        <v>0.33300000000000002</v>
      </c>
      <c r="J219" s="31">
        <v>0.69685039400000004</v>
      </c>
      <c r="K219" s="31">
        <v>4.0000000000000001E-3</v>
      </c>
      <c r="L219" s="29">
        <f t="shared" si="3"/>
        <v>2.8775100401606424</v>
      </c>
    </row>
    <row r="220" spans="1:12" x14ac:dyDescent="0.2">
      <c r="A220">
        <v>2233</v>
      </c>
      <c r="B220" s="43">
        <v>43</v>
      </c>
      <c r="C220" s="43">
        <v>43</v>
      </c>
      <c r="D220" s="43">
        <v>23</v>
      </c>
      <c r="E220" s="31">
        <v>0.53500000000000003</v>
      </c>
      <c r="F220" s="31">
        <v>0.20899999999999999</v>
      </c>
      <c r="G220" s="31">
        <v>0.23300000000000001</v>
      </c>
      <c r="H220" s="31">
        <v>0.372</v>
      </c>
      <c r="I220" s="31">
        <v>0.16300000000000001</v>
      </c>
      <c r="J220" s="31">
        <v>0.54761904800000005</v>
      </c>
      <c r="K220" s="31">
        <v>2.3E-2</v>
      </c>
      <c r="L220" s="29">
        <f t="shared" si="3"/>
        <v>2.5005117707267144</v>
      </c>
    </row>
    <row r="221" spans="1:12" x14ac:dyDescent="0.2">
      <c r="A221">
        <v>2234</v>
      </c>
      <c r="B221" s="43">
        <v>274</v>
      </c>
      <c r="C221" s="43">
        <v>274</v>
      </c>
      <c r="D221" s="43">
        <v>231</v>
      </c>
      <c r="E221" s="31">
        <v>0.84299999999999997</v>
      </c>
      <c r="F221" s="31">
        <v>4.3999999999999997E-2</v>
      </c>
      <c r="G221" s="31">
        <v>8.4000000000000005E-2</v>
      </c>
      <c r="H221" s="31">
        <v>0.27</v>
      </c>
      <c r="I221" s="31">
        <v>0.57299999999999995</v>
      </c>
      <c r="J221" s="31">
        <v>0.86842105300000005</v>
      </c>
      <c r="K221" s="31">
        <v>2.9000000000000001E-2</v>
      </c>
      <c r="L221" s="29">
        <f t="shared" si="3"/>
        <v>3.4129763130792998</v>
      </c>
    </row>
    <row r="222" spans="1:12" x14ac:dyDescent="0.2">
      <c r="A222">
        <v>2237</v>
      </c>
      <c r="B222" s="43">
        <v>728</v>
      </c>
      <c r="C222" s="43">
        <v>728</v>
      </c>
      <c r="D222" s="43">
        <v>524</v>
      </c>
      <c r="E222" s="31">
        <v>0.72</v>
      </c>
      <c r="F222" s="31">
        <v>9.6000000000000002E-2</v>
      </c>
      <c r="G222" s="31">
        <v>0.16800000000000001</v>
      </c>
      <c r="H222" s="31">
        <v>0.41099999999999998</v>
      </c>
      <c r="I222" s="31">
        <v>0.309</v>
      </c>
      <c r="J222" s="31">
        <v>0.73184357499999997</v>
      </c>
      <c r="K222" s="31">
        <v>1.6E-2</v>
      </c>
      <c r="L222" s="29">
        <f t="shared" si="3"/>
        <v>2.9481707317073167</v>
      </c>
    </row>
    <row r="223" spans="1:12" x14ac:dyDescent="0.2">
      <c r="A223">
        <v>2240</v>
      </c>
      <c r="B223" s="43">
        <v>128</v>
      </c>
      <c r="C223" s="43">
        <v>128</v>
      </c>
      <c r="D223" s="43">
        <v>76</v>
      </c>
      <c r="E223" s="31">
        <v>0.59399999999999997</v>
      </c>
      <c r="F223" s="31">
        <v>0.11700000000000001</v>
      </c>
      <c r="G223" s="31">
        <v>0.26600000000000001</v>
      </c>
      <c r="H223" s="31">
        <v>0.39100000000000001</v>
      </c>
      <c r="I223" s="31">
        <v>0.20300000000000001</v>
      </c>
      <c r="J223" s="31">
        <v>0.60799999999999998</v>
      </c>
      <c r="K223" s="31">
        <v>2.3E-2</v>
      </c>
      <c r="L223" s="29">
        <f t="shared" si="3"/>
        <v>2.696008188331628</v>
      </c>
    </row>
    <row r="224" spans="1:12" x14ac:dyDescent="0.2">
      <c r="A224">
        <v>2241</v>
      </c>
      <c r="B224" s="43">
        <v>68</v>
      </c>
      <c r="C224" s="43">
        <v>68</v>
      </c>
      <c r="D224" s="43">
        <v>42</v>
      </c>
      <c r="E224" s="31">
        <v>0.61799999999999999</v>
      </c>
      <c r="F224" s="31">
        <v>2.9000000000000001E-2</v>
      </c>
      <c r="G224" s="31">
        <v>0.221</v>
      </c>
      <c r="H224" s="31">
        <v>0.47099999999999997</v>
      </c>
      <c r="I224" s="31">
        <v>0.14699999999999999</v>
      </c>
      <c r="J224" s="31">
        <v>0.71186440699999998</v>
      </c>
      <c r="K224" s="31">
        <v>0.13200000000000001</v>
      </c>
      <c r="L224" s="29">
        <f t="shared" si="3"/>
        <v>2.8479262672811059</v>
      </c>
    </row>
    <row r="225" spans="1:12" x14ac:dyDescent="0.2">
      <c r="A225">
        <v>2244</v>
      </c>
      <c r="B225" s="43">
        <v>94</v>
      </c>
      <c r="C225" s="43">
        <v>94</v>
      </c>
      <c r="D225" s="43">
        <v>49</v>
      </c>
      <c r="E225" s="31">
        <v>0.52100000000000002</v>
      </c>
      <c r="F225" s="31">
        <v>0.223</v>
      </c>
      <c r="G225" s="31">
        <v>0.255</v>
      </c>
      <c r="H225" s="31">
        <v>0.245</v>
      </c>
      <c r="I225" s="31">
        <v>0.27700000000000002</v>
      </c>
      <c r="J225" s="31">
        <v>0.52127659599999998</v>
      </c>
      <c r="K225" s="31">
        <v>0</v>
      </c>
      <c r="L225" s="29">
        <f t="shared" si="3"/>
        <v>2.5760000000000001</v>
      </c>
    </row>
    <row r="226" spans="1:12" x14ac:dyDescent="0.2">
      <c r="A226">
        <v>2245</v>
      </c>
      <c r="B226" s="43">
        <v>269</v>
      </c>
      <c r="C226" s="43">
        <v>269</v>
      </c>
      <c r="D226" s="43">
        <v>141</v>
      </c>
      <c r="E226" s="31">
        <v>0.52400000000000002</v>
      </c>
      <c r="F226" s="31">
        <v>0.223</v>
      </c>
      <c r="G226" s="31">
        <v>0.24199999999999999</v>
      </c>
      <c r="H226" s="31">
        <v>0.38300000000000001</v>
      </c>
      <c r="I226" s="31">
        <v>0.14099999999999999</v>
      </c>
      <c r="J226" s="31">
        <v>0.53007518799999997</v>
      </c>
      <c r="K226" s="31">
        <v>1.0999999999999999E-2</v>
      </c>
      <c r="L226" s="29">
        <f t="shared" si="3"/>
        <v>2.4469160768452984</v>
      </c>
    </row>
    <row r="227" spans="1:12" x14ac:dyDescent="0.2">
      <c r="A227">
        <v>2246</v>
      </c>
      <c r="B227" s="43"/>
      <c r="C227" s="43"/>
      <c r="D227" s="43"/>
      <c r="E227" s="31">
        <v>0.75700000000000001</v>
      </c>
      <c r="F227" s="31">
        <v>9.5000000000000001E-2</v>
      </c>
      <c r="G227" s="31">
        <v>0.14899999999999999</v>
      </c>
      <c r="H227" s="31">
        <v>0.36499999999999999</v>
      </c>
      <c r="I227" s="31">
        <v>0.39200000000000002</v>
      </c>
      <c r="J227" s="31">
        <v>0.756756757</v>
      </c>
      <c r="K227" s="31">
        <v>0</v>
      </c>
      <c r="L227" s="29">
        <f t="shared" si="3"/>
        <v>3.056</v>
      </c>
    </row>
    <row r="228" spans="1:12" x14ac:dyDescent="0.2">
      <c r="A228">
        <v>2247</v>
      </c>
      <c r="B228" s="43">
        <v>180</v>
      </c>
      <c r="C228" s="43">
        <v>180</v>
      </c>
      <c r="D228" s="43">
        <v>99</v>
      </c>
      <c r="E228" s="31">
        <v>0.55000000000000004</v>
      </c>
      <c r="F228" s="31">
        <v>0.2</v>
      </c>
      <c r="G228" s="31">
        <v>0.24399999999999999</v>
      </c>
      <c r="H228" s="31">
        <v>0.30599999999999999</v>
      </c>
      <c r="I228" s="31">
        <v>0.24399999999999999</v>
      </c>
      <c r="J228" s="31">
        <v>0.55307262599999996</v>
      </c>
      <c r="K228" s="31">
        <v>6.0000000000000001E-3</v>
      </c>
      <c r="L228" s="29">
        <f t="shared" si="3"/>
        <v>2.5975855130784709</v>
      </c>
    </row>
    <row r="229" spans="1:12" x14ac:dyDescent="0.2">
      <c r="A229">
        <v>2251</v>
      </c>
      <c r="B229" s="43">
        <v>54</v>
      </c>
      <c r="C229" s="43">
        <v>54</v>
      </c>
      <c r="D229" s="43">
        <v>41</v>
      </c>
      <c r="E229" s="31">
        <v>0.75900000000000001</v>
      </c>
      <c r="F229" s="31">
        <v>7.3999999999999996E-2</v>
      </c>
      <c r="G229" s="31">
        <v>0.16700000000000001</v>
      </c>
      <c r="H229" s="31">
        <v>0.46300000000000002</v>
      </c>
      <c r="I229" s="31">
        <v>0.29599999999999999</v>
      </c>
      <c r="J229" s="31">
        <v>0.75925925900000002</v>
      </c>
      <c r="K229" s="31">
        <v>0</v>
      </c>
      <c r="L229" s="29">
        <f t="shared" si="3"/>
        <v>2.9809999999999999</v>
      </c>
    </row>
    <row r="230" spans="1:12" x14ac:dyDescent="0.2">
      <c r="A230">
        <v>2252</v>
      </c>
      <c r="B230" s="43">
        <v>221</v>
      </c>
      <c r="C230" s="43">
        <v>221</v>
      </c>
      <c r="D230" s="43">
        <v>99</v>
      </c>
      <c r="E230" s="31">
        <v>0.44800000000000001</v>
      </c>
      <c r="F230" s="31">
        <v>0.27600000000000002</v>
      </c>
      <c r="G230" s="31">
        <v>0.26700000000000002</v>
      </c>
      <c r="H230" s="31">
        <v>0.27600000000000002</v>
      </c>
      <c r="I230" s="31">
        <v>0.17199999999999999</v>
      </c>
      <c r="J230" s="31">
        <v>0.45205479500000001</v>
      </c>
      <c r="K230" s="31">
        <v>8.9999999999999993E-3</v>
      </c>
      <c r="L230" s="29">
        <f t="shared" si="3"/>
        <v>2.3471241170534816</v>
      </c>
    </row>
    <row r="231" spans="1:12" x14ac:dyDescent="0.2">
      <c r="A231">
        <v>2256</v>
      </c>
      <c r="B231" s="43">
        <v>212</v>
      </c>
      <c r="C231" s="43">
        <v>212</v>
      </c>
      <c r="D231" s="43">
        <v>153</v>
      </c>
      <c r="E231" s="31">
        <v>0.72199999999999998</v>
      </c>
      <c r="F231" s="31">
        <v>0.11799999999999999</v>
      </c>
      <c r="G231" s="31">
        <v>0.127</v>
      </c>
      <c r="H231" s="31">
        <v>0.29699999999999999</v>
      </c>
      <c r="I231" s="31">
        <v>0.42499999999999999</v>
      </c>
      <c r="J231" s="31">
        <v>0.74634146300000004</v>
      </c>
      <c r="K231" s="31">
        <v>3.3000000000000002E-2</v>
      </c>
      <c r="L231" s="29">
        <f t="shared" si="3"/>
        <v>3.0641158221303</v>
      </c>
    </row>
    <row r="232" spans="1:12" x14ac:dyDescent="0.2">
      <c r="A232">
        <v>2257</v>
      </c>
      <c r="B232" s="43">
        <v>228</v>
      </c>
      <c r="C232" s="43">
        <v>228</v>
      </c>
      <c r="D232" s="43">
        <v>124</v>
      </c>
      <c r="E232" s="31">
        <v>0.54400000000000004</v>
      </c>
      <c r="F232" s="31">
        <v>0.22800000000000001</v>
      </c>
      <c r="G232" s="31">
        <v>0.219</v>
      </c>
      <c r="H232" s="31">
        <v>0.254</v>
      </c>
      <c r="I232" s="31">
        <v>0.28899999999999998</v>
      </c>
      <c r="J232" s="31">
        <v>0.54867256600000003</v>
      </c>
      <c r="K232" s="31">
        <v>8.9999999999999993E-3</v>
      </c>
      <c r="L232" s="29">
        <f t="shared" si="3"/>
        <v>2.6074672048435921</v>
      </c>
    </row>
    <row r="233" spans="1:12" x14ac:dyDescent="0.2">
      <c r="A233">
        <v>2258</v>
      </c>
      <c r="B233" s="43">
        <v>345</v>
      </c>
      <c r="C233" s="43">
        <v>345</v>
      </c>
      <c r="D233" s="43">
        <v>292</v>
      </c>
      <c r="E233" s="31">
        <v>0.84599999999999997</v>
      </c>
      <c r="F233" s="31">
        <v>4.2999999999999997E-2</v>
      </c>
      <c r="G233" s="31">
        <v>8.1000000000000003E-2</v>
      </c>
      <c r="H233" s="31">
        <v>0.26100000000000001</v>
      </c>
      <c r="I233" s="31">
        <v>0.58599999999999997</v>
      </c>
      <c r="J233" s="31">
        <v>0.87164179100000005</v>
      </c>
      <c r="K233" s="31">
        <v>2.9000000000000001E-2</v>
      </c>
      <c r="L233" s="29">
        <f t="shared" si="3"/>
        <v>3.431513903192585</v>
      </c>
    </row>
    <row r="234" spans="1:12" x14ac:dyDescent="0.2">
      <c r="A234">
        <v>2260</v>
      </c>
      <c r="B234" s="43">
        <v>204</v>
      </c>
      <c r="C234" s="43">
        <v>204</v>
      </c>
      <c r="D234" s="43">
        <v>124</v>
      </c>
      <c r="E234" s="31">
        <v>0.60799999999999998</v>
      </c>
      <c r="F234" s="31">
        <v>0.16700000000000001</v>
      </c>
      <c r="G234" s="31">
        <v>0.22500000000000001</v>
      </c>
      <c r="H234" s="31">
        <v>0.309</v>
      </c>
      <c r="I234" s="31">
        <v>0.29899999999999999</v>
      </c>
      <c r="J234" s="31">
        <v>0.60784313700000003</v>
      </c>
      <c r="K234" s="31">
        <v>0</v>
      </c>
      <c r="L234" s="29">
        <f t="shared" si="3"/>
        <v>2.74</v>
      </c>
    </row>
    <row r="235" spans="1:12" x14ac:dyDescent="0.2">
      <c r="A235">
        <v>2262</v>
      </c>
      <c r="B235" s="43">
        <v>251</v>
      </c>
      <c r="C235" s="43">
        <v>251</v>
      </c>
      <c r="D235" s="43">
        <v>147</v>
      </c>
      <c r="E235" s="31">
        <v>0.58599999999999997</v>
      </c>
      <c r="F235" s="31">
        <v>0.155</v>
      </c>
      <c r="G235" s="31">
        <v>0.23899999999999999</v>
      </c>
      <c r="H235" s="31">
        <v>0.307</v>
      </c>
      <c r="I235" s="31">
        <v>0.27900000000000003</v>
      </c>
      <c r="J235" s="31">
        <v>0.59756097600000002</v>
      </c>
      <c r="K235" s="31">
        <v>0.02</v>
      </c>
      <c r="L235" s="29">
        <f t="shared" si="3"/>
        <v>2.7244897959183674</v>
      </c>
    </row>
    <row r="236" spans="1:12" x14ac:dyDescent="0.2">
      <c r="A236">
        <v>2263</v>
      </c>
      <c r="B236" s="43"/>
      <c r="C236" s="43"/>
      <c r="D236" s="43"/>
      <c r="E236" s="31">
        <v>0.7</v>
      </c>
      <c r="F236" s="31">
        <v>0</v>
      </c>
      <c r="G236" s="31">
        <v>0.25</v>
      </c>
      <c r="H236" s="31">
        <v>0.35</v>
      </c>
      <c r="I236" s="31">
        <v>0.35</v>
      </c>
      <c r="J236" s="31">
        <v>0.73684210500000002</v>
      </c>
      <c r="K236" s="31">
        <v>0.05</v>
      </c>
      <c r="L236" s="29">
        <f t="shared" si="3"/>
        <v>3.1052631578947367</v>
      </c>
    </row>
    <row r="237" spans="1:12" x14ac:dyDescent="0.2">
      <c r="A237">
        <v>2264</v>
      </c>
      <c r="B237" s="43">
        <v>892</v>
      </c>
      <c r="C237" s="43">
        <v>892</v>
      </c>
      <c r="D237" s="43">
        <v>237</v>
      </c>
      <c r="E237" s="31">
        <v>0.26600000000000001</v>
      </c>
      <c r="F237" s="31">
        <v>0.41899999999999998</v>
      </c>
      <c r="G237" s="31">
        <v>0.309</v>
      </c>
      <c r="H237" s="31">
        <v>0.21199999999999999</v>
      </c>
      <c r="I237" s="31">
        <v>5.3999999999999999E-2</v>
      </c>
      <c r="J237" s="31">
        <v>0.26719278499999999</v>
      </c>
      <c r="K237" s="31">
        <v>6.0000000000000001E-3</v>
      </c>
      <c r="L237" s="29">
        <f t="shared" si="3"/>
        <v>1.9004024144869216</v>
      </c>
    </row>
    <row r="238" spans="1:12" x14ac:dyDescent="0.2">
      <c r="A238">
        <v>2266</v>
      </c>
      <c r="B238" s="43">
        <v>363</v>
      </c>
      <c r="C238" s="43">
        <v>363</v>
      </c>
      <c r="D238" s="43">
        <v>238</v>
      </c>
      <c r="E238" s="31">
        <v>0.65600000000000003</v>
      </c>
      <c r="F238" s="31">
        <v>0.13500000000000001</v>
      </c>
      <c r="G238" s="31">
        <v>0.19600000000000001</v>
      </c>
      <c r="H238" s="31">
        <v>0.38600000000000001</v>
      </c>
      <c r="I238" s="31">
        <v>0.27</v>
      </c>
      <c r="J238" s="31">
        <v>0.66480446900000001</v>
      </c>
      <c r="K238" s="31">
        <v>1.4E-2</v>
      </c>
      <c r="L238" s="29">
        <f t="shared" si="3"/>
        <v>2.8042596348884383</v>
      </c>
    </row>
    <row r="239" spans="1:12" x14ac:dyDescent="0.2">
      <c r="A239">
        <v>2267</v>
      </c>
      <c r="B239" s="43">
        <v>1351</v>
      </c>
      <c r="C239" s="43">
        <v>1351</v>
      </c>
      <c r="D239" s="43">
        <v>756</v>
      </c>
      <c r="E239" s="31">
        <v>0.56000000000000005</v>
      </c>
      <c r="F239" s="31">
        <v>0.192</v>
      </c>
      <c r="G239" s="31">
        <v>0.22900000000000001</v>
      </c>
      <c r="H239" s="31">
        <v>0.38400000000000001</v>
      </c>
      <c r="I239" s="31">
        <v>0.17499999999999999</v>
      </c>
      <c r="J239" s="31">
        <v>0.57013574700000003</v>
      </c>
      <c r="K239" s="31">
        <v>1.9E-2</v>
      </c>
      <c r="L239" s="29">
        <f t="shared" si="3"/>
        <v>2.5504587155963301</v>
      </c>
    </row>
    <row r="240" spans="1:12" x14ac:dyDescent="0.2">
      <c r="A240">
        <v>2269</v>
      </c>
      <c r="B240" s="43">
        <v>147</v>
      </c>
      <c r="C240" s="43">
        <v>147</v>
      </c>
      <c r="D240" s="43">
        <v>51</v>
      </c>
      <c r="E240" s="31">
        <v>0.34699999999999998</v>
      </c>
      <c r="F240" s="31">
        <v>0.34699999999999998</v>
      </c>
      <c r="G240" s="31">
        <v>0.25900000000000001</v>
      </c>
      <c r="H240" s="31">
        <v>0.21099999999999999</v>
      </c>
      <c r="I240" s="31">
        <v>0.13600000000000001</v>
      </c>
      <c r="J240" s="31">
        <v>0.36428571399999998</v>
      </c>
      <c r="K240" s="31">
        <v>4.8000000000000001E-2</v>
      </c>
      <c r="L240" s="29">
        <f t="shared" si="3"/>
        <v>2.1449579831932772</v>
      </c>
    </row>
    <row r="241" spans="1:12" x14ac:dyDescent="0.2">
      <c r="A241">
        <v>2272</v>
      </c>
      <c r="B241" s="43">
        <v>629</v>
      </c>
      <c r="C241" s="43">
        <v>629</v>
      </c>
      <c r="D241" s="43">
        <v>422</v>
      </c>
      <c r="E241" s="31">
        <v>0.67100000000000004</v>
      </c>
      <c r="F241" s="31">
        <v>0.129</v>
      </c>
      <c r="G241" s="31">
        <v>0.184</v>
      </c>
      <c r="H241" s="31">
        <v>0.38500000000000001</v>
      </c>
      <c r="I241" s="31">
        <v>0.28599999999999998</v>
      </c>
      <c r="J241" s="31">
        <v>0.68174475000000001</v>
      </c>
      <c r="K241" s="31">
        <v>1.6E-2</v>
      </c>
      <c r="L241" s="29">
        <f t="shared" si="3"/>
        <v>2.8414634146341466</v>
      </c>
    </row>
    <row r="242" spans="1:12" x14ac:dyDescent="0.2">
      <c r="A242">
        <v>2273</v>
      </c>
      <c r="B242" s="43">
        <v>199</v>
      </c>
      <c r="C242" s="43">
        <v>199</v>
      </c>
      <c r="D242" s="43">
        <v>134</v>
      </c>
      <c r="E242" s="31">
        <v>0.67300000000000004</v>
      </c>
      <c r="F242" s="31">
        <v>8.5000000000000006E-2</v>
      </c>
      <c r="G242" s="31">
        <v>0.24099999999999999</v>
      </c>
      <c r="H242" s="31">
        <v>0.39700000000000002</v>
      </c>
      <c r="I242" s="31">
        <v>0.27600000000000002</v>
      </c>
      <c r="J242" s="31">
        <v>0.67336683399999997</v>
      </c>
      <c r="K242" s="31">
        <v>0</v>
      </c>
      <c r="L242" s="29">
        <f t="shared" si="3"/>
        <v>2.8620000000000001</v>
      </c>
    </row>
    <row r="243" spans="1:12" x14ac:dyDescent="0.2">
      <c r="A243">
        <v>2275</v>
      </c>
      <c r="B243" s="43">
        <v>123</v>
      </c>
      <c r="C243" s="43">
        <v>123</v>
      </c>
      <c r="D243" s="43">
        <v>24</v>
      </c>
      <c r="E243" s="31">
        <v>0.19500000000000001</v>
      </c>
      <c r="F243" s="31">
        <v>0.55300000000000005</v>
      </c>
      <c r="G243" s="31">
        <v>0.23599999999999999</v>
      </c>
      <c r="H243" s="31">
        <v>0.13</v>
      </c>
      <c r="I243" s="31">
        <v>6.5000000000000002E-2</v>
      </c>
      <c r="J243" s="31">
        <v>0.19834710699999999</v>
      </c>
      <c r="K243" s="31">
        <v>1.6E-2</v>
      </c>
      <c r="L243" s="29">
        <f t="shared" si="3"/>
        <v>1.7022357723577237</v>
      </c>
    </row>
    <row r="244" spans="1:12" x14ac:dyDescent="0.2">
      <c r="A244">
        <v>2276</v>
      </c>
      <c r="B244" s="43">
        <v>63</v>
      </c>
      <c r="C244" s="43">
        <v>63</v>
      </c>
      <c r="D244" s="43">
        <v>40</v>
      </c>
      <c r="E244" s="31">
        <v>0.63500000000000001</v>
      </c>
      <c r="F244" s="31">
        <v>0.222</v>
      </c>
      <c r="G244" s="31">
        <v>0.127</v>
      </c>
      <c r="H244" s="31">
        <v>0.317</v>
      </c>
      <c r="I244" s="31">
        <v>0.317</v>
      </c>
      <c r="J244" s="31">
        <v>0.64516129</v>
      </c>
      <c r="K244" s="31">
        <v>1.6E-2</v>
      </c>
      <c r="L244" s="29">
        <f t="shared" si="3"/>
        <v>2.7388211382113825</v>
      </c>
    </row>
    <row r="245" spans="1:12" x14ac:dyDescent="0.2">
      <c r="A245">
        <v>2279</v>
      </c>
      <c r="B245" s="43">
        <v>238</v>
      </c>
      <c r="C245" s="43">
        <v>238</v>
      </c>
      <c r="D245" s="43">
        <v>76</v>
      </c>
      <c r="E245" s="31">
        <v>0.31900000000000001</v>
      </c>
      <c r="F245" s="31">
        <v>0.40799999999999997</v>
      </c>
      <c r="G245" s="31">
        <v>0.26100000000000001</v>
      </c>
      <c r="H245" s="31">
        <v>0.18099999999999999</v>
      </c>
      <c r="I245" s="31">
        <v>0.13900000000000001</v>
      </c>
      <c r="J245" s="31">
        <v>0.32340425499999997</v>
      </c>
      <c r="K245" s="31">
        <v>1.2999999999999999E-2</v>
      </c>
      <c r="L245" s="29">
        <f t="shared" si="3"/>
        <v>2.055724417426545</v>
      </c>
    </row>
    <row r="246" spans="1:12" x14ac:dyDescent="0.2">
      <c r="A246">
        <v>2281</v>
      </c>
      <c r="B246" s="43">
        <v>92</v>
      </c>
      <c r="C246" s="43">
        <v>92</v>
      </c>
      <c r="D246" s="43">
        <v>62</v>
      </c>
      <c r="E246" s="31">
        <v>0.67400000000000004</v>
      </c>
      <c r="F246" s="31">
        <v>0.14099999999999999</v>
      </c>
      <c r="G246" s="31">
        <v>0.185</v>
      </c>
      <c r="H246" s="31">
        <v>0.44600000000000001</v>
      </c>
      <c r="I246" s="31">
        <v>0.22800000000000001</v>
      </c>
      <c r="J246" s="31">
        <v>0.67391304299999999</v>
      </c>
      <c r="K246" s="31">
        <v>0</v>
      </c>
      <c r="L246" s="29">
        <f t="shared" si="3"/>
        <v>2.7610000000000001</v>
      </c>
    </row>
    <row r="247" spans="1:12" x14ac:dyDescent="0.2">
      <c r="A247">
        <v>2283</v>
      </c>
      <c r="B247" s="43">
        <v>79</v>
      </c>
      <c r="C247" s="43">
        <v>79</v>
      </c>
      <c r="D247" s="43">
        <v>24</v>
      </c>
      <c r="E247" s="31">
        <v>0.30399999999999999</v>
      </c>
      <c r="F247" s="31">
        <v>0.316</v>
      </c>
      <c r="G247" s="31">
        <v>0.35399999999999998</v>
      </c>
      <c r="H247" s="31">
        <v>0.20300000000000001</v>
      </c>
      <c r="I247" s="31">
        <v>0.10100000000000001</v>
      </c>
      <c r="J247" s="31">
        <v>0.31168831200000002</v>
      </c>
      <c r="K247" s="31">
        <v>2.5000000000000001E-2</v>
      </c>
      <c r="L247" s="29">
        <f t="shared" si="3"/>
        <v>2.089230769230769</v>
      </c>
    </row>
    <row r="248" spans="1:12" x14ac:dyDescent="0.2">
      <c r="A248">
        <v>2285</v>
      </c>
      <c r="B248" s="43">
        <v>518</v>
      </c>
      <c r="C248" s="43">
        <v>518</v>
      </c>
      <c r="D248" s="43">
        <v>473</v>
      </c>
      <c r="E248" s="31">
        <v>0.91300000000000003</v>
      </c>
      <c r="F248" s="31">
        <v>1.9E-2</v>
      </c>
      <c r="G248" s="31">
        <v>4.3999999999999997E-2</v>
      </c>
      <c r="H248" s="31">
        <v>0.249</v>
      </c>
      <c r="I248" s="31">
        <v>0.66400000000000003</v>
      </c>
      <c r="J248" s="31">
        <v>0.93478260899999999</v>
      </c>
      <c r="K248" s="31">
        <v>2.3E-2</v>
      </c>
      <c r="L248" s="29">
        <f t="shared" si="3"/>
        <v>3.5926305015353126</v>
      </c>
    </row>
    <row r="249" spans="1:12" x14ac:dyDescent="0.2">
      <c r="A249">
        <v>2287</v>
      </c>
      <c r="B249" s="43">
        <v>241</v>
      </c>
      <c r="C249" s="43">
        <v>241</v>
      </c>
      <c r="D249" s="43">
        <v>173</v>
      </c>
      <c r="E249" s="31">
        <v>0.71799999999999997</v>
      </c>
      <c r="F249" s="31">
        <v>0.11600000000000001</v>
      </c>
      <c r="G249" s="31">
        <v>0.16200000000000001</v>
      </c>
      <c r="H249" s="31">
        <v>0.27</v>
      </c>
      <c r="I249" s="31">
        <v>0.44800000000000001</v>
      </c>
      <c r="J249" s="31">
        <v>0.72083333299999997</v>
      </c>
      <c r="K249" s="31">
        <v>4.0000000000000001E-3</v>
      </c>
      <c r="L249" s="29">
        <f t="shared" si="3"/>
        <v>3.0542168674698793</v>
      </c>
    </row>
    <row r="250" spans="1:12" x14ac:dyDescent="0.2">
      <c r="A250">
        <v>2288</v>
      </c>
      <c r="B250" s="43">
        <v>265</v>
      </c>
      <c r="C250" s="43">
        <v>265</v>
      </c>
      <c r="D250" s="43">
        <v>221</v>
      </c>
      <c r="E250" s="31">
        <v>0.83399999999999996</v>
      </c>
      <c r="F250" s="31">
        <v>8.3000000000000004E-2</v>
      </c>
      <c r="G250" s="31">
        <v>7.4999999999999997E-2</v>
      </c>
      <c r="H250" s="31">
        <v>0.158</v>
      </c>
      <c r="I250" s="31">
        <v>0.67500000000000004</v>
      </c>
      <c r="J250" s="31">
        <v>0.84030418299999998</v>
      </c>
      <c r="K250" s="31">
        <v>8.0000000000000002E-3</v>
      </c>
      <c r="L250" s="29">
        <f t="shared" si="3"/>
        <v>3.434475806451613</v>
      </c>
    </row>
    <row r="251" spans="1:12" x14ac:dyDescent="0.2">
      <c r="A251">
        <v>2289</v>
      </c>
      <c r="B251" s="43">
        <v>319</v>
      </c>
      <c r="C251" s="43">
        <v>319</v>
      </c>
      <c r="D251" s="43">
        <v>261</v>
      </c>
      <c r="E251" s="31">
        <v>0.81799999999999995</v>
      </c>
      <c r="F251" s="31">
        <v>9.7000000000000003E-2</v>
      </c>
      <c r="G251" s="31">
        <v>8.2000000000000003E-2</v>
      </c>
      <c r="H251" s="31">
        <v>0.14699999999999999</v>
      </c>
      <c r="I251" s="31">
        <v>0.67100000000000004</v>
      </c>
      <c r="J251" s="31">
        <v>0.82075471700000002</v>
      </c>
      <c r="K251" s="31">
        <v>3.0000000000000001E-3</v>
      </c>
      <c r="L251" s="29">
        <f t="shared" si="3"/>
        <v>3.3961885656970914</v>
      </c>
    </row>
    <row r="252" spans="1:12" x14ac:dyDescent="0.2">
      <c r="A252">
        <v>2290</v>
      </c>
      <c r="B252" s="43">
        <v>171</v>
      </c>
      <c r="C252" s="43">
        <v>171</v>
      </c>
      <c r="D252" s="43">
        <v>75</v>
      </c>
      <c r="E252" s="31">
        <v>0.439</v>
      </c>
      <c r="F252" s="31">
        <v>0.28699999999999998</v>
      </c>
      <c r="G252" s="31">
        <v>0.26300000000000001</v>
      </c>
      <c r="H252" s="31">
        <v>0.28100000000000003</v>
      </c>
      <c r="I252" s="31">
        <v>0.158</v>
      </c>
      <c r="J252" s="31">
        <v>0.443786982</v>
      </c>
      <c r="K252" s="31">
        <v>1.2E-2</v>
      </c>
      <c r="L252" s="29">
        <f t="shared" si="3"/>
        <v>2.3157894736842106</v>
      </c>
    </row>
    <row r="253" spans="1:12" x14ac:dyDescent="0.2">
      <c r="A253">
        <v>2291</v>
      </c>
      <c r="B253" s="43">
        <v>440</v>
      </c>
      <c r="C253" s="43">
        <v>440</v>
      </c>
      <c r="D253" s="43">
        <v>216</v>
      </c>
      <c r="E253" s="31">
        <v>0.49099999999999999</v>
      </c>
      <c r="F253" s="31">
        <v>0.28599999999999998</v>
      </c>
      <c r="G253" s="31">
        <v>0.22</v>
      </c>
      <c r="H253" s="31">
        <v>0.30199999999999999</v>
      </c>
      <c r="I253" s="31">
        <v>0.189</v>
      </c>
      <c r="J253" s="31">
        <v>0.49202733500000001</v>
      </c>
      <c r="K253" s="31">
        <v>2E-3</v>
      </c>
      <c r="L253" s="29">
        <f t="shared" si="3"/>
        <v>2.3927855711422845</v>
      </c>
    </row>
    <row r="254" spans="1:12" x14ac:dyDescent="0.2">
      <c r="A254">
        <v>2292</v>
      </c>
      <c r="B254" s="43">
        <v>39</v>
      </c>
      <c r="C254" s="43">
        <v>39</v>
      </c>
      <c r="D254" s="43">
        <v>26</v>
      </c>
      <c r="E254" s="31">
        <v>0.66700000000000004</v>
      </c>
      <c r="F254" s="31">
        <v>0.154</v>
      </c>
      <c r="G254" s="31">
        <v>0.17899999999999999</v>
      </c>
      <c r="H254" s="31">
        <v>0.38500000000000001</v>
      </c>
      <c r="I254" s="31">
        <v>0.28199999999999997</v>
      </c>
      <c r="J254" s="31">
        <v>0.66666666699999999</v>
      </c>
      <c r="K254" s="31">
        <v>0</v>
      </c>
      <c r="L254" s="29">
        <f t="shared" si="3"/>
        <v>2.7949999999999999</v>
      </c>
    </row>
    <row r="255" spans="1:12" x14ac:dyDescent="0.2">
      <c r="A255">
        <v>2294</v>
      </c>
      <c r="B255" s="43">
        <v>560</v>
      </c>
      <c r="C255" s="43">
        <v>560</v>
      </c>
      <c r="D255" s="43">
        <v>365</v>
      </c>
      <c r="E255" s="31">
        <v>0.65200000000000002</v>
      </c>
      <c r="F255" s="31">
        <v>0.129</v>
      </c>
      <c r="G255" s="31">
        <v>0.19800000000000001</v>
      </c>
      <c r="H255" s="31">
        <v>0.38800000000000001</v>
      </c>
      <c r="I255" s="31">
        <v>0.26400000000000001</v>
      </c>
      <c r="J255" s="31">
        <v>0.666058394</v>
      </c>
      <c r="K255" s="31">
        <v>2.1000000000000001E-2</v>
      </c>
      <c r="L255" s="29">
        <f t="shared" si="3"/>
        <v>2.8038815117466807</v>
      </c>
    </row>
    <row r="256" spans="1:12" x14ac:dyDescent="0.2">
      <c r="A256">
        <v>2295</v>
      </c>
      <c r="B256" s="43">
        <v>490</v>
      </c>
      <c r="C256" s="43">
        <v>490</v>
      </c>
      <c r="D256" s="43">
        <v>284</v>
      </c>
      <c r="E256" s="31">
        <v>0.57999999999999996</v>
      </c>
      <c r="F256" s="31">
        <v>0.14899999999999999</v>
      </c>
      <c r="G256" s="31">
        <v>0.19800000000000001</v>
      </c>
      <c r="H256" s="31">
        <v>0.32400000000000001</v>
      </c>
      <c r="I256" s="31">
        <v>0.255</v>
      </c>
      <c r="J256" s="31">
        <v>0.62555066100000001</v>
      </c>
      <c r="K256" s="31">
        <v>7.2999999999999995E-2</v>
      </c>
      <c r="L256" s="29">
        <f t="shared" si="3"/>
        <v>2.7367853290183386</v>
      </c>
    </row>
    <row r="257" spans="1:12" x14ac:dyDescent="0.2">
      <c r="A257">
        <v>2296</v>
      </c>
      <c r="B257" s="43">
        <v>192</v>
      </c>
      <c r="C257" s="43">
        <v>192</v>
      </c>
      <c r="D257" s="43">
        <v>163</v>
      </c>
      <c r="E257" s="31">
        <v>0.84899999999999998</v>
      </c>
      <c r="F257" s="31">
        <v>3.5999999999999997E-2</v>
      </c>
      <c r="G257" s="31">
        <v>8.3000000000000004E-2</v>
      </c>
      <c r="H257" s="31">
        <v>0.25</v>
      </c>
      <c r="I257" s="31">
        <v>0.59899999999999998</v>
      </c>
      <c r="J257" s="31">
        <v>0.87634408600000002</v>
      </c>
      <c r="K257" s="31">
        <v>3.1E-2</v>
      </c>
      <c r="L257" s="29">
        <f t="shared" si="3"/>
        <v>3.4551083591331269</v>
      </c>
    </row>
    <row r="258" spans="1:12" x14ac:dyDescent="0.2">
      <c r="A258">
        <v>2297</v>
      </c>
      <c r="B258" s="43">
        <v>86</v>
      </c>
      <c r="C258" s="43">
        <v>86</v>
      </c>
      <c r="D258" s="43">
        <v>26</v>
      </c>
      <c r="E258" s="31">
        <v>0.30199999999999999</v>
      </c>
      <c r="F258" s="31">
        <v>0.38400000000000001</v>
      </c>
      <c r="G258" s="31">
        <v>0.29099999999999998</v>
      </c>
      <c r="H258" s="31">
        <v>0.20899999999999999</v>
      </c>
      <c r="I258" s="31">
        <v>9.2999999999999999E-2</v>
      </c>
      <c r="J258" s="31">
        <v>0.30952381000000001</v>
      </c>
      <c r="K258" s="31">
        <v>2.3E-2</v>
      </c>
      <c r="L258" s="29">
        <f t="shared" si="3"/>
        <v>2.0112589559877172</v>
      </c>
    </row>
    <row r="259" spans="1:12" x14ac:dyDescent="0.2">
      <c r="A259">
        <v>2299</v>
      </c>
      <c r="B259" s="43">
        <v>197</v>
      </c>
      <c r="C259" s="43">
        <v>197</v>
      </c>
      <c r="D259" s="43">
        <v>143</v>
      </c>
      <c r="E259" s="31">
        <v>0.72599999999999998</v>
      </c>
      <c r="F259" s="31">
        <v>0.107</v>
      </c>
      <c r="G259" s="31">
        <v>0.152</v>
      </c>
      <c r="H259" s="31">
        <v>0.442</v>
      </c>
      <c r="I259" s="31">
        <v>0.28399999999999997</v>
      </c>
      <c r="J259" s="31">
        <v>0.73711340199999997</v>
      </c>
      <c r="K259" s="31">
        <v>1.4999999999999999E-2</v>
      </c>
      <c r="L259" s="29">
        <f t="shared" ref="L259:L322" si="4">(F259+2*G259+3*H259+4*I259)/(1-K259)</f>
        <v>2.9167512690355331</v>
      </c>
    </row>
    <row r="260" spans="1:12" x14ac:dyDescent="0.2">
      <c r="A260">
        <v>2301</v>
      </c>
      <c r="B260" s="43">
        <v>217</v>
      </c>
      <c r="C260" s="43">
        <v>217</v>
      </c>
      <c r="D260" s="43">
        <v>64</v>
      </c>
      <c r="E260" s="31">
        <v>0.29499999999999998</v>
      </c>
      <c r="F260" s="31">
        <v>0.442</v>
      </c>
      <c r="G260" s="31">
        <v>0.25800000000000001</v>
      </c>
      <c r="H260" s="31">
        <v>0.19400000000000001</v>
      </c>
      <c r="I260" s="31">
        <v>0.10100000000000001</v>
      </c>
      <c r="J260" s="31">
        <v>0.29629629600000001</v>
      </c>
      <c r="K260" s="31">
        <v>5.0000000000000001E-3</v>
      </c>
      <c r="L260" s="29">
        <f t="shared" si="4"/>
        <v>1.9537688442211054</v>
      </c>
    </row>
    <row r="261" spans="1:12" x14ac:dyDescent="0.2">
      <c r="A261">
        <v>2302</v>
      </c>
      <c r="B261" s="43">
        <v>32</v>
      </c>
      <c r="C261" s="43">
        <v>32</v>
      </c>
      <c r="D261" s="43">
        <v>19</v>
      </c>
      <c r="E261" s="31">
        <v>0.59399999999999997</v>
      </c>
      <c r="F261" s="31">
        <v>0.188</v>
      </c>
      <c r="G261" s="31">
        <v>0.156</v>
      </c>
      <c r="H261" s="31">
        <v>0.313</v>
      </c>
      <c r="I261" s="31">
        <v>0.28100000000000003</v>
      </c>
      <c r="J261" s="31">
        <v>0.63333333300000005</v>
      </c>
      <c r="K261" s="31">
        <v>6.3E-2</v>
      </c>
      <c r="L261" s="29">
        <f t="shared" si="4"/>
        <v>2.7353255069370332</v>
      </c>
    </row>
    <row r="262" spans="1:12" x14ac:dyDescent="0.2">
      <c r="A262">
        <v>2305</v>
      </c>
      <c r="B262" s="43">
        <v>486</v>
      </c>
      <c r="C262" s="43">
        <v>486</v>
      </c>
      <c r="D262" s="43">
        <v>216</v>
      </c>
      <c r="E262" s="31">
        <v>0.44400000000000001</v>
      </c>
      <c r="F262" s="31">
        <v>0.27200000000000002</v>
      </c>
      <c r="G262" s="31">
        <v>0.26300000000000001</v>
      </c>
      <c r="H262" s="31">
        <v>0.34799999999999998</v>
      </c>
      <c r="I262" s="31">
        <v>9.7000000000000003E-2</v>
      </c>
      <c r="J262" s="31">
        <v>0.45378151300000003</v>
      </c>
      <c r="K262" s="31">
        <v>2.1000000000000001E-2</v>
      </c>
      <c r="L262" s="29">
        <f t="shared" si="4"/>
        <v>2.2778345250255363</v>
      </c>
    </row>
    <row r="263" spans="1:12" x14ac:dyDescent="0.2">
      <c r="A263">
        <v>2306</v>
      </c>
      <c r="B263" s="43">
        <v>452</v>
      </c>
      <c r="C263" s="43">
        <v>452</v>
      </c>
      <c r="D263" s="43">
        <v>378</v>
      </c>
      <c r="E263" s="31">
        <v>0.83599999999999997</v>
      </c>
      <c r="F263" s="31">
        <v>3.7999999999999999E-2</v>
      </c>
      <c r="G263" s="31">
        <v>9.5000000000000001E-2</v>
      </c>
      <c r="H263" s="31">
        <v>0.21</v>
      </c>
      <c r="I263" s="31">
        <v>0.626</v>
      </c>
      <c r="J263" s="31">
        <v>0.86301369900000002</v>
      </c>
      <c r="K263" s="31">
        <v>3.1E-2</v>
      </c>
      <c r="L263" s="29">
        <f t="shared" si="4"/>
        <v>3.469556243550052</v>
      </c>
    </row>
    <row r="264" spans="1:12" x14ac:dyDescent="0.2">
      <c r="A264">
        <v>2307</v>
      </c>
      <c r="B264" s="43">
        <v>138</v>
      </c>
      <c r="C264" s="43">
        <v>138</v>
      </c>
      <c r="D264" s="43">
        <v>31</v>
      </c>
      <c r="E264" s="31">
        <v>0.22500000000000001</v>
      </c>
      <c r="F264" s="31">
        <v>0.58699999999999997</v>
      </c>
      <c r="G264" s="31">
        <v>0.14499999999999999</v>
      </c>
      <c r="H264" s="31">
        <v>0.14499999999999999</v>
      </c>
      <c r="I264" s="31">
        <v>0.08</v>
      </c>
      <c r="J264" s="31">
        <v>0.234848485</v>
      </c>
      <c r="K264" s="31">
        <v>4.2999999999999997E-2</v>
      </c>
      <c r="L264" s="29">
        <f t="shared" si="4"/>
        <v>1.7053291536050157</v>
      </c>
    </row>
    <row r="265" spans="1:12" x14ac:dyDescent="0.2">
      <c r="A265">
        <v>2308</v>
      </c>
      <c r="B265" s="43">
        <v>603</v>
      </c>
      <c r="C265" s="43">
        <v>603</v>
      </c>
      <c r="D265" s="43">
        <v>500</v>
      </c>
      <c r="E265" s="31">
        <v>0.82899999999999996</v>
      </c>
      <c r="F265" s="31">
        <v>6.5000000000000002E-2</v>
      </c>
      <c r="G265" s="31">
        <v>8.1000000000000003E-2</v>
      </c>
      <c r="H265" s="31">
        <v>0.35499999999999998</v>
      </c>
      <c r="I265" s="31">
        <v>0.47399999999999998</v>
      </c>
      <c r="J265" s="31">
        <v>0.85034013600000002</v>
      </c>
      <c r="K265" s="31">
        <v>2.5000000000000001E-2</v>
      </c>
      <c r="L265" s="29">
        <f t="shared" si="4"/>
        <v>3.2697435897435896</v>
      </c>
    </row>
    <row r="266" spans="1:12" x14ac:dyDescent="0.2">
      <c r="A266">
        <v>2310</v>
      </c>
      <c r="B266" s="43">
        <v>102</v>
      </c>
      <c r="C266" s="43">
        <v>102</v>
      </c>
      <c r="D266" s="43">
        <v>33</v>
      </c>
      <c r="E266" s="31">
        <v>0.32400000000000001</v>
      </c>
      <c r="F266" s="31">
        <v>0.43099999999999999</v>
      </c>
      <c r="G266" s="31">
        <v>0.216</v>
      </c>
      <c r="H266" s="31">
        <v>0.186</v>
      </c>
      <c r="I266" s="31">
        <v>0.13700000000000001</v>
      </c>
      <c r="J266" s="31">
        <v>0.33333333300000001</v>
      </c>
      <c r="K266" s="31">
        <v>2.9000000000000001E-2</v>
      </c>
      <c r="L266" s="29">
        <f t="shared" si="4"/>
        <v>2.0278063851699279</v>
      </c>
    </row>
    <row r="267" spans="1:12" x14ac:dyDescent="0.2">
      <c r="A267">
        <v>2311</v>
      </c>
      <c r="B267" s="43">
        <v>179</v>
      </c>
      <c r="C267" s="43">
        <v>179</v>
      </c>
      <c r="D267" s="43">
        <v>94</v>
      </c>
      <c r="E267" s="31">
        <v>0.52500000000000002</v>
      </c>
      <c r="F267" s="31">
        <v>0.184</v>
      </c>
      <c r="G267" s="31">
        <v>0.28499999999999998</v>
      </c>
      <c r="H267" s="31">
        <v>0.307</v>
      </c>
      <c r="I267" s="31">
        <v>0.218</v>
      </c>
      <c r="J267" s="31">
        <v>0.52808988800000001</v>
      </c>
      <c r="K267" s="31">
        <v>6.0000000000000001E-3</v>
      </c>
      <c r="L267" s="29">
        <f t="shared" si="4"/>
        <v>2.5623742454728373</v>
      </c>
    </row>
    <row r="268" spans="1:12" x14ac:dyDescent="0.2">
      <c r="A268">
        <v>2312</v>
      </c>
      <c r="B268" s="43">
        <v>326</v>
      </c>
      <c r="C268" s="43">
        <v>326</v>
      </c>
      <c r="D268" s="43">
        <v>198</v>
      </c>
      <c r="E268" s="31">
        <v>0.60699999999999998</v>
      </c>
      <c r="F268" s="31">
        <v>0.184</v>
      </c>
      <c r="G268" s="31">
        <v>0.193</v>
      </c>
      <c r="H268" s="31">
        <v>0.245</v>
      </c>
      <c r="I268" s="31">
        <v>0.36199999999999999</v>
      </c>
      <c r="J268" s="31">
        <v>0.61682243000000003</v>
      </c>
      <c r="K268" s="31">
        <v>1.4999999999999999E-2</v>
      </c>
      <c r="L268" s="29">
        <f t="shared" si="4"/>
        <v>2.7949238578680204</v>
      </c>
    </row>
    <row r="269" spans="1:12" x14ac:dyDescent="0.2">
      <c r="A269">
        <v>2314</v>
      </c>
      <c r="B269" s="43">
        <v>814</v>
      </c>
      <c r="C269" s="43">
        <v>814</v>
      </c>
      <c r="D269" s="43">
        <v>235</v>
      </c>
      <c r="E269" s="31">
        <v>0.28899999999999998</v>
      </c>
      <c r="F269" s="31">
        <v>0.38300000000000001</v>
      </c>
      <c r="G269" s="31">
        <v>0.32600000000000001</v>
      </c>
      <c r="H269" s="31">
        <v>0.23799999999999999</v>
      </c>
      <c r="I269" s="31">
        <v>0.05</v>
      </c>
      <c r="J269" s="31">
        <v>0.28940886700000001</v>
      </c>
      <c r="K269" s="31">
        <v>2E-3</v>
      </c>
      <c r="L269" s="29">
        <f t="shared" si="4"/>
        <v>1.9529058116232465</v>
      </c>
    </row>
    <row r="270" spans="1:12" x14ac:dyDescent="0.2">
      <c r="A270">
        <v>2315</v>
      </c>
      <c r="B270" s="43">
        <v>503</v>
      </c>
      <c r="C270" s="43">
        <v>503</v>
      </c>
      <c r="D270" s="43">
        <v>327</v>
      </c>
      <c r="E270" s="31">
        <v>0.65</v>
      </c>
      <c r="F270" s="31">
        <v>0.13100000000000001</v>
      </c>
      <c r="G270" s="31">
        <v>0.19900000000000001</v>
      </c>
      <c r="H270" s="31">
        <v>0.38400000000000001</v>
      </c>
      <c r="I270" s="31">
        <v>0.26600000000000001</v>
      </c>
      <c r="J270" s="31">
        <v>0.66328600400000004</v>
      </c>
      <c r="K270" s="31">
        <v>0.02</v>
      </c>
      <c r="L270" s="29">
        <f t="shared" si="4"/>
        <v>2.8010204081632653</v>
      </c>
    </row>
    <row r="271" spans="1:12" x14ac:dyDescent="0.2">
      <c r="A271">
        <v>2317</v>
      </c>
      <c r="B271" s="43">
        <v>319</v>
      </c>
      <c r="C271" s="43">
        <v>319</v>
      </c>
      <c r="D271" s="43">
        <v>190</v>
      </c>
      <c r="E271" s="31">
        <v>0.59599999999999997</v>
      </c>
      <c r="F271" s="31">
        <v>0.154</v>
      </c>
      <c r="G271" s="31">
        <v>0.24099999999999999</v>
      </c>
      <c r="H271" s="31">
        <v>0.44800000000000001</v>
      </c>
      <c r="I271" s="31">
        <v>0.14699999999999999</v>
      </c>
      <c r="J271" s="31">
        <v>0.60126582299999998</v>
      </c>
      <c r="K271" s="31">
        <v>8.9999999999999993E-3</v>
      </c>
      <c r="L271" s="29">
        <f t="shared" si="4"/>
        <v>2.5913218970736631</v>
      </c>
    </row>
    <row r="272" spans="1:12" x14ac:dyDescent="0.2">
      <c r="A272">
        <v>2318</v>
      </c>
      <c r="B272" s="43">
        <v>192</v>
      </c>
      <c r="C272" s="43">
        <v>192</v>
      </c>
      <c r="D272" s="43">
        <v>98</v>
      </c>
      <c r="E272" s="31">
        <v>0.51</v>
      </c>
      <c r="F272" s="31">
        <v>0.28599999999999998</v>
      </c>
      <c r="G272" s="31">
        <v>0.182</v>
      </c>
      <c r="H272" s="31">
        <v>0.22900000000000001</v>
      </c>
      <c r="I272" s="31">
        <v>0.28100000000000003</v>
      </c>
      <c r="J272" s="31">
        <v>0.52127659599999998</v>
      </c>
      <c r="K272" s="31">
        <v>2.1000000000000001E-2</v>
      </c>
      <c r="L272" s="29">
        <f t="shared" si="4"/>
        <v>2.5137895812053119</v>
      </c>
    </row>
    <row r="273" spans="1:12" x14ac:dyDescent="0.2">
      <c r="A273">
        <v>2319</v>
      </c>
      <c r="B273" s="43">
        <v>133</v>
      </c>
      <c r="C273" s="43">
        <v>133</v>
      </c>
      <c r="D273" s="43">
        <v>32</v>
      </c>
      <c r="E273" s="31">
        <v>0.24099999999999999</v>
      </c>
      <c r="F273" s="31">
        <v>0.496</v>
      </c>
      <c r="G273" s="31">
        <v>0.22600000000000001</v>
      </c>
      <c r="H273" s="31">
        <v>0.18</v>
      </c>
      <c r="I273" s="31">
        <v>0.06</v>
      </c>
      <c r="J273" s="31">
        <v>0.25</v>
      </c>
      <c r="K273" s="31">
        <v>3.7999999999999999E-2</v>
      </c>
      <c r="L273" s="29">
        <f t="shared" si="4"/>
        <v>1.7962577962577964</v>
      </c>
    </row>
    <row r="274" spans="1:12" x14ac:dyDescent="0.2">
      <c r="A274">
        <v>2321</v>
      </c>
      <c r="B274" s="43">
        <v>106</v>
      </c>
      <c r="C274" s="43">
        <v>106</v>
      </c>
      <c r="D274" s="43">
        <v>54</v>
      </c>
      <c r="E274" s="31">
        <v>0.50900000000000001</v>
      </c>
      <c r="F274" s="31">
        <v>0.245</v>
      </c>
      <c r="G274" s="31">
        <v>0.217</v>
      </c>
      <c r="H274" s="31">
        <v>0.28299999999999997</v>
      </c>
      <c r="I274" s="31">
        <v>0.22600000000000001</v>
      </c>
      <c r="J274" s="31">
        <v>0.52427184500000001</v>
      </c>
      <c r="K274" s="31">
        <v>2.8000000000000001E-2</v>
      </c>
      <c r="L274" s="29">
        <f t="shared" si="4"/>
        <v>2.5020576131687244</v>
      </c>
    </row>
    <row r="275" spans="1:12" x14ac:dyDescent="0.2">
      <c r="A275">
        <v>2322</v>
      </c>
      <c r="B275" s="43">
        <v>118</v>
      </c>
      <c r="C275" s="43">
        <v>118</v>
      </c>
      <c r="D275" s="43">
        <v>102</v>
      </c>
      <c r="E275" s="31">
        <v>0.86399999999999999</v>
      </c>
      <c r="F275" s="31">
        <v>5.8999999999999997E-2</v>
      </c>
      <c r="G275" s="31">
        <v>7.5999999999999998E-2</v>
      </c>
      <c r="H275" s="31">
        <v>0.23699999999999999</v>
      </c>
      <c r="I275" s="31">
        <v>0.627</v>
      </c>
      <c r="J275" s="31">
        <v>0.86440678000000004</v>
      </c>
      <c r="K275" s="31">
        <v>0</v>
      </c>
      <c r="L275" s="29">
        <f t="shared" si="4"/>
        <v>3.4299999999999997</v>
      </c>
    </row>
    <row r="276" spans="1:12" x14ac:dyDescent="0.2">
      <c r="A276">
        <v>2325</v>
      </c>
      <c r="B276" s="43">
        <v>240</v>
      </c>
      <c r="C276" s="43">
        <v>240</v>
      </c>
      <c r="D276" s="43">
        <v>134</v>
      </c>
      <c r="E276" s="31">
        <v>0.55800000000000005</v>
      </c>
      <c r="F276" s="31">
        <v>0.19600000000000001</v>
      </c>
      <c r="G276" s="31">
        <v>0.16700000000000001</v>
      </c>
      <c r="H276" s="31">
        <v>0.29599999999999999</v>
      </c>
      <c r="I276" s="31">
        <v>0.26300000000000001</v>
      </c>
      <c r="J276" s="31">
        <v>0.60633484199999998</v>
      </c>
      <c r="K276" s="31">
        <v>7.9000000000000001E-2</v>
      </c>
      <c r="L276" s="29">
        <f t="shared" si="4"/>
        <v>2.6818675352877301</v>
      </c>
    </row>
    <row r="277" spans="1:12" x14ac:dyDescent="0.2">
      <c r="A277">
        <v>2326</v>
      </c>
      <c r="B277" s="43">
        <v>292</v>
      </c>
      <c r="C277" s="43">
        <v>292</v>
      </c>
      <c r="D277" s="43">
        <v>142</v>
      </c>
      <c r="E277" s="31">
        <v>0.48599999999999999</v>
      </c>
      <c r="F277" s="31">
        <v>0.29799999999999999</v>
      </c>
      <c r="G277" s="31">
        <v>0.20499999999999999</v>
      </c>
      <c r="H277" s="31">
        <v>0.26</v>
      </c>
      <c r="I277" s="31">
        <v>0.22600000000000001</v>
      </c>
      <c r="J277" s="31">
        <v>0.49134948099999998</v>
      </c>
      <c r="K277" s="31">
        <v>0.01</v>
      </c>
      <c r="L277" s="29">
        <f t="shared" si="4"/>
        <v>2.4161616161616162</v>
      </c>
    </row>
    <row r="278" spans="1:12" x14ac:dyDescent="0.2">
      <c r="A278">
        <v>2328</v>
      </c>
      <c r="B278" s="43">
        <v>225</v>
      </c>
      <c r="C278" s="43">
        <v>225</v>
      </c>
      <c r="D278" s="43">
        <v>119</v>
      </c>
      <c r="E278" s="31">
        <v>0.52900000000000003</v>
      </c>
      <c r="F278" s="31">
        <v>0.28000000000000003</v>
      </c>
      <c r="G278" s="31">
        <v>0.17299999999999999</v>
      </c>
      <c r="H278" s="31">
        <v>0.29299999999999998</v>
      </c>
      <c r="I278" s="31">
        <v>0.23599999999999999</v>
      </c>
      <c r="J278" s="31">
        <v>0.53846153799999996</v>
      </c>
      <c r="K278" s="31">
        <v>1.7999999999999999E-2</v>
      </c>
      <c r="L278" s="29">
        <f t="shared" si="4"/>
        <v>2.4938900203665986</v>
      </c>
    </row>
    <row r="279" spans="1:12" x14ac:dyDescent="0.2">
      <c r="A279">
        <v>2329</v>
      </c>
      <c r="B279" s="43"/>
      <c r="C279" s="43"/>
      <c r="D279" s="43"/>
      <c r="E279" s="31">
        <v>0.76300000000000001</v>
      </c>
      <c r="F279" s="31">
        <v>0.11899999999999999</v>
      </c>
      <c r="G279" s="31">
        <v>0.11899999999999999</v>
      </c>
      <c r="H279" s="31">
        <v>0.45800000000000002</v>
      </c>
      <c r="I279" s="31">
        <v>0.30499999999999999</v>
      </c>
      <c r="J279" s="31">
        <v>0.76271186400000002</v>
      </c>
      <c r="K279" s="31">
        <v>0</v>
      </c>
      <c r="L279" s="29">
        <f t="shared" si="4"/>
        <v>2.9510000000000001</v>
      </c>
    </row>
    <row r="280" spans="1:12" x14ac:dyDescent="0.2">
      <c r="A280">
        <v>2330</v>
      </c>
      <c r="B280" s="43">
        <v>90</v>
      </c>
      <c r="C280" s="43">
        <v>90</v>
      </c>
      <c r="D280" s="43">
        <v>53</v>
      </c>
      <c r="E280" s="31">
        <v>0.58899999999999997</v>
      </c>
      <c r="F280" s="31">
        <v>0.156</v>
      </c>
      <c r="G280" s="31">
        <v>0.24399999999999999</v>
      </c>
      <c r="H280" s="31">
        <v>0.33300000000000002</v>
      </c>
      <c r="I280" s="31">
        <v>0.25600000000000001</v>
      </c>
      <c r="J280" s="31">
        <v>0.59550561800000001</v>
      </c>
      <c r="K280" s="31">
        <v>1.0999999999999999E-2</v>
      </c>
      <c r="L280" s="29">
        <f t="shared" si="4"/>
        <v>2.6966632962588477</v>
      </c>
    </row>
    <row r="281" spans="1:12" x14ac:dyDescent="0.2">
      <c r="A281">
        <v>2331</v>
      </c>
      <c r="B281" s="43">
        <v>52</v>
      </c>
      <c r="C281" s="43">
        <v>52</v>
      </c>
      <c r="D281" s="43">
        <v>34</v>
      </c>
      <c r="E281" s="31">
        <v>0.65400000000000003</v>
      </c>
      <c r="F281" s="31">
        <v>9.6000000000000002E-2</v>
      </c>
      <c r="G281" s="31">
        <v>0.23100000000000001</v>
      </c>
      <c r="H281" s="31">
        <v>0.442</v>
      </c>
      <c r="I281" s="31">
        <v>0.21199999999999999</v>
      </c>
      <c r="J281" s="31">
        <v>0.66666666699999999</v>
      </c>
      <c r="K281" s="31">
        <v>1.9E-2</v>
      </c>
      <c r="L281" s="29">
        <f t="shared" si="4"/>
        <v>2.7849133537206936</v>
      </c>
    </row>
    <row r="282" spans="1:12" x14ac:dyDescent="0.2">
      <c r="A282">
        <v>2334</v>
      </c>
      <c r="B282" s="43">
        <v>262</v>
      </c>
      <c r="C282" s="43">
        <v>262</v>
      </c>
      <c r="D282" s="43">
        <v>158</v>
      </c>
      <c r="E282" s="31">
        <v>0.60299999999999998</v>
      </c>
      <c r="F282" s="31">
        <v>0.16</v>
      </c>
      <c r="G282" s="31">
        <v>0.19800000000000001</v>
      </c>
      <c r="H282" s="31">
        <v>0.32100000000000001</v>
      </c>
      <c r="I282" s="31">
        <v>0.28199999999999997</v>
      </c>
      <c r="J282" s="31">
        <v>0.62698412699999995</v>
      </c>
      <c r="K282" s="31">
        <v>3.7999999999999999E-2</v>
      </c>
      <c r="L282" s="29">
        <f t="shared" si="4"/>
        <v>2.751559251559252</v>
      </c>
    </row>
    <row r="283" spans="1:12" x14ac:dyDescent="0.2">
      <c r="A283">
        <v>2336</v>
      </c>
      <c r="B283" s="43">
        <v>172</v>
      </c>
      <c r="C283" s="43">
        <v>172</v>
      </c>
      <c r="D283" s="43">
        <v>90</v>
      </c>
      <c r="E283" s="31">
        <v>0.52300000000000002</v>
      </c>
      <c r="F283" s="31">
        <v>0.28499999999999998</v>
      </c>
      <c r="G283" s="31">
        <v>0.192</v>
      </c>
      <c r="H283" s="31">
        <v>0.25600000000000001</v>
      </c>
      <c r="I283" s="31">
        <v>0.26700000000000002</v>
      </c>
      <c r="J283" s="31">
        <v>0.52325581399999999</v>
      </c>
      <c r="K283" s="31">
        <v>0</v>
      </c>
      <c r="L283" s="29">
        <f t="shared" si="4"/>
        <v>2.5049999999999999</v>
      </c>
    </row>
    <row r="284" spans="1:12" x14ac:dyDescent="0.2">
      <c r="A284">
        <v>2338</v>
      </c>
      <c r="B284" s="43">
        <v>571</v>
      </c>
      <c r="C284" s="43">
        <v>571</v>
      </c>
      <c r="D284" s="43">
        <v>232</v>
      </c>
      <c r="E284" s="31">
        <v>0.40600000000000003</v>
      </c>
      <c r="F284" s="31">
        <v>0.30299999999999999</v>
      </c>
      <c r="G284" s="31">
        <v>0.222</v>
      </c>
      <c r="H284" s="31">
        <v>0.252</v>
      </c>
      <c r="I284" s="31">
        <v>0.154</v>
      </c>
      <c r="J284" s="31">
        <v>0.43609022600000003</v>
      </c>
      <c r="K284" s="31">
        <v>6.8000000000000005E-2</v>
      </c>
      <c r="L284" s="29">
        <f t="shared" si="4"/>
        <v>2.2736051502145926</v>
      </c>
    </row>
    <row r="285" spans="1:12" x14ac:dyDescent="0.2">
      <c r="A285">
        <v>2340</v>
      </c>
      <c r="B285" s="43">
        <v>285</v>
      </c>
      <c r="C285" s="43">
        <v>285</v>
      </c>
      <c r="D285" s="43">
        <v>152</v>
      </c>
      <c r="E285" s="31">
        <v>0.53300000000000003</v>
      </c>
      <c r="F285" s="31">
        <v>0.26700000000000002</v>
      </c>
      <c r="G285" s="31">
        <v>0.19600000000000001</v>
      </c>
      <c r="H285" s="31">
        <v>0.29799999999999999</v>
      </c>
      <c r="I285" s="31">
        <v>0.23499999999999999</v>
      </c>
      <c r="J285" s="31">
        <v>0.53521126799999996</v>
      </c>
      <c r="K285" s="31">
        <v>4.0000000000000001E-3</v>
      </c>
      <c r="L285" s="29">
        <f t="shared" si="4"/>
        <v>2.5030120481927711</v>
      </c>
    </row>
    <row r="286" spans="1:12" x14ac:dyDescent="0.2">
      <c r="A286">
        <v>2341</v>
      </c>
      <c r="B286" s="43">
        <v>79</v>
      </c>
      <c r="C286" s="43">
        <v>79</v>
      </c>
      <c r="D286" s="43">
        <v>47</v>
      </c>
      <c r="E286" s="31">
        <v>0.59499999999999997</v>
      </c>
      <c r="F286" s="31">
        <v>0.19</v>
      </c>
      <c r="G286" s="31">
        <v>0.215</v>
      </c>
      <c r="H286" s="31">
        <v>0.32900000000000001</v>
      </c>
      <c r="I286" s="31">
        <v>0.26600000000000001</v>
      </c>
      <c r="J286" s="31">
        <v>0.59493670899999995</v>
      </c>
      <c r="K286" s="31">
        <v>0</v>
      </c>
      <c r="L286" s="29">
        <f t="shared" si="4"/>
        <v>2.6710000000000003</v>
      </c>
    </row>
    <row r="287" spans="1:12" x14ac:dyDescent="0.2">
      <c r="A287">
        <v>2342</v>
      </c>
      <c r="B287" s="43">
        <v>159</v>
      </c>
      <c r="C287" s="43">
        <v>159</v>
      </c>
      <c r="D287" s="43">
        <v>83</v>
      </c>
      <c r="E287" s="31">
        <v>0.52200000000000002</v>
      </c>
      <c r="F287" s="31">
        <v>0.189</v>
      </c>
      <c r="G287" s="31">
        <v>0.17599999999999999</v>
      </c>
      <c r="H287" s="31">
        <v>0.314</v>
      </c>
      <c r="I287" s="31">
        <v>0.20799999999999999</v>
      </c>
      <c r="J287" s="31">
        <v>0.58865248199999998</v>
      </c>
      <c r="K287" s="31">
        <v>0.113</v>
      </c>
      <c r="L287" s="29">
        <f t="shared" si="4"/>
        <v>2.6099210822998873</v>
      </c>
    </row>
    <row r="288" spans="1:12" x14ac:dyDescent="0.2">
      <c r="A288">
        <v>2343</v>
      </c>
      <c r="B288" s="43">
        <v>136</v>
      </c>
      <c r="C288" s="43">
        <v>136</v>
      </c>
      <c r="D288" s="43">
        <v>92</v>
      </c>
      <c r="E288" s="31">
        <v>0.67600000000000005</v>
      </c>
      <c r="F288" s="31">
        <v>0.11</v>
      </c>
      <c r="G288" s="31">
        <v>0.154</v>
      </c>
      <c r="H288" s="31">
        <v>0.28699999999999998</v>
      </c>
      <c r="I288" s="31">
        <v>0.39</v>
      </c>
      <c r="J288" s="31">
        <v>0.71875</v>
      </c>
      <c r="K288" s="31">
        <v>5.8999999999999997E-2</v>
      </c>
      <c r="L288" s="29">
        <f t="shared" si="4"/>
        <v>3.0170031880977679</v>
      </c>
    </row>
    <row r="289" spans="1:12" x14ac:dyDescent="0.2">
      <c r="A289">
        <v>2344</v>
      </c>
      <c r="B289" s="43">
        <v>194</v>
      </c>
      <c r="C289" s="43">
        <v>195</v>
      </c>
      <c r="D289" s="43">
        <v>123</v>
      </c>
      <c r="E289" s="31">
        <v>0.63100000000000001</v>
      </c>
      <c r="F289" s="31">
        <v>0.113</v>
      </c>
      <c r="G289" s="31">
        <v>0.247</v>
      </c>
      <c r="H289" s="31">
        <v>0.41199999999999998</v>
      </c>
      <c r="I289" s="31">
        <v>0.216</v>
      </c>
      <c r="J289" s="31">
        <v>0.63541666699999999</v>
      </c>
      <c r="K289" s="31">
        <v>0.01</v>
      </c>
      <c r="L289" s="29">
        <f t="shared" si="4"/>
        <v>2.7343434343434341</v>
      </c>
    </row>
    <row r="290" spans="1:12" x14ac:dyDescent="0.2">
      <c r="A290">
        <v>2345</v>
      </c>
      <c r="B290" s="43">
        <v>297</v>
      </c>
      <c r="C290" s="43">
        <v>297</v>
      </c>
      <c r="D290" s="43">
        <v>119</v>
      </c>
      <c r="E290" s="31">
        <v>0.40100000000000002</v>
      </c>
      <c r="F290" s="31">
        <v>0.31</v>
      </c>
      <c r="G290" s="31">
        <v>0.28299999999999997</v>
      </c>
      <c r="H290" s="31">
        <v>0.219</v>
      </c>
      <c r="I290" s="31">
        <v>0.182</v>
      </c>
      <c r="J290" s="31">
        <v>0.40338983099999998</v>
      </c>
      <c r="K290" s="31">
        <v>7.0000000000000001E-3</v>
      </c>
      <c r="L290" s="29">
        <f t="shared" si="4"/>
        <v>2.2769385699899298</v>
      </c>
    </row>
    <row r="291" spans="1:12" x14ac:dyDescent="0.2">
      <c r="A291">
        <v>2347</v>
      </c>
      <c r="B291" s="43">
        <v>281</v>
      </c>
      <c r="C291" s="43">
        <v>281</v>
      </c>
      <c r="D291" s="43">
        <v>153</v>
      </c>
      <c r="E291" s="31">
        <v>0.54400000000000004</v>
      </c>
      <c r="F291" s="31">
        <v>0.23799999999999999</v>
      </c>
      <c r="G291" s="31">
        <v>0.214</v>
      </c>
      <c r="H291" s="31">
        <v>0.32400000000000001</v>
      </c>
      <c r="I291" s="31">
        <v>0.221</v>
      </c>
      <c r="J291" s="31">
        <v>0.54642857099999997</v>
      </c>
      <c r="K291" s="31">
        <v>4.0000000000000001E-3</v>
      </c>
      <c r="L291" s="29">
        <f t="shared" si="4"/>
        <v>2.5321285140562249</v>
      </c>
    </row>
    <row r="292" spans="1:12" x14ac:dyDescent="0.2">
      <c r="A292">
        <v>2349</v>
      </c>
      <c r="B292" s="43">
        <v>232</v>
      </c>
      <c r="C292" s="43">
        <v>232</v>
      </c>
      <c r="D292" s="43">
        <v>125</v>
      </c>
      <c r="E292" s="31">
        <v>0.53900000000000003</v>
      </c>
      <c r="F292" s="31">
        <v>0.22800000000000001</v>
      </c>
      <c r="G292" s="31">
        <v>0.22800000000000001</v>
      </c>
      <c r="H292" s="31">
        <v>0.379</v>
      </c>
      <c r="I292" s="31">
        <v>0.159</v>
      </c>
      <c r="J292" s="31">
        <v>0.54112554099999999</v>
      </c>
      <c r="K292" s="31">
        <v>4.0000000000000001E-3</v>
      </c>
      <c r="L292" s="29">
        <f t="shared" si="4"/>
        <v>2.4668674698795185</v>
      </c>
    </row>
    <row r="293" spans="1:12" x14ac:dyDescent="0.2">
      <c r="A293">
        <v>2353</v>
      </c>
      <c r="B293" s="43">
        <v>271</v>
      </c>
      <c r="C293" s="43">
        <v>271</v>
      </c>
      <c r="D293" s="43">
        <v>167</v>
      </c>
      <c r="E293" s="31">
        <v>0.61599999999999999</v>
      </c>
      <c r="F293" s="31">
        <v>0.17299999999999999</v>
      </c>
      <c r="G293" s="31">
        <v>0.20699999999999999</v>
      </c>
      <c r="H293" s="31">
        <v>0.30599999999999999</v>
      </c>
      <c r="I293" s="31">
        <v>0.31</v>
      </c>
      <c r="J293" s="31">
        <v>0.61851851899999999</v>
      </c>
      <c r="K293" s="31">
        <v>4.0000000000000001E-3</v>
      </c>
      <c r="L293" s="29">
        <f t="shared" si="4"/>
        <v>2.7560240963855422</v>
      </c>
    </row>
    <row r="294" spans="1:12" x14ac:dyDescent="0.2">
      <c r="A294">
        <v>2355</v>
      </c>
      <c r="B294" s="43">
        <v>32</v>
      </c>
      <c r="C294" s="43">
        <v>32</v>
      </c>
      <c r="D294" s="43">
        <v>16</v>
      </c>
      <c r="E294" s="31">
        <v>0.5</v>
      </c>
      <c r="F294" s="31">
        <v>0.219</v>
      </c>
      <c r="G294" s="31">
        <v>0.25</v>
      </c>
      <c r="H294" s="31">
        <v>0.28100000000000003</v>
      </c>
      <c r="I294" s="31">
        <v>0.219</v>
      </c>
      <c r="J294" s="31">
        <v>0.51612903200000004</v>
      </c>
      <c r="K294" s="31">
        <v>3.1E-2</v>
      </c>
      <c r="L294" s="29">
        <f t="shared" si="4"/>
        <v>2.5159958720330238</v>
      </c>
    </row>
    <row r="295" spans="1:12" x14ac:dyDescent="0.2">
      <c r="A295">
        <v>2357</v>
      </c>
      <c r="B295" s="43">
        <v>128</v>
      </c>
      <c r="C295" s="43">
        <v>128</v>
      </c>
      <c r="D295" s="43">
        <v>65</v>
      </c>
      <c r="E295" s="31">
        <v>0.50800000000000001</v>
      </c>
      <c r="F295" s="31">
        <v>0.25800000000000001</v>
      </c>
      <c r="G295" s="31">
        <v>0.22700000000000001</v>
      </c>
      <c r="H295" s="31">
        <v>0.35199999999999998</v>
      </c>
      <c r="I295" s="31">
        <v>0.156</v>
      </c>
      <c r="J295" s="31">
        <v>0.511811024</v>
      </c>
      <c r="K295" s="31">
        <v>8.0000000000000002E-3</v>
      </c>
      <c r="L295" s="29">
        <f t="shared" si="4"/>
        <v>2.411290322580645</v>
      </c>
    </row>
    <row r="296" spans="1:12" x14ac:dyDescent="0.2">
      <c r="A296">
        <v>2358</v>
      </c>
      <c r="B296" s="43">
        <v>136</v>
      </c>
      <c r="C296" s="43">
        <v>136</v>
      </c>
      <c r="D296" s="43">
        <v>105</v>
      </c>
      <c r="E296" s="31">
        <v>0.77200000000000002</v>
      </c>
      <c r="F296" s="31">
        <v>6.6000000000000003E-2</v>
      </c>
      <c r="G296" s="31">
        <v>0.16200000000000001</v>
      </c>
      <c r="H296" s="31">
        <v>0.28699999999999998</v>
      </c>
      <c r="I296" s="31">
        <v>0.48499999999999999</v>
      </c>
      <c r="J296" s="31">
        <v>0.77205882400000003</v>
      </c>
      <c r="K296" s="31">
        <v>0</v>
      </c>
      <c r="L296" s="29">
        <f t="shared" si="4"/>
        <v>3.1909999999999998</v>
      </c>
    </row>
    <row r="297" spans="1:12" x14ac:dyDescent="0.2">
      <c r="A297">
        <v>2359</v>
      </c>
      <c r="B297" s="43">
        <v>638</v>
      </c>
      <c r="C297" s="43">
        <v>638</v>
      </c>
      <c r="D297" s="43">
        <v>271</v>
      </c>
      <c r="E297" s="31">
        <v>0.42499999999999999</v>
      </c>
      <c r="F297" s="31">
        <v>0.33900000000000002</v>
      </c>
      <c r="G297" s="31">
        <v>0.23200000000000001</v>
      </c>
      <c r="H297" s="31">
        <v>0.30099999999999999</v>
      </c>
      <c r="I297" s="31">
        <v>0.124</v>
      </c>
      <c r="J297" s="31">
        <v>0.426771654</v>
      </c>
      <c r="K297" s="31">
        <v>5.0000000000000001E-3</v>
      </c>
      <c r="L297" s="29">
        <f t="shared" si="4"/>
        <v>2.2130653266331657</v>
      </c>
    </row>
    <row r="298" spans="1:12" x14ac:dyDescent="0.2">
      <c r="A298">
        <v>2360</v>
      </c>
      <c r="B298" s="43">
        <v>121</v>
      </c>
      <c r="C298" s="43">
        <v>121</v>
      </c>
      <c r="D298" s="43">
        <v>50</v>
      </c>
      <c r="E298" s="31">
        <v>0.41299999999999998</v>
      </c>
      <c r="F298" s="31">
        <v>0.30599999999999999</v>
      </c>
      <c r="G298" s="31">
        <v>0.27300000000000002</v>
      </c>
      <c r="H298" s="31">
        <v>0.19800000000000001</v>
      </c>
      <c r="I298" s="31">
        <v>0.215</v>
      </c>
      <c r="J298" s="31">
        <v>0.41666666699999999</v>
      </c>
      <c r="K298" s="31">
        <v>8.0000000000000002E-3</v>
      </c>
      <c r="L298" s="29">
        <f t="shared" si="4"/>
        <v>2.3245967741935485</v>
      </c>
    </row>
    <row r="299" spans="1:12" x14ac:dyDescent="0.2">
      <c r="A299">
        <v>2361</v>
      </c>
      <c r="B299" s="43">
        <v>165</v>
      </c>
      <c r="C299" s="43">
        <v>165</v>
      </c>
      <c r="D299" s="43">
        <v>100</v>
      </c>
      <c r="E299" s="31">
        <v>0.60599999999999998</v>
      </c>
      <c r="F299" s="31">
        <v>0.17</v>
      </c>
      <c r="G299" s="31">
        <v>0.224</v>
      </c>
      <c r="H299" s="31">
        <v>0.27300000000000002</v>
      </c>
      <c r="I299" s="31">
        <v>0.33300000000000002</v>
      </c>
      <c r="J299" s="31">
        <v>0.606060606</v>
      </c>
      <c r="K299" s="31">
        <v>0</v>
      </c>
      <c r="L299" s="29">
        <f t="shared" si="4"/>
        <v>2.7690000000000001</v>
      </c>
    </row>
    <row r="300" spans="1:12" x14ac:dyDescent="0.2">
      <c r="A300">
        <v>2362</v>
      </c>
      <c r="B300" s="43">
        <v>247</v>
      </c>
      <c r="C300" s="43">
        <v>247</v>
      </c>
      <c r="D300" s="43">
        <v>164</v>
      </c>
      <c r="E300" s="31">
        <v>0.66400000000000003</v>
      </c>
      <c r="F300" s="31">
        <v>0.126</v>
      </c>
      <c r="G300" s="31">
        <v>0.19800000000000001</v>
      </c>
      <c r="H300" s="31">
        <v>0.441</v>
      </c>
      <c r="I300" s="31">
        <v>0.223</v>
      </c>
      <c r="J300" s="31">
        <v>0.67213114799999996</v>
      </c>
      <c r="K300" s="31">
        <v>1.2E-2</v>
      </c>
      <c r="L300" s="29">
        <f t="shared" si="4"/>
        <v>2.7702429149797574</v>
      </c>
    </row>
    <row r="301" spans="1:12" x14ac:dyDescent="0.2">
      <c r="A301">
        <v>2364</v>
      </c>
      <c r="B301" s="43">
        <v>678</v>
      </c>
      <c r="C301" s="43">
        <v>678</v>
      </c>
      <c r="D301" s="43">
        <v>453</v>
      </c>
      <c r="E301" s="31">
        <v>0.66800000000000004</v>
      </c>
      <c r="F301" s="31">
        <v>0.14499999999999999</v>
      </c>
      <c r="G301" s="31">
        <v>0.17799999999999999</v>
      </c>
      <c r="H301" s="31">
        <v>0.39100000000000001</v>
      </c>
      <c r="I301" s="31">
        <v>0.27700000000000002</v>
      </c>
      <c r="J301" s="31">
        <v>0.67410714299999996</v>
      </c>
      <c r="K301" s="31">
        <v>8.9999999999999993E-3</v>
      </c>
      <c r="L301" s="29">
        <f t="shared" si="4"/>
        <v>2.8072653884964685</v>
      </c>
    </row>
    <row r="302" spans="1:12" x14ac:dyDescent="0.2">
      <c r="A302">
        <v>2365</v>
      </c>
      <c r="B302" s="43">
        <v>138</v>
      </c>
      <c r="C302" s="43">
        <v>138</v>
      </c>
      <c r="D302" s="43">
        <v>107</v>
      </c>
      <c r="E302" s="31">
        <v>0.77500000000000002</v>
      </c>
      <c r="F302" s="31">
        <v>7.1999999999999995E-2</v>
      </c>
      <c r="G302" s="31">
        <v>0.123</v>
      </c>
      <c r="H302" s="31">
        <v>0.33300000000000002</v>
      </c>
      <c r="I302" s="31">
        <v>0.442</v>
      </c>
      <c r="J302" s="31">
        <v>0.79850746299999997</v>
      </c>
      <c r="K302" s="31">
        <v>2.9000000000000001E-2</v>
      </c>
      <c r="L302" s="29">
        <f t="shared" si="4"/>
        <v>3.1771369721936149</v>
      </c>
    </row>
    <row r="303" spans="1:12" x14ac:dyDescent="0.2">
      <c r="A303">
        <v>2367</v>
      </c>
      <c r="B303" s="43">
        <v>77</v>
      </c>
      <c r="C303" s="43">
        <v>77</v>
      </c>
      <c r="D303" s="43">
        <v>27</v>
      </c>
      <c r="E303" s="31">
        <v>0.35099999999999998</v>
      </c>
      <c r="F303" s="31">
        <v>0.28599999999999998</v>
      </c>
      <c r="G303" s="31">
        <v>0.247</v>
      </c>
      <c r="H303" s="31">
        <v>0.28599999999999998</v>
      </c>
      <c r="I303" s="31">
        <v>6.5000000000000002E-2</v>
      </c>
      <c r="J303" s="31">
        <v>0.39705882399999998</v>
      </c>
      <c r="K303" s="31">
        <v>0.11700000000000001</v>
      </c>
      <c r="L303" s="29">
        <f t="shared" si="4"/>
        <v>2.1494903737259343</v>
      </c>
    </row>
    <row r="304" spans="1:12" x14ac:dyDescent="0.2">
      <c r="A304">
        <v>2368</v>
      </c>
      <c r="B304" s="43">
        <v>183</v>
      </c>
      <c r="C304" s="43">
        <v>183</v>
      </c>
      <c r="D304" s="43">
        <v>118</v>
      </c>
      <c r="E304" s="31">
        <v>0.64500000000000002</v>
      </c>
      <c r="F304" s="31">
        <v>0.153</v>
      </c>
      <c r="G304" s="31">
        <v>0.20200000000000001</v>
      </c>
      <c r="H304" s="31">
        <v>0.39300000000000002</v>
      </c>
      <c r="I304" s="31">
        <v>0.251</v>
      </c>
      <c r="J304" s="31">
        <v>0.64480874300000002</v>
      </c>
      <c r="K304" s="31">
        <v>0</v>
      </c>
      <c r="L304" s="29">
        <f t="shared" si="4"/>
        <v>2.74</v>
      </c>
    </row>
    <row r="305" spans="1:12" x14ac:dyDescent="0.2">
      <c r="A305">
        <v>2369</v>
      </c>
      <c r="B305" s="43">
        <v>225</v>
      </c>
      <c r="C305" s="43">
        <v>225</v>
      </c>
      <c r="D305" s="43">
        <v>127</v>
      </c>
      <c r="E305" s="31">
        <v>0.56399999999999995</v>
      </c>
      <c r="F305" s="31">
        <v>0.20899999999999999</v>
      </c>
      <c r="G305" s="31">
        <v>0.222</v>
      </c>
      <c r="H305" s="31">
        <v>0.26700000000000002</v>
      </c>
      <c r="I305" s="31">
        <v>0.29799999999999999</v>
      </c>
      <c r="J305" s="31">
        <v>0.56696428600000004</v>
      </c>
      <c r="K305" s="31">
        <v>4.0000000000000001E-3</v>
      </c>
      <c r="L305" s="29">
        <f t="shared" si="4"/>
        <v>2.6566265060240961</v>
      </c>
    </row>
    <row r="306" spans="1:12" x14ac:dyDescent="0.2">
      <c r="A306">
        <v>2370</v>
      </c>
      <c r="B306" s="43">
        <v>161</v>
      </c>
      <c r="C306" s="43">
        <v>161</v>
      </c>
      <c r="D306" s="43">
        <v>58</v>
      </c>
      <c r="E306" s="31">
        <v>0.36</v>
      </c>
      <c r="F306" s="31">
        <v>0.441</v>
      </c>
      <c r="G306" s="31">
        <v>0.193</v>
      </c>
      <c r="H306" s="31">
        <v>0.255</v>
      </c>
      <c r="I306" s="31">
        <v>0.106</v>
      </c>
      <c r="J306" s="31">
        <v>0.36249999999999999</v>
      </c>
      <c r="K306" s="31">
        <v>6.0000000000000001E-3</v>
      </c>
      <c r="L306" s="29">
        <f t="shared" si="4"/>
        <v>2.028169014084507</v>
      </c>
    </row>
    <row r="307" spans="1:12" x14ac:dyDescent="0.2">
      <c r="A307">
        <v>2371</v>
      </c>
      <c r="B307" s="43">
        <v>1025</v>
      </c>
      <c r="C307" s="43">
        <v>1025</v>
      </c>
      <c r="D307" s="43">
        <v>862</v>
      </c>
      <c r="E307" s="31">
        <v>0.84099999999999997</v>
      </c>
      <c r="F307" s="31">
        <v>4.2000000000000003E-2</v>
      </c>
      <c r="G307" s="31">
        <v>7.0000000000000007E-2</v>
      </c>
      <c r="H307" s="31">
        <v>0.32600000000000001</v>
      </c>
      <c r="I307" s="31">
        <v>0.51500000000000001</v>
      </c>
      <c r="J307" s="31">
        <v>0.882292733</v>
      </c>
      <c r="K307" s="31">
        <v>4.7E-2</v>
      </c>
      <c r="L307" s="29">
        <f t="shared" si="4"/>
        <v>3.3788037775445958</v>
      </c>
    </row>
    <row r="308" spans="1:12" x14ac:dyDescent="0.2">
      <c r="A308">
        <v>2372</v>
      </c>
      <c r="B308" s="43">
        <v>278</v>
      </c>
      <c r="C308" s="43">
        <v>278</v>
      </c>
      <c r="D308" s="43">
        <v>228</v>
      </c>
      <c r="E308" s="31">
        <v>0.82</v>
      </c>
      <c r="F308" s="31">
        <v>6.0999999999999999E-2</v>
      </c>
      <c r="G308" s="31">
        <v>0.108</v>
      </c>
      <c r="H308" s="31">
        <v>0.216</v>
      </c>
      <c r="I308" s="31">
        <v>0.60399999999999998</v>
      </c>
      <c r="J308" s="31">
        <v>0.82909090900000004</v>
      </c>
      <c r="K308" s="31">
        <v>1.0999999999999999E-2</v>
      </c>
      <c r="L308" s="29">
        <f t="shared" si="4"/>
        <v>3.3781597573306374</v>
      </c>
    </row>
    <row r="309" spans="1:12" x14ac:dyDescent="0.2">
      <c r="A309">
        <v>2376</v>
      </c>
      <c r="B309" s="43">
        <v>735</v>
      </c>
      <c r="C309" s="43">
        <v>735</v>
      </c>
      <c r="D309" s="43">
        <v>538</v>
      </c>
      <c r="E309" s="31">
        <v>0.73199999999999998</v>
      </c>
      <c r="F309" s="31">
        <v>9.8000000000000004E-2</v>
      </c>
      <c r="G309" s="31">
        <v>0.161</v>
      </c>
      <c r="H309" s="31">
        <v>0.40300000000000002</v>
      </c>
      <c r="I309" s="31">
        <v>0.32900000000000001</v>
      </c>
      <c r="J309" s="31">
        <v>0.73901098899999995</v>
      </c>
      <c r="K309" s="31">
        <v>0.01</v>
      </c>
      <c r="L309" s="29">
        <f t="shared" si="4"/>
        <v>2.9747474747474749</v>
      </c>
    </row>
    <row r="310" spans="1:12" x14ac:dyDescent="0.2">
      <c r="A310">
        <v>2377</v>
      </c>
      <c r="B310" s="43">
        <v>515</v>
      </c>
      <c r="C310" s="43">
        <v>515</v>
      </c>
      <c r="D310" s="43">
        <v>171</v>
      </c>
      <c r="E310" s="31">
        <v>0.33200000000000002</v>
      </c>
      <c r="F310" s="31">
        <v>0.36899999999999999</v>
      </c>
      <c r="G310" s="31">
        <v>0.28299999999999997</v>
      </c>
      <c r="H310" s="31">
        <v>0.25600000000000001</v>
      </c>
      <c r="I310" s="31">
        <v>7.5999999999999998E-2</v>
      </c>
      <c r="J310" s="31">
        <v>0.33727810699999999</v>
      </c>
      <c r="K310" s="31">
        <v>1.6E-2</v>
      </c>
      <c r="L310" s="29">
        <f t="shared" si="4"/>
        <v>2.0396341463414629</v>
      </c>
    </row>
    <row r="311" spans="1:12" x14ac:dyDescent="0.2">
      <c r="A311">
        <v>2379</v>
      </c>
      <c r="B311" s="43">
        <v>326</v>
      </c>
      <c r="C311" s="43">
        <v>326</v>
      </c>
      <c r="D311" s="43">
        <v>181</v>
      </c>
      <c r="E311" s="31">
        <v>0.55500000000000005</v>
      </c>
      <c r="F311" s="31">
        <v>0.215</v>
      </c>
      <c r="G311" s="31">
        <v>0.21199999999999999</v>
      </c>
      <c r="H311" s="31">
        <v>0.371</v>
      </c>
      <c r="I311" s="31">
        <v>0.184</v>
      </c>
      <c r="J311" s="31">
        <v>0.56562500000000004</v>
      </c>
      <c r="K311" s="31">
        <v>1.7999999999999999E-2</v>
      </c>
      <c r="L311" s="29">
        <f t="shared" si="4"/>
        <v>2.5336048879837065</v>
      </c>
    </row>
    <row r="312" spans="1:12" x14ac:dyDescent="0.2">
      <c r="A312">
        <v>2380</v>
      </c>
      <c r="B312" s="43">
        <v>285</v>
      </c>
      <c r="C312" s="43">
        <v>285</v>
      </c>
      <c r="D312" s="43">
        <v>154</v>
      </c>
      <c r="E312" s="31">
        <v>0.54</v>
      </c>
      <c r="F312" s="31">
        <v>0.214</v>
      </c>
      <c r="G312" s="31">
        <v>0.23899999999999999</v>
      </c>
      <c r="H312" s="31">
        <v>0.28100000000000003</v>
      </c>
      <c r="I312" s="31">
        <v>0.26</v>
      </c>
      <c r="J312" s="31">
        <v>0.54416961100000005</v>
      </c>
      <c r="K312" s="31">
        <v>7.0000000000000001E-3</v>
      </c>
      <c r="L312" s="29">
        <f t="shared" si="4"/>
        <v>2.5931520644511581</v>
      </c>
    </row>
    <row r="313" spans="1:12" x14ac:dyDescent="0.2">
      <c r="A313">
        <v>2381</v>
      </c>
      <c r="B313" s="43">
        <v>355</v>
      </c>
      <c r="C313" s="43">
        <v>355</v>
      </c>
      <c r="D313" s="43">
        <v>130</v>
      </c>
      <c r="E313" s="31">
        <v>0.36599999999999999</v>
      </c>
      <c r="F313" s="31">
        <v>0.36299999999999999</v>
      </c>
      <c r="G313" s="31">
        <v>0.23400000000000001</v>
      </c>
      <c r="H313" s="31">
        <v>0.23699999999999999</v>
      </c>
      <c r="I313" s="31">
        <v>0.13</v>
      </c>
      <c r="J313" s="31">
        <v>0.38011695899999998</v>
      </c>
      <c r="K313" s="31">
        <v>3.6999999999999998E-2</v>
      </c>
      <c r="L313" s="29">
        <f t="shared" si="4"/>
        <v>2.1412253374870196</v>
      </c>
    </row>
    <row r="314" spans="1:12" x14ac:dyDescent="0.2">
      <c r="A314">
        <v>2385</v>
      </c>
      <c r="B314" s="43">
        <v>132</v>
      </c>
      <c r="C314" s="43">
        <v>132</v>
      </c>
      <c r="D314" s="43">
        <v>58</v>
      </c>
      <c r="E314" s="31">
        <v>0.439</v>
      </c>
      <c r="F314" s="31">
        <v>0.318</v>
      </c>
      <c r="G314" s="31">
        <v>0.23499999999999999</v>
      </c>
      <c r="H314" s="31">
        <v>0.20499999999999999</v>
      </c>
      <c r="I314" s="31">
        <v>0.23499999999999999</v>
      </c>
      <c r="J314" s="31">
        <v>0.44274809199999998</v>
      </c>
      <c r="K314" s="31">
        <v>8.0000000000000002E-3</v>
      </c>
      <c r="L314" s="29">
        <f t="shared" si="4"/>
        <v>2.3618951612903225</v>
      </c>
    </row>
    <row r="315" spans="1:12" x14ac:dyDescent="0.2">
      <c r="A315">
        <v>2386</v>
      </c>
      <c r="B315" s="43">
        <v>15</v>
      </c>
      <c r="C315" s="43">
        <v>15</v>
      </c>
      <c r="D315" s="43">
        <v>10</v>
      </c>
      <c r="E315" s="31">
        <v>0.66700000000000004</v>
      </c>
      <c r="F315" s="31">
        <v>0.13300000000000001</v>
      </c>
      <c r="G315" s="31">
        <v>0.2</v>
      </c>
      <c r="H315" s="31">
        <v>0.4</v>
      </c>
      <c r="I315" s="31">
        <v>0.26700000000000002</v>
      </c>
      <c r="J315" s="31">
        <v>0.66666666699999999</v>
      </c>
      <c r="K315" s="31">
        <v>0</v>
      </c>
      <c r="L315" s="29">
        <f t="shared" si="4"/>
        <v>2.8010000000000002</v>
      </c>
    </row>
    <row r="316" spans="1:12" x14ac:dyDescent="0.2">
      <c r="A316">
        <v>2387</v>
      </c>
      <c r="B316" s="43">
        <v>148</v>
      </c>
      <c r="C316" s="43">
        <v>148</v>
      </c>
      <c r="D316" s="43">
        <v>85</v>
      </c>
      <c r="E316" s="31">
        <v>0.57399999999999995</v>
      </c>
      <c r="F316" s="31">
        <v>0.216</v>
      </c>
      <c r="G316" s="31">
        <v>0.20899999999999999</v>
      </c>
      <c r="H316" s="31">
        <v>0.216</v>
      </c>
      <c r="I316" s="31">
        <v>0.35799999999999998</v>
      </c>
      <c r="J316" s="31">
        <v>0.574324324</v>
      </c>
      <c r="K316" s="31">
        <v>0</v>
      </c>
      <c r="L316" s="29">
        <f t="shared" si="4"/>
        <v>2.714</v>
      </c>
    </row>
    <row r="317" spans="1:12" x14ac:dyDescent="0.2">
      <c r="A317">
        <v>2388</v>
      </c>
      <c r="B317" s="43">
        <v>239</v>
      </c>
      <c r="C317" s="43">
        <v>239</v>
      </c>
      <c r="D317" s="43">
        <v>175</v>
      </c>
      <c r="E317" s="31">
        <v>0.73199999999999998</v>
      </c>
      <c r="F317" s="31">
        <v>8.7999999999999995E-2</v>
      </c>
      <c r="G317" s="31">
        <v>0.159</v>
      </c>
      <c r="H317" s="31">
        <v>0.435</v>
      </c>
      <c r="I317" s="31">
        <v>0.29699999999999999</v>
      </c>
      <c r="J317" s="31">
        <v>0.74786324800000004</v>
      </c>
      <c r="K317" s="31">
        <v>2.1000000000000001E-2</v>
      </c>
      <c r="L317" s="29">
        <f t="shared" si="4"/>
        <v>2.961184882533197</v>
      </c>
    </row>
    <row r="318" spans="1:12" x14ac:dyDescent="0.2">
      <c r="A318">
        <v>2389</v>
      </c>
      <c r="B318" s="43">
        <v>140</v>
      </c>
      <c r="C318" s="43">
        <v>140</v>
      </c>
      <c r="D318" s="43">
        <v>14</v>
      </c>
      <c r="E318" s="31">
        <v>0.1</v>
      </c>
      <c r="F318" s="31">
        <v>0.67100000000000004</v>
      </c>
      <c r="G318" s="31">
        <v>0.214</v>
      </c>
      <c r="H318" s="31">
        <v>0.1</v>
      </c>
      <c r="I318" s="31">
        <v>0</v>
      </c>
      <c r="J318" s="31">
        <v>0.10144927500000001</v>
      </c>
      <c r="K318" s="31">
        <v>1.4E-2</v>
      </c>
      <c r="L318" s="29">
        <f t="shared" si="4"/>
        <v>1.4188640973630833</v>
      </c>
    </row>
    <row r="319" spans="1:12" x14ac:dyDescent="0.2">
      <c r="A319">
        <v>2390</v>
      </c>
      <c r="B319" s="43">
        <v>217</v>
      </c>
      <c r="C319" s="43">
        <v>217</v>
      </c>
      <c r="D319" s="43">
        <v>178</v>
      </c>
      <c r="E319" s="31">
        <v>0.82</v>
      </c>
      <c r="F319" s="31">
        <v>4.5999999999999999E-2</v>
      </c>
      <c r="G319" s="31">
        <v>0.111</v>
      </c>
      <c r="H319" s="31">
        <v>0.34100000000000003</v>
      </c>
      <c r="I319" s="31">
        <v>0.47899999999999998</v>
      </c>
      <c r="J319" s="31">
        <v>0.83962264200000003</v>
      </c>
      <c r="K319" s="31">
        <v>2.3E-2</v>
      </c>
      <c r="L319" s="29">
        <f t="shared" si="4"/>
        <v>3.2824974411463663</v>
      </c>
    </row>
    <row r="320" spans="1:12" x14ac:dyDescent="0.2">
      <c r="A320">
        <v>2391</v>
      </c>
      <c r="B320" s="43">
        <v>378</v>
      </c>
      <c r="C320" s="43">
        <v>378</v>
      </c>
      <c r="D320" s="43">
        <v>138</v>
      </c>
      <c r="E320" s="31">
        <v>0.36499999999999999</v>
      </c>
      <c r="F320" s="31">
        <v>0.34699999999999998</v>
      </c>
      <c r="G320" s="31">
        <v>0.28000000000000003</v>
      </c>
      <c r="H320" s="31">
        <v>0.26200000000000001</v>
      </c>
      <c r="I320" s="31">
        <v>0.10299999999999999</v>
      </c>
      <c r="J320" s="31">
        <v>0.36799999999999999</v>
      </c>
      <c r="K320" s="31">
        <v>8.0000000000000002E-3</v>
      </c>
      <c r="L320" s="29">
        <f t="shared" si="4"/>
        <v>2.121975806451613</v>
      </c>
    </row>
    <row r="321" spans="1:12" x14ac:dyDescent="0.2">
      <c r="A321">
        <v>2392</v>
      </c>
      <c r="B321" s="43">
        <v>220</v>
      </c>
      <c r="C321" s="43">
        <v>220</v>
      </c>
      <c r="D321" s="43">
        <v>164</v>
      </c>
      <c r="E321" s="31">
        <v>0.745</v>
      </c>
      <c r="F321" s="31">
        <v>8.5999999999999993E-2</v>
      </c>
      <c r="G321" s="31">
        <v>0.13600000000000001</v>
      </c>
      <c r="H321" s="31">
        <v>0.38200000000000001</v>
      </c>
      <c r="I321" s="31">
        <v>0.36399999999999999</v>
      </c>
      <c r="J321" s="31">
        <v>0.76995305199999997</v>
      </c>
      <c r="K321" s="31">
        <v>3.2000000000000001E-2</v>
      </c>
      <c r="L321" s="29">
        <f t="shared" si="4"/>
        <v>3.0578512396694215</v>
      </c>
    </row>
    <row r="322" spans="1:12" x14ac:dyDescent="0.2">
      <c r="A322">
        <v>2394</v>
      </c>
      <c r="B322" s="43">
        <v>817</v>
      </c>
      <c r="C322" s="43">
        <v>817</v>
      </c>
      <c r="D322" s="43">
        <v>364</v>
      </c>
      <c r="E322" s="31">
        <v>0.44600000000000001</v>
      </c>
      <c r="F322" s="31">
        <v>0.29699999999999999</v>
      </c>
      <c r="G322" s="31">
        <v>0.245</v>
      </c>
      <c r="H322" s="31">
        <v>0.30099999999999999</v>
      </c>
      <c r="I322" s="31">
        <v>0.14399999999999999</v>
      </c>
      <c r="J322" s="31">
        <v>0.451053284</v>
      </c>
      <c r="K322" s="31">
        <v>1.2E-2</v>
      </c>
      <c r="L322" s="29">
        <f t="shared" si="4"/>
        <v>2.2935222672064777</v>
      </c>
    </row>
    <row r="323" spans="1:12" x14ac:dyDescent="0.2">
      <c r="A323">
        <v>2395</v>
      </c>
      <c r="B323" s="43">
        <v>341</v>
      </c>
      <c r="C323" s="43">
        <v>341</v>
      </c>
      <c r="D323" s="43">
        <v>321</v>
      </c>
      <c r="E323" s="31">
        <v>0.94099999999999995</v>
      </c>
      <c r="F323" s="31">
        <v>1.4999999999999999E-2</v>
      </c>
      <c r="G323" s="31">
        <v>2.5999999999999999E-2</v>
      </c>
      <c r="H323" s="31">
        <v>0.23499999999999999</v>
      </c>
      <c r="I323" s="31">
        <v>0.70699999999999996</v>
      </c>
      <c r="J323" s="31">
        <v>0.95820895500000003</v>
      </c>
      <c r="K323" s="31">
        <v>1.7999999999999999E-2</v>
      </c>
      <c r="L323" s="29">
        <f t="shared" ref="L323:L386" si="5">(F323+2*G323+3*H323+4*I323)/(1-K323)</f>
        <v>3.6659877800407328</v>
      </c>
    </row>
    <row r="324" spans="1:12" x14ac:dyDescent="0.2">
      <c r="A324">
        <v>2396</v>
      </c>
      <c r="B324" s="43">
        <v>101</v>
      </c>
      <c r="C324" s="43">
        <v>101</v>
      </c>
      <c r="D324" s="43">
        <v>61</v>
      </c>
      <c r="E324" s="31">
        <v>0.60399999999999998</v>
      </c>
      <c r="F324" s="31">
        <v>0.14899999999999999</v>
      </c>
      <c r="G324" s="31">
        <v>0.23799999999999999</v>
      </c>
      <c r="H324" s="31">
        <v>0.29699999999999999</v>
      </c>
      <c r="I324" s="31">
        <v>0.307</v>
      </c>
      <c r="J324" s="31">
        <v>0.61</v>
      </c>
      <c r="K324" s="31">
        <v>0.01</v>
      </c>
      <c r="L324" s="29">
        <f t="shared" si="5"/>
        <v>2.7717171717171714</v>
      </c>
    </row>
    <row r="325" spans="1:12" x14ac:dyDescent="0.2">
      <c r="A325">
        <v>2397</v>
      </c>
      <c r="B325" s="43">
        <v>78</v>
      </c>
      <c r="C325" s="43">
        <v>78</v>
      </c>
      <c r="D325" s="43">
        <v>46</v>
      </c>
      <c r="E325" s="31">
        <v>0.59</v>
      </c>
      <c r="F325" s="31">
        <v>0.128</v>
      </c>
      <c r="G325" s="31">
        <v>0.28199999999999997</v>
      </c>
      <c r="H325" s="31">
        <v>0.41</v>
      </c>
      <c r="I325" s="31">
        <v>0.17899999999999999</v>
      </c>
      <c r="J325" s="31">
        <v>0.58974358999999998</v>
      </c>
      <c r="K325" s="31">
        <v>0</v>
      </c>
      <c r="L325" s="29">
        <f t="shared" si="5"/>
        <v>2.6379999999999999</v>
      </c>
    </row>
    <row r="326" spans="1:12" x14ac:dyDescent="0.2">
      <c r="A326">
        <v>2398</v>
      </c>
      <c r="B326" s="43">
        <v>221</v>
      </c>
      <c r="C326" s="43">
        <v>221</v>
      </c>
      <c r="D326" s="43">
        <v>126</v>
      </c>
      <c r="E326" s="31">
        <v>0.56999999999999995</v>
      </c>
      <c r="F326" s="31">
        <v>0.222</v>
      </c>
      <c r="G326" s="31">
        <v>0.19500000000000001</v>
      </c>
      <c r="H326" s="31">
        <v>0.29399999999999998</v>
      </c>
      <c r="I326" s="31">
        <v>0.27600000000000002</v>
      </c>
      <c r="J326" s="31">
        <v>0.57798165099999999</v>
      </c>
      <c r="K326" s="31">
        <v>1.4E-2</v>
      </c>
      <c r="L326" s="29">
        <f t="shared" si="5"/>
        <v>2.6348884381338742</v>
      </c>
    </row>
    <row r="327" spans="1:12" x14ac:dyDescent="0.2">
      <c r="A327">
        <v>2399</v>
      </c>
      <c r="B327" s="43">
        <v>194</v>
      </c>
      <c r="C327" s="43">
        <v>194</v>
      </c>
      <c r="D327" s="43">
        <v>106</v>
      </c>
      <c r="E327" s="31">
        <v>0.54600000000000004</v>
      </c>
      <c r="F327" s="31">
        <v>0.23200000000000001</v>
      </c>
      <c r="G327" s="31">
        <v>0.216</v>
      </c>
      <c r="H327" s="31">
        <v>0.25800000000000001</v>
      </c>
      <c r="I327" s="31">
        <v>0.28899999999999998</v>
      </c>
      <c r="J327" s="31">
        <v>0.54922279799999996</v>
      </c>
      <c r="K327" s="31">
        <v>5.0000000000000001E-3</v>
      </c>
      <c r="L327" s="29">
        <f t="shared" si="5"/>
        <v>2.6070351758793975</v>
      </c>
    </row>
    <row r="328" spans="1:12" x14ac:dyDescent="0.2">
      <c r="A328">
        <v>2400</v>
      </c>
      <c r="B328" s="43">
        <v>490</v>
      </c>
      <c r="C328" s="43">
        <v>490</v>
      </c>
      <c r="D328" s="43">
        <v>358</v>
      </c>
      <c r="E328" s="31">
        <v>0.73099999999999998</v>
      </c>
      <c r="F328" s="31">
        <v>9.6000000000000002E-2</v>
      </c>
      <c r="G328" s="31">
        <v>0.16700000000000001</v>
      </c>
      <c r="H328" s="31">
        <v>0.46700000000000003</v>
      </c>
      <c r="I328" s="31">
        <v>0.26300000000000001</v>
      </c>
      <c r="J328" s="31">
        <v>0.73511293600000005</v>
      </c>
      <c r="K328" s="31">
        <v>6.0000000000000001E-3</v>
      </c>
      <c r="L328" s="29">
        <f t="shared" si="5"/>
        <v>2.9004024144869214</v>
      </c>
    </row>
    <row r="329" spans="1:12" x14ac:dyDescent="0.2">
      <c r="A329">
        <v>2401</v>
      </c>
      <c r="B329" s="43">
        <v>316</v>
      </c>
      <c r="C329" s="43">
        <v>316</v>
      </c>
      <c r="D329" s="43">
        <v>298</v>
      </c>
      <c r="E329" s="31">
        <v>0.94299999999999995</v>
      </c>
      <c r="F329" s="31">
        <v>3.0000000000000001E-3</v>
      </c>
      <c r="G329" s="31">
        <v>2.1999999999999999E-2</v>
      </c>
      <c r="H329" s="31">
        <v>0.19</v>
      </c>
      <c r="I329" s="31">
        <v>0.753</v>
      </c>
      <c r="J329" s="31">
        <v>0.97385620900000003</v>
      </c>
      <c r="K329" s="31">
        <v>3.2000000000000001E-2</v>
      </c>
      <c r="L329" s="29">
        <f t="shared" si="5"/>
        <v>3.7489669421487606</v>
      </c>
    </row>
    <row r="330" spans="1:12" x14ac:dyDescent="0.2">
      <c r="A330">
        <v>2402</v>
      </c>
      <c r="B330" s="43">
        <v>382</v>
      </c>
      <c r="C330" s="43">
        <v>382</v>
      </c>
      <c r="D330" s="43">
        <v>314</v>
      </c>
      <c r="E330" s="31">
        <v>0.82199999999999995</v>
      </c>
      <c r="F330" s="31">
        <v>5.5E-2</v>
      </c>
      <c r="G330" s="31">
        <v>0.107</v>
      </c>
      <c r="H330" s="31">
        <v>0.33500000000000002</v>
      </c>
      <c r="I330" s="31">
        <v>0.48699999999999999</v>
      </c>
      <c r="J330" s="31">
        <v>0.83510638299999995</v>
      </c>
      <c r="K330" s="31">
        <v>1.6E-2</v>
      </c>
      <c r="L330" s="29">
        <f t="shared" si="5"/>
        <v>3.274390243902439</v>
      </c>
    </row>
    <row r="331" spans="1:12" x14ac:dyDescent="0.2">
      <c r="A331">
        <v>2404</v>
      </c>
      <c r="B331" s="43">
        <v>145</v>
      </c>
      <c r="C331" s="43">
        <v>145</v>
      </c>
      <c r="D331" s="43">
        <v>100</v>
      </c>
      <c r="E331" s="31">
        <v>0.69</v>
      </c>
      <c r="F331" s="31">
        <v>0.11</v>
      </c>
      <c r="G331" s="31">
        <v>0.193</v>
      </c>
      <c r="H331" s="31">
        <v>0.434</v>
      </c>
      <c r="I331" s="31">
        <v>0.255</v>
      </c>
      <c r="J331" s="31">
        <v>0.69444444400000005</v>
      </c>
      <c r="K331" s="31">
        <v>7.0000000000000001E-3</v>
      </c>
      <c r="L331" s="29">
        <f t="shared" si="5"/>
        <v>2.8378650553877143</v>
      </c>
    </row>
    <row r="332" spans="1:12" x14ac:dyDescent="0.2">
      <c r="A332">
        <v>2405</v>
      </c>
      <c r="B332" s="43">
        <v>124</v>
      </c>
      <c r="C332" s="43">
        <v>124</v>
      </c>
      <c r="D332" s="43">
        <v>50</v>
      </c>
      <c r="E332" s="31">
        <v>0.40300000000000002</v>
      </c>
      <c r="F332" s="31">
        <v>0.26600000000000001</v>
      </c>
      <c r="G332" s="31">
        <v>0.315</v>
      </c>
      <c r="H332" s="31">
        <v>0.35499999999999998</v>
      </c>
      <c r="I332" s="31">
        <v>4.8000000000000001E-2</v>
      </c>
      <c r="J332" s="31">
        <v>0.409836066</v>
      </c>
      <c r="K332" s="31">
        <v>1.6E-2</v>
      </c>
      <c r="L332" s="29">
        <f t="shared" si="5"/>
        <v>2.1880081300813008</v>
      </c>
    </row>
    <row r="333" spans="1:12" x14ac:dyDescent="0.2">
      <c r="A333">
        <v>2406</v>
      </c>
      <c r="B333" s="43">
        <v>438</v>
      </c>
      <c r="C333" s="43">
        <v>438</v>
      </c>
      <c r="D333" s="43">
        <v>295</v>
      </c>
      <c r="E333" s="31">
        <v>0.67400000000000004</v>
      </c>
      <c r="F333" s="31">
        <v>0.114</v>
      </c>
      <c r="G333" s="31">
        <v>0.19600000000000001</v>
      </c>
      <c r="H333" s="31">
        <v>0.33100000000000002</v>
      </c>
      <c r="I333" s="31">
        <v>0.34200000000000003</v>
      </c>
      <c r="J333" s="31">
        <v>0.68445475600000005</v>
      </c>
      <c r="K333" s="31">
        <v>1.6E-2</v>
      </c>
      <c r="L333" s="29">
        <f t="shared" si="5"/>
        <v>2.9136178861788617</v>
      </c>
    </row>
    <row r="334" spans="1:12" x14ac:dyDescent="0.2">
      <c r="A334">
        <v>2410</v>
      </c>
      <c r="B334" s="43">
        <v>849</v>
      </c>
      <c r="C334" s="43">
        <v>849</v>
      </c>
      <c r="D334" s="43">
        <v>431</v>
      </c>
      <c r="E334" s="31">
        <v>0.50800000000000001</v>
      </c>
      <c r="F334" s="31">
        <v>0.23400000000000001</v>
      </c>
      <c r="G334" s="31">
        <v>0.251</v>
      </c>
      <c r="H334" s="31">
        <v>0.35199999999999998</v>
      </c>
      <c r="I334" s="31">
        <v>0.155</v>
      </c>
      <c r="J334" s="31">
        <v>0.51126927600000005</v>
      </c>
      <c r="K334" s="31">
        <v>7.0000000000000001E-3</v>
      </c>
      <c r="L334" s="29">
        <f t="shared" si="5"/>
        <v>2.429003021148036</v>
      </c>
    </row>
    <row r="335" spans="1:12" x14ac:dyDescent="0.2">
      <c r="A335">
        <v>2415</v>
      </c>
      <c r="B335" s="43">
        <v>437</v>
      </c>
      <c r="C335" s="43">
        <v>437</v>
      </c>
      <c r="D335" s="43">
        <v>335</v>
      </c>
      <c r="E335" s="31">
        <v>0.76700000000000002</v>
      </c>
      <c r="F335" s="31">
        <v>6.9000000000000006E-2</v>
      </c>
      <c r="G335" s="31">
        <v>0.14599999999999999</v>
      </c>
      <c r="H335" s="31">
        <v>0.41899999999999998</v>
      </c>
      <c r="I335" s="31">
        <v>0.34799999999999998</v>
      </c>
      <c r="J335" s="31">
        <v>0.78088578099999995</v>
      </c>
      <c r="K335" s="31">
        <v>1.7999999999999999E-2</v>
      </c>
      <c r="L335" s="29">
        <f t="shared" si="5"/>
        <v>3.0651731160896127</v>
      </c>
    </row>
    <row r="336" spans="1:12" x14ac:dyDescent="0.2">
      <c r="A336">
        <v>2416</v>
      </c>
      <c r="B336" s="43">
        <v>208</v>
      </c>
      <c r="C336" s="43">
        <v>208</v>
      </c>
      <c r="D336" s="43">
        <v>134</v>
      </c>
      <c r="E336" s="31">
        <v>0.64400000000000002</v>
      </c>
      <c r="F336" s="31">
        <v>0.13500000000000001</v>
      </c>
      <c r="G336" s="31">
        <v>0.221</v>
      </c>
      <c r="H336" s="31">
        <v>0.38</v>
      </c>
      <c r="I336" s="31">
        <v>0.26400000000000001</v>
      </c>
      <c r="J336" s="31">
        <v>0.64423076899999998</v>
      </c>
      <c r="K336" s="31">
        <v>0</v>
      </c>
      <c r="L336" s="29">
        <f t="shared" si="5"/>
        <v>2.7730000000000001</v>
      </c>
    </row>
    <row r="337" spans="1:12" x14ac:dyDescent="0.2">
      <c r="A337">
        <v>2417</v>
      </c>
      <c r="B337" s="43">
        <v>385</v>
      </c>
      <c r="C337" s="43">
        <v>385</v>
      </c>
      <c r="D337" s="43">
        <v>210</v>
      </c>
      <c r="E337" s="31">
        <v>0.54500000000000004</v>
      </c>
      <c r="F337" s="31">
        <v>0.151</v>
      </c>
      <c r="G337" s="31">
        <v>0.17699999999999999</v>
      </c>
      <c r="H337" s="31">
        <v>0.33800000000000002</v>
      </c>
      <c r="I337" s="31">
        <v>0.20799999999999999</v>
      </c>
      <c r="J337" s="31">
        <v>0.625</v>
      </c>
      <c r="K337" s="31">
        <v>0.127</v>
      </c>
      <c r="L337" s="29">
        <f t="shared" si="5"/>
        <v>2.6930126002290953</v>
      </c>
    </row>
    <row r="338" spans="1:12" x14ac:dyDescent="0.2">
      <c r="A338">
        <v>2418</v>
      </c>
      <c r="B338" s="43">
        <v>193</v>
      </c>
      <c r="C338" s="43">
        <v>193</v>
      </c>
      <c r="D338" s="43">
        <v>95</v>
      </c>
      <c r="E338" s="31">
        <v>0.49199999999999999</v>
      </c>
      <c r="F338" s="31">
        <v>0.24399999999999999</v>
      </c>
      <c r="G338" s="31">
        <v>0.22800000000000001</v>
      </c>
      <c r="H338" s="31">
        <v>0.30599999999999999</v>
      </c>
      <c r="I338" s="31">
        <v>0.187</v>
      </c>
      <c r="J338" s="31">
        <v>0.51075268799999995</v>
      </c>
      <c r="K338" s="31">
        <v>3.5999999999999997E-2</v>
      </c>
      <c r="L338" s="29">
        <f t="shared" si="5"/>
        <v>2.4543568464730288</v>
      </c>
    </row>
    <row r="339" spans="1:12" x14ac:dyDescent="0.2">
      <c r="A339">
        <v>2419</v>
      </c>
      <c r="B339" s="43">
        <v>125</v>
      </c>
      <c r="C339" s="43">
        <v>125</v>
      </c>
      <c r="D339" s="43">
        <v>103</v>
      </c>
      <c r="E339" s="31">
        <v>0.82399999999999995</v>
      </c>
      <c r="F339" s="31">
        <v>3.2000000000000001E-2</v>
      </c>
      <c r="G339" s="31">
        <v>0.104</v>
      </c>
      <c r="H339" s="31">
        <v>0.16800000000000001</v>
      </c>
      <c r="I339" s="31">
        <v>0.65600000000000003</v>
      </c>
      <c r="J339" s="31">
        <v>0.85833333300000003</v>
      </c>
      <c r="K339" s="31">
        <v>0.04</v>
      </c>
      <c r="L339" s="29">
        <f t="shared" si="5"/>
        <v>3.5083333333333337</v>
      </c>
    </row>
    <row r="340" spans="1:12" x14ac:dyDescent="0.2">
      <c r="A340">
        <v>2422</v>
      </c>
      <c r="B340" s="43">
        <v>177</v>
      </c>
      <c r="C340" s="43">
        <v>177</v>
      </c>
      <c r="D340" s="43">
        <v>71</v>
      </c>
      <c r="E340" s="31">
        <v>0.40100000000000002</v>
      </c>
      <c r="F340" s="31">
        <v>0.254</v>
      </c>
      <c r="G340" s="31">
        <v>0.33900000000000002</v>
      </c>
      <c r="H340" s="31">
        <v>0.22600000000000001</v>
      </c>
      <c r="I340" s="31">
        <v>0.17499999999999999</v>
      </c>
      <c r="J340" s="31">
        <v>0.403409091</v>
      </c>
      <c r="K340" s="31">
        <v>6.0000000000000001E-3</v>
      </c>
      <c r="L340" s="29">
        <f t="shared" si="5"/>
        <v>2.323943661971831</v>
      </c>
    </row>
    <row r="341" spans="1:12" x14ac:dyDescent="0.2">
      <c r="A341">
        <v>2423</v>
      </c>
      <c r="B341" s="43">
        <v>71</v>
      </c>
      <c r="C341" s="43">
        <v>72</v>
      </c>
      <c r="D341" s="43">
        <v>35</v>
      </c>
      <c r="E341" s="31">
        <v>0.48599999999999999</v>
      </c>
      <c r="F341" s="31">
        <v>0.19700000000000001</v>
      </c>
      <c r="G341" s="31">
        <v>0.254</v>
      </c>
      <c r="H341" s="31">
        <v>0.29599999999999999</v>
      </c>
      <c r="I341" s="31">
        <v>0.183</v>
      </c>
      <c r="J341" s="31">
        <v>0.515151515</v>
      </c>
      <c r="K341" s="31">
        <v>7.0000000000000007E-2</v>
      </c>
      <c r="L341" s="29">
        <f t="shared" si="5"/>
        <v>2.5000000000000004</v>
      </c>
    </row>
    <row r="342" spans="1:12" x14ac:dyDescent="0.2">
      <c r="A342">
        <v>2425</v>
      </c>
      <c r="B342" s="43">
        <v>331</v>
      </c>
      <c r="C342" s="43">
        <v>331</v>
      </c>
      <c r="D342" s="43">
        <v>179</v>
      </c>
      <c r="E342" s="31">
        <v>0.54100000000000004</v>
      </c>
      <c r="F342" s="31">
        <v>0.224</v>
      </c>
      <c r="G342" s="31">
        <v>0.221</v>
      </c>
      <c r="H342" s="31">
        <v>0.36599999999999999</v>
      </c>
      <c r="I342" s="31">
        <v>0.17499999999999999</v>
      </c>
      <c r="J342" s="31">
        <v>0.54907975499999995</v>
      </c>
      <c r="K342" s="31">
        <v>1.4999999999999999E-2</v>
      </c>
      <c r="L342" s="29">
        <f t="shared" si="5"/>
        <v>2.5015228426395937</v>
      </c>
    </row>
    <row r="343" spans="1:12" x14ac:dyDescent="0.2">
      <c r="A343">
        <v>2426</v>
      </c>
      <c r="B343" s="43">
        <v>628</v>
      </c>
      <c r="C343" s="43">
        <v>628</v>
      </c>
      <c r="D343" s="43">
        <v>506</v>
      </c>
      <c r="E343" s="31">
        <v>0.80600000000000005</v>
      </c>
      <c r="F343" s="31">
        <v>6.0999999999999999E-2</v>
      </c>
      <c r="G343" s="31">
        <v>0.129</v>
      </c>
      <c r="H343" s="31">
        <v>0.40300000000000002</v>
      </c>
      <c r="I343" s="31">
        <v>0.40300000000000002</v>
      </c>
      <c r="J343" s="31">
        <v>0.80959999999999999</v>
      </c>
      <c r="K343" s="31">
        <v>5.0000000000000001E-3</v>
      </c>
      <c r="L343" s="29">
        <f t="shared" si="5"/>
        <v>3.1557788944723622</v>
      </c>
    </row>
    <row r="344" spans="1:12" x14ac:dyDescent="0.2">
      <c r="A344">
        <v>2428</v>
      </c>
      <c r="B344" s="43">
        <v>395</v>
      </c>
      <c r="C344" s="43">
        <v>395</v>
      </c>
      <c r="D344" s="43">
        <v>316</v>
      </c>
      <c r="E344" s="31">
        <v>0.8</v>
      </c>
      <c r="F344" s="31">
        <v>4.8000000000000001E-2</v>
      </c>
      <c r="G344" s="31">
        <v>0.129</v>
      </c>
      <c r="H344" s="31">
        <v>0.39</v>
      </c>
      <c r="I344" s="31">
        <v>0.41</v>
      </c>
      <c r="J344" s="31">
        <v>0.81865284999999999</v>
      </c>
      <c r="K344" s="31">
        <v>2.3E-2</v>
      </c>
      <c r="L344" s="29">
        <f t="shared" si="5"/>
        <v>3.1893551688843393</v>
      </c>
    </row>
    <row r="345" spans="1:12" x14ac:dyDescent="0.2">
      <c r="A345">
        <v>2431</v>
      </c>
      <c r="B345" s="43">
        <v>159</v>
      </c>
      <c r="C345" s="43">
        <v>159</v>
      </c>
      <c r="D345" s="43">
        <v>58</v>
      </c>
      <c r="E345" s="31">
        <v>0.36499999999999999</v>
      </c>
      <c r="F345" s="31">
        <v>0.38400000000000001</v>
      </c>
      <c r="G345" s="31">
        <v>0.252</v>
      </c>
      <c r="H345" s="31">
        <v>0.20799999999999999</v>
      </c>
      <c r="I345" s="31">
        <v>0.157</v>
      </c>
      <c r="J345" s="31">
        <v>0.364779874</v>
      </c>
      <c r="K345" s="31">
        <v>0</v>
      </c>
      <c r="L345" s="29">
        <f t="shared" si="5"/>
        <v>2.14</v>
      </c>
    </row>
    <row r="346" spans="1:12" x14ac:dyDescent="0.2">
      <c r="A346">
        <v>2432</v>
      </c>
      <c r="B346" s="43">
        <v>38</v>
      </c>
      <c r="C346" s="43">
        <v>38</v>
      </c>
      <c r="D346" s="43">
        <v>28</v>
      </c>
      <c r="E346" s="31">
        <v>0.73699999999999999</v>
      </c>
      <c r="F346" s="31">
        <v>7.9000000000000001E-2</v>
      </c>
      <c r="G346" s="31">
        <v>0.105</v>
      </c>
      <c r="H346" s="31">
        <v>0.44700000000000001</v>
      </c>
      <c r="I346" s="31">
        <v>0.28899999999999998</v>
      </c>
      <c r="J346" s="31">
        <v>0.8</v>
      </c>
      <c r="K346" s="31">
        <v>7.9000000000000001E-2</v>
      </c>
      <c r="L346" s="29">
        <f t="shared" si="5"/>
        <v>3.0249728555917477</v>
      </c>
    </row>
    <row r="347" spans="1:12" x14ac:dyDescent="0.2">
      <c r="A347">
        <v>2433</v>
      </c>
      <c r="B347" s="43">
        <v>333</v>
      </c>
      <c r="C347" s="43">
        <v>333</v>
      </c>
      <c r="D347" s="43">
        <v>138</v>
      </c>
      <c r="E347" s="31">
        <v>0.41399999999999998</v>
      </c>
      <c r="F347" s="31">
        <v>0.34799999999999998</v>
      </c>
      <c r="G347" s="31">
        <v>0.23400000000000001</v>
      </c>
      <c r="H347" s="31">
        <v>0.27</v>
      </c>
      <c r="I347" s="31">
        <v>0.14399999999999999</v>
      </c>
      <c r="J347" s="31">
        <v>0.41566265099999999</v>
      </c>
      <c r="K347" s="31">
        <v>3.0000000000000001E-3</v>
      </c>
      <c r="L347" s="29">
        <f t="shared" si="5"/>
        <v>2.2086258776328989</v>
      </c>
    </row>
    <row r="348" spans="1:12" x14ac:dyDescent="0.2">
      <c r="A348">
        <v>2434</v>
      </c>
      <c r="B348" s="43">
        <v>196</v>
      </c>
      <c r="C348" s="43">
        <v>196</v>
      </c>
      <c r="D348" s="43">
        <v>135</v>
      </c>
      <c r="E348" s="31">
        <v>0.68899999999999995</v>
      </c>
      <c r="F348" s="31">
        <v>0.10199999999999999</v>
      </c>
      <c r="G348" s="31">
        <v>0.20399999999999999</v>
      </c>
      <c r="H348" s="31">
        <v>0.434</v>
      </c>
      <c r="I348" s="31">
        <v>0.255</v>
      </c>
      <c r="J348" s="31">
        <v>0.69230769199999997</v>
      </c>
      <c r="K348" s="31">
        <v>5.0000000000000001E-3</v>
      </c>
      <c r="L348" s="29">
        <f t="shared" si="5"/>
        <v>2.8462311557788942</v>
      </c>
    </row>
    <row r="349" spans="1:12" x14ac:dyDescent="0.2">
      <c r="A349">
        <v>2435</v>
      </c>
      <c r="B349" s="43">
        <v>942</v>
      </c>
      <c r="C349" s="43">
        <v>942</v>
      </c>
      <c r="D349" s="43">
        <v>739</v>
      </c>
      <c r="E349" s="31">
        <v>0.78500000000000003</v>
      </c>
      <c r="F349" s="31">
        <v>0.08</v>
      </c>
      <c r="G349" s="31">
        <v>0.11799999999999999</v>
      </c>
      <c r="H349" s="31">
        <v>0.34100000000000003</v>
      </c>
      <c r="I349" s="31">
        <v>0.44400000000000001</v>
      </c>
      <c r="J349" s="31">
        <v>0.79891891900000001</v>
      </c>
      <c r="K349" s="31">
        <v>1.7999999999999999E-2</v>
      </c>
      <c r="L349" s="29">
        <f t="shared" si="5"/>
        <v>3.1720977596741347</v>
      </c>
    </row>
    <row r="350" spans="1:12" x14ac:dyDescent="0.2">
      <c r="A350">
        <v>2437</v>
      </c>
      <c r="B350" s="43">
        <v>157</v>
      </c>
      <c r="C350" s="43">
        <v>157</v>
      </c>
      <c r="D350" s="43">
        <v>119</v>
      </c>
      <c r="E350" s="31">
        <v>0.75800000000000001</v>
      </c>
      <c r="F350" s="31">
        <v>0.115</v>
      </c>
      <c r="G350" s="31">
        <v>0.127</v>
      </c>
      <c r="H350" s="31">
        <v>0.312</v>
      </c>
      <c r="I350" s="31">
        <v>0.44600000000000001</v>
      </c>
      <c r="J350" s="31">
        <v>0.75796178299999994</v>
      </c>
      <c r="K350" s="31">
        <v>0</v>
      </c>
      <c r="L350" s="29">
        <f t="shared" si="5"/>
        <v>3.089</v>
      </c>
    </row>
    <row r="351" spans="1:12" x14ac:dyDescent="0.2">
      <c r="A351">
        <v>2439</v>
      </c>
      <c r="B351" s="43">
        <v>204</v>
      </c>
      <c r="C351" s="43">
        <v>204</v>
      </c>
      <c r="D351" s="43">
        <v>102</v>
      </c>
      <c r="E351" s="31">
        <v>0.5</v>
      </c>
      <c r="F351" s="31">
        <v>0.24</v>
      </c>
      <c r="G351" s="31">
        <v>0.24</v>
      </c>
      <c r="H351" s="31">
        <v>0.27900000000000003</v>
      </c>
      <c r="I351" s="31">
        <v>0.221</v>
      </c>
      <c r="J351" s="31">
        <v>0.51</v>
      </c>
      <c r="K351" s="31">
        <v>0.02</v>
      </c>
      <c r="L351" s="29">
        <f t="shared" si="5"/>
        <v>2.490816326530612</v>
      </c>
    </row>
    <row r="352" spans="1:12" x14ac:dyDescent="0.2">
      <c r="A352">
        <v>2441</v>
      </c>
      <c r="B352" s="43">
        <v>219</v>
      </c>
      <c r="C352" s="43">
        <v>219</v>
      </c>
      <c r="D352" s="43">
        <v>160</v>
      </c>
      <c r="E352" s="31">
        <v>0.73099999999999998</v>
      </c>
      <c r="F352" s="31">
        <v>0.128</v>
      </c>
      <c r="G352" s="31">
        <v>0.14199999999999999</v>
      </c>
      <c r="H352" s="31">
        <v>0.438</v>
      </c>
      <c r="I352" s="31">
        <v>0.29199999999999998</v>
      </c>
      <c r="J352" s="31">
        <v>0.73059360699999998</v>
      </c>
      <c r="K352" s="31">
        <v>0</v>
      </c>
      <c r="L352" s="29">
        <f t="shared" si="5"/>
        <v>2.8940000000000001</v>
      </c>
    </row>
    <row r="353" spans="1:12" x14ac:dyDescent="0.2">
      <c r="A353">
        <v>2443</v>
      </c>
      <c r="B353" s="43">
        <v>69</v>
      </c>
      <c r="C353" s="43">
        <v>69</v>
      </c>
      <c r="D353" s="43">
        <v>45</v>
      </c>
      <c r="E353" s="31">
        <v>0.65200000000000002</v>
      </c>
      <c r="F353" s="31">
        <v>0.13</v>
      </c>
      <c r="G353" s="31">
        <v>0.14499999999999999</v>
      </c>
      <c r="H353" s="31">
        <v>0.44900000000000001</v>
      </c>
      <c r="I353" s="31">
        <v>0.20300000000000001</v>
      </c>
      <c r="J353" s="31">
        <v>0.703125</v>
      </c>
      <c r="K353" s="31">
        <v>7.1999999999999995E-2</v>
      </c>
      <c r="L353" s="29">
        <f t="shared" si="5"/>
        <v>2.7790948275862064</v>
      </c>
    </row>
    <row r="354" spans="1:12" x14ac:dyDescent="0.2">
      <c r="A354">
        <v>2447</v>
      </c>
      <c r="B354" s="43">
        <v>516</v>
      </c>
      <c r="C354" s="43">
        <v>516</v>
      </c>
      <c r="D354" s="43">
        <v>266</v>
      </c>
      <c r="E354" s="31">
        <v>0.51600000000000001</v>
      </c>
      <c r="F354" s="31">
        <v>0.23300000000000001</v>
      </c>
      <c r="G354" s="31">
        <v>0.23300000000000001</v>
      </c>
      <c r="H354" s="31">
        <v>0.34499999999999997</v>
      </c>
      <c r="I354" s="31">
        <v>0.17100000000000001</v>
      </c>
      <c r="J354" s="31">
        <v>0.52569169999999998</v>
      </c>
      <c r="K354" s="31">
        <v>1.9E-2</v>
      </c>
      <c r="L354" s="29">
        <f t="shared" si="5"/>
        <v>2.4648318042813457</v>
      </c>
    </row>
    <row r="355" spans="1:12" x14ac:dyDescent="0.2">
      <c r="A355">
        <v>2448</v>
      </c>
      <c r="B355" s="43">
        <v>189</v>
      </c>
      <c r="C355" s="43">
        <v>189</v>
      </c>
      <c r="D355" s="43">
        <v>90</v>
      </c>
      <c r="E355" s="31">
        <v>0.47599999999999998</v>
      </c>
      <c r="F355" s="31">
        <v>0.23799999999999999</v>
      </c>
      <c r="G355" s="31">
        <v>0.249</v>
      </c>
      <c r="H355" s="31">
        <v>0.20100000000000001</v>
      </c>
      <c r="I355" s="31">
        <v>0.27500000000000002</v>
      </c>
      <c r="J355" s="31">
        <v>0.49450549500000002</v>
      </c>
      <c r="K355" s="31">
        <v>3.6999999999999998E-2</v>
      </c>
      <c r="L355" s="29">
        <f t="shared" si="5"/>
        <v>2.5327102803738319</v>
      </c>
    </row>
    <row r="356" spans="1:12" x14ac:dyDescent="0.2">
      <c r="A356">
        <v>2449</v>
      </c>
      <c r="B356" s="43">
        <v>212</v>
      </c>
      <c r="C356" s="43">
        <v>212</v>
      </c>
      <c r="D356" s="43">
        <v>95</v>
      </c>
      <c r="E356" s="31">
        <v>0.44800000000000001</v>
      </c>
      <c r="F356" s="31">
        <v>0.29699999999999999</v>
      </c>
      <c r="G356" s="31">
        <v>0.255</v>
      </c>
      <c r="H356" s="31">
        <v>0.24099999999999999</v>
      </c>
      <c r="I356" s="31">
        <v>0.20799999999999999</v>
      </c>
      <c r="J356" s="31">
        <v>0.44811320799999999</v>
      </c>
      <c r="K356" s="31">
        <v>0</v>
      </c>
      <c r="L356" s="29">
        <f t="shared" si="5"/>
        <v>2.3619999999999997</v>
      </c>
    </row>
    <row r="357" spans="1:12" x14ac:dyDescent="0.2">
      <c r="A357">
        <v>2450</v>
      </c>
      <c r="B357" s="43">
        <v>200</v>
      </c>
      <c r="C357" s="43">
        <v>200</v>
      </c>
      <c r="D357" s="43">
        <v>153</v>
      </c>
      <c r="E357" s="31">
        <v>0.76500000000000001</v>
      </c>
      <c r="F357" s="31">
        <v>8.5000000000000006E-2</v>
      </c>
      <c r="G357" s="31">
        <v>0.13500000000000001</v>
      </c>
      <c r="H357" s="31">
        <v>0.28000000000000003</v>
      </c>
      <c r="I357" s="31">
        <v>0.48499999999999999</v>
      </c>
      <c r="J357" s="31">
        <v>0.77664974600000003</v>
      </c>
      <c r="K357" s="31">
        <v>1.4999999999999999E-2</v>
      </c>
      <c r="L357" s="29">
        <f t="shared" si="5"/>
        <v>3.1827411167512687</v>
      </c>
    </row>
    <row r="358" spans="1:12" x14ac:dyDescent="0.2">
      <c r="A358">
        <v>2453</v>
      </c>
      <c r="B358" s="43">
        <v>719</v>
      </c>
      <c r="C358" s="43">
        <v>719</v>
      </c>
      <c r="D358" s="43">
        <v>364</v>
      </c>
      <c r="E358" s="31">
        <v>0.50600000000000001</v>
      </c>
      <c r="F358" s="31">
        <v>0.20699999999999999</v>
      </c>
      <c r="G358" s="31">
        <v>0.248</v>
      </c>
      <c r="H358" s="31">
        <v>0.33</v>
      </c>
      <c r="I358" s="31">
        <v>0.17699999999999999</v>
      </c>
      <c r="J358" s="31">
        <v>0.52677279300000002</v>
      </c>
      <c r="K358" s="31">
        <v>3.9E-2</v>
      </c>
      <c r="L358" s="29">
        <f t="shared" si="5"/>
        <v>2.4984391259105099</v>
      </c>
    </row>
    <row r="359" spans="1:12" x14ac:dyDescent="0.2">
      <c r="A359">
        <v>2458</v>
      </c>
      <c r="B359" s="43">
        <v>182</v>
      </c>
      <c r="C359" s="43">
        <v>182</v>
      </c>
      <c r="D359" s="43">
        <v>109</v>
      </c>
      <c r="E359" s="31">
        <v>0.59899999999999998</v>
      </c>
      <c r="F359" s="31">
        <v>0.22</v>
      </c>
      <c r="G359" s="31">
        <v>0.18099999999999999</v>
      </c>
      <c r="H359" s="31">
        <v>0.30199999999999999</v>
      </c>
      <c r="I359" s="31">
        <v>0.29699999999999999</v>
      </c>
      <c r="J359" s="31">
        <v>0.59890109899999999</v>
      </c>
      <c r="K359" s="31">
        <v>0</v>
      </c>
      <c r="L359" s="29">
        <f t="shared" si="5"/>
        <v>2.6760000000000002</v>
      </c>
    </row>
    <row r="360" spans="1:12" x14ac:dyDescent="0.2">
      <c r="A360">
        <v>2459</v>
      </c>
      <c r="B360" s="43">
        <v>117</v>
      </c>
      <c r="C360" s="43">
        <v>117</v>
      </c>
      <c r="D360" s="43">
        <v>86</v>
      </c>
      <c r="E360" s="31">
        <v>0.73499999999999999</v>
      </c>
      <c r="F360" s="31">
        <v>6.8000000000000005E-2</v>
      </c>
      <c r="G360" s="31">
        <v>0.17100000000000001</v>
      </c>
      <c r="H360" s="31">
        <v>0.41899999999999998</v>
      </c>
      <c r="I360" s="31">
        <v>0.316</v>
      </c>
      <c r="J360" s="31">
        <v>0.75438596499999999</v>
      </c>
      <c r="K360" s="31">
        <v>2.5999999999999999E-2</v>
      </c>
      <c r="L360" s="29">
        <f t="shared" si="5"/>
        <v>3.0092402464065708</v>
      </c>
    </row>
    <row r="361" spans="1:12" x14ac:dyDescent="0.2">
      <c r="A361">
        <v>2462</v>
      </c>
      <c r="B361" s="43">
        <v>195</v>
      </c>
      <c r="C361" s="43">
        <v>195</v>
      </c>
      <c r="D361" s="43">
        <v>159</v>
      </c>
      <c r="E361" s="31">
        <v>0.81499999999999995</v>
      </c>
      <c r="F361" s="31">
        <v>6.2E-2</v>
      </c>
      <c r="G361" s="31">
        <v>0.113</v>
      </c>
      <c r="H361" s="31">
        <v>0.29699999999999999</v>
      </c>
      <c r="I361" s="31">
        <v>0.51800000000000002</v>
      </c>
      <c r="J361" s="31">
        <v>0.82383419700000005</v>
      </c>
      <c r="K361" s="31">
        <v>0.01</v>
      </c>
      <c r="L361" s="29">
        <f t="shared" si="5"/>
        <v>3.283838383838384</v>
      </c>
    </row>
    <row r="362" spans="1:12" x14ac:dyDescent="0.2">
      <c r="A362">
        <v>2466</v>
      </c>
      <c r="B362" s="43">
        <v>112</v>
      </c>
      <c r="C362" s="43">
        <v>112</v>
      </c>
      <c r="D362" s="43">
        <v>91</v>
      </c>
      <c r="E362" s="31">
        <v>0.81299999999999994</v>
      </c>
      <c r="F362" s="31">
        <v>1.7999999999999999E-2</v>
      </c>
      <c r="G362" s="31">
        <v>0.17</v>
      </c>
      <c r="H362" s="31">
        <v>0.46400000000000002</v>
      </c>
      <c r="I362" s="31">
        <v>0.34799999999999998</v>
      </c>
      <c r="J362" s="31">
        <v>0.8125</v>
      </c>
      <c r="K362" s="31">
        <v>0</v>
      </c>
      <c r="L362" s="29">
        <f t="shared" si="5"/>
        <v>3.1420000000000003</v>
      </c>
    </row>
    <row r="363" spans="1:12" x14ac:dyDescent="0.2">
      <c r="A363">
        <v>2467</v>
      </c>
      <c r="B363" s="43">
        <v>205</v>
      </c>
      <c r="C363" s="43">
        <v>205</v>
      </c>
      <c r="D363" s="43">
        <v>183</v>
      </c>
      <c r="E363" s="31">
        <v>0.89300000000000002</v>
      </c>
      <c r="F363" s="31">
        <v>2.9000000000000001E-2</v>
      </c>
      <c r="G363" s="31">
        <v>6.8000000000000005E-2</v>
      </c>
      <c r="H363" s="31">
        <v>0.36099999999999999</v>
      </c>
      <c r="I363" s="31">
        <v>0.53200000000000003</v>
      </c>
      <c r="J363" s="31">
        <v>0.90147783299999995</v>
      </c>
      <c r="K363" s="31">
        <v>0.01</v>
      </c>
      <c r="L363" s="29">
        <f t="shared" si="5"/>
        <v>3.4101010101010103</v>
      </c>
    </row>
    <row r="364" spans="1:12" x14ac:dyDescent="0.2">
      <c r="A364">
        <v>2468</v>
      </c>
      <c r="B364" s="43">
        <v>41</v>
      </c>
      <c r="C364" s="43">
        <v>41</v>
      </c>
      <c r="D364" s="43">
        <v>34</v>
      </c>
      <c r="E364" s="31">
        <v>0.82899999999999996</v>
      </c>
      <c r="F364" s="31">
        <v>4.9000000000000002E-2</v>
      </c>
      <c r="G364" s="31">
        <v>0.122</v>
      </c>
      <c r="H364" s="31">
        <v>0.48799999999999999</v>
      </c>
      <c r="I364" s="31">
        <v>0.34100000000000003</v>
      </c>
      <c r="J364" s="31">
        <v>0.82926829300000005</v>
      </c>
      <c r="K364" s="31">
        <v>0</v>
      </c>
      <c r="L364" s="29">
        <f t="shared" si="5"/>
        <v>3.121</v>
      </c>
    </row>
    <row r="365" spans="1:12" x14ac:dyDescent="0.2">
      <c r="A365">
        <v>2469</v>
      </c>
      <c r="B365" s="43">
        <v>333</v>
      </c>
      <c r="C365" s="43">
        <v>333</v>
      </c>
      <c r="D365" s="43">
        <v>122</v>
      </c>
      <c r="E365" s="31">
        <v>0.36599999999999999</v>
      </c>
      <c r="F365" s="31">
        <v>0.39</v>
      </c>
      <c r="G365" s="31">
        <v>0.24</v>
      </c>
      <c r="H365" s="31">
        <v>0.219</v>
      </c>
      <c r="I365" s="31">
        <v>0.14699999999999999</v>
      </c>
      <c r="J365" s="31">
        <v>0.36746988000000003</v>
      </c>
      <c r="K365" s="31">
        <v>3.0000000000000001E-3</v>
      </c>
      <c r="L365" s="29">
        <f t="shared" si="5"/>
        <v>2.1213640922768309</v>
      </c>
    </row>
    <row r="366" spans="1:12" x14ac:dyDescent="0.2">
      <c r="A366">
        <v>2471</v>
      </c>
      <c r="B366" s="43">
        <v>218</v>
      </c>
      <c r="C366" s="43">
        <v>218</v>
      </c>
      <c r="D366" s="43">
        <v>161</v>
      </c>
      <c r="E366" s="31">
        <v>0.73899999999999999</v>
      </c>
      <c r="F366" s="31">
        <v>0.10100000000000001</v>
      </c>
      <c r="G366" s="31">
        <v>0.151</v>
      </c>
      <c r="H366" s="31">
        <v>0.39</v>
      </c>
      <c r="I366" s="31">
        <v>0.34899999999999998</v>
      </c>
      <c r="J366" s="31">
        <v>0.74537036999999995</v>
      </c>
      <c r="K366" s="31">
        <v>8.9999999999999993E-3</v>
      </c>
      <c r="L366" s="29">
        <f t="shared" si="5"/>
        <v>2.9959636730575174</v>
      </c>
    </row>
    <row r="367" spans="1:12" x14ac:dyDescent="0.2">
      <c r="A367">
        <v>2472</v>
      </c>
      <c r="B367" s="43">
        <v>45</v>
      </c>
      <c r="C367" s="43">
        <v>45</v>
      </c>
      <c r="D367" s="43">
        <v>21</v>
      </c>
      <c r="E367" s="31">
        <v>0.46700000000000003</v>
      </c>
      <c r="F367" s="31">
        <v>0.222</v>
      </c>
      <c r="G367" s="31">
        <v>0.311</v>
      </c>
      <c r="H367" s="31">
        <v>0.17799999999999999</v>
      </c>
      <c r="I367" s="31">
        <v>0.28899999999999998</v>
      </c>
      <c r="J367" s="31">
        <v>0.46666666699999998</v>
      </c>
      <c r="K367" s="31">
        <v>0</v>
      </c>
      <c r="L367" s="29">
        <f t="shared" si="5"/>
        <v>2.5339999999999998</v>
      </c>
    </row>
    <row r="368" spans="1:12" x14ac:dyDescent="0.2">
      <c r="A368">
        <v>2473</v>
      </c>
      <c r="B368" s="43">
        <v>38</v>
      </c>
      <c r="C368" s="43">
        <v>38</v>
      </c>
      <c r="D368" s="43">
        <v>22</v>
      </c>
      <c r="E368" s="31">
        <v>0.57899999999999996</v>
      </c>
      <c r="F368" s="31">
        <v>0.184</v>
      </c>
      <c r="G368" s="31">
        <v>0.21099999999999999</v>
      </c>
      <c r="H368" s="31">
        <v>0.44700000000000001</v>
      </c>
      <c r="I368" s="31">
        <v>0.13200000000000001</v>
      </c>
      <c r="J368" s="31">
        <v>0.594594595</v>
      </c>
      <c r="K368" s="31">
        <v>2.5999999999999999E-2</v>
      </c>
      <c r="L368" s="29">
        <f t="shared" si="5"/>
        <v>2.5410677618069815</v>
      </c>
    </row>
    <row r="369" spans="1:12" x14ac:dyDescent="0.2">
      <c r="A369">
        <v>2474</v>
      </c>
      <c r="B369" s="43">
        <v>121</v>
      </c>
      <c r="C369" s="43">
        <v>121</v>
      </c>
      <c r="D369" s="43">
        <v>50</v>
      </c>
      <c r="E369" s="31">
        <v>0.41299999999999998</v>
      </c>
      <c r="F369" s="31">
        <v>0.28899999999999998</v>
      </c>
      <c r="G369" s="31">
        <v>0.28100000000000003</v>
      </c>
      <c r="H369" s="31">
        <v>0.314</v>
      </c>
      <c r="I369" s="31">
        <v>9.9000000000000005E-2</v>
      </c>
      <c r="J369" s="31">
        <v>0.42016806699999998</v>
      </c>
      <c r="K369" s="31">
        <v>1.7000000000000001E-2</v>
      </c>
      <c r="L369" s="29">
        <f t="shared" si="5"/>
        <v>2.226856561546287</v>
      </c>
    </row>
    <row r="370" spans="1:12" x14ac:dyDescent="0.2">
      <c r="A370">
        <v>2475</v>
      </c>
      <c r="B370" s="43">
        <v>300</v>
      </c>
      <c r="C370" s="43">
        <v>300</v>
      </c>
      <c r="D370" s="43">
        <v>168</v>
      </c>
      <c r="E370" s="31">
        <v>0.56000000000000005</v>
      </c>
      <c r="F370" s="31">
        <v>0.17299999999999999</v>
      </c>
      <c r="G370" s="31">
        <v>0.223</v>
      </c>
      <c r="H370" s="31">
        <v>0.27700000000000002</v>
      </c>
      <c r="I370" s="31">
        <v>0.28299999999999997</v>
      </c>
      <c r="J370" s="31">
        <v>0.58536585399999996</v>
      </c>
      <c r="K370" s="31">
        <v>4.2999999999999997E-2</v>
      </c>
      <c r="L370" s="29">
        <f t="shared" si="5"/>
        <v>2.6980146290491116</v>
      </c>
    </row>
    <row r="371" spans="1:12" x14ac:dyDescent="0.2">
      <c r="A371">
        <v>2476</v>
      </c>
      <c r="B371" s="43">
        <v>786</v>
      </c>
      <c r="C371" s="43">
        <v>786</v>
      </c>
      <c r="D371" s="43">
        <v>467</v>
      </c>
      <c r="E371" s="31">
        <v>0.59399999999999997</v>
      </c>
      <c r="F371" s="31">
        <v>0.14599999999999999</v>
      </c>
      <c r="G371" s="31">
        <v>0.248</v>
      </c>
      <c r="H371" s="31">
        <v>0.36299999999999999</v>
      </c>
      <c r="I371" s="31">
        <v>0.23200000000000001</v>
      </c>
      <c r="J371" s="31">
        <v>0.60102960100000002</v>
      </c>
      <c r="K371" s="31">
        <v>1.0999999999999999E-2</v>
      </c>
      <c r="L371" s="29">
        <f t="shared" si="5"/>
        <v>2.6885743174924164</v>
      </c>
    </row>
    <row r="372" spans="1:12" x14ac:dyDescent="0.2">
      <c r="A372">
        <v>2478</v>
      </c>
      <c r="B372" s="43">
        <v>196</v>
      </c>
      <c r="C372" s="43">
        <v>196</v>
      </c>
      <c r="D372" s="43">
        <v>124</v>
      </c>
      <c r="E372" s="31">
        <v>0.63300000000000001</v>
      </c>
      <c r="F372" s="31">
        <v>0.11700000000000001</v>
      </c>
      <c r="G372" s="31">
        <v>0.224</v>
      </c>
      <c r="H372" s="31">
        <v>0.40799999999999997</v>
      </c>
      <c r="I372" s="31">
        <v>0.224</v>
      </c>
      <c r="J372" s="31">
        <v>0.64921466000000005</v>
      </c>
      <c r="K372" s="31">
        <v>2.5999999999999999E-2</v>
      </c>
      <c r="L372" s="29">
        <f t="shared" si="5"/>
        <v>2.7566735112936347</v>
      </c>
    </row>
    <row r="373" spans="1:12" x14ac:dyDescent="0.2">
      <c r="A373">
        <v>2479</v>
      </c>
      <c r="B373" s="43">
        <v>338</v>
      </c>
      <c r="C373" s="43">
        <v>338</v>
      </c>
      <c r="D373" s="43">
        <v>162</v>
      </c>
      <c r="E373" s="31">
        <v>0.47899999999999998</v>
      </c>
      <c r="F373" s="31">
        <v>0.23100000000000001</v>
      </c>
      <c r="G373" s="31">
        <v>0.19500000000000001</v>
      </c>
      <c r="H373" s="31">
        <v>0.32800000000000001</v>
      </c>
      <c r="I373" s="31">
        <v>0.151</v>
      </c>
      <c r="J373" s="31">
        <v>0.52941176499999998</v>
      </c>
      <c r="K373" s="31">
        <v>9.5000000000000001E-2</v>
      </c>
      <c r="L373" s="29">
        <f t="shared" si="5"/>
        <v>2.4408839779005524</v>
      </c>
    </row>
    <row r="374" spans="1:12" x14ac:dyDescent="0.2">
      <c r="A374">
        <v>2480</v>
      </c>
      <c r="B374" s="43">
        <v>67</v>
      </c>
      <c r="C374" s="43">
        <v>67</v>
      </c>
      <c r="D374" s="43">
        <v>26</v>
      </c>
      <c r="E374" s="31">
        <v>0.38800000000000001</v>
      </c>
      <c r="F374" s="31">
        <v>0.28399999999999997</v>
      </c>
      <c r="G374" s="31">
        <v>0.29899999999999999</v>
      </c>
      <c r="H374" s="31">
        <v>0.224</v>
      </c>
      <c r="I374" s="31">
        <v>0.16400000000000001</v>
      </c>
      <c r="J374" s="31">
        <v>0.4</v>
      </c>
      <c r="K374" s="31">
        <v>0.03</v>
      </c>
      <c r="L374" s="29">
        <f t="shared" si="5"/>
        <v>2.2783505154639174</v>
      </c>
    </row>
    <row r="375" spans="1:12" x14ac:dyDescent="0.2">
      <c r="A375">
        <v>2481</v>
      </c>
      <c r="B375" s="43">
        <v>703</v>
      </c>
      <c r="C375" s="43">
        <v>703</v>
      </c>
      <c r="D375" s="43">
        <v>380</v>
      </c>
      <c r="E375" s="31">
        <v>0.54100000000000004</v>
      </c>
      <c r="F375" s="31">
        <v>0.19900000000000001</v>
      </c>
      <c r="G375" s="31">
        <v>0.25900000000000001</v>
      </c>
      <c r="H375" s="31">
        <v>0.38500000000000001</v>
      </c>
      <c r="I375" s="31">
        <v>0.155</v>
      </c>
      <c r="J375" s="31">
        <v>0.54131054099999998</v>
      </c>
      <c r="K375" s="31">
        <v>1E-3</v>
      </c>
      <c r="L375" s="29">
        <f t="shared" si="5"/>
        <v>2.4944944944944947</v>
      </c>
    </row>
    <row r="376" spans="1:12" x14ac:dyDescent="0.2">
      <c r="A376">
        <v>2484</v>
      </c>
      <c r="B376" s="43">
        <v>112</v>
      </c>
      <c r="C376" s="43">
        <v>112</v>
      </c>
      <c r="D376" s="43">
        <v>65</v>
      </c>
      <c r="E376" s="31">
        <v>0.57999999999999996</v>
      </c>
      <c r="F376" s="31">
        <v>0.223</v>
      </c>
      <c r="G376" s="31">
        <v>0.19600000000000001</v>
      </c>
      <c r="H376" s="31">
        <v>0.40200000000000002</v>
      </c>
      <c r="I376" s="31">
        <v>0.17899999999999999</v>
      </c>
      <c r="J376" s="31">
        <v>0.58035714299999996</v>
      </c>
      <c r="K376" s="31">
        <v>0</v>
      </c>
      <c r="L376" s="29">
        <f t="shared" si="5"/>
        <v>2.5369999999999999</v>
      </c>
    </row>
    <row r="377" spans="1:12" x14ac:dyDescent="0.2">
      <c r="A377">
        <v>2485</v>
      </c>
      <c r="B377" s="43">
        <v>206</v>
      </c>
      <c r="C377" s="43">
        <v>206</v>
      </c>
      <c r="D377" s="43">
        <v>139</v>
      </c>
      <c r="E377" s="31">
        <v>0.67500000000000004</v>
      </c>
      <c r="F377" s="31">
        <v>0.155</v>
      </c>
      <c r="G377" s="31">
        <v>0.14099999999999999</v>
      </c>
      <c r="H377" s="31">
        <v>0.22800000000000001</v>
      </c>
      <c r="I377" s="31">
        <v>0.44700000000000001</v>
      </c>
      <c r="J377" s="31">
        <v>0.69499999999999995</v>
      </c>
      <c r="K377" s="31">
        <v>2.9000000000000001E-2</v>
      </c>
      <c r="L377" s="29">
        <f t="shared" si="5"/>
        <v>2.995880535530381</v>
      </c>
    </row>
    <row r="378" spans="1:12" x14ac:dyDescent="0.2">
      <c r="A378">
        <v>2487</v>
      </c>
      <c r="B378" s="43">
        <v>86</v>
      </c>
      <c r="C378" s="43">
        <v>86</v>
      </c>
      <c r="D378" s="43">
        <v>62</v>
      </c>
      <c r="E378" s="31">
        <v>0.72099999999999997</v>
      </c>
      <c r="F378" s="31">
        <v>8.1000000000000003E-2</v>
      </c>
      <c r="G378" s="31">
        <v>0.19800000000000001</v>
      </c>
      <c r="H378" s="31">
        <v>0.314</v>
      </c>
      <c r="I378" s="31">
        <v>0.40699999999999997</v>
      </c>
      <c r="J378" s="31">
        <v>0.72093023300000003</v>
      </c>
      <c r="K378" s="31">
        <v>0</v>
      </c>
      <c r="L378" s="29">
        <f t="shared" si="5"/>
        <v>3.0469999999999997</v>
      </c>
    </row>
    <row r="379" spans="1:12" x14ac:dyDescent="0.2">
      <c r="A379">
        <v>2488</v>
      </c>
      <c r="B379" s="43">
        <v>349</v>
      </c>
      <c r="C379" s="43">
        <v>349</v>
      </c>
      <c r="D379" s="43">
        <v>251</v>
      </c>
      <c r="E379" s="31">
        <v>0.71899999999999997</v>
      </c>
      <c r="F379" s="31">
        <v>8.3000000000000004E-2</v>
      </c>
      <c r="G379" s="31">
        <v>0.18099999999999999</v>
      </c>
      <c r="H379" s="31">
        <v>0.40100000000000002</v>
      </c>
      <c r="I379" s="31">
        <v>0.318</v>
      </c>
      <c r="J379" s="31">
        <v>0.73177842599999998</v>
      </c>
      <c r="K379" s="31">
        <v>1.7000000000000001E-2</v>
      </c>
      <c r="L379" s="29">
        <f t="shared" si="5"/>
        <v>2.9704984740590032</v>
      </c>
    </row>
    <row r="380" spans="1:12" x14ac:dyDescent="0.2">
      <c r="A380">
        <v>2489</v>
      </c>
      <c r="B380" s="43">
        <v>128</v>
      </c>
      <c r="C380" s="43">
        <v>128</v>
      </c>
      <c r="D380" s="43">
        <v>79</v>
      </c>
      <c r="E380" s="31">
        <v>0.61699999999999999</v>
      </c>
      <c r="F380" s="31">
        <v>0.17199999999999999</v>
      </c>
      <c r="G380" s="31">
        <v>0.20300000000000001</v>
      </c>
      <c r="H380" s="31">
        <v>0.19500000000000001</v>
      </c>
      <c r="I380" s="31">
        <v>0.42199999999999999</v>
      </c>
      <c r="J380" s="31">
        <v>0.622047244</v>
      </c>
      <c r="K380" s="31">
        <v>8.0000000000000002E-3</v>
      </c>
      <c r="L380" s="29">
        <f t="shared" si="5"/>
        <v>2.873991935483871</v>
      </c>
    </row>
    <row r="381" spans="1:12" x14ac:dyDescent="0.2">
      <c r="A381">
        <v>2494</v>
      </c>
      <c r="B381" s="43">
        <v>79</v>
      </c>
      <c r="C381" s="43">
        <v>79</v>
      </c>
      <c r="D381" s="43">
        <v>11</v>
      </c>
      <c r="E381" s="31">
        <v>0.13900000000000001</v>
      </c>
      <c r="F381" s="31">
        <v>0.67100000000000004</v>
      </c>
      <c r="G381" s="31">
        <v>0.19</v>
      </c>
      <c r="H381" s="31">
        <v>0.114</v>
      </c>
      <c r="I381" s="31">
        <v>2.5000000000000001E-2</v>
      </c>
      <c r="J381" s="31">
        <v>0.13924050599999999</v>
      </c>
      <c r="K381" s="31">
        <v>0</v>
      </c>
      <c r="L381" s="29">
        <f t="shared" si="5"/>
        <v>1.4930000000000003</v>
      </c>
    </row>
    <row r="382" spans="1:12" x14ac:dyDescent="0.2">
      <c r="A382">
        <v>2495</v>
      </c>
      <c r="B382" s="43">
        <v>203</v>
      </c>
      <c r="C382" s="43">
        <v>203</v>
      </c>
      <c r="D382" s="43">
        <v>105</v>
      </c>
      <c r="E382" s="31">
        <v>0.51700000000000002</v>
      </c>
      <c r="F382" s="31">
        <v>0.23200000000000001</v>
      </c>
      <c r="G382" s="31">
        <v>0.246</v>
      </c>
      <c r="H382" s="31">
        <v>0.3</v>
      </c>
      <c r="I382" s="31">
        <v>0.217</v>
      </c>
      <c r="J382" s="31">
        <v>0.51980198</v>
      </c>
      <c r="K382" s="31">
        <v>5.0000000000000001E-3</v>
      </c>
      <c r="L382" s="29">
        <f t="shared" si="5"/>
        <v>2.5045226130653266</v>
      </c>
    </row>
    <row r="383" spans="1:12" x14ac:dyDescent="0.2">
      <c r="A383">
        <v>2496</v>
      </c>
      <c r="B383" s="43">
        <v>434</v>
      </c>
      <c r="C383" s="43">
        <v>434</v>
      </c>
      <c r="D383" s="43">
        <v>223</v>
      </c>
      <c r="E383" s="31">
        <v>0.51400000000000001</v>
      </c>
      <c r="F383" s="31">
        <v>0.217</v>
      </c>
      <c r="G383" s="31">
        <v>0.25800000000000001</v>
      </c>
      <c r="H383" s="31">
        <v>0.316</v>
      </c>
      <c r="I383" s="31">
        <v>0.19800000000000001</v>
      </c>
      <c r="J383" s="31">
        <v>0.51981352000000003</v>
      </c>
      <c r="K383" s="31">
        <v>1.2E-2</v>
      </c>
      <c r="L383" s="29">
        <f t="shared" si="5"/>
        <v>2.5030364372469633</v>
      </c>
    </row>
    <row r="384" spans="1:12" x14ac:dyDescent="0.2">
      <c r="A384">
        <v>2497</v>
      </c>
      <c r="B384" s="43">
        <v>170</v>
      </c>
      <c r="C384" s="43">
        <v>170</v>
      </c>
      <c r="D384" s="43">
        <v>104</v>
      </c>
      <c r="E384" s="31">
        <v>0.61199999999999999</v>
      </c>
      <c r="F384" s="31">
        <v>0.17100000000000001</v>
      </c>
      <c r="G384" s="31">
        <v>0.21199999999999999</v>
      </c>
      <c r="H384" s="31">
        <v>0.34100000000000003</v>
      </c>
      <c r="I384" s="31">
        <v>0.27100000000000002</v>
      </c>
      <c r="J384" s="31">
        <v>0.61538461499999997</v>
      </c>
      <c r="K384" s="31">
        <v>6.0000000000000001E-3</v>
      </c>
      <c r="L384" s="29">
        <f t="shared" si="5"/>
        <v>2.7183098591549295</v>
      </c>
    </row>
    <row r="385" spans="1:12" x14ac:dyDescent="0.2">
      <c r="A385">
        <v>2498</v>
      </c>
      <c r="B385" s="43">
        <v>257</v>
      </c>
      <c r="C385" s="43">
        <v>257</v>
      </c>
      <c r="D385" s="43">
        <v>174</v>
      </c>
      <c r="E385" s="31">
        <v>0.67700000000000005</v>
      </c>
      <c r="F385" s="31">
        <v>0.14399999999999999</v>
      </c>
      <c r="G385" s="31">
        <v>0.16700000000000001</v>
      </c>
      <c r="H385" s="31">
        <v>0.26100000000000001</v>
      </c>
      <c r="I385" s="31">
        <v>0.41599999999999998</v>
      </c>
      <c r="J385" s="31">
        <v>0.68503937000000004</v>
      </c>
      <c r="K385" s="31">
        <v>1.2E-2</v>
      </c>
      <c r="L385" s="29">
        <f t="shared" si="5"/>
        <v>2.9605263157894735</v>
      </c>
    </row>
    <row r="386" spans="1:12" x14ac:dyDescent="0.2">
      <c r="A386">
        <v>2499</v>
      </c>
      <c r="B386" s="43">
        <v>198</v>
      </c>
      <c r="C386" s="43">
        <v>198</v>
      </c>
      <c r="D386" s="43">
        <v>164</v>
      </c>
      <c r="E386" s="31">
        <v>0.82799999999999996</v>
      </c>
      <c r="F386" s="31">
        <v>4.4999999999999998E-2</v>
      </c>
      <c r="G386" s="31">
        <v>0.106</v>
      </c>
      <c r="H386" s="31">
        <v>0.28299999999999997</v>
      </c>
      <c r="I386" s="31">
        <v>0.54500000000000004</v>
      </c>
      <c r="J386" s="31">
        <v>0.84536082499999998</v>
      </c>
      <c r="K386" s="31">
        <v>0.02</v>
      </c>
      <c r="L386" s="29">
        <f t="shared" si="5"/>
        <v>3.3530612244897959</v>
      </c>
    </row>
    <row r="387" spans="1:12" x14ac:dyDescent="0.2">
      <c r="A387">
        <v>2501</v>
      </c>
      <c r="B387" s="43">
        <v>424</v>
      </c>
      <c r="C387" s="43">
        <v>424</v>
      </c>
      <c r="D387" s="43">
        <v>246</v>
      </c>
      <c r="E387" s="31">
        <v>0.57999999999999996</v>
      </c>
      <c r="F387" s="31">
        <v>0.158</v>
      </c>
      <c r="G387" s="31">
        <v>0.24299999999999999</v>
      </c>
      <c r="H387" s="31">
        <v>0.41499999999999998</v>
      </c>
      <c r="I387" s="31">
        <v>0.16500000000000001</v>
      </c>
      <c r="J387" s="31">
        <v>0.59134615400000001</v>
      </c>
      <c r="K387" s="31">
        <v>1.9E-2</v>
      </c>
      <c r="L387" s="29">
        <f t="shared" ref="L387:L450" si="6">(F387+2*G387+3*H387+4*I387)/(1-K387)</f>
        <v>2.5983690112130478</v>
      </c>
    </row>
    <row r="388" spans="1:12" x14ac:dyDescent="0.2">
      <c r="A388">
        <v>2502</v>
      </c>
      <c r="B388" s="43">
        <v>18</v>
      </c>
      <c r="C388" s="43">
        <v>18</v>
      </c>
      <c r="D388" s="43">
        <v>5</v>
      </c>
      <c r="E388" s="31">
        <v>0.27800000000000002</v>
      </c>
      <c r="F388" s="31">
        <v>0.5</v>
      </c>
      <c r="G388" s="31">
        <v>0.16700000000000001</v>
      </c>
      <c r="H388" s="31">
        <v>0.16700000000000001</v>
      </c>
      <c r="I388" s="31">
        <v>0.111</v>
      </c>
      <c r="J388" s="31">
        <v>0.29411764699999998</v>
      </c>
      <c r="K388" s="31">
        <v>5.6000000000000001E-2</v>
      </c>
      <c r="L388" s="29">
        <f t="shared" si="6"/>
        <v>1.8845338983050848</v>
      </c>
    </row>
    <row r="389" spans="1:12" x14ac:dyDescent="0.2">
      <c r="A389">
        <v>2503</v>
      </c>
      <c r="B389" s="43">
        <v>83</v>
      </c>
      <c r="C389" s="43">
        <v>83</v>
      </c>
      <c r="D389" s="43">
        <v>71</v>
      </c>
      <c r="E389" s="31">
        <v>0.85499999999999998</v>
      </c>
      <c r="F389" s="31">
        <v>4.8000000000000001E-2</v>
      </c>
      <c r="G389" s="31">
        <v>9.6000000000000002E-2</v>
      </c>
      <c r="H389" s="31">
        <v>0.253</v>
      </c>
      <c r="I389" s="31">
        <v>0.60199999999999998</v>
      </c>
      <c r="J389" s="31">
        <v>0.85542168699999999</v>
      </c>
      <c r="K389" s="31">
        <v>0</v>
      </c>
      <c r="L389" s="29">
        <f t="shared" si="6"/>
        <v>3.407</v>
      </c>
    </row>
    <row r="390" spans="1:12" x14ac:dyDescent="0.2">
      <c r="A390">
        <v>2505</v>
      </c>
      <c r="B390" s="43">
        <v>160</v>
      </c>
      <c r="C390" s="43">
        <v>160</v>
      </c>
      <c r="D390" s="43">
        <v>106</v>
      </c>
      <c r="E390" s="31">
        <v>0.66300000000000003</v>
      </c>
      <c r="F390" s="31">
        <v>0.14399999999999999</v>
      </c>
      <c r="G390" s="31">
        <v>0.18099999999999999</v>
      </c>
      <c r="H390" s="31">
        <v>0.2</v>
      </c>
      <c r="I390" s="31">
        <v>0.46300000000000002</v>
      </c>
      <c r="J390" s="31">
        <v>0.67088607600000005</v>
      </c>
      <c r="K390" s="31">
        <v>1.2999999999999999E-2</v>
      </c>
      <c r="L390" s="29">
        <f t="shared" si="6"/>
        <v>2.9969604863221888</v>
      </c>
    </row>
    <row r="391" spans="1:12" x14ac:dyDescent="0.2">
      <c r="A391">
        <v>2506</v>
      </c>
      <c r="B391" s="43">
        <v>308</v>
      </c>
      <c r="C391" s="43">
        <v>308</v>
      </c>
      <c r="D391" s="43">
        <v>43</v>
      </c>
      <c r="E391" s="31">
        <v>0.14000000000000001</v>
      </c>
      <c r="F391" s="31">
        <v>0.64600000000000002</v>
      </c>
      <c r="G391" s="31">
        <v>0.21099999999999999</v>
      </c>
      <c r="H391" s="31">
        <v>9.7000000000000003E-2</v>
      </c>
      <c r="I391" s="31">
        <v>4.2000000000000003E-2</v>
      </c>
      <c r="J391" s="31">
        <v>0.140065147</v>
      </c>
      <c r="K391" s="31">
        <v>3.0000000000000001E-3</v>
      </c>
      <c r="L391" s="29">
        <f t="shared" si="6"/>
        <v>1.5315947843530591</v>
      </c>
    </row>
    <row r="392" spans="1:12" x14ac:dyDescent="0.2">
      <c r="A392">
        <v>2507</v>
      </c>
      <c r="B392" s="43">
        <v>139</v>
      </c>
      <c r="C392" s="43">
        <v>139</v>
      </c>
      <c r="D392" s="43">
        <v>76</v>
      </c>
      <c r="E392" s="31">
        <v>0.54700000000000004</v>
      </c>
      <c r="F392" s="31">
        <v>0.158</v>
      </c>
      <c r="G392" s="31">
        <v>0.27300000000000002</v>
      </c>
      <c r="H392" s="31">
        <v>0.28100000000000003</v>
      </c>
      <c r="I392" s="31">
        <v>0.26600000000000001</v>
      </c>
      <c r="J392" s="31">
        <v>0.55882352899999999</v>
      </c>
      <c r="K392" s="31">
        <v>2.1999999999999999E-2</v>
      </c>
      <c r="L392" s="29">
        <f t="shared" si="6"/>
        <v>2.6697341513292434</v>
      </c>
    </row>
    <row r="393" spans="1:12" x14ac:dyDescent="0.2">
      <c r="A393">
        <v>2508</v>
      </c>
      <c r="B393" s="43">
        <v>212</v>
      </c>
      <c r="C393" s="43">
        <v>212</v>
      </c>
      <c r="D393" s="43">
        <v>143</v>
      </c>
      <c r="E393" s="31">
        <v>0.67500000000000004</v>
      </c>
      <c r="F393" s="31">
        <v>0.108</v>
      </c>
      <c r="G393" s="31">
        <v>0.189</v>
      </c>
      <c r="H393" s="31">
        <v>0.34899999999999998</v>
      </c>
      <c r="I393" s="31">
        <v>0.32500000000000001</v>
      </c>
      <c r="J393" s="31">
        <v>0.69417475699999998</v>
      </c>
      <c r="K393" s="31">
        <v>2.8000000000000001E-2</v>
      </c>
      <c r="L393" s="29">
        <f t="shared" si="6"/>
        <v>2.9146090534979425</v>
      </c>
    </row>
    <row r="394" spans="1:12" x14ac:dyDescent="0.2">
      <c r="A394">
        <v>2509</v>
      </c>
      <c r="B394" s="43">
        <v>138</v>
      </c>
      <c r="C394" s="43">
        <v>138</v>
      </c>
      <c r="D394" s="43">
        <v>69</v>
      </c>
      <c r="E394" s="31">
        <v>0.5</v>
      </c>
      <c r="F394" s="31">
        <v>0.29699999999999999</v>
      </c>
      <c r="G394" s="31">
        <v>0.19600000000000001</v>
      </c>
      <c r="H394" s="31">
        <v>0.26800000000000002</v>
      </c>
      <c r="I394" s="31">
        <v>0.23200000000000001</v>
      </c>
      <c r="J394" s="31">
        <v>0.50364963500000004</v>
      </c>
      <c r="K394" s="31">
        <v>7.0000000000000001E-3</v>
      </c>
      <c r="L394" s="29">
        <f t="shared" si="6"/>
        <v>2.438066465256798</v>
      </c>
    </row>
    <row r="395" spans="1:12" x14ac:dyDescent="0.2">
      <c r="A395">
        <v>2510</v>
      </c>
      <c r="B395" s="43">
        <v>417</v>
      </c>
      <c r="C395" s="43">
        <v>417</v>
      </c>
      <c r="D395" s="43">
        <v>167</v>
      </c>
      <c r="E395" s="31">
        <v>0.4</v>
      </c>
      <c r="F395" s="31">
        <v>0.32400000000000001</v>
      </c>
      <c r="G395" s="31">
        <v>0.27600000000000002</v>
      </c>
      <c r="H395" s="31">
        <v>0.28299999999999997</v>
      </c>
      <c r="I395" s="31">
        <v>0.11799999999999999</v>
      </c>
      <c r="J395" s="31">
        <v>0.40047961599999998</v>
      </c>
      <c r="K395" s="31">
        <v>0</v>
      </c>
      <c r="L395" s="29">
        <f t="shared" si="6"/>
        <v>2.1970000000000001</v>
      </c>
    </row>
    <row r="396" spans="1:12" x14ac:dyDescent="0.2">
      <c r="A396">
        <v>2511</v>
      </c>
      <c r="B396" s="43">
        <v>223</v>
      </c>
      <c r="C396" s="43">
        <v>223</v>
      </c>
      <c r="D396" s="43">
        <v>144</v>
      </c>
      <c r="E396" s="31">
        <v>0.64600000000000002</v>
      </c>
      <c r="F396" s="31">
        <v>0.14799999999999999</v>
      </c>
      <c r="G396" s="31">
        <v>0.193</v>
      </c>
      <c r="H396" s="31">
        <v>0.38600000000000001</v>
      </c>
      <c r="I396" s="31">
        <v>0.26</v>
      </c>
      <c r="J396" s="31">
        <v>0.65454545500000005</v>
      </c>
      <c r="K396" s="31">
        <v>1.2999999999999999E-2</v>
      </c>
      <c r="L396" s="29">
        <f t="shared" si="6"/>
        <v>2.7679837892603851</v>
      </c>
    </row>
    <row r="397" spans="1:12" x14ac:dyDescent="0.2">
      <c r="A397">
        <v>2512</v>
      </c>
      <c r="B397" s="43"/>
      <c r="C397" s="43"/>
      <c r="D397" s="43"/>
      <c r="E397" s="31">
        <v>0.44</v>
      </c>
      <c r="F397" s="31">
        <v>0.44</v>
      </c>
      <c r="G397" s="31">
        <v>0.12</v>
      </c>
      <c r="H397" s="31">
        <v>0.24</v>
      </c>
      <c r="I397" s="31">
        <v>0.2</v>
      </c>
      <c r="J397" s="31">
        <v>0.44</v>
      </c>
      <c r="K397" s="31">
        <v>0</v>
      </c>
      <c r="L397" s="29">
        <f t="shared" si="6"/>
        <v>2.2000000000000002</v>
      </c>
    </row>
    <row r="398" spans="1:12" x14ac:dyDescent="0.2">
      <c r="A398">
        <v>2514</v>
      </c>
      <c r="B398" s="43">
        <v>99</v>
      </c>
      <c r="C398" s="43">
        <v>99</v>
      </c>
      <c r="D398" s="43">
        <v>66</v>
      </c>
      <c r="E398" s="31">
        <v>0.66700000000000004</v>
      </c>
      <c r="F398" s="31">
        <v>0.121</v>
      </c>
      <c r="G398" s="31">
        <v>0.152</v>
      </c>
      <c r="H398" s="31">
        <v>0.374</v>
      </c>
      <c r="I398" s="31">
        <v>0.29299999999999998</v>
      </c>
      <c r="J398" s="31">
        <v>0.70967741900000003</v>
      </c>
      <c r="K398" s="31">
        <v>6.0999999999999999E-2</v>
      </c>
      <c r="L398" s="29">
        <f t="shared" si="6"/>
        <v>2.8956336528221507</v>
      </c>
    </row>
    <row r="399" spans="1:12" x14ac:dyDescent="0.2">
      <c r="A399">
        <v>2516</v>
      </c>
      <c r="B399" s="43">
        <v>64</v>
      </c>
      <c r="C399" s="43">
        <v>64</v>
      </c>
      <c r="D399" s="43">
        <v>30</v>
      </c>
      <c r="E399" s="31">
        <v>0.46899999999999997</v>
      </c>
      <c r="F399" s="31">
        <v>0.34399999999999997</v>
      </c>
      <c r="G399" s="31">
        <v>0.188</v>
      </c>
      <c r="H399" s="31">
        <v>0.26600000000000001</v>
      </c>
      <c r="I399" s="31">
        <v>0.20300000000000001</v>
      </c>
      <c r="J399" s="31">
        <v>0.46875</v>
      </c>
      <c r="K399" s="31">
        <v>0</v>
      </c>
      <c r="L399" s="29">
        <f t="shared" si="6"/>
        <v>2.33</v>
      </c>
    </row>
    <row r="400" spans="1:12" x14ac:dyDescent="0.2">
      <c r="A400">
        <v>2517</v>
      </c>
      <c r="B400" s="43">
        <v>337</v>
      </c>
      <c r="C400" s="43">
        <v>337</v>
      </c>
      <c r="D400" s="43">
        <v>168</v>
      </c>
      <c r="E400" s="31">
        <v>0.499</v>
      </c>
      <c r="F400" s="31">
        <v>0.22800000000000001</v>
      </c>
      <c r="G400" s="31">
        <v>0.255</v>
      </c>
      <c r="H400" s="31">
        <v>0.33200000000000002</v>
      </c>
      <c r="I400" s="31">
        <v>0.16600000000000001</v>
      </c>
      <c r="J400" s="31">
        <v>0.50755287000000004</v>
      </c>
      <c r="K400" s="31">
        <v>1.7999999999999999E-2</v>
      </c>
      <c r="L400" s="29">
        <f t="shared" si="6"/>
        <v>2.4419551934826886</v>
      </c>
    </row>
    <row r="401" spans="1:12" x14ac:dyDescent="0.2">
      <c r="A401">
        <v>2518</v>
      </c>
      <c r="B401" s="43"/>
      <c r="C401" s="43"/>
      <c r="D401" s="43"/>
      <c r="E401" s="31">
        <v>0.6</v>
      </c>
      <c r="F401" s="31">
        <v>0.23200000000000001</v>
      </c>
      <c r="G401" s="31">
        <v>0.16800000000000001</v>
      </c>
      <c r="H401" s="31">
        <v>0.29499999999999998</v>
      </c>
      <c r="I401" s="31">
        <v>0.30499999999999999</v>
      </c>
      <c r="J401" s="31">
        <v>0.6</v>
      </c>
      <c r="K401" s="31">
        <v>0</v>
      </c>
      <c r="L401" s="29">
        <f t="shared" si="6"/>
        <v>2.673</v>
      </c>
    </row>
    <row r="402" spans="1:12" x14ac:dyDescent="0.2">
      <c r="A402">
        <v>2519</v>
      </c>
      <c r="B402" s="43">
        <v>437</v>
      </c>
      <c r="C402" s="43">
        <v>437</v>
      </c>
      <c r="D402" s="43">
        <v>278</v>
      </c>
      <c r="E402" s="31">
        <v>0.63600000000000001</v>
      </c>
      <c r="F402" s="31">
        <v>0.158</v>
      </c>
      <c r="G402" s="31">
        <v>0.19500000000000001</v>
      </c>
      <c r="H402" s="31">
        <v>0.33200000000000002</v>
      </c>
      <c r="I402" s="31">
        <v>0.30399999999999999</v>
      </c>
      <c r="J402" s="31">
        <v>0.64351851900000001</v>
      </c>
      <c r="K402" s="31">
        <v>1.0999999999999999E-2</v>
      </c>
      <c r="L402" s="29">
        <f t="shared" si="6"/>
        <v>2.7906976744186043</v>
      </c>
    </row>
    <row r="403" spans="1:12" x14ac:dyDescent="0.2">
      <c r="A403">
        <v>2520</v>
      </c>
      <c r="B403" s="43">
        <v>169</v>
      </c>
      <c r="C403" s="43">
        <v>169</v>
      </c>
      <c r="D403" s="43">
        <v>104</v>
      </c>
      <c r="E403" s="31">
        <v>0.61499999999999999</v>
      </c>
      <c r="F403" s="31">
        <v>0.112</v>
      </c>
      <c r="G403" s="31">
        <v>0.22500000000000001</v>
      </c>
      <c r="H403" s="31">
        <v>0.23699999999999999</v>
      </c>
      <c r="I403" s="31">
        <v>0.379</v>
      </c>
      <c r="J403" s="31">
        <v>0.64596273299999996</v>
      </c>
      <c r="K403" s="31">
        <v>4.7E-2</v>
      </c>
      <c r="L403" s="29">
        <f t="shared" si="6"/>
        <v>2.926547743966422</v>
      </c>
    </row>
    <row r="404" spans="1:12" x14ac:dyDescent="0.2">
      <c r="A404">
        <v>2521</v>
      </c>
      <c r="B404" s="43">
        <v>182</v>
      </c>
      <c r="C404" s="43">
        <v>182</v>
      </c>
      <c r="D404" s="43">
        <v>120</v>
      </c>
      <c r="E404" s="31">
        <v>0.65900000000000003</v>
      </c>
      <c r="F404" s="31">
        <v>0.121</v>
      </c>
      <c r="G404" s="31">
        <v>0.20899999999999999</v>
      </c>
      <c r="H404" s="31">
        <v>0.34100000000000003</v>
      </c>
      <c r="I404" s="31">
        <v>0.31900000000000001</v>
      </c>
      <c r="J404" s="31">
        <v>0.66666666699999999</v>
      </c>
      <c r="K404" s="31">
        <v>1.0999999999999999E-2</v>
      </c>
      <c r="L404" s="29">
        <f t="shared" si="6"/>
        <v>2.8695652173913047</v>
      </c>
    </row>
    <row r="405" spans="1:12" x14ac:dyDescent="0.2">
      <c r="A405">
        <v>2522</v>
      </c>
      <c r="B405" s="43">
        <v>132</v>
      </c>
      <c r="C405" s="43">
        <v>132</v>
      </c>
      <c r="D405" s="43">
        <v>60</v>
      </c>
      <c r="E405" s="31">
        <v>0.45500000000000002</v>
      </c>
      <c r="F405" s="31">
        <v>0.34799999999999998</v>
      </c>
      <c r="G405" s="31">
        <v>0.189</v>
      </c>
      <c r="H405" s="31">
        <v>0.24199999999999999</v>
      </c>
      <c r="I405" s="31">
        <v>0.21199999999999999</v>
      </c>
      <c r="J405" s="31">
        <v>0.458015267</v>
      </c>
      <c r="K405" s="31">
        <v>8.0000000000000002E-3</v>
      </c>
      <c r="L405" s="29">
        <f t="shared" si="6"/>
        <v>2.318548387096774</v>
      </c>
    </row>
    <row r="406" spans="1:12" x14ac:dyDescent="0.2">
      <c r="A406">
        <v>2523</v>
      </c>
      <c r="B406" s="43">
        <v>391</v>
      </c>
      <c r="C406" s="43">
        <v>391</v>
      </c>
      <c r="D406" s="43">
        <v>315</v>
      </c>
      <c r="E406" s="31">
        <v>0.80600000000000005</v>
      </c>
      <c r="F406" s="31">
        <v>8.4000000000000005E-2</v>
      </c>
      <c r="G406" s="31">
        <v>0.107</v>
      </c>
      <c r="H406" s="31">
        <v>0.33500000000000002</v>
      </c>
      <c r="I406" s="31">
        <v>0.47099999999999997</v>
      </c>
      <c r="J406" s="31">
        <v>0.80769230800000003</v>
      </c>
      <c r="K406" s="31">
        <v>3.0000000000000001E-3</v>
      </c>
      <c r="L406" s="29">
        <f t="shared" si="6"/>
        <v>3.1965897693079239</v>
      </c>
    </row>
    <row r="407" spans="1:12" x14ac:dyDescent="0.2">
      <c r="A407">
        <v>2525</v>
      </c>
      <c r="B407" s="43">
        <v>82</v>
      </c>
      <c r="C407" s="43">
        <v>82</v>
      </c>
      <c r="D407" s="43">
        <v>39</v>
      </c>
      <c r="E407" s="31">
        <v>0.47599999999999998</v>
      </c>
      <c r="F407" s="31">
        <v>0.26800000000000002</v>
      </c>
      <c r="G407" s="31">
        <v>0.20699999999999999</v>
      </c>
      <c r="H407" s="31">
        <v>0.26800000000000002</v>
      </c>
      <c r="I407" s="31">
        <v>0.20699999999999999</v>
      </c>
      <c r="J407" s="31">
        <v>0.5</v>
      </c>
      <c r="K407" s="31">
        <v>4.9000000000000002E-2</v>
      </c>
      <c r="L407" s="29">
        <f t="shared" si="6"/>
        <v>2.4332281808622502</v>
      </c>
    </row>
    <row r="408" spans="1:12" x14ac:dyDescent="0.2">
      <c r="A408">
        <v>2528</v>
      </c>
      <c r="B408" s="43">
        <v>198</v>
      </c>
      <c r="C408" s="43">
        <v>198</v>
      </c>
      <c r="D408" s="43">
        <v>76</v>
      </c>
      <c r="E408" s="31">
        <v>0.38400000000000001</v>
      </c>
      <c r="F408" s="31">
        <v>0.374</v>
      </c>
      <c r="G408" s="31">
        <v>0.23699999999999999</v>
      </c>
      <c r="H408" s="31">
        <v>0.253</v>
      </c>
      <c r="I408" s="31">
        <v>0.13100000000000001</v>
      </c>
      <c r="J408" s="31">
        <v>0.38578680199999998</v>
      </c>
      <c r="K408" s="31">
        <v>5.0000000000000001E-3</v>
      </c>
      <c r="L408" s="29">
        <f t="shared" si="6"/>
        <v>2.1417085427135683</v>
      </c>
    </row>
    <row r="409" spans="1:12" x14ac:dyDescent="0.2">
      <c r="A409">
        <v>2529</v>
      </c>
      <c r="B409" s="43">
        <v>236</v>
      </c>
      <c r="C409" s="43">
        <v>236</v>
      </c>
      <c r="D409" s="43">
        <v>144</v>
      </c>
      <c r="E409" s="31">
        <v>0.61</v>
      </c>
      <c r="F409" s="31">
        <v>0.182</v>
      </c>
      <c r="G409" s="31">
        <v>0.20799999999999999</v>
      </c>
      <c r="H409" s="31">
        <v>0.34699999999999998</v>
      </c>
      <c r="I409" s="31">
        <v>0.26300000000000001</v>
      </c>
      <c r="J409" s="31">
        <v>0.61016949200000004</v>
      </c>
      <c r="K409" s="31">
        <v>0</v>
      </c>
      <c r="L409" s="29">
        <f t="shared" si="6"/>
        <v>2.6909999999999998</v>
      </c>
    </row>
    <row r="410" spans="1:12" x14ac:dyDescent="0.2">
      <c r="A410">
        <v>2530</v>
      </c>
      <c r="B410" s="43">
        <v>258</v>
      </c>
      <c r="C410" s="43">
        <v>258</v>
      </c>
      <c r="D410" s="43">
        <v>162</v>
      </c>
      <c r="E410" s="31">
        <v>0.628</v>
      </c>
      <c r="F410" s="31">
        <v>0.186</v>
      </c>
      <c r="G410" s="31">
        <v>0.17399999999999999</v>
      </c>
      <c r="H410" s="31">
        <v>0.314</v>
      </c>
      <c r="I410" s="31">
        <v>0.314</v>
      </c>
      <c r="J410" s="31">
        <v>0.63529411800000002</v>
      </c>
      <c r="K410" s="31">
        <v>1.2E-2</v>
      </c>
      <c r="L410" s="29">
        <f t="shared" si="6"/>
        <v>2.765182186234818</v>
      </c>
    </row>
    <row r="411" spans="1:12" x14ac:dyDescent="0.2">
      <c r="A411">
        <v>2531</v>
      </c>
      <c r="B411" s="43">
        <v>446</v>
      </c>
      <c r="C411" s="43">
        <v>446</v>
      </c>
      <c r="D411" s="43">
        <v>179</v>
      </c>
      <c r="E411" s="31">
        <v>0.40100000000000002</v>
      </c>
      <c r="F411" s="31">
        <v>0.32100000000000001</v>
      </c>
      <c r="G411" s="31">
        <v>0.27400000000000002</v>
      </c>
      <c r="H411" s="31">
        <v>0.3</v>
      </c>
      <c r="I411" s="31">
        <v>0.10100000000000001</v>
      </c>
      <c r="J411" s="31">
        <v>0.40315315299999999</v>
      </c>
      <c r="K411" s="31">
        <v>4.0000000000000001E-3</v>
      </c>
      <c r="L411" s="29">
        <f t="shared" si="6"/>
        <v>2.1817269076305221</v>
      </c>
    </row>
    <row r="412" spans="1:12" x14ac:dyDescent="0.2">
      <c r="A412">
        <v>2532</v>
      </c>
      <c r="B412" s="43">
        <v>53</v>
      </c>
      <c r="C412" s="43">
        <v>53</v>
      </c>
      <c r="D412" s="43">
        <v>14</v>
      </c>
      <c r="E412" s="31">
        <v>0.26400000000000001</v>
      </c>
      <c r="F412" s="31">
        <v>0.39600000000000002</v>
      </c>
      <c r="G412" s="31">
        <v>0.34</v>
      </c>
      <c r="H412" s="31">
        <v>0.20799999999999999</v>
      </c>
      <c r="I412" s="31">
        <v>5.7000000000000002E-2</v>
      </c>
      <c r="J412" s="31">
        <v>0.26415094300000003</v>
      </c>
      <c r="K412" s="31">
        <v>0</v>
      </c>
      <c r="L412" s="29">
        <f t="shared" si="6"/>
        <v>1.9280000000000002</v>
      </c>
    </row>
    <row r="413" spans="1:12" x14ac:dyDescent="0.2">
      <c r="A413">
        <v>2539</v>
      </c>
      <c r="B413" s="43">
        <v>224</v>
      </c>
      <c r="C413" s="43">
        <v>224</v>
      </c>
      <c r="D413" s="43">
        <v>117</v>
      </c>
      <c r="E413" s="31">
        <v>0.52200000000000002</v>
      </c>
      <c r="F413" s="31">
        <v>0.22800000000000001</v>
      </c>
      <c r="G413" s="31">
        <v>0.25</v>
      </c>
      <c r="H413" s="31">
        <v>0.317</v>
      </c>
      <c r="I413" s="31">
        <v>0.20499999999999999</v>
      </c>
      <c r="J413" s="31">
        <v>0.522321429</v>
      </c>
      <c r="K413" s="31">
        <v>0</v>
      </c>
      <c r="L413" s="29">
        <f t="shared" si="6"/>
        <v>2.4990000000000001</v>
      </c>
    </row>
    <row r="414" spans="1:12" x14ac:dyDescent="0.2">
      <c r="A414">
        <v>2542</v>
      </c>
      <c r="B414" s="43">
        <v>96</v>
      </c>
      <c r="C414" s="43">
        <v>96</v>
      </c>
      <c r="D414" s="43">
        <v>68</v>
      </c>
      <c r="E414" s="31">
        <v>0.70799999999999996</v>
      </c>
      <c r="F414" s="31">
        <v>7.2999999999999995E-2</v>
      </c>
      <c r="G414" s="31">
        <v>0.219</v>
      </c>
      <c r="H414" s="31">
        <v>0.56299999999999994</v>
      </c>
      <c r="I414" s="31">
        <v>0.14599999999999999</v>
      </c>
      <c r="J414" s="31">
        <v>0.70833333300000001</v>
      </c>
      <c r="K414" s="31">
        <v>0</v>
      </c>
      <c r="L414" s="29">
        <f t="shared" si="6"/>
        <v>2.7839999999999998</v>
      </c>
    </row>
    <row r="415" spans="1:12" x14ac:dyDescent="0.2">
      <c r="A415">
        <v>2543</v>
      </c>
      <c r="B415" s="43">
        <v>171</v>
      </c>
      <c r="C415" s="43">
        <v>171</v>
      </c>
      <c r="D415" s="43">
        <v>88</v>
      </c>
      <c r="E415" s="31">
        <v>0.51500000000000001</v>
      </c>
      <c r="F415" s="31">
        <v>0.251</v>
      </c>
      <c r="G415" s="31">
        <v>0.22800000000000001</v>
      </c>
      <c r="H415" s="31">
        <v>0.28699999999999998</v>
      </c>
      <c r="I415" s="31">
        <v>0.22800000000000001</v>
      </c>
      <c r="J415" s="31">
        <v>0.51764705899999996</v>
      </c>
      <c r="K415" s="31">
        <v>6.0000000000000001E-3</v>
      </c>
      <c r="L415" s="29">
        <f t="shared" si="6"/>
        <v>2.4949698189134808</v>
      </c>
    </row>
    <row r="416" spans="1:12" x14ac:dyDescent="0.2">
      <c r="A416">
        <v>2545</v>
      </c>
      <c r="B416" s="43">
        <v>344</v>
      </c>
      <c r="C416" s="43">
        <v>344</v>
      </c>
      <c r="D416" s="43">
        <v>203</v>
      </c>
      <c r="E416" s="31">
        <v>0.59</v>
      </c>
      <c r="F416" s="31">
        <v>0.19500000000000001</v>
      </c>
      <c r="G416" s="31">
        <v>0.21199999999999999</v>
      </c>
      <c r="H416" s="31">
        <v>0.30499999999999999</v>
      </c>
      <c r="I416" s="31">
        <v>0.28499999999999998</v>
      </c>
      <c r="J416" s="31">
        <v>0.591836735</v>
      </c>
      <c r="K416" s="31">
        <v>3.0000000000000001E-3</v>
      </c>
      <c r="L416" s="29">
        <f t="shared" si="6"/>
        <v>2.6820461384152456</v>
      </c>
    </row>
    <row r="417" spans="1:12" x14ac:dyDescent="0.2">
      <c r="A417">
        <v>2546</v>
      </c>
      <c r="B417" s="43">
        <v>212</v>
      </c>
      <c r="C417" s="43">
        <v>212</v>
      </c>
      <c r="D417" s="43">
        <v>129</v>
      </c>
      <c r="E417" s="31">
        <v>0.60799999999999998</v>
      </c>
      <c r="F417" s="31">
        <v>0.17</v>
      </c>
      <c r="G417" s="31">
        <v>0.193</v>
      </c>
      <c r="H417" s="31">
        <v>0.29699999999999999</v>
      </c>
      <c r="I417" s="31">
        <v>0.311</v>
      </c>
      <c r="J417" s="31">
        <v>0.62621359200000004</v>
      </c>
      <c r="K417" s="31">
        <v>2.8000000000000001E-2</v>
      </c>
      <c r="L417" s="29">
        <f t="shared" si="6"/>
        <v>2.7685185185185186</v>
      </c>
    </row>
    <row r="418" spans="1:12" x14ac:dyDescent="0.2">
      <c r="A418">
        <v>2549</v>
      </c>
      <c r="B418" s="43">
        <v>104</v>
      </c>
      <c r="C418" s="43">
        <v>104</v>
      </c>
      <c r="D418" s="43">
        <v>23</v>
      </c>
      <c r="E418" s="31">
        <v>0.221</v>
      </c>
      <c r="F418" s="31">
        <v>0.66300000000000003</v>
      </c>
      <c r="G418" s="31">
        <v>0.115</v>
      </c>
      <c r="H418" s="31">
        <v>0.125</v>
      </c>
      <c r="I418" s="31">
        <v>9.6000000000000002E-2</v>
      </c>
      <c r="J418" s="31">
        <v>0.22115384599999999</v>
      </c>
      <c r="K418" s="31">
        <v>0</v>
      </c>
      <c r="L418" s="29">
        <f t="shared" si="6"/>
        <v>1.6520000000000001</v>
      </c>
    </row>
    <row r="419" spans="1:12" x14ac:dyDescent="0.2">
      <c r="A419">
        <v>2550</v>
      </c>
      <c r="B419" s="43">
        <v>21</v>
      </c>
      <c r="C419" s="43">
        <v>21</v>
      </c>
      <c r="D419" s="43">
        <v>12</v>
      </c>
      <c r="E419" s="31">
        <v>0.57099999999999995</v>
      </c>
      <c r="F419" s="31">
        <v>9.5000000000000001E-2</v>
      </c>
      <c r="G419" s="31">
        <v>0.28599999999999998</v>
      </c>
      <c r="H419" s="31">
        <v>0.42899999999999999</v>
      </c>
      <c r="I419" s="31">
        <v>0.14299999999999999</v>
      </c>
      <c r="J419" s="31">
        <v>0.6</v>
      </c>
      <c r="K419" s="31">
        <v>4.8000000000000001E-2</v>
      </c>
      <c r="L419" s="29">
        <f t="shared" si="6"/>
        <v>2.653361344537815</v>
      </c>
    </row>
    <row r="420" spans="1:12" x14ac:dyDescent="0.2">
      <c r="A420">
        <v>2552</v>
      </c>
      <c r="B420" s="43">
        <v>308</v>
      </c>
      <c r="C420" s="43">
        <v>308</v>
      </c>
      <c r="D420" s="43">
        <v>213</v>
      </c>
      <c r="E420" s="31">
        <v>0.69199999999999995</v>
      </c>
      <c r="F420" s="31">
        <v>0.153</v>
      </c>
      <c r="G420" s="31">
        <v>0.14899999999999999</v>
      </c>
      <c r="H420" s="31">
        <v>0.26600000000000001</v>
      </c>
      <c r="I420" s="31">
        <v>0.42499999999999999</v>
      </c>
      <c r="J420" s="31">
        <v>0.696078431</v>
      </c>
      <c r="K420" s="31">
        <v>6.0000000000000001E-3</v>
      </c>
      <c r="L420" s="29">
        <f t="shared" si="6"/>
        <v>2.9668008048289738</v>
      </c>
    </row>
    <row r="421" spans="1:12" x14ac:dyDescent="0.2">
      <c r="A421">
        <v>2553</v>
      </c>
      <c r="B421" s="43">
        <v>269</v>
      </c>
      <c r="C421" s="43">
        <v>271</v>
      </c>
      <c r="D421" s="43">
        <v>237</v>
      </c>
      <c r="E421" s="31">
        <v>0.875</v>
      </c>
      <c r="F421" s="31">
        <v>2.1999999999999999E-2</v>
      </c>
      <c r="G421" s="31">
        <v>8.2000000000000003E-2</v>
      </c>
      <c r="H421" s="31">
        <v>0.32</v>
      </c>
      <c r="I421" s="31">
        <v>0.55400000000000005</v>
      </c>
      <c r="J421" s="31">
        <v>0.89353612199999999</v>
      </c>
      <c r="K421" s="31">
        <v>2.1999999999999999E-2</v>
      </c>
      <c r="L421" s="29">
        <f t="shared" si="6"/>
        <v>3.4376278118609407</v>
      </c>
    </row>
    <row r="422" spans="1:12" x14ac:dyDescent="0.2">
      <c r="A422">
        <v>2554</v>
      </c>
      <c r="B422" s="43">
        <v>102</v>
      </c>
      <c r="C422" s="43">
        <v>102</v>
      </c>
      <c r="D422" s="43">
        <v>70</v>
      </c>
      <c r="E422" s="31">
        <v>0.68600000000000005</v>
      </c>
      <c r="F422" s="31">
        <v>8.7999999999999995E-2</v>
      </c>
      <c r="G422" s="31">
        <v>0.11799999999999999</v>
      </c>
      <c r="H422" s="31">
        <v>0.38200000000000001</v>
      </c>
      <c r="I422" s="31">
        <v>0.30399999999999999</v>
      </c>
      <c r="J422" s="31">
        <v>0.76923076899999998</v>
      </c>
      <c r="K422" s="31">
        <v>0.108</v>
      </c>
      <c r="L422" s="29">
        <f t="shared" si="6"/>
        <v>3.0112107623318383</v>
      </c>
    </row>
    <row r="423" spans="1:12" x14ac:dyDescent="0.2">
      <c r="A423">
        <v>2555</v>
      </c>
      <c r="B423" s="43"/>
      <c r="C423" s="43"/>
      <c r="D423" s="43"/>
      <c r="E423" s="31">
        <v>0.432</v>
      </c>
      <c r="F423" s="31">
        <v>0.25</v>
      </c>
      <c r="G423" s="31">
        <v>0.309</v>
      </c>
      <c r="H423" s="31">
        <v>0.29199999999999998</v>
      </c>
      <c r="I423" s="31">
        <v>0.14000000000000001</v>
      </c>
      <c r="J423" s="31">
        <v>0.43589743600000003</v>
      </c>
      <c r="K423" s="31">
        <v>8.0000000000000002E-3</v>
      </c>
      <c r="L423" s="29">
        <f t="shared" si="6"/>
        <v>2.32258064516129</v>
      </c>
    </row>
    <row r="424" spans="1:12" x14ac:dyDescent="0.2">
      <c r="A424">
        <v>2558</v>
      </c>
      <c r="B424" s="43">
        <v>378</v>
      </c>
      <c r="C424" s="43">
        <v>378</v>
      </c>
      <c r="D424" s="43">
        <v>234</v>
      </c>
      <c r="E424" s="31">
        <v>0.61899999999999999</v>
      </c>
      <c r="F424" s="31">
        <v>0.16700000000000001</v>
      </c>
      <c r="G424" s="31">
        <v>0.20100000000000001</v>
      </c>
      <c r="H424" s="31">
        <v>0.35399999999999998</v>
      </c>
      <c r="I424" s="31">
        <v>0.26500000000000001</v>
      </c>
      <c r="J424" s="31">
        <v>0.62734584500000001</v>
      </c>
      <c r="K424" s="31">
        <v>1.2999999999999999E-2</v>
      </c>
      <c r="L424" s="29">
        <f t="shared" si="6"/>
        <v>2.7264437689969605</v>
      </c>
    </row>
    <row r="425" spans="1:12" x14ac:dyDescent="0.2">
      <c r="A425">
        <v>2560</v>
      </c>
      <c r="B425" s="43">
        <v>179</v>
      </c>
      <c r="C425" s="43">
        <v>179</v>
      </c>
      <c r="D425" s="43">
        <v>108</v>
      </c>
      <c r="E425" s="31">
        <v>0.60299999999999998</v>
      </c>
      <c r="F425" s="31">
        <v>0.151</v>
      </c>
      <c r="G425" s="31">
        <v>0.23499999999999999</v>
      </c>
      <c r="H425" s="31">
        <v>0.38</v>
      </c>
      <c r="I425" s="31">
        <v>0.223</v>
      </c>
      <c r="J425" s="31">
        <v>0.61016949200000004</v>
      </c>
      <c r="K425" s="31">
        <v>1.0999999999999999E-2</v>
      </c>
      <c r="L425" s="29">
        <f t="shared" si="6"/>
        <v>2.6825075834175935</v>
      </c>
    </row>
    <row r="426" spans="1:12" x14ac:dyDescent="0.2">
      <c r="A426">
        <v>2561</v>
      </c>
      <c r="B426" s="43">
        <v>255</v>
      </c>
      <c r="C426" s="43">
        <v>255</v>
      </c>
      <c r="D426" s="43">
        <v>141</v>
      </c>
      <c r="E426" s="31">
        <v>0.55300000000000005</v>
      </c>
      <c r="F426" s="31">
        <v>0.18</v>
      </c>
      <c r="G426" s="31">
        <v>0.251</v>
      </c>
      <c r="H426" s="31">
        <v>0.40799999999999997</v>
      </c>
      <c r="I426" s="31">
        <v>0.14499999999999999</v>
      </c>
      <c r="J426" s="31">
        <v>0.56175298799999995</v>
      </c>
      <c r="K426" s="31">
        <v>1.6E-2</v>
      </c>
      <c r="L426" s="29">
        <f t="shared" si="6"/>
        <v>2.5264227642276422</v>
      </c>
    </row>
    <row r="427" spans="1:12" x14ac:dyDescent="0.2">
      <c r="A427">
        <v>2562</v>
      </c>
      <c r="B427" s="43">
        <v>210</v>
      </c>
      <c r="C427" s="43">
        <v>210</v>
      </c>
      <c r="D427" s="43">
        <v>44</v>
      </c>
      <c r="E427" s="31">
        <v>0.21</v>
      </c>
      <c r="F427" s="31">
        <v>0.52400000000000002</v>
      </c>
      <c r="G427" s="31">
        <v>0.252</v>
      </c>
      <c r="H427" s="31">
        <v>0.124</v>
      </c>
      <c r="I427" s="31">
        <v>8.5999999999999993E-2</v>
      </c>
      <c r="J427" s="31">
        <v>0.21256038599999999</v>
      </c>
      <c r="K427" s="31">
        <v>1.4E-2</v>
      </c>
      <c r="L427" s="29">
        <f t="shared" si="6"/>
        <v>1.7687626774847869</v>
      </c>
    </row>
    <row r="428" spans="1:12" x14ac:dyDescent="0.2">
      <c r="A428">
        <v>2563</v>
      </c>
      <c r="B428" s="43">
        <v>86</v>
      </c>
      <c r="C428" s="43">
        <v>86</v>
      </c>
      <c r="D428" s="43">
        <v>36</v>
      </c>
      <c r="E428" s="31">
        <v>0.41899999999999998</v>
      </c>
      <c r="F428" s="31">
        <v>0.314</v>
      </c>
      <c r="G428" s="31">
        <v>0.26700000000000002</v>
      </c>
      <c r="H428" s="31">
        <v>0.19800000000000001</v>
      </c>
      <c r="I428" s="31">
        <v>0.221</v>
      </c>
      <c r="J428" s="31">
        <v>0.41860465099999999</v>
      </c>
      <c r="K428" s="31">
        <v>0</v>
      </c>
      <c r="L428" s="29">
        <f t="shared" si="6"/>
        <v>2.3260000000000001</v>
      </c>
    </row>
    <row r="429" spans="1:12" x14ac:dyDescent="0.2">
      <c r="A429">
        <v>2564</v>
      </c>
      <c r="B429" s="43">
        <v>607</v>
      </c>
      <c r="C429" s="43">
        <v>607</v>
      </c>
      <c r="D429" s="43">
        <v>219</v>
      </c>
      <c r="E429" s="31">
        <v>0.36099999999999999</v>
      </c>
      <c r="F429" s="31">
        <v>0.35899999999999999</v>
      </c>
      <c r="G429" s="31">
        <v>0.26500000000000001</v>
      </c>
      <c r="H429" s="31">
        <v>0.27</v>
      </c>
      <c r="I429" s="31">
        <v>9.0999999999999998E-2</v>
      </c>
      <c r="J429" s="31">
        <v>0.36622073599999999</v>
      </c>
      <c r="K429" s="31">
        <v>1.4999999999999999E-2</v>
      </c>
      <c r="L429" s="29">
        <f t="shared" si="6"/>
        <v>2.0944162436548224</v>
      </c>
    </row>
    <row r="430" spans="1:12" x14ac:dyDescent="0.2">
      <c r="A430">
        <v>2565</v>
      </c>
      <c r="B430" s="43">
        <v>315</v>
      </c>
      <c r="C430" s="43">
        <v>315</v>
      </c>
      <c r="D430" s="43">
        <v>171</v>
      </c>
      <c r="E430" s="31">
        <v>0.54300000000000004</v>
      </c>
      <c r="F430" s="31">
        <v>0.21299999999999999</v>
      </c>
      <c r="G430" s="31">
        <v>0.222</v>
      </c>
      <c r="H430" s="31">
        <v>0.29199999999999998</v>
      </c>
      <c r="I430" s="31">
        <v>0.251</v>
      </c>
      <c r="J430" s="31">
        <v>0.55519480499999996</v>
      </c>
      <c r="K430" s="31">
        <v>2.1999999999999999E-2</v>
      </c>
      <c r="L430" s="29">
        <f t="shared" si="6"/>
        <v>2.5940695296523515</v>
      </c>
    </row>
    <row r="431" spans="1:12" x14ac:dyDescent="0.2">
      <c r="A431">
        <v>2569</v>
      </c>
      <c r="B431" s="43">
        <v>141</v>
      </c>
      <c r="C431" s="43">
        <v>141</v>
      </c>
      <c r="D431" s="43">
        <v>83</v>
      </c>
      <c r="E431" s="31">
        <v>0.58899999999999997</v>
      </c>
      <c r="F431" s="31">
        <v>0.191</v>
      </c>
      <c r="G431" s="31">
        <v>0.20599999999999999</v>
      </c>
      <c r="H431" s="31">
        <v>0.28399999999999997</v>
      </c>
      <c r="I431" s="31">
        <v>0.30499999999999999</v>
      </c>
      <c r="J431" s="31">
        <v>0.59712230200000005</v>
      </c>
      <c r="K431" s="31">
        <v>1.4E-2</v>
      </c>
      <c r="L431" s="29">
        <f t="shared" si="6"/>
        <v>2.7129817444219064</v>
      </c>
    </row>
    <row r="432" spans="1:12" x14ac:dyDescent="0.2">
      <c r="A432">
        <v>2570</v>
      </c>
      <c r="B432" s="43">
        <v>205</v>
      </c>
      <c r="C432" s="43">
        <v>205</v>
      </c>
      <c r="D432" s="43">
        <v>125</v>
      </c>
      <c r="E432" s="31">
        <v>0.61</v>
      </c>
      <c r="F432" s="31">
        <v>0.151</v>
      </c>
      <c r="G432" s="31">
        <v>0.22900000000000001</v>
      </c>
      <c r="H432" s="31">
        <v>0.40500000000000003</v>
      </c>
      <c r="I432" s="31">
        <v>0.20499999999999999</v>
      </c>
      <c r="J432" s="31">
        <v>0.61576354700000002</v>
      </c>
      <c r="K432" s="31">
        <v>0.01</v>
      </c>
      <c r="L432" s="29">
        <f t="shared" si="6"/>
        <v>2.670707070707071</v>
      </c>
    </row>
    <row r="433" spans="1:12" x14ac:dyDescent="0.2">
      <c r="A433">
        <v>2572</v>
      </c>
      <c r="B433" s="43">
        <v>164</v>
      </c>
      <c r="C433" s="43">
        <v>164</v>
      </c>
      <c r="D433" s="43">
        <v>85</v>
      </c>
      <c r="E433" s="31">
        <v>0.51800000000000002</v>
      </c>
      <c r="F433" s="31">
        <v>0.21299999999999999</v>
      </c>
      <c r="G433" s="31">
        <v>0.26200000000000001</v>
      </c>
      <c r="H433" s="31">
        <v>0.32900000000000001</v>
      </c>
      <c r="I433" s="31">
        <v>0.189</v>
      </c>
      <c r="J433" s="31">
        <v>0.52147239300000003</v>
      </c>
      <c r="K433" s="31">
        <v>6.0000000000000001E-3</v>
      </c>
      <c r="L433" s="29">
        <f t="shared" si="6"/>
        <v>2.4949698189134812</v>
      </c>
    </row>
    <row r="434" spans="1:12" x14ac:dyDescent="0.2">
      <c r="A434">
        <v>2575</v>
      </c>
      <c r="B434" s="43">
        <v>387</v>
      </c>
      <c r="C434" s="43">
        <v>387</v>
      </c>
      <c r="D434" s="43">
        <v>245</v>
      </c>
      <c r="E434" s="31">
        <v>0.63300000000000001</v>
      </c>
      <c r="F434" s="31">
        <v>0.14499999999999999</v>
      </c>
      <c r="G434" s="31">
        <v>0.222</v>
      </c>
      <c r="H434" s="31">
        <v>0.45500000000000002</v>
      </c>
      <c r="I434" s="31">
        <v>0.17799999999999999</v>
      </c>
      <c r="J434" s="31">
        <v>0.63307493500000001</v>
      </c>
      <c r="K434" s="31">
        <v>0</v>
      </c>
      <c r="L434" s="29">
        <f t="shared" si="6"/>
        <v>2.6659999999999999</v>
      </c>
    </row>
    <row r="435" spans="1:12" x14ac:dyDescent="0.2">
      <c r="A435">
        <v>2576</v>
      </c>
      <c r="B435" s="43">
        <v>380</v>
      </c>
      <c r="C435" s="43">
        <v>380</v>
      </c>
      <c r="D435" s="43">
        <v>226</v>
      </c>
      <c r="E435" s="31">
        <v>0.59499999999999997</v>
      </c>
      <c r="F435" s="31">
        <v>0.17399999999999999</v>
      </c>
      <c r="G435" s="31">
        <v>0.22900000000000001</v>
      </c>
      <c r="H435" s="31">
        <v>0.26100000000000001</v>
      </c>
      <c r="I435" s="31">
        <v>0.33400000000000002</v>
      </c>
      <c r="J435" s="31">
        <v>0.59630606900000005</v>
      </c>
      <c r="K435" s="31">
        <v>3.0000000000000001E-3</v>
      </c>
      <c r="L435" s="29">
        <f t="shared" si="6"/>
        <v>2.7592778335005019</v>
      </c>
    </row>
    <row r="436" spans="1:12" x14ac:dyDescent="0.2">
      <c r="A436">
        <v>2577</v>
      </c>
      <c r="B436" s="43">
        <v>147</v>
      </c>
      <c r="C436" s="43">
        <v>147</v>
      </c>
      <c r="D436" s="43">
        <v>64</v>
      </c>
      <c r="E436" s="31">
        <v>0.435</v>
      </c>
      <c r="F436" s="31">
        <v>0.36099999999999999</v>
      </c>
      <c r="G436" s="31">
        <v>0.19</v>
      </c>
      <c r="H436" s="31">
        <v>0.27900000000000003</v>
      </c>
      <c r="I436" s="31">
        <v>0.156</v>
      </c>
      <c r="J436" s="31">
        <v>0.44137931000000002</v>
      </c>
      <c r="K436" s="31">
        <v>1.4E-2</v>
      </c>
      <c r="L436" s="29">
        <f t="shared" si="6"/>
        <v>2.2332657200811359</v>
      </c>
    </row>
    <row r="437" spans="1:12" x14ac:dyDescent="0.2">
      <c r="A437">
        <v>2578</v>
      </c>
      <c r="B437" s="43">
        <v>316</v>
      </c>
      <c r="C437" s="43">
        <v>316</v>
      </c>
      <c r="D437" s="43">
        <v>190</v>
      </c>
      <c r="E437" s="31">
        <v>0.60099999999999998</v>
      </c>
      <c r="F437" s="31">
        <v>0.11700000000000001</v>
      </c>
      <c r="G437" s="31">
        <v>0.25</v>
      </c>
      <c r="H437" s="31">
        <v>0.33900000000000002</v>
      </c>
      <c r="I437" s="31">
        <v>0.26300000000000001</v>
      </c>
      <c r="J437" s="31">
        <v>0.62091503299999995</v>
      </c>
      <c r="K437" s="31">
        <v>3.2000000000000001E-2</v>
      </c>
      <c r="L437" s="29">
        <f t="shared" si="6"/>
        <v>2.7747933884297522</v>
      </c>
    </row>
    <row r="438" spans="1:12" x14ac:dyDescent="0.2">
      <c r="A438">
        <v>2579</v>
      </c>
      <c r="B438" s="43"/>
      <c r="C438" s="43"/>
      <c r="D438" s="43"/>
      <c r="E438" s="31">
        <v>0.45100000000000001</v>
      </c>
      <c r="F438" s="31">
        <v>0.314</v>
      </c>
      <c r="G438" s="31">
        <v>0.21099999999999999</v>
      </c>
      <c r="H438" s="31">
        <v>0.21099999999999999</v>
      </c>
      <c r="I438" s="31">
        <v>0.24</v>
      </c>
      <c r="J438" s="31">
        <v>0.46198830400000002</v>
      </c>
      <c r="K438" s="31">
        <v>2.3E-2</v>
      </c>
      <c r="L438" s="29">
        <f t="shared" si="6"/>
        <v>2.3838280450358238</v>
      </c>
    </row>
    <row r="439" spans="1:12" x14ac:dyDescent="0.2">
      <c r="A439">
        <v>2580</v>
      </c>
      <c r="B439" s="43">
        <v>109</v>
      </c>
      <c r="C439" s="43">
        <v>109</v>
      </c>
      <c r="D439" s="43">
        <v>71</v>
      </c>
      <c r="E439" s="31">
        <v>0.65100000000000002</v>
      </c>
      <c r="F439" s="31">
        <v>0.128</v>
      </c>
      <c r="G439" s="31">
        <v>0.21099999999999999</v>
      </c>
      <c r="H439" s="31">
        <v>0.38500000000000001</v>
      </c>
      <c r="I439" s="31">
        <v>0.26600000000000001</v>
      </c>
      <c r="J439" s="31">
        <v>0.657407407</v>
      </c>
      <c r="K439" s="31">
        <v>8.9999999999999993E-3</v>
      </c>
      <c r="L439" s="29">
        <f t="shared" si="6"/>
        <v>2.7941473259334009</v>
      </c>
    </row>
    <row r="440" spans="1:12" x14ac:dyDescent="0.2">
      <c r="A440">
        <v>2581</v>
      </c>
      <c r="B440" s="43">
        <v>325</v>
      </c>
      <c r="C440" s="43">
        <v>325</v>
      </c>
      <c r="D440" s="43">
        <v>241</v>
      </c>
      <c r="E440" s="31">
        <v>0.74199999999999999</v>
      </c>
      <c r="F440" s="31">
        <v>7.6999999999999999E-2</v>
      </c>
      <c r="G440" s="31">
        <v>0.16300000000000001</v>
      </c>
      <c r="H440" s="31">
        <v>0.33800000000000002</v>
      </c>
      <c r="I440" s="31">
        <v>0.40300000000000002</v>
      </c>
      <c r="J440" s="31">
        <v>0.75548589300000002</v>
      </c>
      <c r="K440" s="31">
        <v>1.7999999999999999E-2</v>
      </c>
      <c r="L440" s="29">
        <f t="shared" si="6"/>
        <v>3.084521384928717</v>
      </c>
    </row>
    <row r="441" spans="1:12" x14ac:dyDescent="0.2">
      <c r="A441">
        <v>2584</v>
      </c>
      <c r="B441" s="43">
        <v>358</v>
      </c>
      <c r="C441" s="43">
        <v>358</v>
      </c>
      <c r="D441" s="43">
        <v>177</v>
      </c>
      <c r="E441" s="31">
        <v>0.49399999999999999</v>
      </c>
      <c r="F441" s="31">
        <v>0.23499999999999999</v>
      </c>
      <c r="G441" s="31">
        <v>0.27100000000000002</v>
      </c>
      <c r="H441" s="31">
        <v>0.23499999999999999</v>
      </c>
      <c r="I441" s="31">
        <v>0.26</v>
      </c>
      <c r="J441" s="31">
        <v>0.494413408</v>
      </c>
      <c r="K441" s="31">
        <v>0</v>
      </c>
      <c r="L441" s="29">
        <f t="shared" si="6"/>
        <v>2.5220000000000002</v>
      </c>
    </row>
    <row r="442" spans="1:12" x14ac:dyDescent="0.2">
      <c r="A442">
        <v>2585</v>
      </c>
      <c r="B442" s="43">
        <v>139</v>
      </c>
      <c r="C442" s="43">
        <v>139</v>
      </c>
      <c r="D442" s="43">
        <v>71</v>
      </c>
      <c r="E442" s="31">
        <v>0.51100000000000001</v>
      </c>
      <c r="F442" s="31">
        <v>0.216</v>
      </c>
      <c r="G442" s="31">
        <v>0.27300000000000002</v>
      </c>
      <c r="H442" s="31">
        <v>0.18</v>
      </c>
      <c r="I442" s="31">
        <v>0.33100000000000002</v>
      </c>
      <c r="J442" s="31">
        <v>0.51079136700000005</v>
      </c>
      <c r="K442" s="31">
        <v>0</v>
      </c>
      <c r="L442" s="29">
        <f t="shared" si="6"/>
        <v>2.6260000000000003</v>
      </c>
    </row>
    <row r="443" spans="1:12" x14ac:dyDescent="0.2">
      <c r="A443">
        <v>2587</v>
      </c>
      <c r="B443" s="43">
        <v>197</v>
      </c>
      <c r="C443" s="43">
        <v>197</v>
      </c>
      <c r="D443" s="43">
        <v>155</v>
      </c>
      <c r="E443" s="31">
        <v>0.78700000000000003</v>
      </c>
      <c r="F443" s="31">
        <v>8.1000000000000003E-2</v>
      </c>
      <c r="G443" s="31">
        <v>0.127</v>
      </c>
      <c r="H443" s="31">
        <v>0.32500000000000001</v>
      </c>
      <c r="I443" s="31">
        <v>0.46200000000000002</v>
      </c>
      <c r="J443" s="31">
        <v>0.79081632700000004</v>
      </c>
      <c r="K443" s="31">
        <v>5.0000000000000001E-3</v>
      </c>
      <c r="L443" s="29">
        <f t="shared" si="6"/>
        <v>3.1738693467336687</v>
      </c>
    </row>
    <row r="444" spans="1:12" x14ac:dyDescent="0.2">
      <c r="A444">
        <v>2588</v>
      </c>
      <c r="B444" s="43">
        <v>88</v>
      </c>
      <c r="C444" s="43">
        <v>88</v>
      </c>
      <c r="D444" s="43">
        <v>56</v>
      </c>
      <c r="E444" s="31">
        <v>0.63600000000000001</v>
      </c>
      <c r="F444" s="31">
        <v>0.13600000000000001</v>
      </c>
      <c r="G444" s="31">
        <v>0.20499999999999999</v>
      </c>
      <c r="H444" s="31">
        <v>0.35199999999999998</v>
      </c>
      <c r="I444" s="31">
        <v>0.28399999999999997</v>
      </c>
      <c r="J444" s="31">
        <v>0.65116279099999996</v>
      </c>
      <c r="K444" s="31">
        <v>2.3E-2</v>
      </c>
      <c r="L444" s="29">
        <f t="shared" si="6"/>
        <v>2.8024564994882293</v>
      </c>
    </row>
    <row r="445" spans="1:12" x14ac:dyDescent="0.2">
      <c r="A445">
        <v>2591</v>
      </c>
      <c r="B445" s="43">
        <v>78</v>
      </c>
      <c r="C445" s="43">
        <v>78</v>
      </c>
      <c r="D445" s="43">
        <v>44</v>
      </c>
      <c r="E445" s="31">
        <v>0.56399999999999995</v>
      </c>
      <c r="F445" s="31">
        <v>0.154</v>
      </c>
      <c r="G445" s="31">
        <v>0.218</v>
      </c>
      <c r="H445" s="31">
        <v>0.38500000000000001</v>
      </c>
      <c r="I445" s="31">
        <v>0.17899999999999999</v>
      </c>
      <c r="J445" s="31">
        <v>0.60273972600000003</v>
      </c>
      <c r="K445" s="31">
        <v>6.4000000000000001E-2</v>
      </c>
      <c r="L445" s="29">
        <f t="shared" si="6"/>
        <v>2.6292735042735047</v>
      </c>
    </row>
    <row r="446" spans="1:12" x14ac:dyDescent="0.2">
      <c r="A446">
        <v>2592</v>
      </c>
      <c r="B446" s="43">
        <v>327</v>
      </c>
      <c r="C446" s="43">
        <v>327</v>
      </c>
      <c r="D446" s="43">
        <v>92</v>
      </c>
      <c r="E446" s="31">
        <v>0.28100000000000003</v>
      </c>
      <c r="F446" s="31">
        <v>0.47399999999999998</v>
      </c>
      <c r="G446" s="31">
        <v>0.23499999999999999</v>
      </c>
      <c r="H446" s="31">
        <v>0.17399999999999999</v>
      </c>
      <c r="I446" s="31">
        <v>0.107</v>
      </c>
      <c r="J446" s="31">
        <v>0.28395061700000002</v>
      </c>
      <c r="K446" s="31">
        <v>8.9999999999999993E-3</v>
      </c>
      <c r="L446" s="29">
        <f t="shared" si="6"/>
        <v>1.9112008072653883</v>
      </c>
    </row>
    <row r="447" spans="1:12" x14ac:dyDescent="0.2">
      <c r="A447">
        <v>2594</v>
      </c>
      <c r="B447" s="43">
        <v>88</v>
      </c>
      <c r="C447" s="43">
        <v>88</v>
      </c>
      <c r="D447" s="43">
        <v>53</v>
      </c>
      <c r="E447" s="31">
        <v>0.60199999999999998</v>
      </c>
      <c r="F447" s="31">
        <v>0.22700000000000001</v>
      </c>
      <c r="G447" s="31">
        <v>0.17</v>
      </c>
      <c r="H447" s="31">
        <v>0.307</v>
      </c>
      <c r="I447" s="31">
        <v>0.29499999999999998</v>
      </c>
      <c r="J447" s="31">
        <v>0.60227272700000001</v>
      </c>
      <c r="K447" s="31">
        <v>0</v>
      </c>
      <c r="L447" s="29">
        <f t="shared" si="6"/>
        <v>2.6680000000000001</v>
      </c>
    </row>
    <row r="448" spans="1:12" x14ac:dyDescent="0.2">
      <c r="A448">
        <v>2596</v>
      </c>
      <c r="B448" s="43">
        <v>83</v>
      </c>
      <c r="C448" s="43">
        <v>83</v>
      </c>
      <c r="D448" s="43">
        <v>35</v>
      </c>
      <c r="E448" s="31">
        <v>0.42199999999999999</v>
      </c>
      <c r="F448" s="31">
        <v>0.313</v>
      </c>
      <c r="G448" s="31">
        <v>0.253</v>
      </c>
      <c r="H448" s="31">
        <v>0.253</v>
      </c>
      <c r="I448" s="31">
        <v>0.16900000000000001</v>
      </c>
      <c r="J448" s="31">
        <v>0.42682926799999998</v>
      </c>
      <c r="K448" s="31">
        <v>1.2E-2</v>
      </c>
      <c r="L448" s="29">
        <f t="shared" si="6"/>
        <v>2.2813765182186234</v>
      </c>
    </row>
    <row r="449" spans="1:12" x14ac:dyDescent="0.2">
      <c r="A449">
        <v>2597</v>
      </c>
      <c r="B449" s="43">
        <v>324</v>
      </c>
      <c r="C449" s="43">
        <v>324</v>
      </c>
      <c r="D449" s="43">
        <v>210</v>
      </c>
      <c r="E449" s="31">
        <v>0.64800000000000002</v>
      </c>
      <c r="F449" s="31">
        <v>0.182</v>
      </c>
      <c r="G449" s="31">
        <v>0.157</v>
      </c>
      <c r="H449" s="31">
        <v>0.29299999999999998</v>
      </c>
      <c r="I449" s="31">
        <v>0.35499999999999998</v>
      </c>
      <c r="J449" s="31">
        <v>0.65625</v>
      </c>
      <c r="K449" s="31">
        <v>1.2E-2</v>
      </c>
      <c r="L449" s="29">
        <f t="shared" si="6"/>
        <v>2.8289473684210527</v>
      </c>
    </row>
    <row r="450" spans="1:12" x14ac:dyDescent="0.2">
      <c r="A450">
        <v>2602</v>
      </c>
      <c r="B450" s="43">
        <v>19</v>
      </c>
      <c r="C450" s="43">
        <v>19</v>
      </c>
      <c r="D450" s="43">
        <v>7</v>
      </c>
      <c r="E450" s="31">
        <v>0.36799999999999999</v>
      </c>
      <c r="F450" s="31">
        <v>0.316</v>
      </c>
      <c r="G450" s="31">
        <v>0.316</v>
      </c>
      <c r="H450" s="31">
        <v>0.316</v>
      </c>
      <c r="I450" s="31">
        <v>5.2999999999999999E-2</v>
      </c>
      <c r="J450" s="31">
        <v>0.368421053</v>
      </c>
      <c r="K450" s="31">
        <v>0</v>
      </c>
      <c r="L450" s="29">
        <f t="shared" si="6"/>
        <v>2.1080000000000001</v>
      </c>
    </row>
    <row r="451" spans="1:12" x14ac:dyDescent="0.2">
      <c r="A451">
        <v>2603</v>
      </c>
      <c r="B451" s="43">
        <v>15</v>
      </c>
      <c r="C451" s="43">
        <v>15</v>
      </c>
      <c r="D451" s="43">
        <v>10</v>
      </c>
      <c r="E451" s="31">
        <v>0.66700000000000004</v>
      </c>
      <c r="F451" s="31">
        <v>0.2</v>
      </c>
      <c r="G451" s="31">
        <v>0.13300000000000001</v>
      </c>
      <c r="H451" s="31">
        <v>0.26700000000000002</v>
      </c>
      <c r="I451" s="31">
        <v>0.4</v>
      </c>
      <c r="J451" s="31">
        <v>0.66666666699999999</v>
      </c>
      <c r="K451" s="31">
        <v>0</v>
      </c>
      <c r="L451" s="29">
        <f t="shared" ref="L451:L514" si="7">(F451+2*G451+3*H451+4*I451)/(1-K451)</f>
        <v>2.867</v>
      </c>
    </row>
    <row r="452" spans="1:12" x14ac:dyDescent="0.2">
      <c r="A452">
        <v>2605</v>
      </c>
      <c r="B452" s="43">
        <v>28</v>
      </c>
      <c r="C452" s="43">
        <v>28</v>
      </c>
      <c r="D452" s="43">
        <v>11</v>
      </c>
      <c r="E452" s="31">
        <v>0.39300000000000002</v>
      </c>
      <c r="F452" s="31">
        <v>0.17899999999999999</v>
      </c>
      <c r="G452" s="31">
        <v>0.35699999999999998</v>
      </c>
      <c r="H452" s="31">
        <v>0.17899999999999999</v>
      </c>
      <c r="I452" s="31">
        <v>0.214</v>
      </c>
      <c r="J452" s="31">
        <v>0.42307692299999999</v>
      </c>
      <c r="K452" s="31">
        <v>7.0999999999999994E-2</v>
      </c>
      <c r="L452" s="29">
        <f t="shared" si="7"/>
        <v>2.4607104413347685</v>
      </c>
    </row>
    <row r="453" spans="1:12" x14ac:dyDescent="0.2">
      <c r="A453">
        <v>2607</v>
      </c>
      <c r="B453" s="43">
        <v>193</v>
      </c>
      <c r="C453" s="43">
        <v>193</v>
      </c>
      <c r="D453" s="43">
        <v>98</v>
      </c>
      <c r="E453" s="31">
        <v>0.50800000000000001</v>
      </c>
      <c r="F453" s="31">
        <v>0.25900000000000001</v>
      </c>
      <c r="G453" s="31">
        <v>0.23300000000000001</v>
      </c>
      <c r="H453" s="31">
        <v>0.33200000000000002</v>
      </c>
      <c r="I453" s="31">
        <v>0.17599999999999999</v>
      </c>
      <c r="J453" s="31">
        <v>0.50777202099999996</v>
      </c>
      <c r="K453" s="31">
        <v>0</v>
      </c>
      <c r="L453" s="29">
        <f t="shared" si="7"/>
        <v>2.4249999999999998</v>
      </c>
    </row>
    <row r="454" spans="1:12" x14ac:dyDescent="0.2">
      <c r="A454">
        <v>2608</v>
      </c>
      <c r="B454" s="43">
        <v>209</v>
      </c>
      <c r="C454" s="43">
        <v>209</v>
      </c>
      <c r="D454" s="43">
        <v>78</v>
      </c>
      <c r="E454" s="31">
        <v>0.373</v>
      </c>
      <c r="F454" s="31">
        <v>0.378</v>
      </c>
      <c r="G454" s="31">
        <v>0.249</v>
      </c>
      <c r="H454" s="31">
        <v>0.28199999999999997</v>
      </c>
      <c r="I454" s="31">
        <v>9.0999999999999998E-2</v>
      </c>
      <c r="J454" s="31">
        <v>0.37320574200000001</v>
      </c>
      <c r="K454" s="31">
        <v>0</v>
      </c>
      <c r="L454" s="29">
        <f t="shared" si="7"/>
        <v>2.0859999999999999</v>
      </c>
    </row>
    <row r="455" spans="1:12" x14ac:dyDescent="0.2">
      <c r="A455">
        <v>2610</v>
      </c>
      <c r="B455" s="43">
        <v>131</v>
      </c>
      <c r="C455" s="43">
        <v>131</v>
      </c>
      <c r="D455" s="43">
        <v>68</v>
      </c>
      <c r="E455" s="31">
        <v>0.51900000000000002</v>
      </c>
      <c r="F455" s="31">
        <v>0.26</v>
      </c>
      <c r="G455" s="31">
        <v>0.20599999999999999</v>
      </c>
      <c r="H455" s="31">
        <v>0.22900000000000001</v>
      </c>
      <c r="I455" s="31">
        <v>0.28999999999999998</v>
      </c>
      <c r="J455" s="31">
        <v>0.52713178299999996</v>
      </c>
      <c r="K455" s="31">
        <v>1.4999999999999999E-2</v>
      </c>
      <c r="L455" s="29">
        <f t="shared" si="7"/>
        <v>2.5573604060913708</v>
      </c>
    </row>
    <row r="456" spans="1:12" x14ac:dyDescent="0.2">
      <c r="A456">
        <v>2613</v>
      </c>
      <c r="B456" s="43">
        <v>403</v>
      </c>
      <c r="C456" s="43">
        <v>403</v>
      </c>
      <c r="D456" s="43">
        <v>183</v>
      </c>
      <c r="E456" s="31">
        <v>0.45400000000000001</v>
      </c>
      <c r="F456" s="31">
        <v>0.30499999999999999</v>
      </c>
      <c r="G456" s="31">
        <v>0.218</v>
      </c>
      <c r="H456" s="31">
        <v>0.246</v>
      </c>
      <c r="I456" s="31">
        <v>0.20799999999999999</v>
      </c>
      <c r="J456" s="31">
        <v>0.46446700499999999</v>
      </c>
      <c r="K456" s="31">
        <v>2.1999999999999999E-2</v>
      </c>
      <c r="L456" s="29">
        <f t="shared" si="7"/>
        <v>2.3629856850715747</v>
      </c>
    </row>
    <row r="457" spans="1:12" x14ac:dyDescent="0.2">
      <c r="A457">
        <v>2615</v>
      </c>
      <c r="B457" s="43">
        <v>351</v>
      </c>
      <c r="C457" s="43">
        <v>355</v>
      </c>
      <c r="D457" s="43">
        <v>276</v>
      </c>
      <c r="E457" s="31">
        <v>0.77700000000000002</v>
      </c>
      <c r="F457" s="31">
        <v>7.0999999999999994E-2</v>
      </c>
      <c r="G457" s="31">
        <v>0.128</v>
      </c>
      <c r="H457" s="31">
        <v>0.38500000000000001</v>
      </c>
      <c r="I457" s="31">
        <v>0.39</v>
      </c>
      <c r="J457" s="31">
        <v>0.79532163700000003</v>
      </c>
      <c r="K457" s="31">
        <v>2.5999999999999999E-2</v>
      </c>
      <c r="L457" s="29">
        <f t="shared" si="7"/>
        <v>3.1232032854209444</v>
      </c>
    </row>
    <row r="458" spans="1:12" x14ac:dyDescent="0.2">
      <c r="A458">
        <v>2616</v>
      </c>
      <c r="B458" s="43"/>
      <c r="C458" s="43"/>
      <c r="D458" s="43"/>
      <c r="E458" s="31">
        <v>0.754</v>
      </c>
      <c r="F458" s="31">
        <v>6.2E-2</v>
      </c>
      <c r="G458" s="31">
        <v>0.16900000000000001</v>
      </c>
      <c r="H458" s="31">
        <v>0.43099999999999999</v>
      </c>
      <c r="I458" s="31">
        <v>0.32300000000000001</v>
      </c>
      <c r="J458" s="31">
        <v>0.765625</v>
      </c>
      <c r="K458" s="31">
        <v>1.4999999999999999E-2</v>
      </c>
      <c r="L458" s="29">
        <f t="shared" si="7"/>
        <v>3.0304568527918785</v>
      </c>
    </row>
    <row r="459" spans="1:12" x14ac:dyDescent="0.2">
      <c r="A459">
        <v>2620</v>
      </c>
      <c r="B459" s="43">
        <v>104</v>
      </c>
      <c r="C459" s="43">
        <v>104</v>
      </c>
      <c r="D459" s="43">
        <v>75</v>
      </c>
      <c r="E459" s="31">
        <v>0.72099999999999997</v>
      </c>
      <c r="F459" s="31">
        <v>7.6999999999999999E-2</v>
      </c>
      <c r="G459" s="31">
        <v>0.20200000000000001</v>
      </c>
      <c r="H459" s="31">
        <v>0.26900000000000002</v>
      </c>
      <c r="I459" s="31">
        <v>0.45200000000000001</v>
      </c>
      <c r="J459" s="31">
        <v>0.72115384599999999</v>
      </c>
      <c r="K459" s="31">
        <v>0</v>
      </c>
      <c r="L459" s="29">
        <f t="shared" si="7"/>
        <v>3.0960000000000001</v>
      </c>
    </row>
    <row r="460" spans="1:12" x14ac:dyDescent="0.2">
      <c r="A460">
        <v>2621</v>
      </c>
      <c r="B460" s="43">
        <v>177</v>
      </c>
      <c r="C460" s="43">
        <v>177</v>
      </c>
      <c r="D460" s="43">
        <v>122</v>
      </c>
      <c r="E460" s="31">
        <v>0.68899999999999995</v>
      </c>
      <c r="F460" s="31">
        <v>0.14099999999999999</v>
      </c>
      <c r="G460" s="31">
        <v>0.16400000000000001</v>
      </c>
      <c r="H460" s="31">
        <v>0.26600000000000001</v>
      </c>
      <c r="I460" s="31">
        <v>0.42399999999999999</v>
      </c>
      <c r="J460" s="31">
        <v>0.69318181800000001</v>
      </c>
      <c r="K460" s="31">
        <v>6.0000000000000001E-3</v>
      </c>
      <c r="L460" s="29">
        <f t="shared" si="7"/>
        <v>2.9808853118712273</v>
      </c>
    </row>
    <row r="461" spans="1:12" x14ac:dyDescent="0.2">
      <c r="A461">
        <v>2622</v>
      </c>
      <c r="B461" s="43">
        <v>42</v>
      </c>
      <c r="C461" s="43">
        <v>42</v>
      </c>
      <c r="D461" s="43">
        <v>31</v>
      </c>
      <c r="E461" s="31">
        <v>0.73799999999999999</v>
      </c>
      <c r="F461" s="31">
        <v>7.0999999999999994E-2</v>
      </c>
      <c r="G461" s="31">
        <v>0.19</v>
      </c>
      <c r="H461" s="31">
        <v>0.33300000000000002</v>
      </c>
      <c r="I461" s="31">
        <v>0.40500000000000003</v>
      </c>
      <c r="J461" s="31">
        <v>0.73809523799999999</v>
      </c>
      <c r="K461" s="31">
        <v>0</v>
      </c>
      <c r="L461" s="29">
        <f t="shared" si="7"/>
        <v>3.0700000000000003</v>
      </c>
    </row>
    <row r="462" spans="1:12" x14ac:dyDescent="0.2">
      <c r="A462">
        <v>2623</v>
      </c>
      <c r="B462" s="43">
        <v>56</v>
      </c>
      <c r="C462" s="43">
        <v>56</v>
      </c>
      <c r="D462" s="43">
        <v>32</v>
      </c>
      <c r="E462" s="31">
        <v>0.57099999999999995</v>
      </c>
      <c r="F462" s="31">
        <v>0.14299999999999999</v>
      </c>
      <c r="G462" s="31">
        <v>0.28599999999999998</v>
      </c>
      <c r="H462" s="31">
        <v>0.41099999999999998</v>
      </c>
      <c r="I462" s="31">
        <v>0.161</v>
      </c>
      <c r="J462" s="31">
        <v>0.571428571</v>
      </c>
      <c r="K462" s="31">
        <v>0</v>
      </c>
      <c r="L462" s="29">
        <f t="shared" si="7"/>
        <v>2.5920000000000001</v>
      </c>
    </row>
    <row r="463" spans="1:12" x14ac:dyDescent="0.2">
      <c r="A463">
        <v>2624</v>
      </c>
      <c r="B463" s="43">
        <v>188</v>
      </c>
      <c r="C463" s="43">
        <v>188</v>
      </c>
      <c r="D463" s="43">
        <v>64</v>
      </c>
      <c r="E463" s="31">
        <v>0.34</v>
      </c>
      <c r="F463" s="31">
        <v>0.378</v>
      </c>
      <c r="G463" s="31">
        <v>0.27700000000000002</v>
      </c>
      <c r="H463" s="31">
        <v>0.23400000000000001</v>
      </c>
      <c r="I463" s="31">
        <v>0.106</v>
      </c>
      <c r="J463" s="31">
        <v>0.34224598899999997</v>
      </c>
      <c r="K463" s="31">
        <v>5.0000000000000001E-3</v>
      </c>
      <c r="L463" s="29">
        <f t="shared" si="7"/>
        <v>2.068341708542714</v>
      </c>
    </row>
    <row r="464" spans="1:12" x14ac:dyDescent="0.2">
      <c r="A464">
        <v>2625</v>
      </c>
      <c r="B464" s="43">
        <v>60</v>
      </c>
      <c r="C464" s="43">
        <v>60</v>
      </c>
      <c r="D464" s="43">
        <v>43</v>
      </c>
      <c r="E464" s="31">
        <v>0.71699999999999997</v>
      </c>
      <c r="F464" s="31">
        <v>0.11700000000000001</v>
      </c>
      <c r="G464" s="31">
        <v>0.13300000000000001</v>
      </c>
      <c r="H464" s="31">
        <v>0.28299999999999997</v>
      </c>
      <c r="I464" s="31">
        <v>0.433</v>
      </c>
      <c r="J464" s="31">
        <v>0.74137931000000001</v>
      </c>
      <c r="K464" s="31">
        <v>3.3000000000000002E-2</v>
      </c>
      <c r="L464" s="29">
        <f t="shared" si="7"/>
        <v>3.0651499482936919</v>
      </c>
    </row>
    <row r="465" spans="1:12" x14ac:dyDescent="0.2">
      <c r="A465">
        <v>2632</v>
      </c>
      <c r="B465" s="43"/>
      <c r="C465" s="43"/>
      <c r="D465" s="43"/>
      <c r="E465" s="31">
        <v>0.47</v>
      </c>
      <c r="F465" s="31">
        <v>0.19700000000000001</v>
      </c>
      <c r="G465" s="31">
        <v>0.30299999999999999</v>
      </c>
      <c r="H465" s="31">
        <v>0.34799999999999998</v>
      </c>
      <c r="I465" s="31">
        <v>0.121</v>
      </c>
      <c r="J465" s="31">
        <v>0.484375</v>
      </c>
      <c r="K465" s="31">
        <v>0.03</v>
      </c>
      <c r="L465" s="29">
        <f t="shared" si="7"/>
        <v>2.4030927835051545</v>
      </c>
    </row>
    <row r="466" spans="1:12" x14ac:dyDescent="0.2">
      <c r="A466">
        <v>2633</v>
      </c>
      <c r="B466" s="43">
        <v>418</v>
      </c>
      <c r="C466" s="43">
        <v>418</v>
      </c>
      <c r="D466" s="43">
        <v>298</v>
      </c>
      <c r="E466" s="31">
        <v>0.71299999999999997</v>
      </c>
      <c r="F466" s="31">
        <v>0.1</v>
      </c>
      <c r="G466" s="31">
        <v>0.17699999999999999</v>
      </c>
      <c r="H466" s="31">
        <v>0.40200000000000002</v>
      </c>
      <c r="I466" s="31">
        <v>0.311</v>
      </c>
      <c r="J466" s="31">
        <v>0.71980676300000002</v>
      </c>
      <c r="K466" s="31">
        <v>0.01</v>
      </c>
      <c r="L466" s="29">
        <f t="shared" si="7"/>
        <v>2.9333333333333331</v>
      </c>
    </row>
    <row r="467" spans="1:12" x14ac:dyDescent="0.2">
      <c r="A467">
        <v>2634</v>
      </c>
      <c r="B467" s="43">
        <v>18</v>
      </c>
      <c r="C467" s="43">
        <v>18</v>
      </c>
      <c r="D467" s="43">
        <v>14</v>
      </c>
      <c r="E467" s="31">
        <v>0.77800000000000002</v>
      </c>
      <c r="F467" s="31">
        <v>0</v>
      </c>
      <c r="G467" s="31">
        <v>0.222</v>
      </c>
      <c r="H467" s="31">
        <v>0.27800000000000002</v>
      </c>
      <c r="I467" s="31">
        <v>0.5</v>
      </c>
      <c r="J467" s="31">
        <v>0.77777777800000003</v>
      </c>
      <c r="K467" s="31">
        <v>0</v>
      </c>
      <c r="L467" s="29">
        <f t="shared" si="7"/>
        <v>3.278</v>
      </c>
    </row>
    <row r="468" spans="1:12" x14ac:dyDescent="0.2">
      <c r="A468">
        <v>2635</v>
      </c>
      <c r="B468" s="43">
        <v>207</v>
      </c>
      <c r="C468" s="43">
        <v>207</v>
      </c>
      <c r="D468" s="43">
        <v>57</v>
      </c>
      <c r="E468" s="31">
        <v>0.27500000000000002</v>
      </c>
      <c r="F468" s="31">
        <v>0.44900000000000001</v>
      </c>
      <c r="G468" s="31">
        <v>0.27100000000000002</v>
      </c>
      <c r="H468" s="31">
        <v>0.20300000000000001</v>
      </c>
      <c r="I468" s="31">
        <v>7.1999999999999995E-2</v>
      </c>
      <c r="J468" s="31">
        <v>0.27669902899999999</v>
      </c>
      <c r="K468" s="31">
        <v>5.0000000000000001E-3</v>
      </c>
      <c r="L468" s="29">
        <f t="shared" si="7"/>
        <v>1.8974874371859298</v>
      </c>
    </row>
    <row r="469" spans="1:12" x14ac:dyDescent="0.2">
      <c r="A469">
        <v>2637</v>
      </c>
      <c r="B469" s="43">
        <v>135</v>
      </c>
      <c r="C469" s="43">
        <v>135</v>
      </c>
      <c r="D469" s="43">
        <v>39</v>
      </c>
      <c r="E469" s="31">
        <v>0.28899999999999998</v>
      </c>
      <c r="F469" s="31">
        <v>0.504</v>
      </c>
      <c r="G469" s="31">
        <v>0.2</v>
      </c>
      <c r="H469" s="31">
        <v>0.17799999999999999</v>
      </c>
      <c r="I469" s="31">
        <v>0.111</v>
      </c>
      <c r="J469" s="31">
        <v>0.29104477600000001</v>
      </c>
      <c r="K469" s="31">
        <v>7.0000000000000001E-3</v>
      </c>
      <c r="L469" s="29">
        <f t="shared" si="7"/>
        <v>1.8952668680765359</v>
      </c>
    </row>
    <row r="470" spans="1:12" x14ac:dyDescent="0.2">
      <c r="A470">
        <v>2639</v>
      </c>
      <c r="B470" s="43">
        <v>329</v>
      </c>
      <c r="C470" s="43">
        <v>329</v>
      </c>
      <c r="D470" s="43">
        <v>105</v>
      </c>
      <c r="E470" s="31">
        <v>0.31900000000000001</v>
      </c>
      <c r="F470" s="31">
        <v>0.432</v>
      </c>
      <c r="G470" s="31">
        <v>0.23699999999999999</v>
      </c>
      <c r="H470" s="31">
        <v>0.20399999999999999</v>
      </c>
      <c r="I470" s="31">
        <v>0.11600000000000001</v>
      </c>
      <c r="J470" s="31">
        <v>0.32307692300000002</v>
      </c>
      <c r="K470" s="31">
        <v>1.2E-2</v>
      </c>
      <c r="L470" s="29">
        <f t="shared" si="7"/>
        <v>2.0060728744939271</v>
      </c>
    </row>
    <row r="471" spans="1:12" x14ac:dyDescent="0.2">
      <c r="A471">
        <v>2640</v>
      </c>
      <c r="B471" s="43">
        <v>224</v>
      </c>
      <c r="C471" s="43">
        <v>224</v>
      </c>
      <c r="D471" s="43">
        <v>86</v>
      </c>
      <c r="E471" s="31">
        <v>0.38400000000000001</v>
      </c>
      <c r="F471" s="31">
        <v>0.42</v>
      </c>
      <c r="G471" s="31">
        <v>0.188</v>
      </c>
      <c r="H471" s="31">
        <v>0.254</v>
      </c>
      <c r="I471" s="31">
        <v>0.129</v>
      </c>
      <c r="J471" s="31">
        <v>0.38738738700000003</v>
      </c>
      <c r="K471" s="31">
        <v>8.9999999999999993E-3</v>
      </c>
      <c r="L471" s="29">
        <f t="shared" si="7"/>
        <v>2.0928355196770938</v>
      </c>
    </row>
    <row r="472" spans="1:12" x14ac:dyDescent="0.2">
      <c r="A472">
        <v>2641</v>
      </c>
      <c r="B472" s="43">
        <v>235</v>
      </c>
      <c r="C472" s="43">
        <v>235</v>
      </c>
      <c r="D472" s="43">
        <v>125</v>
      </c>
      <c r="E472" s="31">
        <v>0.53200000000000003</v>
      </c>
      <c r="F472" s="31">
        <v>0.23400000000000001</v>
      </c>
      <c r="G472" s="31">
        <v>0.23</v>
      </c>
      <c r="H472" s="31">
        <v>0.23799999999999999</v>
      </c>
      <c r="I472" s="31">
        <v>0.29399999999999998</v>
      </c>
      <c r="J472" s="31">
        <v>0.53418803400000003</v>
      </c>
      <c r="K472" s="31">
        <v>4.0000000000000001E-3</v>
      </c>
      <c r="L472" s="29">
        <f t="shared" si="7"/>
        <v>2.5943775100401605</v>
      </c>
    </row>
    <row r="473" spans="1:12" x14ac:dyDescent="0.2">
      <c r="A473">
        <v>2642</v>
      </c>
      <c r="B473" s="43">
        <v>201</v>
      </c>
      <c r="C473" s="43">
        <v>201</v>
      </c>
      <c r="D473" s="43">
        <v>113</v>
      </c>
      <c r="E473" s="31">
        <v>0.56200000000000006</v>
      </c>
      <c r="F473" s="31">
        <v>0.22900000000000001</v>
      </c>
      <c r="G473" s="31">
        <v>0.184</v>
      </c>
      <c r="H473" s="31">
        <v>0.254</v>
      </c>
      <c r="I473" s="31">
        <v>0.308</v>
      </c>
      <c r="J473" s="31">
        <v>0.576530612</v>
      </c>
      <c r="K473" s="31">
        <v>2.5000000000000001E-2</v>
      </c>
      <c r="L473" s="29">
        <f t="shared" si="7"/>
        <v>2.6574358974358976</v>
      </c>
    </row>
    <row r="474" spans="1:12" x14ac:dyDescent="0.2">
      <c r="A474">
        <v>2643</v>
      </c>
      <c r="B474" s="43">
        <v>303</v>
      </c>
      <c r="C474" s="43">
        <v>303</v>
      </c>
      <c r="D474" s="43">
        <v>119</v>
      </c>
      <c r="E474" s="31">
        <v>0.39300000000000002</v>
      </c>
      <c r="F474" s="31">
        <v>0.36599999999999999</v>
      </c>
      <c r="G474" s="31">
        <v>0.23799999999999999</v>
      </c>
      <c r="H474" s="31">
        <v>0.22800000000000001</v>
      </c>
      <c r="I474" s="31">
        <v>0.16500000000000001</v>
      </c>
      <c r="J474" s="31">
        <v>0.394039735</v>
      </c>
      <c r="K474" s="31">
        <v>3.0000000000000001E-3</v>
      </c>
      <c r="L474" s="29">
        <f t="shared" si="7"/>
        <v>2.1925777331995988</v>
      </c>
    </row>
    <row r="475" spans="1:12" x14ac:dyDescent="0.2">
      <c r="A475">
        <v>2644</v>
      </c>
      <c r="B475" s="43">
        <v>266</v>
      </c>
      <c r="C475" s="43">
        <v>266</v>
      </c>
      <c r="D475" s="43">
        <v>101</v>
      </c>
      <c r="E475" s="31">
        <v>0.38</v>
      </c>
      <c r="F475" s="31">
        <v>0.38300000000000001</v>
      </c>
      <c r="G475" s="31">
        <v>0.23300000000000001</v>
      </c>
      <c r="H475" s="31">
        <v>0.27400000000000002</v>
      </c>
      <c r="I475" s="31">
        <v>0.105</v>
      </c>
      <c r="J475" s="31">
        <v>0.38113207500000001</v>
      </c>
      <c r="K475" s="31">
        <v>4.0000000000000001E-3</v>
      </c>
      <c r="L475" s="29">
        <f t="shared" si="7"/>
        <v>2.0993975903614461</v>
      </c>
    </row>
    <row r="476" spans="1:12" x14ac:dyDescent="0.2">
      <c r="A476">
        <v>2645</v>
      </c>
      <c r="B476" s="43">
        <v>200</v>
      </c>
      <c r="C476" s="43">
        <v>200</v>
      </c>
      <c r="D476" s="43">
        <v>107</v>
      </c>
      <c r="E476" s="31">
        <v>0.53500000000000003</v>
      </c>
      <c r="F476" s="31">
        <v>0.19</v>
      </c>
      <c r="G476" s="31">
        <v>0.27</v>
      </c>
      <c r="H476" s="31">
        <v>0.30499999999999999</v>
      </c>
      <c r="I476" s="31">
        <v>0.23</v>
      </c>
      <c r="J476" s="31">
        <v>0.53768844199999999</v>
      </c>
      <c r="K476" s="31">
        <v>5.0000000000000001E-3</v>
      </c>
      <c r="L476" s="29">
        <f t="shared" si="7"/>
        <v>2.5778894472361809</v>
      </c>
    </row>
    <row r="477" spans="1:12" x14ac:dyDescent="0.2">
      <c r="A477">
        <v>2650</v>
      </c>
      <c r="B477" s="43">
        <v>391</v>
      </c>
      <c r="C477" s="43">
        <v>391</v>
      </c>
      <c r="D477" s="43">
        <v>261</v>
      </c>
      <c r="E477" s="31">
        <v>0.66800000000000004</v>
      </c>
      <c r="F477" s="31">
        <v>0.17899999999999999</v>
      </c>
      <c r="G477" s="31">
        <v>0.153</v>
      </c>
      <c r="H477" s="31">
        <v>0.20499999999999999</v>
      </c>
      <c r="I477" s="31">
        <v>0.46300000000000002</v>
      </c>
      <c r="J477" s="31">
        <v>0.66751918200000004</v>
      </c>
      <c r="K477" s="31">
        <v>0</v>
      </c>
      <c r="L477" s="29">
        <f t="shared" si="7"/>
        <v>2.952</v>
      </c>
    </row>
    <row r="478" spans="1:12" x14ac:dyDescent="0.2">
      <c r="A478">
        <v>2651</v>
      </c>
      <c r="B478" s="43">
        <v>150</v>
      </c>
      <c r="C478" s="43">
        <v>150</v>
      </c>
      <c r="D478" s="43">
        <v>61</v>
      </c>
      <c r="E478" s="31">
        <v>0.40699999999999997</v>
      </c>
      <c r="F478" s="31">
        <v>0.32700000000000001</v>
      </c>
      <c r="G478" s="31">
        <v>0.253</v>
      </c>
      <c r="H478" s="31">
        <v>0.23300000000000001</v>
      </c>
      <c r="I478" s="31">
        <v>0.17299999999999999</v>
      </c>
      <c r="J478" s="31">
        <v>0.412162162</v>
      </c>
      <c r="K478" s="31">
        <v>1.2999999999999999E-2</v>
      </c>
      <c r="L478" s="29">
        <f t="shared" si="7"/>
        <v>2.2532928064842959</v>
      </c>
    </row>
    <row r="479" spans="1:12" x14ac:dyDescent="0.2">
      <c r="A479">
        <v>2652</v>
      </c>
      <c r="B479" s="43">
        <v>321</v>
      </c>
      <c r="C479" s="43">
        <v>321</v>
      </c>
      <c r="D479" s="43">
        <v>113</v>
      </c>
      <c r="E479" s="31">
        <v>0.35199999999999998</v>
      </c>
      <c r="F479" s="31">
        <v>0.38900000000000001</v>
      </c>
      <c r="G479" s="31">
        <v>0.255</v>
      </c>
      <c r="H479" s="31">
        <v>0.221</v>
      </c>
      <c r="I479" s="31">
        <v>0.13100000000000001</v>
      </c>
      <c r="J479" s="31">
        <v>0.35312500000000002</v>
      </c>
      <c r="K479" s="31">
        <v>3.0000000000000001E-3</v>
      </c>
      <c r="L479" s="29">
        <f t="shared" si="7"/>
        <v>2.0922768304914747</v>
      </c>
    </row>
    <row r="480" spans="1:12" x14ac:dyDescent="0.2">
      <c r="A480">
        <v>2653</v>
      </c>
      <c r="B480" s="43">
        <v>255</v>
      </c>
      <c r="C480" s="43">
        <v>255</v>
      </c>
      <c r="D480" s="43">
        <v>86</v>
      </c>
      <c r="E480" s="31">
        <v>0.33700000000000002</v>
      </c>
      <c r="F480" s="31">
        <v>0.35699999999999998</v>
      </c>
      <c r="G480" s="31">
        <v>0.28999999999999998</v>
      </c>
      <c r="H480" s="31">
        <v>0.192</v>
      </c>
      <c r="I480" s="31">
        <v>0.14499999999999999</v>
      </c>
      <c r="J480" s="31">
        <v>0.34262948199999999</v>
      </c>
      <c r="K480" s="31">
        <v>1.6E-2</v>
      </c>
      <c r="L480" s="29">
        <f t="shared" si="7"/>
        <v>2.1270325203252032</v>
      </c>
    </row>
    <row r="481" spans="1:12" x14ac:dyDescent="0.2">
      <c r="A481">
        <v>2656</v>
      </c>
      <c r="B481" s="43">
        <v>282</v>
      </c>
      <c r="C481" s="43">
        <v>282</v>
      </c>
      <c r="D481" s="43">
        <v>159</v>
      </c>
      <c r="E481" s="31">
        <v>0.56399999999999995</v>
      </c>
      <c r="F481" s="31">
        <v>0.216</v>
      </c>
      <c r="G481" s="31">
        <v>0.20200000000000001</v>
      </c>
      <c r="H481" s="31">
        <v>0.22700000000000001</v>
      </c>
      <c r="I481" s="31">
        <v>0.33700000000000002</v>
      </c>
      <c r="J481" s="31">
        <v>0.57400722000000004</v>
      </c>
      <c r="K481" s="31">
        <v>1.7999999999999999E-2</v>
      </c>
      <c r="L481" s="29">
        <f t="shared" si="7"/>
        <v>2.6975560081466394</v>
      </c>
    </row>
    <row r="482" spans="1:12" x14ac:dyDescent="0.2">
      <c r="A482">
        <v>2657</v>
      </c>
      <c r="B482" s="43">
        <v>312</v>
      </c>
      <c r="C482" s="43">
        <v>312</v>
      </c>
      <c r="D482" s="43">
        <v>213</v>
      </c>
      <c r="E482" s="31">
        <v>0.68300000000000005</v>
      </c>
      <c r="F482" s="31">
        <v>0.17</v>
      </c>
      <c r="G482" s="31">
        <v>0.13800000000000001</v>
      </c>
      <c r="H482" s="31">
        <v>0.19600000000000001</v>
      </c>
      <c r="I482" s="31">
        <v>0.48699999999999999</v>
      </c>
      <c r="J482" s="31">
        <v>0.68932038799999995</v>
      </c>
      <c r="K482" s="31">
        <v>0.01</v>
      </c>
      <c r="L482" s="29">
        <f t="shared" si="7"/>
        <v>3.0121212121212122</v>
      </c>
    </row>
    <row r="483" spans="1:12" x14ac:dyDescent="0.2">
      <c r="A483">
        <v>2659</v>
      </c>
      <c r="B483" s="43">
        <v>235</v>
      </c>
      <c r="C483" s="43">
        <v>235</v>
      </c>
      <c r="D483" s="43">
        <v>122</v>
      </c>
      <c r="E483" s="31">
        <v>0.51900000000000002</v>
      </c>
      <c r="F483" s="31">
        <v>0.29399999999999998</v>
      </c>
      <c r="G483" s="31">
        <v>0.187</v>
      </c>
      <c r="H483" s="31">
        <v>0.17</v>
      </c>
      <c r="I483" s="31">
        <v>0.34899999999999998</v>
      </c>
      <c r="J483" s="31">
        <v>0.51914893600000001</v>
      </c>
      <c r="K483" s="31">
        <v>0</v>
      </c>
      <c r="L483" s="29">
        <f t="shared" si="7"/>
        <v>2.5739999999999998</v>
      </c>
    </row>
    <row r="484" spans="1:12" x14ac:dyDescent="0.2">
      <c r="A484">
        <v>2662</v>
      </c>
      <c r="B484" s="43">
        <v>227</v>
      </c>
      <c r="C484" s="43">
        <v>227</v>
      </c>
      <c r="D484" s="43">
        <v>70</v>
      </c>
      <c r="E484" s="31">
        <v>0.308</v>
      </c>
      <c r="F484" s="31">
        <v>0.42699999999999999</v>
      </c>
      <c r="G484" s="31">
        <v>0.25600000000000001</v>
      </c>
      <c r="H484" s="31">
        <v>0.216</v>
      </c>
      <c r="I484" s="31">
        <v>9.2999999999999999E-2</v>
      </c>
      <c r="J484" s="31">
        <v>0.311111111</v>
      </c>
      <c r="K484" s="31">
        <v>8.9999999999999993E-3</v>
      </c>
      <c r="L484" s="29">
        <f t="shared" si="7"/>
        <v>1.9767911200807267</v>
      </c>
    </row>
    <row r="485" spans="1:12" x14ac:dyDescent="0.2">
      <c r="A485">
        <v>2664</v>
      </c>
      <c r="B485" s="43">
        <v>194</v>
      </c>
      <c r="C485" s="43">
        <v>194</v>
      </c>
      <c r="D485" s="43">
        <v>122</v>
      </c>
      <c r="E485" s="31">
        <v>0.629</v>
      </c>
      <c r="F485" s="31">
        <v>0.155</v>
      </c>
      <c r="G485" s="31">
        <v>0.20100000000000001</v>
      </c>
      <c r="H485" s="31">
        <v>0.39700000000000002</v>
      </c>
      <c r="I485" s="31">
        <v>0.23200000000000001</v>
      </c>
      <c r="J485" s="31">
        <v>0.63874345499999996</v>
      </c>
      <c r="K485" s="31">
        <v>1.4999999999999999E-2</v>
      </c>
      <c r="L485" s="29">
        <f t="shared" si="7"/>
        <v>2.7167512690355333</v>
      </c>
    </row>
    <row r="486" spans="1:12" x14ac:dyDescent="0.2">
      <c r="A486">
        <v>2666</v>
      </c>
      <c r="B486" s="43">
        <v>116</v>
      </c>
      <c r="C486" s="43">
        <v>116</v>
      </c>
      <c r="D486" s="43">
        <v>58</v>
      </c>
      <c r="E486" s="31">
        <v>0.5</v>
      </c>
      <c r="F486" s="31">
        <v>0.23300000000000001</v>
      </c>
      <c r="G486" s="31">
        <v>0.23300000000000001</v>
      </c>
      <c r="H486" s="31">
        <v>0.27600000000000002</v>
      </c>
      <c r="I486" s="31">
        <v>0.224</v>
      </c>
      <c r="J486" s="31">
        <v>0.51785714299999996</v>
      </c>
      <c r="K486" s="31">
        <v>3.4000000000000002E-2</v>
      </c>
      <c r="L486" s="29">
        <f t="shared" si="7"/>
        <v>2.508281573498965</v>
      </c>
    </row>
    <row r="487" spans="1:12" x14ac:dyDescent="0.2">
      <c r="A487">
        <v>2667</v>
      </c>
      <c r="B487" s="43">
        <v>260</v>
      </c>
      <c r="C487" s="43">
        <v>260</v>
      </c>
      <c r="D487" s="43">
        <v>223</v>
      </c>
      <c r="E487" s="31">
        <v>0.85799999999999998</v>
      </c>
      <c r="F487" s="31">
        <v>0.05</v>
      </c>
      <c r="G487" s="31">
        <v>8.1000000000000003E-2</v>
      </c>
      <c r="H487" s="31">
        <v>0.25800000000000001</v>
      </c>
      <c r="I487" s="31">
        <v>0.6</v>
      </c>
      <c r="J487" s="31">
        <v>0.86770427999999999</v>
      </c>
      <c r="K487" s="31">
        <v>1.2E-2</v>
      </c>
      <c r="L487" s="29">
        <f t="shared" si="7"/>
        <v>3.4271255060728745</v>
      </c>
    </row>
    <row r="488" spans="1:12" x14ac:dyDescent="0.2">
      <c r="A488">
        <v>2668</v>
      </c>
      <c r="B488" s="43">
        <v>132</v>
      </c>
      <c r="C488" s="43">
        <v>132</v>
      </c>
      <c r="D488" s="43">
        <v>76</v>
      </c>
      <c r="E488" s="31">
        <v>0.57599999999999996</v>
      </c>
      <c r="F488" s="31">
        <v>0.16700000000000001</v>
      </c>
      <c r="G488" s="31">
        <v>0.25</v>
      </c>
      <c r="H488" s="31">
        <v>0.29499999999999998</v>
      </c>
      <c r="I488" s="31">
        <v>0.28000000000000003</v>
      </c>
      <c r="J488" s="31">
        <v>0.58015267199999998</v>
      </c>
      <c r="K488" s="31">
        <v>8.0000000000000002E-3</v>
      </c>
      <c r="L488" s="29">
        <f t="shared" si="7"/>
        <v>2.6935483870967745</v>
      </c>
    </row>
    <row r="489" spans="1:12" x14ac:dyDescent="0.2">
      <c r="A489">
        <v>2669</v>
      </c>
      <c r="B489" s="43">
        <v>190</v>
      </c>
      <c r="C489" s="43">
        <v>190</v>
      </c>
      <c r="D489" s="43">
        <v>97</v>
      </c>
      <c r="E489" s="31">
        <v>0.51100000000000001</v>
      </c>
      <c r="F489" s="31">
        <v>0.27400000000000002</v>
      </c>
      <c r="G489" s="31">
        <v>0.216</v>
      </c>
      <c r="H489" s="31">
        <v>0.28899999999999998</v>
      </c>
      <c r="I489" s="31">
        <v>0.221</v>
      </c>
      <c r="J489" s="31">
        <v>0.51052631599999998</v>
      </c>
      <c r="K489" s="31">
        <v>0</v>
      </c>
      <c r="L489" s="29">
        <f t="shared" si="7"/>
        <v>2.4569999999999999</v>
      </c>
    </row>
    <row r="490" spans="1:12" x14ac:dyDescent="0.2">
      <c r="A490">
        <v>2671</v>
      </c>
      <c r="B490" s="43">
        <v>591</v>
      </c>
      <c r="C490" s="43">
        <v>591</v>
      </c>
      <c r="D490" s="43">
        <v>334</v>
      </c>
      <c r="E490" s="31">
        <v>0.56499999999999995</v>
      </c>
      <c r="F490" s="31">
        <v>0.193</v>
      </c>
      <c r="G490" s="31">
        <v>0.22</v>
      </c>
      <c r="H490" s="31">
        <v>0.376</v>
      </c>
      <c r="I490" s="31">
        <v>0.19</v>
      </c>
      <c r="J490" s="31">
        <v>0.57785467099999999</v>
      </c>
      <c r="K490" s="31">
        <v>2.1999999999999999E-2</v>
      </c>
      <c r="L490" s="29">
        <f t="shared" si="7"/>
        <v>2.5777096114519429</v>
      </c>
    </row>
    <row r="491" spans="1:12" x14ac:dyDescent="0.2">
      <c r="A491">
        <v>2673</v>
      </c>
      <c r="B491" s="43">
        <v>727</v>
      </c>
      <c r="C491" s="43">
        <v>727</v>
      </c>
      <c r="D491" s="43">
        <v>376</v>
      </c>
      <c r="E491" s="31">
        <v>0.51700000000000002</v>
      </c>
      <c r="F491" s="31">
        <v>0.246</v>
      </c>
      <c r="G491" s="31">
        <v>0.22700000000000001</v>
      </c>
      <c r="H491" s="31">
        <v>0.38500000000000001</v>
      </c>
      <c r="I491" s="31">
        <v>0.13200000000000001</v>
      </c>
      <c r="J491" s="31">
        <v>0.52222222200000001</v>
      </c>
      <c r="K491" s="31">
        <v>0.01</v>
      </c>
      <c r="L491" s="29">
        <f t="shared" si="7"/>
        <v>2.4070707070707069</v>
      </c>
    </row>
    <row r="492" spans="1:12" x14ac:dyDescent="0.2">
      <c r="A492">
        <v>2676</v>
      </c>
      <c r="B492" s="43">
        <v>103</v>
      </c>
      <c r="C492" s="43">
        <v>103</v>
      </c>
      <c r="D492" s="43">
        <v>56</v>
      </c>
      <c r="E492" s="31">
        <v>0.54400000000000004</v>
      </c>
      <c r="F492" s="31">
        <v>6.8000000000000005E-2</v>
      </c>
      <c r="G492" s="31">
        <v>0.223</v>
      </c>
      <c r="H492" s="31">
        <v>0.34</v>
      </c>
      <c r="I492" s="31">
        <v>0.20399999999999999</v>
      </c>
      <c r="J492" s="31">
        <v>0.65116279099999996</v>
      </c>
      <c r="K492" s="31">
        <v>0.16500000000000001</v>
      </c>
      <c r="L492" s="29">
        <f t="shared" si="7"/>
        <v>2.8143712574850301</v>
      </c>
    </row>
    <row r="493" spans="1:12" x14ac:dyDescent="0.2">
      <c r="A493">
        <v>2677</v>
      </c>
      <c r="B493" s="43">
        <v>136</v>
      </c>
      <c r="C493" s="43">
        <v>136</v>
      </c>
      <c r="D493" s="43">
        <v>54</v>
      </c>
      <c r="E493" s="31">
        <v>0.39700000000000002</v>
      </c>
      <c r="F493" s="31">
        <v>0.316</v>
      </c>
      <c r="G493" s="31">
        <v>0.27200000000000002</v>
      </c>
      <c r="H493" s="31">
        <v>0.191</v>
      </c>
      <c r="I493" s="31">
        <v>0.20599999999999999</v>
      </c>
      <c r="J493" s="31">
        <v>0.40298507500000003</v>
      </c>
      <c r="K493" s="31">
        <v>1.4999999999999999E-2</v>
      </c>
      <c r="L493" s="29">
        <f t="shared" si="7"/>
        <v>2.2913705583756347</v>
      </c>
    </row>
    <row r="494" spans="1:12" x14ac:dyDescent="0.2">
      <c r="A494">
        <v>2678</v>
      </c>
      <c r="B494" s="43">
        <v>94</v>
      </c>
      <c r="C494" s="43">
        <v>94</v>
      </c>
      <c r="D494" s="43">
        <v>60</v>
      </c>
      <c r="E494" s="31">
        <v>0.63800000000000001</v>
      </c>
      <c r="F494" s="31">
        <v>8.5000000000000006E-2</v>
      </c>
      <c r="G494" s="31">
        <v>0.27700000000000002</v>
      </c>
      <c r="H494" s="31">
        <v>0.33</v>
      </c>
      <c r="I494" s="31">
        <v>0.309</v>
      </c>
      <c r="J494" s="31">
        <v>0.63829787199999999</v>
      </c>
      <c r="K494" s="31">
        <v>0</v>
      </c>
      <c r="L494" s="29">
        <f t="shared" si="7"/>
        <v>2.8650000000000002</v>
      </c>
    </row>
    <row r="495" spans="1:12" x14ac:dyDescent="0.2">
      <c r="A495">
        <v>2679</v>
      </c>
      <c r="B495" s="43">
        <v>85</v>
      </c>
      <c r="C495" s="43">
        <v>85</v>
      </c>
      <c r="D495" s="43">
        <v>52</v>
      </c>
      <c r="E495" s="31">
        <v>0.61199999999999999</v>
      </c>
      <c r="F495" s="31">
        <v>0.129</v>
      </c>
      <c r="G495" s="31">
        <v>0.21199999999999999</v>
      </c>
      <c r="H495" s="31">
        <v>0.30599999999999999</v>
      </c>
      <c r="I495" s="31">
        <v>0.30599999999999999</v>
      </c>
      <c r="J495" s="31">
        <v>0.64197530899999999</v>
      </c>
      <c r="K495" s="31">
        <v>4.7E-2</v>
      </c>
      <c r="L495" s="29">
        <f t="shared" si="7"/>
        <v>2.8279118572927597</v>
      </c>
    </row>
    <row r="496" spans="1:12" x14ac:dyDescent="0.2">
      <c r="A496">
        <v>2681</v>
      </c>
      <c r="B496" s="43">
        <v>340</v>
      </c>
      <c r="C496" s="43">
        <v>340</v>
      </c>
      <c r="D496" s="43">
        <v>261</v>
      </c>
      <c r="E496" s="31">
        <v>0.76800000000000002</v>
      </c>
      <c r="F496" s="31">
        <v>7.0999999999999994E-2</v>
      </c>
      <c r="G496" s="31">
        <v>0.14699999999999999</v>
      </c>
      <c r="H496" s="31">
        <v>0.42399999999999999</v>
      </c>
      <c r="I496" s="31">
        <v>0.34399999999999997</v>
      </c>
      <c r="J496" s="31">
        <v>0.77910447800000004</v>
      </c>
      <c r="K496" s="31">
        <v>1.4999999999999999E-2</v>
      </c>
      <c r="L496" s="29">
        <f t="shared" si="7"/>
        <v>3.0588832487309645</v>
      </c>
    </row>
    <row r="497" spans="1:12" x14ac:dyDescent="0.2">
      <c r="A497">
        <v>2687</v>
      </c>
      <c r="B497" s="43">
        <v>367</v>
      </c>
      <c r="C497" s="43">
        <v>367</v>
      </c>
      <c r="D497" s="43">
        <v>248</v>
      </c>
      <c r="E497" s="31">
        <v>0.67600000000000005</v>
      </c>
      <c r="F497" s="31">
        <v>0.123</v>
      </c>
      <c r="G497" s="31">
        <v>0.19900000000000001</v>
      </c>
      <c r="H497" s="31">
        <v>0.40600000000000003</v>
      </c>
      <c r="I497" s="31">
        <v>0.27</v>
      </c>
      <c r="J497" s="31">
        <v>0.67759562799999995</v>
      </c>
      <c r="K497" s="31">
        <v>3.0000000000000001E-3</v>
      </c>
      <c r="L497" s="29">
        <f t="shared" si="7"/>
        <v>2.8274824473420259</v>
      </c>
    </row>
    <row r="498" spans="1:12" x14ac:dyDescent="0.2">
      <c r="A498">
        <v>2688</v>
      </c>
      <c r="B498" s="43">
        <v>90</v>
      </c>
      <c r="C498" s="43">
        <v>90</v>
      </c>
      <c r="D498" s="43">
        <v>48</v>
      </c>
      <c r="E498" s="31">
        <v>0.53300000000000003</v>
      </c>
      <c r="F498" s="31">
        <v>0.21099999999999999</v>
      </c>
      <c r="G498" s="31">
        <v>0.24399999999999999</v>
      </c>
      <c r="H498" s="31">
        <v>0.33300000000000002</v>
      </c>
      <c r="I498" s="31">
        <v>0.2</v>
      </c>
      <c r="J498" s="31">
        <v>0.53932584299999997</v>
      </c>
      <c r="K498" s="31">
        <v>1.0999999999999999E-2</v>
      </c>
      <c r="L498" s="29">
        <f t="shared" si="7"/>
        <v>2.5257836198179984</v>
      </c>
    </row>
    <row r="499" spans="1:12" x14ac:dyDescent="0.2">
      <c r="A499">
        <v>2689</v>
      </c>
      <c r="B499" s="43">
        <v>302</v>
      </c>
      <c r="C499" s="43">
        <v>302</v>
      </c>
      <c r="D499" s="43">
        <v>132</v>
      </c>
      <c r="E499" s="31">
        <v>0.437</v>
      </c>
      <c r="F499" s="31">
        <v>0.38400000000000001</v>
      </c>
      <c r="G499" s="31">
        <v>0.17899999999999999</v>
      </c>
      <c r="H499" s="31">
        <v>0.255</v>
      </c>
      <c r="I499" s="31">
        <v>0.182</v>
      </c>
      <c r="J499" s="31">
        <v>0.43708609300000001</v>
      </c>
      <c r="K499" s="31">
        <v>0</v>
      </c>
      <c r="L499" s="29">
        <f t="shared" si="7"/>
        <v>2.2350000000000003</v>
      </c>
    </row>
    <row r="500" spans="1:12" x14ac:dyDescent="0.2">
      <c r="A500">
        <v>2690</v>
      </c>
      <c r="B500" s="43">
        <v>198</v>
      </c>
      <c r="C500" s="43">
        <v>198</v>
      </c>
      <c r="D500" s="43">
        <v>122</v>
      </c>
      <c r="E500" s="31">
        <v>0.61599999999999999</v>
      </c>
      <c r="F500" s="31">
        <v>0.16200000000000001</v>
      </c>
      <c r="G500" s="31">
        <v>0.222</v>
      </c>
      <c r="H500" s="31">
        <v>0.28799999999999998</v>
      </c>
      <c r="I500" s="31">
        <v>0.32800000000000001</v>
      </c>
      <c r="J500" s="31">
        <v>0.61616161599999997</v>
      </c>
      <c r="K500" s="31">
        <v>0</v>
      </c>
      <c r="L500" s="29">
        <f t="shared" si="7"/>
        <v>2.782</v>
      </c>
    </row>
    <row r="501" spans="1:12" x14ac:dyDescent="0.2">
      <c r="A501">
        <v>2691</v>
      </c>
      <c r="B501" s="43">
        <v>174</v>
      </c>
      <c r="C501" s="43">
        <v>174</v>
      </c>
      <c r="D501" s="43">
        <v>87</v>
      </c>
      <c r="E501" s="31">
        <v>0.5</v>
      </c>
      <c r="F501" s="31">
        <v>0.29299999999999998</v>
      </c>
      <c r="G501" s="31">
        <v>0.20699999999999999</v>
      </c>
      <c r="H501" s="31">
        <v>0.29899999999999999</v>
      </c>
      <c r="I501" s="31">
        <v>0.20100000000000001</v>
      </c>
      <c r="J501" s="31">
        <v>0.5</v>
      </c>
      <c r="K501" s="31">
        <v>0</v>
      </c>
      <c r="L501" s="29">
        <f t="shared" si="7"/>
        <v>2.4080000000000004</v>
      </c>
    </row>
    <row r="502" spans="1:12" x14ac:dyDescent="0.2">
      <c r="A502">
        <v>2693</v>
      </c>
      <c r="B502" s="43">
        <v>49</v>
      </c>
      <c r="C502" s="43">
        <v>49</v>
      </c>
      <c r="D502" s="43">
        <v>32</v>
      </c>
      <c r="E502" s="31">
        <v>0.65300000000000002</v>
      </c>
      <c r="F502" s="31">
        <v>0.184</v>
      </c>
      <c r="G502" s="31">
        <v>0.16300000000000001</v>
      </c>
      <c r="H502" s="31">
        <v>0.245</v>
      </c>
      <c r="I502" s="31">
        <v>0.40799999999999997</v>
      </c>
      <c r="J502" s="31">
        <v>0.653061224</v>
      </c>
      <c r="K502" s="31">
        <v>0</v>
      </c>
      <c r="L502" s="29">
        <f t="shared" si="7"/>
        <v>2.8769999999999998</v>
      </c>
    </row>
    <row r="503" spans="1:12" x14ac:dyDescent="0.2">
      <c r="A503">
        <v>2694</v>
      </c>
      <c r="B503" s="43"/>
      <c r="C503" s="43"/>
      <c r="D503" s="43"/>
      <c r="E503" s="31">
        <v>0.252</v>
      </c>
      <c r="F503" s="31">
        <v>0.48499999999999999</v>
      </c>
      <c r="G503" s="31">
        <v>0.26200000000000001</v>
      </c>
      <c r="H503" s="31">
        <v>0.17499999999999999</v>
      </c>
      <c r="I503" s="31">
        <v>7.8E-2</v>
      </c>
      <c r="J503" s="31">
        <v>0.25242718400000003</v>
      </c>
      <c r="K503" s="31">
        <v>0</v>
      </c>
      <c r="L503" s="29">
        <f t="shared" si="7"/>
        <v>1.8459999999999999</v>
      </c>
    </row>
    <row r="504" spans="1:12" x14ac:dyDescent="0.2">
      <c r="A504">
        <v>2695</v>
      </c>
      <c r="B504" s="43">
        <v>401</v>
      </c>
      <c r="C504" s="43">
        <v>401</v>
      </c>
      <c r="D504" s="43">
        <v>256</v>
      </c>
      <c r="E504" s="31">
        <v>0.63800000000000001</v>
      </c>
      <c r="F504" s="31">
        <v>0.13700000000000001</v>
      </c>
      <c r="G504" s="31">
        <v>0.224</v>
      </c>
      <c r="H504" s="31">
        <v>0.41899999999999998</v>
      </c>
      <c r="I504" s="31">
        <v>0.219</v>
      </c>
      <c r="J504" s="31">
        <v>0.63840399000000003</v>
      </c>
      <c r="K504" s="31">
        <v>0</v>
      </c>
      <c r="L504" s="29">
        <f t="shared" si="7"/>
        <v>2.718</v>
      </c>
    </row>
    <row r="505" spans="1:12" x14ac:dyDescent="0.2">
      <c r="A505">
        <v>2696</v>
      </c>
      <c r="B505" s="43">
        <v>136</v>
      </c>
      <c r="C505" s="43">
        <v>136</v>
      </c>
      <c r="D505" s="43">
        <v>79</v>
      </c>
      <c r="E505" s="31">
        <v>0.58099999999999996</v>
      </c>
      <c r="F505" s="31">
        <v>0.191</v>
      </c>
      <c r="G505" s="31">
        <v>0.221</v>
      </c>
      <c r="H505" s="31">
        <v>0.17599999999999999</v>
      </c>
      <c r="I505" s="31">
        <v>0.40400000000000003</v>
      </c>
      <c r="J505" s="31">
        <v>0.58518518500000005</v>
      </c>
      <c r="K505" s="31">
        <v>7.0000000000000001E-3</v>
      </c>
      <c r="L505" s="29">
        <f t="shared" si="7"/>
        <v>2.796576032225579</v>
      </c>
    </row>
    <row r="506" spans="1:12" x14ac:dyDescent="0.2">
      <c r="A506">
        <v>2697</v>
      </c>
      <c r="B506" s="43">
        <v>184</v>
      </c>
      <c r="C506" s="43">
        <v>184</v>
      </c>
      <c r="D506" s="43">
        <v>105</v>
      </c>
      <c r="E506" s="31">
        <v>0.57099999999999995</v>
      </c>
      <c r="F506" s="31">
        <v>0.23899999999999999</v>
      </c>
      <c r="G506" s="31">
        <v>0.185</v>
      </c>
      <c r="H506" s="31">
        <v>0.27700000000000002</v>
      </c>
      <c r="I506" s="31">
        <v>0.29299999999999998</v>
      </c>
      <c r="J506" s="31">
        <v>0.57377049199999997</v>
      </c>
      <c r="K506" s="31">
        <v>5.0000000000000001E-3</v>
      </c>
      <c r="L506" s="29">
        <f t="shared" si="7"/>
        <v>2.6251256281407036</v>
      </c>
    </row>
    <row r="507" spans="1:12" x14ac:dyDescent="0.2">
      <c r="A507">
        <v>2699</v>
      </c>
      <c r="B507" s="43">
        <v>363</v>
      </c>
      <c r="C507" s="43">
        <v>363</v>
      </c>
      <c r="D507" s="43">
        <v>138</v>
      </c>
      <c r="E507" s="31">
        <v>0.38</v>
      </c>
      <c r="F507" s="31">
        <v>0.34399999999999997</v>
      </c>
      <c r="G507" s="31">
        <v>0.26400000000000001</v>
      </c>
      <c r="H507" s="31">
        <v>0.22600000000000001</v>
      </c>
      <c r="I507" s="31">
        <v>0.154</v>
      </c>
      <c r="J507" s="31">
        <v>0.38440111399999999</v>
      </c>
      <c r="K507" s="31">
        <v>1.0999999999999999E-2</v>
      </c>
      <c r="L507" s="29">
        <f t="shared" si="7"/>
        <v>2.1900910010111221</v>
      </c>
    </row>
    <row r="508" spans="1:12" x14ac:dyDescent="0.2">
      <c r="A508">
        <v>2701</v>
      </c>
      <c r="B508" s="43">
        <v>343</v>
      </c>
      <c r="C508" s="43">
        <v>343</v>
      </c>
      <c r="D508" s="43">
        <v>304</v>
      </c>
      <c r="E508" s="31">
        <v>0.88600000000000001</v>
      </c>
      <c r="F508" s="31">
        <v>1.4999999999999999E-2</v>
      </c>
      <c r="G508" s="31">
        <v>6.4000000000000001E-2</v>
      </c>
      <c r="H508" s="31">
        <v>0.25700000000000001</v>
      </c>
      <c r="I508" s="31">
        <v>0.63</v>
      </c>
      <c r="J508" s="31">
        <v>0.91842900299999997</v>
      </c>
      <c r="K508" s="31">
        <v>3.5000000000000003E-2</v>
      </c>
      <c r="L508" s="29">
        <f t="shared" si="7"/>
        <v>3.5585492227979278</v>
      </c>
    </row>
    <row r="509" spans="1:12" x14ac:dyDescent="0.2">
      <c r="A509">
        <v>2702</v>
      </c>
      <c r="B509" s="43"/>
      <c r="C509" s="43"/>
      <c r="D509" s="43"/>
      <c r="E509" s="31">
        <v>0.129</v>
      </c>
      <c r="F509" s="31">
        <v>0.19400000000000001</v>
      </c>
      <c r="G509" s="31">
        <v>0.19400000000000001</v>
      </c>
      <c r="H509" s="31">
        <v>9.7000000000000003E-2</v>
      </c>
      <c r="I509" s="31">
        <v>3.2000000000000001E-2</v>
      </c>
      <c r="J509" s="31">
        <v>0.25</v>
      </c>
      <c r="K509" s="31">
        <v>0.48399999999999999</v>
      </c>
      <c r="L509" s="29">
        <f t="shared" si="7"/>
        <v>1.9399224806201552</v>
      </c>
    </row>
    <row r="510" spans="1:12" x14ac:dyDescent="0.2">
      <c r="A510">
        <v>2703</v>
      </c>
      <c r="B510" s="43">
        <v>370</v>
      </c>
      <c r="C510" s="43">
        <v>370</v>
      </c>
      <c r="D510" s="43">
        <v>266</v>
      </c>
      <c r="E510" s="31">
        <v>0.71899999999999997</v>
      </c>
      <c r="F510" s="31">
        <v>0.14299999999999999</v>
      </c>
      <c r="G510" s="31">
        <v>0.127</v>
      </c>
      <c r="H510" s="31">
        <v>0.29699999999999999</v>
      </c>
      <c r="I510" s="31">
        <v>0.42199999999999999</v>
      </c>
      <c r="J510" s="31">
        <v>0.726775956</v>
      </c>
      <c r="K510" s="31">
        <v>1.0999999999999999E-2</v>
      </c>
      <c r="L510" s="29">
        <f t="shared" si="7"/>
        <v>3.0091001011122347</v>
      </c>
    </row>
    <row r="511" spans="1:12" x14ac:dyDescent="0.2">
      <c r="A511">
        <v>2704</v>
      </c>
      <c r="B511" s="43">
        <v>96</v>
      </c>
      <c r="C511" s="43">
        <v>96</v>
      </c>
      <c r="D511" s="43">
        <v>49</v>
      </c>
      <c r="E511" s="31">
        <v>0.51</v>
      </c>
      <c r="F511" s="31">
        <v>0.16700000000000001</v>
      </c>
      <c r="G511" s="31">
        <v>0.313</v>
      </c>
      <c r="H511" s="31">
        <v>0.28100000000000003</v>
      </c>
      <c r="I511" s="31">
        <v>0.22900000000000001</v>
      </c>
      <c r="J511" s="31">
        <v>0.51578947399999997</v>
      </c>
      <c r="K511" s="31">
        <v>0.01</v>
      </c>
      <c r="L511" s="29">
        <f t="shared" si="7"/>
        <v>2.5777777777777779</v>
      </c>
    </row>
    <row r="512" spans="1:12" x14ac:dyDescent="0.2">
      <c r="A512">
        <v>2706</v>
      </c>
      <c r="B512" s="43">
        <v>138</v>
      </c>
      <c r="C512" s="43">
        <v>138</v>
      </c>
      <c r="D512" s="43">
        <v>72</v>
      </c>
      <c r="E512" s="31">
        <v>0.52200000000000002</v>
      </c>
      <c r="F512" s="31">
        <v>0.23899999999999999</v>
      </c>
      <c r="G512" s="31">
        <v>0.23899999999999999</v>
      </c>
      <c r="H512" s="31">
        <v>0.35499999999999998</v>
      </c>
      <c r="I512" s="31">
        <v>0.16700000000000001</v>
      </c>
      <c r="J512" s="31">
        <v>0.52173913000000005</v>
      </c>
      <c r="K512" s="31">
        <v>0</v>
      </c>
      <c r="L512" s="29">
        <f t="shared" si="7"/>
        <v>2.4500000000000002</v>
      </c>
    </row>
    <row r="513" spans="1:12" x14ac:dyDescent="0.2">
      <c r="A513">
        <v>2707</v>
      </c>
      <c r="B513" s="43">
        <v>631</v>
      </c>
      <c r="C513" s="43">
        <v>631</v>
      </c>
      <c r="D513" s="43">
        <v>495</v>
      </c>
      <c r="E513" s="31">
        <v>0.78400000000000003</v>
      </c>
      <c r="F513" s="31">
        <v>7.0999999999999994E-2</v>
      </c>
      <c r="G513" s="31">
        <v>0.13500000000000001</v>
      </c>
      <c r="H513" s="31">
        <v>0.39600000000000002</v>
      </c>
      <c r="I513" s="31">
        <v>0.38800000000000001</v>
      </c>
      <c r="J513" s="31">
        <v>0.79200000000000004</v>
      </c>
      <c r="K513" s="31">
        <v>0.01</v>
      </c>
      <c r="L513" s="29">
        <f t="shared" si="7"/>
        <v>3.1121212121212127</v>
      </c>
    </row>
    <row r="514" spans="1:12" x14ac:dyDescent="0.2">
      <c r="A514">
        <v>2708</v>
      </c>
      <c r="B514" s="43">
        <v>188</v>
      </c>
      <c r="C514" s="43">
        <v>188</v>
      </c>
      <c r="D514" s="43">
        <v>88</v>
      </c>
      <c r="E514" s="31">
        <v>0.46800000000000003</v>
      </c>
      <c r="F514" s="31">
        <v>0.223</v>
      </c>
      <c r="G514" s="31">
        <v>0.27100000000000002</v>
      </c>
      <c r="H514" s="31">
        <v>0.29799999999999999</v>
      </c>
      <c r="I514" s="31">
        <v>0.17</v>
      </c>
      <c r="J514" s="31">
        <v>0.48618784500000001</v>
      </c>
      <c r="K514" s="31">
        <v>3.6999999999999998E-2</v>
      </c>
      <c r="L514" s="29">
        <f t="shared" si="7"/>
        <v>2.4288681204569054</v>
      </c>
    </row>
    <row r="515" spans="1:12" x14ac:dyDescent="0.2">
      <c r="A515">
        <v>2712</v>
      </c>
      <c r="B515" s="43">
        <v>58</v>
      </c>
      <c r="C515" s="43">
        <v>58</v>
      </c>
      <c r="D515" s="43">
        <v>33</v>
      </c>
      <c r="E515" s="31">
        <v>0.56899999999999995</v>
      </c>
      <c r="F515" s="31">
        <v>0.20699999999999999</v>
      </c>
      <c r="G515" s="31">
        <v>0.20699999999999999</v>
      </c>
      <c r="H515" s="31">
        <v>0.224</v>
      </c>
      <c r="I515" s="31">
        <v>0.34499999999999997</v>
      </c>
      <c r="J515" s="31">
        <v>0.57894736800000002</v>
      </c>
      <c r="K515" s="31">
        <v>1.7000000000000001E-2</v>
      </c>
      <c r="L515" s="29">
        <f t="shared" ref="L515:L578" si="8">(F515+2*G515+3*H515+4*I515)/(1-K515)</f>
        <v>2.7192268565615465</v>
      </c>
    </row>
    <row r="516" spans="1:12" x14ac:dyDescent="0.2">
      <c r="A516">
        <v>2713</v>
      </c>
      <c r="B516" s="43">
        <v>488</v>
      </c>
      <c r="C516" s="43">
        <v>488</v>
      </c>
      <c r="D516" s="43">
        <v>251</v>
      </c>
      <c r="E516" s="31">
        <v>0.51400000000000001</v>
      </c>
      <c r="F516" s="31">
        <v>0.25</v>
      </c>
      <c r="G516" s="31">
        <v>0.23400000000000001</v>
      </c>
      <c r="H516" s="31">
        <v>0.29299999999999998</v>
      </c>
      <c r="I516" s="31">
        <v>0.221</v>
      </c>
      <c r="J516" s="31">
        <v>0.515400411</v>
      </c>
      <c r="K516" s="31">
        <v>2E-3</v>
      </c>
      <c r="L516" s="29">
        <f t="shared" si="8"/>
        <v>2.4859719438877756</v>
      </c>
    </row>
    <row r="517" spans="1:12" x14ac:dyDescent="0.2">
      <c r="A517">
        <v>2714</v>
      </c>
      <c r="B517" s="43">
        <v>412</v>
      </c>
      <c r="C517" s="43">
        <v>412</v>
      </c>
      <c r="D517" s="43">
        <v>245</v>
      </c>
      <c r="E517" s="31">
        <v>0.59499999999999997</v>
      </c>
      <c r="F517" s="31">
        <v>0.216</v>
      </c>
      <c r="G517" s="31">
        <v>0.189</v>
      </c>
      <c r="H517" s="31">
        <v>0.36699999999999999</v>
      </c>
      <c r="I517" s="31">
        <v>0.22800000000000001</v>
      </c>
      <c r="J517" s="31">
        <v>0.59466019400000003</v>
      </c>
      <c r="K517" s="31">
        <v>0</v>
      </c>
      <c r="L517" s="29">
        <f t="shared" si="8"/>
        <v>2.6069999999999998</v>
      </c>
    </row>
    <row r="518" spans="1:12" x14ac:dyDescent="0.2">
      <c r="A518">
        <v>2715</v>
      </c>
      <c r="B518" s="43">
        <v>313</v>
      </c>
      <c r="C518" s="43">
        <v>313</v>
      </c>
      <c r="D518" s="43">
        <v>85</v>
      </c>
      <c r="E518" s="31">
        <v>0.27200000000000002</v>
      </c>
      <c r="F518" s="31">
        <v>0.47299999999999998</v>
      </c>
      <c r="G518" s="31">
        <v>0.25600000000000001</v>
      </c>
      <c r="H518" s="31">
        <v>0.214</v>
      </c>
      <c r="I518" s="31">
        <v>5.8000000000000003E-2</v>
      </c>
      <c r="J518" s="31">
        <v>0.27156549499999999</v>
      </c>
      <c r="K518" s="31">
        <v>0</v>
      </c>
      <c r="L518" s="29">
        <f t="shared" si="8"/>
        <v>1.859</v>
      </c>
    </row>
    <row r="519" spans="1:12" x14ac:dyDescent="0.2">
      <c r="A519">
        <v>2717</v>
      </c>
      <c r="B519" s="43">
        <v>397</v>
      </c>
      <c r="C519" s="43">
        <v>397</v>
      </c>
      <c r="D519" s="43">
        <v>214</v>
      </c>
      <c r="E519" s="31">
        <v>0.53900000000000003</v>
      </c>
      <c r="F519" s="31">
        <v>0.24199999999999999</v>
      </c>
      <c r="G519" s="31">
        <v>0.217</v>
      </c>
      <c r="H519" s="31">
        <v>0.33200000000000002</v>
      </c>
      <c r="I519" s="31">
        <v>0.20699999999999999</v>
      </c>
      <c r="J519" s="31">
        <v>0.54040403999999997</v>
      </c>
      <c r="K519" s="31">
        <v>3.0000000000000001E-3</v>
      </c>
      <c r="L519" s="29">
        <f t="shared" si="8"/>
        <v>2.5075225677031092</v>
      </c>
    </row>
    <row r="520" spans="1:12" x14ac:dyDescent="0.2">
      <c r="A520">
        <v>2718</v>
      </c>
      <c r="B520" s="43">
        <v>192</v>
      </c>
      <c r="C520" s="43">
        <v>192</v>
      </c>
      <c r="D520" s="43">
        <v>108</v>
      </c>
      <c r="E520" s="31">
        <v>0.56299999999999994</v>
      </c>
      <c r="F520" s="31">
        <v>0.193</v>
      </c>
      <c r="G520" s="31">
        <v>0.22900000000000001</v>
      </c>
      <c r="H520" s="31">
        <v>0.41699999999999998</v>
      </c>
      <c r="I520" s="31">
        <v>0.14599999999999999</v>
      </c>
      <c r="J520" s="31">
        <v>0.571428571</v>
      </c>
      <c r="K520" s="31">
        <v>1.6E-2</v>
      </c>
      <c r="L520" s="29">
        <f t="shared" si="8"/>
        <v>2.5264227642276422</v>
      </c>
    </row>
    <row r="521" spans="1:12" x14ac:dyDescent="0.2">
      <c r="A521">
        <v>2719</v>
      </c>
      <c r="B521" s="43">
        <v>80</v>
      </c>
      <c r="C521" s="43">
        <v>80</v>
      </c>
      <c r="D521" s="43">
        <v>43</v>
      </c>
      <c r="E521" s="31">
        <v>0.53800000000000003</v>
      </c>
      <c r="F521" s="31">
        <v>0.15</v>
      </c>
      <c r="G521" s="31">
        <v>0.3</v>
      </c>
      <c r="H521" s="31">
        <v>0.3</v>
      </c>
      <c r="I521" s="31">
        <v>0.23799999999999999</v>
      </c>
      <c r="J521" s="31">
        <v>0.54430379699999998</v>
      </c>
      <c r="K521" s="31">
        <v>1.2999999999999999E-2</v>
      </c>
      <c r="L521" s="29">
        <f t="shared" si="8"/>
        <v>2.6362715298885511</v>
      </c>
    </row>
    <row r="522" spans="1:12" x14ac:dyDescent="0.2">
      <c r="A522">
        <v>2721</v>
      </c>
      <c r="B522" s="43">
        <v>908</v>
      </c>
      <c r="C522" s="43">
        <v>908</v>
      </c>
      <c r="D522" s="43">
        <v>434</v>
      </c>
      <c r="E522" s="31">
        <v>0.47799999999999998</v>
      </c>
      <c r="F522" s="31">
        <v>0.22700000000000001</v>
      </c>
      <c r="G522" s="31">
        <v>0.27200000000000002</v>
      </c>
      <c r="H522" s="31">
        <v>0.33600000000000002</v>
      </c>
      <c r="I522" s="31">
        <v>0.14199999999999999</v>
      </c>
      <c r="J522" s="31">
        <v>0.489289741</v>
      </c>
      <c r="K522" s="31">
        <v>2.3E-2</v>
      </c>
      <c r="L522" s="29">
        <f t="shared" si="8"/>
        <v>2.4022517911975436</v>
      </c>
    </row>
    <row r="523" spans="1:12" x14ac:dyDescent="0.2">
      <c r="A523">
        <v>2722</v>
      </c>
      <c r="B523" s="43">
        <v>316</v>
      </c>
      <c r="C523" s="43">
        <v>316</v>
      </c>
      <c r="D523" s="43">
        <v>190</v>
      </c>
      <c r="E523" s="31">
        <v>0.60099999999999998</v>
      </c>
      <c r="F523" s="31">
        <v>0.20599999999999999</v>
      </c>
      <c r="G523" s="31">
        <v>0.193</v>
      </c>
      <c r="H523" s="31">
        <v>0.29099999999999998</v>
      </c>
      <c r="I523" s="31">
        <v>0.31</v>
      </c>
      <c r="J523" s="31">
        <v>0.60126582299999998</v>
      </c>
      <c r="K523" s="31">
        <v>0</v>
      </c>
      <c r="L523" s="29">
        <f t="shared" si="8"/>
        <v>2.7050000000000001</v>
      </c>
    </row>
    <row r="524" spans="1:12" x14ac:dyDescent="0.2">
      <c r="A524">
        <v>2723</v>
      </c>
      <c r="B524" s="43">
        <v>304</v>
      </c>
      <c r="C524" s="43">
        <v>304</v>
      </c>
      <c r="D524" s="43">
        <v>163</v>
      </c>
      <c r="E524" s="31">
        <v>0.53600000000000003</v>
      </c>
      <c r="F524" s="31">
        <v>0.27300000000000002</v>
      </c>
      <c r="G524" s="31">
        <v>0.18099999999999999</v>
      </c>
      <c r="H524" s="31">
        <v>0.33200000000000002</v>
      </c>
      <c r="I524" s="31">
        <v>0.20399999999999999</v>
      </c>
      <c r="J524" s="31">
        <v>0.54152823900000002</v>
      </c>
      <c r="K524" s="31">
        <v>0.01</v>
      </c>
      <c r="L524" s="29">
        <f t="shared" si="8"/>
        <v>2.471717171717172</v>
      </c>
    </row>
    <row r="525" spans="1:12" x14ac:dyDescent="0.2">
      <c r="A525">
        <v>2724</v>
      </c>
      <c r="B525" s="43">
        <v>421</v>
      </c>
      <c r="C525" s="43">
        <v>421</v>
      </c>
      <c r="D525" s="43">
        <v>191</v>
      </c>
      <c r="E525" s="31">
        <v>0.45400000000000001</v>
      </c>
      <c r="F525" s="31">
        <v>0.14699999999999999</v>
      </c>
      <c r="G525" s="31">
        <v>0.26400000000000001</v>
      </c>
      <c r="H525" s="31">
        <v>0.311</v>
      </c>
      <c r="I525" s="31">
        <v>0.14299999999999999</v>
      </c>
      <c r="J525" s="31">
        <v>0.52472527499999999</v>
      </c>
      <c r="K525" s="31">
        <v>0.13500000000000001</v>
      </c>
      <c r="L525" s="29">
        <f t="shared" si="8"/>
        <v>2.5202312138728327</v>
      </c>
    </row>
    <row r="526" spans="1:12" x14ac:dyDescent="0.2">
      <c r="A526">
        <v>2725</v>
      </c>
      <c r="B526" s="43">
        <v>323</v>
      </c>
      <c r="C526" s="43">
        <v>323</v>
      </c>
      <c r="D526" s="43">
        <v>238</v>
      </c>
      <c r="E526" s="31">
        <v>0.73699999999999999</v>
      </c>
      <c r="F526" s="31">
        <v>0.10199999999999999</v>
      </c>
      <c r="G526" s="31">
        <v>0.14599999999999999</v>
      </c>
      <c r="H526" s="31">
        <v>0.245</v>
      </c>
      <c r="I526" s="31">
        <v>0.49199999999999999</v>
      </c>
      <c r="J526" s="31">
        <v>0.74842767300000002</v>
      </c>
      <c r="K526" s="31">
        <v>1.4999999999999999E-2</v>
      </c>
      <c r="L526" s="29">
        <f t="shared" si="8"/>
        <v>3.1441624365482235</v>
      </c>
    </row>
    <row r="527" spans="1:12" x14ac:dyDescent="0.2">
      <c r="A527">
        <v>2726</v>
      </c>
      <c r="B527" s="43">
        <v>206</v>
      </c>
      <c r="C527" s="43">
        <v>206</v>
      </c>
      <c r="D527" s="43">
        <v>97</v>
      </c>
      <c r="E527" s="31">
        <v>0.47099999999999997</v>
      </c>
      <c r="F527" s="31">
        <v>0.27200000000000002</v>
      </c>
      <c r="G527" s="31">
        <v>0.248</v>
      </c>
      <c r="H527" s="31">
        <v>0.28599999999999998</v>
      </c>
      <c r="I527" s="31">
        <v>0.184</v>
      </c>
      <c r="J527" s="31">
        <v>0.47549019599999998</v>
      </c>
      <c r="K527" s="31">
        <v>0.01</v>
      </c>
      <c r="L527" s="29">
        <f t="shared" si="8"/>
        <v>2.3858585858585859</v>
      </c>
    </row>
    <row r="528" spans="1:12" x14ac:dyDescent="0.2">
      <c r="A528">
        <v>2727</v>
      </c>
      <c r="B528" s="43">
        <v>476</v>
      </c>
      <c r="C528" s="43">
        <v>476</v>
      </c>
      <c r="D528" s="43">
        <v>318</v>
      </c>
      <c r="E528" s="31">
        <v>0.66800000000000004</v>
      </c>
      <c r="F528" s="31">
        <v>0.109</v>
      </c>
      <c r="G528" s="31">
        <v>0.185</v>
      </c>
      <c r="H528" s="31">
        <v>0.40300000000000002</v>
      </c>
      <c r="I528" s="31">
        <v>0.26500000000000001</v>
      </c>
      <c r="J528" s="31">
        <v>0.69432314399999995</v>
      </c>
      <c r="K528" s="31">
        <v>3.7999999999999999E-2</v>
      </c>
      <c r="L528" s="29">
        <f t="shared" si="8"/>
        <v>2.8565488565488568</v>
      </c>
    </row>
    <row r="529" spans="1:12" x14ac:dyDescent="0.2">
      <c r="A529">
        <v>2728</v>
      </c>
      <c r="B529" s="43">
        <v>59</v>
      </c>
      <c r="C529" s="43">
        <v>59</v>
      </c>
      <c r="D529" s="43">
        <v>35</v>
      </c>
      <c r="E529" s="31">
        <v>0.59299999999999997</v>
      </c>
      <c r="F529" s="31">
        <v>0.20300000000000001</v>
      </c>
      <c r="G529" s="31">
        <v>0.186</v>
      </c>
      <c r="H529" s="31">
        <v>0.30499999999999999</v>
      </c>
      <c r="I529" s="31">
        <v>0.28799999999999998</v>
      </c>
      <c r="J529" s="31">
        <v>0.60344827599999995</v>
      </c>
      <c r="K529" s="31">
        <v>1.7000000000000001E-2</v>
      </c>
      <c r="L529" s="29">
        <f t="shared" si="8"/>
        <v>2.6876907426246186</v>
      </c>
    </row>
    <row r="530" spans="1:12" x14ac:dyDescent="0.2">
      <c r="A530">
        <v>2729</v>
      </c>
      <c r="B530" s="43">
        <v>1033</v>
      </c>
      <c r="C530" s="43">
        <v>1033</v>
      </c>
      <c r="D530" s="43">
        <v>824</v>
      </c>
      <c r="E530" s="31">
        <v>0.79800000000000004</v>
      </c>
      <c r="F530" s="31">
        <v>6.2E-2</v>
      </c>
      <c r="G530" s="31">
        <v>0.112</v>
      </c>
      <c r="H530" s="31">
        <v>0.373</v>
      </c>
      <c r="I530" s="31">
        <v>0.42499999999999999</v>
      </c>
      <c r="J530" s="31">
        <v>0.82071713099999999</v>
      </c>
      <c r="K530" s="31">
        <v>2.8000000000000001E-2</v>
      </c>
      <c r="L530" s="29">
        <f t="shared" si="8"/>
        <v>3.1944444444444446</v>
      </c>
    </row>
    <row r="531" spans="1:12" x14ac:dyDescent="0.2">
      <c r="A531">
        <v>2730</v>
      </c>
      <c r="B531" s="43">
        <v>248</v>
      </c>
      <c r="C531" s="43">
        <v>248</v>
      </c>
      <c r="D531" s="43">
        <v>145</v>
      </c>
      <c r="E531" s="31">
        <v>0.58499999999999996</v>
      </c>
      <c r="F531" s="31">
        <v>0.18099999999999999</v>
      </c>
      <c r="G531" s="31">
        <v>0.185</v>
      </c>
      <c r="H531" s="31">
        <v>0.25800000000000001</v>
      </c>
      <c r="I531" s="31">
        <v>0.32700000000000001</v>
      </c>
      <c r="J531" s="31">
        <v>0.61440678000000004</v>
      </c>
      <c r="K531" s="31">
        <v>4.8000000000000001E-2</v>
      </c>
      <c r="L531" s="29">
        <f t="shared" si="8"/>
        <v>2.7657563025210083</v>
      </c>
    </row>
    <row r="532" spans="1:12" x14ac:dyDescent="0.2">
      <c r="A532">
        <v>2733</v>
      </c>
      <c r="B532" s="43">
        <v>183</v>
      </c>
      <c r="C532" s="43">
        <v>183</v>
      </c>
      <c r="D532" s="43">
        <v>134</v>
      </c>
      <c r="E532" s="31">
        <v>0.73199999999999998</v>
      </c>
      <c r="F532" s="31">
        <v>0.12</v>
      </c>
      <c r="G532" s="31">
        <v>0.13700000000000001</v>
      </c>
      <c r="H532" s="31">
        <v>0.219</v>
      </c>
      <c r="I532" s="31">
        <v>0.51400000000000001</v>
      </c>
      <c r="J532" s="31">
        <v>0.74033149200000004</v>
      </c>
      <c r="K532" s="31">
        <v>1.0999999999999999E-2</v>
      </c>
      <c r="L532" s="29">
        <f t="shared" si="8"/>
        <v>3.1415571284125381</v>
      </c>
    </row>
    <row r="533" spans="1:12" x14ac:dyDescent="0.2">
      <c r="A533">
        <v>2734</v>
      </c>
      <c r="B533" s="43">
        <v>309</v>
      </c>
      <c r="C533" s="43">
        <v>309</v>
      </c>
      <c r="D533" s="43">
        <v>171</v>
      </c>
      <c r="E533" s="31">
        <v>0.55300000000000005</v>
      </c>
      <c r="F533" s="31">
        <v>0.214</v>
      </c>
      <c r="G533" s="31">
        <v>0.22700000000000001</v>
      </c>
      <c r="H533" s="31">
        <v>0.311</v>
      </c>
      <c r="I533" s="31">
        <v>0.24299999999999999</v>
      </c>
      <c r="J533" s="31">
        <v>0.55700325699999997</v>
      </c>
      <c r="K533" s="31">
        <v>6.0000000000000001E-3</v>
      </c>
      <c r="L533" s="29">
        <f t="shared" si="8"/>
        <v>2.5885311871227366</v>
      </c>
    </row>
    <row r="534" spans="1:12" x14ac:dyDescent="0.2">
      <c r="A534">
        <v>2738</v>
      </c>
      <c r="B534" s="43">
        <v>364</v>
      </c>
      <c r="C534" s="43">
        <v>364</v>
      </c>
      <c r="D534" s="43">
        <v>254</v>
      </c>
      <c r="E534" s="31">
        <v>0.69799999999999995</v>
      </c>
      <c r="F534" s="31">
        <v>0.16200000000000001</v>
      </c>
      <c r="G534" s="31">
        <v>0.13700000000000001</v>
      </c>
      <c r="H534" s="31">
        <v>0.25800000000000001</v>
      </c>
      <c r="I534" s="31">
        <v>0.44</v>
      </c>
      <c r="J534" s="31">
        <v>0.69972451800000002</v>
      </c>
      <c r="K534" s="31">
        <v>3.0000000000000001E-3</v>
      </c>
      <c r="L534" s="29">
        <f t="shared" si="8"/>
        <v>2.9789368104312937</v>
      </c>
    </row>
    <row r="535" spans="1:12" x14ac:dyDescent="0.2">
      <c r="A535">
        <v>2739</v>
      </c>
      <c r="B535" s="43">
        <v>437</v>
      </c>
      <c r="C535" s="43">
        <v>437</v>
      </c>
      <c r="D535" s="43">
        <v>395</v>
      </c>
      <c r="E535" s="31">
        <v>0.90400000000000003</v>
      </c>
      <c r="F535" s="31">
        <v>2.5000000000000001E-2</v>
      </c>
      <c r="G535" s="31">
        <v>6.2E-2</v>
      </c>
      <c r="H535" s="31">
        <v>0.247</v>
      </c>
      <c r="I535" s="31">
        <v>0.65700000000000003</v>
      </c>
      <c r="J535" s="31">
        <v>0.91224018500000004</v>
      </c>
      <c r="K535" s="31">
        <v>8.9999999999999993E-3</v>
      </c>
      <c r="L535" s="29">
        <f t="shared" si="8"/>
        <v>3.5499495459132193</v>
      </c>
    </row>
    <row r="536" spans="1:12" x14ac:dyDescent="0.2">
      <c r="A536">
        <v>2741</v>
      </c>
      <c r="B536" s="43">
        <v>247</v>
      </c>
      <c r="C536" s="43">
        <v>247</v>
      </c>
      <c r="D536" s="43">
        <v>103</v>
      </c>
      <c r="E536" s="31">
        <v>0.41699999999999998</v>
      </c>
      <c r="F536" s="31">
        <v>0.28699999999999998</v>
      </c>
      <c r="G536" s="31">
        <v>0.19</v>
      </c>
      <c r="H536" s="31">
        <v>0.22700000000000001</v>
      </c>
      <c r="I536" s="31">
        <v>0.19</v>
      </c>
      <c r="J536" s="31">
        <v>0.46606334799999999</v>
      </c>
      <c r="K536" s="31">
        <v>0.105</v>
      </c>
      <c r="L536" s="29">
        <f t="shared" si="8"/>
        <v>2.3553072625698324</v>
      </c>
    </row>
    <row r="537" spans="1:12" x14ac:dyDescent="0.2">
      <c r="A537">
        <v>2743</v>
      </c>
      <c r="B537" s="43">
        <v>39</v>
      </c>
      <c r="C537" s="43">
        <v>39</v>
      </c>
      <c r="D537" s="43">
        <v>21</v>
      </c>
      <c r="E537" s="31">
        <v>0.53800000000000003</v>
      </c>
      <c r="F537" s="31">
        <v>0.17899999999999999</v>
      </c>
      <c r="G537" s="31">
        <v>0.25600000000000001</v>
      </c>
      <c r="H537" s="31">
        <v>0.38500000000000001</v>
      </c>
      <c r="I537" s="31">
        <v>0.154</v>
      </c>
      <c r="J537" s="31">
        <v>0.55263157900000004</v>
      </c>
      <c r="K537" s="31">
        <v>2.5999999999999999E-2</v>
      </c>
      <c r="L537" s="29">
        <f t="shared" si="8"/>
        <v>2.527720739219713</v>
      </c>
    </row>
    <row r="538" spans="1:12" x14ac:dyDescent="0.2">
      <c r="A538">
        <v>2744</v>
      </c>
      <c r="B538" s="43">
        <v>136</v>
      </c>
      <c r="C538" s="43">
        <v>136</v>
      </c>
      <c r="D538" s="43">
        <v>70</v>
      </c>
      <c r="E538" s="31">
        <v>0.51500000000000001</v>
      </c>
      <c r="F538" s="31">
        <v>0.309</v>
      </c>
      <c r="G538" s="31">
        <v>0.17599999999999999</v>
      </c>
      <c r="H538" s="31">
        <v>0.28699999999999998</v>
      </c>
      <c r="I538" s="31">
        <v>0.22800000000000001</v>
      </c>
      <c r="J538" s="31">
        <v>0.514705882</v>
      </c>
      <c r="K538" s="31">
        <v>0</v>
      </c>
      <c r="L538" s="29">
        <f t="shared" si="8"/>
        <v>2.4340000000000002</v>
      </c>
    </row>
    <row r="539" spans="1:12" x14ac:dyDescent="0.2">
      <c r="A539">
        <v>2745</v>
      </c>
      <c r="B539" s="43">
        <v>261</v>
      </c>
      <c r="C539" s="43">
        <v>261</v>
      </c>
      <c r="D539" s="43">
        <v>47</v>
      </c>
      <c r="E539" s="31">
        <v>0.18</v>
      </c>
      <c r="F539" s="31">
        <v>0.621</v>
      </c>
      <c r="G539" s="31">
        <v>0.19900000000000001</v>
      </c>
      <c r="H539" s="31">
        <v>0.115</v>
      </c>
      <c r="I539" s="31">
        <v>6.5000000000000002E-2</v>
      </c>
      <c r="J539" s="31">
        <v>0.18007662799999999</v>
      </c>
      <c r="K539" s="31">
        <v>0</v>
      </c>
      <c r="L539" s="29">
        <f t="shared" si="8"/>
        <v>1.6240000000000001</v>
      </c>
    </row>
    <row r="540" spans="1:12" x14ac:dyDescent="0.2">
      <c r="A540">
        <v>2746</v>
      </c>
      <c r="B540" s="43">
        <v>201</v>
      </c>
      <c r="C540" s="43">
        <v>201</v>
      </c>
      <c r="D540" s="43">
        <v>121</v>
      </c>
      <c r="E540" s="31">
        <v>0.60199999999999998</v>
      </c>
      <c r="F540" s="31">
        <v>0.20899999999999999</v>
      </c>
      <c r="G540" s="31">
        <v>0.17899999999999999</v>
      </c>
      <c r="H540" s="31">
        <v>0.25900000000000001</v>
      </c>
      <c r="I540" s="31">
        <v>0.34300000000000003</v>
      </c>
      <c r="J540" s="31">
        <v>0.608040201</v>
      </c>
      <c r="K540" s="31">
        <v>0.01</v>
      </c>
      <c r="L540" s="29">
        <f t="shared" si="8"/>
        <v>2.7434343434343438</v>
      </c>
    </row>
    <row r="541" spans="1:12" x14ac:dyDescent="0.2">
      <c r="A541">
        <v>2747</v>
      </c>
      <c r="B541" s="43">
        <v>120</v>
      </c>
      <c r="C541" s="43">
        <v>120</v>
      </c>
      <c r="D541" s="43">
        <v>81</v>
      </c>
      <c r="E541" s="31">
        <v>0.67500000000000004</v>
      </c>
      <c r="F541" s="31">
        <v>0.1</v>
      </c>
      <c r="G541" s="31">
        <v>0.20799999999999999</v>
      </c>
      <c r="H541" s="31">
        <v>0.23300000000000001</v>
      </c>
      <c r="I541" s="31">
        <v>0.442</v>
      </c>
      <c r="J541" s="31">
        <v>0.68644067799999997</v>
      </c>
      <c r="K541" s="31">
        <v>1.7000000000000001E-2</v>
      </c>
      <c r="L541" s="29">
        <f t="shared" si="8"/>
        <v>3.0345879959308242</v>
      </c>
    </row>
    <row r="542" spans="1:12" x14ac:dyDescent="0.2">
      <c r="A542">
        <v>2748</v>
      </c>
      <c r="B542" s="43">
        <v>199</v>
      </c>
      <c r="C542" s="43">
        <v>199</v>
      </c>
      <c r="D542" s="43">
        <v>122</v>
      </c>
      <c r="E542" s="31">
        <v>0.61299999999999999</v>
      </c>
      <c r="F542" s="31">
        <v>0.151</v>
      </c>
      <c r="G542" s="31">
        <v>0.23100000000000001</v>
      </c>
      <c r="H542" s="31">
        <v>0.312</v>
      </c>
      <c r="I542" s="31">
        <v>0.30199999999999999</v>
      </c>
      <c r="J542" s="31">
        <v>0.61616161599999997</v>
      </c>
      <c r="K542" s="31">
        <v>5.0000000000000001E-3</v>
      </c>
      <c r="L542" s="29">
        <f t="shared" si="8"/>
        <v>2.7708542713567836</v>
      </c>
    </row>
    <row r="543" spans="1:12" x14ac:dyDescent="0.2">
      <c r="A543">
        <v>2749</v>
      </c>
      <c r="B543" s="43">
        <v>114</v>
      </c>
      <c r="C543" s="43">
        <v>114</v>
      </c>
      <c r="D543" s="43">
        <v>58</v>
      </c>
      <c r="E543" s="31">
        <v>0.50900000000000001</v>
      </c>
      <c r="F543" s="31">
        <v>0.246</v>
      </c>
      <c r="G543" s="31">
        <v>0.193</v>
      </c>
      <c r="H543" s="31">
        <v>0.28100000000000003</v>
      </c>
      <c r="I543" s="31">
        <v>0.22800000000000001</v>
      </c>
      <c r="J543" s="31">
        <v>0.53703703700000005</v>
      </c>
      <c r="K543" s="31">
        <v>5.2999999999999999E-2</v>
      </c>
      <c r="L543" s="29">
        <f t="shared" si="8"/>
        <v>2.5205913410770857</v>
      </c>
    </row>
    <row r="544" spans="1:12" x14ac:dyDescent="0.2">
      <c r="A544">
        <v>2751</v>
      </c>
      <c r="B544" s="43">
        <v>158</v>
      </c>
      <c r="C544" s="43">
        <v>158</v>
      </c>
      <c r="D544" s="43">
        <v>104</v>
      </c>
      <c r="E544" s="31">
        <v>0.65800000000000003</v>
      </c>
      <c r="F544" s="31">
        <v>0.16500000000000001</v>
      </c>
      <c r="G544" s="31">
        <v>0.17100000000000001</v>
      </c>
      <c r="H544" s="31">
        <v>0.27800000000000002</v>
      </c>
      <c r="I544" s="31">
        <v>0.38</v>
      </c>
      <c r="J544" s="31">
        <v>0.66242038199999997</v>
      </c>
      <c r="K544" s="31">
        <v>6.0000000000000001E-3</v>
      </c>
      <c r="L544" s="29">
        <f t="shared" si="8"/>
        <v>2.8782696177062377</v>
      </c>
    </row>
    <row r="545" spans="1:12" x14ac:dyDescent="0.2">
      <c r="A545">
        <v>2752</v>
      </c>
      <c r="B545" s="43">
        <v>270</v>
      </c>
      <c r="C545" s="43">
        <v>270</v>
      </c>
      <c r="D545" s="43">
        <v>200</v>
      </c>
      <c r="E545" s="31">
        <v>0.74099999999999999</v>
      </c>
      <c r="F545" s="31">
        <v>0.104</v>
      </c>
      <c r="G545" s="31">
        <v>0.152</v>
      </c>
      <c r="H545" s="31">
        <v>0.26300000000000001</v>
      </c>
      <c r="I545" s="31">
        <v>0.47799999999999998</v>
      </c>
      <c r="J545" s="31">
        <v>0.74349442399999999</v>
      </c>
      <c r="K545" s="31">
        <v>4.0000000000000001E-3</v>
      </c>
      <c r="L545" s="29">
        <f t="shared" si="8"/>
        <v>3.1214859437751006</v>
      </c>
    </row>
    <row r="546" spans="1:12" x14ac:dyDescent="0.2">
      <c r="A546">
        <v>2754</v>
      </c>
      <c r="B546" s="43">
        <v>347</v>
      </c>
      <c r="C546" s="43">
        <v>347</v>
      </c>
      <c r="D546" s="43">
        <v>223</v>
      </c>
      <c r="E546" s="31">
        <v>0.64300000000000002</v>
      </c>
      <c r="F546" s="31">
        <v>0.121</v>
      </c>
      <c r="G546" s="31">
        <v>0.23100000000000001</v>
      </c>
      <c r="H546" s="31">
        <v>0.30499999999999999</v>
      </c>
      <c r="I546" s="31">
        <v>0.33700000000000002</v>
      </c>
      <c r="J546" s="31">
        <v>0.64637681199999997</v>
      </c>
      <c r="K546" s="31">
        <v>6.0000000000000001E-3</v>
      </c>
      <c r="L546" s="29">
        <f t="shared" si="8"/>
        <v>2.8631790744466801</v>
      </c>
    </row>
    <row r="547" spans="1:12" x14ac:dyDescent="0.2">
      <c r="A547">
        <v>2756</v>
      </c>
      <c r="B547" s="43">
        <v>288</v>
      </c>
      <c r="C547" s="43">
        <v>288</v>
      </c>
      <c r="D547" s="43">
        <v>122</v>
      </c>
      <c r="E547" s="31">
        <v>0.42399999999999999</v>
      </c>
      <c r="F547" s="31">
        <v>0.32300000000000001</v>
      </c>
      <c r="G547" s="31">
        <v>0.253</v>
      </c>
      <c r="H547" s="31">
        <v>0.23599999999999999</v>
      </c>
      <c r="I547" s="31">
        <v>0.188</v>
      </c>
      <c r="J547" s="31">
        <v>0.42361111099999998</v>
      </c>
      <c r="K547" s="31">
        <v>0</v>
      </c>
      <c r="L547" s="29">
        <f t="shared" si="8"/>
        <v>2.2889999999999997</v>
      </c>
    </row>
    <row r="548" spans="1:12" x14ac:dyDescent="0.2">
      <c r="A548">
        <v>2757</v>
      </c>
      <c r="B548" s="43">
        <v>408</v>
      </c>
      <c r="C548" s="43">
        <v>408</v>
      </c>
      <c r="D548" s="43">
        <v>116</v>
      </c>
      <c r="E548" s="31">
        <v>0.28399999999999997</v>
      </c>
      <c r="F548" s="31">
        <v>0.46300000000000002</v>
      </c>
      <c r="G548" s="31">
        <v>0.23499999999999999</v>
      </c>
      <c r="H548" s="31">
        <v>0.216</v>
      </c>
      <c r="I548" s="31">
        <v>6.9000000000000006E-2</v>
      </c>
      <c r="J548" s="31">
        <v>0.289276808</v>
      </c>
      <c r="K548" s="31">
        <v>1.7000000000000001E-2</v>
      </c>
      <c r="L548" s="29">
        <f t="shared" si="8"/>
        <v>1.88911495422177</v>
      </c>
    </row>
    <row r="549" spans="1:12" x14ac:dyDescent="0.2">
      <c r="A549">
        <v>2758</v>
      </c>
      <c r="B549" s="43">
        <v>86</v>
      </c>
      <c r="C549" s="43">
        <v>86</v>
      </c>
      <c r="D549" s="43">
        <v>59</v>
      </c>
      <c r="E549" s="31">
        <v>0.68600000000000005</v>
      </c>
      <c r="F549" s="31">
        <v>0.128</v>
      </c>
      <c r="G549" s="31">
        <v>0.186</v>
      </c>
      <c r="H549" s="31">
        <v>0.36</v>
      </c>
      <c r="I549" s="31">
        <v>0.32600000000000001</v>
      </c>
      <c r="J549" s="31">
        <v>0.686046512</v>
      </c>
      <c r="K549" s="31">
        <v>0</v>
      </c>
      <c r="L549" s="29">
        <f t="shared" si="8"/>
        <v>2.8840000000000003</v>
      </c>
    </row>
    <row r="550" spans="1:12" x14ac:dyDescent="0.2">
      <c r="A550">
        <v>2762</v>
      </c>
      <c r="B550" s="43">
        <v>338</v>
      </c>
      <c r="C550" s="43">
        <v>338</v>
      </c>
      <c r="D550" s="43">
        <v>173</v>
      </c>
      <c r="E550" s="31">
        <v>0.51200000000000001</v>
      </c>
      <c r="F550" s="31">
        <v>0.246</v>
      </c>
      <c r="G550" s="31">
        <v>0.21</v>
      </c>
      <c r="H550" s="31">
        <v>0.27800000000000002</v>
      </c>
      <c r="I550" s="31">
        <v>0.23400000000000001</v>
      </c>
      <c r="J550" s="31">
        <v>0.52905198799999997</v>
      </c>
      <c r="K550" s="31">
        <v>3.3000000000000002E-2</v>
      </c>
      <c r="L550" s="29">
        <f t="shared" si="8"/>
        <v>2.5191313340227506</v>
      </c>
    </row>
    <row r="551" spans="1:12" x14ac:dyDescent="0.2">
      <c r="A551">
        <v>2763</v>
      </c>
      <c r="B551" s="43">
        <v>221</v>
      </c>
      <c r="C551" s="43">
        <v>221</v>
      </c>
      <c r="D551" s="43">
        <v>86</v>
      </c>
      <c r="E551" s="31">
        <v>0.38900000000000001</v>
      </c>
      <c r="F551" s="31">
        <v>0.35299999999999998</v>
      </c>
      <c r="G551" s="31">
        <v>0.249</v>
      </c>
      <c r="H551" s="31">
        <v>0.253</v>
      </c>
      <c r="I551" s="31">
        <v>0.13600000000000001</v>
      </c>
      <c r="J551" s="31">
        <v>0.39269406400000001</v>
      </c>
      <c r="K551" s="31">
        <v>8.9999999999999993E-3</v>
      </c>
      <c r="L551" s="29">
        <f t="shared" si="8"/>
        <v>2.1735620585267408</v>
      </c>
    </row>
    <row r="552" spans="1:12" x14ac:dyDescent="0.2">
      <c r="A552">
        <v>2765</v>
      </c>
      <c r="B552" s="43">
        <v>252</v>
      </c>
      <c r="C552" s="43">
        <v>252</v>
      </c>
      <c r="D552" s="43">
        <v>68</v>
      </c>
      <c r="E552" s="31">
        <v>0.27</v>
      </c>
      <c r="F552" s="31">
        <v>0.46</v>
      </c>
      <c r="G552" s="31">
        <v>0.26200000000000001</v>
      </c>
      <c r="H552" s="31">
        <v>0.187</v>
      </c>
      <c r="I552" s="31">
        <v>8.3000000000000004E-2</v>
      </c>
      <c r="J552" s="31">
        <v>0.27200000000000002</v>
      </c>
      <c r="K552" s="31">
        <v>8.0000000000000002E-3</v>
      </c>
      <c r="L552" s="29">
        <f t="shared" si="8"/>
        <v>1.8921370967741935</v>
      </c>
    </row>
    <row r="553" spans="1:12" x14ac:dyDescent="0.2">
      <c r="A553">
        <v>2766</v>
      </c>
      <c r="B553" s="43">
        <v>225</v>
      </c>
      <c r="C553" s="43">
        <v>226</v>
      </c>
      <c r="D553" s="43">
        <v>124</v>
      </c>
      <c r="E553" s="31">
        <v>0.54900000000000004</v>
      </c>
      <c r="F553" s="31">
        <v>0.16900000000000001</v>
      </c>
      <c r="G553" s="31">
        <v>0.24399999999999999</v>
      </c>
      <c r="H553" s="31">
        <v>0.378</v>
      </c>
      <c r="I553" s="31">
        <v>0.16900000000000001</v>
      </c>
      <c r="J553" s="31">
        <v>0.56944444400000005</v>
      </c>
      <c r="K553" s="31">
        <v>0.04</v>
      </c>
      <c r="L553" s="29">
        <f t="shared" si="8"/>
        <v>2.5697916666666667</v>
      </c>
    </row>
    <row r="554" spans="1:12" x14ac:dyDescent="0.2">
      <c r="A554">
        <v>2768</v>
      </c>
      <c r="B554" s="43">
        <v>378</v>
      </c>
      <c r="C554" s="43">
        <v>378</v>
      </c>
      <c r="D554" s="43">
        <v>173</v>
      </c>
      <c r="E554" s="31">
        <v>0.45800000000000002</v>
      </c>
      <c r="F554" s="31">
        <v>0.307</v>
      </c>
      <c r="G554" s="31">
        <v>0.217</v>
      </c>
      <c r="H554" s="31">
        <v>0.27500000000000002</v>
      </c>
      <c r="I554" s="31">
        <v>0.183</v>
      </c>
      <c r="J554" s="31">
        <v>0.46630727799999999</v>
      </c>
      <c r="K554" s="31">
        <v>1.9E-2</v>
      </c>
      <c r="L554" s="29">
        <f t="shared" si="8"/>
        <v>2.3425076452599387</v>
      </c>
    </row>
    <row r="555" spans="1:12" x14ac:dyDescent="0.2">
      <c r="A555">
        <v>2769</v>
      </c>
      <c r="B555" s="43">
        <v>49</v>
      </c>
      <c r="C555" s="43">
        <v>49</v>
      </c>
      <c r="D555" s="43">
        <v>23</v>
      </c>
      <c r="E555" s="31">
        <v>0.46899999999999997</v>
      </c>
      <c r="F555" s="31">
        <v>0.26500000000000001</v>
      </c>
      <c r="G555" s="31">
        <v>0.224</v>
      </c>
      <c r="H555" s="31">
        <v>0.32700000000000001</v>
      </c>
      <c r="I555" s="31">
        <v>0.14299999999999999</v>
      </c>
      <c r="J555" s="31">
        <v>0.48936170200000001</v>
      </c>
      <c r="K555" s="31">
        <v>4.1000000000000002E-2</v>
      </c>
      <c r="L555" s="29">
        <f t="shared" si="8"/>
        <v>2.3628779979144943</v>
      </c>
    </row>
    <row r="556" spans="1:12" x14ac:dyDescent="0.2">
      <c r="A556">
        <v>2770</v>
      </c>
      <c r="B556" s="43">
        <v>48</v>
      </c>
      <c r="C556" s="43">
        <v>48</v>
      </c>
      <c r="D556" s="43">
        <v>20</v>
      </c>
      <c r="E556" s="31">
        <v>0.41699999999999998</v>
      </c>
      <c r="F556" s="31">
        <v>0.33300000000000002</v>
      </c>
      <c r="G556" s="31">
        <v>0.25</v>
      </c>
      <c r="H556" s="31">
        <v>0.22900000000000001</v>
      </c>
      <c r="I556" s="31">
        <v>0.188</v>
      </c>
      <c r="J556" s="31">
        <v>0.41666666699999999</v>
      </c>
      <c r="K556" s="31">
        <v>0</v>
      </c>
      <c r="L556" s="29">
        <f t="shared" si="8"/>
        <v>2.2720000000000002</v>
      </c>
    </row>
    <row r="557" spans="1:12" x14ac:dyDescent="0.2">
      <c r="A557">
        <v>2771</v>
      </c>
      <c r="B557" s="43">
        <v>195</v>
      </c>
      <c r="C557" s="43">
        <v>195</v>
      </c>
      <c r="D557" s="43">
        <v>88</v>
      </c>
      <c r="E557" s="31">
        <v>0.45100000000000001</v>
      </c>
      <c r="F557" s="31">
        <v>0.32300000000000001</v>
      </c>
      <c r="G557" s="31">
        <v>0.22600000000000001</v>
      </c>
      <c r="H557" s="31">
        <v>0.27700000000000002</v>
      </c>
      <c r="I557" s="31">
        <v>0.17399999999999999</v>
      </c>
      <c r="J557" s="31">
        <v>0.45128205100000002</v>
      </c>
      <c r="K557" s="31">
        <v>0</v>
      </c>
      <c r="L557" s="29">
        <f t="shared" si="8"/>
        <v>2.302</v>
      </c>
    </row>
    <row r="558" spans="1:12" x14ac:dyDescent="0.2">
      <c r="A558">
        <v>2772</v>
      </c>
      <c r="B558" s="43">
        <v>193</v>
      </c>
      <c r="C558" s="43">
        <v>193</v>
      </c>
      <c r="D558" s="43">
        <v>110</v>
      </c>
      <c r="E558" s="31">
        <v>0.56999999999999995</v>
      </c>
      <c r="F558" s="31">
        <v>0.23300000000000001</v>
      </c>
      <c r="G558" s="31">
        <v>0.192</v>
      </c>
      <c r="H558" s="31">
        <v>0.30099999999999999</v>
      </c>
      <c r="I558" s="31">
        <v>0.26900000000000002</v>
      </c>
      <c r="J558" s="31">
        <v>0.57291666699999999</v>
      </c>
      <c r="K558" s="31">
        <v>5.0000000000000001E-3</v>
      </c>
      <c r="L558" s="29">
        <f t="shared" si="8"/>
        <v>2.6090452261306534</v>
      </c>
    </row>
    <row r="559" spans="1:12" x14ac:dyDescent="0.2">
      <c r="A559">
        <v>2773</v>
      </c>
      <c r="B559" s="43">
        <v>312</v>
      </c>
      <c r="C559" s="43">
        <v>312</v>
      </c>
      <c r="D559" s="43">
        <v>253</v>
      </c>
      <c r="E559" s="31">
        <v>0.81100000000000005</v>
      </c>
      <c r="F559" s="31">
        <v>4.2000000000000003E-2</v>
      </c>
      <c r="G559" s="31">
        <v>0.122</v>
      </c>
      <c r="H559" s="31">
        <v>0.39400000000000002</v>
      </c>
      <c r="I559" s="31">
        <v>0.41699999999999998</v>
      </c>
      <c r="J559" s="31">
        <v>0.83223684200000003</v>
      </c>
      <c r="K559" s="31">
        <v>2.5999999999999999E-2</v>
      </c>
      <c r="L559" s="29">
        <f t="shared" si="8"/>
        <v>3.2197125256673513</v>
      </c>
    </row>
    <row r="560" spans="1:12" x14ac:dyDescent="0.2">
      <c r="A560">
        <v>2774</v>
      </c>
      <c r="B560" s="43">
        <v>259</v>
      </c>
      <c r="C560" s="43">
        <v>259</v>
      </c>
      <c r="D560" s="43">
        <v>146</v>
      </c>
      <c r="E560" s="31">
        <v>0.56399999999999995</v>
      </c>
      <c r="F560" s="31">
        <v>0.19700000000000001</v>
      </c>
      <c r="G560" s="31">
        <v>0.23200000000000001</v>
      </c>
      <c r="H560" s="31">
        <v>0.34699999999999998</v>
      </c>
      <c r="I560" s="31">
        <v>0.216</v>
      </c>
      <c r="J560" s="31">
        <v>0.56809338499999995</v>
      </c>
      <c r="K560" s="31">
        <v>8.0000000000000002E-3</v>
      </c>
      <c r="L560" s="29">
        <f t="shared" si="8"/>
        <v>2.5866935483870965</v>
      </c>
    </row>
    <row r="561" spans="1:12" x14ac:dyDescent="0.2">
      <c r="A561">
        <v>2776</v>
      </c>
      <c r="B561" s="43">
        <v>527</v>
      </c>
      <c r="C561" s="43">
        <v>527</v>
      </c>
      <c r="D561" s="43">
        <v>247</v>
      </c>
      <c r="E561" s="31">
        <v>0.46899999999999997</v>
      </c>
      <c r="F561" s="31">
        <v>0.26900000000000002</v>
      </c>
      <c r="G561" s="31">
        <v>0.245</v>
      </c>
      <c r="H561" s="31">
        <v>0.32600000000000001</v>
      </c>
      <c r="I561" s="31">
        <v>0.14199999999999999</v>
      </c>
      <c r="J561" s="31">
        <v>0.47683397700000002</v>
      </c>
      <c r="K561" s="31">
        <v>1.7000000000000001E-2</v>
      </c>
      <c r="L561" s="29">
        <f t="shared" si="8"/>
        <v>2.3448626653102749</v>
      </c>
    </row>
    <row r="562" spans="1:12" x14ac:dyDescent="0.2">
      <c r="A562">
        <v>2778</v>
      </c>
      <c r="B562" s="43">
        <v>194</v>
      </c>
      <c r="C562" s="43">
        <v>194</v>
      </c>
      <c r="D562" s="43">
        <v>145</v>
      </c>
      <c r="E562" s="31">
        <v>0.747</v>
      </c>
      <c r="F562" s="31">
        <v>0.11899999999999999</v>
      </c>
      <c r="G562" s="31">
        <v>0.13400000000000001</v>
      </c>
      <c r="H562" s="31">
        <v>0.20100000000000001</v>
      </c>
      <c r="I562" s="31">
        <v>0.54600000000000004</v>
      </c>
      <c r="J562" s="31">
        <v>0.74742268000000001</v>
      </c>
      <c r="K562" s="31">
        <v>0</v>
      </c>
      <c r="L562" s="29">
        <f t="shared" si="8"/>
        <v>3.1740000000000004</v>
      </c>
    </row>
    <row r="563" spans="1:12" x14ac:dyDescent="0.2">
      <c r="A563">
        <v>2780</v>
      </c>
      <c r="B563" s="43">
        <v>619</v>
      </c>
      <c r="C563" s="43">
        <v>619</v>
      </c>
      <c r="D563" s="43">
        <v>291</v>
      </c>
      <c r="E563" s="31">
        <v>0.47</v>
      </c>
      <c r="F563" s="31">
        <v>0.25</v>
      </c>
      <c r="G563" s="31">
        <v>0.26300000000000001</v>
      </c>
      <c r="H563" s="31">
        <v>0.318</v>
      </c>
      <c r="I563" s="31">
        <v>0.152</v>
      </c>
      <c r="J563" s="31">
        <v>0.47783251199999999</v>
      </c>
      <c r="K563" s="31">
        <v>1.6E-2</v>
      </c>
      <c r="L563" s="29">
        <f t="shared" si="8"/>
        <v>2.3760162601626016</v>
      </c>
    </row>
    <row r="564" spans="1:12" x14ac:dyDescent="0.2">
      <c r="A564">
        <v>2783</v>
      </c>
      <c r="B564" s="43">
        <v>100</v>
      </c>
      <c r="C564" s="43">
        <v>100</v>
      </c>
      <c r="D564" s="43">
        <v>66</v>
      </c>
      <c r="E564" s="31">
        <v>0.66</v>
      </c>
      <c r="F564" s="31">
        <v>0.13</v>
      </c>
      <c r="G564" s="31">
        <v>0.21</v>
      </c>
      <c r="H564" s="31">
        <v>0.25</v>
      </c>
      <c r="I564" s="31">
        <v>0.41</v>
      </c>
      <c r="J564" s="31">
        <v>0.66</v>
      </c>
      <c r="K564" s="31">
        <v>0</v>
      </c>
      <c r="L564" s="29">
        <f t="shared" si="8"/>
        <v>2.94</v>
      </c>
    </row>
    <row r="565" spans="1:12" x14ac:dyDescent="0.2">
      <c r="A565">
        <v>2785</v>
      </c>
      <c r="B565" s="43">
        <v>728</v>
      </c>
      <c r="C565" s="43">
        <v>729</v>
      </c>
      <c r="D565" s="43">
        <v>341</v>
      </c>
      <c r="E565" s="31">
        <v>0.46800000000000003</v>
      </c>
      <c r="F565" s="31">
        <v>0.26600000000000001</v>
      </c>
      <c r="G565" s="31">
        <v>0.24299999999999999</v>
      </c>
      <c r="H565" s="31">
        <v>0.317</v>
      </c>
      <c r="I565" s="31">
        <v>0.15</v>
      </c>
      <c r="J565" s="31">
        <v>0.47819971900000002</v>
      </c>
      <c r="K565" s="31">
        <v>2.3E-2</v>
      </c>
      <c r="L565" s="29">
        <f t="shared" si="8"/>
        <v>2.3572159672466735</v>
      </c>
    </row>
    <row r="566" spans="1:12" x14ac:dyDescent="0.2">
      <c r="A566">
        <v>2786</v>
      </c>
      <c r="B566" s="43">
        <v>253</v>
      </c>
      <c r="C566" s="43">
        <v>253</v>
      </c>
      <c r="D566" s="43">
        <v>150</v>
      </c>
      <c r="E566" s="31">
        <v>0.59299999999999997</v>
      </c>
      <c r="F566" s="31">
        <v>0.186</v>
      </c>
      <c r="G566" s="31">
        <v>0.20899999999999999</v>
      </c>
      <c r="H566" s="31">
        <v>0.28100000000000003</v>
      </c>
      <c r="I566" s="31">
        <v>0.312</v>
      </c>
      <c r="J566" s="31">
        <v>0.6</v>
      </c>
      <c r="K566" s="31">
        <v>1.2E-2</v>
      </c>
      <c r="L566" s="29">
        <f t="shared" si="8"/>
        <v>2.7277327935222675</v>
      </c>
    </row>
    <row r="567" spans="1:12" x14ac:dyDescent="0.2">
      <c r="A567">
        <v>2787</v>
      </c>
      <c r="B567" s="43">
        <v>253</v>
      </c>
      <c r="C567" s="43">
        <v>253</v>
      </c>
      <c r="D567" s="43">
        <v>170</v>
      </c>
      <c r="E567" s="31">
        <v>0.67200000000000004</v>
      </c>
      <c r="F567" s="31">
        <v>9.5000000000000001E-2</v>
      </c>
      <c r="G567" s="31">
        <v>0.221</v>
      </c>
      <c r="H567" s="31">
        <v>0.245</v>
      </c>
      <c r="I567" s="31">
        <v>0.42699999999999999</v>
      </c>
      <c r="J567" s="31">
        <v>0.68</v>
      </c>
      <c r="K567" s="31">
        <v>1.2E-2</v>
      </c>
      <c r="L567" s="29">
        <f t="shared" si="8"/>
        <v>3.0161943319838058</v>
      </c>
    </row>
    <row r="568" spans="1:12" x14ac:dyDescent="0.2">
      <c r="A568">
        <v>2788</v>
      </c>
      <c r="B568" s="43"/>
      <c r="C568" s="43"/>
      <c r="D568" s="43"/>
      <c r="E568" s="31">
        <v>0.60799999999999998</v>
      </c>
      <c r="F568" s="31">
        <v>0.13700000000000001</v>
      </c>
      <c r="G568" s="31">
        <v>0.23499999999999999</v>
      </c>
      <c r="H568" s="31">
        <v>0.45100000000000001</v>
      </c>
      <c r="I568" s="31">
        <v>0.157</v>
      </c>
      <c r="J568" s="31">
        <v>0.62</v>
      </c>
      <c r="K568" s="31">
        <v>0.02</v>
      </c>
      <c r="L568" s="29">
        <f t="shared" si="8"/>
        <v>2.6408163265306124</v>
      </c>
    </row>
    <row r="569" spans="1:12" x14ac:dyDescent="0.2">
      <c r="A569">
        <v>2789</v>
      </c>
      <c r="B569" s="43">
        <v>67</v>
      </c>
      <c r="C569" s="43">
        <v>67</v>
      </c>
      <c r="D569" s="43">
        <v>21</v>
      </c>
      <c r="E569" s="31">
        <v>0.313</v>
      </c>
      <c r="F569" s="31">
        <v>0.313</v>
      </c>
      <c r="G569" s="31">
        <v>0.313</v>
      </c>
      <c r="H569" s="31">
        <v>0.19400000000000001</v>
      </c>
      <c r="I569" s="31">
        <v>0.11899999999999999</v>
      </c>
      <c r="J569" s="31">
        <v>0.33333333300000001</v>
      </c>
      <c r="K569" s="31">
        <v>0.06</v>
      </c>
      <c r="L569" s="29">
        <f t="shared" si="8"/>
        <v>2.1244680851063831</v>
      </c>
    </row>
    <row r="570" spans="1:12" x14ac:dyDescent="0.2">
      <c r="A570">
        <v>2790</v>
      </c>
      <c r="B570" s="43">
        <v>259</v>
      </c>
      <c r="C570" s="43">
        <v>259</v>
      </c>
      <c r="D570" s="43">
        <v>46</v>
      </c>
      <c r="E570" s="31">
        <v>0.17799999999999999</v>
      </c>
      <c r="F570" s="31">
        <v>0.56799999999999995</v>
      </c>
      <c r="G570" s="31">
        <v>0.251</v>
      </c>
      <c r="H570" s="31">
        <v>0.151</v>
      </c>
      <c r="I570" s="31">
        <v>2.7E-2</v>
      </c>
      <c r="J570" s="31">
        <v>0.17829457400000001</v>
      </c>
      <c r="K570" s="31">
        <v>4.0000000000000001E-3</v>
      </c>
      <c r="L570" s="29">
        <f t="shared" si="8"/>
        <v>1.6375502008032126</v>
      </c>
    </row>
    <row r="571" spans="1:12" x14ac:dyDescent="0.2">
      <c r="A571">
        <v>2792</v>
      </c>
      <c r="B571" s="43">
        <v>215</v>
      </c>
      <c r="C571" s="43">
        <v>215</v>
      </c>
      <c r="D571" s="43">
        <v>77</v>
      </c>
      <c r="E571" s="31">
        <v>0.35799999999999998</v>
      </c>
      <c r="F571" s="31">
        <v>0.38100000000000001</v>
      </c>
      <c r="G571" s="31">
        <v>0.223</v>
      </c>
      <c r="H571" s="31">
        <v>0.20499999999999999</v>
      </c>
      <c r="I571" s="31">
        <v>0.153</v>
      </c>
      <c r="J571" s="31">
        <v>0.37198067600000001</v>
      </c>
      <c r="K571" s="31">
        <v>3.6999999999999998E-2</v>
      </c>
      <c r="L571" s="29">
        <f t="shared" si="8"/>
        <v>2.1329179646936653</v>
      </c>
    </row>
    <row r="572" spans="1:12" x14ac:dyDescent="0.2">
      <c r="A572">
        <v>2793</v>
      </c>
      <c r="B572" s="43">
        <v>194</v>
      </c>
      <c r="C572" s="43">
        <v>194</v>
      </c>
      <c r="D572" s="43">
        <v>97</v>
      </c>
      <c r="E572" s="31">
        <v>0.5</v>
      </c>
      <c r="F572" s="31">
        <v>0.23699999999999999</v>
      </c>
      <c r="G572" s="31">
        <v>0.26300000000000001</v>
      </c>
      <c r="H572" s="31">
        <v>0.25800000000000001</v>
      </c>
      <c r="I572" s="31">
        <v>0.24199999999999999</v>
      </c>
      <c r="J572" s="31">
        <v>0.5</v>
      </c>
      <c r="K572" s="31">
        <v>0</v>
      </c>
      <c r="L572" s="29">
        <f t="shared" si="8"/>
        <v>2.5049999999999999</v>
      </c>
    </row>
    <row r="573" spans="1:12" x14ac:dyDescent="0.2">
      <c r="A573">
        <v>2795</v>
      </c>
      <c r="B573" s="43">
        <v>375</v>
      </c>
      <c r="C573" s="43">
        <v>375</v>
      </c>
      <c r="D573" s="43">
        <v>207</v>
      </c>
      <c r="E573" s="31">
        <v>0.55200000000000005</v>
      </c>
      <c r="F573" s="31">
        <v>0.20300000000000001</v>
      </c>
      <c r="G573" s="31">
        <v>0.221</v>
      </c>
      <c r="H573" s="31">
        <v>0.32500000000000001</v>
      </c>
      <c r="I573" s="31">
        <v>0.22700000000000001</v>
      </c>
      <c r="J573" s="31">
        <v>0.56557376999999998</v>
      </c>
      <c r="K573" s="31">
        <v>2.4E-2</v>
      </c>
      <c r="L573" s="29">
        <f t="shared" si="8"/>
        <v>2.5901639344262297</v>
      </c>
    </row>
    <row r="574" spans="1:12" x14ac:dyDescent="0.2">
      <c r="A574">
        <v>2796</v>
      </c>
      <c r="B574" s="43">
        <v>166</v>
      </c>
      <c r="C574" s="43">
        <v>166</v>
      </c>
      <c r="D574" s="43">
        <v>120</v>
      </c>
      <c r="E574" s="31">
        <v>0.72299999999999998</v>
      </c>
      <c r="F574" s="31">
        <v>0.10199999999999999</v>
      </c>
      <c r="G574" s="31">
        <v>0.16300000000000001</v>
      </c>
      <c r="H574" s="31">
        <v>0.25900000000000001</v>
      </c>
      <c r="I574" s="31">
        <v>0.46400000000000002</v>
      </c>
      <c r="J574" s="31">
        <v>0.73170731700000002</v>
      </c>
      <c r="K574" s="31">
        <v>1.2E-2</v>
      </c>
      <c r="L574" s="29">
        <f t="shared" si="8"/>
        <v>3.0981781376518218</v>
      </c>
    </row>
    <row r="575" spans="1:12" x14ac:dyDescent="0.2">
      <c r="A575">
        <v>2797</v>
      </c>
      <c r="B575" s="43">
        <v>501</v>
      </c>
      <c r="C575" s="43">
        <v>501</v>
      </c>
      <c r="D575" s="43">
        <v>277</v>
      </c>
      <c r="E575" s="31">
        <v>0.55300000000000005</v>
      </c>
      <c r="F575" s="31">
        <v>0.222</v>
      </c>
      <c r="G575" s="31">
        <v>0.156</v>
      </c>
      <c r="H575" s="31">
        <v>0.29699999999999999</v>
      </c>
      <c r="I575" s="31">
        <v>0.255</v>
      </c>
      <c r="J575" s="31">
        <v>0.59442060100000005</v>
      </c>
      <c r="K575" s="31">
        <v>7.0000000000000007E-2</v>
      </c>
      <c r="L575" s="29">
        <f t="shared" si="8"/>
        <v>2.6290322580645165</v>
      </c>
    </row>
    <row r="576" spans="1:12" x14ac:dyDescent="0.2">
      <c r="A576">
        <v>2798</v>
      </c>
      <c r="B576" s="43">
        <v>185</v>
      </c>
      <c r="C576" s="43">
        <v>185</v>
      </c>
      <c r="D576" s="43">
        <v>115</v>
      </c>
      <c r="E576" s="31">
        <v>0.622</v>
      </c>
      <c r="F576" s="31">
        <v>0.17299999999999999</v>
      </c>
      <c r="G576" s="31">
        <v>0.16200000000000001</v>
      </c>
      <c r="H576" s="31">
        <v>0.29699999999999999</v>
      </c>
      <c r="I576" s="31">
        <v>0.32400000000000001</v>
      </c>
      <c r="J576" s="31">
        <v>0.649717514</v>
      </c>
      <c r="K576" s="31">
        <v>4.2999999999999997E-2</v>
      </c>
      <c r="L576" s="29">
        <f t="shared" si="8"/>
        <v>2.8045977011494254</v>
      </c>
    </row>
    <row r="577" spans="1:12" x14ac:dyDescent="0.2">
      <c r="A577">
        <v>2799</v>
      </c>
      <c r="B577" s="43">
        <v>229</v>
      </c>
      <c r="C577" s="43">
        <v>230</v>
      </c>
      <c r="D577" s="43">
        <v>147</v>
      </c>
      <c r="E577" s="31">
        <v>0.63900000000000001</v>
      </c>
      <c r="F577" s="31">
        <v>0.17</v>
      </c>
      <c r="G577" s="31">
        <v>0.16600000000000001</v>
      </c>
      <c r="H577" s="31">
        <v>0.371</v>
      </c>
      <c r="I577" s="31">
        <v>0.26600000000000001</v>
      </c>
      <c r="J577" s="31">
        <v>0.65470852000000002</v>
      </c>
      <c r="K577" s="31">
        <v>2.5999999999999999E-2</v>
      </c>
      <c r="L577" s="29">
        <f t="shared" si="8"/>
        <v>2.7505133470225878</v>
      </c>
    </row>
    <row r="578" spans="1:12" x14ac:dyDescent="0.2">
      <c r="A578">
        <v>2800</v>
      </c>
      <c r="B578" s="43">
        <v>63</v>
      </c>
      <c r="C578" s="43">
        <v>63</v>
      </c>
      <c r="D578" s="43">
        <v>35</v>
      </c>
      <c r="E578" s="31">
        <v>0.55600000000000005</v>
      </c>
      <c r="F578" s="31">
        <v>0.127</v>
      </c>
      <c r="G578" s="31">
        <v>0.317</v>
      </c>
      <c r="H578" s="31">
        <v>0.34899999999999998</v>
      </c>
      <c r="I578" s="31">
        <v>0.20599999999999999</v>
      </c>
      <c r="J578" s="31">
        <v>0.55555555599999995</v>
      </c>
      <c r="K578" s="31">
        <v>0</v>
      </c>
      <c r="L578" s="29">
        <f t="shared" si="8"/>
        <v>2.6319999999999997</v>
      </c>
    </row>
    <row r="579" spans="1:12" x14ac:dyDescent="0.2">
      <c r="A579">
        <v>2801</v>
      </c>
      <c r="B579" s="43"/>
      <c r="C579" s="43"/>
      <c r="D579" s="43"/>
      <c r="E579" s="31">
        <v>0.437</v>
      </c>
      <c r="F579" s="31">
        <v>0.30499999999999999</v>
      </c>
      <c r="G579" s="31">
        <v>0.251</v>
      </c>
      <c r="H579" s="31">
        <v>0.317</v>
      </c>
      <c r="I579" s="31">
        <v>0.12</v>
      </c>
      <c r="J579" s="31">
        <v>0.43975903599999999</v>
      </c>
      <c r="K579" s="31">
        <v>6.0000000000000001E-3</v>
      </c>
      <c r="L579" s="29">
        <f t="shared" ref="L579:L642" si="9">(F579+2*G579+3*H579+4*I579)/(1-K579)</f>
        <v>2.2515090543259557</v>
      </c>
    </row>
    <row r="580" spans="1:12" x14ac:dyDescent="0.2">
      <c r="A580">
        <v>2802</v>
      </c>
      <c r="B580" s="43">
        <v>217</v>
      </c>
      <c r="C580" s="43">
        <v>217</v>
      </c>
      <c r="D580" s="43">
        <v>73</v>
      </c>
      <c r="E580" s="31">
        <v>0.33600000000000002</v>
      </c>
      <c r="F580" s="31">
        <v>0.41899999999999998</v>
      </c>
      <c r="G580" s="31">
        <v>0.23</v>
      </c>
      <c r="H580" s="31">
        <v>0.217</v>
      </c>
      <c r="I580" s="31">
        <v>0.12</v>
      </c>
      <c r="J580" s="31">
        <v>0.341121495</v>
      </c>
      <c r="K580" s="31">
        <v>1.4E-2</v>
      </c>
      <c r="L580" s="29">
        <f t="shared" si="9"/>
        <v>2.0385395537525355</v>
      </c>
    </row>
    <row r="581" spans="1:12" x14ac:dyDescent="0.2">
      <c r="A581">
        <v>2803</v>
      </c>
      <c r="B581" s="43">
        <v>164</v>
      </c>
      <c r="C581" s="43">
        <v>164</v>
      </c>
      <c r="D581" s="43">
        <v>75</v>
      </c>
      <c r="E581" s="31">
        <v>0.45700000000000002</v>
      </c>
      <c r="F581" s="31">
        <v>0.34100000000000003</v>
      </c>
      <c r="G581" s="31">
        <v>0.19500000000000001</v>
      </c>
      <c r="H581" s="31">
        <v>0.29899999999999999</v>
      </c>
      <c r="I581" s="31">
        <v>0.159</v>
      </c>
      <c r="J581" s="31">
        <v>0.46012269900000002</v>
      </c>
      <c r="K581" s="31">
        <v>6.0000000000000001E-3</v>
      </c>
      <c r="L581" s="29">
        <f t="shared" si="9"/>
        <v>2.2776659959758554</v>
      </c>
    </row>
    <row r="582" spans="1:12" x14ac:dyDescent="0.2">
      <c r="A582">
        <v>2804</v>
      </c>
      <c r="B582" s="43">
        <v>160</v>
      </c>
      <c r="C582" s="43">
        <v>160</v>
      </c>
      <c r="D582" s="43">
        <v>61</v>
      </c>
      <c r="E582" s="31">
        <v>0.38100000000000001</v>
      </c>
      <c r="F582" s="31">
        <v>0.33100000000000002</v>
      </c>
      <c r="G582" s="31">
        <v>0.28799999999999998</v>
      </c>
      <c r="H582" s="31">
        <v>0.25</v>
      </c>
      <c r="I582" s="31">
        <v>0.13100000000000001</v>
      </c>
      <c r="J582" s="31">
        <v>0.38124999999999998</v>
      </c>
      <c r="K582" s="31">
        <v>0</v>
      </c>
      <c r="L582" s="29">
        <f t="shared" si="9"/>
        <v>2.181</v>
      </c>
    </row>
    <row r="583" spans="1:12" x14ac:dyDescent="0.2">
      <c r="A583">
        <v>2805</v>
      </c>
      <c r="B583" s="43">
        <v>218</v>
      </c>
      <c r="C583" s="43">
        <v>218</v>
      </c>
      <c r="D583" s="43">
        <v>182</v>
      </c>
      <c r="E583" s="31">
        <v>0.83499999999999996</v>
      </c>
      <c r="F583" s="31">
        <v>3.6999999999999998E-2</v>
      </c>
      <c r="G583" s="31">
        <v>0.11</v>
      </c>
      <c r="H583" s="31">
        <v>0.252</v>
      </c>
      <c r="I583" s="31">
        <v>0.58299999999999996</v>
      </c>
      <c r="J583" s="31">
        <v>0.85046728999999999</v>
      </c>
      <c r="K583" s="31">
        <v>1.7999999999999999E-2</v>
      </c>
      <c r="L583" s="29">
        <f t="shared" si="9"/>
        <v>3.4063136456211809</v>
      </c>
    </row>
    <row r="584" spans="1:12" x14ac:dyDescent="0.2">
      <c r="A584">
        <v>2806</v>
      </c>
      <c r="B584" s="43">
        <v>161</v>
      </c>
      <c r="C584" s="43">
        <v>161</v>
      </c>
      <c r="D584" s="43">
        <v>73</v>
      </c>
      <c r="E584" s="31">
        <v>0.45300000000000001</v>
      </c>
      <c r="F584" s="31">
        <v>0.317</v>
      </c>
      <c r="G584" s="31">
        <v>0.224</v>
      </c>
      <c r="H584" s="31">
        <v>0.317</v>
      </c>
      <c r="I584" s="31">
        <v>0.13700000000000001</v>
      </c>
      <c r="J584" s="31">
        <v>0.45624999999999999</v>
      </c>
      <c r="K584" s="31">
        <v>6.0000000000000001E-3</v>
      </c>
      <c r="L584" s="29">
        <f t="shared" si="9"/>
        <v>2.2776659959758554</v>
      </c>
    </row>
    <row r="585" spans="1:12" x14ac:dyDescent="0.2">
      <c r="A585">
        <v>2807</v>
      </c>
      <c r="B585" s="43">
        <v>438</v>
      </c>
      <c r="C585" s="43">
        <v>438</v>
      </c>
      <c r="D585" s="43">
        <v>259</v>
      </c>
      <c r="E585" s="31">
        <v>0.59099999999999997</v>
      </c>
      <c r="F585" s="31">
        <v>0.16</v>
      </c>
      <c r="G585" s="31">
        <v>0.221</v>
      </c>
      <c r="H585" s="31">
        <v>0.374</v>
      </c>
      <c r="I585" s="31">
        <v>0.217</v>
      </c>
      <c r="J585" s="31">
        <v>0.60798122099999996</v>
      </c>
      <c r="K585" s="31">
        <v>2.7E-2</v>
      </c>
      <c r="L585" s="29">
        <f t="shared" si="9"/>
        <v>2.663926002055498</v>
      </c>
    </row>
    <row r="586" spans="1:12" x14ac:dyDescent="0.2">
      <c r="A586">
        <v>2808</v>
      </c>
      <c r="B586" s="43"/>
      <c r="C586" s="43"/>
      <c r="D586" s="43"/>
      <c r="E586" s="31">
        <v>0.46600000000000003</v>
      </c>
      <c r="F586" s="31">
        <v>0.28599999999999998</v>
      </c>
      <c r="G586" s="31">
        <v>0.248</v>
      </c>
      <c r="H586" s="31">
        <v>0.32300000000000001</v>
      </c>
      <c r="I586" s="31">
        <v>0.14299999999999999</v>
      </c>
      <c r="J586" s="31">
        <v>0.466165414</v>
      </c>
      <c r="K586" s="31">
        <v>0</v>
      </c>
      <c r="L586" s="29">
        <f t="shared" si="9"/>
        <v>2.323</v>
      </c>
    </row>
    <row r="587" spans="1:12" x14ac:dyDescent="0.2">
      <c r="A587">
        <v>2809</v>
      </c>
      <c r="B587" s="43">
        <v>441</v>
      </c>
      <c r="C587" s="43">
        <v>441</v>
      </c>
      <c r="D587" s="43">
        <v>208</v>
      </c>
      <c r="E587" s="31">
        <v>0.47199999999999998</v>
      </c>
      <c r="F587" s="31">
        <v>0.308</v>
      </c>
      <c r="G587" s="31">
        <v>0.21299999999999999</v>
      </c>
      <c r="H587" s="31">
        <v>0.27700000000000002</v>
      </c>
      <c r="I587" s="31">
        <v>0.19500000000000001</v>
      </c>
      <c r="J587" s="31">
        <v>0.47488584499999997</v>
      </c>
      <c r="K587" s="31">
        <v>7.0000000000000001E-3</v>
      </c>
      <c r="L587" s="29">
        <f t="shared" si="9"/>
        <v>2.3615307150050349</v>
      </c>
    </row>
    <row r="588" spans="1:12" x14ac:dyDescent="0.2">
      <c r="A588">
        <v>2810</v>
      </c>
      <c r="B588" s="43"/>
      <c r="C588" s="43"/>
      <c r="D588" s="43"/>
      <c r="E588" s="31">
        <v>0.46800000000000003</v>
      </c>
      <c r="F588" s="31">
        <v>0.28399999999999997</v>
      </c>
      <c r="G588" s="31">
        <v>0.23899999999999999</v>
      </c>
      <c r="H588" s="31">
        <v>0.33900000000000002</v>
      </c>
      <c r="I588" s="31">
        <v>0.128</v>
      </c>
      <c r="J588" s="31">
        <v>0.47222222200000002</v>
      </c>
      <c r="K588" s="31">
        <v>8.9999999999999993E-3</v>
      </c>
      <c r="L588" s="29">
        <f t="shared" si="9"/>
        <v>2.3118062563067614</v>
      </c>
    </row>
    <row r="589" spans="1:12" x14ac:dyDescent="0.2">
      <c r="A589">
        <v>2811</v>
      </c>
      <c r="B589" s="43">
        <v>246</v>
      </c>
      <c r="C589" s="43">
        <v>246</v>
      </c>
      <c r="D589" s="43">
        <v>147</v>
      </c>
      <c r="E589" s="31">
        <v>0.59799999999999998</v>
      </c>
      <c r="F589" s="31">
        <v>0.191</v>
      </c>
      <c r="G589" s="31">
        <v>0.20699999999999999</v>
      </c>
      <c r="H589" s="31">
        <v>0.28899999999999998</v>
      </c>
      <c r="I589" s="31">
        <v>0.309</v>
      </c>
      <c r="J589" s="31">
        <v>0.6</v>
      </c>
      <c r="K589" s="31">
        <v>4.0000000000000001E-3</v>
      </c>
      <c r="L589" s="29">
        <f t="shared" si="9"/>
        <v>2.7188755020080322</v>
      </c>
    </row>
    <row r="590" spans="1:12" x14ac:dyDescent="0.2">
      <c r="A590">
        <v>2813</v>
      </c>
      <c r="B590" s="43">
        <v>537</v>
      </c>
      <c r="C590" s="43">
        <v>537</v>
      </c>
      <c r="D590" s="43">
        <v>188</v>
      </c>
      <c r="E590" s="31">
        <v>0.35</v>
      </c>
      <c r="F590" s="31">
        <v>0.371</v>
      </c>
      <c r="G590" s="31">
        <v>0.22900000000000001</v>
      </c>
      <c r="H590" s="31">
        <v>0.28100000000000003</v>
      </c>
      <c r="I590" s="31">
        <v>6.9000000000000006E-2</v>
      </c>
      <c r="J590" s="31">
        <v>0.36862745099999999</v>
      </c>
      <c r="K590" s="31">
        <v>0.05</v>
      </c>
      <c r="L590" s="29">
        <f t="shared" si="9"/>
        <v>2.0505263157894738</v>
      </c>
    </row>
    <row r="591" spans="1:12" x14ac:dyDescent="0.2">
      <c r="A591">
        <v>2814</v>
      </c>
      <c r="B591" s="43">
        <v>237</v>
      </c>
      <c r="C591" s="43">
        <v>237</v>
      </c>
      <c r="D591" s="43">
        <v>81</v>
      </c>
      <c r="E591" s="31">
        <v>0.34200000000000003</v>
      </c>
      <c r="F591" s="31">
        <v>0.39200000000000002</v>
      </c>
      <c r="G591" s="31">
        <v>0.26200000000000001</v>
      </c>
      <c r="H591" s="31">
        <v>0.19</v>
      </c>
      <c r="I591" s="31">
        <v>0.152</v>
      </c>
      <c r="J591" s="31">
        <v>0.34322033899999999</v>
      </c>
      <c r="K591" s="31">
        <v>4.0000000000000001E-3</v>
      </c>
      <c r="L591" s="29">
        <f t="shared" si="9"/>
        <v>2.1024096385542173</v>
      </c>
    </row>
    <row r="592" spans="1:12" x14ac:dyDescent="0.2">
      <c r="A592">
        <v>2816</v>
      </c>
      <c r="B592" s="43">
        <v>140</v>
      </c>
      <c r="C592" s="43">
        <v>140</v>
      </c>
      <c r="D592" s="43">
        <v>100</v>
      </c>
      <c r="E592" s="31">
        <v>0.71399999999999997</v>
      </c>
      <c r="F592" s="31">
        <v>0.14299999999999999</v>
      </c>
      <c r="G592" s="31">
        <v>0.14299999999999999</v>
      </c>
      <c r="H592" s="31">
        <v>0.29299999999999998</v>
      </c>
      <c r="I592" s="31">
        <v>0.42099999999999999</v>
      </c>
      <c r="J592" s="31">
        <v>0.71428571399999996</v>
      </c>
      <c r="K592" s="31">
        <v>0</v>
      </c>
      <c r="L592" s="29">
        <f t="shared" si="9"/>
        <v>2.992</v>
      </c>
    </row>
    <row r="593" spans="1:12" x14ac:dyDescent="0.2">
      <c r="A593">
        <v>2817</v>
      </c>
      <c r="B593" s="43">
        <v>152</v>
      </c>
      <c r="C593" s="43">
        <v>152</v>
      </c>
      <c r="D593" s="43">
        <v>75</v>
      </c>
      <c r="E593" s="31">
        <v>0.49299999999999999</v>
      </c>
      <c r="F593" s="31">
        <v>0.28299999999999997</v>
      </c>
      <c r="G593" s="31">
        <v>0.217</v>
      </c>
      <c r="H593" s="31">
        <v>0.25700000000000001</v>
      </c>
      <c r="I593" s="31">
        <v>0.23699999999999999</v>
      </c>
      <c r="J593" s="31">
        <v>0.49668874200000002</v>
      </c>
      <c r="K593" s="31">
        <v>7.0000000000000001E-3</v>
      </c>
      <c r="L593" s="29">
        <f t="shared" si="9"/>
        <v>2.4531722054380665</v>
      </c>
    </row>
    <row r="594" spans="1:12" x14ac:dyDescent="0.2">
      <c r="A594">
        <v>2818</v>
      </c>
      <c r="B594" s="43">
        <v>269</v>
      </c>
      <c r="C594" s="43">
        <v>269</v>
      </c>
      <c r="D594" s="43">
        <v>116</v>
      </c>
      <c r="E594" s="31">
        <v>0.43099999999999999</v>
      </c>
      <c r="F594" s="31">
        <v>0.35299999999999998</v>
      </c>
      <c r="G594" s="31">
        <v>0.19700000000000001</v>
      </c>
      <c r="H594" s="31">
        <v>0.23799999999999999</v>
      </c>
      <c r="I594" s="31">
        <v>0.193</v>
      </c>
      <c r="J594" s="31">
        <v>0.43939393900000001</v>
      </c>
      <c r="K594" s="31">
        <v>1.9E-2</v>
      </c>
      <c r="L594" s="29">
        <f t="shared" si="9"/>
        <v>2.2762487257900097</v>
      </c>
    </row>
    <row r="595" spans="1:12" x14ac:dyDescent="0.2">
      <c r="A595">
        <v>2819</v>
      </c>
      <c r="B595" s="43">
        <v>240</v>
      </c>
      <c r="C595" s="43">
        <v>241</v>
      </c>
      <c r="D595" s="43">
        <v>119</v>
      </c>
      <c r="E595" s="31">
        <v>0.49399999999999999</v>
      </c>
      <c r="F595" s="31">
        <v>0.27100000000000002</v>
      </c>
      <c r="G595" s="31">
        <v>0.23300000000000001</v>
      </c>
      <c r="H595" s="31">
        <v>0.27900000000000003</v>
      </c>
      <c r="I595" s="31">
        <v>0.21299999999999999</v>
      </c>
      <c r="J595" s="31">
        <v>0.49372384899999999</v>
      </c>
      <c r="K595" s="31">
        <v>4.0000000000000001E-3</v>
      </c>
      <c r="L595" s="29">
        <f t="shared" si="9"/>
        <v>2.4357429718875503</v>
      </c>
    </row>
    <row r="596" spans="1:12" x14ac:dyDescent="0.2">
      <c r="A596">
        <v>2821</v>
      </c>
      <c r="B596" s="43">
        <v>267</v>
      </c>
      <c r="C596" s="43">
        <v>267</v>
      </c>
      <c r="D596" s="43">
        <v>151</v>
      </c>
      <c r="E596" s="31">
        <v>0.56599999999999995</v>
      </c>
      <c r="F596" s="31">
        <v>0.187</v>
      </c>
      <c r="G596" s="31">
        <v>0.247</v>
      </c>
      <c r="H596" s="31">
        <v>0.28799999999999998</v>
      </c>
      <c r="I596" s="31">
        <v>0.27700000000000002</v>
      </c>
      <c r="J596" s="31">
        <v>0.56554307100000001</v>
      </c>
      <c r="K596" s="31">
        <v>0</v>
      </c>
      <c r="L596" s="29">
        <f t="shared" si="9"/>
        <v>2.653</v>
      </c>
    </row>
    <row r="597" spans="1:12" x14ac:dyDescent="0.2">
      <c r="A597">
        <v>2822</v>
      </c>
      <c r="B597" s="43">
        <v>126</v>
      </c>
      <c r="C597" s="43">
        <v>126</v>
      </c>
      <c r="D597" s="43">
        <v>83</v>
      </c>
      <c r="E597" s="31">
        <v>0.65900000000000003</v>
      </c>
      <c r="F597" s="31">
        <v>9.5000000000000001E-2</v>
      </c>
      <c r="G597" s="31">
        <v>0.246</v>
      </c>
      <c r="H597" s="31">
        <v>0.32500000000000001</v>
      </c>
      <c r="I597" s="31">
        <v>0.33300000000000002</v>
      </c>
      <c r="J597" s="31">
        <v>0.65873015899999998</v>
      </c>
      <c r="K597" s="31">
        <v>0</v>
      </c>
      <c r="L597" s="29">
        <f t="shared" si="9"/>
        <v>2.8940000000000001</v>
      </c>
    </row>
    <row r="598" spans="1:12" x14ac:dyDescent="0.2">
      <c r="A598">
        <v>2823</v>
      </c>
      <c r="B598" s="43">
        <v>177</v>
      </c>
      <c r="C598" s="43">
        <v>177</v>
      </c>
      <c r="D598" s="43">
        <v>91</v>
      </c>
      <c r="E598" s="31">
        <v>0.51400000000000001</v>
      </c>
      <c r="F598" s="31">
        <v>0.16900000000000001</v>
      </c>
      <c r="G598" s="31">
        <v>0.311</v>
      </c>
      <c r="H598" s="31">
        <v>0.32800000000000001</v>
      </c>
      <c r="I598" s="31">
        <v>0.186</v>
      </c>
      <c r="J598" s="31">
        <v>0.51704545499999999</v>
      </c>
      <c r="K598" s="31">
        <v>6.0000000000000001E-3</v>
      </c>
      <c r="L598" s="29">
        <f t="shared" si="9"/>
        <v>2.5342052313883303</v>
      </c>
    </row>
    <row r="599" spans="1:12" x14ac:dyDescent="0.2">
      <c r="A599">
        <v>2824</v>
      </c>
      <c r="B599" s="43">
        <v>288</v>
      </c>
      <c r="C599" s="43">
        <v>288</v>
      </c>
      <c r="D599" s="43">
        <v>99</v>
      </c>
      <c r="E599" s="31">
        <v>0.34399999999999997</v>
      </c>
      <c r="F599" s="31">
        <v>0.35099999999999998</v>
      </c>
      <c r="G599" s="31">
        <v>0.29499999999999998</v>
      </c>
      <c r="H599" s="31">
        <v>0.222</v>
      </c>
      <c r="I599" s="31">
        <v>0.122</v>
      </c>
      <c r="J599" s="31">
        <v>0.34736842099999998</v>
      </c>
      <c r="K599" s="31">
        <v>0.01</v>
      </c>
      <c r="L599" s="29">
        <f t="shared" si="9"/>
        <v>2.1161616161616159</v>
      </c>
    </row>
    <row r="600" spans="1:12" x14ac:dyDescent="0.2">
      <c r="A600">
        <v>2825</v>
      </c>
      <c r="B600" s="43">
        <v>248</v>
      </c>
      <c r="C600" s="43">
        <v>248</v>
      </c>
      <c r="D600" s="43">
        <v>106</v>
      </c>
      <c r="E600" s="31">
        <v>0.42699999999999999</v>
      </c>
      <c r="F600" s="31">
        <v>0.30199999999999999</v>
      </c>
      <c r="G600" s="31">
        <v>0.27</v>
      </c>
      <c r="H600" s="31">
        <v>0.27</v>
      </c>
      <c r="I600" s="31">
        <v>0.157</v>
      </c>
      <c r="J600" s="31">
        <v>0.427419355</v>
      </c>
      <c r="K600" s="31">
        <v>0</v>
      </c>
      <c r="L600" s="29">
        <f t="shared" si="9"/>
        <v>2.2800000000000002</v>
      </c>
    </row>
    <row r="601" spans="1:12" x14ac:dyDescent="0.2">
      <c r="A601">
        <v>2826</v>
      </c>
      <c r="B601" s="43">
        <v>407</v>
      </c>
      <c r="C601" s="43">
        <v>407</v>
      </c>
      <c r="D601" s="43">
        <v>280</v>
      </c>
      <c r="E601" s="31">
        <v>0.68799999999999994</v>
      </c>
      <c r="F601" s="31">
        <v>0.125</v>
      </c>
      <c r="G601" s="31">
        <v>0.184</v>
      </c>
      <c r="H601" s="31">
        <v>0.40500000000000003</v>
      </c>
      <c r="I601" s="31">
        <v>0.28299999999999997</v>
      </c>
      <c r="J601" s="31">
        <v>0.68965517200000004</v>
      </c>
      <c r="K601" s="31">
        <v>2E-3</v>
      </c>
      <c r="L601" s="29">
        <f t="shared" si="9"/>
        <v>2.8456913827655308</v>
      </c>
    </row>
    <row r="602" spans="1:12" x14ac:dyDescent="0.2">
      <c r="A602">
        <v>2827</v>
      </c>
      <c r="B602" s="43">
        <v>282</v>
      </c>
      <c r="C602" s="43">
        <v>282</v>
      </c>
      <c r="D602" s="43">
        <v>176</v>
      </c>
      <c r="E602" s="31">
        <v>0.624</v>
      </c>
      <c r="F602" s="31">
        <v>0.188</v>
      </c>
      <c r="G602" s="31">
        <v>0.17699999999999999</v>
      </c>
      <c r="H602" s="31">
        <v>0.20899999999999999</v>
      </c>
      <c r="I602" s="31">
        <v>0.41499999999999998</v>
      </c>
      <c r="J602" s="31">
        <v>0.63082437300000005</v>
      </c>
      <c r="K602" s="31">
        <v>1.0999999999999999E-2</v>
      </c>
      <c r="L602" s="29">
        <f t="shared" si="9"/>
        <v>2.8604651162790695</v>
      </c>
    </row>
    <row r="603" spans="1:12" x14ac:dyDescent="0.2">
      <c r="A603">
        <v>2828</v>
      </c>
      <c r="B603" s="43">
        <v>377</v>
      </c>
      <c r="C603" s="43">
        <v>377</v>
      </c>
      <c r="D603" s="43">
        <v>175</v>
      </c>
      <c r="E603" s="31">
        <v>0.46400000000000002</v>
      </c>
      <c r="F603" s="31">
        <v>0.28899999999999998</v>
      </c>
      <c r="G603" s="31">
        <v>0.23599999999999999</v>
      </c>
      <c r="H603" s="31">
        <v>0.24099999999999999</v>
      </c>
      <c r="I603" s="31">
        <v>0.223</v>
      </c>
      <c r="J603" s="31">
        <v>0.46916890100000003</v>
      </c>
      <c r="K603" s="31">
        <v>1.0999999999999999E-2</v>
      </c>
      <c r="L603" s="29">
        <f t="shared" si="9"/>
        <v>2.4024266936299292</v>
      </c>
    </row>
    <row r="604" spans="1:12" x14ac:dyDescent="0.2">
      <c r="A604">
        <v>2829</v>
      </c>
      <c r="B604" s="43">
        <v>237</v>
      </c>
      <c r="C604" s="43">
        <v>237</v>
      </c>
      <c r="D604" s="43">
        <v>113</v>
      </c>
      <c r="E604" s="31">
        <v>0.47699999999999998</v>
      </c>
      <c r="F604" s="31">
        <v>0.28299999999999997</v>
      </c>
      <c r="G604" s="31">
        <v>0.24099999999999999</v>
      </c>
      <c r="H604" s="31">
        <v>0.29499999999999998</v>
      </c>
      <c r="I604" s="31">
        <v>0.18099999999999999</v>
      </c>
      <c r="J604" s="31">
        <v>0.47679324899999997</v>
      </c>
      <c r="K604" s="31">
        <v>0</v>
      </c>
      <c r="L604" s="29">
        <f t="shared" si="9"/>
        <v>2.3739999999999997</v>
      </c>
    </row>
    <row r="605" spans="1:12" x14ac:dyDescent="0.2">
      <c r="A605">
        <v>2830</v>
      </c>
      <c r="B605" s="43">
        <v>93</v>
      </c>
      <c r="C605" s="43">
        <v>93</v>
      </c>
      <c r="D605" s="43">
        <v>63</v>
      </c>
      <c r="E605" s="31">
        <v>0.67700000000000005</v>
      </c>
      <c r="F605" s="31">
        <v>0.151</v>
      </c>
      <c r="G605" s="31">
        <v>0.17199999999999999</v>
      </c>
      <c r="H605" s="31">
        <v>0.376</v>
      </c>
      <c r="I605" s="31">
        <v>0.30099999999999999</v>
      </c>
      <c r="J605" s="31">
        <v>0.67741935499999995</v>
      </c>
      <c r="K605" s="31">
        <v>0</v>
      </c>
      <c r="L605" s="29">
        <f t="shared" si="9"/>
        <v>2.827</v>
      </c>
    </row>
    <row r="606" spans="1:12" x14ac:dyDescent="0.2">
      <c r="A606">
        <v>2831</v>
      </c>
      <c r="B606" s="43">
        <v>553</v>
      </c>
      <c r="C606" s="43">
        <v>553</v>
      </c>
      <c r="D606" s="43">
        <v>284</v>
      </c>
      <c r="E606" s="31">
        <v>0.51400000000000001</v>
      </c>
      <c r="F606" s="31">
        <v>0.24099999999999999</v>
      </c>
      <c r="G606" s="31">
        <v>0.23699999999999999</v>
      </c>
      <c r="H606" s="31">
        <v>0.33800000000000002</v>
      </c>
      <c r="I606" s="31">
        <v>0.17499999999999999</v>
      </c>
      <c r="J606" s="31">
        <v>0.51824817499999998</v>
      </c>
      <c r="K606" s="31">
        <v>8.9999999999999993E-3</v>
      </c>
      <c r="L606" s="29">
        <f t="shared" si="9"/>
        <v>2.4510595358224019</v>
      </c>
    </row>
    <row r="607" spans="1:12" x14ac:dyDescent="0.2">
      <c r="A607">
        <v>2832</v>
      </c>
      <c r="B607" s="43">
        <v>235</v>
      </c>
      <c r="C607" s="43">
        <v>235</v>
      </c>
      <c r="D607" s="43">
        <v>116</v>
      </c>
      <c r="E607" s="31">
        <v>0.49399999999999999</v>
      </c>
      <c r="F607" s="31">
        <v>0.28899999999999998</v>
      </c>
      <c r="G607" s="31">
        <v>0.20399999999999999</v>
      </c>
      <c r="H607" s="31">
        <v>0.26400000000000001</v>
      </c>
      <c r="I607" s="31">
        <v>0.23</v>
      </c>
      <c r="J607" s="31">
        <v>0.5</v>
      </c>
      <c r="K607" s="31">
        <v>1.2999999999999999E-2</v>
      </c>
      <c r="L607" s="29">
        <f t="shared" si="9"/>
        <v>2.4407294832826745</v>
      </c>
    </row>
    <row r="608" spans="1:12" x14ac:dyDescent="0.2">
      <c r="A608">
        <v>2833</v>
      </c>
      <c r="B608" s="43">
        <v>212</v>
      </c>
      <c r="C608" s="43">
        <v>212</v>
      </c>
      <c r="D608" s="43">
        <v>77</v>
      </c>
      <c r="E608" s="31">
        <v>0.36299999999999999</v>
      </c>
      <c r="F608" s="31">
        <v>0.41</v>
      </c>
      <c r="G608" s="31">
        <v>0.217</v>
      </c>
      <c r="H608" s="31">
        <v>0.217</v>
      </c>
      <c r="I608" s="31">
        <v>0.14599999999999999</v>
      </c>
      <c r="J608" s="31">
        <v>0.366666667</v>
      </c>
      <c r="K608" s="31">
        <v>8.9999999999999993E-3</v>
      </c>
      <c r="L608" s="29">
        <f t="shared" si="9"/>
        <v>2.0978809283551971</v>
      </c>
    </row>
    <row r="609" spans="1:12" x14ac:dyDescent="0.2">
      <c r="A609">
        <v>2834</v>
      </c>
      <c r="B609" s="43">
        <v>234</v>
      </c>
      <c r="C609" s="43">
        <v>234</v>
      </c>
      <c r="D609" s="43">
        <v>89</v>
      </c>
      <c r="E609" s="31">
        <v>0.38</v>
      </c>
      <c r="F609" s="31">
        <v>0.38</v>
      </c>
      <c r="G609" s="31">
        <v>0.23499999999999999</v>
      </c>
      <c r="H609" s="31">
        <v>0.28199999999999997</v>
      </c>
      <c r="I609" s="31">
        <v>9.8000000000000004E-2</v>
      </c>
      <c r="J609" s="31">
        <v>0.38197424899999999</v>
      </c>
      <c r="K609" s="31">
        <v>4.0000000000000001E-3</v>
      </c>
      <c r="L609" s="29">
        <f t="shared" si="9"/>
        <v>2.0963855421686741</v>
      </c>
    </row>
    <row r="610" spans="1:12" x14ac:dyDescent="0.2">
      <c r="A610">
        <v>2835</v>
      </c>
      <c r="B610" s="43">
        <v>179</v>
      </c>
      <c r="C610" s="43">
        <v>179</v>
      </c>
      <c r="D610" s="43">
        <v>105</v>
      </c>
      <c r="E610" s="31">
        <v>0.58699999999999997</v>
      </c>
      <c r="F610" s="31">
        <v>0.218</v>
      </c>
      <c r="G610" s="31">
        <v>0.19600000000000001</v>
      </c>
      <c r="H610" s="31">
        <v>0.40200000000000002</v>
      </c>
      <c r="I610" s="31">
        <v>0.184</v>
      </c>
      <c r="J610" s="31">
        <v>0.58659217900000005</v>
      </c>
      <c r="K610" s="31">
        <v>0</v>
      </c>
      <c r="L610" s="29">
        <f t="shared" si="9"/>
        <v>2.5519999999999996</v>
      </c>
    </row>
    <row r="611" spans="1:12" x14ac:dyDescent="0.2">
      <c r="A611">
        <v>2836</v>
      </c>
      <c r="B611" s="43">
        <v>49</v>
      </c>
      <c r="C611" s="43">
        <v>49</v>
      </c>
      <c r="D611" s="43">
        <v>31</v>
      </c>
      <c r="E611" s="31">
        <v>0.63300000000000001</v>
      </c>
      <c r="F611" s="31">
        <v>0.16300000000000001</v>
      </c>
      <c r="G611" s="31">
        <v>0.20399999999999999</v>
      </c>
      <c r="H611" s="31">
        <v>0.38800000000000001</v>
      </c>
      <c r="I611" s="31">
        <v>0.245</v>
      </c>
      <c r="J611" s="31">
        <v>0.63265306099999996</v>
      </c>
      <c r="K611" s="31">
        <v>0</v>
      </c>
      <c r="L611" s="29">
        <f t="shared" si="9"/>
        <v>2.7149999999999999</v>
      </c>
    </row>
    <row r="612" spans="1:12" x14ac:dyDescent="0.2">
      <c r="A612">
        <v>2838</v>
      </c>
      <c r="B612" s="43">
        <v>482</v>
      </c>
      <c r="C612" s="43">
        <v>482</v>
      </c>
      <c r="D612" s="43">
        <v>387</v>
      </c>
      <c r="E612" s="31">
        <v>0.80300000000000005</v>
      </c>
      <c r="F612" s="31">
        <v>7.4999999999999997E-2</v>
      </c>
      <c r="G612" s="31">
        <v>0.11600000000000001</v>
      </c>
      <c r="H612" s="31">
        <v>0.34</v>
      </c>
      <c r="I612" s="31">
        <v>0.46300000000000002</v>
      </c>
      <c r="J612" s="31">
        <v>0.80793319399999997</v>
      </c>
      <c r="K612" s="31">
        <v>6.0000000000000001E-3</v>
      </c>
      <c r="L612" s="29">
        <f t="shared" si="9"/>
        <v>3.1981891348088536</v>
      </c>
    </row>
    <row r="613" spans="1:12" x14ac:dyDescent="0.2">
      <c r="A613">
        <v>2839</v>
      </c>
      <c r="B613" s="43">
        <v>854</v>
      </c>
      <c r="C613" s="43">
        <v>854</v>
      </c>
      <c r="D613" s="43">
        <v>408</v>
      </c>
      <c r="E613" s="31">
        <v>0.47799999999999998</v>
      </c>
      <c r="F613" s="31">
        <v>0.249</v>
      </c>
      <c r="G613" s="31">
        <v>0.23699999999999999</v>
      </c>
      <c r="H613" s="31">
        <v>0.28299999999999997</v>
      </c>
      <c r="I613" s="31">
        <v>0.19400000000000001</v>
      </c>
      <c r="J613" s="31">
        <v>0.49574726600000002</v>
      </c>
      <c r="K613" s="31">
        <v>3.5999999999999997E-2</v>
      </c>
      <c r="L613" s="29">
        <f t="shared" si="9"/>
        <v>2.4356846473029043</v>
      </c>
    </row>
    <row r="614" spans="1:12" x14ac:dyDescent="0.2">
      <c r="A614">
        <v>2841</v>
      </c>
      <c r="B614" s="43">
        <v>204</v>
      </c>
      <c r="C614" s="43">
        <v>204</v>
      </c>
      <c r="D614" s="43">
        <v>102</v>
      </c>
      <c r="E614" s="31">
        <v>0.5</v>
      </c>
      <c r="F614" s="31">
        <v>0.26500000000000001</v>
      </c>
      <c r="G614" s="31">
        <v>0.23</v>
      </c>
      <c r="H614" s="31">
        <v>0.22500000000000001</v>
      </c>
      <c r="I614" s="31">
        <v>0.27500000000000002</v>
      </c>
      <c r="J614" s="31">
        <v>0.50246305400000002</v>
      </c>
      <c r="K614" s="31">
        <v>5.0000000000000001E-3</v>
      </c>
      <c r="L614" s="29">
        <f t="shared" si="9"/>
        <v>2.512562814070352</v>
      </c>
    </row>
    <row r="615" spans="1:12" x14ac:dyDescent="0.2">
      <c r="A615">
        <v>2842</v>
      </c>
      <c r="B615" s="43">
        <v>354</v>
      </c>
      <c r="C615" s="43">
        <v>354</v>
      </c>
      <c r="D615" s="43">
        <v>205</v>
      </c>
      <c r="E615" s="31">
        <v>0.57899999999999996</v>
      </c>
      <c r="F615" s="31">
        <v>0.21199999999999999</v>
      </c>
      <c r="G615" s="31">
        <v>0.189</v>
      </c>
      <c r="H615" s="31">
        <v>0.189</v>
      </c>
      <c r="I615" s="31">
        <v>0.39</v>
      </c>
      <c r="J615" s="31">
        <v>0.59077809800000003</v>
      </c>
      <c r="K615" s="31">
        <v>0.02</v>
      </c>
      <c r="L615" s="29">
        <f t="shared" si="9"/>
        <v>2.7724489795918368</v>
      </c>
    </row>
    <row r="616" spans="1:12" x14ac:dyDescent="0.2">
      <c r="A616">
        <v>2844</v>
      </c>
      <c r="B616" s="43">
        <v>331</v>
      </c>
      <c r="C616" s="43">
        <v>331</v>
      </c>
      <c r="D616" s="43">
        <v>184</v>
      </c>
      <c r="E616" s="31">
        <v>0.55600000000000005</v>
      </c>
      <c r="F616" s="31">
        <v>0.27200000000000002</v>
      </c>
      <c r="G616" s="31">
        <v>0.157</v>
      </c>
      <c r="H616" s="31">
        <v>0.26600000000000001</v>
      </c>
      <c r="I616" s="31">
        <v>0.28999999999999998</v>
      </c>
      <c r="J616" s="31">
        <v>0.56441717800000002</v>
      </c>
      <c r="K616" s="31">
        <v>1.4999999999999999E-2</v>
      </c>
      <c r="L616" s="29">
        <f t="shared" si="9"/>
        <v>2.5827411167512691</v>
      </c>
    </row>
    <row r="617" spans="1:12" x14ac:dyDescent="0.2">
      <c r="A617">
        <v>2846</v>
      </c>
      <c r="B617" s="43">
        <v>238</v>
      </c>
      <c r="C617" s="43">
        <v>238</v>
      </c>
      <c r="D617" s="43">
        <v>184</v>
      </c>
      <c r="E617" s="31">
        <v>0.77300000000000002</v>
      </c>
      <c r="F617" s="31">
        <v>9.7000000000000003E-2</v>
      </c>
      <c r="G617" s="31">
        <v>0.13</v>
      </c>
      <c r="H617" s="31">
        <v>0.252</v>
      </c>
      <c r="I617" s="31">
        <v>0.52100000000000002</v>
      </c>
      <c r="J617" s="31">
        <v>0.77310924400000003</v>
      </c>
      <c r="K617" s="31">
        <v>0</v>
      </c>
      <c r="L617" s="29">
        <f t="shared" si="9"/>
        <v>3.1970000000000001</v>
      </c>
    </row>
    <row r="618" spans="1:12" x14ac:dyDescent="0.2">
      <c r="A618">
        <v>2847</v>
      </c>
      <c r="B618" s="43">
        <v>231</v>
      </c>
      <c r="C618" s="43">
        <v>231</v>
      </c>
      <c r="D618" s="43">
        <v>185</v>
      </c>
      <c r="E618" s="31">
        <v>0.80100000000000005</v>
      </c>
      <c r="F618" s="31">
        <v>6.9000000000000006E-2</v>
      </c>
      <c r="G618" s="31">
        <v>0.126</v>
      </c>
      <c r="H618" s="31">
        <v>0.255</v>
      </c>
      <c r="I618" s="31">
        <v>0.54500000000000004</v>
      </c>
      <c r="J618" s="31">
        <v>0.80434782599999999</v>
      </c>
      <c r="K618" s="31">
        <v>4.0000000000000001E-3</v>
      </c>
      <c r="L618" s="29">
        <f t="shared" si="9"/>
        <v>3.2791164658634537</v>
      </c>
    </row>
    <row r="619" spans="1:12" x14ac:dyDescent="0.2">
      <c r="A619">
        <v>2848</v>
      </c>
      <c r="B619" s="43">
        <v>228</v>
      </c>
      <c r="C619" s="43">
        <v>228</v>
      </c>
      <c r="D619" s="43">
        <v>119</v>
      </c>
      <c r="E619" s="31">
        <v>0.52200000000000002</v>
      </c>
      <c r="F619" s="31">
        <v>0.23699999999999999</v>
      </c>
      <c r="G619" s="31">
        <v>0.224</v>
      </c>
      <c r="H619" s="31">
        <v>0.32500000000000001</v>
      </c>
      <c r="I619" s="31">
        <v>0.19700000000000001</v>
      </c>
      <c r="J619" s="31">
        <v>0.53125</v>
      </c>
      <c r="K619" s="31">
        <v>1.7999999999999999E-2</v>
      </c>
      <c r="L619" s="29">
        <f t="shared" si="9"/>
        <v>2.4928716904276991</v>
      </c>
    </row>
    <row r="620" spans="1:12" x14ac:dyDescent="0.2">
      <c r="A620">
        <v>2849</v>
      </c>
      <c r="B620" s="43">
        <v>681</v>
      </c>
      <c r="C620" s="43">
        <v>681</v>
      </c>
      <c r="D620" s="43">
        <v>559</v>
      </c>
      <c r="E620" s="31">
        <v>0.82099999999999995</v>
      </c>
      <c r="F620" s="31">
        <v>4.8000000000000001E-2</v>
      </c>
      <c r="G620" s="31">
        <v>9.8000000000000004E-2</v>
      </c>
      <c r="H620" s="31">
        <v>0.36</v>
      </c>
      <c r="I620" s="31">
        <v>0.46100000000000002</v>
      </c>
      <c r="J620" s="31">
        <v>0.84825493200000002</v>
      </c>
      <c r="K620" s="31">
        <v>3.2000000000000001E-2</v>
      </c>
      <c r="L620" s="29">
        <f t="shared" si="9"/>
        <v>3.2727272727272729</v>
      </c>
    </row>
    <row r="621" spans="1:12" x14ac:dyDescent="0.2">
      <c r="A621">
        <v>2850</v>
      </c>
      <c r="B621" s="43">
        <v>473</v>
      </c>
      <c r="C621" s="43">
        <v>473</v>
      </c>
      <c r="D621" s="43">
        <v>412</v>
      </c>
      <c r="E621" s="31">
        <v>0.871</v>
      </c>
      <c r="F621" s="31">
        <v>2.7E-2</v>
      </c>
      <c r="G621" s="31">
        <v>7.0000000000000007E-2</v>
      </c>
      <c r="H621" s="31">
        <v>0.28799999999999998</v>
      </c>
      <c r="I621" s="31">
        <v>0.58399999999999996</v>
      </c>
      <c r="J621" s="31">
        <v>0.89956331899999997</v>
      </c>
      <c r="K621" s="31">
        <v>3.2000000000000001E-2</v>
      </c>
      <c r="L621" s="29">
        <f t="shared" si="9"/>
        <v>3.4783057851239669</v>
      </c>
    </row>
    <row r="622" spans="1:12" x14ac:dyDescent="0.2">
      <c r="A622">
        <v>2851</v>
      </c>
      <c r="B622" s="43">
        <v>296</v>
      </c>
      <c r="C622" s="43">
        <v>296</v>
      </c>
      <c r="D622" s="43">
        <v>92</v>
      </c>
      <c r="E622" s="31">
        <v>0.311</v>
      </c>
      <c r="F622" s="31">
        <v>0.443</v>
      </c>
      <c r="G622" s="31">
        <v>0.24299999999999999</v>
      </c>
      <c r="H622" s="31">
        <v>0.17899999999999999</v>
      </c>
      <c r="I622" s="31">
        <v>0.13200000000000001</v>
      </c>
      <c r="J622" s="31">
        <v>0.31186440700000001</v>
      </c>
      <c r="K622" s="31">
        <v>3.0000000000000001E-3</v>
      </c>
      <c r="L622" s="29">
        <f t="shared" si="9"/>
        <v>2</v>
      </c>
    </row>
    <row r="623" spans="1:12" x14ac:dyDescent="0.2">
      <c r="A623">
        <v>2853</v>
      </c>
      <c r="B623" s="43">
        <v>201</v>
      </c>
      <c r="C623" s="43">
        <v>201</v>
      </c>
      <c r="D623" s="43">
        <v>99</v>
      </c>
      <c r="E623" s="31">
        <v>0.49299999999999999</v>
      </c>
      <c r="F623" s="31">
        <v>0.318</v>
      </c>
      <c r="G623" s="31">
        <v>0.17899999999999999</v>
      </c>
      <c r="H623" s="31">
        <v>0.28399999999999997</v>
      </c>
      <c r="I623" s="31">
        <v>0.20899999999999999</v>
      </c>
      <c r="J623" s="31">
        <v>0.49748743699999998</v>
      </c>
      <c r="K623" s="31">
        <v>0.01</v>
      </c>
      <c r="L623" s="29">
        <f t="shared" si="9"/>
        <v>2.3878787878787877</v>
      </c>
    </row>
    <row r="624" spans="1:12" x14ac:dyDescent="0.2">
      <c r="A624">
        <v>2854</v>
      </c>
      <c r="B624" s="43">
        <v>150</v>
      </c>
      <c r="C624" s="43">
        <v>150</v>
      </c>
      <c r="D624" s="43">
        <v>97</v>
      </c>
      <c r="E624" s="31">
        <v>0.64700000000000002</v>
      </c>
      <c r="F624" s="31">
        <v>0.18</v>
      </c>
      <c r="G624" s="31">
        <v>0.16</v>
      </c>
      <c r="H624" s="31">
        <v>0.32</v>
      </c>
      <c r="I624" s="31">
        <v>0.32700000000000001</v>
      </c>
      <c r="J624" s="31">
        <v>0.655405405</v>
      </c>
      <c r="K624" s="31">
        <v>1.2999999999999999E-2</v>
      </c>
      <c r="L624" s="29">
        <f t="shared" si="9"/>
        <v>2.8044579533941234</v>
      </c>
    </row>
    <row r="625" spans="1:12" x14ac:dyDescent="0.2">
      <c r="A625">
        <v>2856</v>
      </c>
      <c r="B625" s="43">
        <v>80</v>
      </c>
      <c r="C625" s="43">
        <v>80</v>
      </c>
      <c r="D625" s="43">
        <v>60</v>
      </c>
      <c r="E625" s="31">
        <v>0.75</v>
      </c>
      <c r="F625" s="31">
        <v>8.7999999999999995E-2</v>
      </c>
      <c r="G625" s="31">
        <v>0.15</v>
      </c>
      <c r="H625" s="31">
        <v>0.41299999999999998</v>
      </c>
      <c r="I625" s="31">
        <v>0.33800000000000002</v>
      </c>
      <c r="J625" s="31">
        <v>0.75949367099999998</v>
      </c>
      <c r="K625" s="31">
        <v>1.2999999999999999E-2</v>
      </c>
      <c r="L625" s="29">
        <f t="shared" si="9"/>
        <v>3.0182370820668694</v>
      </c>
    </row>
    <row r="626" spans="1:12" x14ac:dyDescent="0.2">
      <c r="A626">
        <v>2858</v>
      </c>
      <c r="B626" s="43">
        <v>144</v>
      </c>
      <c r="C626" s="43">
        <v>144</v>
      </c>
      <c r="D626" s="43">
        <v>86</v>
      </c>
      <c r="E626" s="31">
        <v>0.59699999999999998</v>
      </c>
      <c r="F626" s="31">
        <v>0.13900000000000001</v>
      </c>
      <c r="G626" s="31">
        <v>0.24299999999999999</v>
      </c>
      <c r="H626" s="31">
        <v>0.39600000000000002</v>
      </c>
      <c r="I626" s="31">
        <v>0.20100000000000001</v>
      </c>
      <c r="J626" s="31">
        <v>0.60992907799999996</v>
      </c>
      <c r="K626" s="31">
        <v>2.1000000000000001E-2</v>
      </c>
      <c r="L626" s="29">
        <f t="shared" si="9"/>
        <v>2.673135852911134</v>
      </c>
    </row>
    <row r="627" spans="1:12" x14ac:dyDescent="0.2">
      <c r="A627">
        <v>2859</v>
      </c>
      <c r="B627" s="43">
        <v>104</v>
      </c>
      <c r="C627" s="43">
        <v>104</v>
      </c>
      <c r="D627" s="43">
        <v>50</v>
      </c>
      <c r="E627" s="31">
        <v>0.48099999999999998</v>
      </c>
      <c r="F627" s="31">
        <v>0.24</v>
      </c>
      <c r="G627" s="31">
        <v>0.25</v>
      </c>
      <c r="H627" s="31">
        <v>0.26900000000000002</v>
      </c>
      <c r="I627" s="31">
        <v>0.21199999999999999</v>
      </c>
      <c r="J627" s="31">
        <v>0.495049505</v>
      </c>
      <c r="K627" s="31">
        <v>2.9000000000000001E-2</v>
      </c>
      <c r="L627" s="29">
        <f t="shared" si="9"/>
        <v>2.466529351184346</v>
      </c>
    </row>
    <row r="628" spans="1:12" x14ac:dyDescent="0.2">
      <c r="A628">
        <v>2860</v>
      </c>
      <c r="B628" s="43">
        <v>87</v>
      </c>
      <c r="C628" s="43">
        <v>87</v>
      </c>
      <c r="D628" s="43">
        <v>61</v>
      </c>
      <c r="E628" s="31">
        <v>0.70099999999999996</v>
      </c>
      <c r="F628" s="31">
        <v>0.08</v>
      </c>
      <c r="G628" s="31">
        <v>0.20699999999999999</v>
      </c>
      <c r="H628" s="31">
        <v>0.32200000000000001</v>
      </c>
      <c r="I628" s="31">
        <v>0.379</v>
      </c>
      <c r="J628" s="31">
        <v>0.70930232599999998</v>
      </c>
      <c r="K628" s="31">
        <v>1.0999999999999999E-2</v>
      </c>
      <c r="L628" s="29">
        <f t="shared" si="9"/>
        <v>3.0091001011122347</v>
      </c>
    </row>
    <row r="629" spans="1:12" x14ac:dyDescent="0.2">
      <c r="A629">
        <v>2862</v>
      </c>
      <c r="B629" s="43">
        <v>24</v>
      </c>
      <c r="C629" s="43">
        <v>24</v>
      </c>
      <c r="D629" s="43">
        <v>16</v>
      </c>
      <c r="E629" s="31">
        <v>0.66700000000000004</v>
      </c>
      <c r="F629" s="31">
        <v>8.3000000000000004E-2</v>
      </c>
      <c r="G629" s="31">
        <v>0.25</v>
      </c>
      <c r="H629" s="31">
        <v>0.41699999999999998</v>
      </c>
      <c r="I629" s="31">
        <v>0.25</v>
      </c>
      <c r="J629" s="31">
        <v>0.66666666699999999</v>
      </c>
      <c r="K629" s="31">
        <v>0</v>
      </c>
      <c r="L629" s="29">
        <f t="shared" si="9"/>
        <v>2.8339999999999996</v>
      </c>
    </row>
    <row r="630" spans="1:12" x14ac:dyDescent="0.2">
      <c r="A630">
        <v>2863</v>
      </c>
      <c r="B630" s="43">
        <v>35</v>
      </c>
      <c r="C630" s="43">
        <v>35</v>
      </c>
      <c r="D630" s="43">
        <v>25</v>
      </c>
      <c r="E630" s="31">
        <v>0.71399999999999997</v>
      </c>
      <c r="F630" s="31">
        <v>0.17100000000000001</v>
      </c>
      <c r="G630" s="31">
        <v>8.5999999999999993E-2</v>
      </c>
      <c r="H630" s="31">
        <v>0.48599999999999999</v>
      </c>
      <c r="I630" s="31">
        <v>0.22900000000000001</v>
      </c>
      <c r="J630" s="31">
        <v>0.735294118</v>
      </c>
      <c r="K630" s="31">
        <v>2.9000000000000001E-2</v>
      </c>
      <c r="L630" s="29">
        <f t="shared" si="9"/>
        <v>2.7981462409886717</v>
      </c>
    </row>
    <row r="631" spans="1:12" x14ac:dyDescent="0.2">
      <c r="A631">
        <v>2864</v>
      </c>
      <c r="B631" s="43">
        <v>128</v>
      </c>
      <c r="C631" s="43">
        <v>128</v>
      </c>
      <c r="D631" s="43">
        <v>75</v>
      </c>
      <c r="E631" s="31">
        <v>0.58599999999999997</v>
      </c>
      <c r="F631" s="31">
        <v>0.14799999999999999</v>
      </c>
      <c r="G631" s="31">
        <v>0.25</v>
      </c>
      <c r="H631" s="31">
        <v>0.35899999999999999</v>
      </c>
      <c r="I631" s="31">
        <v>0.22700000000000001</v>
      </c>
      <c r="J631" s="31">
        <v>0.59523809500000002</v>
      </c>
      <c r="K631" s="31">
        <v>1.6E-2</v>
      </c>
      <c r="L631" s="29">
        <f t="shared" si="9"/>
        <v>2.6758130081300813</v>
      </c>
    </row>
    <row r="632" spans="1:12" x14ac:dyDescent="0.2">
      <c r="A632">
        <v>2865</v>
      </c>
      <c r="B632" s="43">
        <v>242</v>
      </c>
      <c r="C632" s="43">
        <v>242</v>
      </c>
      <c r="D632" s="43">
        <v>129</v>
      </c>
      <c r="E632" s="31">
        <v>0.53300000000000003</v>
      </c>
      <c r="F632" s="31">
        <v>0.21099999999999999</v>
      </c>
      <c r="G632" s="31">
        <v>0.24399999999999999</v>
      </c>
      <c r="H632" s="31">
        <v>0.40899999999999997</v>
      </c>
      <c r="I632" s="31">
        <v>0.124</v>
      </c>
      <c r="J632" s="31">
        <v>0.539748954</v>
      </c>
      <c r="K632" s="31">
        <v>1.2E-2</v>
      </c>
      <c r="L632" s="29">
        <f t="shared" si="9"/>
        <v>2.4514170040485825</v>
      </c>
    </row>
    <row r="633" spans="1:12" x14ac:dyDescent="0.2">
      <c r="A633">
        <v>2868</v>
      </c>
      <c r="B633" s="43">
        <v>91</v>
      </c>
      <c r="C633" s="43">
        <v>91</v>
      </c>
      <c r="D633" s="43">
        <v>65</v>
      </c>
      <c r="E633" s="31">
        <v>0.71399999999999997</v>
      </c>
      <c r="F633" s="31">
        <v>5.5E-2</v>
      </c>
      <c r="G633" s="31">
        <v>0.20899999999999999</v>
      </c>
      <c r="H633" s="31">
        <v>0.34100000000000003</v>
      </c>
      <c r="I633" s="31">
        <v>0.374</v>
      </c>
      <c r="J633" s="31">
        <v>0.730337079</v>
      </c>
      <c r="K633" s="31">
        <v>2.1999999999999999E-2</v>
      </c>
      <c r="L633" s="29">
        <f t="shared" si="9"/>
        <v>3.0593047034764829</v>
      </c>
    </row>
    <row r="634" spans="1:12" x14ac:dyDescent="0.2">
      <c r="A634">
        <v>2870</v>
      </c>
      <c r="B634" s="43">
        <v>208</v>
      </c>
      <c r="C634" s="43">
        <v>208</v>
      </c>
      <c r="D634" s="43">
        <v>119</v>
      </c>
      <c r="E634" s="31">
        <v>0.57199999999999995</v>
      </c>
      <c r="F634" s="31">
        <v>0.14399999999999999</v>
      </c>
      <c r="G634" s="31">
        <v>0.26400000000000001</v>
      </c>
      <c r="H634" s="31">
        <v>0.28799999999999998</v>
      </c>
      <c r="I634" s="31">
        <v>0.28399999999999997</v>
      </c>
      <c r="J634" s="31">
        <v>0.58333333300000001</v>
      </c>
      <c r="K634" s="31">
        <v>1.9E-2</v>
      </c>
      <c r="L634" s="29">
        <f t="shared" si="9"/>
        <v>2.7237512742099894</v>
      </c>
    </row>
    <row r="635" spans="1:12" x14ac:dyDescent="0.2">
      <c r="A635">
        <v>2871</v>
      </c>
      <c r="B635" s="43">
        <v>205</v>
      </c>
      <c r="C635" s="43">
        <v>205</v>
      </c>
      <c r="D635" s="43">
        <v>121</v>
      </c>
      <c r="E635" s="31">
        <v>0.59</v>
      </c>
      <c r="F635" s="31">
        <v>0.20499999999999999</v>
      </c>
      <c r="G635" s="31">
        <v>0.2</v>
      </c>
      <c r="H635" s="31">
        <v>0.33200000000000002</v>
      </c>
      <c r="I635" s="31">
        <v>0.25900000000000001</v>
      </c>
      <c r="J635" s="31">
        <v>0.59313725500000003</v>
      </c>
      <c r="K635" s="31">
        <v>5.0000000000000001E-3</v>
      </c>
      <c r="L635" s="29">
        <f t="shared" si="9"/>
        <v>2.6502512562814071</v>
      </c>
    </row>
    <row r="636" spans="1:12" x14ac:dyDescent="0.2">
      <c r="A636">
        <v>2872</v>
      </c>
      <c r="B636" s="43">
        <v>228</v>
      </c>
      <c r="C636" s="43">
        <v>228</v>
      </c>
      <c r="D636" s="43">
        <v>171</v>
      </c>
      <c r="E636" s="31">
        <v>0.75</v>
      </c>
      <c r="F636" s="31">
        <v>7.0000000000000007E-2</v>
      </c>
      <c r="G636" s="31">
        <v>0.18</v>
      </c>
      <c r="H636" s="31">
        <v>0.26800000000000002</v>
      </c>
      <c r="I636" s="31">
        <v>0.48199999999999998</v>
      </c>
      <c r="J636" s="31">
        <v>0.75</v>
      </c>
      <c r="K636" s="31">
        <v>0</v>
      </c>
      <c r="L636" s="29">
        <f t="shared" si="9"/>
        <v>3.1619999999999999</v>
      </c>
    </row>
    <row r="637" spans="1:12" x14ac:dyDescent="0.2">
      <c r="A637">
        <v>2874</v>
      </c>
      <c r="B637" s="43">
        <v>183</v>
      </c>
      <c r="C637" s="43">
        <v>183</v>
      </c>
      <c r="D637" s="43">
        <v>91</v>
      </c>
      <c r="E637" s="31">
        <v>0.497</v>
      </c>
      <c r="F637" s="31">
        <v>0.246</v>
      </c>
      <c r="G637" s="31">
        <v>0.25700000000000001</v>
      </c>
      <c r="H637" s="31">
        <v>0.28399999999999997</v>
      </c>
      <c r="I637" s="31">
        <v>0.21299999999999999</v>
      </c>
      <c r="J637" s="31">
        <v>0.49726776</v>
      </c>
      <c r="K637" s="31">
        <v>0</v>
      </c>
      <c r="L637" s="29">
        <f t="shared" si="9"/>
        <v>2.464</v>
      </c>
    </row>
    <row r="638" spans="1:12" x14ac:dyDescent="0.2">
      <c r="A638">
        <v>2875</v>
      </c>
      <c r="B638" s="43">
        <v>369</v>
      </c>
      <c r="C638" s="43">
        <v>369</v>
      </c>
      <c r="D638" s="43">
        <v>287</v>
      </c>
      <c r="E638" s="31">
        <v>0.77800000000000002</v>
      </c>
      <c r="F638" s="31">
        <v>0.106</v>
      </c>
      <c r="G638" s="31">
        <v>0.11700000000000001</v>
      </c>
      <c r="H638" s="31">
        <v>0.28499999999999998</v>
      </c>
      <c r="I638" s="31">
        <v>0.49299999999999999</v>
      </c>
      <c r="J638" s="31">
        <v>0.77777777800000003</v>
      </c>
      <c r="K638" s="31">
        <v>0</v>
      </c>
      <c r="L638" s="29">
        <f t="shared" si="9"/>
        <v>3.1669999999999998</v>
      </c>
    </row>
    <row r="639" spans="1:12" x14ac:dyDescent="0.2">
      <c r="A639">
        <v>2876</v>
      </c>
      <c r="B639" s="43">
        <v>295</v>
      </c>
      <c r="C639" s="43">
        <v>295</v>
      </c>
      <c r="D639" s="43">
        <v>208</v>
      </c>
      <c r="E639" s="31">
        <v>0.70499999999999996</v>
      </c>
      <c r="F639" s="31">
        <v>6.0999999999999999E-2</v>
      </c>
      <c r="G639" s="31">
        <v>0.186</v>
      </c>
      <c r="H639" s="31">
        <v>0.36899999999999999</v>
      </c>
      <c r="I639" s="31">
        <v>0.33600000000000002</v>
      </c>
      <c r="J639" s="31">
        <v>0.74021352299999998</v>
      </c>
      <c r="K639" s="31">
        <v>4.7E-2</v>
      </c>
      <c r="L639" s="29">
        <f t="shared" si="9"/>
        <v>3.0262329485834214</v>
      </c>
    </row>
    <row r="640" spans="1:12" x14ac:dyDescent="0.2">
      <c r="A640">
        <v>2877</v>
      </c>
      <c r="B640" s="43">
        <v>265</v>
      </c>
      <c r="C640" s="43">
        <v>265</v>
      </c>
      <c r="D640" s="43">
        <v>181</v>
      </c>
      <c r="E640" s="31">
        <v>0.68300000000000005</v>
      </c>
      <c r="F640" s="31">
        <v>0.121</v>
      </c>
      <c r="G640" s="31">
        <v>0.18099999999999999</v>
      </c>
      <c r="H640" s="31">
        <v>0.35799999999999998</v>
      </c>
      <c r="I640" s="31">
        <v>0.32500000000000001</v>
      </c>
      <c r="J640" s="31">
        <v>0.69348659000000001</v>
      </c>
      <c r="K640" s="31">
        <v>1.4999999999999999E-2</v>
      </c>
      <c r="L640" s="29">
        <f t="shared" si="9"/>
        <v>2.9005076142131982</v>
      </c>
    </row>
    <row r="641" spans="1:12" x14ac:dyDescent="0.2">
      <c r="A641">
        <v>2879</v>
      </c>
      <c r="B641" s="43"/>
      <c r="C641" s="43"/>
      <c r="D641" s="43"/>
      <c r="E641" s="31">
        <v>0.69099999999999995</v>
      </c>
      <c r="F641" s="31">
        <v>9.0999999999999998E-2</v>
      </c>
      <c r="G641" s="31">
        <v>0.2</v>
      </c>
      <c r="H641" s="31">
        <v>0.29099999999999998</v>
      </c>
      <c r="I641" s="31">
        <v>0.4</v>
      </c>
      <c r="J641" s="31">
        <v>0.70370370400000004</v>
      </c>
      <c r="K641" s="31">
        <v>1.7999999999999999E-2</v>
      </c>
      <c r="L641" s="29">
        <f t="shared" si="9"/>
        <v>3.0183299389002038</v>
      </c>
    </row>
    <row r="642" spans="1:12" x14ac:dyDescent="0.2">
      <c r="A642">
        <v>2880</v>
      </c>
      <c r="B642" s="43">
        <v>197</v>
      </c>
      <c r="C642" s="43">
        <v>197</v>
      </c>
      <c r="D642" s="43">
        <v>96</v>
      </c>
      <c r="E642" s="31">
        <v>0.48699999999999999</v>
      </c>
      <c r="F642" s="31">
        <v>0.254</v>
      </c>
      <c r="G642" s="31">
        <v>0.24399999999999999</v>
      </c>
      <c r="H642" s="31">
        <v>0.29899999999999999</v>
      </c>
      <c r="I642" s="31">
        <v>0.188</v>
      </c>
      <c r="J642" s="31">
        <v>0.49484536099999998</v>
      </c>
      <c r="K642" s="31">
        <v>1.4999999999999999E-2</v>
      </c>
      <c r="L642" s="29">
        <f t="shared" si="9"/>
        <v>2.4274111675126906</v>
      </c>
    </row>
    <row r="643" spans="1:12" x14ac:dyDescent="0.2">
      <c r="A643">
        <v>2882</v>
      </c>
      <c r="B643" s="43">
        <v>275</v>
      </c>
      <c r="C643" s="43">
        <v>275</v>
      </c>
      <c r="D643" s="43">
        <v>112</v>
      </c>
      <c r="E643" s="31">
        <v>0.40699999999999997</v>
      </c>
      <c r="F643" s="31">
        <v>0.33100000000000002</v>
      </c>
      <c r="G643" s="31">
        <v>0.251</v>
      </c>
      <c r="H643" s="31">
        <v>0.26500000000000001</v>
      </c>
      <c r="I643" s="31">
        <v>0.14199999999999999</v>
      </c>
      <c r="J643" s="31">
        <v>0.41176470599999998</v>
      </c>
      <c r="K643" s="31">
        <v>1.0999999999999999E-2</v>
      </c>
      <c r="L643" s="29">
        <f t="shared" ref="L643:L706" si="10">(F643+2*G643+3*H643+4*I643)/(1-K643)</f>
        <v>2.220424671385238</v>
      </c>
    </row>
    <row r="644" spans="1:12" x14ac:dyDescent="0.2">
      <c r="A644">
        <v>2883</v>
      </c>
      <c r="B644" s="43">
        <v>182</v>
      </c>
      <c r="C644" s="43">
        <v>182</v>
      </c>
      <c r="D644" s="43">
        <v>92</v>
      </c>
      <c r="E644" s="31">
        <v>0.505</v>
      </c>
      <c r="F644" s="31">
        <v>0.253</v>
      </c>
      <c r="G644" s="31">
        <v>0.23599999999999999</v>
      </c>
      <c r="H644" s="31">
        <v>0.28599999999999998</v>
      </c>
      <c r="I644" s="31">
        <v>0.22</v>
      </c>
      <c r="J644" s="31">
        <v>0.50828729299999997</v>
      </c>
      <c r="K644" s="31">
        <v>5.0000000000000001E-3</v>
      </c>
      <c r="L644" s="29">
        <f t="shared" si="10"/>
        <v>2.47537688442211</v>
      </c>
    </row>
    <row r="645" spans="1:12" x14ac:dyDescent="0.2">
      <c r="A645">
        <v>2884</v>
      </c>
      <c r="B645" s="43">
        <v>271</v>
      </c>
      <c r="C645" s="43">
        <v>271</v>
      </c>
      <c r="D645" s="43">
        <v>180</v>
      </c>
      <c r="E645" s="31">
        <v>0.66400000000000003</v>
      </c>
      <c r="F645" s="31">
        <v>0.19900000000000001</v>
      </c>
      <c r="G645" s="31">
        <v>0.13300000000000001</v>
      </c>
      <c r="H645" s="31">
        <v>0.314</v>
      </c>
      <c r="I645" s="31">
        <v>0.35099999999999998</v>
      </c>
      <c r="J645" s="31">
        <v>0.66666666699999999</v>
      </c>
      <c r="K645" s="31">
        <v>4.0000000000000001E-3</v>
      </c>
      <c r="L645" s="29">
        <f t="shared" si="10"/>
        <v>2.822289156626506</v>
      </c>
    </row>
    <row r="646" spans="1:12" x14ac:dyDescent="0.2">
      <c r="A646">
        <v>2885</v>
      </c>
      <c r="B646" s="43">
        <v>377</v>
      </c>
      <c r="C646" s="43">
        <v>377</v>
      </c>
      <c r="D646" s="43">
        <v>254</v>
      </c>
      <c r="E646" s="31">
        <v>0.67400000000000004</v>
      </c>
      <c r="F646" s="31">
        <v>0.154</v>
      </c>
      <c r="G646" s="31">
        <v>0.17</v>
      </c>
      <c r="H646" s="31">
        <v>0.32600000000000001</v>
      </c>
      <c r="I646" s="31">
        <v>0.34699999999999998</v>
      </c>
      <c r="J646" s="31">
        <v>0.67553191499999998</v>
      </c>
      <c r="K646" s="31">
        <v>3.0000000000000001E-3</v>
      </c>
      <c r="L646" s="29">
        <f t="shared" si="10"/>
        <v>2.868605817452357</v>
      </c>
    </row>
    <row r="647" spans="1:12" x14ac:dyDescent="0.2">
      <c r="A647">
        <v>2886</v>
      </c>
      <c r="B647" s="43">
        <v>295</v>
      </c>
      <c r="C647" s="43">
        <v>295</v>
      </c>
      <c r="D647" s="43">
        <v>127</v>
      </c>
      <c r="E647" s="31">
        <v>0.43099999999999999</v>
      </c>
      <c r="F647" s="31">
        <v>0.32500000000000001</v>
      </c>
      <c r="G647" s="31">
        <v>0.23100000000000001</v>
      </c>
      <c r="H647" s="31">
        <v>0.26400000000000001</v>
      </c>
      <c r="I647" s="31">
        <v>0.16600000000000001</v>
      </c>
      <c r="J647" s="31">
        <v>0.436426117</v>
      </c>
      <c r="K647" s="31">
        <v>1.4E-2</v>
      </c>
      <c r="L647" s="29">
        <f t="shared" si="10"/>
        <v>2.2748478701825561</v>
      </c>
    </row>
    <row r="648" spans="1:12" x14ac:dyDescent="0.2">
      <c r="A648">
        <v>2887</v>
      </c>
      <c r="B648" s="43">
        <v>275</v>
      </c>
      <c r="C648" s="43">
        <v>275</v>
      </c>
      <c r="D648" s="43">
        <v>150</v>
      </c>
      <c r="E648" s="31">
        <v>0.54500000000000004</v>
      </c>
      <c r="F648" s="31">
        <v>0.23300000000000001</v>
      </c>
      <c r="G648" s="31">
        <v>0.215</v>
      </c>
      <c r="H648" s="31">
        <v>0.29799999999999999</v>
      </c>
      <c r="I648" s="31">
        <v>0.247</v>
      </c>
      <c r="J648" s="31">
        <v>0.54945054900000001</v>
      </c>
      <c r="K648" s="31">
        <v>7.0000000000000001E-3</v>
      </c>
      <c r="L648" s="29">
        <f t="shared" si="10"/>
        <v>2.5629405840886204</v>
      </c>
    </row>
    <row r="649" spans="1:12" x14ac:dyDescent="0.2">
      <c r="A649">
        <v>2888</v>
      </c>
      <c r="B649" s="43">
        <v>152</v>
      </c>
      <c r="C649" s="43">
        <v>152</v>
      </c>
      <c r="D649" s="43">
        <v>77</v>
      </c>
      <c r="E649" s="31">
        <v>0.50700000000000001</v>
      </c>
      <c r="F649" s="31">
        <v>0.25700000000000001</v>
      </c>
      <c r="G649" s="31">
        <v>0.23699999999999999</v>
      </c>
      <c r="H649" s="31">
        <v>0.28899999999999998</v>
      </c>
      <c r="I649" s="31">
        <v>0.217</v>
      </c>
      <c r="J649" s="31">
        <v>0.50657894699999995</v>
      </c>
      <c r="K649" s="31">
        <v>0</v>
      </c>
      <c r="L649" s="29">
        <f t="shared" si="10"/>
        <v>2.4659999999999997</v>
      </c>
    </row>
    <row r="650" spans="1:12" x14ac:dyDescent="0.2">
      <c r="A650">
        <v>2890</v>
      </c>
      <c r="B650" s="43">
        <v>130</v>
      </c>
      <c r="C650" s="43">
        <v>130</v>
      </c>
      <c r="D650" s="43">
        <v>98</v>
      </c>
      <c r="E650" s="31">
        <v>0.754</v>
      </c>
      <c r="F650" s="31">
        <v>5.3999999999999999E-2</v>
      </c>
      <c r="G650" s="31">
        <v>0.17699999999999999</v>
      </c>
      <c r="H650" s="31">
        <v>0.33100000000000002</v>
      </c>
      <c r="I650" s="31">
        <v>0.42299999999999999</v>
      </c>
      <c r="J650" s="31">
        <v>0.765625</v>
      </c>
      <c r="K650" s="31">
        <v>1.4999999999999999E-2</v>
      </c>
      <c r="L650" s="29">
        <f t="shared" si="10"/>
        <v>3.1401015228426394</v>
      </c>
    </row>
    <row r="651" spans="1:12" x14ac:dyDescent="0.2">
      <c r="A651">
        <v>2892</v>
      </c>
      <c r="B651" s="43">
        <v>196</v>
      </c>
      <c r="C651" s="43">
        <v>196</v>
      </c>
      <c r="D651" s="43">
        <v>78</v>
      </c>
      <c r="E651" s="31">
        <v>0.39800000000000002</v>
      </c>
      <c r="F651" s="31">
        <v>0.33700000000000002</v>
      </c>
      <c r="G651" s="31">
        <v>0.26</v>
      </c>
      <c r="H651" s="31">
        <v>0.26</v>
      </c>
      <c r="I651" s="31">
        <v>0.13800000000000001</v>
      </c>
      <c r="J651" s="31">
        <v>0.4</v>
      </c>
      <c r="K651" s="31">
        <v>5.0000000000000001E-3</v>
      </c>
      <c r="L651" s="29">
        <f t="shared" si="10"/>
        <v>2.2000000000000002</v>
      </c>
    </row>
    <row r="652" spans="1:12" x14ac:dyDescent="0.2">
      <c r="A652">
        <v>2893</v>
      </c>
      <c r="B652" s="43">
        <v>229</v>
      </c>
      <c r="C652" s="43">
        <v>229</v>
      </c>
      <c r="D652" s="43">
        <v>136</v>
      </c>
      <c r="E652" s="31">
        <v>0.59399999999999997</v>
      </c>
      <c r="F652" s="31">
        <v>0.13100000000000001</v>
      </c>
      <c r="G652" s="31">
        <v>0.253</v>
      </c>
      <c r="H652" s="31">
        <v>0.376</v>
      </c>
      <c r="I652" s="31">
        <v>0.218</v>
      </c>
      <c r="J652" s="31">
        <v>0.60714285700000004</v>
      </c>
      <c r="K652" s="31">
        <v>2.1999999999999999E-2</v>
      </c>
      <c r="L652" s="29">
        <f t="shared" si="10"/>
        <v>2.6963190184049082</v>
      </c>
    </row>
    <row r="653" spans="1:12" x14ac:dyDescent="0.2">
      <c r="A653">
        <v>2894</v>
      </c>
      <c r="B653" s="43">
        <v>163</v>
      </c>
      <c r="C653" s="43">
        <v>163</v>
      </c>
      <c r="D653" s="43">
        <v>138</v>
      </c>
      <c r="E653" s="31">
        <v>0.84699999999999998</v>
      </c>
      <c r="F653" s="31">
        <v>0.08</v>
      </c>
      <c r="G653" s="31">
        <v>6.7000000000000004E-2</v>
      </c>
      <c r="H653" s="31">
        <v>0.31900000000000001</v>
      </c>
      <c r="I653" s="31">
        <v>0.52800000000000002</v>
      </c>
      <c r="J653" s="31">
        <v>0.85185185200000002</v>
      </c>
      <c r="K653" s="31">
        <v>6.0000000000000001E-3</v>
      </c>
      <c r="L653" s="29">
        <f t="shared" si="10"/>
        <v>3.302816901408451</v>
      </c>
    </row>
    <row r="654" spans="1:12" x14ac:dyDescent="0.2">
      <c r="A654">
        <v>2895</v>
      </c>
      <c r="B654" s="43">
        <v>33</v>
      </c>
      <c r="C654" s="43">
        <v>33</v>
      </c>
      <c r="D654" s="43">
        <v>25</v>
      </c>
      <c r="E654" s="31">
        <v>0.75800000000000001</v>
      </c>
      <c r="F654" s="31">
        <v>0</v>
      </c>
      <c r="G654" s="31">
        <v>0.24199999999999999</v>
      </c>
      <c r="H654" s="31">
        <v>0.36399999999999999</v>
      </c>
      <c r="I654" s="31">
        <v>0.39400000000000002</v>
      </c>
      <c r="J654" s="31">
        <v>0.75757575799999999</v>
      </c>
      <c r="K654" s="31">
        <v>0</v>
      </c>
      <c r="L654" s="29">
        <f t="shared" si="10"/>
        <v>3.1520000000000001</v>
      </c>
    </row>
    <row r="655" spans="1:12" x14ac:dyDescent="0.2">
      <c r="A655">
        <v>2896</v>
      </c>
      <c r="B655" s="43"/>
      <c r="C655" s="43"/>
      <c r="D655" s="43"/>
      <c r="E655" s="31">
        <v>0.65</v>
      </c>
      <c r="F655" s="31">
        <v>0.25</v>
      </c>
      <c r="G655" s="31">
        <v>0.1</v>
      </c>
      <c r="H655" s="31">
        <v>0.45</v>
      </c>
      <c r="I655" s="31">
        <v>0.2</v>
      </c>
      <c r="J655" s="31">
        <v>0.65</v>
      </c>
      <c r="K655" s="31">
        <v>0</v>
      </c>
      <c r="L655" s="29">
        <f t="shared" si="10"/>
        <v>2.6</v>
      </c>
    </row>
    <row r="656" spans="1:12" x14ac:dyDescent="0.2">
      <c r="A656">
        <v>2898</v>
      </c>
      <c r="B656" s="43">
        <v>389</v>
      </c>
      <c r="C656" s="43">
        <v>389</v>
      </c>
      <c r="D656" s="43">
        <v>219</v>
      </c>
      <c r="E656" s="31">
        <v>0.56299999999999994</v>
      </c>
      <c r="F656" s="31">
        <v>0.188</v>
      </c>
      <c r="G656" s="31">
        <v>0.224</v>
      </c>
      <c r="H656" s="31">
        <v>0.34399999999999997</v>
      </c>
      <c r="I656" s="31">
        <v>0.219</v>
      </c>
      <c r="J656" s="31">
        <v>0.57783641200000002</v>
      </c>
      <c r="K656" s="31">
        <v>2.5999999999999999E-2</v>
      </c>
      <c r="L656" s="29">
        <f t="shared" si="10"/>
        <v>2.6119096509240247</v>
      </c>
    </row>
    <row r="657" spans="1:12" x14ac:dyDescent="0.2">
      <c r="A657">
        <v>2899</v>
      </c>
      <c r="B657" s="43">
        <v>287</v>
      </c>
      <c r="C657" s="43">
        <v>287</v>
      </c>
      <c r="D657" s="43">
        <v>108</v>
      </c>
      <c r="E657" s="31">
        <v>0.376</v>
      </c>
      <c r="F657" s="31">
        <v>0.34100000000000003</v>
      </c>
      <c r="G657" s="31">
        <v>0.27500000000000002</v>
      </c>
      <c r="H657" s="31">
        <v>0.24</v>
      </c>
      <c r="I657" s="31">
        <v>0.13600000000000001</v>
      </c>
      <c r="J657" s="31">
        <v>0.37894736800000001</v>
      </c>
      <c r="K657" s="31">
        <v>7.0000000000000001E-3</v>
      </c>
      <c r="L657" s="29">
        <f t="shared" si="10"/>
        <v>2.1701913393756298</v>
      </c>
    </row>
    <row r="658" spans="1:12" x14ac:dyDescent="0.2">
      <c r="A658">
        <v>2900</v>
      </c>
      <c r="B658" s="43">
        <v>238</v>
      </c>
      <c r="C658" s="43">
        <v>238</v>
      </c>
      <c r="D658" s="43">
        <v>115</v>
      </c>
      <c r="E658" s="31">
        <v>0.48299999999999998</v>
      </c>
      <c r="F658" s="31">
        <v>0.20200000000000001</v>
      </c>
      <c r="G658" s="31">
        <v>0.311</v>
      </c>
      <c r="H658" s="31">
        <v>0.35699999999999998</v>
      </c>
      <c r="I658" s="31">
        <v>0.126</v>
      </c>
      <c r="J658" s="31">
        <v>0.48523206800000002</v>
      </c>
      <c r="K658" s="31">
        <v>4.0000000000000001E-3</v>
      </c>
      <c r="L658" s="29">
        <f t="shared" si="10"/>
        <v>2.4086345381526106</v>
      </c>
    </row>
    <row r="659" spans="1:12" x14ac:dyDescent="0.2">
      <c r="A659">
        <v>2902</v>
      </c>
      <c r="B659" s="43">
        <v>345</v>
      </c>
      <c r="C659" s="43">
        <v>345</v>
      </c>
      <c r="D659" s="43">
        <v>88</v>
      </c>
      <c r="E659" s="31">
        <v>0.255</v>
      </c>
      <c r="F659" s="31">
        <v>0.496</v>
      </c>
      <c r="G659" s="31">
        <v>0.249</v>
      </c>
      <c r="H659" s="31">
        <v>0.18</v>
      </c>
      <c r="I659" s="31">
        <v>7.4999999999999997E-2</v>
      </c>
      <c r="J659" s="31">
        <v>0.255072464</v>
      </c>
      <c r="K659" s="31">
        <v>0</v>
      </c>
      <c r="L659" s="29">
        <f t="shared" si="10"/>
        <v>1.8340000000000001</v>
      </c>
    </row>
    <row r="660" spans="1:12" x14ac:dyDescent="0.2">
      <c r="A660">
        <v>2903</v>
      </c>
      <c r="B660" s="43">
        <v>14</v>
      </c>
      <c r="C660" s="43">
        <v>14</v>
      </c>
      <c r="D660" s="43">
        <v>9</v>
      </c>
      <c r="E660" s="31">
        <v>0.64300000000000002</v>
      </c>
      <c r="F660" s="31">
        <v>0.214</v>
      </c>
      <c r="G660" s="31">
        <v>7.0999999999999994E-2</v>
      </c>
      <c r="H660" s="31">
        <v>0.57099999999999995</v>
      </c>
      <c r="I660" s="31">
        <v>7.0999999999999994E-2</v>
      </c>
      <c r="J660" s="31">
        <v>0.69230769199999997</v>
      </c>
      <c r="K660" s="31">
        <v>7.0999999999999994E-2</v>
      </c>
      <c r="L660" s="29">
        <f t="shared" si="10"/>
        <v>2.5328310010764259</v>
      </c>
    </row>
    <row r="661" spans="1:12" x14ac:dyDescent="0.2">
      <c r="A661">
        <v>2904</v>
      </c>
      <c r="B661" s="43">
        <v>101</v>
      </c>
      <c r="C661" s="43">
        <v>101</v>
      </c>
      <c r="D661" s="43">
        <v>54</v>
      </c>
      <c r="E661" s="31">
        <v>0.53500000000000003</v>
      </c>
      <c r="F661" s="31">
        <v>0.25700000000000001</v>
      </c>
      <c r="G661" s="31">
        <v>0.188</v>
      </c>
      <c r="H661" s="31">
        <v>0.41599999999999998</v>
      </c>
      <c r="I661" s="31">
        <v>0.11899999999999999</v>
      </c>
      <c r="J661" s="31">
        <v>0.54545454500000001</v>
      </c>
      <c r="K661" s="31">
        <v>0.02</v>
      </c>
      <c r="L661" s="29">
        <f t="shared" si="10"/>
        <v>2.4051020408163266</v>
      </c>
    </row>
    <row r="662" spans="1:12" x14ac:dyDescent="0.2">
      <c r="A662">
        <v>2905</v>
      </c>
      <c r="B662" s="43">
        <v>140</v>
      </c>
      <c r="C662" s="43">
        <v>140</v>
      </c>
      <c r="D662" s="43">
        <v>49</v>
      </c>
      <c r="E662" s="31">
        <v>0.35</v>
      </c>
      <c r="F662" s="31">
        <v>0.35</v>
      </c>
      <c r="G662" s="31">
        <v>0.29299999999999998</v>
      </c>
      <c r="H662" s="31">
        <v>0.17899999999999999</v>
      </c>
      <c r="I662" s="31">
        <v>0.17100000000000001</v>
      </c>
      <c r="J662" s="31">
        <v>0.35251798600000001</v>
      </c>
      <c r="K662" s="31">
        <v>7.0000000000000001E-3</v>
      </c>
      <c r="L662" s="29">
        <f t="shared" si="10"/>
        <v>2.1722054380664653</v>
      </c>
    </row>
    <row r="663" spans="1:12" x14ac:dyDescent="0.2">
      <c r="A663">
        <v>2906</v>
      </c>
      <c r="B663" s="43">
        <v>615</v>
      </c>
      <c r="C663" s="43">
        <v>615</v>
      </c>
      <c r="D663" s="43">
        <v>255</v>
      </c>
      <c r="E663" s="31">
        <v>0.41499999999999998</v>
      </c>
      <c r="F663" s="31">
        <v>0.29099999999999998</v>
      </c>
      <c r="G663" s="31">
        <v>0.28299999999999997</v>
      </c>
      <c r="H663" s="31">
        <v>0.32500000000000001</v>
      </c>
      <c r="I663" s="31">
        <v>8.8999999999999996E-2</v>
      </c>
      <c r="J663" s="31">
        <v>0.41940789499999998</v>
      </c>
      <c r="K663" s="31">
        <v>1.0999999999999999E-2</v>
      </c>
      <c r="L663" s="29">
        <f t="shared" si="10"/>
        <v>2.2123356926188071</v>
      </c>
    </row>
    <row r="664" spans="1:12" x14ac:dyDescent="0.2">
      <c r="A664">
        <v>2907</v>
      </c>
      <c r="B664" s="43">
        <v>286</v>
      </c>
      <c r="C664" s="43">
        <v>286</v>
      </c>
      <c r="D664" s="43">
        <v>187</v>
      </c>
      <c r="E664" s="31">
        <v>0.65400000000000003</v>
      </c>
      <c r="F664" s="31">
        <v>0.14699999999999999</v>
      </c>
      <c r="G664" s="31">
        <v>0.192</v>
      </c>
      <c r="H664" s="31">
        <v>0.27300000000000002</v>
      </c>
      <c r="I664" s="31">
        <v>0.38100000000000001</v>
      </c>
      <c r="J664" s="31">
        <v>0.65845070400000005</v>
      </c>
      <c r="K664" s="31">
        <v>7.0000000000000001E-3</v>
      </c>
      <c r="L664" s="29">
        <f t="shared" si="10"/>
        <v>2.8942598187311179</v>
      </c>
    </row>
    <row r="665" spans="1:12" x14ac:dyDescent="0.2">
      <c r="A665">
        <v>2908</v>
      </c>
      <c r="B665" s="43">
        <v>254</v>
      </c>
      <c r="C665" s="43">
        <v>254</v>
      </c>
      <c r="D665" s="43">
        <v>199</v>
      </c>
      <c r="E665" s="31">
        <v>0.78300000000000003</v>
      </c>
      <c r="F665" s="31">
        <v>7.0999999999999994E-2</v>
      </c>
      <c r="G665" s="31">
        <v>0.122</v>
      </c>
      <c r="H665" s="31">
        <v>0.38200000000000001</v>
      </c>
      <c r="I665" s="31">
        <v>0.40200000000000002</v>
      </c>
      <c r="J665" s="31">
        <v>0.80241935499999995</v>
      </c>
      <c r="K665" s="31">
        <v>2.4E-2</v>
      </c>
      <c r="L665" s="29">
        <f t="shared" si="10"/>
        <v>3.144467213114754</v>
      </c>
    </row>
    <row r="666" spans="1:12" x14ac:dyDescent="0.2">
      <c r="A666">
        <v>2909</v>
      </c>
      <c r="B666" s="43">
        <v>226</v>
      </c>
      <c r="C666" s="43">
        <v>226</v>
      </c>
      <c r="D666" s="43">
        <v>152</v>
      </c>
      <c r="E666" s="31">
        <v>0.67300000000000004</v>
      </c>
      <c r="F666" s="31">
        <v>0.155</v>
      </c>
      <c r="G666" s="31">
        <v>0.17299999999999999</v>
      </c>
      <c r="H666" s="31">
        <v>0.29199999999999998</v>
      </c>
      <c r="I666" s="31">
        <v>0.38100000000000001</v>
      </c>
      <c r="J666" s="31">
        <v>0.67256637200000002</v>
      </c>
      <c r="K666" s="31">
        <v>0</v>
      </c>
      <c r="L666" s="29">
        <f t="shared" si="10"/>
        <v>2.9009999999999998</v>
      </c>
    </row>
    <row r="667" spans="1:12" x14ac:dyDescent="0.2">
      <c r="A667">
        <v>2910</v>
      </c>
      <c r="B667" s="43">
        <v>292</v>
      </c>
      <c r="C667" s="43">
        <v>292</v>
      </c>
      <c r="D667" s="43">
        <v>163</v>
      </c>
      <c r="E667" s="31">
        <v>0.55800000000000005</v>
      </c>
      <c r="F667" s="31">
        <v>0.28100000000000003</v>
      </c>
      <c r="G667" s="31">
        <v>0.154</v>
      </c>
      <c r="H667" s="31">
        <v>0.28399999999999997</v>
      </c>
      <c r="I667" s="31">
        <v>0.27400000000000002</v>
      </c>
      <c r="J667" s="31">
        <v>0.562068966</v>
      </c>
      <c r="K667" s="31">
        <v>7.0000000000000001E-3</v>
      </c>
      <c r="L667" s="29">
        <f t="shared" si="10"/>
        <v>2.5548841893252767</v>
      </c>
    </row>
    <row r="668" spans="1:12" x14ac:dyDescent="0.2">
      <c r="A668">
        <v>2911</v>
      </c>
      <c r="B668" s="43">
        <v>179</v>
      </c>
      <c r="C668" s="43">
        <v>179</v>
      </c>
      <c r="D668" s="43">
        <v>109</v>
      </c>
      <c r="E668" s="31">
        <v>0.60899999999999999</v>
      </c>
      <c r="F668" s="31">
        <v>0.218</v>
      </c>
      <c r="G668" s="31">
        <v>0.156</v>
      </c>
      <c r="H668" s="31">
        <v>0.318</v>
      </c>
      <c r="I668" s="31">
        <v>0.29099999999999998</v>
      </c>
      <c r="J668" s="31">
        <v>0.61931818199999999</v>
      </c>
      <c r="K668" s="31">
        <v>1.7000000000000001E-2</v>
      </c>
      <c r="L668" s="29">
        <f t="shared" si="10"/>
        <v>2.6937945066124107</v>
      </c>
    </row>
    <row r="669" spans="1:12" x14ac:dyDescent="0.2">
      <c r="A669">
        <v>2912</v>
      </c>
      <c r="B669" s="43">
        <v>255</v>
      </c>
      <c r="C669" s="43">
        <v>255</v>
      </c>
      <c r="D669" s="43">
        <v>85</v>
      </c>
      <c r="E669" s="31">
        <v>0.33300000000000002</v>
      </c>
      <c r="F669" s="31">
        <v>0.36099999999999999</v>
      </c>
      <c r="G669" s="31">
        <v>0.247</v>
      </c>
      <c r="H669" s="31">
        <v>0.216</v>
      </c>
      <c r="I669" s="31">
        <v>0.11799999999999999</v>
      </c>
      <c r="J669" s="31">
        <v>0.35416666699999999</v>
      </c>
      <c r="K669" s="31">
        <v>5.8999999999999997E-2</v>
      </c>
      <c r="L669" s="29">
        <f t="shared" si="10"/>
        <v>2.0988310308182783</v>
      </c>
    </row>
    <row r="670" spans="1:12" x14ac:dyDescent="0.2">
      <c r="A670">
        <v>2913</v>
      </c>
      <c r="B670" s="43">
        <v>79</v>
      </c>
      <c r="C670" s="43">
        <v>79</v>
      </c>
      <c r="D670" s="43">
        <v>51</v>
      </c>
      <c r="E670" s="31">
        <v>0.64600000000000002</v>
      </c>
      <c r="F670" s="31">
        <v>0.152</v>
      </c>
      <c r="G670" s="31">
        <v>0.20300000000000001</v>
      </c>
      <c r="H670" s="31">
        <v>0.26600000000000001</v>
      </c>
      <c r="I670" s="31">
        <v>0.38</v>
      </c>
      <c r="J670" s="31">
        <v>0.64556961999999996</v>
      </c>
      <c r="K670" s="31">
        <v>0</v>
      </c>
      <c r="L670" s="29">
        <f t="shared" si="10"/>
        <v>2.8760000000000003</v>
      </c>
    </row>
    <row r="671" spans="1:12" x14ac:dyDescent="0.2">
      <c r="A671">
        <v>2914</v>
      </c>
      <c r="B671" s="43">
        <v>163</v>
      </c>
      <c r="C671" s="43">
        <v>163</v>
      </c>
      <c r="D671" s="43">
        <v>60</v>
      </c>
      <c r="E671" s="31">
        <v>0.36799999999999999</v>
      </c>
      <c r="F671" s="31">
        <v>0.42299999999999999</v>
      </c>
      <c r="G671" s="31">
        <v>0.20200000000000001</v>
      </c>
      <c r="H671" s="31">
        <v>0.215</v>
      </c>
      <c r="I671" s="31">
        <v>0.153</v>
      </c>
      <c r="J671" s="31">
        <v>0.37037037</v>
      </c>
      <c r="K671" s="31">
        <v>6.0000000000000001E-3</v>
      </c>
      <c r="L671" s="29">
        <f t="shared" si="10"/>
        <v>2.0965794768611672</v>
      </c>
    </row>
    <row r="672" spans="1:12" x14ac:dyDescent="0.2">
      <c r="A672">
        <v>2915</v>
      </c>
      <c r="B672" s="43">
        <v>218</v>
      </c>
      <c r="C672" s="43">
        <v>218</v>
      </c>
      <c r="D672" s="43">
        <v>106</v>
      </c>
      <c r="E672" s="31">
        <v>0.48599999999999999</v>
      </c>
      <c r="F672" s="31">
        <v>0.26100000000000001</v>
      </c>
      <c r="G672" s="31">
        <v>0.248</v>
      </c>
      <c r="H672" s="31">
        <v>0.23899999999999999</v>
      </c>
      <c r="I672" s="31">
        <v>0.248</v>
      </c>
      <c r="J672" s="31">
        <v>0.488479263</v>
      </c>
      <c r="K672" s="31">
        <v>5.0000000000000001E-3</v>
      </c>
      <c r="L672" s="29">
        <f t="shared" si="10"/>
        <v>2.4783919597989952</v>
      </c>
    </row>
    <row r="673" spans="1:12" x14ac:dyDescent="0.2">
      <c r="A673">
        <v>2916</v>
      </c>
      <c r="B673" s="43">
        <v>561</v>
      </c>
      <c r="C673" s="43">
        <v>561</v>
      </c>
      <c r="D673" s="43">
        <v>324</v>
      </c>
      <c r="E673" s="31">
        <v>0.57799999999999996</v>
      </c>
      <c r="F673" s="31">
        <v>0.18</v>
      </c>
      <c r="G673" s="31">
        <v>0.23400000000000001</v>
      </c>
      <c r="H673" s="31">
        <v>0.41199999999999998</v>
      </c>
      <c r="I673" s="31">
        <v>0.16600000000000001</v>
      </c>
      <c r="J673" s="31">
        <v>0.58273381300000004</v>
      </c>
      <c r="K673" s="31">
        <v>8.9999999999999993E-3</v>
      </c>
      <c r="L673" s="29">
        <f t="shared" si="10"/>
        <v>2.5711402623612511</v>
      </c>
    </row>
    <row r="674" spans="1:12" x14ac:dyDescent="0.2">
      <c r="A674">
        <v>2917</v>
      </c>
      <c r="B674" s="43">
        <v>600</v>
      </c>
      <c r="C674" s="43">
        <v>600</v>
      </c>
      <c r="D674" s="43">
        <v>247</v>
      </c>
      <c r="E674" s="31">
        <v>0.41199999999999998</v>
      </c>
      <c r="F674" s="31">
        <v>0.26700000000000002</v>
      </c>
      <c r="G674" s="31">
        <v>0.23499999999999999</v>
      </c>
      <c r="H674" s="31">
        <v>0.29499999999999998</v>
      </c>
      <c r="I674" s="31">
        <v>0.11700000000000001</v>
      </c>
      <c r="J674" s="31">
        <v>0.45072992699999997</v>
      </c>
      <c r="K674" s="31">
        <v>8.6999999999999994E-2</v>
      </c>
      <c r="L674" s="29">
        <f t="shared" si="10"/>
        <v>2.2891566265060237</v>
      </c>
    </row>
    <row r="675" spans="1:12" x14ac:dyDescent="0.2">
      <c r="A675">
        <v>2918</v>
      </c>
      <c r="B675" s="43">
        <v>319</v>
      </c>
      <c r="C675" s="43">
        <v>319</v>
      </c>
      <c r="D675" s="43">
        <v>96</v>
      </c>
      <c r="E675" s="31">
        <v>0.30099999999999999</v>
      </c>
      <c r="F675" s="31">
        <v>0.48</v>
      </c>
      <c r="G675" s="31">
        <v>0.21299999999999999</v>
      </c>
      <c r="H675" s="31">
        <v>0.191</v>
      </c>
      <c r="I675" s="31">
        <v>0.11</v>
      </c>
      <c r="J675" s="31">
        <v>0.30283911699999999</v>
      </c>
      <c r="K675" s="31">
        <v>6.0000000000000001E-3</v>
      </c>
      <c r="L675" s="29">
        <f t="shared" si="10"/>
        <v>1.9305835010060362</v>
      </c>
    </row>
    <row r="676" spans="1:12" x14ac:dyDescent="0.2">
      <c r="A676">
        <v>2919</v>
      </c>
      <c r="B676" s="43">
        <v>110</v>
      </c>
      <c r="C676" s="43">
        <v>110</v>
      </c>
      <c r="D676" s="43">
        <v>42</v>
      </c>
      <c r="E676" s="31">
        <v>0.38200000000000001</v>
      </c>
      <c r="F676" s="31">
        <v>0.255</v>
      </c>
      <c r="G676" s="31">
        <v>0.35499999999999998</v>
      </c>
      <c r="H676" s="31">
        <v>0.17299999999999999</v>
      </c>
      <c r="I676" s="31">
        <v>0.20899999999999999</v>
      </c>
      <c r="J676" s="31">
        <v>0.385321101</v>
      </c>
      <c r="K676" s="31">
        <v>8.9999999999999993E-3</v>
      </c>
      <c r="L676" s="29">
        <f t="shared" si="10"/>
        <v>2.3410696266397575</v>
      </c>
    </row>
    <row r="677" spans="1:12" x14ac:dyDescent="0.2">
      <c r="A677">
        <v>2920</v>
      </c>
      <c r="B677" s="43">
        <v>211</v>
      </c>
      <c r="C677" s="43">
        <v>211</v>
      </c>
      <c r="D677" s="43">
        <v>138</v>
      </c>
      <c r="E677" s="31">
        <v>0.65400000000000003</v>
      </c>
      <c r="F677" s="31">
        <v>0.11799999999999999</v>
      </c>
      <c r="G677" s="31">
        <v>0.20899999999999999</v>
      </c>
      <c r="H677" s="31">
        <v>0.36499999999999999</v>
      </c>
      <c r="I677" s="31">
        <v>0.28899999999999998</v>
      </c>
      <c r="J677" s="31">
        <v>0.66666666699999999</v>
      </c>
      <c r="K677" s="31">
        <v>1.9E-2</v>
      </c>
      <c r="L677" s="29">
        <f t="shared" si="10"/>
        <v>2.8409785932721712</v>
      </c>
    </row>
    <row r="678" spans="1:12" x14ac:dyDescent="0.2">
      <c r="A678">
        <v>2921</v>
      </c>
      <c r="B678" s="43">
        <v>100</v>
      </c>
      <c r="C678" s="43">
        <v>100</v>
      </c>
      <c r="D678" s="43">
        <v>37</v>
      </c>
      <c r="E678" s="31">
        <v>0.37</v>
      </c>
      <c r="F678" s="31">
        <v>0.43</v>
      </c>
      <c r="G678" s="31">
        <v>0.2</v>
      </c>
      <c r="H678" s="31">
        <v>0.25</v>
      </c>
      <c r="I678" s="31">
        <v>0.12</v>
      </c>
      <c r="J678" s="31">
        <v>0.37</v>
      </c>
      <c r="K678" s="31">
        <v>0</v>
      </c>
      <c r="L678" s="29">
        <f t="shared" si="10"/>
        <v>2.06</v>
      </c>
    </row>
    <row r="679" spans="1:12" x14ac:dyDescent="0.2">
      <c r="A679">
        <v>2922</v>
      </c>
      <c r="B679" s="43">
        <v>51</v>
      </c>
      <c r="C679" s="43">
        <v>51</v>
      </c>
      <c r="D679" s="43">
        <v>20</v>
      </c>
      <c r="E679" s="31">
        <v>0.39200000000000002</v>
      </c>
      <c r="F679" s="31">
        <v>0.51</v>
      </c>
      <c r="G679" s="31">
        <v>9.8000000000000004E-2</v>
      </c>
      <c r="H679" s="31">
        <v>0.27500000000000002</v>
      </c>
      <c r="I679" s="31">
        <v>0.11799999999999999</v>
      </c>
      <c r="J679" s="31">
        <v>0.39215686300000002</v>
      </c>
      <c r="K679" s="31">
        <v>0</v>
      </c>
      <c r="L679" s="29">
        <f t="shared" si="10"/>
        <v>2.0030000000000001</v>
      </c>
    </row>
    <row r="680" spans="1:12" x14ac:dyDescent="0.2">
      <c r="A680">
        <v>2926</v>
      </c>
      <c r="B680" s="43">
        <v>348</v>
      </c>
      <c r="C680" s="43">
        <v>348</v>
      </c>
      <c r="D680" s="43">
        <v>113</v>
      </c>
      <c r="E680" s="31">
        <v>0.32500000000000001</v>
      </c>
      <c r="F680" s="31">
        <v>0.44</v>
      </c>
      <c r="G680" s="31">
        <v>0.23300000000000001</v>
      </c>
      <c r="H680" s="31">
        <v>0.22700000000000001</v>
      </c>
      <c r="I680" s="31">
        <v>9.8000000000000004E-2</v>
      </c>
      <c r="J680" s="31">
        <v>0.32564841500000002</v>
      </c>
      <c r="K680" s="31">
        <v>3.0000000000000001E-3</v>
      </c>
      <c r="L680" s="29">
        <f t="shared" si="10"/>
        <v>1.9849548645937813</v>
      </c>
    </row>
    <row r="681" spans="1:12" x14ac:dyDescent="0.2">
      <c r="A681">
        <v>2927</v>
      </c>
      <c r="B681" s="43">
        <v>617</v>
      </c>
      <c r="C681" s="43">
        <v>617</v>
      </c>
      <c r="D681" s="43">
        <v>283</v>
      </c>
      <c r="E681" s="31">
        <v>0.45900000000000002</v>
      </c>
      <c r="F681" s="31">
        <v>0.27700000000000002</v>
      </c>
      <c r="G681" s="31">
        <v>0.23799999999999999</v>
      </c>
      <c r="H681" s="31">
        <v>0.28999999999999998</v>
      </c>
      <c r="I681" s="31">
        <v>0.16900000000000001</v>
      </c>
      <c r="J681" s="31">
        <v>0.47088186399999998</v>
      </c>
      <c r="K681" s="31">
        <v>2.5999999999999999E-2</v>
      </c>
      <c r="L681" s="29">
        <f t="shared" si="10"/>
        <v>2.3603696098562628</v>
      </c>
    </row>
    <row r="682" spans="1:12" x14ac:dyDescent="0.2">
      <c r="A682">
        <v>2929</v>
      </c>
      <c r="B682" s="43">
        <v>175</v>
      </c>
      <c r="C682" s="43">
        <v>175</v>
      </c>
      <c r="D682" s="43">
        <v>76</v>
      </c>
      <c r="E682" s="31">
        <v>0.434</v>
      </c>
      <c r="F682" s="31">
        <v>0.29099999999999998</v>
      </c>
      <c r="G682" s="31">
        <v>0.26300000000000001</v>
      </c>
      <c r="H682" s="31">
        <v>0.24</v>
      </c>
      <c r="I682" s="31">
        <v>0.19400000000000001</v>
      </c>
      <c r="J682" s="31">
        <v>0.43930635800000001</v>
      </c>
      <c r="K682" s="31">
        <v>1.0999999999999999E-2</v>
      </c>
      <c r="L682" s="29">
        <f t="shared" si="10"/>
        <v>2.3387259858442868</v>
      </c>
    </row>
    <row r="683" spans="1:12" x14ac:dyDescent="0.2">
      <c r="A683">
        <v>2932</v>
      </c>
      <c r="B683" s="43">
        <v>232</v>
      </c>
      <c r="C683" s="43">
        <v>232</v>
      </c>
      <c r="D683" s="43">
        <v>106</v>
      </c>
      <c r="E683" s="31">
        <v>0.45700000000000002</v>
      </c>
      <c r="F683" s="31">
        <v>0.30199999999999999</v>
      </c>
      <c r="G683" s="31">
        <v>0.23300000000000001</v>
      </c>
      <c r="H683" s="31">
        <v>0.26700000000000002</v>
      </c>
      <c r="I683" s="31">
        <v>0.19</v>
      </c>
      <c r="J683" s="31">
        <v>0.46086956499999998</v>
      </c>
      <c r="K683" s="31">
        <v>8.9999999999999993E-3</v>
      </c>
      <c r="L683" s="29">
        <f t="shared" si="10"/>
        <v>2.3501513622603429</v>
      </c>
    </row>
    <row r="684" spans="1:12" x14ac:dyDescent="0.2">
      <c r="A684">
        <v>2938</v>
      </c>
      <c r="B684" s="43">
        <v>226</v>
      </c>
      <c r="C684" s="43">
        <v>226</v>
      </c>
      <c r="D684" s="43">
        <v>183</v>
      </c>
      <c r="E684" s="31">
        <v>0.81</v>
      </c>
      <c r="F684" s="31">
        <v>0.115</v>
      </c>
      <c r="G684" s="31">
        <v>7.4999999999999997E-2</v>
      </c>
      <c r="H684" s="31">
        <v>0.32700000000000001</v>
      </c>
      <c r="I684" s="31">
        <v>0.48199999999999998</v>
      </c>
      <c r="J684" s="31">
        <v>0.80973451299999999</v>
      </c>
      <c r="K684" s="31">
        <v>0</v>
      </c>
      <c r="L684" s="29">
        <f t="shared" si="10"/>
        <v>3.1739999999999999</v>
      </c>
    </row>
    <row r="685" spans="1:12" x14ac:dyDescent="0.2">
      <c r="A685">
        <v>2939</v>
      </c>
      <c r="B685" s="43">
        <v>225</v>
      </c>
      <c r="C685" s="43">
        <v>225</v>
      </c>
      <c r="D685" s="43">
        <v>109</v>
      </c>
      <c r="E685" s="31">
        <v>0.48399999999999999</v>
      </c>
      <c r="F685" s="31">
        <v>0.30199999999999999</v>
      </c>
      <c r="G685" s="31">
        <v>0.2</v>
      </c>
      <c r="H685" s="31">
        <v>0.249</v>
      </c>
      <c r="I685" s="31">
        <v>0.23599999999999999</v>
      </c>
      <c r="J685" s="31">
        <v>0.49099099099999999</v>
      </c>
      <c r="K685" s="31">
        <v>1.2999999999999999E-2</v>
      </c>
      <c r="L685" s="29">
        <f t="shared" si="10"/>
        <v>2.4245187436676798</v>
      </c>
    </row>
    <row r="686" spans="1:12" x14ac:dyDescent="0.2">
      <c r="A686">
        <v>2940</v>
      </c>
      <c r="B686" s="43">
        <v>179</v>
      </c>
      <c r="C686" s="43">
        <v>179</v>
      </c>
      <c r="D686" s="43">
        <v>61</v>
      </c>
      <c r="E686" s="31">
        <v>0.34100000000000003</v>
      </c>
      <c r="F686" s="31">
        <v>0.441</v>
      </c>
      <c r="G686" s="31">
        <v>0.218</v>
      </c>
      <c r="H686" s="31">
        <v>0.27400000000000002</v>
      </c>
      <c r="I686" s="31">
        <v>6.7000000000000004E-2</v>
      </c>
      <c r="J686" s="31">
        <v>0.34078212299999999</v>
      </c>
      <c r="K686" s="31">
        <v>0</v>
      </c>
      <c r="L686" s="29">
        <f t="shared" si="10"/>
        <v>1.9670000000000001</v>
      </c>
    </row>
    <row r="687" spans="1:12" x14ac:dyDescent="0.2">
      <c r="A687">
        <v>2941</v>
      </c>
      <c r="B687" s="43">
        <v>238</v>
      </c>
      <c r="C687" s="43">
        <v>238</v>
      </c>
      <c r="D687" s="43">
        <v>150</v>
      </c>
      <c r="E687" s="31">
        <v>0.63</v>
      </c>
      <c r="F687" s="31">
        <v>0.193</v>
      </c>
      <c r="G687" s="31">
        <v>0.17199999999999999</v>
      </c>
      <c r="H687" s="31">
        <v>0.28199999999999997</v>
      </c>
      <c r="I687" s="31">
        <v>0.34899999999999998</v>
      </c>
      <c r="J687" s="31">
        <v>0.63291139200000002</v>
      </c>
      <c r="K687" s="31">
        <v>4.0000000000000001E-3</v>
      </c>
      <c r="L687" s="29">
        <f t="shared" si="10"/>
        <v>2.7901606425702812</v>
      </c>
    </row>
    <row r="688" spans="1:12" x14ac:dyDescent="0.2">
      <c r="A688">
        <v>2942</v>
      </c>
      <c r="B688" s="43">
        <v>199</v>
      </c>
      <c r="C688" s="43">
        <v>199</v>
      </c>
      <c r="D688" s="43">
        <v>143</v>
      </c>
      <c r="E688" s="31">
        <v>0.71899999999999997</v>
      </c>
      <c r="F688" s="31">
        <v>4.4999999999999998E-2</v>
      </c>
      <c r="G688" s="31">
        <v>0.20599999999999999</v>
      </c>
      <c r="H688" s="31">
        <v>0.44700000000000001</v>
      </c>
      <c r="I688" s="31">
        <v>0.27100000000000002</v>
      </c>
      <c r="J688" s="31">
        <v>0.74093264199999997</v>
      </c>
      <c r="K688" s="31">
        <v>0.03</v>
      </c>
      <c r="L688" s="29">
        <f t="shared" si="10"/>
        <v>2.9711340206185568</v>
      </c>
    </row>
    <row r="689" spans="1:12" x14ac:dyDescent="0.2">
      <c r="A689">
        <v>2943</v>
      </c>
      <c r="B689" s="43">
        <v>123</v>
      </c>
      <c r="C689" s="43">
        <v>123</v>
      </c>
      <c r="D689" s="43">
        <v>52</v>
      </c>
      <c r="E689" s="31">
        <v>0.42299999999999999</v>
      </c>
      <c r="F689" s="31">
        <v>0.35</v>
      </c>
      <c r="G689" s="31">
        <v>0.22800000000000001</v>
      </c>
      <c r="H689" s="31">
        <v>0.29299999999999998</v>
      </c>
      <c r="I689" s="31">
        <v>0.13</v>
      </c>
      <c r="J689" s="31">
        <v>0.42276422800000002</v>
      </c>
      <c r="K689" s="31">
        <v>0</v>
      </c>
      <c r="L689" s="29">
        <f t="shared" si="10"/>
        <v>2.2050000000000001</v>
      </c>
    </row>
    <row r="690" spans="1:12" x14ac:dyDescent="0.2">
      <c r="A690">
        <v>2944</v>
      </c>
      <c r="B690" s="43">
        <v>267</v>
      </c>
      <c r="C690" s="43">
        <v>267</v>
      </c>
      <c r="D690" s="43">
        <v>184</v>
      </c>
      <c r="E690" s="31">
        <v>0.68899999999999995</v>
      </c>
      <c r="F690" s="31">
        <v>0.124</v>
      </c>
      <c r="G690" s="31">
        <v>0.17599999999999999</v>
      </c>
      <c r="H690" s="31">
        <v>0.28499999999999998</v>
      </c>
      <c r="I690" s="31">
        <v>0.40400000000000003</v>
      </c>
      <c r="J690" s="31">
        <v>0.696969697</v>
      </c>
      <c r="K690" s="31">
        <v>1.0999999999999999E-2</v>
      </c>
      <c r="L690" s="29">
        <f t="shared" si="10"/>
        <v>2.9797775530839234</v>
      </c>
    </row>
    <row r="691" spans="1:12" x14ac:dyDescent="0.2">
      <c r="A691">
        <v>2945</v>
      </c>
      <c r="B691" s="43">
        <v>216</v>
      </c>
      <c r="C691" s="43">
        <v>216</v>
      </c>
      <c r="D691" s="43">
        <v>127</v>
      </c>
      <c r="E691" s="31">
        <v>0.58799999999999997</v>
      </c>
      <c r="F691" s="31">
        <v>0.20399999999999999</v>
      </c>
      <c r="G691" s="31">
        <v>0.19900000000000001</v>
      </c>
      <c r="H691" s="31">
        <v>0.27800000000000002</v>
      </c>
      <c r="I691" s="31">
        <v>0.31</v>
      </c>
      <c r="J691" s="31">
        <v>0.59345794399999996</v>
      </c>
      <c r="K691" s="31">
        <v>8.9999999999999993E-3</v>
      </c>
      <c r="L691" s="29">
        <f t="shared" si="10"/>
        <v>2.7003027245206863</v>
      </c>
    </row>
    <row r="692" spans="1:12" x14ac:dyDescent="0.2">
      <c r="A692">
        <v>2946</v>
      </c>
      <c r="B692" s="43"/>
      <c r="C692" s="43"/>
      <c r="D692" s="43"/>
      <c r="E692" s="31">
        <v>0.39600000000000002</v>
      </c>
      <c r="F692" s="31">
        <v>0.373</v>
      </c>
      <c r="G692" s="31">
        <v>0.22500000000000001</v>
      </c>
      <c r="H692" s="31">
        <v>0.219</v>
      </c>
      <c r="I692" s="31">
        <v>0.17799999999999999</v>
      </c>
      <c r="J692" s="31">
        <v>0.39880952400000003</v>
      </c>
      <c r="K692" s="31">
        <v>6.0000000000000001E-3</v>
      </c>
      <c r="L692" s="29">
        <f t="shared" si="10"/>
        <v>2.2052313883299801</v>
      </c>
    </row>
    <row r="693" spans="1:12" x14ac:dyDescent="0.2">
      <c r="A693">
        <v>2948</v>
      </c>
      <c r="B693" s="43">
        <v>20</v>
      </c>
      <c r="C693" s="43">
        <v>20</v>
      </c>
      <c r="D693" s="43">
        <v>10</v>
      </c>
      <c r="E693" s="31">
        <v>0.5</v>
      </c>
      <c r="F693" s="31">
        <v>0.15</v>
      </c>
      <c r="G693" s="31">
        <v>0.35</v>
      </c>
      <c r="H693" s="31">
        <v>0.35</v>
      </c>
      <c r="I693" s="31">
        <v>0.15</v>
      </c>
      <c r="J693" s="31">
        <v>0.5</v>
      </c>
      <c r="K693" s="31">
        <v>0</v>
      </c>
      <c r="L693" s="29">
        <f t="shared" si="10"/>
        <v>2.5</v>
      </c>
    </row>
    <row r="694" spans="1:12" x14ac:dyDescent="0.2">
      <c r="A694">
        <v>2950</v>
      </c>
      <c r="B694" s="43">
        <v>168</v>
      </c>
      <c r="C694" s="43">
        <v>168</v>
      </c>
      <c r="D694" s="43">
        <v>85</v>
      </c>
      <c r="E694" s="31">
        <v>0.50600000000000001</v>
      </c>
      <c r="F694" s="31">
        <v>0.27400000000000002</v>
      </c>
      <c r="G694" s="31">
        <v>0.214</v>
      </c>
      <c r="H694" s="31">
        <v>0.25600000000000001</v>
      </c>
      <c r="I694" s="31">
        <v>0.25</v>
      </c>
      <c r="J694" s="31">
        <v>0.50898203600000003</v>
      </c>
      <c r="K694" s="31">
        <v>6.0000000000000001E-3</v>
      </c>
      <c r="L694" s="29">
        <f t="shared" si="10"/>
        <v>2.4849094567404424</v>
      </c>
    </row>
    <row r="695" spans="1:12" x14ac:dyDescent="0.2">
      <c r="A695">
        <v>2951</v>
      </c>
      <c r="B695" s="43">
        <v>281</v>
      </c>
      <c r="C695" s="43">
        <v>281</v>
      </c>
      <c r="D695" s="43">
        <v>138</v>
      </c>
      <c r="E695" s="31">
        <v>0.49099999999999999</v>
      </c>
      <c r="F695" s="31">
        <v>0.249</v>
      </c>
      <c r="G695" s="31">
        <v>0.23499999999999999</v>
      </c>
      <c r="H695" s="31">
        <v>0.26300000000000001</v>
      </c>
      <c r="I695" s="31">
        <v>0.22800000000000001</v>
      </c>
      <c r="J695" s="31">
        <v>0.50364963500000004</v>
      </c>
      <c r="K695" s="31">
        <v>2.5000000000000001E-2</v>
      </c>
      <c r="L695" s="29">
        <f t="shared" si="10"/>
        <v>2.4820512820512821</v>
      </c>
    </row>
    <row r="696" spans="1:12" x14ac:dyDescent="0.2">
      <c r="A696">
        <v>2952</v>
      </c>
      <c r="B696" s="43">
        <v>247</v>
      </c>
      <c r="C696" s="43">
        <v>247</v>
      </c>
      <c r="D696" s="43">
        <v>89</v>
      </c>
      <c r="E696" s="31">
        <v>0.36</v>
      </c>
      <c r="F696" s="31">
        <v>0.44900000000000001</v>
      </c>
      <c r="G696" s="31">
        <v>0.186</v>
      </c>
      <c r="H696" s="31">
        <v>0.251</v>
      </c>
      <c r="I696" s="31">
        <v>0.109</v>
      </c>
      <c r="J696" s="31">
        <v>0.36178861800000001</v>
      </c>
      <c r="K696" s="31">
        <v>4.0000000000000001E-3</v>
      </c>
      <c r="L696" s="29">
        <f t="shared" si="10"/>
        <v>2.0180722891566263</v>
      </c>
    </row>
    <row r="697" spans="1:12" x14ac:dyDescent="0.2">
      <c r="A697">
        <v>2953</v>
      </c>
      <c r="B697" s="43">
        <v>149</v>
      </c>
      <c r="C697" s="43">
        <v>149</v>
      </c>
      <c r="D697" s="43">
        <v>64</v>
      </c>
      <c r="E697" s="31">
        <v>0.43</v>
      </c>
      <c r="F697" s="31">
        <v>0.34899999999999998</v>
      </c>
      <c r="G697" s="31">
        <v>0.20799999999999999</v>
      </c>
      <c r="H697" s="31">
        <v>0.255</v>
      </c>
      <c r="I697" s="31">
        <v>0.17399999999999999</v>
      </c>
      <c r="J697" s="31">
        <v>0.43537415000000002</v>
      </c>
      <c r="K697" s="31">
        <v>1.2999999999999999E-2</v>
      </c>
      <c r="L697" s="29">
        <f t="shared" si="10"/>
        <v>2.2553191489361701</v>
      </c>
    </row>
    <row r="698" spans="1:12" x14ac:dyDescent="0.2">
      <c r="A698">
        <v>2954</v>
      </c>
      <c r="B698" s="43">
        <v>201</v>
      </c>
      <c r="C698" s="43">
        <v>201</v>
      </c>
      <c r="D698" s="43">
        <v>133</v>
      </c>
      <c r="E698" s="31">
        <v>0.66200000000000003</v>
      </c>
      <c r="F698" s="31">
        <v>0.17399999999999999</v>
      </c>
      <c r="G698" s="31">
        <v>0.154</v>
      </c>
      <c r="H698" s="31">
        <v>0.27900000000000003</v>
      </c>
      <c r="I698" s="31">
        <v>0.38300000000000001</v>
      </c>
      <c r="J698" s="31">
        <v>0.66834170900000001</v>
      </c>
      <c r="K698" s="31">
        <v>0.01</v>
      </c>
      <c r="L698" s="29">
        <f t="shared" si="10"/>
        <v>2.87979797979798</v>
      </c>
    </row>
    <row r="699" spans="1:12" x14ac:dyDescent="0.2">
      <c r="A699">
        <v>2955</v>
      </c>
      <c r="B699" s="43">
        <v>217</v>
      </c>
      <c r="C699" s="43">
        <v>217</v>
      </c>
      <c r="D699" s="43">
        <v>128</v>
      </c>
      <c r="E699" s="31">
        <v>0.59</v>
      </c>
      <c r="F699" s="31">
        <v>0.16600000000000001</v>
      </c>
      <c r="G699" s="31">
        <v>0.24</v>
      </c>
      <c r="H699" s="31">
        <v>0.32300000000000001</v>
      </c>
      <c r="I699" s="31">
        <v>0.26700000000000002</v>
      </c>
      <c r="J699" s="31">
        <v>0.592592593</v>
      </c>
      <c r="K699" s="31">
        <v>5.0000000000000001E-3</v>
      </c>
      <c r="L699" s="29">
        <f t="shared" si="10"/>
        <v>2.6964824120603019</v>
      </c>
    </row>
    <row r="700" spans="1:12" x14ac:dyDescent="0.2">
      <c r="A700">
        <v>2956</v>
      </c>
      <c r="B700" s="43">
        <v>139</v>
      </c>
      <c r="C700" s="43">
        <v>139</v>
      </c>
      <c r="D700" s="43">
        <v>67</v>
      </c>
      <c r="E700" s="31">
        <v>0.48199999999999998</v>
      </c>
      <c r="F700" s="31">
        <v>0.23</v>
      </c>
      <c r="G700" s="31">
        <v>0.28100000000000003</v>
      </c>
      <c r="H700" s="31">
        <v>0.23</v>
      </c>
      <c r="I700" s="31">
        <v>0.252</v>
      </c>
      <c r="J700" s="31">
        <v>0.485507246</v>
      </c>
      <c r="K700" s="31">
        <v>7.0000000000000001E-3</v>
      </c>
      <c r="L700" s="29">
        <f t="shared" si="10"/>
        <v>2.5075528700906347</v>
      </c>
    </row>
    <row r="701" spans="1:12" x14ac:dyDescent="0.2">
      <c r="A701">
        <v>2959</v>
      </c>
      <c r="B701" s="43">
        <v>490</v>
      </c>
      <c r="C701" s="43">
        <v>490</v>
      </c>
      <c r="D701" s="43">
        <v>245</v>
      </c>
      <c r="E701" s="31">
        <v>0.5</v>
      </c>
      <c r="F701" s="31">
        <v>0.17299999999999999</v>
      </c>
      <c r="G701" s="31">
        <v>0.26500000000000001</v>
      </c>
      <c r="H701" s="31">
        <v>0.35899999999999999</v>
      </c>
      <c r="I701" s="31">
        <v>0.14099999999999999</v>
      </c>
      <c r="J701" s="31">
        <v>0.53260869600000005</v>
      </c>
      <c r="K701" s="31">
        <v>6.0999999999999999E-2</v>
      </c>
      <c r="L701" s="29">
        <f t="shared" si="10"/>
        <v>2.4962726304579337</v>
      </c>
    </row>
    <row r="702" spans="1:12" x14ac:dyDescent="0.2">
      <c r="A702">
        <v>2961</v>
      </c>
      <c r="B702" s="43">
        <v>376</v>
      </c>
      <c r="C702" s="43">
        <v>376</v>
      </c>
      <c r="D702" s="43">
        <v>121</v>
      </c>
      <c r="E702" s="31">
        <v>0.32200000000000001</v>
      </c>
      <c r="F702" s="31">
        <v>0.47899999999999998</v>
      </c>
      <c r="G702" s="31">
        <v>0.191</v>
      </c>
      <c r="H702" s="31">
        <v>0.19900000000000001</v>
      </c>
      <c r="I702" s="31">
        <v>0.122</v>
      </c>
      <c r="J702" s="31">
        <v>0.32439678300000002</v>
      </c>
      <c r="K702" s="31">
        <v>8.0000000000000002E-3</v>
      </c>
      <c r="L702" s="29">
        <f t="shared" si="10"/>
        <v>1.9616935483870968</v>
      </c>
    </row>
    <row r="703" spans="1:12" x14ac:dyDescent="0.2">
      <c r="A703">
        <v>2962</v>
      </c>
      <c r="B703" s="43">
        <v>140</v>
      </c>
      <c r="C703" s="43">
        <v>140</v>
      </c>
      <c r="D703" s="43">
        <v>48</v>
      </c>
      <c r="E703" s="31">
        <v>0.34300000000000003</v>
      </c>
      <c r="F703" s="31">
        <v>0.32100000000000001</v>
      </c>
      <c r="G703" s="31">
        <v>0.32900000000000001</v>
      </c>
      <c r="H703" s="31">
        <v>0.25</v>
      </c>
      <c r="I703" s="31">
        <v>9.2999999999999999E-2</v>
      </c>
      <c r="J703" s="31">
        <v>0.34532374100000002</v>
      </c>
      <c r="K703" s="31">
        <v>7.0000000000000001E-3</v>
      </c>
      <c r="L703" s="29">
        <f t="shared" si="10"/>
        <v>2.1158106747230616</v>
      </c>
    </row>
    <row r="704" spans="1:12" x14ac:dyDescent="0.2">
      <c r="A704">
        <v>2964</v>
      </c>
      <c r="B704" s="43">
        <v>264</v>
      </c>
      <c r="C704" s="43">
        <v>264</v>
      </c>
      <c r="D704" s="43">
        <v>171</v>
      </c>
      <c r="E704" s="31">
        <v>0.64800000000000002</v>
      </c>
      <c r="F704" s="31">
        <v>0.186</v>
      </c>
      <c r="G704" s="31">
        <v>0.159</v>
      </c>
      <c r="H704" s="31">
        <v>0.29199999999999998</v>
      </c>
      <c r="I704" s="31">
        <v>0.35599999999999998</v>
      </c>
      <c r="J704" s="31">
        <v>0.65267175600000005</v>
      </c>
      <c r="K704" s="31">
        <v>8.0000000000000002E-3</v>
      </c>
      <c r="L704" s="29">
        <f t="shared" si="10"/>
        <v>2.8266129032258065</v>
      </c>
    </row>
    <row r="705" spans="1:12" x14ac:dyDescent="0.2">
      <c r="A705">
        <v>2966</v>
      </c>
      <c r="B705" s="43">
        <v>206</v>
      </c>
      <c r="C705" s="43">
        <v>206</v>
      </c>
      <c r="D705" s="43">
        <v>109</v>
      </c>
      <c r="E705" s="31">
        <v>0.52900000000000003</v>
      </c>
      <c r="F705" s="31">
        <v>0.23799999999999999</v>
      </c>
      <c r="G705" s="31">
        <v>0.218</v>
      </c>
      <c r="H705" s="31">
        <v>0.223</v>
      </c>
      <c r="I705" s="31">
        <v>0.30599999999999999</v>
      </c>
      <c r="J705" s="31">
        <v>0.53694581299999999</v>
      </c>
      <c r="K705" s="31">
        <v>1.4999999999999999E-2</v>
      </c>
      <c r="L705" s="29">
        <f t="shared" si="10"/>
        <v>2.6060913705583757</v>
      </c>
    </row>
    <row r="706" spans="1:12" x14ac:dyDescent="0.2">
      <c r="A706">
        <v>2967</v>
      </c>
      <c r="B706" s="43">
        <v>353</v>
      </c>
      <c r="C706" s="43">
        <v>353</v>
      </c>
      <c r="D706" s="43">
        <v>79</v>
      </c>
      <c r="E706" s="31">
        <v>0.224</v>
      </c>
      <c r="F706" s="31">
        <v>0.51</v>
      </c>
      <c r="G706" s="31">
        <v>0.26600000000000001</v>
      </c>
      <c r="H706" s="31">
        <v>0.16700000000000001</v>
      </c>
      <c r="I706" s="31">
        <v>5.7000000000000002E-2</v>
      </c>
      <c r="J706" s="31">
        <v>0.223796034</v>
      </c>
      <c r="K706" s="31">
        <v>0</v>
      </c>
      <c r="L706" s="29">
        <f t="shared" si="10"/>
        <v>1.7710000000000001</v>
      </c>
    </row>
    <row r="707" spans="1:12" x14ac:dyDescent="0.2">
      <c r="A707">
        <v>2968</v>
      </c>
      <c r="B707" s="43">
        <v>20</v>
      </c>
      <c r="C707" s="43">
        <v>20</v>
      </c>
      <c r="D707" s="43">
        <v>17</v>
      </c>
      <c r="E707" s="31">
        <v>0.85</v>
      </c>
      <c r="F707" s="31">
        <v>0</v>
      </c>
      <c r="G707" s="31">
        <v>0.15</v>
      </c>
      <c r="H707" s="31">
        <v>0.55000000000000004</v>
      </c>
      <c r="I707" s="31">
        <v>0.3</v>
      </c>
      <c r="J707" s="31">
        <v>0.85</v>
      </c>
      <c r="K707" s="31">
        <v>0</v>
      </c>
      <c r="L707" s="29">
        <f t="shared" ref="L707:L770" si="11">(F707+2*G707+3*H707+4*I707)/(1-K707)</f>
        <v>3.1500000000000004</v>
      </c>
    </row>
    <row r="708" spans="1:12" x14ac:dyDescent="0.2">
      <c r="A708">
        <v>2969</v>
      </c>
      <c r="B708" s="43">
        <v>219</v>
      </c>
      <c r="C708" s="43">
        <v>219</v>
      </c>
      <c r="D708" s="43">
        <v>112</v>
      </c>
      <c r="E708" s="31">
        <v>0.51100000000000001</v>
      </c>
      <c r="F708" s="31">
        <v>0.27400000000000002</v>
      </c>
      <c r="G708" s="31">
        <v>0.21</v>
      </c>
      <c r="H708" s="31">
        <v>0.29699999999999999</v>
      </c>
      <c r="I708" s="31">
        <v>0.215</v>
      </c>
      <c r="J708" s="31">
        <v>0.513761468</v>
      </c>
      <c r="K708" s="31">
        <v>5.0000000000000001E-3</v>
      </c>
      <c r="L708" s="29">
        <f t="shared" si="11"/>
        <v>2.4572864321608039</v>
      </c>
    </row>
    <row r="709" spans="1:12" x14ac:dyDescent="0.2">
      <c r="A709">
        <v>2970</v>
      </c>
      <c r="B709" s="43">
        <v>125</v>
      </c>
      <c r="C709" s="43">
        <v>125</v>
      </c>
      <c r="D709" s="43">
        <v>33</v>
      </c>
      <c r="E709" s="31">
        <v>0.26400000000000001</v>
      </c>
      <c r="F709" s="31">
        <v>0.44800000000000001</v>
      </c>
      <c r="G709" s="31">
        <v>0.28000000000000003</v>
      </c>
      <c r="H709" s="31">
        <v>0.17599999999999999</v>
      </c>
      <c r="I709" s="31">
        <v>8.7999999999999995E-2</v>
      </c>
      <c r="J709" s="31">
        <v>0.26612903199999999</v>
      </c>
      <c r="K709" s="31">
        <v>8.0000000000000002E-3</v>
      </c>
      <c r="L709" s="29">
        <f t="shared" si="11"/>
        <v>1.9032258064516128</v>
      </c>
    </row>
    <row r="710" spans="1:12" x14ac:dyDescent="0.2">
      <c r="A710">
        <v>2971</v>
      </c>
      <c r="B710" s="43">
        <v>279</v>
      </c>
      <c r="C710" s="43">
        <v>279</v>
      </c>
      <c r="D710" s="43">
        <v>135</v>
      </c>
      <c r="E710" s="31">
        <v>0.48399999999999999</v>
      </c>
      <c r="F710" s="31">
        <v>0.24399999999999999</v>
      </c>
      <c r="G710" s="31">
        <v>0.26900000000000002</v>
      </c>
      <c r="H710" s="31">
        <v>0.36599999999999999</v>
      </c>
      <c r="I710" s="31">
        <v>0.11799999999999999</v>
      </c>
      <c r="J710" s="31">
        <v>0.485611511</v>
      </c>
      <c r="K710" s="31">
        <v>4.0000000000000001E-3</v>
      </c>
      <c r="L710" s="29">
        <f t="shared" si="11"/>
        <v>2.3614457831325302</v>
      </c>
    </row>
    <row r="711" spans="1:12" x14ac:dyDescent="0.2">
      <c r="A711">
        <v>2972</v>
      </c>
      <c r="B711" s="43">
        <v>230</v>
      </c>
      <c r="C711" s="43">
        <v>230</v>
      </c>
      <c r="D711" s="43">
        <v>93</v>
      </c>
      <c r="E711" s="31">
        <v>0.40400000000000003</v>
      </c>
      <c r="F711" s="31">
        <v>0.374</v>
      </c>
      <c r="G711" s="31">
        <v>0.222</v>
      </c>
      <c r="H711" s="31">
        <v>0.26500000000000001</v>
      </c>
      <c r="I711" s="31">
        <v>0.13900000000000001</v>
      </c>
      <c r="J711" s="31">
        <v>0.40434782600000002</v>
      </c>
      <c r="K711" s="31">
        <v>0</v>
      </c>
      <c r="L711" s="29">
        <f t="shared" si="11"/>
        <v>2.169</v>
      </c>
    </row>
    <row r="712" spans="1:12" x14ac:dyDescent="0.2">
      <c r="A712">
        <v>2974</v>
      </c>
      <c r="B712" s="43">
        <v>362</v>
      </c>
      <c r="C712" s="43">
        <v>362</v>
      </c>
      <c r="D712" s="43">
        <v>239</v>
      </c>
      <c r="E712" s="31">
        <v>0.66</v>
      </c>
      <c r="F712" s="31">
        <v>0.14399999999999999</v>
      </c>
      <c r="G712" s="31">
        <v>0.191</v>
      </c>
      <c r="H712" s="31">
        <v>0.35399999999999998</v>
      </c>
      <c r="I712" s="31">
        <v>0.307</v>
      </c>
      <c r="J712" s="31">
        <v>0.66388888899999998</v>
      </c>
      <c r="K712" s="31">
        <v>6.0000000000000001E-3</v>
      </c>
      <c r="L712" s="29">
        <f t="shared" si="11"/>
        <v>2.8329979879275653</v>
      </c>
    </row>
    <row r="713" spans="1:12" x14ac:dyDescent="0.2">
      <c r="A713">
        <v>2975</v>
      </c>
      <c r="B713" s="43">
        <v>163</v>
      </c>
      <c r="C713" s="43">
        <v>163</v>
      </c>
      <c r="D713" s="43">
        <v>98</v>
      </c>
      <c r="E713" s="31">
        <v>0.60099999999999998</v>
      </c>
      <c r="F713" s="31">
        <v>0.20899999999999999</v>
      </c>
      <c r="G713" s="31">
        <v>0.17799999999999999</v>
      </c>
      <c r="H713" s="31">
        <v>0.23300000000000001</v>
      </c>
      <c r="I713" s="31">
        <v>0.36799999999999999</v>
      </c>
      <c r="J713" s="31">
        <v>0.60869565199999998</v>
      </c>
      <c r="K713" s="31">
        <v>1.2E-2</v>
      </c>
      <c r="L713" s="29">
        <f t="shared" si="11"/>
        <v>2.7692307692307692</v>
      </c>
    </row>
    <row r="714" spans="1:12" x14ac:dyDescent="0.2">
      <c r="A714">
        <v>2976</v>
      </c>
      <c r="B714" s="43">
        <v>186</v>
      </c>
      <c r="C714" s="43">
        <v>186</v>
      </c>
      <c r="D714" s="43">
        <v>113</v>
      </c>
      <c r="E714" s="31">
        <v>0.60799999999999998</v>
      </c>
      <c r="F714" s="31">
        <v>0.215</v>
      </c>
      <c r="G714" s="31">
        <v>0.156</v>
      </c>
      <c r="H714" s="31">
        <v>0.30599999999999999</v>
      </c>
      <c r="I714" s="31">
        <v>0.30099999999999999</v>
      </c>
      <c r="J714" s="31">
        <v>0.62087912099999998</v>
      </c>
      <c r="K714" s="31">
        <v>2.1999999999999999E-2</v>
      </c>
      <c r="L714" s="29">
        <f t="shared" si="11"/>
        <v>2.7085889570552149</v>
      </c>
    </row>
    <row r="715" spans="1:12" x14ac:dyDescent="0.2">
      <c r="A715">
        <v>2977</v>
      </c>
      <c r="B715" s="43">
        <v>164</v>
      </c>
      <c r="C715" s="43">
        <v>164</v>
      </c>
      <c r="D715" s="43">
        <v>95</v>
      </c>
      <c r="E715" s="31">
        <v>0.57899999999999996</v>
      </c>
      <c r="F715" s="31">
        <v>0.22600000000000001</v>
      </c>
      <c r="G715" s="31">
        <v>0.189</v>
      </c>
      <c r="H715" s="31">
        <v>0.25</v>
      </c>
      <c r="I715" s="31">
        <v>0.32900000000000001</v>
      </c>
      <c r="J715" s="31">
        <v>0.58282208599999996</v>
      </c>
      <c r="K715" s="31">
        <v>6.0000000000000001E-3</v>
      </c>
      <c r="L715" s="29">
        <f t="shared" si="11"/>
        <v>2.6861167002012074</v>
      </c>
    </row>
    <row r="716" spans="1:12" x14ac:dyDescent="0.2">
      <c r="A716">
        <v>2980</v>
      </c>
      <c r="B716" s="43">
        <v>242</v>
      </c>
      <c r="C716" s="43">
        <v>242</v>
      </c>
      <c r="D716" s="43">
        <v>143</v>
      </c>
      <c r="E716" s="31">
        <v>0.59099999999999997</v>
      </c>
      <c r="F716" s="31">
        <v>0.20699999999999999</v>
      </c>
      <c r="G716" s="31">
        <v>0.19400000000000001</v>
      </c>
      <c r="H716" s="31">
        <v>0.25600000000000001</v>
      </c>
      <c r="I716" s="31">
        <v>0.33500000000000002</v>
      </c>
      <c r="J716" s="31">
        <v>0.59583333299999997</v>
      </c>
      <c r="K716" s="31">
        <v>8.0000000000000002E-3</v>
      </c>
      <c r="L716" s="29">
        <f t="shared" si="11"/>
        <v>2.7247983870967745</v>
      </c>
    </row>
    <row r="717" spans="1:12" x14ac:dyDescent="0.2">
      <c r="A717">
        <v>2981</v>
      </c>
      <c r="B717" s="43">
        <v>283</v>
      </c>
      <c r="C717" s="43">
        <v>283</v>
      </c>
      <c r="D717" s="43">
        <v>251</v>
      </c>
      <c r="E717" s="31">
        <v>0.88700000000000001</v>
      </c>
      <c r="F717" s="31">
        <v>2.1000000000000001E-2</v>
      </c>
      <c r="G717" s="31">
        <v>8.7999999999999995E-2</v>
      </c>
      <c r="H717" s="31">
        <v>0.19800000000000001</v>
      </c>
      <c r="I717" s="31">
        <v>0.68899999999999995</v>
      </c>
      <c r="J717" s="31">
        <v>0.89007092200000004</v>
      </c>
      <c r="K717" s="31">
        <v>4.0000000000000001E-3</v>
      </c>
      <c r="L717" s="29">
        <f t="shared" si="11"/>
        <v>3.5612449799196786</v>
      </c>
    </row>
    <row r="718" spans="1:12" x14ac:dyDescent="0.2">
      <c r="A718">
        <v>2982</v>
      </c>
      <c r="B718" s="43">
        <v>368</v>
      </c>
      <c r="C718" s="43">
        <v>368</v>
      </c>
      <c r="D718" s="43">
        <v>140</v>
      </c>
      <c r="E718" s="31">
        <v>0.38</v>
      </c>
      <c r="F718" s="31">
        <v>0.36099999999999999</v>
      </c>
      <c r="G718" s="31">
        <v>0.25</v>
      </c>
      <c r="H718" s="31">
        <v>0.26100000000000001</v>
      </c>
      <c r="I718" s="31">
        <v>0.12</v>
      </c>
      <c r="J718" s="31">
        <v>0.38356164399999998</v>
      </c>
      <c r="K718" s="31">
        <v>8.0000000000000002E-3</v>
      </c>
      <c r="L718" s="29">
        <f t="shared" si="11"/>
        <v>2.1411290322580645</v>
      </c>
    </row>
    <row r="719" spans="1:12" x14ac:dyDescent="0.2">
      <c r="A719">
        <v>2983</v>
      </c>
      <c r="B719" s="43">
        <v>334</v>
      </c>
      <c r="C719" s="43">
        <v>334</v>
      </c>
      <c r="D719" s="43">
        <v>226</v>
      </c>
      <c r="E719" s="31">
        <v>0.67700000000000005</v>
      </c>
      <c r="F719" s="31">
        <v>0.159</v>
      </c>
      <c r="G719" s="31">
        <v>0.156</v>
      </c>
      <c r="H719" s="31">
        <v>0.32600000000000001</v>
      </c>
      <c r="I719" s="31">
        <v>0.35</v>
      </c>
      <c r="J719" s="31">
        <v>0.68277945600000001</v>
      </c>
      <c r="K719" s="31">
        <v>8.9999999999999993E-3</v>
      </c>
      <c r="L719" s="29">
        <f t="shared" si="11"/>
        <v>2.8748738647830474</v>
      </c>
    </row>
    <row r="720" spans="1:12" x14ac:dyDescent="0.2">
      <c r="A720">
        <v>2984</v>
      </c>
      <c r="B720" s="43">
        <v>361</v>
      </c>
      <c r="C720" s="43">
        <v>361</v>
      </c>
      <c r="D720" s="43">
        <v>139</v>
      </c>
      <c r="E720" s="31">
        <v>0.38500000000000001</v>
      </c>
      <c r="F720" s="31">
        <v>0.316</v>
      </c>
      <c r="G720" s="31">
        <v>0.28299999999999997</v>
      </c>
      <c r="H720" s="31">
        <v>0.24099999999999999</v>
      </c>
      <c r="I720" s="31">
        <v>0.14399999999999999</v>
      </c>
      <c r="J720" s="31">
        <v>0.39154929599999999</v>
      </c>
      <c r="K720" s="31">
        <v>1.7000000000000001E-2</v>
      </c>
      <c r="L720" s="29">
        <f t="shared" si="11"/>
        <v>2.2187182095625637</v>
      </c>
    </row>
    <row r="721" spans="1:12" x14ac:dyDescent="0.2">
      <c r="A721">
        <v>2990</v>
      </c>
      <c r="B721" s="43">
        <v>282</v>
      </c>
      <c r="C721" s="43">
        <v>282</v>
      </c>
      <c r="D721" s="43">
        <v>205</v>
      </c>
      <c r="E721" s="31">
        <v>0.72699999999999998</v>
      </c>
      <c r="F721" s="31">
        <v>0.121</v>
      </c>
      <c r="G721" s="31">
        <v>0.13800000000000001</v>
      </c>
      <c r="H721" s="31">
        <v>0.27700000000000002</v>
      </c>
      <c r="I721" s="31">
        <v>0.45</v>
      </c>
      <c r="J721" s="31">
        <v>0.73741007199999997</v>
      </c>
      <c r="K721" s="31">
        <v>1.4E-2</v>
      </c>
      <c r="L721" s="29">
        <f t="shared" si="11"/>
        <v>3.0709939148073029</v>
      </c>
    </row>
    <row r="722" spans="1:12" x14ac:dyDescent="0.2">
      <c r="A722">
        <v>2992</v>
      </c>
      <c r="B722" s="43">
        <v>213</v>
      </c>
      <c r="C722" s="43">
        <v>213</v>
      </c>
      <c r="D722" s="43">
        <v>163</v>
      </c>
      <c r="E722" s="31">
        <v>0.76500000000000001</v>
      </c>
      <c r="F722" s="31">
        <v>0.14599999999999999</v>
      </c>
      <c r="G722" s="31">
        <v>7.0000000000000007E-2</v>
      </c>
      <c r="H722" s="31">
        <v>0.26300000000000001</v>
      </c>
      <c r="I722" s="31">
        <v>0.502</v>
      </c>
      <c r="J722" s="31">
        <v>0.77990430600000005</v>
      </c>
      <c r="K722" s="31">
        <v>1.9E-2</v>
      </c>
      <c r="L722" s="29">
        <f t="shared" si="11"/>
        <v>3.1427115188583081</v>
      </c>
    </row>
    <row r="723" spans="1:12" x14ac:dyDescent="0.2">
      <c r="A723">
        <v>2993</v>
      </c>
      <c r="B723" s="43">
        <v>236</v>
      </c>
      <c r="C723" s="43">
        <v>236</v>
      </c>
      <c r="D723" s="43">
        <v>138</v>
      </c>
      <c r="E723" s="31">
        <v>0.58499999999999996</v>
      </c>
      <c r="F723" s="31">
        <v>0.20300000000000001</v>
      </c>
      <c r="G723" s="31">
        <v>0.21199999999999999</v>
      </c>
      <c r="H723" s="31">
        <v>0.22900000000000001</v>
      </c>
      <c r="I723" s="31">
        <v>0.35599999999999998</v>
      </c>
      <c r="J723" s="31">
        <v>0.58474576300000003</v>
      </c>
      <c r="K723" s="31">
        <v>0</v>
      </c>
      <c r="L723" s="29">
        <f t="shared" si="11"/>
        <v>2.738</v>
      </c>
    </row>
    <row r="724" spans="1:12" x14ac:dyDescent="0.2">
      <c r="A724">
        <v>2994</v>
      </c>
      <c r="B724" s="43">
        <v>229</v>
      </c>
      <c r="C724" s="43">
        <v>229</v>
      </c>
      <c r="D724" s="43">
        <v>175</v>
      </c>
      <c r="E724" s="31">
        <v>0.76400000000000001</v>
      </c>
      <c r="F724" s="31">
        <v>0.105</v>
      </c>
      <c r="G724" s="31">
        <v>0.13100000000000001</v>
      </c>
      <c r="H724" s="31">
        <v>0.25800000000000001</v>
      </c>
      <c r="I724" s="31">
        <v>0.50700000000000001</v>
      </c>
      <c r="J724" s="31">
        <v>0.76419214000000002</v>
      </c>
      <c r="K724" s="31">
        <v>0</v>
      </c>
      <c r="L724" s="29">
        <f t="shared" si="11"/>
        <v>3.169</v>
      </c>
    </row>
    <row r="725" spans="1:12" x14ac:dyDescent="0.2">
      <c r="A725">
        <v>2995</v>
      </c>
      <c r="B725" s="43">
        <v>163</v>
      </c>
      <c r="C725" s="43">
        <v>163</v>
      </c>
      <c r="D725" s="43">
        <v>114</v>
      </c>
      <c r="E725" s="31">
        <v>0.69899999999999995</v>
      </c>
      <c r="F725" s="31">
        <v>0.11</v>
      </c>
      <c r="G725" s="31">
        <v>0.16</v>
      </c>
      <c r="H725" s="31">
        <v>0.28799999999999998</v>
      </c>
      <c r="I725" s="31">
        <v>0.41099999999999998</v>
      </c>
      <c r="J725" s="31">
        <v>0.72151898699999995</v>
      </c>
      <c r="K725" s="31">
        <v>3.1E-2</v>
      </c>
      <c r="L725" s="29">
        <f t="shared" si="11"/>
        <v>3.0319917440660471</v>
      </c>
    </row>
    <row r="726" spans="1:12" x14ac:dyDescent="0.2">
      <c r="A726">
        <v>2996</v>
      </c>
      <c r="B726" s="43">
        <v>238</v>
      </c>
      <c r="C726" s="43">
        <v>238</v>
      </c>
      <c r="D726" s="43">
        <v>171</v>
      </c>
      <c r="E726" s="31">
        <v>0.71799999999999997</v>
      </c>
      <c r="F726" s="31">
        <v>9.7000000000000003E-2</v>
      </c>
      <c r="G726" s="31">
        <v>0.122</v>
      </c>
      <c r="H726" s="31">
        <v>0.35699999999999998</v>
      </c>
      <c r="I726" s="31">
        <v>0.36099999999999999</v>
      </c>
      <c r="J726" s="31">
        <v>0.76681614300000001</v>
      </c>
      <c r="K726" s="31">
        <v>6.3E-2</v>
      </c>
      <c r="L726" s="29">
        <f t="shared" si="11"/>
        <v>3.0480256136606187</v>
      </c>
    </row>
    <row r="727" spans="1:12" x14ac:dyDescent="0.2">
      <c r="A727">
        <v>2997</v>
      </c>
      <c r="B727" s="43">
        <v>91</v>
      </c>
      <c r="C727" s="43">
        <v>91</v>
      </c>
      <c r="D727" s="43">
        <v>57</v>
      </c>
      <c r="E727" s="31">
        <v>0.626</v>
      </c>
      <c r="F727" s="31">
        <v>0.27500000000000002</v>
      </c>
      <c r="G727" s="31">
        <v>8.7999999999999995E-2</v>
      </c>
      <c r="H727" s="31">
        <v>0.22</v>
      </c>
      <c r="I727" s="31">
        <v>0.40699999999999997</v>
      </c>
      <c r="J727" s="31">
        <v>0.63333333300000005</v>
      </c>
      <c r="K727" s="31">
        <v>1.0999999999999999E-2</v>
      </c>
      <c r="L727" s="29">
        <f t="shared" si="11"/>
        <v>2.7694641051567239</v>
      </c>
    </row>
    <row r="728" spans="1:12" x14ac:dyDescent="0.2">
      <c r="A728">
        <v>2998</v>
      </c>
      <c r="B728" s="43">
        <v>179</v>
      </c>
      <c r="C728" s="43">
        <v>179</v>
      </c>
      <c r="D728" s="43">
        <v>108</v>
      </c>
      <c r="E728" s="31">
        <v>0.60299999999999998</v>
      </c>
      <c r="F728" s="31">
        <v>0.17299999999999999</v>
      </c>
      <c r="G728" s="31">
        <v>0.223</v>
      </c>
      <c r="H728" s="31">
        <v>0.36899999999999999</v>
      </c>
      <c r="I728" s="31">
        <v>0.23499999999999999</v>
      </c>
      <c r="J728" s="31">
        <v>0.60335195500000005</v>
      </c>
      <c r="K728" s="31">
        <v>0</v>
      </c>
      <c r="L728" s="29">
        <f t="shared" si="11"/>
        <v>2.6659999999999999</v>
      </c>
    </row>
    <row r="729" spans="1:12" x14ac:dyDescent="0.2">
      <c r="A729">
        <v>3000</v>
      </c>
      <c r="B729" s="43">
        <v>206</v>
      </c>
      <c r="C729" s="43">
        <v>206</v>
      </c>
      <c r="D729" s="43">
        <v>101</v>
      </c>
      <c r="E729" s="31">
        <v>0.49</v>
      </c>
      <c r="F729" s="31">
        <v>0.26700000000000002</v>
      </c>
      <c r="G729" s="31">
        <v>0.23799999999999999</v>
      </c>
      <c r="H729" s="31">
        <v>0.311</v>
      </c>
      <c r="I729" s="31">
        <v>0.18</v>
      </c>
      <c r="J729" s="31">
        <v>0.49268292699999999</v>
      </c>
      <c r="K729" s="31">
        <v>5.0000000000000001E-3</v>
      </c>
      <c r="L729" s="29">
        <f t="shared" si="11"/>
        <v>2.4080402010050252</v>
      </c>
    </row>
    <row r="730" spans="1:12" x14ac:dyDescent="0.2">
      <c r="A730">
        <v>3001</v>
      </c>
      <c r="B730" s="43">
        <v>262</v>
      </c>
      <c r="C730" s="43">
        <v>262</v>
      </c>
      <c r="D730" s="43">
        <v>90</v>
      </c>
      <c r="E730" s="31">
        <v>0.34399999999999997</v>
      </c>
      <c r="F730" s="31">
        <v>0.34699999999999998</v>
      </c>
      <c r="G730" s="31">
        <v>0.30499999999999999</v>
      </c>
      <c r="H730" s="31">
        <v>0.191</v>
      </c>
      <c r="I730" s="31">
        <v>0.153</v>
      </c>
      <c r="J730" s="31">
        <v>0.34482758600000002</v>
      </c>
      <c r="K730" s="31">
        <v>4.0000000000000001E-3</v>
      </c>
      <c r="L730" s="29">
        <f t="shared" si="11"/>
        <v>2.1506024096385543</v>
      </c>
    </row>
    <row r="731" spans="1:12" x14ac:dyDescent="0.2">
      <c r="A731">
        <v>3002</v>
      </c>
      <c r="B731" s="43">
        <v>284</v>
      </c>
      <c r="C731" s="43">
        <v>284</v>
      </c>
      <c r="D731" s="43">
        <v>195</v>
      </c>
      <c r="E731" s="31">
        <v>0.68700000000000006</v>
      </c>
      <c r="F731" s="31">
        <v>0.16200000000000001</v>
      </c>
      <c r="G731" s="31">
        <v>0.151</v>
      </c>
      <c r="H731" s="31">
        <v>0.254</v>
      </c>
      <c r="I731" s="31">
        <v>0.433</v>
      </c>
      <c r="J731" s="31">
        <v>0.68661971799999999</v>
      </c>
      <c r="K731" s="31">
        <v>0</v>
      </c>
      <c r="L731" s="29">
        <f t="shared" si="11"/>
        <v>2.9580000000000002</v>
      </c>
    </row>
    <row r="732" spans="1:12" x14ac:dyDescent="0.2">
      <c r="A732">
        <v>3003</v>
      </c>
      <c r="B732" s="43">
        <v>296</v>
      </c>
      <c r="C732" s="43">
        <v>296</v>
      </c>
      <c r="D732" s="43">
        <v>135</v>
      </c>
      <c r="E732" s="31">
        <v>0.45600000000000002</v>
      </c>
      <c r="F732" s="31">
        <v>0.29099999999999998</v>
      </c>
      <c r="G732" s="31">
        <v>0.24299999999999999</v>
      </c>
      <c r="H732" s="31">
        <v>0.34100000000000003</v>
      </c>
      <c r="I732" s="31">
        <v>0.115</v>
      </c>
      <c r="J732" s="31">
        <v>0.46075085300000002</v>
      </c>
      <c r="K732" s="31">
        <v>0.01</v>
      </c>
      <c r="L732" s="29">
        <f t="shared" si="11"/>
        <v>2.2828282828282829</v>
      </c>
    </row>
    <row r="733" spans="1:12" x14ac:dyDescent="0.2">
      <c r="A733">
        <v>3005</v>
      </c>
      <c r="B733" s="43">
        <v>280</v>
      </c>
      <c r="C733" s="43">
        <v>280</v>
      </c>
      <c r="D733" s="43">
        <v>141</v>
      </c>
      <c r="E733" s="31">
        <v>0.504</v>
      </c>
      <c r="F733" s="31">
        <v>0.26400000000000001</v>
      </c>
      <c r="G733" s="31">
        <v>0.21099999999999999</v>
      </c>
      <c r="H733" s="31">
        <v>0.27900000000000003</v>
      </c>
      <c r="I733" s="31">
        <v>0.22500000000000001</v>
      </c>
      <c r="J733" s="31">
        <v>0.51459854000000005</v>
      </c>
      <c r="K733" s="31">
        <v>2.1000000000000001E-2</v>
      </c>
      <c r="L733" s="29">
        <f t="shared" si="11"/>
        <v>2.4749744637385089</v>
      </c>
    </row>
    <row r="734" spans="1:12" x14ac:dyDescent="0.2">
      <c r="A734">
        <v>3007</v>
      </c>
      <c r="B734" s="43">
        <v>311</v>
      </c>
      <c r="C734" s="43">
        <v>311</v>
      </c>
      <c r="D734" s="43">
        <v>230</v>
      </c>
      <c r="E734" s="31">
        <v>0.74</v>
      </c>
      <c r="F734" s="31">
        <v>0.1</v>
      </c>
      <c r="G734" s="31">
        <v>0.151</v>
      </c>
      <c r="H734" s="31">
        <v>0.312</v>
      </c>
      <c r="I734" s="31">
        <v>0.42799999999999999</v>
      </c>
      <c r="J734" s="31">
        <v>0.74675324700000001</v>
      </c>
      <c r="K734" s="31">
        <v>0.01</v>
      </c>
      <c r="L734" s="29">
        <f t="shared" si="11"/>
        <v>3.0808080808080804</v>
      </c>
    </row>
    <row r="735" spans="1:12" x14ac:dyDescent="0.2">
      <c r="A735">
        <v>3008</v>
      </c>
      <c r="B735" s="43">
        <v>167</v>
      </c>
      <c r="C735" s="43">
        <v>167</v>
      </c>
      <c r="D735" s="43">
        <v>123</v>
      </c>
      <c r="E735" s="31">
        <v>0.73699999999999999</v>
      </c>
      <c r="F735" s="31">
        <v>9.6000000000000002E-2</v>
      </c>
      <c r="G735" s="31">
        <v>0.16200000000000001</v>
      </c>
      <c r="H735" s="31">
        <v>0.35299999999999998</v>
      </c>
      <c r="I735" s="31">
        <v>0.38300000000000001</v>
      </c>
      <c r="J735" s="31">
        <v>0.74096385499999995</v>
      </c>
      <c r="K735" s="31">
        <v>6.0000000000000001E-3</v>
      </c>
      <c r="L735" s="29">
        <f t="shared" si="11"/>
        <v>3.0291750503018111</v>
      </c>
    </row>
    <row r="736" spans="1:12" x14ac:dyDescent="0.2">
      <c r="A736">
        <v>3010</v>
      </c>
      <c r="B736" s="43">
        <v>358</v>
      </c>
      <c r="C736" s="43">
        <v>358</v>
      </c>
      <c r="D736" s="43">
        <v>276</v>
      </c>
      <c r="E736" s="31">
        <v>0.77100000000000002</v>
      </c>
      <c r="F736" s="31">
        <v>5.6000000000000001E-2</v>
      </c>
      <c r="G736" s="31">
        <v>0.159</v>
      </c>
      <c r="H736" s="31">
        <v>0.316</v>
      </c>
      <c r="I736" s="31">
        <v>0.45500000000000002</v>
      </c>
      <c r="J736" s="31">
        <v>0.78186968800000001</v>
      </c>
      <c r="K736" s="31">
        <v>1.4E-2</v>
      </c>
      <c r="L736" s="29">
        <f t="shared" si="11"/>
        <v>3.1866125760649093</v>
      </c>
    </row>
    <row r="737" spans="1:12" x14ac:dyDescent="0.2">
      <c r="A737">
        <v>3011</v>
      </c>
      <c r="B737" s="43">
        <v>189</v>
      </c>
      <c r="C737" s="43">
        <v>189</v>
      </c>
      <c r="D737" s="43">
        <v>127</v>
      </c>
      <c r="E737" s="31">
        <v>0.67200000000000004</v>
      </c>
      <c r="F737" s="31">
        <v>0.09</v>
      </c>
      <c r="G737" s="31">
        <v>0.21199999999999999</v>
      </c>
      <c r="H737" s="31">
        <v>0.42899999999999999</v>
      </c>
      <c r="I737" s="31">
        <v>0.24299999999999999</v>
      </c>
      <c r="J737" s="31">
        <v>0.69021739100000001</v>
      </c>
      <c r="K737" s="31">
        <v>2.5999999999999999E-2</v>
      </c>
      <c r="L737" s="29">
        <f t="shared" si="11"/>
        <v>2.8470225872689934</v>
      </c>
    </row>
    <row r="738" spans="1:12" x14ac:dyDescent="0.2">
      <c r="A738">
        <v>3012</v>
      </c>
      <c r="B738" s="43">
        <v>169</v>
      </c>
      <c r="C738" s="43">
        <v>169</v>
      </c>
      <c r="D738" s="43">
        <v>71</v>
      </c>
      <c r="E738" s="31">
        <v>0.42</v>
      </c>
      <c r="F738" s="31">
        <v>0.23699999999999999</v>
      </c>
      <c r="G738" s="31">
        <v>0.33100000000000002</v>
      </c>
      <c r="H738" s="31">
        <v>0.30199999999999999</v>
      </c>
      <c r="I738" s="31">
        <v>0.11799999999999999</v>
      </c>
      <c r="J738" s="31">
        <v>0.42514970099999999</v>
      </c>
      <c r="K738" s="31">
        <v>1.2E-2</v>
      </c>
      <c r="L738" s="29">
        <f t="shared" si="11"/>
        <v>2.3046558704453441</v>
      </c>
    </row>
    <row r="739" spans="1:12" x14ac:dyDescent="0.2">
      <c r="A739">
        <v>3013</v>
      </c>
      <c r="B739" s="43">
        <v>291</v>
      </c>
      <c r="C739" s="43">
        <v>291</v>
      </c>
      <c r="D739" s="43">
        <v>121</v>
      </c>
      <c r="E739" s="31">
        <v>0.41599999999999998</v>
      </c>
      <c r="F739" s="31">
        <v>0.28499999999999998</v>
      </c>
      <c r="G739" s="31">
        <v>0.29899999999999999</v>
      </c>
      <c r="H739" s="31">
        <v>0.254</v>
      </c>
      <c r="I739" s="31">
        <v>0.16200000000000001</v>
      </c>
      <c r="J739" s="31">
        <v>0.41580756000000002</v>
      </c>
      <c r="K739" s="31">
        <v>0</v>
      </c>
      <c r="L739" s="29">
        <f t="shared" si="11"/>
        <v>2.2930000000000001</v>
      </c>
    </row>
    <row r="740" spans="1:12" x14ac:dyDescent="0.2">
      <c r="A740">
        <v>3014</v>
      </c>
      <c r="B740" s="43">
        <v>205</v>
      </c>
      <c r="C740" s="43">
        <v>205</v>
      </c>
      <c r="D740" s="43">
        <v>164</v>
      </c>
      <c r="E740" s="31">
        <v>0.8</v>
      </c>
      <c r="F740" s="31">
        <v>4.3999999999999997E-2</v>
      </c>
      <c r="G740" s="31">
        <v>0.151</v>
      </c>
      <c r="H740" s="31">
        <v>0.41</v>
      </c>
      <c r="I740" s="31">
        <v>0.39</v>
      </c>
      <c r="J740" s="31">
        <v>0.803921569</v>
      </c>
      <c r="K740" s="31">
        <v>5.0000000000000001E-3</v>
      </c>
      <c r="L740" s="29">
        <f t="shared" si="11"/>
        <v>3.1517587939698495</v>
      </c>
    </row>
    <row r="741" spans="1:12" x14ac:dyDescent="0.2">
      <c r="A741">
        <v>3015</v>
      </c>
      <c r="B741" s="43">
        <v>285</v>
      </c>
      <c r="C741" s="43">
        <v>285</v>
      </c>
      <c r="D741" s="43">
        <v>130</v>
      </c>
      <c r="E741" s="31">
        <v>0.45600000000000002</v>
      </c>
      <c r="F741" s="31">
        <v>0.27400000000000002</v>
      </c>
      <c r="G741" s="31">
        <v>0.249</v>
      </c>
      <c r="H741" s="31">
        <v>0.29499999999999998</v>
      </c>
      <c r="I741" s="31">
        <v>0.161</v>
      </c>
      <c r="J741" s="31">
        <v>0.46594982099999999</v>
      </c>
      <c r="K741" s="31">
        <v>2.1000000000000001E-2</v>
      </c>
      <c r="L741" s="29">
        <f t="shared" si="11"/>
        <v>2.3503575076608785</v>
      </c>
    </row>
    <row r="742" spans="1:12" x14ac:dyDescent="0.2">
      <c r="A742">
        <v>3016</v>
      </c>
      <c r="B742" s="43">
        <v>373</v>
      </c>
      <c r="C742" s="43">
        <v>373</v>
      </c>
      <c r="D742" s="43">
        <v>186</v>
      </c>
      <c r="E742" s="31">
        <v>0.499</v>
      </c>
      <c r="F742" s="31">
        <v>0.3</v>
      </c>
      <c r="G742" s="31">
        <v>0.182</v>
      </c>
      <c r="H742" s="31">
        <v>0.26</v>
      </c>
      <c r="I742" s="31">
        <v>0.23899999999999999</v>
      </c>
      <c r="J742" s="31">
        <v>0.50819672100000002</v>
      </c>
      <c r="K742" s="31">
        <v>1.9E-2</v>
      </c>
      <c r="L742" s="29">
        <f t="shared" si="11"/>
        <v>2.4464831804281344</v>
      </c>
    </row>
    <row r="743" spans="1:12" x14ac:dyDescent="0.2">
      <c r="A743">
        <v>3017</v>
      </c>
      <c r="B743" s="43">
        <v>228</v>
      </c>
      <c r="C743" s="43">
        <v>228</v>
      </c>
      <c r="D743" s="43">
        <v>149</v>
      </c>
      <c r="E743" s="31">
        <v>0.65400000000000003</v>
      </c>
      <c r="F743" s="31">
        <v>0.17499999999999999</v>
      </c>
      <c r="G743" s="31">
        <v>0.154</v>
      </c>
      <c r="H743" s="31">
        <v>0.32</v>
      </c>
      <c r="I743" s="31">
        <v>0.33300000000000002</v>
      </c>
      <c r="J743" s="31">
        <v>0.665178571</v>
      </c>
      <c r="K743" s="31">
        <v>1.7999999999999999E-2</v>
      </c>
      <c r="L743" s="29">
        <f t="shared" si="11"/>
        <v>2.8258655804480655</v>
      </c>
    </row>
    <row r="744" spans="1:12" x14ac:dyDescent="0.2">
      <c r="A744">
        <v>3018</v>
      </c>
      <c r="B744" s="43">
        <v>328</v>
      </c>
      <c r="C744" s="43">
        <v>328</v>
      </c>
      <c r="D744" s="43">
        <v>168</v>
      </c>
      <c r="E744" s="31">
        <v>0.51200000000000001</v>
      </c>
      <c r="F744" s="31">
        <v>0.25</v>
      </c>
      <c r="G744" s="31">
        <v>0.22600000000000001</v>
      </c>
      <c r="H744" s="31">
        <v>0.26200000000000001</v>
      </c>
      <c r="I744" s="31">
        <v>0.25</v>
      </c>
      <c r="J744" s="31">
        <v>0.51851851900000001</v>
      </c>
      <c r="K744" s="31">
        <v>1.2E-2</v>
      </c>
      <c r="L744" s="29">
        <f t="shared" si="11"/>
        <v>2.5182186234817814</v>
      </c>
    </row>
    <row r="745" spans="1:12" x14ac:dyDescent="0.2">
      <c r="A745">
        <v>3019</v>
      </c>
      <c r="B745" s="43">
        <v>234</v>
      </c>
      <c r="C745" s="43">
        <v>234</v>
      </c>
      <c r="D745" s="43">
        <v>118</v>
      </c>
      <c r="E745" s="31">
        <v>0.504</v>
      </c>
      <c r="F745" s="31">
        <v>0.26500000000000001</v>
      </c>
      <c r="G745" s="31">
        <v>0.20899999999999999</v>
      </c>
      <c r="H745" s="31">
        <v>0.252</v>
      </c>
      <c r="I745" s="31">
        <v>0.252</v>
      </c>
      <c r="J745" s="31">
        <v>0.51528384299999996</v>
      </c>
      <c r="K745" s="31">
        <v>2.1000000000000001E-2</v>
      </c>
      <c r="L745" s="29">
        <f t="shared" si="11"/>
        <v>2.4994892747701738</v>
      </c>
    </row>
    <row r="746" spans="1:12" x14ac:dyDescent="0.2">
      <c r="A746">
        <v>3020</v>
      </c>
      <c r="B746" s="43">
        <v>97</v>
      </c>
      <c r="C746" s="43">
        <v>97</v>
      </c>
      <c r="D746" s="43">
        <v>24</v>
      </c>
      <c r="E746" s="31">
        <v>0.247</v>
      </c>
      <c r="F746" s="31">
        <v>0.45400000000000001</v>
      </c>
      <c r="G746" s="31">
        <v>0.28899999999999998</v>
      </c>
      <c r="H746" s="31">
        <v>0.186</v>
      </c>
      <c r="I746" s="31">
        <v>6.2E-2</v>
      </c>
      <c r="J746" s="31">
        <v>0.25</v>
      </c>
      <c r="K746" s="31">
        <v>0.01</v>
      </c>
      <c r="L746" s="29">
        <f t="shared" si="11"/>
        <v>1.8565656565656568</v>
      </c>
    </row>
    <row r="747" spans="1:12" x14ac:dyDescent="0.2">
      <c r="A747">
        <v>3021</v>
      </c>
      <c r="B747" s="43">
        <v>158</v>
      </c>
      <c r="C747" s="43">
        <v>158</v>
      </c>
      <c r="D747" s="43">
        <v>46</v>
      </c>
      <c r="E747" s="31">
        <v>0.29099999999999998</v>
      </c>
      <c r="F747" s="31">
        <v>0.5</v>
      </c>
      <c r="G747" s="31">
        <v>0.20899999999999999</v>
      </c>
      <c r="H747" s="31">
        <v>0.19</v>
      </c>
      <c r="I747" s="31">
        <v>0.10100000000000001</v>
      </c>
      <c r="J747" s="31">
        <v>0.29113924099999999</v>
      </c>
      <c r="K747" s="31">
        <v>0</v>
      </c>
      <c r="L747" s="29">
        <f t="shared" si="11"/>
        <v>1.8919999999999999</v>
      </c>
    </row>
    <row r="748" spans="1:12" x14ac:dyDescent="0.2">
      <c r="A748">
        <v>3022</v>
      </c>
      <c r="B748" s="43">
        <v>943</v>
      </c>
      <c r="C748" s="43">
        <v>943</v>
      </c>
      <c r="D748" s="43">
        <v>473</v>
      </c>
      <c r="E748" s="31">
        <v>0.502</v>
      </c>
      <c r="F748" s="31">
        <v>0.22900000000000001</v>
      </c>
      <c r="G748" s="31">
        <v>0.25</v>
      </c>
      <c r="H748" s="31">
        <v>0.35099999999999998</v>
      </c>
      <c r="I748" s="31">
        <v>0.151</v>
      </c>
      <c r="J748" s="31">
        <v>0.51135135099999995</v>
      </c>
      <c r="K748" s="31">
        <v>1.9E-2</v>
      </c>
      <c r="L748" s="29">
        <f t="shared" si="11"/>
        <v>2.4322120285423039</v>
      </c>
    </row>
    <row r="749" spans="1:12" x14ac:dyDescent="0.2">
      <c r="A749">
        <v>3023</v>
      </c>
      <c r="B749" s="43">
        <v>169</v>
      </c>
      <c r="C749" s="43">
        <v>169</v>
      </c>
      <c r="D749" s="43">
        <v>99</v>
      </c>
      <c r="E749" s="31">
        <v>0.58599999999999997</v>
      </c>
      <c r="F749" s="31">
        <v>0.24299999999999999</v>
      </c>
      <c r="G749" s="31">
        <v>0.16600000000000001</v>
      </c>
      <c r="H749" s="31">
        <v>0.29599999999999999</v>
      </c>
      <c r="I749" s="31">
        <v>0.28999999999999998</v>
      </c>
      <c r="J749" s="31">
        <v>0.58928571399999996</v>
      </c>
      <c r="K749" s="31">
        <v>6.0000000000000001E-3</v>
      </c>
      <c r="L749" s="29">
        <f t="shared" si="11"/>
        <v>2.6388329979879273</v>
      </c>
    </row>
    <row r="750" spans="1:12" x14ac:dyDescent="0.2">
      <c r="A750">
        <v>3024</v>
      </c>
      <c r="B750" s="43">
        <v>149</v>
      </c>
      <c r="C750" s="43">
        <v>149</v>
      </c>
      <c r="D750" s="43">
        <v>70</v>
      </c>
      <c r="E750" s="31">
        <v>0.47</v>
      </c>
      <c r="F750" s="31">
        <v>0.26200000000000001</v>
      </c>
      <c r="G750" s="31">
        <v>0.24199999999999999</v>
      </c>
      <c r="H750" s="31">
        <v>0.309</v>
      </c>
      <c r="I750" s="31">
        <v>0.161</v>
      </c>
      <c r="J750" s="31">
        <v>0.482758621</v>
      </c>
      <c r="K750" s="31">
        <v>2.7E-2</v>
      </c>
      <c r="L750" s="29">
        <f t="shared" si="11"/>
        <v>2.3812949640287773</v>
      </c>
    </row>
    <row r="751" spans="1:12" x14ac:dyDescent="0.2">
      <c r="A751">
        <v>3025</v>
      </c>
      <c r="B751" s="43">
        <v>199</v>
      </c>
      <c r="C751" s="43">
        <v>199</v>
      </c>
      <c r="D751" s="43">
        <v>99</v>
      </c>
      <c r="E751" s="31">
        <v>0.497</v>
      </c>
      <c r="F751" s="31">
        <v>0.27600000000000002</v>
      </c>
      <c r="G751" s="31">
        <v>0.22600000000000001</v>
      </c>
      <c r="H751" s="31">
        <v>0.27100000000000002</v>
      </c>
      <c r="I751" s="31">
        <v>0.22600000000000001</v>
      </c>
      <c r="J751" s="31">
        <v>0.49748743699999998</v>
      </c>
      <c r="K751" s="31">
        <v>0</v>
      </c>
      <c r="L751" s="29">
        <f t="shared" si="11"/>
        <v>2.4449999999999998</v>
      </c>
    </row>
    <row r="752" spans="1:12" x14ac:dyDescent="0.2">
      <c r="A752">
        <v>3026</v>
      </c>
      <c r="B752" s="43">
        <v>232</v>
      </c>
      <c r="C752" s="43">
        <v>232</v>
      </c>
      <c r="D752" s="43">
        <v>198</v>
      </c>
      <c r="E752" s="31">
        <v>0.85299999999999998</v>
      </c>
      <c r="F752" s="31">
        <v>4.7E-2</v>
      </c>
      <c r="G752" s="31">
        <v>9.5000000000000001E-2</v>
      </c>
      <c r="H752" s="31">
        <v>0.246</v>
      </c>
      <c r="I752" s="31">
        <v>0.60799999999999998</v>
      </c>
      <c r="J752" s="31">
        <v>0.85714285700000004</v>
      </c>
      <c r="K752" s="31">
        <v>4.0000000000000001E-3</v>
      </c>
      <c r="L752" s="29">
        <f t="shared" si="11"/>
        <v>3.4206827309236947</v>
      </c>
    </row>
    <row r="753" spans="1:12" x14ac:dyDescent="0.2">
      <c r="A753">
        <v>3027</v>
      </c>
      <c r="B753" s="43">
        <v>100</v>
      </c>
      <c r="C753" s="43">
        <v>100</v>
      </c>
      <c r="D753" s="43">
        <v>58</v>
      </c>
      <c r="E753" s="31">
        <v>0.57999999999999996</v>
      </c>
      <c r="F753" s="31">
        <v>0.18</v>
      </c>
      <c r="G753" s="31">
        <v>0.2</v>
      </c>
      <c r="H753" s="31">
        <v>0.28999999999999998</v>
      </c>
      <c r="I753" s="31">
        <v>0.28999999999999998</v>
      </c>
      <c r="J753" s="31">
        <v>0.60416666699999999</v>
      </c>
      <c r="K753" s="31">
        <v>0.04</v>
      </c>
      <c r="L753" s="29">
        <f t="shared" si="11"/>
        <v>2.71875</v>
      </c>
    </row>
    <row r="754" spans="1:12" x14ac:dyDescent="0.2">
      <c r="A754">
        <v>3028</v>
      </c>
      <c r="B754" s="43">
        <v>100</v>
      </c>
      <c r="C754" s="43">
        <v>100</v>
      </c>
      <c r="D754" s="43">
        <v>59</v>
      </c>
      <c r="E754" s="31">
        <v>0.59</v>
      </c>
      <c r="F754" s="31">
        <v>0.16</v>
      </c>
      <c r="G754" s="31">
        <v>0.2</v>
      </c>
      <c r="H754" s="31">
        <v>0.18</v>
      </c>
      <c r="I754" s="31">
        <v>0.41</v>
      </c>
      <c r="J754" s="31">
        <v>0.62105263200000005</v>
      </c>
      <c r="K754" s="31">
        <v>0.05</v>
      </c>
      <c r="L754" s="29">
        <f t="shared" si="11"/>
        <v>2.88421052631579</v>
      </c>
    </row>
    <row r="755" spans="1:12" x14ac:dyDescent="0.2">
      <c r="A755">
        <v>3029</v>
      </c>
      <c r="B755" s="43">
        <v>360</v>
      </c>
      <c r="C755" s="43">
        <v>360</v>
      </c>
      <c r="D755" s="43">
        <v>331</v>
      </c>
      <c r="E755" s="31">
        <v>0.91900000000000004</v>
      </c>
      <c r="F755" s="31">
        <v>8.0000000000000002E-3</v>
      </c>
      <c r="G755" s="31">
        <v>6.0000000000000001E-3</v>
      </c>
      <c r="H755" s="31">
        <v>0.23899999999999999</v>
      </c>
      <c r="I755" s="31">
        <v>0.68100000000000005</v>
      </c>
      <c r="J755" s="31">
        <v>0.98511904800000005</v>
      </c>
      <c r="K755" s="31">
        <v>6.7000000000000004E-2</v>
      </c>
      <c r="L755" s="29">
        <f t="shared" si="11"/>
        <v>3.709539121114684</v>
      </c>
    </row>
    <row r="756" spans="1:12" x14ac:dyDescent="0.2">
      <c r="A756">
        <v>3032</v>
      </c>
      <c r="B756" s="43">
        <v>162</v>
      </c>
      <c r="C756" s="43">
        <v>162</v>
      </c>
      <c r="D756" s="43">
        <v>74</v>
      </c>
      <c r="E756" s="31">
        <v>0.45700000000000002</v>
      </c>
      <c r="F756" s="31">
        <v>0.28999999999999998</v>
      </c>
      <c r="G756" s="31">
        <v>0.216</v>
      </c>
      <c r="H756" s="31">
        <v>0.25900000000000001</v>
      </c>
      <c r="I756" s="31">
        <v>0.19800000000000001</v>
      </c>
      <c r="J756" s="31">
        <v>0.47435897399999999</v>
      </c>
      <c r="K756" s="31">
        <v>3.6999999999999998E-2</v>
      </c>
      <c r="L756" s="29">
        <f t="shared" si="11"/>
        <v>2.3790238836967812</v>
      </c>
    </row>
    <row r="757" spans="1:12" x14ac:dyDescent="0.2">
      <c r="A757">
        <v>3034</v>
      </c>
      <c r="B757" s="43">
        <v>195</v>
      </c>
      <c r="C757" s="43">
        <v>195</v>
      </c>
      <c r="D757" s="43">
        <v>84</v>
      </c>
      <c r="E757" s="31">
        <v>0.43099999999999999</v>
      </c>
      <c r="F757" s="31">
        <v>0.39500000000000002</v>
      </c>
      <c r="G757" s="31">
        <v>0.17399999999999999</v>
      </c>
      <c r="H757" s="31">
        <v>0.23599999999999999</v>
      </c>
      <c r="I757" s="31">
        <v>0.19500000000000001</v>
      </c>
      <c r="J757" s="31">
        <v>0.43076923099999997</v>
      </c>
      <c r="K757" s="31">
        <v>0</v>
      </c>
      <c r="L757" s="29">
        <f t="shared" si="11"/>
        <v>2.2309999999999999</v>
      </c>
    </row>
    <row r="758" spans="1:12" x14ac:dyDescent="0.2">
      <c r="A758">
        <v>3035</v>
      </c>
      <c r="B758" s="43">
        <v>851</v>
      </c>
      <c r="C758" s="43">
        <v>851</v>
      </c>
      <c r="D758" s="43">
        <v>472</v>
      </c>
      <c r="E758" s="31">
        <v>0.55500000000000005</v>
      </c>
      <c r="F758" s="31">
        <v>0.22600000000000001</v>
      </c>
      <c r="G758" s="31">
        <v>0.20399999999999999</v>
      </c>
      <c r="H758" s="31">
        <v>0.31</v>
      </c>
      <c r="I758" s="31">
        <v>0.24399999999999999</v>
      </c>
      <c r="J758" s="31">
        <v>0.56324582300000003</v>
      </c>
      <c r="K758" s="31">
        <v>1.4999999999999999E-2</v>
      </c>
      <c r="L758" s="29">
        <f t="shared" si="11"/>
        <v>2.5786802030456855</v>
      </c>
    </row>
    <row r="759" spans="1:12" x14ac:dyDescent="0.2">
      <c r="A759">
        <v>3036</v>
      </c>
      <c r="B759" s="43">
        <v>247</v>
      </c>
      <c r="C759" s="43">
        <v>247</v>
      </c>
      <c r="D759" s="43">
        <v>189</v>
      </c>
      <c r="E759" s="31">
        <v>0.76500000000000001</v>
      </c>
      <c r="F759" s="31">
        <v>0.105</v>
      </c>
      <c r="G759" s="31">
        <v>0.105</v>
      </c>
      <c r="H759" s="31">
        <v>0.32800000000000001</v>
      </c>
      <c r="I759" s="31">
        <v>0.437</v>
      </c>
      <c r="J759" s="31">
        <v>0.78423236500000004</v>
      </c>
      <c r="K759" s="31">
        <v>2.4E-2</v>
      </c>
      <c r="L759" s="29">
        <f t="shared" si="11"/>
        <v>3.1219262295081966</v>
      </c>
    </row>
    <row r="760" spans="1:12" x14ac:dyDescent="0.2">
      <c r="A760">
        <v>3038</v>
      </c>
      <c r="B760" s="43">
        <v>966</v>
      </c>
      <c r="C760" s="43">
        <v>966</v>
      </c>
      <c r="D760" s="43">
        <v>741</v>
      </c>
      <c r="E760" s="31">
        <v>0.76700000000000002</v>
      </c>
      <c r="F760" s="31">
        <v>9.8000000000000004E-2</v>
      </c>
      <c r="G760" s="31">
        <v>0.11799999999999999</v>
      </c>
      <c r="H760" s="31">
        <v>0.379</v>
      </c>
      <c r="I760" s="31">
        <v>0.38800000000000001</v>
      </c>
      <c r="J760" s="31">
        <v>0.78</v>
      </c>
      <c r="K760" s="31">
        <v>1.7000000000000001E-2</v>
      </c>
      <c r="L760" s="29">
        <f t="shared" si="11"/>
        <v>3.0752797558494405</v>
      </c>
    </row>
    <row r="761" spans="1:12" x14ac:dyDescent="0.2">
      <c r="A761">
        <v>3041</v>
      </c>
      <c r="B761" s="43">
        <v>260</v>
      </c>
      <c r="C761" s="43">
        <v>260</v>
      </c>
      <c r="D761" s="43">
        <v>206</v>
      </c>
      <c r="E761" s="31">
        <v>0.79200000000000004</v>
      </c>
      <c r="F761" s="31">
        <v>9.6000000000000002E-2</v>
      </c>
      <c r="G761" s="31">
        <v>0.1</v>
      </c>
      <c r="H761" s="31">
        <v>0.22700000000000001</v>
      </c>
      <c r="I761" s="31">
        <v>0.56499999999999995</v>
      </c>
      <c r="J761" s="31">
        <v>0.80155642000000005</v>
      </c>
      <c r="K761" s="31">
        <v>1.2E-2</v>
      </c>
      <c r="L761" s="29">
        <f t="shared" si="11"/>
        <v>3.2763157894736845</v>
      </c>
    </row>
    <row r="762" spans="1:12" x14ac:dyDescent="0.2">
      <c r="A762">
        <v>3043</v>
      </c>
      <c r="B762" s="43">
        <v>155</v>
      </c>
      <c r="C762" s="43">
        <v>155</v>
      </c>
      <c r="D762" s="43">
        <v>137</v>
      </c>
      <c r="E762" s="31">
        <v>0.88400000000000001</v>
      </c>
      <c r="F762" s="31">
        <v>2.5999999999999999E-2</v>
      </c>
      <c r="G762" s="31">
        <v>7.0999999999999994E-2</v>
      </c>
      <c r="H762" s="31">
        <v>0.252</v>
      </c>
      <c r="I762" s="31">
        <v>0.63200000000000001</v>
      </c>
      <c r="J762" s="31">
        <v>0.90131578899999998</v>
      </c>
      <c r="K762" s="31">
        <v>1.9E-2</v>
      </c>
      <c r="L762" s="29">
        <f t="shared" si="11"/>
        <v>3.5188583078491336</v>
      </c>
    </row>
    <row r="763" spans="1:12" x14ac:dyDescent="0.2">
      <c r="A763">
        <v>3046</v>
      </c>
      <c r="B763" s="43">
        <v>656</v>
      </c>
      <c r="C763" s="43">
        <v>656</v>
      </c>
      <c r="D763" s="43">
        <v>368</v>
      </c>
      <c r="E763" s="31">
        <v>0.56100000000000005</v>
      </c>
      <c r="F763" s="31">
        <v>0.19400000000000001</v>
      </c>
      <c r="G763" s="31">
        <v>0.23300000000000001</v>
      </c>
      <c r="H763" s="31">
        <v>0.40200000000000002</v>
      </c>
      <c r="I763" s="31">
        <v>0.159</v>
      </c>
      <c r="J763" s="31">
        <v>0.567901235</v>
      </c>
      <c r="K763" s="31">
        <v>1.2E-2</v>
      </c>
      <c r="L763" s="29">
        <f t="shared" si="11"/>
        <v>2.5323886639676116</v>
      </c>
    </row>
    <row r="764" spans="1:12" x14ac:dyDescent="0.2">
      <c r="A764">
        <v>3047</v>
      </c>
      <c r="B764" s="43">
        <v>17</v>
      </c>
      <c r="C764" s="43">
        <v>17</v>
      </c>
      <c r="D764" s="43">
        <v>4</v>
      </c>
      <c r="E764" s="31">
        <v>0.23499999999999999</v>
      </c>
      <c r="F764" s="31">
        <v>0.35299999999999998</v>
      </c>
      <c r="G764" s="31">
        <v>0.41199999999999998</v>
      </c>
      <c r="H764" s="31">
        <v>0.17599999999999999</v>
      </c>
      <c r="I764" s="31">
        <v>5.8999999999999997E-2</v>
      </c>
      <c r="J764" s="31">
        <v>0.235294118</v>
      </c>
      <c r="K764" s="31">
        <v>0</v>
      </c>
      <c r="L764" s="29">
        <f t="shared" si="11"/>
        <v>1.9410000000000001</v>
      </c>
    </row>
    <row r="765" spans="1:12" x14ac:dyDescent="0.2">
      <c r="A765">
        <v>3048</v>
      </c>
      <c r="B765" s="43">
        <v>39</v>
      </c>
      <c r="C765" s="43">
        <v>39</v>
      </c>
      <c r="D765" s="43">
        <v>25</v>
      </c>
      <c r="E765" s="31">
        <v>0.64100000000000001</v>
      </c>
      <c r="F765" s="31">
        <v>0.23100000000000001</v>
      </c>
      <c r="G765" s="31">
        <v>0.128</v>
      </c>
      <c r="H765" s="31">
        <v>0.38500000000000001</v>
      </c>
      <c r="I765" s="31">
        <v>0.25600000000000001</v>
      </c>
      <c r="J765" s="31">
        <v>0.64102564100000003</v>
      </c>
      <c r="K765" s="31">
        <v>0</v>
      </c>
      <c r="L765" s="29">
        <f t="shared" si="11"/>
        <v>2.6659999999999999</v>
      </c>
    </row>
    <row r="766" spans="1:12" x14ac:dyDescent="0.2">
      <c r="A766">
        <v>3049</v>
      </c>
      <c r="B766" s="43">
        <v>53</v>
      </c>
      <c r="C766" s="43">
        <v>53</v>
      </c>
      <c r="D766" s="43">
        <v>20</v>
      </c>
      <c r="E766" s="31">
        <v>0.377</v>
      </c>
      <c r="F766" s="31">
        <v>0.39600000000000002</v>
      </c>
      <c r="G766" s="31">
        <v>0.20799999999999999</v>
      </c>
      <c r="H766" s="31">
        <v>0.22600000000000001</v>
      </c>
      <c r="I766" s="31">
        <v>0.151</v>
      </c>
      <c r="J766" s="31">
        <v>0.38461538499999998</v>
      </c>
      <c r="K766" s="31">
        <v>1.9E-2</v>
      </c>
      <c r="L766" s="29">
        <f t="shared" si="11"/>
        <v>2.1345565749235478</v>
      </c>
    </row>
    <row r="767" spans="1:12" x14ac:dyDescent="0.2">
      <c r="A767">
        <v>3050</v>
      </c>
      <c r="B767" s="43"/>
      <c r="C767" s="43"/>
      <c r="D767" s="43"/>
      <c r="E767" s="31">
        <v>0.4</v>
      </c>
      <c r="F767" s="31">
        <v>0.3</v>
      </c>
      <c r="G767" s="31">
        <v>0.3</v>
      </c>
      <c r="H767" s="31">
        <v>0.15</v>
      </c>
      <c r="I767" s="31">
        <v>0.25</v>
      </c>
      <c r="J767" s="31">
        <v>0.4</v>
      </c>
      <c r="K767" s="31">
        <v>0</v>
      </c>
      <c r="L767" s="29">
        <f t="shared" si="11"/>
        <v>2.3499999999999996</v>
      </c>
    </row>
    <row r="768" spans="1:12" x14ac:dyDescent="0.2">
      <c r="A768">
        <v>3051</v>
      </c>
      <c r="B768" s="43">
        <v>389</v>
      </c>
      <c r="C768" s="43">
        <v>389</v>
      </c>
      <c r="D768" s="43">
        <v>133</v>
      </c>
      <c r="E768" s="31">
        <v>0.34200000000000003</v>
      </c>
      <c r="F768" s="31">
        <v>0.41099999999999998</v>
      </c>
      <c r="G768" s="31">
        <v>0.219</v>
      </c>
      <c r="H768" s="31">
        <v>0.23699999999999999</v>
      </c>
      <c r="I768" s="31">
        <v>0.105</v>
      </c>
      <c r="J768" s="31">
        <v>0.35185185200000002</v>
      </c>
      <c r="K768" s="31">
        <v>2.8000000000000001E-2</v>
      </c>
      <c r="L768" s="29">
        <f t="shared" si="11"/>
        <v>2.0370370370370372</v>
      </c>
    </row>
    <row r="769" spans="1:12" x14ac:dyDescent="0.2">
      <c r="A769">
        <v>3052</v>
      </c>
      <c r="B769" s="43">
        <v>590</v>
      </c>
      <c r="C769" s="43">
        <v>590</v>
      </c>
      <c r="D769" s="43">
        <v>413</v>
      </c>
      <c r="E769" s="31">
        <v>0.7</v>
      </c>
      <c r="F769" s="31">
        <v>0.114</v>
      </c>
      <c r="G769" s="31">
        <v>0.18</v>
      </c>
      <c r="H769" s="31">
        <v>0.33900000000000002</v>
      </c>
      <c r="I769" s="31">
        <v>0.36099999999999999</v>
      </c>
      <c r="J769" s="31">
        <v>0.70477815700000002</v>
      </c>
      <c r="K769" s="31">
        <v>7.0000000000000001E-3</v>
      </c>
      <c r="L769" s="29">
        <f t="shared" si="11"/>
        <v>2.9556898288016114</v>
      </c>
    </row>
    <row r="770" spans="1:12" x14ac:dyDescent="0.2">
      <c r="A770">
        <v>3053</v>
      </c>
      <c r="B770" s="43">
        <v>164</v>
      </c>
      <c r="C770" s="43">
        <v>164</v>
      </c>
      <c r="D770" s="43">
        <v>111</v>
      </c>
      <c r="E770" s="31">
        <v>0.67700000000000005</v>
      </c>
      <c r="F770" s="31">
        <v>0.16500000000000001</v>
      </c>
      <c r="G770" s="31">
        <v>0.14000000000000001</v>
      </c>
      <c r="H770" s="31">
        <v>0.36</v>
      </c>
      <c r="I770" s="31">
        <v>0.317</v>
      </c>
      <c r="J770" s="31">
        <v>0.68944099400000003</v>
      </c>
      <c r="K770" s="31">
        <v>1.7999999999999999E-2</v>
      </c>
      <c r="L770" s="29">
        <f t="shared" si="11"/>
        <v>2.8441955193482689</v>
      </c>
    </row>
    <row r="771" spans="1:12" x14ac:dyDescent="0.2">
      <c r="A771">
        <v>3054</v>
      </c>
      <c r="B771" s="43">
        <v>744</v>
      </c>
      <c r="C771" s="43">
        <v>744</v>
      </c>
      <c r="D771" s="43">
        <v>326</v>
      </c>
      <c r="E771" s="31">
        <v>0.438</v>
      </c>
      <c r="F771" s="31">
        <v>0.27300000000000002</v>
      </c>
      <c r="G771" s="31">
        <v>0.26300000000000001</v>
      </c>
      <c r="H771" s="31">
        <v>0.32</v>
      </c>
      <c r="I771" s="31">
        <v>0.11799999999999999</v>
      </c>
      <c r="J771" s="31">
        <v>0.44965517199999999</v>
      </c>
      <c r="K771" s="31">
        <v>2.5999999999999999E-2</v>
      </c>
      <c r="L771" s="29">
        <f t="shared" ref="L771:L834" si="12">(F771+2*G771+3*H771+4*I771)/(1-K771)</f>
        <v>2.2905544147843941</v>
      </c>
    </row>
    <row r="772" spans="1:12" x14ac:dyDescent="0.2">
      <c r="A772">
        <v>3055</v>
      </c>
      <c r="B772" s="43">
        <v>144</v>
      </c>
      <c r="C772" s="43">
        <v>144</v>
      </c>
      <c r="D772" s="43">
        <v>96</v>
      </c>
      <c r="E772" s="31">
        <v>0.66700000000000004</v>
      </c>
      <c r="F772" s="31">
        <v>0.16700000000000001</v>
      </c>
      <c r="G772" s="31">
        <v>0.13900000000000001</v>
      </c>
      <c r="H772" s="31">
        <v>0.31900000000000001</v>
      </c>
      <c r="I772" s="31">
        <v>0.34699999999999998</v>
      </c>
      <c r="J772" s="31">
        <v>0.68571428599999995</v>
      </c>
      <c r="K772" s="31">
        <v>2.8000000000000001E-2</v>
      </c>
      <c r="L772" s="29">
        <f t="shared" si="12"/>
        <v>2.8703703703703707</v>
      </c>
    </row>
    <row r="773" spans="1:12" x14ac:dyDescent="0.2">
      <c r="A773">
        <v>3056</v>
      </c>
      <c r="B773" s="43">
        <v>194</v>
      </c>
      <c r="C773" s="43">
        <v>194</v>
      </c>
      <c r="D773" s="43">
        <v>117</v>
      </c>
      <c r="E773" s="31">
        <v>0.60299999999999998</v>
      </c>
      <c r="F773" s="31">
        <v>0.20599999999999999</v>
      </c>
      <c r="G773" s="31">
        <v>0.16500000000000001</v>
      </c>
      <c r="H773" s="31">
        <v>0.28899999999999998</v>
      </c>
      <c r="I773" s="31">
        <v>0.314</v>
      </c>
      <c r="J773" s="31">
        <v>0.61904761900000005</v>
      </c>
      <c r="K773" s="31">
        <v>2.5999999999999999E-2</v>
      </c>
      <c r="L773" s="29">
        <f t="shared" si="12"/>
        <v>2.7299794661190964</v>
      </c>
    </row>
    <row r="774" spans="1:12" x14ac:dyDescent="0.2">
      <c r="A774">
        <v>3057</v>
      </c>
      <c r="B774" s="43">
        <v>205</v>
      </c>
      <c r="C774" s="43">
        <v>205</v>
      </c>
      <c r="D774" s="43">
        <v>140</v>
      </c>
      <c r="E774" s="31">
        <v>0.68300000000000005</v>
      </c>
      <c r="F774" s="31">
        <v>9.8000000000000004E-2</v>
      </c>
      <c r="G774" s="31">
        <v>0.215</v>
      </c>
      <c r="H774" s="31">
        <v>0.23899999999999999</v>
      </c>
      <c r="I774" s="31">
        <v>0.44400000000000001</v>
      </c>
      <c r="J774" s="31">
        <v>0.68627450999999995</v>
      </c>
      <c r="K774" s="31">
        <v>5.0000000000000001E-3</v>
      </c>
      <c r="L774" s="29">
        <f t="shared" si="12"/>
        <v>3.0361809045226131</v>
      </c>
    </row>
    <row r="775" spans="1:12" x14ac:dyDescent="0.2">
      <c r="A775">
        <v>3059</v>
      </c>
      <c r="B775" s="43">
        <v>223</v>
      </c>
      <c r="C775" s="43">
        <v>223</v>
      </c>
      <c r="D775" s="43">
        <v>118</v>
      </c>
      <c r="E775" s="31">
        <v>0.52900000000000003</v>
      </c>
      <c r="F775" s="31">
        <v>0.27400000000000002</v>
      </c>
      <c r="G775" s="31">
        <v>0.193</v>
      </c>
      <c r="H775" s="31">
        <v>0.36299999999999999</v>
      </c>
      <c r="I775" s="31">
        <v>0.16600000000000001</v>
      </c>
      <c r="J775" s="31">
        <v>0.53153153200000003</v>
      </c>
      <c r="K775" s="31">
        <v>4.0000000000000001E-3</v>
      </c>
      <c r="L775" s="29">
        <f t="shared" si="12"/>
        <v>2.4226907630522092</v>
      </c>
    </row>
    <row r="776" spans="1:12" x14ac:dyDescent="0.2">
      <c r="A776">
        <v>3060</v>
      </c>
      <c r="B776" s="43">
        <v>265</v>
      </c>
      <c r="C776" s="43">
        <v>265</v>
      </c>
      <c r="D776" s="43">
        <v>61</v>
      </c>
      <c r="E776" s="31">
        <v>0.23</v>
      </c>
      <c r="F776" s="31">
        <v>0.55100000000000005</v>
      </c>
      <c r="G776" s="31">
        <v>0.219</v>
      </c>
      <c r="H776" s="31">
        <v>0.14299999999999999</v>
      </c>
      <c r="I776" s="31">
        <v>8.6999999999999994E-2</v>
      </c>
      <c r="J776" s="31">
        <v>0.23018867900000001</v>
      </c>
      <c r="K776" s="31">
        <v>0</v>
      </c>
      <c r="L776" s="29">
        <f t="shared" si="12"/>
        <v>1.766</v>
      </c>
    </row>
    <row r="777" spans="1:12" x14ac:dyDescent="0.2">
      <c r="A777">
        <v>3062</v>
      </c>
      <c r="B777" s="43">
        <v>28</v>
      </c>
      <c r="C777" s="43">
        <v>28</v>
      </c>
      <c r="D777" s="43">
        <v>22</v>
      </c>
      <c r="E777" s="31">
        <v>0.78600000000000003</v>
      </c>
      <c r="F777" s="31">
        <v>7.0999999999999994E-2</v>
      </c>
      <c r="G777" s="31">
        <v>0.107</v>
      </c>
      <c r="H777" s="31">
        <v>0.32100000000000001</v>
      </c>
      <c r="I777" s="31">
        <v>0.46400000000000002</v>
      </c>
      <c r="J777" s="31">
        <v>0.81481481499999997</v>
      </c>
      <c r="K777" s="31">
        <v>3.5999999999999997E-2</v>
      </c>
      <c r="L777" s="29">
        <f t="shared" si="12"/>
        <v>3.2199170124481329</v>
      </c>
    </row>
    <row r="778" spans="1:12" x14ac:dyDescent="0.2">
      <c r="A778">
        <v>3063</v>
      </c>
      <c r="B778" s="43">
        <v>330</v>
      </c>
      <c r="C778" s="43">
        <v>330</v>
      </c>
      <c r="D778" s="43">
        <v>207</v>
      </c>
      <c r="E778" s="31">
        <v>0.627</v>
      </c>
      <c r="F778" s="31">
        <v>0.185</v>
      </c>
      <c r="G778" s="31">
        <v>0.185</v>
      </c>
      <c r="H778" s="31">
        <v>0.315</v>
      </c>
      <c r="I778" s="31">
        <v>0.312</v>
      </c>
      <c r="J778" s="31">
        <v>0.62917933100000001</v>
      </c>
      <c r="K778" s="31">
        <v>3.0000000000000001E-3</v>
      </c>
      <c r="L778" s="29">
        <f t="shared" si="12"/>
        <v>2.756268806419258</v>
      </c>
    </row>
    <row r="779" spans="1:12" x14ac:dyDescent="0.2">
      <c r="A779">
        <v>3064</v>
      </c>
      <c r="B779" s="43">
        <v>135</v>
      </c>
      <c r="C779" s="43">
        <v>135</v>
      </c>
      <c r="D779" s="43">
        <v>73</v>
      </c>
      <c r="E779" s="31">
        <v>0.54100000000000004</v>
      </c>
      <c r="F779" s="31">
        <v>0.23</v>
      </c>
      <c r="G779" s="31">
        <v>0.222</v>
      </c>
      <c r="H779" s="31">
        <v>0.29599999999999999</v>
      </c>
      <c r="I779" s="31">
        <v>0.24399999999999999</v>
      </c>
      <c r="J779" s="31">
        <v>0.544776119</v>
      </c>
      <c r="K779" s="31">
        <v>7.0000000000000001E-3</v>
      </c>
      <c r="L779" s="29">
        <f t="shared" si="12"/>
        <v>2.5558912386706947</v>
      </c>
    </row>
    <row r="780" spans="1:12" x14ac:dyDescent="0.2">
      <c r="A780">
        <v>3065</v>
      </c>
      <c r="B780" s="43">
        <v>568</v>
      </c>
      <c r="C780" s="43">
        <v>568</v>
      </c>
      <c r="D780" s="43">
        <v>455</v>
      </c>
      <c r="E780" s="31">
        <v>0.80100000000000005</v>
      </c>
      <c r="F780" s="31">
        <v>4.3999999999999997E-2</v>
      </c>
      <c r="G780" s="31">
        <v>0.107</v>
      </c>
      <c r="H780" s="31">
        <v>0.36299999999999999</v>
      </c>
      <c r="I780" s="31">
        <v>0.438</v>
      </c>
      <c r="J780" s="31">
        <v>0.84103512000000002</v>
      </c>
      <c r="K780" s="31">
        <v>4.8000000000000001E-2</v>
      </c>
      <c r="L780" s="29">
        <f t="shared" si="12"/>
        <v>3.2552521008403366</v>
      </c>
    </row>
    <row r="781" spans="1:12" x14ac:dyDescent="0.2">
      <c r="A781">
        <v>3066</v>
      </c>
      <c r="B781" s="43">
        <v>111</v>
      </c>
      <c r="C781" s="43">
        <v>111</v>
      </c>
      <c r="D781" s="43">
        <v>71</v>
      </c>
      <c r="E781" s="31">
        <v>0.64</v>
      </c>
      <c r="F781" s="31">
        <v>0.17100000000000001</v>
      </c>
      <c r="G781" s="31">
        <v>0.189</v>
      </c>
      <c r="H781" s="31">
        <v>0.30599999999999999</v>
      </c>
      <c r="I781" s="31">
        <v>0.33300000000000002</v>
      </c>
      <c r="J781" s="31">
        <v>0.63963963999999995</v>
      </c>
      <c r="K781" s="31">
        <v>0</v>
      </c>
      <c r="L781" s="29">
        <f t="shared" si="12"/>
        <v>2.7990000000000004</v>
      </c>
    </row>
    <row r="782" spans="1:12" x14ac:dyDescent="0.2">
      <c r="A782">
        <v>3067</v>
      </c>
      <c r="B782" s="43">
        <v>378</v>
      </c>
      <c r="C782" s="43">
        <v>378</v>
      </c>
      <c r="D782" s="43">
        <v>226</v>
      </c>
      <c r="E782" s="31">
        <v>0.59799999999999998</v>
      </c>
      <c r="F782" s="31">
        <v>0.161</v>
      </c>
      <c r="G782" s="31">
        <v>0.23300000000000001</v>
      </c>
      <c r="H782" s="31">
        <v>0.36499999999999999</v>
      </c>
      <c r="I782" s="31">
        <v>0.23300000000000001</v>
      </c>
      <c r="J782" s="31">
        <v>0.60266666700000004</v>
      </c>
      <c r="K782" s="31">
        <v>8.0000000000000002E-3</v>
      </c>
      <c r="L782" s="29">
        <f t="shared" si="12"/>
        <v>2.6754032258064515</v>
      </c>
    </row>
    <row r="783" spans="1:12" x14ac:dyDescent="0.2">
      <c r="A783">
        <v>3068</v>
      </c>
      <c r="B783" s="43">
        <v>16</v>
      </c>
      <c r="C783" s="43">
        <v>16</v>
      </c>
      <c r="D783" s="43">
        <v>12</v>
      </c>
      <c r="E783" s="31">
        <v>0.75</v>
      </c>
      <c r="F783" s="31">
        <v>0</v>
      </c>
      <c r="G783" s="31">
        <v>0.188</v>
      </c>
      <c r="H783" s="31">
        <v>0.625</v>
      </c>
      <c r="I783" s="31">
        <v>0.125</v>
      </c>
      <c r="J783" s="31">
        <v>0.8</v>
      </c>
      <c r="K783" s="31">
        <v>6.3E-2</v>
      </c>
      <c r="L783" s="29">
        <f t="shared" si="12"/>
        <v>2.9359658484525077</v>
      </c>
    </row>
    <row r="784" spans="1:12" x14ac:dyDescent="0.2">
      <c r="A784">
        <v>3069</v>
      </c>
      <c r="B784" s="43">
        <v>28</v>
      </c>
      <c r="C784" s="43">
        <v>28</v>
      </c>
      <c r="D784" s="43">
        <v>21</v>
      </c>
      <c r="E784" s="31">
        <v>0.75</v>
      </c>
      <c r="F784" s="31">
        <v>0.14299999999999999</v>
      </c>
      <c r="G784" s="31">
        <v>0.107</v>
      </c>
      <c r="H784" s="31">
        <v>0.214</v>
      </c>
      <c r="I784" s="31">
        <v>0.53600000000000003</v>
      </c>
      <c r="J784" s="31">
        <v>0.75</v>
      </c>
      <c r="K784" s="31">
        <v>0</v>
      </c>
      <c r="L784" s="29">
        <f t="shared" si="12"/>
        <v>3.1430000000000002</v>
      </c>
    </row>
    <row r="785" spans="1:12" x14ac:dyDescent="0.2">
      <c r="A785">
        <v>3070</v>
      </c>
      <c r="B785" s="43">
        <v>293</v>
      </c>
      <c r="C785" s="43">
        <v>293</v>
      </c>
      <c r="D785" s="43">
        <v>75</v>
      </c>
      <c r="E785" s="31">
        <v>0.25600000000000001</v>
      </c>
      <c r="F785" s="31">
        <v>0.44</v>
      </c>
      <c r="G785" s="31">
        <v>0.30399999999999999</v>
      </c>
      <c r="H785" s="31">
        <v>0.17699999999999999</v>
      </c>
      <c r="I785" s="31">
        <v>7.8E-2</v>
      </c>
      <c r="J785" s="31">
        <v>0.255972696</v>
      </c>
      <c r="K785" s="31">
        <v>0</v>
      </c>
      <c r="L785" s="29">
        <f t="shared" si="12"/>
        <v>1.891</v>
      </c>
    </row>
    <row r="786" spans="1:12" x14ac:dyDescent="0.2">
      <c r="A786">
        <v>3071</v>
      </c>
      <c r="B786" s="43">
        <v>861</v>
      </c>
      <c r="C786" s="43">
        <v>861</v>
      </c>
      <c r="D786" s="43">
        <v>306</v>
      </c>
      <c r="E786" s="31">
        <v>0.35499999999999998</v>
      </c>
      <c r="F786" s="31">
        <v>0.34399999999999997</v>
      </c>
      <c r="G786" s="31">
        <v>0.29799999999999999</v>
      </c>
      <c r="H786" s="31">
        <v>0.27800000000000002</v>
      </c>
      <c r="I786" s="31">
        <v>7.8E-2</v>
      </c>
      <c r="J786" s="31">
        <v>0.35622817200000001</v>
      </c>
      <c r="K786" s="31">
        <v>2E-3</v>
      </c>
      <c r="L786" s="29">
        <f t="shared" si="12"/>
        <v>2.0901803607214426</v>
      </c>
    </row>
    <row r="787" spans="1:12" x14ac:dyDescent="0.2">
      <c r="A787">
        <v>3072</v>
      </c>
      <c r="B787" s="43">
        <v>78</v>
      </c>
      <c r="C787" s="43">
        <v>78</v>
      </c>
      <c r="D787" s="43">
        <v>30</v>
      </c>
      <c r="E787" s="31">
        <v>0.38500000000000001</v>
      </c>
      <c r="F787" s="31">
        <v>0.35899999999999999</v>
      </c>
      <c r="G787" s="31">
        <v>0.25600000000000001</v>
      </c>
      <c r="H787" s="31">
        <v>0.23100000000000001</v>
      </c>
      <c r="I787" s="31">
        <v>0.154</v>
      </c>
      <c r="J787" s="31">
        <v>0.38461538499999998</v>
      </c>
      <c r="K787" s="31">
        <v>0</v>
      </c>
      <c r="L787" s="29">
        <f t="shared" si="12"/>
        <v>2.1800000000000002</v>
      </c>
    </row>
    <row r="788" spans="1:12" x14ac:dyDescent="0.2">
      <c r="A788">
        <v>3073</v>
      </c>
      <c r="B788" s="43">
        <v>272</v>
      </c>
      <c r="C788" s="43">
        <v>272</v>
      </c>
      <c r="D788" s="43">
        <v>133</v>
      </c>
      <c r="E788" s="31">
        <v>0.48899999999999999</v>
      </c>
      <c r="F788" s="31">
        <v>0.26500000000000001</v>
      </c>
      <c r="G788" s="31">
        <v>0.24299999999999999</v>
      </c>
      <c r="H788" s="31">
        <v>0.27900000000000003</v>
      </c>
      <c r="I788" s="31">
        <v>0.21</v>
      </c>
      <c r="J788" s="31">
        <v>0.49077490800000001</v>
      </c>
      <c r="K788" s="31">
        <v>4.0000000000000001E-3</v>
      </c>
      <c r="L788" s="29">
        <f t="shared" si="12"/>
        <v>2.4377510040160644</v>
      </c>
    </row>
    <row r="789" spans="1:12" x14ac:dyDescent="0.2">
      <c r="A789">
        <v>3074</v>
      </c>
      <c r="B789" s="43">
        <v>405</v>
      </c>
      <c r="C789" s="43">
        <v>405</v>
      </c>
      <c r="D789" s="43">
        <v>274</v>
      </c>
      <c r="E789" s="31">
        <v>0.67700000000000005</v>
      </c>
      <c r="F789" s="31">
        <v>0.11600000000000001</v>
      </c>
      <c r="G789" s="31">
        <v>0.183</v>
      </c>
      <c r="H789" s="31">
        <v>0.38800000000000001</v>
      </c>
      <c r="I789" s="31">
        <v>0.28899999999999998</v>
      </c>
      <c r="J789" s="31">
        <v>0.69367088600000004</v>
      </c>
      <c r="K789" s="31">
        <v>2.5000000000000001E-2</v>
      </c>
      <c r="L789" s="29">
        <f t="shared" si="12"/>
        <v>2.8738461538461539</v>
      </c>
    </row>
    <row r="790" spans="1:12" x14ac:dyDescent="0.2">
      <c r="A790">
        <v>3075</v>
      </c>
      <c r="B790" s="43">
        <v>35</v>
      </c>
      <c r="C790" s="43">
        <v>35</v>
      </c>
      <c r="D790" s="43">
        <v>20</v>
      </c>
      <c r="E790" s="31">
        <v>0.57099999999999995</v>
      </c>
      <c r="F790" s="31">
        <v>0.17100000000000001</v>
      </c>
      <c r="G790" s="31">
        <v>0.22900000000000001</v>
      </c>
      <c r="H790" s="31">
        <v>0.42899999999999999</v>
      </c>
      <c r="I790" s="31">
        <v>0.14299999999999999</v>
      </c>
      <c r="J790" s="31">
        <v>0.58823529399999996</v>
      </c>
      <c r="K790" s="31">
        <v>2.9000000000000001E-2</v>
      </c>
      <c r="L790" s="29">
        <f t="shared" si="12"/>
        <v>2.5623069001029868</v>
      </c>
    </row>
    <row r="791" spans="1:12" x14ac:dyDescent="0.2">
      <c r="A791">
        <v>3077</v>
      </c>
      <c r="B791" s="43">
        <v>174</v>
      </c>
      <c r="C791" s="43">
        <v>174</v>
      </c>
      <c r="D791" s="43">
        <v>90</v>
      </c>
      <c r="E791" s="31">
        <v>0.51700000000000002</v>
      </c>
      <c r="F791" s="31">
        <v>0.29299999999999998</v>
      </c>
      <c r="G791" s="31">
        <v>0.184</v>
      </c>
      <c r="H791" s="31">
        <v>0.32200000000000001</v>
      </c>
      <c r="I791" s="31">
        <v>0.19500000000000001</v>
      </c>
      <c r="J791" s="31">
        <v>0.52023121400000005</v>
      </c>
      <c r="K791" s="31">
        <v>6.0000000000000001E-3</v>
      </c>
      <c r="L791" s="29">
        <f t="shared" si="12"/>
        <v>2.4215291750503019</v>
      </c>
    </row>
    <row r="792" spans="1:12" x14ac:dyDescent="0.2">
      <c r="A792">
        <v>3078</v>
      </c>
      <c r="B792" s="43">
        <v>200</v>
      </c>
      <c r="C792" s="43">
        <v>200</v>
      </c>
      <c r="D792" s="43">
        <v>64</v>
      </c>
      <c r="E792" s="31">
        <v>0.32</v>
      </c>
      <c r="F792" s="31">
        <v>0.38500000000000001</v>
      </c>
      <c r="G792" s="31">
        <v>0.27</v>
      </c>
      <c r="H792" s="31">
        <v>0.23</v>
      </c>
      <c r="I792" s="31">
        <v>0.09</v>
      </c>
      <c r="J792" s="31">
        <v>0.32820512800000001</v>
      </c>
      <c r="K792" s="31">
        <v>2.5000000000000001E-2</v>
      </c>
      <c r="L792" s="29">
        <f t="shared" si="12"/>
        <v>2.025641025641026</v>
      </c>
    </row>
    <row r="793" spans="1:12" x14ac:dyDescent="0.2">
      <c r="A793">
        <v>3079</v>
      </c>
      <c r="B793" s="43">
        <v>217</v>
      </c>
      <c r="C793" s="43">
        <v>217</v>
      </c>
      <c r="D793" s="43">
        <v>168</v>
      </c>
      <c r="E793" s="31">
        <v>0.77400000000000002</v>
      </c>
      <c r="F793" s="31">
        <v>7.8E-2</v>
      </c>
      <c r="G793" s="31">
        <v>0.14699999999999999</v>
      </c>
      <c r="H793" s="31">
        <v>0.3</v>
      </c>
      <c r="I793" s="31">
        <v>0.47499999999999998</v>
      </c>
      <c r="J793" s="31">
        <v>0.77419354799999995</v>
      </c>
      <c r="K793" s="31">
        <v>0</v>
      </c>
      <c r="L793" s="29">
        <f t="shared" si="12"/>
        <v>3.1719999999999997</v>
      </c>
    </row>
    <row r="794" spans="1:12" x14ac:dyDescent="0.2">
      <c r="A794">
        <v>3080</v>
      </c>
      <c r="B794" s="43">
        <v>200</v>
      </c>
      <c r="C794" s="43">
        <v>200</v>
      </c>
      <c r="D794" s="43">
        <v>120</v>
      </c>
      <c r="E794" s="31">
        <v>0.6</v>
      </c>
      <c r="F794" s="31">
        <v>0.14499999999999999</v>
      </c>
      <c r="G794" s="31">
        <v>0.25</v>
      </c>
      <c r="H794" s="31">
        <v>0.36499999999999999</v>
      </c>
      <c r="I794" s="31">
        <v>0.23499999999999999</v>
      </c>
      <c r="J794" s="31">
        <v>0.60301507499999996</v>
      </c>
      <c r="K794" s="31">
        <v>5.0000000000000001E-3</v>
      </c>
      <c r="L794" s="29">
        <f t="shared" si="12"/>
        <v>2.6934673366834168</v>
      </c>
    </row>
    <row r="795" spans="1:12" x14ac:dyDescent="0.2">
      <c r="A795">
        <v>3081</v>
      </c>
      <c r="B795" s="43">
        <v>274</v>
      </c>
      <c r="C795" s="43">
        <v>274</v>
      </c>
      <c r="D795" s="43">
        <v>135</v>
      </c>
      <c r="E795" s="31">
        <v>0.49299999999999999</v>
      </c>
      <c r="F795" s="31">
        <v>0.245</v>
      </c>
      <c r="G795" s="31">
        <v>0.252</v>
      </c>
      <c r="H795" s="31">
        <v>0.33600000000000002</v>
      </c>
      <c r="I795" s="31">
        <v>0.157</v>
      </c>
      <c r="J795" s="31">
        <v>0.49815498200000002</v>
      </c>
      <c r="K795" s="31">
        <v>1.0999999999999999E-2</v>
      </c>
      <c r="L795" s="29">
        <f t="shared" si="12"/>
        <v>2.4115267947421639</v>
      </c>
    </row>
    <row r="796" spans="1:12" x14ac:dyDescent="0.2">
      <c r="A796">
        <v>3082</v>
      </c>
      <c r="B796" s="43">
        <v>213</v>
      </c>
      <c r="C796" s="43">
        <v>213</v>
      </c>
      <c r="D796" s="43">
        <v>124</v>
      </c>
      <c r="E796" s="31">
        <v>0.58199999999999996</v>
      </c>
      <c r="F796" s="31">
        <v>0.16900000000000001</v>
      </c>
      <c r="G796" s="31">
        <v>0.249</v>
      </c>
      <c r="H796" s="31">
        <v>0.30499999999999999</v>
      </c>
      <c r="I796" s="31">
        <v>0.27700000000000002</v>
      </c>
      <c r="J796" s="31">
        <v>0.58215962399999999</v>
      </c>
      <c r="K796" s="31">
        <v>0</v>
      </c>
      <c r="L796" s="29">
        <f t="shared" si="12"/>
        <v>2.6900000000000004</v>
      </c>
    </row>
    <row r="797" spans="1:12" x14ac:dyDescent="0.2">
      <c r="A797">
        <v>3083</v>
      </c>
      <c r="B797" s="43">
        <v>183</v>
      </c>
      <c r="C797" s="43">
        <v>183</v>
      </c>
      <c r="D797" s="43">
        <v>112</v>
      </c>
      <c r="E797" s="31">
        <v>0.61199999999999999</v>
      </c>
      <c r="F797" s="31">
        <v>0.16400000000000001</v>
      </c>
      <c r="G797" s="31">
        <v>0.224</v>
      </c>
      <c r="H797" s="31">
        <v>0.251</v>
      </c>
      <c r="I797" s="31">
        <v>0.36099999999999999</v>
      </c>
      <c r="J797" s="31">
        <v>0.61202185799999997</v>
      </c>
      <c r="K797" s="31">
        <v>0</v>
      </c>
      <c r="L797" s="29">
        <f t="shared" si="12"/>
        <v>2.8090000000000002</v>
      </c>
    </row>
    <row r="798" spans="1:12" x14ac:dyDescent="0.2">
      <c r="A798">
        <v>3085</v>
      </c>
      <c r="B798" s="43">
        <v>414</v>
      </c>
      <c r="C798" s="43">
        <v>414</v>
      </c>
      <c r="D798" s="43">
        <v>157</v>
      </c>
      <c r="E798" s="31">
        <v>0.379</v>
      </c>
      <c r="F798" s="31">
        <v>0.33100000000000002</v>
      </c>
      <c r="G798" s="31">
        <v>0.28699999999999998</v>
      </c>
      <c r="H798" s="31">
        <v>0.24399999999999999</v>
      </c>
      <c r="I798" s="31">
        <v>0.13500000000000001</v>
      </c>
      <c r="J798" s="31">
        <v>0.38014527799999998</v>
      </c>
      <c r="K798" s="31">
        <v>2E-3</v>
      </c>
      <c r="L798" s="29">
        <f t="shared" si="12"/>
        <v>2.181362725450902</v>
      </c>
    </row>
    <row r="799" spans="1:12" x14ac:dyDescent="0.2">
      <c r="A799">
        <v>3086</v>
      </c>
      <c r="B799" s="43"/>
      <c r="C799" s="43"/>
      <c r="D799" s="43"/>
      <c r="E799" s="31">
        <v>0.36</v>
      </c>
      <c r="F799" s="31">
        <v>0.24</v>
      </c>
      <c r="G799" s="31">
        <v>0.37</v>
      </c>
      <c r="H799" s="31">
        <v>0.19</v>
      </c>
      <c r="I799" s="31">
        <v>0.17</v>
      </c>
      <c r="J799" s="31">
        <v>0.37113402099999998</v>
      </c>
      <c r="K799" s="31">
        <v>0.03</v>
      </c>
      <c r="L799" s="29">
        <f t="shared" si="12"/>
        <v>2.2989690721649483</v>
      </c>
    </row>
    <row r="800" spans="1:12" x14ac:dyDescent="0.2">
      <c r="A800">
        <v>3087</v>
      </c>
      <c r="B800" s="43">
        <v>92</v>
      </c>
      <c r="C800" s="43">
        <v>92</v>
      </c>
      <c r="D800" s="43">
        <v>54</v>
      </c>
      <c r="E800" s="31">
        <v>0.58699999999999997</v>
      </c>
      <c r="F800" s="31">
        <v>0.14099999999999999</v>
      </c>
      <c r="G800" s="31">
        <v>0.25</v>
      </c>
      <c r="H800" s="31">
        <v>0.33700000000000002</v>
      </c>
      <c r="I800" s="31">
        <v>0.25</v>
      </c>
      <c r="J800" s="31">
        <v>0.6</v>
      </c>
      <c r="K800" s="31">
        <v>2.1999999999999999E-2</v>
      </c>
      <c r="L800" s="29">
        <f t="shared" si="12"/>
        <v>2.7116564417177917</v>
      </c>
    </row>
    <row r="801" spans="1:12" x14ac:dyDescent="0.2">
      <c r="A801">
        <v>3088</v>
      </c>
      <c r="B801" s="43">
        <v>183</v>
      </c>
      <c r="C801" s="43">
        <v>183</v>
      </c>
      <c r="D801" s="43">
        <v>102</v>
      </c>
      <c r="E801" s="31">
        <v>0.55700000000000005</v>
      </c>
      <c r="F801" s="31">
        <v>0.158</v>
      </c>
      <c r="G801" s="31">
        <v>0.26200000000000001</v>
      </c>
      <c r="H801" s="31">
        <v>0.432</v>
      </c>
      <c r="I801" s="31">
        <v>0.126</v>
      </c>
      <c r="J801" s="31">
        <v>0.56983240199999996</v>
      </c>
      <c r="K801" s="31">
        <v>2.1999999999999999E-2</v>
      </c>
      <c r="L801" s="29">
        <f t="shared" si="12"/>
        <v>2.537832310838446</v>
      </c>
    </row>
    <row r="802" spans="1:12" x14ac:dyDescent="0.2">
      <c r="A802">
        <v>3089</v>
      </c>
      <c r="B802" s="43">
        <v>169</v>
      </c>
      <c r="C802" s="43">
        <v>169</v>
      </c>
      <c r="D802" s="43">
        <v>50</v>
      </c>
      <c r="E802" s="31">
        <v>0.29599999999999999</v>
      </c>
      <c r="F802" s="31">
        <v>0.42599999999999999</v>
      </c>
      <c r="G802" s="31">
        <v>0.27200000000000002</v>
      </c>
      <c r="H802" s="31">
        <v>0.24299999999999999</v>
      </c>
      <c r="I802" s="31">
        <v>5.2999999999999999E-2</v>
      </c>
      <c r="J802" s="31">
        <v>0.297619048</v>
      </c>
      <c r="K802" s="31">
        <v>6.0000000000000001E-3</v>
      </c>
      <c r="L802" s="29">
        <f t="shared" si="12"/>
        <v>1.9225352112676055</v>
      </c>
    </row>
    <row r="803" spans="1:12" x14ac:dyDescent="0.2">
      <c r="A803">
        <v>3090</v>
      </c>
      <c r="B803" s="43">
        <v>135</v>
      </c>
      <c r="C803" s="43">
        <v>135</v>
      </c>
      <c r="D803" s="43">
        <v>47</v>
      </c>
      <c r="E803" s="31">
        <v>0.34799999999999998</v>
      </c>
      <c r="F803" s="31">
        <v>0.33300000000000002</v>
      </c>
      <c r="G803" s="31">
        <v>0.31900000000000001</v>
      </c>
      <c r="H803" s="31">
        <v>0.14799999999999999</v>
      </c>
      <c r="I803" s="31">
        <v>0.2</v>
      </c>
      <c r="J803" s="31">
        <v>0.34814814799999999</v>
      </c>
      <c r="K803" s="31">
        <v>0</v>
      </c>
      <c r="L803" s="29">
        <f t="shared" si="12"/>
        <v>2.2149999999999999</v>
      </c>
    </row>
    <row r="804" spans="1:12" x14ac:dyDescent="0.2">
      <c r="A804">
        <v>3091</v>
      </c>
      <c r="B804" s="43">
        <v>258</v>
      </c>
      <c r="C804" s="43">
        <v>258</v>
      </c>
      <c r="D804" s="43">
        <v>121</v>
      </c>
      <c r="E804" s="31">
        <v>0.46899999999999997</v>
      </c>
      <c r="F804" s="31">
        <v>0.26</v>
      </c>
      <c r="G804" s="31">
        <v>0.217</v>
      </c>
      <c r="H804" s="31">
        <v>0.22500000000000001</v>
      </c>
      <c r="I804" s="31">
        <v>0.24399999999999999</v>
      </c>
      <c r="J804" s="31">
        <v>0.49590163900000001</v>
      </c>
      <c r="K804" s="31">
        <v>5.3999999999999999E-2</v>
      </c>
      <c r="L804" s="29">
        <f t="shared" si="12"/>
        <v>2.478858350951374</v>
      </c>
    </row>
    <row r="805" spans="1:12" x14ac:dyDescent="0.2">
      <c r="A805">
        <v>3092</v>
      </c>
      <c r="B805" s="43"/>
      <c r="C805" s="43"/>
      <c r="D805" s="43"/>
      <c r="E805" s="31">
        <v>0.52700000000000002</v>
      </c>
      <c r="F805" s="31">
        <v>0.23100000000000001</v>
      </c>
      <c r="G805" s="31">
        <v>0.23100000000000001</v>
      </c>
      <c r="H805" s="31">
        <v>0.26300000000000001</v>
      </c>
      <c r="I805" s="31">
        <v>0.26300000000000001</v>
      </c>
      <c r="J805" s="31">
        <v>0.53260869600000005</v>
      </c>
      <c r="K805" s="31">
        <v>1.0999999999999999E-2</v>
      </c>
      <c r="L805" s="29">
        <f t="shared" si="12"/>
        <v>2.5621840242669367</v>
      </c>
    </row>
    <row r="806" spans="1:12" x14ac:dyDescent="0.2">
      <c r="A806">
        <v>3094</v>
      </c>
      <c r="B806" s="43">
        <v>269</v>
      </c>
      <c r="C806" s="43">
        <v>269</v>
      </c>
      <c r="D806" s="43">
        <v>144</v>
      </c>
      <c r="E806" s="31">
        <v>0.53500000000000003</v>
      </c>
      <c r="F806" s="31">
        <v>0.23</v>
      </c>
      <c r="G806" s="31">
        <v>0.20100000000000001</v>
      </c>
      <c r="H806" s="31">
        <v>0.25700000000000001</v>
      </c>
      <c r="I806" s="31">
        <v>0.27900000000000003</v>
      </c>
      <c r="J806" s="31">
        <v>0.55384615400000003</v>
      </c>
      <c r="K806" s="31">
        <v>3.3000000000000002E-2</v>
      </c>
      <c r="L806" s="29">
        <f t="shared" si="12"/>
        <v>2.6049638055842816</v>
      </c>
    </row>
    <row r="807" spans="1:12" x14ac:dyDescent="0.2">
      <c r="A807">
        <v>3095</v>
      </c>
      <c r="B807" s="43">
        <v>1118</v>
      </c>
      <c r="C807" s="43">
        <v>1118</v>
      </c>
      <c r="D807" s="43">
        <v>796</v>
      </c>
      <c r="E807" s="31">
        <v>0.71199999999999997</v>
      </c>
      <c r="F807" s="31">
        <v>0.11899999999999999</v>
      </c>
      <c r="G807" s="31">
        <v>0.16500000000000001</v>
      </c>
      <c r="H807" s="31">
        <v>0.372</v>
      </c>
      <c r="I807" s="31">
        <v>0.34</v>
      </c>
      <c r="J807" s="31">
        <v>0.71518418699999997</v>
      </c>
      <c r="K807" s="31">
        <v>4.0000000000000001E-3</v>
      </c>
      <c r="L807" s="29">
        <f t="shared" si="12"/>
        <v>2.9367469879518073</v>
      </c>
    </row>
    <row r="808" spans="1:12" x14ac:dyDescent="0.2">
      <c r="A808">
        <v>3096</v>
      </c>
      <c r="B808" s="43">
        <v>252</v>
      </c>
      <c r="C808" s="43">
        <v>252</v>
      </c>
      <c r="D808" s="43">
        <v>164</v>
      </c>
      <c r="E808" s="31">
        <v>0.65100000000000002</v>
      </c>
      <c r="F808" s="31">
        <v>0.127</v>
      </c>
      <c r="G808" s="31">
        <v>0.17100000000000001</v>
      </c>
      <c r="H808" s="31">
        <v>0.28599999999999998</v>
      </c>
      <c r="I808" s="31">
        <v>0.36499999999999999</v>
      </c>
      <c r="J808" s="31">
        <v>0.68619246899999997</v>
      </c>
      <c r="K808" s="31">
        <v>5.1999999999999998E-2</v>
      </c>
      <c r="L808" s="29">
        <f t="shared" si="12"/>
        <v>2.9398734177215191</v>
      </c>
    </row>
    <row r="809" spans="1:12" x14ac:dyDescent="0.2">
      <c r="A809">
        <v>3097</v>
      </c>
      <c r="B809" s="43">
        <v>337</v>
      </c>
      <c r="C809" s="43">
        <v>337</v>
      </c>
      <c r="D809" s="43">
        <v>200</v>
      </c>
      <c r="E809" s="31">
        <v>0.59299999999999997</v>
      </c>
      <c r="F809" s="31">
        <v>0.20499999999999999</v>
      </c>
      <c r="G809" s="31">
        <v>0.184</v>
      </c>
      <c r="H809" s="31">
        <v>0.29699999999999999</v>
      </c>
      <c r="I809" s="31">
        <v>0.29699999999999999</v>
      </c>
      <c r="J809" s="31">
        <v>0.60422960699999995</v>
      </c>
      <c r="K809" s="31">
        <v>1.7999999999999999E-2</v>
      </c>
      <c r="L809" s="29">
        <f t="shared" si="12"/>
        <v>2.7006109979633401</v>
      </c>
    </row>
    <row r="810" spans="1:12" x14ac:dyDescent="0.2">
      <c r="A810">
        <v>3098</v>
      </c>
      <c r="B810" s="43">
        <v>587</v>
      </c>
      <c r="C810" s="43">
        <v>587</v>
      </c>
      <c r="D810" s="43">
        <v>321</v>
      </c>
      <c r="E810" s="31">
        <v>0.54700000000000004</v>
      </c>
      <c r="F810" s="31">
        <v>0.26600000000000001</v>
      </c>
      <c r="G810" s="31">
        <v>0.16900000000000001</v>
      </c>
      <c r="H810" s="31">
        <v>0.35299999999999998</v>
      </c>
      <c r="I810" s="31">
        <v>0.19400000000000001</v>
      </c>
      <c r="J810" s="31">
        <v>0.55729166699999999</v>
      </c>
      <c r="K810" s="31">
        <v>1.9E-2</v>
      </c>
      <c r="L810" s="29">
        <f t="shared" si="12"/>
        <v>2.4862385321100917</v>
      </c>
    </row>
    <row r="811" spans="1:12" x14ac:dyDescent="0.2">
      <c r="A811">
        <v>3099</v>
      </c>
      <c r="B811" s="43">
        <v>219</v>
      </c>
      <c r="C811" s="43">
        <v>219</v>
      </c>
      <c r="D811" s="43">
        <v>144</v>
      </c>
      <c r="E811" s="31">
        <v>0.65800000000000003</v>
      </c>
      <c r="F811" s="31">
        <v>0.11</v>
      </c>
      <c r="G811" s="31">
        <v>0.16</v>
      </c>
      <c r="H811" s="31">
        <v>0.44700000000000001</v>
      </c>
      <c r="I811" s="31">
        <v>0.21</v>
      </c>
      <c r="J811" s="31">
        <v>0.70935960600000003</v>
      </c>
      <c r="K811" s="31">
        <v>7.2999999999999995E-2</v>
      </c>
      <c r="L811" s="29">
        <f t="shared" si="12"/>
        <v>2.8166127292340879</v>
      </c>
    </row>
    <row r="812" spans="1:12" x14ac:dyDescent="0.2">
      <c r="A812">
        <v>3100</v>
      </c>
      <c r="B812" s="43">
        <v>213</v>
      </c>
      <c r="C812" s="43">
        <v>213</v>
      </c>
      <c r="D812" s="43">
        <v>79</v>
      </c>
      <c r="E812" s="31">
        <v>0.371</v>
      </c>
      <c r="F812" s="31">
        <v>0.46500000000000002</v>
      </c>
      <c r="G812" s="31">
        <v>0.16400000000000001</v>
      </c>
      <c r="H812" s="31">
        <v>0.19700000000000001</v>
      </c>
      <c r="I812" s="31">
        <v>0.17399999999999999</v>
      </c>
      <c r="J812" s="31">
        <v>0.37089201900000002</v>
      </c>
      <c r="K812" s="31">
        <v>0</v>
      </c>
      <c r="L812" s="29">
        <f t="shared" si="12"/>
        <v>2.08</v>
      </c>
    </row>
    <row r="813" spans="1:12" x14ac:dyDescent="0.2">
      <c r="A813">
        <v>3101</v>
      </c>
      <c r="B813" s="43">
        <v>271</v>
      </c>
      <c r="C813" s="43">
        <v>271</v>
      </c>
      <c r="D813" s="43">
        <v>189</v>
      </c>
      <c r="E813" s="31">
        <v>0.69699999999999995</v>
      </c>
      <c r="F813" s="31">
        <v>0.129</v>
      </c>
      <c r="G813" s="31">
        <v>0.159</v>
      </c>
      <c r="H813" s="31">
        <v>0.27700000000000002</v>
      </c>
      <c r="I813" s="31">
        <v>0.42099999999999999</v>
      </c>
      <c r="J813" s="31">
        <v>0.70786516899999996</v>
      </c>
      <c r="K813" s="31">
        <v>1.4999999999999999E-2</v>
      </c>
      <c r="L813" s="29">
        <f t="shared" si="12"/>
        <v>3.0071065989847714</v>
      </c>
    </row>
    <row r="814" spans="1:12" x14ac:dyDescent="0.2">
      <c r="A814">
        <v>3104</v>
      </c>
      <c r="B814" s="43">
        <v>272</v>
      </c>
      <c r="C814" s="43">
        <v>272</v>
      </c>
      <c r="D814" s="43">
        <v>169</v>
      </c>
      <c r="E814" s="31">
        <v>0.621</v>
      </c>
      <c r="F814" s="31">
        <v>0.16200000000000001</v>
      </c>
      <c r="G814" s="31">
        <v>0.21</v>
      </c>
      <c r="H814" s="31">
        <v>0.32400000000000001</v>
      </c>
      <c r="I814" s="31">
        <v>0.29799999999999999</v>
      </c>
      <c r="J814" s="31">
        <v>0.62592592599999997</v>
      </c>
      <c r="K814" s="31">
        <v>7.0000000000000001E-3</v>
      </c>
      <c r="L814" s="29">
        <f t="shared" si="12"/>
        <v>2.7653575025176229</v>
      </c>
    </row>
    <row r="815" spans="1:12" x14ac:dyDescent="0.2">
      <c r="A815">
        <v>3105</v>
      </c>
      <c r="B815" s="43">
        <v>280</v>
      </c>
      <c r="C815" s="43">
        <v>280</v>
      </c>
      <c r="D815" s="43">
        <v>177</v>
      </c>
      <c r="E815" s="31">
        <v>0.63200000000000001</v>
      </c>
      <c r="F815" s="31">
        <v>0.17100000000000001</v>
      </c>
      <c r="G815" s="31">
        <v>0.186</v>
      </c>
      <c r="H815" s="31">
        <v>0.25</v>
      </c>
      <c r="I815" s="31">
        <v>0.38200000000000001</v>
      </c>
      <c r="J815" s="31">
        <v>0.63898917</v>
      </c>
      <c r="K815" s="31">
        <v>1.0999999999999999E-2</v>
      </c>
      <c r="L815" s="29">
        <f t="shared" si="12"/>
        <v>2.8523761375126391</v>
      </c>
    </row>
    <row r="816" spans="1:12" x14ac:dyDescent="0.2">
      <c r="A816">
        <v>3106</v>
      </c>
      <c r="B816" s="43">
        <v>347</v>
      </c>
      <c r="C816" s="43">
        <v>347</v>
      </c>
      <c r="D816" s="43">
        <v>301</v>
      </c>
      <c r="E816" s="31">
        <v>0.86699999999999999</v>
      </c>
      <c r="F816" s="31">
        <v>3.5000000000000003E-2</v>
      </c>
      <c r="G816" s="31">
        <v>9.5000000000000001E-2</v>
      </c>
      <c r="H816" s="31">
        <v>0.3</v>
      </c>
      <c r="I816" s="31">
        <v>0.56799999999999995</v>
      </c>
      <c r="J816" s="31">
        <v>0.86994219699999997</v>
      </c>
      <c r="K816" s="31">
        <v>3.0000000000000001E-3</v>
      </c>
      <c r="L816" s="29">
        <f t="shared" si="12"/>
        <v>3.4072216649949847</v>
      </c>
    </row>
    <row r="817" spans="1:12" x14ac:dyDescent="0.2">
      <c r="A817">
        <v>3107</v>
      </c>
      <c r="B817" s="43">
        <v>227</v>
      </c>
      <c r="C817" s="43">
        <v>227</v>
      </c>
      <c r="D817" s="43">
        <v>177</v>
      </c>
      <c r="E817" s="31">
        <v>0.78</v>
      </c>
      <c r="F817" s="31">
        <v>0.106</v>
      </c>
      <c r="G817" s="31">
        <v>9.7000000000000003E-2</v>
      </c>
      <c r="H817" s="31">
        <v>0.26900000000000002</v>
      </c>
      <c r="I817" s="31">
        <v>0.51100000000000001</v>
      </c>
      <c r="J817" s="31">
        <v>0.79372197300000003</v>
      </c>
      <c r="K817" s="31">
        <v>1.7999999999999999E-2</v>
      </c>
      <c r="L817" s="29">
        <f t="shared" si="12"/>
        <v>3.2087576374745415</v>
      </c>
    </row>
    <row r="818" spans="1:12" x14ac:dyDescent="0.2">
      <c r="A818">
        <v>3108</v>
      </c>
      <c r="B818" s="43">
        <v>159</v>
      </c>
      <c r="C818" s="43">
        <v>159</v>
      </c>
      <c r="D818" s="43">
        <v>94</v>
      </c>
      <c r="E818" s="31">
        <v>0.59099999999999997</v>
      </c>
      <c r="F818" s="31">
        <v>0.245</v>
      </c>
      <c r="G818" s="31">
        <v>0.16400000000000001</v>
      </c>
      <c r="H818" s="31">
        <v>0.29599999999999999</v>
      </c>
      <c r="I818" s="31">
        <v>0.29599999999999999</v>
      </c>
      <c r="J818" s="31">
        <v>0.59119496900000001</v>
      </c>
      <c r="K818" s="31">
        <v>0</v>
      </c>
      <c r="L818" s="29">
        <f t="shared" si="12"/>
        <v>2.6449999999999996</v>
      </c>
    </row>
    <row r="819" spans="1:12" x14ac:dyDescent="0.2">
      <c r="A819">
        <v>3109</v>
      </c>
      <c r="B819" s="43">
        <v>282</v>
      </c>
      <c r="C819" s="43">
        <v>282</v>
      </c>
      <c r="D819" s="43">
        <v>154</v>
      </c>
      <c r="E819" s="31">
        <v>0.54600000000000004</v>
      </c>
      <c r="F819" s="31">
        <v>0.223</v>
      </c>
      <c r="G819" s="31">
        <v>0.16</v>
      </c>
      <c r="H819" s="31">
        <v>0.32600000000000001</v>
      </c>
      <c r="I819" s="31">
        <v>0.22</v>
      </c>
      <c r="J819" s="31">
        <v>0.58778626</v>
      </c>
      <c r="K819" s="31">
        <v>7.0999999999999994E-2</v>
      </c>
      <c r="L819" s="29">
        <f t="shared" si="12"/>
        <v>2.5844994617868671</v>
      </c>
    </row>
    <row r="820" spans="1:12" x14ac:dyDescent="0.2">
      <c r="A820">
        <v>3110</v>
      </c>
      <c r="B820" s="43">
        <v>163</v>
      </c>
      <c r="C820" s="43">
        <v>163</v>
      </c>
      <c r="D820" s="43">
        <v>121</v>
      </c>
      <c r="E820" s="31">
        <v>0.74199999999999999</v>
      </c>
      <c r="F820" s="31">
        <v>0.08</v>
      </c>
      <c r="G820" s="31">
        <v>0.17199999999999999</v>
      </c>
      <c r="H820" s="31">
        <v>0.313</v>
      </c>
      <c r="I820" s="31">
        <v>0.42899999999999999</v>
      </c>
      <c r="J820" s="31">
        <v>0.74691357999999997</v>
      </c>
      <c r="K820" s="31">
        <v>6.0000000000000001E-3</v>
      </c>
      <c r="L820" s="29">
        <f t="shared" si="12"/>
        <v>3.0975855130784704</v>
      </c>
    </row>
    <row r="821" spans="1:12" x14ac:dyDescent="0.2">
      <c r="A821">
        <v>3111</v>
      </c>
      <c r="B821" s="43">
        <v>12</v>
      </c>
      <c r="C821" s="43">
        <v>12</v>
      </c>
      <c r="D821" s="43">
        <v>7</v>
      </c>
      <c r="E821" s="31">
        <v>0.58299999999999996</v>
      </c>
      <c r="F821" s="31">
        <v>8.3000000000000004E-2</v>
      </c>
      <c r="G821" s="31">
        <v>0.33300000000000002</v>
      </c>
      <c r="H821" s="31">
        <v>0.41699999999999998</v>
      </c>
      <c r="I821" s="31">
        <v>0.16700000000000001</v>
      </c>
      <c r="J821" s="31">
        <v>0.58333333300000001</v>
      </c>
      <c r="K821" s="31">
        <v>0</v>
      </c>
      <c r="L821" s="29">
        <f t="shared" si="12"/>
        <v>2.6680000000000001</v>
      </c>
    </row>
    <row r="822" spans="1:12" x14ac:dyDescent="0.2">
      <c r="A822">
        <v>3112</v>
      </c>
      <c r="B822" s="43">
        <v>81</v>
      </c>
      <c r="C822" s="43">
        <v>81</v>
      </c>
      <c r="D822" s="43">
        <v>44</v>
      </c>
      <c r="E822" s="31">
        <v>0.54300000000000004</v>
      </c>
      <c r="F822" s="31">
        <v>0.16</v>
      </c>
      <c r="G822" s="31">
        <v>0.29599999999999999</v>
      </c>
      <c r="H822" s="31">
        <v>0.45700000000000002</v>
      </c>
      <c r="I822" s="31">
        <v>8.5999999999999993E-2</v>
      </c>
      <c r="J822" s="31">
        <v>0.54320987700000001</v>
      </c>
      <c r="K822" s="31">
        <v>0</v>
      </c>
      <c r="L822" s="29">
        <f t="shared" si="12"/>
        <v>2.4670000000000001</v>
      </c>
    </row>
    <row r="823" spans="1:12" x14ac:dyDescent="0.2">
      <c r="A823">
        <v>3113</v>
      </c>
      <c r="B823" s="43">
        <v>29</v>
      </c>
      <c r="C823" s="43">
        <v>29</v>
      </c>
      <c r="D823" s="43">
        <v>17</v>
      </c>
      <c r="E823" s="31">
        <v>0.58599999999999997</v>
      </c>
      <c r="F823" s="31">
        <v>0.17199999999999999</v>
      </c>
      <c r="G823" s="31">
        <v>0.24099999999999999</v>
      </c>
      <c r="H823" s="31">
        <v>0.41399999999999998</v>
      </c>
      <c r="I823" s="31">
        <v>0.17199999999999999</v>
      </c>
      <c r="J823" s="31">
        <v>0.58620689699999995</v>
      </c>
      <c r="K823" s="31">
        <v>0</v>
      </c>
      <c r="L823" s="29">
        <f t="shared" si="12"/>
        <v>2.5839999999999996</v>
      </c>
    </row>
    <row r="824" spans="1:12" x14ac:dyDescent="0.2">
      <c r="A824">
        <v>3116</v>
      </c>
      <c r="B824" s="43">
        <v>500</v>
      </c>
      <c r="C824" s="43">
        <v>500</v>
      </c>
      <c r="D824" s="43">
        <v>273</v>
      </c>
      <c r="E824" s="31">
        <v>0.54600000000000004</v>
      </c>
      <c r="F824" s="31">
        <v>0.224</v>
      </c>
      <c r="G824" s="31">
        <v>0.214</v>
      </c>
      <c r="H824" s="31">
        <v>0.35399999999999998</v>
      </c>
      <c r="I824" s="31">
        <v>0.192</v>
      </c>
      <c r="J824" s="31">
        <v>0.55487804900000004</v>
      </c>
      <c r="K824" s="31">
        <v>1.6E-2</v>
      </c>
      <c r="L824" s="29">
        <f t="shared" si="12"/>
        <v>2.5223577235772359</v>
      </c>
    </row>
    <row r="825" spans="1:12" x14ac:dyDescent="0.2">
      <c r="A825">
        <v>3117</v>
      </c>
      <c r="B825" s="43">
        <v>242</v>
      </c>
      <c r="C825" s="43">
        <v>242</v>
      </c>
      <c r="D825" s="43">
        <v>143</v>
      </c>
      <c r="E825" s="31">
        <v>0.59099999999999997</v>
      </c>
      <c r="F825" s="31">
        <v>0.23599999999999999</v>
      </c>
      <c r="G825" s="31">
        <v>0.153</v>
      </c>
      <c r="H825" s="31">
        <v>0.28499999999999998</v>
      </c>
      <c r="I825" s="31">
        <v>0.30599999999999999</v>
      </c>
      <c r="J825" s="31">
        <v>0.60337552699999997</v>
      </c>
      <c r="K825" s="31">
        <v>2.1000000000000001E-2</v>
      </c>
      <c r="L825" s="29">
        <f t="shared" si="12"/>
        <v>2.6772216547497445</v>
      </c>
    </row>
    <row r="826" spans="1:12" x14ac:dyDescent="0.2">
      <c r="A826">
        <v>3119</v>
      </c>
      <c r="B826" s="43">
        <v>85</v>
      </c>
      <c r="C826" s="43">
        <v>85</v>
      </c>
      <c r="D826" s="43">
        <v>68</v>
      </c>
      <c r="E826" s="31">
        <v>0.8</v>
      </c>
      <c r="F826" s="31">
        <v>7.0999999999999994E-2</v>
      </c>
      <c r="G826" s="31">
        <v>0.11799999999999999</v>
      </c>
      <c r="H826" s="31">
        <v>0.52900000000000003</v>
      </c>
      <c r="I826" s="31">
        <v>0.27100000000000002</v>
      </c>
      <c r="J826" s="31">
        <v>0.80952380999999995</v>
      </c>
      <c r="K826" s="31">
        <v>1.2E-2</v>
      </c>
      <c r="L826" s="29">
        <f t="shared" si="12"/>
        <v>3.0141700404858303</v>
      </c>
    </row>
    <row r="827" spans="1:12" x14ac:dyDescent="0.2">
      <c r="A827">
        <v>3120</v>
      </c>
      <c r="B827" s="43">
        <v>962</v>
      </c>
      <c r="C827" s="43">
        <v>962</v>
      </c>
      <c r="D827" s="43">
        <v>621</v>
      </c>
      <c r="E827" s="31">
        <v>0.64600000000000002</v>
      </c>
      <c r="F827" s="31">
        <v>0.123</v>
      </c>
      <c r="G827" s="31">
        <v>0.20899999999999999</v>
      </c>
      <c r="H827" s="31">
        <v>0.34100000000000003</v>
      </c>
      <c r="I827" s="31">
        <v>0.30499999999999999</v>
      </c>
      <c r="J827" s="31">
        <v>0.66063829799999996</v>
      </c>
      <c r="K827" s="31">
        <v>2.3E-2</v>
      </c>
      <c r="L827" s="29">
        <f t="shared" si="12"/>
        <v>2.8495394063459569</v>
      </c>
    </row>
    <row r="828" spans="1:12" x14ac:dyDescent="0.2">
      <c r="A828">
        <v>3121</v>
      </c>
      <c r="B828" s="43">
        <v>317</v>
      </c>
      <c r="C828" s="43">
        <v>318</v>
      </c>
      <c r="D828" s="43">
        <v>124</v>
      </c>
      <c r="E828" s="31">
        <v>0.39</v>
      </c>
      <c r="F828" s="31">
        <v>0.36599999999999999</v>
      </c>
      <c r="G828" s="31">
        <v>0.246</v>
      </c>
      <c r="H828" s="31">
        <v>0.23</v>
      </c>
      <c r="I828" s="31">
        <v>0.158</v>
      </c>
      <c r="J828" s="31">
        <v>0.38801261799999998</v>
      </c>
      <c r="K828" s="31">
        <v>0</v>
      </c>
      <c r="L828" s="29">
        <f t="shared" si="12"/>
        <v>2.1800000000000002</v>
      </c>
    </row>
    <row r="829" spans="1:12" x14ac:dyDescent="0.2">
      <c r="A829">
        <v>3122</v>
      </c>
      <c r="B829" s="43">
        <v>252</v>
      </c>
      <c r="C829" s="43">
        <v>252</v>
      </c>
      <c r="D829" s="43">
        <v>145</v>
      </c>
      <c r="E829" s="31">
        <v>0.57499999999999996</v>
      </c>
      <c r="F829" s="31">
        <v>0.19800000000000001</v>
      </c>
      <c r="G829" s="31">
        <v>0.214</v>
      </c>
      <c r="H829" s="31">
        <v>0.32500000000000001</v>
      </c>
      <c r="I829" s="31">
        <v>0.25</v>
      </c>
      <c r="J829" s="31">
        <v>0.58232931700000001</v>
      </c>
      <c r="K829" s="31">
        <v>1.2E-2</v>
      </c>
      <c r="L829" s="29">
        <f t="shared" si="12"/>
        <v>2.632591093117409</v>
      </c>
    </row>
    <row r="830" spans="1:12" x14ac:dyDescent="0.2">
      <c r="A830">
        <v>3123</v>
      </c>
      <c r="B830" s="43">
        <v>359</v>
      </c>
      <c r="C830" s="43">
        <v>359</v>
      </c>
      <c r="D830" s="43">
        <v>280</v>
      </c>
      <c r="E830" s="31">
        <v>0.78</v>
      </c>
      <c r="F830" s="31">
        <v>5.6000000000000001E-2</v>
      </c>
      <c r="G830" s="31">
        <v>9.1999999999999998E-2</v>
      </c>
      <c r="H830" s="31">
        <v>0.28999999999999998</v>
      </c>
      <c r="I830" s="31">
        <v>0.49</v>
      </c>
      <c r="J830" s="31">
        <v>0.84084084100000001</v>
      </c>
      <c r="K830" s="31">
        <v>7.1999999999999995E-2</v>
      </c>
      <c r="L830" s="29">
        <f t="shared" si="12"/>
        <v>3.3081896551724133</v>
      </c>
    </row>
    <row r="831" spans="1:12" x14ac:dyDescent="0.2">
      <c r="A831">
        <v>3124</v>
      </c>
      <c r="B831" s="43">
        <v>646</v>
      </c>
      <c r="C831" s="43">
        <v>646</v>
      </c>
      <c r="D831" s="43">
        <v>415</v>
      </c>
      <c r="E831" s="31">
        <v>0.64200000000000002</v>
      </c>
      <c r="F831" s="31">
        <v>0.16300000000000001</v>
      </c>
      <c r="G831" s="31">
        <v>0.184</v>
      </c>
      <c r="H831" s="31">
        <v>0.40600000000000003</v>
      </c>
      <c r="I831" s="31">
        <v>0.23699999999999999</v>
      </c>
      <c r="J831" s="31">
        <v>0.64945226899999997</v>
      </c>
      <c r="K831" s="31">
        <v>1.0999999999999999E-2</v>
      </c>
      <c r="L831" s="29">
        <f t="shared" si="12"/>
        <v>2.7269969666329628</v>
      </c>
    </row>
    <row r="832" spans="1:12" x14ac:dyDescent="0.2">
      <c r="A832">
        <v>3125</v>
      </c>
      <c r="B832" s="43">
        <v>209</v>
      </c>
      <c r="C832" s="43">
        <v>209</v>
      </c>
      <c r="D832" s="43">
        <v>149</v>
      </c>
      <c r="E832" s="31">
        <v>0.71299999999999997</v>
      </c>
      <c r="F832" s="31">
        <v>0.14399999999999999</v>
      </c>
      <c r="G832" s="31">
        <v>0.14399999999999999</v>
      </c>
      <c r="H832" s="31">
        <v>0.33</v>
      </c>
      <c r="I832" s="31">
        <v>0.38300000000000001</v>
      </c>
      <c r="J832" s="31">
        <v>0.71291866000000004</v>
      </c>
      <c r="K832" s="31">
        <v>0</v>
      </c>
      <c r="L832" s="29">
        <f t="shared" si="12"/>
        <v>2.9539999999999997</v>
      </c>
    </row>
    <row r="833" spans="1:12" x14ac:dyDescent="0.2">
      <c r="A833">
        <v>3126</v>
      </c>
      <c r="B833" s="43">
        <v>27</v>
      </c>
      <c r="C833" s="43">
        <v>27</v>
      </c>
      <c r="D833" s="43">
        <v>21</v>
      </c>
      <c r="E833" s="31">
        <v>0.77800000000000002</v>
      </c>
      <c r="F833" s="31">
        <v>3.6999999999999998E-2</v>
      </c>
      <c r="G833" s="31">
        <v>0.14799999999999999</v>
      </c>
      <c r="H833" s="31">
        <v>0.37</v>
      </c>
      <c r="I833" s="31">
        <v>0.40699999999999997</v>
      </c>
      <c r="J833" s="31">
        <v>0.80769230800000003</v>
      </c>
      <c r="K833" s="31">
        <v>3.6999999999999998E-2</v>
      </c>
      <c r="L833" s="29">
        <f t="shared" si="12"/>
        <v>3.1889927310488058</v>
      </c>
    </row>
    <row r="834" spans="1:12" x14ac:dyDescent="0.2">
      <c r="A834">
        <v>3127</v>
      </c>
      <c r="B834" s="43">
        <v>137</v>
      </c>
      <c r="C834" s="43">
        <v>137</v>
      </c>
      <c r="D834" s="43">
        <v>86</v>
      </c>
      <c r="E834" s="31">
        <v>0.628</v>
      </c>
      <c r="F834" s="31">
        <v>0.17499999999999999</v>
      </c>
      <c r="G834" s="31">
        <v>0.182</v>
      </c>
      <c r="H834" s="31">
        <v>0.29199999999999998</v>
      </c>
      <c r="I834" s="31">
        <v>0.33600000000000002</v>
      </c>
      <c r="J834" s="31">
        <v>0.63703703700000003</v>
      </c>
      <c r="K834" s="31">
        <v>1.4999999999999999E-2</v>
      </c>
      <c r="L834" s="29">
        <f t="shared" si="12"/>
        <v>2.8010152284263961</v>
      </c>
    </row>
    <row r="835" spans="1:12" x14ac:dyDescent="0.2">
      <c r="A835">
        <v>3128</v>
      </c>
      <c r="B835" s="43">
        <v>237</v>
      </c>
      <c r="C835" s="43">
        <v>237</v>
      </c>
      <c r="D835" s="43">
        <v>104</v>
      </c>
      <c r="E835" s="31">
        <v>0.439</v>
      </c>
      <c r="F835" s="31">
        <v>0.30399999999999999</v>
      </c>
      <c r="G835" s="31">
        <v>0.253</v>
      </c>
      <c r="H835" s="31">
        <v>0.28699999999999998</v>
      </c>
      <c r="I835" s="31">
        <v>0.152</v>
      </c>
      <c r="J835" s="31">
        <v>0.44067796599999998</v>
      </c>
      <c r="K835" s="31">
        <v>4.0000000000000001E-3</v>
      </c>
      <c r="L835" s="29">
        <f t="shared" ref="L835:L898" si="13">(F835+2*G835+3*H835+4*I835)/(1-K835)</f>
        <v>2.2881526104417671</v>
      </c>
    </row>
    <row r="836" spans="1:12" x14ac:dyDescent="0.2">
      <c r="A836">
        <v>3129</v>
      </c>
      <c r="B836" s="43">
        <v>147</v>
      </c>
      <c r="C836" s="43">
        <v>147</v>
      </c>
      <c r="D836" s="43">
        <v>59</v>
      </c>
      <c r="E836" s="31">
        <v>0.40100000000000002</v>
      </c>
      <c r="F836" s="31">
        <v>0.29899999999999999</v>
      </c>
      <c r="G836" s="31">
        <v>0.29299999999999998</v>
      </c>
      <c r="H836" s="31">
        <v>0.245</v>
      </c>
      <c r="I836" s="31">
        <v>0.156</v>
      </c>
      <c r="J836" s="31">
        <v>0.40410958899999999</v>
      </c>
      <c r="K836" s="31">
        <v>7.0000000000000001E-3</v>
      </c>
      <c r="L836" s="29">
        <f t="shared" si="13"/>
        <v>2.2598187311178251</v>
      </c>
    </row>
    <row r="837" spans="1:12" x14ac:dyDescent="0.2">
      <c r="A837">
        <v>3130</v>
      </c>
      <c r="B837" s="43">
        <v>283</v>
      </c>
      <c r="C837" s="43">
        <v>283</v>
      </c>
      <c r="D837" s="43">
        <v>165</v>
      </c>
      <c r="E837" s="31">
        <v>0.58299999999999996</v>
      </c>
      <c r="F837" s="31">
        <v>0.21199999999999999</v>
      </c>
      <c r="G837" s="31">
        <v>0.20499999999999999</v>
      </c>
      <c r="H837" s="31">
        <v>0.27200000000000002</v>
      </c>
      <c r="I837" s="31">
        <v>0.311</v>
      </c>
      <c r="J837" s="31">
        <v>0.58303886900000002</v>
      </c>
      <c r="K837" s="31">
        <v>0</v>
      </c>
      <c r="L837" s="29">
        <f t="shared" si="13"/>
        <v>2.6820000000000004</v>
      </c>
    </row>
    <row r="838" spans="1:12" x14ac:dyDescent="0.2">
      <c r="A838">
        <v>3132</v>
      </c>
      <c r="B838" s="43">
        <v>438</v>
      </c>
      <c r="C838" s="43">
        <v>438</v>
      </c>
      <c r="D838" s="43">
        <v>389</v>
      </c>
      <c r="E838" s="31">
        <v>0.88800000000000001</v>
      </c>
      <c r="F838" s="31">
        <v>2.7E-2</v>
      </c>
      <c r="G838" s="31">
        <v>4.5999999999999999E-2</v>
      </c>
      <c r="H838" s="31">
        <v>0.26900000000000002</v>
      </c>
      <c r="I838" s="31">
        <v>0.61899999999999999</v>
      </c>
      <c r="J838" s="31">
        <v>0.92399049899999997</v>
      </c>
      <c r="K838" s="31">
        <v>3.9E-2</v>
      </c>
      <c r="L838" s="29">
        <f t="shared" si="13"/>
        <v>3.5400624349635801</v>
      </c>
    </row>
    <row r="839" spans="1:12" x14ac:dyDescent="0.2">
      <c r="A839">
        <v>3133</v>
      </c>
      <c r="B839" s="43">
        <v>436</v>
      </c>
      <c r="C839" s="43">
        <v>436</v>
      </c>
      <c r="D839" s="43">
        <v>365</v>
      </c>
      <c r="E839" s="31">
        <v>0.83699999999999997</v>
      </c>
      <c r="F839" s="31">
        <v>3.2000000000000001E-2</v>
      </c>
      <c r="G839" s="31">
        <v>0.126</v>
      </c>
      <c r="H839" s="31">
        <v>0.34899999999999998</v>
      </c>
      <c r="I839" s="31">
        <v>0.48899999999999999</v>
      </c>
      <c r="J839" s="31">
        <v>0.84101382499999999</v>
      </c>
      <c r="K839" s="31">
        <v>5.0000000000000001E-3</v>
      </c>
      <c r="L839" s="29">
        <f t="shared" si="13"/>
        <v>3.3035175879396985</v>
      </c>
    </row>
    <row r="840" spans="1:12" x14ac:dyDescent="0.2">
      <c r="A840">
        <v>3134</v>
      </c>
      <c r="B840" s="43">
        <v>219</v>
      </c>
      <c r="C840" s="43">
        <v>219</v>
      </c>
      <c r="D840" s="43">
        <v>133</v>
      </c>
      <c r="E840" s="31">
        <v>0.60699999999999998</v>
      </c>
      <c r="F840" s="31">
        <v>0.16400000000000001</v>
      </c>
      <c r="G840" s="31">
        <v>0.224</v>
      </c>
      <c r="H840" s="31">
        <v>0.27900000000000003</v>
      </c>
      <c r="I840" s="31">
        <v>0.32900000000000001</v>
      </c>
      <c r="J840" s="31">
        <v>0.61009174300000002</v>
      </c>
      <c r="K840" s="31">
        <v>5.0000000000000001E-3</v>
      </c>
      <c r="L840" s="29">
        <f t="shared" si="13"/>
        <v>2.778894472361809</v>
      </c>
    </row>
    <row r="841" spans="1:12" x14ac:dyDescent="0.2">
      <c r="A841">
        <v>3136</v>
      </c>
      <c r="B841" s="43">
        <v>139</v>
      </c>
      <c r="C841" s="43">
        <v>139</v>
      </c>
      <c r="D841" s="43">
        <v>93</v>
      </c>
      <c r="E841" s="31">
        <v>0.66900000000000004</v>
      </c>
      <c r="F841" s="31">
        <v>6.5000000000000002E-2</v>
      </c>
      <c r="G841" s="31">
        <v>0.25900000000000001</v>
      </c>
      <c r="H841" s="31">
        <v>0.40300000000000002</v>
      </c>
      <c r="I841" s="31">
        <v>0.26600000000000001</v>
      </c>
      <c r="J841" s="31">
        <v>0.67391304299999999</v>
      </c>
      <c r="K841" s="31">
        <v>7.0000000000000001E-3</v>
      </c>
      <c r="L841" s="29">
        <f t="shared" si="13"/>
        <v>2.8761329305135952</v>
      </c>
    </row>
    <row r="842" spans="1:12" x14ac:dyDescent="0.2">
      <c r="A842">
        <v>3137</v>
      </c>
      <c r="B842" s="43">
        <v>34</v>
      </c>
      <c r="C842" s="43">
        <v>34</v>
      </c>
      <c r="D842" s="43">
        <v>16</v>
      </c>
      <c r="E842" s="31">
        <v>0.47099999999999997</v>
      </c>
      <c r="F842" s="31">
        <v>0.17599999999999999</v>
      </c>
      <c r="G842" s="31">
        <v>0.35299999999999998</v>
      </c>
      <c r="H842" s="31">
        <v>0.26500000000000001</v>
      </c>
      <c r="I842" s="31">
        <v>0.20599999999999999</v>
      </c>
      <c r="J842" s="31">
        <v>0.47058823500000002</v>
      </c>
      <c r="K842" s="31">
        <v>0</v>
      </c>
      <c r="L842" s="29">
        <f t="shared" si="13"/>
        <v>2.5009999999999999</v>
      </c>
    </row>
    <row r="843" spans="1:12" x14ac:dyDescent="0.2">
      <c r="A843">
        <v>3138</v>
      </c>
      <c r="B843" s="43">
        <v>282</v>
      </c>
      <c r="C843" s="43">
        <v>282</v>
      </c>
      <c r="D843" s="43">
        <v>89</v>
      </c>
      <c r="E843" s="31">
        <v>0.316</v>
      </c>
      <c r="F843" s="31">
        <v>0.436</v>
      </c>
      <c r="G843" s="31">
        <v>0.248</v>
      </c>
      <c r="H843" s="31">
        <v>0.17399999999999999</v>
      </c>
      <c r="I843" s="31">
        <v>0.14199999999999999</v>
      </c>
      <c r="J843" s="31">
        <v>0.31560283700000002</v>
      </c>
      <c r="K843" s="31">
        <v>0</v>
      </c>
      <c r="L843" s="29">
        <f t="shared" si="13"/>
        <v>2.0219999999999998</v>
      </c>
    </row>
    <row r="844" spans="1:12" x14ac:dyDescent="0.2">
      <c r="A844">
        <v>3141</v>
      </c>
      <c r="B844" s="43">
        <v>210</v>
      </c>
      <c r="C844" s="43">
        <v>210</v>
      </c>
      <c r="D844" s="43">
        <v>99</v>
      </c>
      <c r="E844" s="31">
        <v>0.47099999999999997</v>
      </c>
      <c r="F844" s="31">
        <v>0.219</v>
      </c>
      <c r="G844" s="31">
        <v>0.28599999999999998</v>
      </c>
      <c r="H844" s="31">
        <v>0.36199999999999999</v>
      </c>
      <c r="I844" s="31">
        <v>0.11</v>
      </c>
      <c r="J844" s="31">
        <v>0.482926829</v>
      </c>
      <c r="K844" s="31">
        <v>2.4E-2</v>
      </c>
      <c r="L844" s="29">
        <f t="shared" si="13"/>
        <v>2.3739754098360653</v>
      </c>
    </row>
    <row r="845" spans="1:12" x14ac:dyDescent="0.2">
      <c r="A845">
        <v>3144</v>
      </c>
      <c r="B845" s="43">
        <v>244</v>
      </c>
      <c r="C845" s="43">
        <v>244</v>
      </c>
      <c r="D845" s="43">
        <v>120</v>
      </c>
      <c r="E845" s="31">
        <v>0.49199999999999999</v>
      </c>
      <c r="F845" s="31">
        <v>0.311</v>
      </c>
      <c r="G845" s="31">
        <v>0.193</v>
      </c>
      <c r="H845" s="31">
        <v>0.25800000000000001</v>
      </c>
      <c r="I845" s="31">
        <v>0.23400000000000001</v>
      </c>
      <c r="J845" s="31">
        <v>0.49382715999999999</v>
      </c>
      <c r="K845" s="31">
        <v>4.0000000000000001E-3</v>
      </c>
      <c r="L845" s="29">
        <f t="shared" si="13"/>
        <v>2.4166666666666665</v>
      </c>
    </row>
    <row r="846" spans="1:12" x14ac:dyDescent="0.2">
      <c r="A846">
        <v>3145</v>
      </c>
      <c r="B846" s="43">
        <v>110</v>
      </c>
      <c r="C846" s="43">
        <v>110</v>
      </c>
      <c r="D846" s="43">
        <v>54</v>
      </c>
      <c r="E846" s="31">
        <v>0.49099999999999999</v>
      </c>
      <c r="F846" s="31">
        <v>0.13600000000000001</v>
      </c>
      <c r="G846" s="31">
        <v>0.33600000000000002</v>
      </c>
      <c r="H846" s="31">
        <v>0.38200000000000001</v>
      </c>
      <c r="I846" s="31">
        <v>0.109</v>
      </c>
      <c r="J846" s="31">
        <v>0.50943396200000002</v>
      </c>
      <c r="K846" s="31">
        <v>3.5999999999999997E-2</v>
      </c>
      <c r="L846" s="29">
        <f t="shared" si="13"/>
        <v>2.4792531120331951</v>
      </c>
    </row>
    <row r="847" spans="1:12" x14ac:dyDescent="0.2">
      <c r="A847">
        <v>3146</v>
      </c>
      <c r="B847" s="43">
        <v>990</v>
      </c>
      <c r="C847" s="43">
        <v>990</v>
      </c>
      <c r="D847" s="43">
        <v>296</v>
      </c>
      <c r="E847" s="31">
        <v>0.29899999999999999</v>
      </c>
      <c r="F847" s="31">
        <v>0.45300000000000001</v>
      </c>
      <c r="G847" s="31">
        <v>0.23499999999999999</v>
      </c>
      <c r="H847" s="31">
        <v>0.221</v>
      </c>
      <c r="I847" s="31">
        <v>7.8E-2</v>
      </c>
      <c r="J847" s="31">
        <v>0.30296826999999998</v>
      </c>
      <c r="K847" s="31">
        <v>1.2999999999999999E-2</v>
      </c>
      <c r="L847" s="29">
        <f t="shared" si="13"/>
        <v>1.9229989868287742</v>
      </c>
    </row>
    <row r="848" spans="1:12" x14ac:dyDescent="0.2">
      <c r="A848">
        <v>3147</v>
      </c>
      <c r="B848" s="43">
        <v>254</v>
      </c>
      <c r="C848" s="43">
        <v>254</v>
      </c>
      <c r="D848" s="43">
        <v>175</v>
      </c>
      <c r="E848" s="31">
        <v>0.68899999999999995</v>
      </c>
      <c r="F848" s="31">
        <v>0.126</v>
      </c>
      <c r="G848" s="31">
        <v>0.14599999999999999</v>
      </c>
      <c r="H848" s="31">
        <v>0.34599999999999997</v>
      </c>
      <c r="I848" s="31">
        <v>0.34300000000000003</v>
      </c>
      <c r="J848" s="31">
        <v>0.71721311499999996</v>
      </c>
      <c r="K848" s="31">
        <v>3.9E-2</v>
      </c>
      <c r="L848" s="29">
        <f t="shared" si="13"/>
        <v>2.942767950052029</v>
      </c>
    </row>
    <row r="849" spans="1:12" x14ac:dyDescent="0.2">
      <c r="A849">
        <v>3148</v>
      </c>
      <c r="B849" s="43">
        <v>202</v>
      </c>
      <c r="C849" s="43">
        <v>202</v>
      </c>
      <c r="D849" s="43">
        <v>94</v>
      </c>
      <c r="E849" s="31">
        <v>0.46500000000000002</v>
      </c>
      <c r="F849" s="31">
        <v>0.28199999999999997</v>
      </c>
      <c r="G849" s="31">
        <v>0.23799999999999999</v>
      </c>
      <c r="H849" s="31">
        <v>0.27700000000000002</v>
      </c>
      <c r="I849" s="31">
        <v>0.188</v>
      </c>
      <c r="J849" s="31">
        <v>0.47236180900000002</v>
      </c>
      <c r="K849" s="31">
        <v>1.4999999999999999E-2</v>
      </c>
      <c r="L849" s="29">
        <f t="shared" si="13"/>
        <v>2.3766497461928937</v>
      </c>
    </row>
    <row r="850" spans="1:12" x14ac:dyDescent="0.2">
      <c r="A850">
        <v>3149</v>
      </c>
      <c r="B850" s="43">
        <v>210</v>
      </c>
      <c r="C850" s="43">
        <v>210</v>
      </c>
      <c r="D850" s="43">
        <v>94</v>
      </c>
      <c r="E850" s="31">
        <v>0.44800000000000001</v>
      </c>
      <c r="F850" s="31">
        <v>0.31900000000000001</v>
      </c>
      <c r="G850" s="31">
        <v>0.224</v>
      </c>
      <c r="H850" s="31">
        <v>0.26200000000000001</v>
      </c>
      <c r="I850" s="31">
        <v>0.186</v>
      </c>
      <c r="J850" s="31">
        <v>0.45192307700000001</v>
      </c>
      <c r="K850" s="31">
        <v>0.01</v>
      </c>
      <c r="L850" s="29">
        <f t="shared" si="13"/>
        <v>2.3202020202020197</v>
      </c>
    </row>
    <row r="851" spans="1:12" x14ac:dyDescent="0.2">
      <c r="A851">
        <v>3151</v>
      </c>
      <c r="B851" s="43">
        <v>220</v>
      </c>
      <c r="C851" s="43">
        <v>220</v>
      </c>
      <c r="D851" s="43">
        <v>140</v>
      </c>
      <c r="E851" s="31">
        <v>0.63600000000000001</v>
      </c>
      <c r="F851" s="31">
        <v>0.14499999999999999</v>
      </c>
      <c r="G851" s="31">
        <v>0.19500000000000001</v>
      </c>
      <c r="H851" s="31">
        <v>0.38200000000000001</v>
      </c>
      <c r="I851" s="31">
        <v>0.255</v>
      </c>
      <c r="J851" s="31">
        <v>0.65116279099999996</v>
      </c>
      <c r="K851" s="31">
        <v>2.3E-2</v>
      </c>
      <c r="L851" s="29">
        <f t="shared" si="13"/>
        <v>2.7645854657113613</v>
      </c>
    </row>
    <row r="852" spans="1:12" x14ac:dyDescent="0.2">
      <c r="A852">
        <v>3152</v>
      </c>
      <c r="B852" s="43">
        <v>216</v>
      </c>
      <c r="C852" s="43">
        <v>216</v>
      </c>
      <c r="D852" s="43">
        <v>50</v>
      </c>
      <c r="E852" s="31">
        <v>0.23100000000000001</v>
      </c>
      <c r="F852" s="31">
        <v>0.52800000000000002</v>
      </c>
      <c r="G852" s="31">
        <v>0.24099999999999999</v>
      </c>
      <c r="H852" s="31">
        <v>0.153</v>
      </c>
      <c r="I852" s="31">
        <v>7.9000000000000001E-2</v>
      </c>
      <c r="J852" s="31">
        <v>0.23148148099999999</v>
      </c>
      <c r="K852" s="31">
        <v>0</v>
      </c>
      <c r="L852" s="29">
        <f t="shared" si="13"/>
        <v>1.7849999999999999</v>
      </c>
    </row>
    <row r="853" spans="1:12" x14ac:dyDescent="0.2">
      <c r="A853">
        <v>3153</v>
      </c>
      <c r="B853" s="43">
        <v>220</v>
      </c>
      <c r="C853" s="43">
        <v>220</v>
      </c>
      <c r="D853" s="43">
        <v>99</v>
      </c>
      <c r="E853" s="31">
        <v>0.45</v>
      </c>
      <c r="F853" s="31">
        <v>0.32300000000000001</v>
      </c>
      <c r="G853" s="31">
        <v>0.218</v>
      </c>
      <c r="H853" s="31">
        <v>0.255</v>
      </c>
      <c r="I853" s="31">
        <v>0.19500000000000001</v>
      </c>
      <c r="J853" s="31">
        <v>0.45412844000000002</v>
      </c>
      <c r="K853" s="31">
        <v>8.9999999999999993E-3</v>
      </c>
      <c r="L853" s="29">
        <f t="shared" si="13"/>
        <v>2.3249243188698285</v>
      </c>
    </row>
    <row r="854" spans="1:12" x14ac:dyDescent="0.2">
      <c r="A854">
        <v>3155</v>
      </c>
      <c r="B854" s="43">
        <v>74</v>
      </c>
      <c r="C854" s="43">
        <v>74</v>
      </c>
      <c r="D854" s="43">
        <v>21</v>
      </c>
      <c r="E854" s="31">
        <v>0.28399999999999997</v>
      </c>
      <c r="F854" s="31">
        <v>0.378</v>
      </c>
      <c r="G854" s="31">
        <v>0.33800000000000002</v>
      </c>
      <c r="H854" s="31">
        <v>0.23</v>
      </c>
      <c r="I854" s="31">
        <v>5.3999999999999999E-2</v>
      </c>
      <c r="J854" s="31">
        <v>0.28378378399999998</v>
      </c>
      <c r="K854" s="31">
        <v>0</v>
      </c>
      <c r="L854" s="29">
        <f t="shared" si="13"/>
        <v>1.9600000000000002</v>
      </c>
    </row>
    <row r="855" spans="1:12" x14ac:dyDescent="0.2">
      <c r="A855">
        <v>3157</v>
      </c>
      <c r="B855" s="43">
        <v>109</v>
      </c>
      <c r="C855" s="43">
        <v>109</v>
      </c>
      <c r="D855" s="43">
        <v>37</v>
      </c>
      <c r="E855" s="31">
        <v>0.33900000000000002</v>
      </c>
      <c r="F855" s="31">
        <v>0.48599999999999999</v>
      </c>
      <c r="G855" s="31">
        <v>0.14699999999999999</v>
      </c>
      <c r="H855" s="31">
        <v>0.248</v>
      </c>
      <c r="I855" s="31">
        <v>9.1999999999999998E-2</v>
      </c>
      <c r="J855" s="31">
        <v>0.34905660399999999</v>
      </c>
      <c r="K855" s="31">
        <v>2.8000000000000001E-2</v>
      </c>
      <c r="L855" s="29">
        <f t="shared" si="13"/>
        <v>1.9465020576131686</v>
      </c>
    </row>
    <row r="856" spans="1:12" x14ac:dyDescent="0.2">
      <c r="A856">
        <v>3159</v>
      </c>
      <c r="B856" s="43">
        <v>215</v>
      </c>
      <c r="C856" s="43">
        <v>215</v>
      </c>
      <c r="D856" s="43">
        <v>96</v>
      </c>
      <c r="E856" s="31">
        <v>0.44700000000000001</v>
      </c>
      <c r="F856" s="31">
        <v>0.316</v>
      </c>
      <c r="G856" s="31">
        <v>0.20499999999999999</v>
      </c>
      <c r="H856" s="31">
        <v>0.23699999999999999</v>
      </c>
      <c r="I856" s="31">
        <v>0.20899999999999999</v>
      </c>
      <c r="J856" s="31">
        <v>0.46153846199999998</v>
      </c>
      <c r="K856" s="31">
        <v>3.3000000000000002E-2</v>
      </c>
      <c r="L856" s="29">
        <f t="shared" si="13"/>
        <v>2.3505687693898651</v>
      </c>
    </row>
    <row r="857" spans="1:12" x14ac:dyDescent="0.2">
      <c r="A857">
        <v>3160</v>
      </c>
      <c r="B857" s="43">
        <v>197</v>
      </c>
      <c r="C857" s="43">
        <v>197</v>
      </c>
      <c r="D857" s="43">
        <v>82</v>
      </c>
      <c r="E857" s="31">
        <v>0.41599999999999998</v>
      </c>
      <c r="F857" s="31">
        <v>0.28899999999999998</v>
      </c>
      <c r="G857" s="31">
        <v>0.29399999999999998</v>
      </c>
      <c r="H857" s="31">
        <v>0.254</v>
      </c>
      <c r="I857" s="31">
        <v>0.16200000000000001</v>
      </c>
      <c r="J857" s="31">
        <v>0.41624365499999999</v>
      </c>
      <c r="K857" s="31">
        <v>0</v>
      </c>
      <c r="L857" s="29">
        <f t="shared" si="13"/>
        <v>2.2869999999999999</v>
      </c>
    </row>
    <row r="858" spans="1:12" x14ac:dyDescent="0.2">
      <c r="A858">
        <v>3162</v>
      </c>
      <c r="B858" s="43">
        <v>204</v>
      </c>
      <c r="C858" s="43">
        <v>204</v>
      </c>
      <c r="D858" s="43">
        <v>171</v>
      </c>
      <c r="E858" s="31">
        <v>0.83799999999999997</v>
      </c>
      <c r="F858" s="31">
        <v>4.3999999999999997E-2</v>
      </c>
      <c r="G858" s="31">
        <v>7.8E-2</v>
      </c>
      <c r="H858" s="31">
        <v>0.26</v>
      </c>
      <c r="I858" s="31">
        <v>0.57799999999999996</v>
      </c>
      <c r="J858" s="31">
        <v>0.87244898000000004</v>
      </c>
      <c r="K858" s="31">
        <v>3.9E-2</v>
      </c>
      <c r="L858" s="29">
        <f t="shared" si="13"/>
        <v>3.425598335067638</v>
      </c>
    </row>
    <row r="859" spans="1:12" x14ac:dyDescent="0.2">
      <c r="A859">
        <v>3163</v>
      </c>
      <c r="B859" s="43">
        <v>528</v>
      </c>
      <c r="C859" s="43">
        <v>528</v>
      </c>
      <c r="D859" s="43">
        <v>219</v>
      </c>
      <c r="E859" s="31">
        <v>0.41499999999999998</v>
      </c>
      <c r="F859" s="31">
        <v>0.28799999999999998</v>
      </c>
      <c r="G859" s="31">
        <v>0.25600000000000001</v>
      </c>
      <c r="H859" s="31">
        <v>0.316</v>
      </c>
      <c r="I859" s="31">
        <v>9.8000000000000004E-2</v>
      </c>
      <c r="J859" s="31">
        <v>0.43280632400000002</v>
      </c>
      <c r="K859" s="31">
        <v>4.2000000000000003E-2</v>
      </c>
      <c r="L859" s="29">
        <f t="shared" si="13"/>
        <v>2.2338204592901882</v>
      </c>
    </row>
    <row r="860" spans="1:12" x14ac:dyDescent="0.2">
      <c r="A860">
        <v>3165</v>
      </c>
      <c r="B860" s="43">
        <v>334</v>
      </c>
      <c r="C860" s="43">
        <v>334</v>
      </c>
      <c r="D860" s="43">
        <v>120</v>
      </c>
      <c r="E860" s="31">
        <v>0.35899999999999999</v>
      </c>
      <c r="F860" s="31">
        <v>0.33800000000000002</v>
      </c>
      <c r="G860" s="31">
        <v>0.28100000000000003</v>
      </c>
      <c r="H860" s="31">
        <v>0.23400000000000001</v>
      </c>
      <c r="I860" s="31">
        <v>0.126</v>
      </c>
      <c r="J860" s="31">
        <v>0.36697247700000002</v>
      </c>
      <c r="K860" s="31">
        <v>2.1000000000000001E-2</v>
      </c>
      <c r="L860" s="29">
        <f t="shared" si="13"/>
        <v>2.151174668028601</v>
      </c>
    </row>
    <row r="861" spans="1:12" x14ac:dyDescent="0.2">
      <c r="A861">
        <v>3166</v>
      </c>
      <c r="B861" s="43">
        <v>404</v>
      </c>
      <c r="C861" s="43">
        <v>404</v>
      </c>
      <c r="D861" s="43">
        <v>205</v>
      </c>
      <c r="E861" s="31">
        <v>0.50700000000000001</v>
      </c>
      <c r="F861" s="31">
        <v>0.26500000000000001</v>
      </c>
      <c r="G861" s="31">
        <v>0.20499999999999999</v>
      </c>
      <c r="H861" s="31">
        <v>0.34699999999999998</v>
      </c>
      <c r="I861" s="31">
        <v>0.161</v>
      </c>
      <c r="J861" s="31">
        <v>0.51898734199999996</v>
      </c>
      <c r="K861" s="31">
        <v>2.1999999999999999E-2</v>
      </c>
      <c r="L861" s="29">
        <f t="shared" si="13"/>
        <v>2.4130879345603273</v>
      </c>
    </row>
    <row r="862" spans="1:12" x14ac:dyDescent="0.2">
      <c r="A862">
        <v>3167</v>
      </c>
      <c r="B862" s="43">
        <v>236</v>
      </c>
      <c r="C862" s="43">
        <v>236</v>
      </c>
      <c r="D862" s="43">
        <v>170</v>
      </c>
      <c r="E862" s="31">
        <v>0.72</v>
      </c>
      <c r="F862" s="31">
        <v>0.127</v>
      </c>
      <c r="G862" s="31">
        <v>0.153</v>
      </c>
      <c r="H862" s="31">
        <v>0.22900000000000001</v>
      </c>
      <c r="I862" s="31">
        <v>0.49199999999999999</v>
      </c>
      <c r="J862" s="31">
        <v>0.72033898299999999</v>
      </c>
      <c r="K862" s="31">
        <v>0</v>
      </c>
      <c r="L862" s="29">
        <f t="shared" si="13"/>
        <v>3.0880000000000001</v>
      </c>
    </row>
    <row r="863" spans="1:12" x14ac:dyDescent="0.2">
      <c r="A863">
        <v>3168</v>
      </c>
      <c r="B863" s="43">
        <v>151</v>
      </c>
      <c r="C863" s="43">
        <v>151</v>
      </c>
      <c r="D863" s="43">
        <v>107</v>
      </c>
      <c r="E863" s="31">
        <v>0.70899999999999996</v>
      </c>
      <c r="F863" s="31">
        <v>0.113</v>
      </c>
      <c r="G863" s="31">
        <v>0.17199999999999999</v>
      </c>
      <c r="H863" s="31">
        <v>0.23200000000000001</v>
      </c>
      <c r="I863" s="31">
        <v>0.47699999999999998</v>
      </c>
      <c r="J863" s="31">
        <v>0.71333333300000001</v>
      </c>
      <c r="K863" s="31">
        <v>7.0000000000000001E-3</v>
      </c>
      <c r="L863" s="29">
        <f t="shared" si="13"/>
        <v>3.08257804632427</v>
      </c>
    </row>
    <row r="864" spans="1:12" x14ac:dyDescent="0.2">
      <c r="A864">
        <v>3169</v>
      </c>
      <c r="B864" s="43">
        <v>839</v>
      </c>
      <c r="C864" s="43">
        <v>839</v>
      </c>
      <c r="D864" s="43">
        <v>363</v>
      </c>
      <c r="E864" s="31">
        <v>0.433</v>
      </c>
      <c r="F864" s="31">
        <v>0.30599999999999999</v>
      </c>
      <c r="G864" s="31">
        <v>0.253</v>
      </c>
      <c r="H864" s="31">
        <v>0.316</v>
      </c>
      <c r="I864" s="31">
        <v>0.11700000000000001</v>
      </c>
      <c r="J864" s="31">
        <v>0.43629807700000001</v>
      </c>
      <c r="K864" s="31">
        <v>8.0000000000000002E-3</v>
      </c>
      <c r="L864" s="29">
        <f t="shared" si="13"/>
        <v>2.245967741935484</v>
      </c>
    </row>
    <row r="865" spans="1:12" x14ac:dyDescent="0.2">
      <c r="A865">
        <v>3171</v>
      </c>
      <c r="B865" s="43">
        <v>63</v>
      </c>
      <c r="C865" s="43">
        <v>63</v>
      </c>
      <c r="D865" s="43">
        <v>40</v>
      </c>
      <c r="E865" s="31">
        <v>0.63500000000000001</v>
      </c>
      <c r="F865" s="31">
        <v>0.222</v>
      </c>
      <c r="G865" s="31">
        <v>0.127</v>
      </c>
      <c r="H865" s="31">
        <v>0.19</v>
      </c>
      <c r="I865" s="31">
        <v>0.44400000000000001</v>
      </c>
      <c r="J865" s="31">
        <v>0.64516129</v>
      </c>
      <c r="K865" s="31">
        <v>1.6E-2</v>
      </c>
      <c r="L865" s="29">
        <f t="shared" si="13"/>
        <v>2.8678861788617889</v>
      </c>
    </row>
    <row r="866" spans="1:12" x14ac:dyDescent="0.2">
      <c r="A866">
        <v>3172</v>
      </c>
      <c r="B866" s="43"/>
      <c r="C866" s="43"/>
      <c r="D866" s="43"/>
      <c r="E866" s="31">
        <v>0.40200000000000002</v>
      </c>
      <c r="F866" s="31">
        <v>0.28699999999999998</v>
      </c>
      <c r="G866" s="31">
        <v>0.31</v>
      </c>
      <c r="H866" s="31">
        <v>0.184</v>
      </c>
      <c r="I866" s="31">
        <v>0.218</v>
      </c>
      <c r="J866" s="31">
        <v>0.40229885100000001</v>
      </c>
      <c r="K866" s="31">
        <v>0</v>
      </c>
      <c r="L866" s="29">
        <f t="shared" si="13"/>
        <v>2.331</v>
      </c>
    </row>
    <row r="867" spans="1:12" x14ac:dyDescent="0.2">
      <c r="A867">
        <v>3173</v>
      </c>
      <c r="B867" s="43">
        <v>166</v>
      </c>
      <c r="C867" s="43">
        <v>166</v>
      </c>
      <c r="D867" s="43">
        <v>125</v>
      </c>
      <c r="E867" s="31">
        <v>0.753</v>
      </c>
      <c r="F867" s="31">
        <v>6.6000000000000003E-2</v>
      </c>
      <c r="G867" s="31">
        <v>0.18099999999999999</v>
      </c>
      <c r="H867" s="31">
        <v>0.45200000000000001</v>
      </c>
      <c r="I867" s="31">
        <v>0.30099999999999999</v>
      </c>
      <c r="J867" s="31">
        <v>0.75301204799999999</v>
      </c>
      <c r="K867" s="31">
        <v>0</v>
      </c>
      <c r="L867" s="29">
        <f t="shared" si="13"/>
        <v>2.988</v>
      </c>
    </row>
    <row r="868" spans="1:12" x14ac:dyDescent="0.2">
      <c r="A868">
        <v>3174</v>
      </c>
      <c r="B868" s="43">
        <v>495</v>
      </c>
      <c r="C868" s="43">
        <v>495</v>
      </c>
      <c r="D868" s="43">
        <v>211</v>
      </c>
      <c r="E868" s="31">
        <v>0.42599999999999999</v>
      </c>
      <c r="F868" s="31">
        <v>0.246</v>
      </c>
      <c r="G868" s="31">
        <v>0.30299999999999999</v>
      </c>
      <c r="H868" s="31">
        <v>0.34300000000000003</v>
      </c>
      <c r="I868" s="31">
        <v>8.3000000000000004E-2</v>
      </c>
      <c r="J868" s="31">
        <v>0.43685300199999999</v>
      </c>
      <c r="K868" s="31">
        <v>2.4E-2</v>
      </c>
      <c r="L868" s="29">
        <f t="shared" si="13"/>
        <v>2.2674180327868854</v>
      </c>
    </row>
    <row r="869" spans="1:12" x14ac:dyDescent="0.2">
      <c r="A869">
        <v>3175</v>
      </c>
      <c r="B869" s="43">
        <v>180</v>
      </c>
      <c r="C869" s="43">
        <v>180</v>
      </c>
      <c r="D869" s="43">
        <v>88</v>
      </c>
      <c r="E869" s="31">
        <v>0.48899999999999999</v>
      </c>
      <c r="F869" s="31">
        <v>0.2</v>
      </c>
      <c r="G869" s="31">
        <v>0.23899999999999999</v>
      </c>
      <c r="H869" s="31">
        <v>0.27800000000000002</v>
      </c>
      <c r="I869" s="31">
        <v>0.21099999999999999</v>
      </c>
      <c r="J869" s="31">
        <v>0.52694610799999997</v>
      </c>
      <c r="K869" s="31">
        <v>7.1999999999999995E-2</v>
      </c>
      <c r="L869" s="29">
        <f t="shared" si="13"/>
        <v>2.5387931034482758</v>
      </c>
    </row>
    <row r="870" spans="1:12" x14ac:dyDescent="0.2">
      <c r="A870">
        <v>3176</v>
      </c>
      <c r="B870" s="43">
        <v>260</v>
      </c>
      <c r="C870" s="43">
        <v>260</v>
      </c>
      <c r="D870" s="43">
        <v>118</v>
      </c>
      <c r="E870" s="31">
        <v>0.45400000000000001</v>
      </c>
      <c r="F870" s="31">
        <v>0.32300000000000001</v>
      </c>
      <c r="G870" s="31">
        <v>0.219</v>
      </c>
      <c r="H870" s="31">
        <v>0.28499999999999998</v>
      </c>
      <c r="I870" s="31">
        <v>0.16900000000000001</v>
      </c>
      <c r="J870" s="31">
        <v>0.45559845599999998</v>
      </c>
      <c r="K870" s="31">
        <v>4.0000000000000001E-3</v>
      </c>
      <c r="L870" s="29">
        <f t="shared" si="13"/>
        <v>2.3012048192771086</v>
      </c>
    </row>
    <row r="871" spans="1:12" x14ac:dyDescent="0.2">
      <c r="A871">
        <v>3179</v>
      </c>
      <c r="B871" s="43">
        <v>470</v>
      </c>
      <c r="C871" s="43">
        <v>470</v>
      </c>
      <c r="D871" s="43">
        <v>360</v>
      </c>
      <c r="E871" s="31">
        <v>0.76600000000000001</v>
      </c>
      <c r="F871" s="31">
        <v>6.8000000000000005E-2</v>
      </c>
      <c r="G871" s="31">
        <v>0.14699999999999999</v>
      </c>
      <c r="H871" s="31">
        <v>0.42599999999999999</v>
      </c>
      <c r="I871" s="31">
        <v>0.34</v>
      </c>
      <c r="J871" s="31">
        <v>0.78091106300000002</v>
      </c>
      <c r="K871" s="31">
        <v>1.9E-2</v>
      </c>
      <c r="L871" s="29">
        <f t="shared" si="13"/>
        <v>3.0581039755351682</v>
      </c>
    </row>
    <row r="872" spans="1:12" x14ac:dyDescent="0.2">
      <c r="A872">
        <v>3180</v>
      </c>
      <c r="B872" s="43">
        <v>260</v>
      </c>
      <c r="C872" s="43">
        <v>260</v>
      </c>
      <c r="D872" s="43">
        <v>133</v>
      </c>
      <c r="E872" s="31">
        <v>0.51200000000000001</v>
      </c>
      <c r="F872" s="31">
        <v>0.30399999999999999</v>
      </c>
      <c r="G872" s="31">
        <v>0.185</v>
      </c>
      <c r="H872" s="31">
        <v>0.23100000000000001</v>
      </c>
      <c r="I872" s="31">
        <v>0.28100000000000003</v>
      </c>
      <c r="J872" s="31">
        <v>0.51153846199999997</v>
      </c>
      <c r="K872" s="31">
        <v>0</v>
      </c>
      <c r="L872" s="29">
        <f t="shared" si="13"/>
        <v>2.4910000000000001</v>
      </c>
    </row>
    <row r="873" spans="1:12" x14ac:dyDescent="0.2">
      <c r="A873">
        <v>3181</v>
      </c>
      <c r="B873" s="43">
        <v>687</v>
      </c>
      <c r="C873" s="43">
        <v>687</v>
      </c>
      <c r="D873" s="43">
        <v>380</v>
      </c>
      <c r="E873" s="31">
        <v>0.55300000000000005</v>
      </c>
      <c r="F873" s="31">
        <v>0.191</v>
      </c>
      <c r="G873" s="31">
        <v>0.24299999999999999</v>
      </c>
      <c r="H873" s="31">
        <v>0.38600000000000001</v>
      </c>
      <c r="I873" s="31">
        <v>0.16700000000000001</v>
      </c>
      <c r="J873" s="31">
        <v>0.56047197599999998</v>
      </c>
      <c r="K873" s="31">
        <v>1.2999999999999999E-2</v>
      </c>
      <c r="L873" s="29">
        <f t="shared" si="13"/>
        <v>2.5359675785207703</v>
      </c>
    </row>
    <row r="874" spans="1:12" x14ac:dyDescent="0.2">
      <c r="A874">
        <v>3182</v>
      </c>
      <c r="B874" s="43">
        <v>210</v>
      </c>
      <c r="C874" s="43">
        <v>210</v>
      </c>
      <c r="D874" s="43">
        <v>147</v>
      </c>
      <c r="E874" s="31">
        <v>0.7</v>
      </c>
      <c r="F874" s="31">
        <v>0.11899999999999999</v>
      </c>
      <c r="G874" s="31">
        <v>0.14799999999999999</v>
      </c>
      <c r="H874" s="31">
        <v>0.22900000000000001</v>
      </c>
      <c r="I874" s="31">
        <v>0.47099999999999997</v>
      </c>
      <c r="J874" s="31">
        <v>0.72413793100000001</v>
      </c>
      <c r="K874" s="31">
        <v>3.3000000000000002E-2</v>
      </c>
      <c r="L874" s="29">
        <f t="shared" si="13"/>
        <v>3.087900723888314</v>
      </c>
    </row>
    <row r="875" spans="1:12" x14ac:dyDescent="0.2">
      <c r="A875">
        <v>3183</v>
      </c>
      <c r="B875" s="43">
        <v>285</v>
      </c>
      <c r="C875" s="43">
        <v>285</v>
      </c>
      <c r="D875" s="43">
        <v>153</v>
      </c>
      <c r="E875" s="31">
        <v>0.53700000000000003</v>
      </c>
      <c r="F875" s="31">
        <v>0.24199999999999999</v>
      </c>
      <c r="G875" s="31">
        <v>0.214</v>
      </c>
      <c r="H875" s="31">
        <v>0.23499999999999999</v>
      </c>
      <c r="I875" s="31">
        <v>0.30199999999999999</v>
      </c>
      <c r="J875" s="31">
        <v>0.54063604200000004</v>
      </c>
      <c r="K875" s="31">
        <v>7.0000000000000001E-3</v>
      </c>
      <c r="L875" s="29">
        <f t="shared" si="13"/>
        <v>2.6012084592145017</v>
      </c>
    </row>
    <row r="876" spans="1:12" x14ac:dyDescent="0.2">
      <c r="A876">
        <v>3184</v>
      </c>
      <c r="B876" s="43">
        <v>306</v>
      </c>
      <c r="C876" s="43">
        <v>306</v>
      </c>
      <c r="D876" s="43">
        <v>171</v>
      </c>
      <c r="E876" s="31">
        <v>0.55900000000000005</v>
      </c>
      <c r="F876" s="31">
        <v>0.23499999999999999</v>
      </c>
      <c r="G876" s="31">
        <v>0.20599999999999999</v>
      </c>
      <c r="H876" s="31">
        <v>0.32700000000000001</v>
      </c>
      <c r="I876" s="31">
        <v>0.23200000000000001</v>
      </c>
      <c r="J876" s="31">
        <v>0.55882352899999999</v>
      </c>
      <c r="K876" s="31">
        <v>0</v>
      </c>
      <c r="L876" s="29">
        <f t="shared" si="13"/>
        <v>2.556</v>
      </c>
    </row>
    <row r="877" spans="1:12" x14ac:dyDescent="0.2">
      <c r="A877">
        <v>3186</v>
      </c>
      <c r="B877" s="43">
        <v>288</v>
      </c>
      <c r="C877" s="43">
        <v>288</v>
      </c>
      <c r="D877" s="43">
        <v>192</v>
      </c>
      <c r="E877" s="31">
        <v>0.66700000000000004</v>
      </c>
      <c r="F877" s="31">
        <v>0.17</v>
      </c>
      <c r="G877" s="31">
        <v>0.14199999999999999</v>
      </c>
      <c r="H877" s="31">
        <v>0.29899999999999999</v>
      </c>
      <c r="I877" s="31">
        <v>0.36799999999999999</v>
      </c>
      <c r="J877" s="31">
        <v>0.68085106399999995</v>
      </c>
      <c r="K877" s="31">
        <v>2.1000000000000001E-2</v>
      </c>
      <c r="L877" s="29">
        <f t="shared" si="13"/>
        <v>2.8835546475995915</v>
      </c>
    </row>
    <row r="878" spans="1:12" x14ac:dyDescent="0.2">
      <c r="A878">
        <v>3187</v>
      </c>
      <c r="B878" s="43">
        <v>247</v>
      </c>
      <c r="C878" s="43">
        <v>247</v>
      </c>
      <c r="D878" s="43">
        <v>131</v>
      </c>
      <c r="E878" s="31">
        <v>0.53</v>
      </c>
      <c r="F878" s="31">
        <v>0.3</v>
      </c>
      <c r="G878" s="31">
        <v>0.16600000000000001</v>
      </c>
      <c r="H878" s="31">
        <v>0.29099999999999998</v>
      </c>
      <c r="I878" s="31">
        <v>0.23899999999999999</v>
      </c>
      <c r="J878" s="31">
        <v>0.53252032500000002</v>
      </c>
      <c r="K878" s="31">
        <v>4.0000000000000001E-3</v>
      </c>
      <c r="L878" s="29">
        <f t="shared" si="13"/>
        <v>2.4708835341365463</v>
      </c>
    </row>
    <row r="879" spans="1:12" x14ac:dyDescent="0.2">
      <c r="A879">
        <v>3188</v>
      </c>
      <c r="B879" s="43">
        <v>27</v>
      </c>
      <c r="C879" s="43">
        <v>27</v>
      </c>
      <c r="D879" s="43">
        <v>16</v>
      </c>
      <c r="E879" s="31">
        <v>0.59299999999999997</v>
      </c>
      <c r="F879" s="31">
        <v>7.3999999999999996E-2</v>
      </c>
      <c r="G879" s="31">
        <v>0.25900000000000001</v>
      </c>
      <c r="H879" s="31">
        <v>0.33300000000000002</v>
      </c>
      <c r="I879" s="31">
        <v>0.25900000000000001</v>
      </c>
      <c r="J879" s="31">
        <v>0.64</v>
      </c>
      <c r="K879" s="31">
        <v>7.3999999999999996E-2</v>
      </c>
      <c r="L879" s="29">
        <f t="shared" si="13"/>
        <v>2.8369330453563717</v>
      </c>
    </row>
    <row r="880" spans="1:12" x14ac:dyDescent="0.2">
      <c r="A880">
        <v>3189</v>
      </c>
      <c r="B880" s="43">
        <v>305</v>
      </c>
      <c r="C880" s="43">
        <v>305</v>
      </c>
      <c r="D880" s="43">
        <v>210</v>
      </c>
      <c r="E880" s="31">
        <v>0.68899999999999995</v>
      </c>
      <c r="F880" s="31">
        <v>0.13400000000000001</v>
      </c>
      <c r="G880" s="31">
        <v>0.151</v>
      </c>
      <c r="H880" s="31">
        <v>0.36099999999999999</v>
      </c>
      <c r="I880" s="31">
        <v>0.32800000000000001</v>
      </c>
      <c r="J880" s="31">
        <v>0.70707070699999996</v>
      </c>
      <c r="K880" s="31">
        <v>2.5999999999999999E-2</v>
      </c>
      <c r="L880" s="29">
        <f t="shared" si="13"/>
        <v>2.906570841889117</v>
      </c>
    </row>
    <row r="881" spans="1:12" x14ac:dyDescent="0.2">
      <c r="A881">
        <v>3190</v>
      </c>
      <c r="B881" s="43">
        <v>268</v>
      </c>
      <c r="C881" s="43">
        <v>268</v>
      </c>
      <c r="D881" s="43">
        <v>99</v>
      </c>
      <c r="E881" s="31">
        <v>0.36899999999999999</v>
      </c>
      <c r="F881" s="31">
        <v>0.41</v>
      </c>
      <c r="G881" s="31">
        <v>0.216</v>
      </c>
      <c r="H881" s="31">
        <v>0.21299999999999999</v>
      </c>
      <c r="I881" s="31">
        <v>0.157</v>
      </c>
      <c r="J881" s="31">
        <v>0.37078651699999998</v>
      </c>
      <c r="K881" s="31">
        <v>4.0000000000000001E-3</v>
      </c>
      <c r="L881" s="29">
        <f t="shared" si="13"/>
        <v>2.1174698795180724</v>
      </c>
    </row>
    <row r="882" spans="1:12" x14ac:dyDescent="0.2">
      <c r="A882">
        <v>3191</v>
      </c>
      <c r="B882" s="43">
        <v>768</v>
      </c>
      <c r="C882" s="43">
        <v>768</v>
      </c>
      <c r="D882" s="43">
        <v>505</v>
      </c>
      <c r="E882" s="31">
        <v>0.65800000000000003</v>
      </c>
      <c r="F882" s="31">
        <v>0.129</v>
      </c>
      <c r="G882" s="31">
        <v>0.19800000000000001</v>
      </c>
      <c r="H882" s="31">
        <v>0.41</v>
      </c>
      <c r="I882" s="31">
        <v>0.247</v>
      </c>
      <c r="J882" s="31">
        <v>0.667989418</v>
      </c>
      <c r="K882" s="31">
        <v>1.6E-2</v>
      </c>
      <c r="L882" s="29">
        <f t="shared" si="13"/>
        <v>2.7876016260162602</v>
      </c>
    </row>
    <row r="883" spans="1:12" x14ac:dyDescent="0.2">
      <c r="A883">
        <v>3192</v>
      </c>
      <c r="B883" s="43">
        <v>85</v>
      </c>
      <c r="C883" s="43">
        <v>85</v>
      </c>
      <c r="D883" s="43">
        <v>62</v>
      </c>
      <c r="E883" s="31">
        <v>0.72899999999999998</v>
      </c>
      <c r="F883" s="31">
        <v>3.5000000000000003E-2</v>
      </c>
      <c r="G883" s="31">
        <v>0.224</v>
      </c>
      <c r="H883" s="31">
        <v>0.42399999999999999</v>
      </c>
      <c r="I883" s="31">
        <v>0.30599999999999999</v>
      </c>
      <c r="J883" s="31">
        <v>0.73809523799999999</v>
      </c>
      <c r="K883" s="31">
        <v>1.2E-2</v>
      </c>
      <c r="L883" s="29">
        <f t="shared" si="13"/>
        <v>3.015182186234818</v>
      </c>
    </row>
    <row r="884" spans="1:12" x14ac:dyDescent="0.2">
      <c r="A884">
        <v>3194</v>
      </c>
      <c r="B884" s="43">
        <v>211</v>
      </c>
      <c r="C884" s="43">
        <v>211</v>
      </c>
      <c r="D884" s="43">
        <v>132</v>
      </c>
      <c r="E884" s="31">
        <v>0.626</v>
      </c>
      <c r="F884" s="31">
        <v>0.20399999999999999</v>
      </c>
      <c r="G884" s="31">
        <v>0.17100000000000001</v>
      </c>
      <c r="H884" s="31">
        <v>0.28000000000000003</v>
      </c>
      <c r="I884" s="31">
        <v>0.34599999999999997</v>
      </c>
      <c r="J884" s="31">
        <v>0.62559241700000001</v>
      </c>
      <c r="K884" s="31">
        <v>0</v>
      </c>
      <c r="L884" s="29">
        <f t="shared" si="13"/>
        <v>2.77</v>
      </c>
    </row>
    <row r="885" spans="1:12" x14ac:dyDescent="0.2">
      <c r="A885">
        <v>3196</v>
      </c>
      <c r="B885" s="43">
        <v>178</v>
      </c>
      <c r="C885" s="43">
        <v>178</v>
      </c>
      <c r="D885" s="43">
        <v>89</v>
      </c>
      <c r="E885" s="31">
        <v>0.5</v>
      </c>
      <c r="F885" s="31">
        <v>0.28699999999999998</v>
      </c>
      <c r="G885" s="31">
        <v>0.21299999999999999</v>
      </c>
      <c r="H885" s="31">
        <v>0.23599999999999999</v>
      </c>
      <c r="I885" s="31">
        <v>0.26400000000000001</v>
      </c>
      <c r="J885" s="31">
        <v>0.5</v>
      </c>
      <c r="K885" s="31">
        <v>0</v>
      </c>
      <c r="L885" s="29">
        <f t="shared" si="13"/>
        <v>2.4769999999999999</v>
      </c>
    </row>
    <row r="886" spans="1:12" x14ac:dyDescent="0.2">
      <c r="A886">
        <v>3197</v>
      </c>
      <c r="B886" s="43">
        <v>19</v>
      </c>
      <c r="C886" s="43">
        <v>19</v>
      </c>
      <c r="D886" s="43">
        <v>8</v>
      </c>
      <c r="E886" s="31">
        <v>0.42099999999999999</v>
      </c>
      <c r="F886" s="31">
        <v>0.26300000000000001</v>
      </c>
      <c r="G886" s="31">
        <v>0.316</v>
      </c>
      <c r="H886" s="31">
        <v>0.42099999999999999</v>
      </c>
      <c r="I886" s="31">
        <v>0</v>
      </c>
      <c r="J886" s="31">
        <v>0.42105263199999998</v>
      </c>
      <c r="K886" s="31">
        <v>0</v>
      </c>
      <c r="L886" s="29">
        <f t="shared" si="13"/>
        <v>2.1579999999999999</v>
      </c>
    </row>
    <row r="887" spans="1:12" x14ac:dyDescent="0.2">
      <c r="A887">
        <v>3198</v>
      </c>
      <c r="B887" s="43">
        <v>248</v>
      </c>
      <c r="C887" s="43">
        <v>248</v>
      </c>
      <c r="D887" s="43">
        <v>146</v>
      </c>
      <c r="E887" s="31">
        <v>0.58899999999999997</v>
      </c>
      <c r="F887" s="31">
        <v>0.17699999999999999</v>
      </c>
      <c r="G887" s="31">
        <v>0.222</v>
      </c>
      <c r="H887" s="31">
        <v>0.41499999999999998</v>
      </c>
      <c r="I887" s="31">
        <v>0.17299999999999999</v>
      </c>
      <c r="J887" s="31">
        <v>0.595918367</v>
      </c>
      <c r="K887" s="31">
        <v>1.2E-2</v>
      </c>
      <c r="L887" s="29">
        <f t="shared" si="13"/>
        <v>2.5890688259109309</v>
      </c>
    </row>
    <row r="888" spans="1:12" x14ac:dyDescent="0.2">
      <c r="A888">
        <v>3199</v>
      </c>
      <c r="B888" s="43">
        <v>276</v>
      </c>
      <c r="C888" s="43">
        <v>276</v>
      </c>
      <c r="D888" s="43">
        <v>170</v>
      </c>
      <c r="E888" s="31">
        <v>0.61599999999999999</v>
      </c>
      <c r="F888" s="31">
        <v>0.159</v>
      </c>
      <c r="G888" s="31">
        <v>0.221</v>
      </c>
      <c r="H888" s="31">
        <v>0.26400000000000001</v>
      </c>
      <c r="I888" s="31">
        <v>0.35099999999999998</v>
      </c>
      <c r="J888" s="31">
        <v>0.61818181800000005</v>
      </c>
      <c r="K888" s="31">
        <v>4.0000000000000001E-3</v>
      </c>
      <c r="L888" s="29">
        <f t="shared" si="13"/>
        <v>2.8082329317269075</v>
      </c>
    </row>
    <row r="889" spans="1:12" x14ac:dyDescent="0.2">
      <c r="A889">
        <v>3200</v>
      </c>
      <c r="B889" s="43">
        <v>126</v>
      </c>
      <c r="C889" s="43">
        <v>126</v>
      </c>
      <c r="D889" s="43">
        <v>45</v>
      </c>
      <c r="E889" s="31">
        <v>0.35699999999999998</v>
      </c>
      <c r="F889" s="31">
        <v>0.42899999999999999</v>
      </c>
      <c r="G889" s="31">
        <v>0.214</v>
      </c>
      <c r="H889" s="31">
        <v>0.254</v>
      </c>
      <c r="I889" s="31">
        <v>0.10299999999999999</v>
      </c>
      <c r="J889" s="31">
        <v>0.35714285699999998</v>
      </c>
      <c r="K889" s="31">
        <v>0</v>
      </c>
      <c r="L889" s="29">
        <f t="shared" si="13"/>
        <v>2.0310000000000001</v>
      </c>
    </row>
    <row r="890" spans="1:12" x14ac:dyDescent="0.2">
      <c r="A890">
        <v>3201</v>
      </c>
      <c r="B890" s="43">
        <v>663</v>
      </c>
      <c r="C890" s="43">
        <v>663</v>
      </c>
      <c r="D890" s="43">
        <v>291</v>
      </c>
      <c r="E890" s="31">
        <v>0.439</v>
      </c>
      <c r="F890" s="31">
        <v>0.29899999999999999</v>
      </c>
      <c r="G890" s="31">
        <v>0.247</v>
      </c>
      <c r="H890" s="31">
        <v>0.317</v>
      </c>
      <c r="I890" s="31">
        <v>0.122</v>
      </c>
      <c r="J890" s="31">
        <v>0.445635528</v>
      </c>
      <c r="K890" s="31">
        <v>1.4999999999999999E-2</v>
      </c>
      <c r="L890" s="29">
        <f t="shared" si="13"/>
        <v>2.2659898477157361</v>
      </c>
    </row>
    <row r="891" spans="1:12" x14ac:dyDescent="0.2">
      <c r="A891">
        <v>3202</v>
      </c>
      <c r="B891" s="43">
        <v>169</v>
      </c>
      <c r="C891" s="43">
        <v>169</v>
      </c>
      <c r="D891" s="43">
        <v>100</v>
      </c>
      <c r="E891" s="31">
        <v>0.59199999999999997</v>
      </c>
      <c r="F891" s="31">
        <v>0.23699999999999999</v>
      </c>
      <c r="G891" s="31">
        <v>0.16</v>
      </c>
      <c r="H891" s="31">
        <v>0.28999999999999998</v>
      </c>
      <c r="I891" s="31">
        <v>0.30199999999999999</v>
      </c>
      <c r="J891" s="31">
        <v>0.59880239499999999</v>
      </c>
      <c r="K891" s="31">
        <v>1.2E-2</v>
      </c>
      <c r="L891" s="29">
        <f t="shared" si="13"/>
        <v>2.6670040485829958</v>
      </c>
    </row>
    <row r="892" spans="1:12" x14ac:dyDescent="0.2">
      <c r="A892">
        <v>3203</v>
      </c>
      <c r="B892" s="43">
        <v>229</v>
      </c>
      <c r="C892" s="43">
        <v>229</v>
      </c>
      <c r="D892" s="43">
        <v>154</v>
      </c>
      <c r="E892" s="31">
        <v>0.67200000000000004</v>
      </c>
      <c r="F892" s="31">
        <v>0.17</v>
      </c>
      <c r="G892" s="31">
        <v>0.153</v>
      </c>
      <c r="H892" s="31">
        <v>0.253</v>
      </c>
      <c r="I892" s="31">
        <v>0.41899999999999998</v>
      </c>
      <c r="J892" s="31">
        <v>0.675438596</v>
      </c>
      <c r="K892" s="31">
        <v>4.0000000000000001E-3</v>
      </c>
      <c r="L892" s="29">
        <f t="shared" si="13"/>
        <v>2.9226907630522083</v>
      </c>
    </row>
    <row r="893" spans="1:12" x14ac:dyDescent="0.2">
      <c r="A893">
        <v>3204</v>
      </c>
      <c r="B893" s="43">
        <v>97</v>
      </c>
      <c r="C893" s="43">
        <v>97</v>
      </c>
      <c r="D893" s="43">
        <v>65</v>
      </c>
      <c r="E893" s="31">
        <v>0.67</v>
      </c>
      <c r="F893" s="31">
        <v>0.113</v>
      </c>
      <c r="G893" s="31">
        <v>0.20599999999999999</v>
      </c>
      <c r="H893" s="31">
        <v>0.42299999999999999</v>
      </c>
      <c r="I893" s="31">
        <v>0.247</v>
      </c>
      <c r="J893" s="31">
        <v>0.67708333300000001</v>
      </c>
      <c r="K893" s="31">
        <v>0.01</v>
      </c>
      <c r="L893" s="29">
        <f t="shared" si="13"/>
        <v>2.8101010101010102</v>
      </c>
    </row>
    <row r="894" spans="1:12" x14ac:dyDescent="0.2">
      <c r="A894">
        <v>3205</v>
      </c>
      <c r="B894" s="43">
        <v>25</v>
      </c>
      <c r="C894" s="43">
        <v>25</v>
      </c>
      <c r="D894" s="43">
        <v>20</v>
      </c>
      <c r="E894" s="31">
        <v>0.8</v>
      </c>
      <c r="F894" s="31">
        <v>0.04</v>
      </c>
      <c r="G894" s="31">
        <v>0.16</v>
      </c>
      <c r="H894" s="31">
        <v>0.36</v>
      </c>
      <c r="I894" s="31">
        <v>0.44</v>
      </c>
      <c r="J894" s="31">
        <v>0.8</v>
      </c>
      <c r="K894" s="31">
        <v>0</v>
      </c>
      <c r="L894" s="29">
        <f t="shared" si="13"/>
        <v>3.2</v>
      </c>
    </row>
    <row r="895" spans="1:12" x14ac:dyDescent="0.2">
      <c r="A895">
        <v>3206</v>
      </c>
      <c r="B895" s="43">
        <v>435</v>
      </c>
      <c r="C895" s="43">
        <v>435</v>
      </c>
      <c r="D895" s="43">
        <v>231</v>
      </c>
      <c r="E895" s="31">
        <v>0.53100000000000003</v>
      </c>
      <c r="F895" s="31">
        <v>0.253</v>
      </c>
      <c r="G895" s="31">
        <v>0.20899999999999999</v>
      </c>
      <c r="H895" s="31">
        <v>0.34499999999999997</v>
      </c>
      <c r="I895" s="31">
        <v>0.186</v>
      </c>
      <c r="J895" s="31">
        <v>0.53472222199999997</v>
      </c>
      <c r="K895" s="31">
        <v>7.0000000000000001E-3</v>
      </c>
      <c r="L895" s="29">
        <f t="shared" si="13"/>
        <v>2.4672708962739178</v>
      </c>
    </row>
    <row r="896" spans="1:12" x14ac:dyDescent="0.2">
      <c r="A896">
        <v>3207</v>
      </c>
      <c r="B896" s="43">
        <v>132</v>
      </c>
      <c r="C896" s="43">
        <v>132</v>
      </c>
      <c r="D896" s="43">
        <v>76</v>
      </c>
      <c r="E896" s="31">
        <v>0.57599999999999996</v>
      </c>
      <c r="F896" s="31">
        <v>0.20499999999999999</v>
      </c>
      <c r="G896" s="31">
        <v>0.22</v>
      </c>
      <c r="H896" s="31">
        <v>0.21199999999999999</v>
      </c>
      <c r="I896" s="31">
        <v>0.36399999999999999</v>
      </c>
      <c r="J896" s="31">
        <v>0.57575757599999999</v>
      </c>
      <c r="K896" s="31">
        <v>0</v>
      </c>
      <c r="L896" s="29">
        <f t="shared" si="13"/>
        <v>2.7370000000000001</v>
      </c>
    </row>
    <row r="897" spans="1:12" x14ac:dyDescent="0.2">
      <c r="A897">
        <v>3208</v>
      </c>
      <c r="B897" s="43">
        <v>155</v>
      </c>
      <c r="C897" s="43">
        <v>155</v>
      </c>
      <c r="D897" s="43">
        <v>122</v>
      </c>
      <c r="E897" s="31">
        <v>0.78700000000000003</v>
      </c>
      <c r="F897" s="31">
        <v>0.10299999999999999</v>
      </c>
      <c r="G897" s="31">
        <v>0.11</v>
      </c>
      <c r="H897" s="31">
        <v>0.252</v>
      </c>
      <c r="I897" s="31">
        <v>0.53500000000000003</v>
      </c>
      <c r="J897" s="31">
        <v>0.787096774</v>
      </c>
      <c r="K897" s="31">
        <v>0</v>
      </c>
      <c r="L897" s="29">
        <f t="shared" si="13"/>
        <v>3.2190000000000003</v>
      </c>
    </row>
    <row r="898" spans="1:12" x14ac:dyDescent="0.2">
      <c r="A898">
        <v>3209</v>
      </c>
      <c r="B898" s="43">
        <v>259</v>
      </c>
      <c r="C898" s="43">
        <v>259</v>
      </c>
      <c r="D898" s="43">
        <v>77</v>
      </c>
      <c r="E898" s="31">
        <v>0.29699999999999999</v>
      </c>
      <c r="F898" s="31">
        <v>0.44800000000000001</v>
      </c>
      <c r="G898" s="31">
        <v>0.247</v>
      </c>
      <c r="H898" s="31">
        <v>0.14299999999999999</v>
      </c>
      <c r="I898" s="31">
        <v>0.154</v>
      </c>
      <c r="J898" s="31">
        <v>0.29961089499999999</v>
      </c>
      <c r="K898" s="31">
        <v>8.0000000000000002E-3</v>
      </c>
      <c r="L898" s="29">
        <f t="shared" si="13"/>
        <v>2.003024193548387</v>
      </c>
    </row>
    <row r="899" spans="1:12" x14ac:dyDescent="0.2">
      <c r="A899">
        <v>3210</v>
      </c>
      <c r="B899" s="43">
        <v>601</v>
      </c>
      <c r="C899" s="43">
        <v>601</v>
      </c>
      <c r="D899" s="43">
        <v>328</v>
      </c>
      <c r="E899" s="31">
        <v>0.54600000000000004</v>
      </c>
      <c r="F899" s="31">
        <v>0.17599999999999999</v>
      </c>
      <c r="G899" s="31">
        <v>0.26500000000000001</v>
      </c>
      <c r="H899" s="31">
        <v>0.35799999999999998</v>
      </c>
      <c r="I899" s="31">
        <v>0.188</v>
      </c>
      <c r="J899" s="31">
        <v>0.55311973000000003</v>
      </c>
      <c r="K899" s="31">
        <v>1.2999999999999999E-2</v>
      </c>
      <c r="L899" s="29">
        <f t="shared" ref="L899:L962" si="14">(F899+2*G899+3*H899+4*I899)/(1-K899)</f>
        <v>2.5653495440729484</v>
      </c>
    </row>
    <row r="900" spans="1:12" x14ac:dyDescent="0.2">
      <c r="A900">
        <v>3211</v>
      </c>
      <c r="B900" s="43">
        <v>176</v>
      </c>
      <c r="C900" s="43">
        <v>176</v>
      </c>
      <c r="D900" s="43">
        <v>89</v>
      </c>
      <c r="E900" s="31">
        <v>0.50600000000000001</v>
      </c>
      <c r="F900" s="31">
        <v>0.23899999999999999</v>
      </c>
      <c r="G900" s="31">
        <v>0.24399999999999999</v>
      </c>
      <c r="H900" s="31">
        <v>0.27800000000000002</v>
      </c>
      <c r="I900" s="31">
        <v>0.22700000000000001</v>
      </c>
      <c r="J900" s="31">
        <v>0.51149425299999995</v>
      </c>
      <c r="K900" s="31">
        <v>1.0999999999999999E-2</v>
      </c>
      <c r="L900" s="29">
        <f t="shared" si="14"/>
        <v>2.4964610717896862</v>
      </c>
    </row>
    <row r="901" spans="1:12" x14ac:dyDescent="0.2">
      <c r="A901">
        <v>3212</v>
      </c>
      <c r="B901" s="43">
        <v>188</v>
      </c>
      <c r="C901" s="43">
        <v>188</v>
      </c>
      <c r="D901" s="43">
        <v>113</v>
      </c>
      <c r="E901" s="31">
        <v>0.60099999999999998</v>
      </c>
      <c r="F901" s="31">
        <v>0.191</v>
      </c>
      <c r="G901" s="31">
        <v>0.20200000000000001</v>
      </c>
      <c r="H901" s="31">
        <v>0.32400000000000001</v>
      </c>
      <c r="I901" s="31">
        <v>0.27700000000000002</v>
      </c>
      <c r="J901" s="31">
        <v>0.60427807499999997</v>
      </c>
      <c r="K901" s="31">
        <v>5.0000000000000001E-3</v>
      </c>
      <c r="L901" s="29">
        <f t="shared" si="14"/>
        <v>2.6884422110552761</v>
      </c>
    </row>
    <row r="902" spans="1:12" x14ac:dyDescent="0.2">
      <c r="A902">
        <v>3214</v>
      </c>
      <c r="B902" s="43">
        <v>20</v>
      </c>
      <c r="C902" s="43">
        <v>20</v>
      </c>
      <c r="D902" s="43">
        <v>9</v>
      </c>
      <c r="E902" s="31">
        <v>0.45</v>
      </c>
      <c r="F902" s="31">
        <v>0.05</v>
      </c>
      <c r="G902" s="31">
        <v>0.3</v>
      </c>
      <c r="H902" s="31">
        <v>0.35</v>
      </c>
      <c r="I902" s="31">
        <v>0.1</v>
      </c>
      <c r="J902" s="31">
        <v>0.5625</v>
      </c>
      <c r="K902" s="31">
        <v>0.2</v>
      </c>
      <c r="L902" s="29">
        <f t="shared" si="14"/>
        <v>2.6249999999999996</v>
      </c>
    </row>
    <row r="903" spans="1:12" x14ac:dyDescent="0.2">
      <c r="A903">
        <v>3215</v>
      </c>
      <c r="B903" s="43">
        <v>595</v>
      </c>
      <c r="C903" s="43">
        <v>595</v>
      </c>
      <c r="D903" s="43">
        <v>318</v>
      </c>
      <c r="E903" s="31">
        <v>0.53400000000000003</v>
      </c>
      <c r="F903" s="31">
        <v>0.21</v>
      </c>
      <c r="G903" s="31">
        <v>0.21</v>
      </c>
      <c r="H903" s="31">
        <v>0.36499999999999999</v>
      </c>
      <c r="I903" s="31">
        <v>0.17</v>
      </c>
      <c r="J903" s="31">
        <v>0.55985915500000005</v>
      </c>
      <c r="K903" s="31">
        <v>4.4999999999999998E-2</v>
      </c>
      <c r="L903" s="29">
        <f t="shared" si="14"/>
        <v>2.5183246073298431</v>
      </c>
    </row>
    <row r="904" spans="1:12" x14ac:dyDescent="0.2">
      <c r="A904">
        <v>3216</v>
      </c>
      <c r="B904" s="43">
        <v>113</v>
      </c>
      <c r="C904" s="43">
        <v>113</v>
      </c>
      <c r="D904" s="43">
        <v>59</v>
      </c>
      <c r="E904" s="31">
        <v>0.52200000000000002</v>
      </c>
      <c r="F904" s="31">
        <v>0.26500000000000001</v>
      </c>
      <c r="G904" s="31">
        <v>0.21199999999999999</v>
      </c>
      <c r="H904" s="31">
        <v>0.26500000000000001</v>
      </c>
      <c r="I904" s="31">
        <v>0.25700000000000001</v>
      </c>
      <c r="J904" s="31">
        <v>0.52212389400000003</v>
      </c>
      <c r="K904" s="31">
        <v>0</v>
      </c>
      <c r="L904" s="29">
        <f t="shared" si="14"/>
        <v>2.512</v>
      </c>
    </row>
    <row r="905" spans="1:12" x14ac:dyDescent="0.2">
      <c r="A905">
        <v>3217</v>
      </c>
      <c r="B905" s="43">
        <v>335</v>
      </c>
      <c r="C905" s="43">
        <v>335</v>
      </c>
      <c r="D905" s="43">
        <v>187</v>
      </c>
      <c r="E905" s="31">
        <v>0.55800000000000005</v>
      </c>
      <c r="F905" s="31">
        <v>0.19700000000000001</v>
      </c>
      <c r="G905" s="31">
        <v>0.23899999999999999</v>
      </c>
      <c r="H905" s="31">
        <v>0.31</v>
      </c>
      <c r="I905" s="31">
        <v>0.248</v>
      </c>
      <c r="J905" s="31">
        <v>0.56156156199999996</v>
      </c>
      <c r="K905" s="31">
        <v>6.0000000000000001E-3</v>
      </c>
      <c r="L905" s="29">
        <f t="shared" si="14"/>
        <v>2.612676056338028</v>
      </c>
    </row>
    <row r="906" spans="1:12" x14ac:dyDescent="0.2">
      <c r="A906">
        <v>3218</v>
      </c>
      <c r="B906" s="43">
        <v>162</v>
      </c>
      <c r="C906" s="43">
        <v>162</v>
      </c>
      <c r="D906" s="43">
        <v>122</v>
      </c>
      <c r="E906" s="31">
        <v>0.753</v>
      </c>
      <c r="F906" s="31">
        <v>3.6999999999999998E-2</v>
      </c>
      <c r="G906" s="31">
        <v>0.14799999999999999</v>
      </c>
      <c r="H906" s="31">
        <v>0.27800000000000002</v>
      </c>
      <c r="I906" s="31">
        <v>0.47499999999999998</v>
      </c>
      <c r="J906" s="31">
        <v>0.80263157900000004</v>
      </c>
      <c r="K906" s="31">
        <v>6.2E-2</v>
      </c>
      <c r="L906" s="29">
        <f t="shared" si="14"/>
        <v>3.2697228144989343</v>
      </c>
    </row>
    <row r="907" spans="1:12" x14ac:dyDescent="0.2">
      <c r="A907">
        <v>3219</v>
      </c>
      <c r="B907" s="43">
        <v>1136</v>
      </c>
      <c r="C907" s="43">
        <v>1136</v>
      </c>
      <c r="D907" s="43">
        <v>945</v>
      </c>
      <c r="E907" s="31">
        <v>0.83199999999999996</v>
      </c>
      <c r="F907" s="31">
        <v>5.3999999999999999E-2</v>
      </c>
      <c r="G907" s="31">
        <v>0.10199999999999999</v>
      </c>
      <c r="H907" s="31">
        <v>0.38600000000000001</v>
      </c>
      <c r="I907" s="31">
        <v>0.44500000000000001</v>
      </c>
      <c r="J907" s="31">
        <v>0.84224598900000003</v>
      </c>
      <c r="K907" s="31">
        <v>1.2E-2</v>
      </c>
      <c r="L907" s="29">
        <f t="shared" si="14"/>
        <v>3.234817813765182</v>
      </c>
    </row>
    <row r="908" spans="1:12" x14ac:dyDescent="0.2">
      <c r="A908">
        <v>3224</v>
      </c>
      <c r="B908" s="43">
        <v>263</v>
      </c>
      <c r="C908" s="43">
        <v>263</v>
      </c>
      <c r="D908" s="43">
        <v>199</v>
      </c>
      <c r="E908" s="31">
        <v>0.75700000000000001</v>
      </c>
      <c r="F908" s="31">
        <v>8.4000000000000005E-2</v>
      </c>
      <c r="G908" s="31">
        <v>0.114</v>
      </c>
      <c r="H908" s="31">
        <v>0.25900000000000001</v>
      </c>
      <c r="I908" s="31">
        <v>0.498</v>
      </c>
      <c r="J908" s="31">
        <v>0.79282868500000003</v>
      </c>
      <c r="K908" s="31">
        <v>4.5999999999999999E-2</v>
      </c>
      <c r="L908" s="29">
        <f t="shared" si="14"/>
        <v>3.2295597484276732</v>
      </c>
    </row>
    <row r="909" spans="1:12" x14ac:dyDescent="0.2">
      <c r="A909">
        <v>3225</v>
      </c>
      <c r="B909" s="43">
        <v>220</v>
      </c>
      <c r="C909" s="43">
        <v>220</v>
      </c>
      <c r="D909" s="43">
        <v>87</v>
      </c>
      <c r="E909" s="31">
        <v>0.39500000000000002</v>
      </c>
      <c r="F909" s="31">
        <v>0.35</v>
      </c>
      <c r="G909" s="31">
        <v>0.255</v>
      </c>
      <c r="H909" s="31">
        <v>0.25</v>
      </c>
      <c r="I909" s="31">
        <v>0.14499999999999999</v>
      </c>
      <c r="J909" s="31">
        <v>0.39545454499999999</v>
      </c>
      <c r="K909" s="31">
        <v>0</v>
      </c>
      <c r="L909" s="29">
        <f t="shared" si="14"/>
        <v>2.19</v>
      </c>
    </row>
    <row r="910" spans="1:12" x14ac:dyDescent="0.2">
      <c r="A910">
        <v>3226</v>
      </c>
      <c r="B910" s="43">
        <v>195</v>
      </c>
      <c r="C910" s="43">
        <v>195</v>
      </c>
      <c r="D910" s="43">
        <v>64</v>
      </c>
      <c r="E910" s="31">
        <v>0.32800000000000001</v>
      </c>
      <c r="F910" s="31">
        <v>0.47699999999999998</v>
      </c>
      <c r="G910" s="31">
        <v>0.19</v>
      </c>
      <c r="H910" s="31">
        <v>0.215</v>
      </c>
      <c r="I910" s="31">
        <v>0.113</v>
      </c>
      <c r="J910" s="31">
        <v>0.32989690700000002</v>
      </c>
      <c r="K910" s="31">
        <v>5.0000000000000001E-3</v>
      </c>
      <c r="L910" s="29">
        <f t="shared" si="14"/>
        <v>1.9638190954773869</v>
      </c>
    </row>
    <row r="911" spans="1:12" x14ac:dyDescent="0.2">
      <c r="A911">
        <v>3227</v>
      </c>
      <c r="B911" s="43">
        <v>238</v>
      </c>
      <c r="C911" s="43">
        <v>238</v>
      </c>
      <c r="D911" s="43">
        <v>118</v>
      </c>
      <c r="E911" s="31">
        <v>0.496</v>
      </c>
      <c r="F911" s="31">
        <v>0.27300000000000002</v>
      </c>
      <c r="G911" s="31">
        <v>0.23100000000000001</v>
      </c>
      <c r="H911" s="31">
        <v>0.26500000000000001</v>
      </c>
      <c r="I911" s="31">
        <v>0.23100000000000001</v>
      </c>
      <c r="J911" s="31">
        <v>0.49579831899999999</v>
      </c>
      <c r="K911" s="31">
        <v>0</v>
      </c>
      <c r="L911" s="29">
        <f t="shared" si="14"/>
        <v>2.4540000000000002</v>
      </c>
    </row>
    <row r="912" spans="1:12" x14ac:dyDescent="0.2">
      <c r="A912">
        <v>3228</v>
      </c>
      <c r="B912" s="43">
        <v>282</v>
      </c>
      <c r="C912" s="43">
        <v>282</v>
      </c>
      <c r="D912" s="43">
        <v>220</v>
      </c>
      <c r="E912" s="31">
        <v>0.78</v>
      </c>
      <c r="F912" s="31">
        <v>9.6000000000000002E-2</v>
      </c>
      <c r="G912" s="31">
        <v>0.121</v>
      </c>
      <c r="H912" s="31">
        <v>0.22</v>
      </c>
      <c r="I912" s="31">
        <v>0.56000000000000005</v>
      </c>
      <c r="J912" s="31">
        <v>0.78291814900000001</v>
      </c>
      <c r="K912" s="31">
        <v>4.0000000000000001E-3</v>
      </c>
      <c r="L912" s="29">
        <f t="shared" si="14"/>
        <v>3.2510040160642575</v>
      </c>
    </row>
    <row r="913" spans="1:12" x14ac:dyDescent="0.2">
      <c r="A913">
        <v>3230</v>
      </c>
      <c r="B913" s="43">
        <v>294</v>
      </c>
      <c r="C913" s="43">
        <v>294</v>
      </c>
      <c r="D913" s="43">
        <v>230</v>
      </c>
      <c r="E913" s="31">
        <v>0.78200000000000003</v>
      </c>
      <c r="F913" s="31">
        <v>9.1999999999999998E-2</v>
      </c>
      <c r="G913" s="31">
        <v>0.122</v>
      </c>
      <c r="H913" s="31">
        <v>0.36099999999999999</v>
      </c>
      <c r="I913" s="31">
        <v>0.42199999999999999</v>
      </c>
      <c r="J913" s="31">
        <v>0.78498293500000005</v>
      </c>
      <c r="K913" s="31">
        <v>3.0000000000000001E-3</v>
      </c>
      <c r="L913" s="29">
        <f t="shared" si="14"/>
        <v>3.1163490471414246</v>
      </c>
    </row>
    <row r="914" spans="1:12" x14ac:dyDescent="0.2">
      <c r="A914">
        <v>3231</v>
      </c>
      <c r="B914" s="43">
        <v>282</v>
      </c>
      <c r="C914" s="43">
        <v>282</v>
      </c>
      <c r="D914" s="43">
        <v>201</v>
      </c>
      <c r="E914" s="31">
        <v>0.71299999999999997</v>
      </c>
      <c r="F914" s="31">
        <v>0.11700000000000001</v>
      </c>
      <c r="G914" s="31">
        <v>0.14199999999999999</v>
      </c>
      <c r="H914" s="31">
        <v>0.27</v>
      </c>
      <c r="I914" s="31">
        <v>0.443</v>
      </c>
      <c r="J914" s="31">
        <v>0.73357664199999995</v>
      </c>
      <c r="K914" s="31">
        <v>2.8000000000000001E-2</v>
      </c>
      <c r="L914" s="29">
        <f t="shared" si="14"/>
        <v>3.0689300411522638</v>
      </c>
    </row>
    <row r="915" spans="1:12" x14ac:dyDescent="0.2">
      <c r="A915">
        <v>3232</v>
      </c>
      <c r="B915" s="43">
        <v>1037</v>
      </c>
      <c r="C915" s="43">
        <v>1037</v>
      </c>
      <c r="D915" s="43">
        <v>843</v>
      </c>
      <c r="E915" s="31">
        <v>0.81299999999999994</v>
      </c>
      <c r="F915" s="31">
        <v>8.5999999999999993E-2</v>
      </c>
      <c r="G915" s="31">
        <v>9.2999999999999999E-2</v>
      </c>
      <c r="H915" s="31">
        <v>0.3</v>
      </c>
      <c r="I915" s="31">
        <v>0.51300000000000001</v>
      </c>
      <c r="J915" s="31">
        <v>0.82003891100000004</v>
      </c>
      <c r="K915" s="31">
        <v>8.9999999999999993E-3</v>
      </c>
      <c r="L915" s="29">
        <f t="shared" si="14"/>
        <v>3.253279515640767</v>
      </c>
    </row>
    <row r="916" spans="1:12" x14ac:dyDescent="0.2">
      <c r="A916">
        <v>3233</v>
      </c>
      <c r="B916" s="43">
        <v>549</v>
      </c>
      <c r="C916" s="43">
        <v>549</v>
      </c>
      <c r="D916" s="43">
        <v>290</v>
      </c>
      <c r="E916" s="31">
        <v>0.52800000000000002</v>
      </c>
      <c r="F916" s="31">
        <v>0.23899999999999999</v>
      </c>
      <c r="G916" s="31">
        <v>0.22600000000000001</v>
      </c>
      <c r="H916" s="31">
        <v>0.31900000000000001</v>
      </c>
      <c r="I916" s="31">
        <v>0.20899999999999999</v>
      </c>
      <c r="J916" s="31">
        <v>0.53211009200000003</v>
      </c>
      <c r="K916" s="31">
        <v>7.0000000000000001E-3</v>
      </c>
      <c r="L916" s="29">
        <f t="shared" si="14"/>
        <v>2.5015105740181269</v>
      </c>
    </row>
    <row r="917" spans="1:12" x14ac:dyDescent="0.2">
      <c r="A917">
        <v>3234</v>
      </c>
      <c r="B917" s="43">
        <v>133</v>
      </c>
      <c r="C917" s="43">
        <v>133</v>
      </c>
      <c r="D917" s="43">
        <v>102</v>
      </c>
      <c r="E917" s="31">
        <v>0.76700000000000002</v>
      </c>
      <c r="F917" s="31">
        <v>8.3000000000000004E-2</v>
      </c>
      <c r="G917" s="31">
        <v>0.14299999999999999</v>
      </c>
      <c r="H917" s="31">
        <v>0.33100000000000002</v>
      </c>
      <c r="I917" s="31">
        <v>0.436</v>
      </c>
      <c r="J917" s="31">
        <v>0.77272727299999999</v>
      </c>
      <c r="K917" s="31">
        <v>8.0000000000000002E-3</v>
      </c>
      <c r="L917" s="29">
        <f t="shared" si="14"/>
        <v>3.131048387096774</v>
      </c>
    </row>
    <row r="918" spans="1:12" x14ac:dyDescent="0.2">
      <c r="A918">
        <v>3236</v>
      </c>
      <c r="B918" s="43">
        <v>265</v>
      </c>
      <c r="C918" s="43">
        <v>265</v>
      </c>
      <c r="D918" s="43">
        <v>214</v>
      </c>
      <c r="E918" s="31">
        <v>0.80800000000000005</v>
      </c>
      <c r="F918" s="31">
        <v>5.2999999999999999E-2</v>
      </c>
      <c r="G918" s="31">
        <v>0.109</v>
      </c>
      <c r="H918" s="31">
        <v>0.33200000000000002</v>
      </c>
      <c r="I918" s="31">
        <v>0.47499999999999998</v>
      </c>
      <c r="J918" s="31">
        <v>0.83268482499999996</v>
      </c>
      <c r="K918" s="31">
        <v>0.03</v>
      </c>
      <c r="L918" s="29">
        <f t="shared" si="14"/>
        <v>3.2649484536082474</v>
      </c>
    </row>
    <row r="919" spans="1:12" x14ac:dyDescent="0.2">
      <c r="A919">
        <v>3237</v>
      </c>
      <c r="B919" s="43">
        <v>742</v>
      </c>
      <c r="C919" s="43">
        <v>742</v>
      </c>
      <c r="D919" s="43">
        <v>512</v>
      </c>
      <c r="E919" s="31">
        <v>0.69</v>
      </c>
      <c r="F919" s="31">
        <v>0.11700000000000001</v>
      </c>
      <c r="G919" s="31">
        <v>0.185</v>
      </c>
      <c r="H919" s="31">
        <v>0.40400000000000003</v>
      </c>
      <c r="I919" s="31">
        <v>0.28599999999999998</v>
      </c>
      <c r="J919" s="31">
        <v>0.69565217400000001</v>
      </c>
      <c r="K919" s="31">
        <v>8.0000000000000002E-3</v>
      </c>
      <c r="L919" s="29">
        <f t="shared" si="14"/>
        <v>2.8659274193548385</v>
      </c>
    </row>
    <row r="920" spans="1:12" x14ac:dyDescent="0.2">
      <c r="A920">
        <v>3238</v>
      </c>
      <c r="B920" s="43"/>
      <c r="C920" s="43"/>
      <c r="D920" s="43"/>
      <c r="E920" s="31">
        <v>0.65500000000000003</v>
      </c>
      <c r="F920" s="31">
        <v>0.13800000000000001</v>
      </c>
      <c r="G920" s="31">
        <v>0.19800000000000001</v>
      </c>
      <c r="H920" s="31">
        <v>0.41399999999999998</v>
      </c>
      <c r="I920" s="31">
        <v>0.24099999999999999</v>
      </c>
      <c r="J920" s="31">
        <v>0.66086956500000005</v>
      </c>
      <c r="K920" s="31">
        <v>8.9999999999999993E-3</v>
      </c>
      <c r="L920" s="29">
        <f t="shared" si="14"/>
        <v>2.7648839556004039</v>
      </c>
    </row>
    <row r="921" spans="1:12" x14ac:dyDescent="0.2">
      <c r="A921">
        <v>3239</v>
      </c>
      <c r="B921" s="43">
        <v>195</v>
      </c>
      <c r="C921" s="43">
        <v>195</v>
      </c>
      <c r="D921" s="43">
        <v>112</v>
      </c>
      <c r="E921" s="31">
        <v>0.57399999999999995</v>
      </c>
      <c r="F921" s="31">
        <v>0.246</v>
      </c>
      <c r="G921" s="31">
        <v>0.17899999999999999</v>
      </c>
      <c r="H921" s="31">
        <v>0.26200000000000001</v>
      </c>
      <c r="I921" s="31">
        <v>0.313</v>
      </c>
      <c r="J921" s="31">
        <v>0.57435897400000002</v>
      </c>
      <c r="K921" s="31">
        <v>0</v>
      </c>
      <c r="L921" s="29">
        <f t="shared" si="14"/>
        <v>2.6420000000000003</v>
      </c>
    </row>
    <row r="922" spans="1:12" x14ac:dyDescent="0.2">
      <c r="A922">
        <v>3240</v>
      </c>
      <c r="B922" s="43">
        <v>530</v>
      </c>
      <c r="C922" s="43">
        <v>530</v>
      </c>
      <c r="D922" s="43">
        <v>275</v>
      </c>
      <c r="E922" s="31">
        <v>0.51900000000000002</v>
      </c>
      <c r="F922" s="31">
        <v>0.21099999999999999</v>
      </c>
      <c r="G922" s="31">
        <v>0.26</v>
      </c>
      <c r="H922" s="31">
        <v>0.379</v>
      </c>
      <c r="I922" s="31">
        <v>0.14000000000000001</v>
      </c>
      <c r="J922" s="31">
        <v>0.52380952400000003</v>
      </c>
      <c r="K922" s="31">
        <v>8.9999999999999993E-3</v>
      </c>
      <c r="L922" s="29">
        <f t="shared" si="14"/>
        <v>2.4500504540867811</v>
      </c>
    </row>
    <row r="923" spans="1:12" x14ac:dyDescent="0.2">
      <c r="A923">
        <v>3241</v>
      </c>
      <c r="B923" s="43">
        <v>353</v>
      </c>
      <c r="C923" s="43">
        <v>353</v>
      </c>
      <c r="D923" s="43">
        <v>191</v>
      </c>
      <c r="E923" s="31">
        <v>0.54100000000000004</v>
      </c>
      <c r="F923" s="31">
        <v>0.20100000000000001</v>
      </c>
      <c r="G923" s="31">
        <v>0.23200000000000001</v>
      </c>
      <c r="H923" s="31">
        <v>0.32900000000000001</v>
      </c>
      <c r="I923" s="31">
        <v>0.21199999999999999</v>
      </c>
      <c r="J923" s="31">
        <v>0.55523255800000004</v>
      </c>
      <c r="K923" s="31">
        <v>2.5000000000000001E-2</v>
      </c>
      <c r="L923" s="29">
        <f t="shared" si="14"/>
        <v>2.5641025641025643</v>
      </c>
    </row>
    <row r="924" spans="1:12" x14ac:dyDescent="0.2">
      <c r="A924">
        <v>3244</v>
      </c>
      <c r="B924" s="43">
        <v>668</v>
      </c>
      <c r="C924" s="43">
        <v>668</v>
      </c>
      <c r="D924" s="43">
        <v>411</v>
      </c>
      <c r="E924" s="31">
        <v>0.61499999999999999</v>
      </c>
      <c r="F924" s="31">
        <v>0.159</v>
      </c>
      <c r="G924" s="31">
        <v>0.219</v>
      </c>
      <c r="H924" s="31">
        <v>0.40600000000000003</v>
      </c>
      <c r="I924" s="31">
        <v>0.21</v>
      </c>
      <c r="J924" s="31">
        <v>0.61990950199999995</v>
      </c>
      <c r="K924" s="31">
        <v>7.0000000000000001E-3</v>
      </c>
      <c r="L924" s="29">
        <f t="shared" si="14"/>
        <v>2.6737160120845918</v>
      </c>
    </row>
    <row r="925" spans="1:12" x14ac:dyDescent="0.2">
      <c r="A925">
        <v>3246</v>
      </c>
      <c r="B925" s="43">
        <v>306</v>
      </c>
      <c r="C925" s="43">
        <v>306</v>
      </c>
      <c r="D925" s="43">
        <v>184</v>
      </c>
      <c r="E925" s="31">
        <v>0.60099999999999998</v>
      </c>
      <c r="F925" s="31">
        <v>0.17</v>
      </c>
      <c r="G925" s="31">
        <v>0.20599999999999999</v>
      </c>
      <c r="H925" s="31">
        <v>0.35</v>
      </c>
      <c r="I925" s="31">
        <v>0.252</v>
      </c>
      <c r="J925" s="31">
        <v>0.61538461499999997</v>
      </c>
      <c r="K925" s="31">
        <v>2.3E-2</v>
      </c>
      <c r="L925" s="29">
        <f t="shared" si="14"/>
        <v>2.7021494370522006</v>
      </c>
    </row>
    <row r="926" spans="1:12" x14ac:dyDescent="0.2">
      <c r="A926">
        <v>3247</v>
      </c>
      <c r="B926" s="43">
        <v>438</v>
      </c>
      <c r="C926" s="43">
        <v>438</v>
      </c>
      <c r="D926" s="43">
        <v>368</v>
      </c>
      <c r="E926" s="31">
        <v>0.84</v>
      </c>
      <c r="F926" s="31">
        <v>4.5999999999999999E-2</v>
      </c>
      <c r="G926" s="31">
        <v>0.105</v>
      </c>
      <c r="H926" s="31">
        <v>0.38400000000000001</v>
      </c>
      <c r="I926" s="31">
        <v>0.45700000000000002</v>
      </c>
      <c r="J926" s="31">
        <v>0.84792626699999996</v>
      </c>
      <c r="K926" s="31">
        <v>8.9999999999999993E-3</v>
      </c>
      <c r="L926" s="29">
        <f t="shared" si="14"/>
        <v>3.2653884964682143</v>
      </c>
    </row>
    <row r="927" spans="1:12" x14ac:dyDescent="0.2">
      <c r="A927">
        <v>3248</v>
      </c>
      <c r="B927" s="43">
        <v>728</v>
      </c>
      <c r="C927" s="43">
        <v>728</v>
      </c>
      <c r="D927" s="43">
        <v>372</v>
      </c>
      <c r="E927" s="31">
        <v>0.51100000000000001</v>
      </c>
      <c r="F927" s="31">
        <v>0.245</v>
      </c>
      <c r="G927" s="31">
        <v>0.23200000000000001</v>
      </c>
      <c r="H927" s="31">
        <v>0.34100000000000003</v>
      </c>
      <c r="I927" s="31">
        <v>0.17</v>
      </c>
      <c r="J927" s="31">
        <v>0.51738525700000004</v>
      </c>
      <c r="K927" s="31">
        <v>1.2E-2</v>
      </c>
      <c r="L927" s="29">
        <f t="shared" si="14"/>
        <v>2.4412955465587047</v>
      </c>
    </row>
    <row r="928" spans="1:12" x14ac:dyDescent="0.2">
      <c r="A928">
        <v>3249</v>
      </c>
      <c r="B928" s="43">
        <v>200</v>
      </c>
      <c r="C928" s="43">
        <v>200</v>
      </c>
      <c r="D928" s="43">
        <v>50</v>
      </c>
      <c r="E928" s="31">
        <v>0.25</v>
      </c>
      <c r="F928" s="31">
        <v>0.46500000000000002</v>
      </c>
      <c r="G928" s="31">
        <v>0.27</v>
      </c>
      <c r="H928" s="31">
        <v>0.13500000000000001</v>
      </c>
      <c r="I928" s="31">
        <v>0.115</v>
      </c>
      <c r="J928" s="31">
        <v>0.25380710699999998</v>
      </c>
      <c r="K928" s="31">
        <v>1.4999999999999999E-2</v>
      </c>
      <c r="L928" s="29">
        <f t="shared" si="14"/>
        <v>1.8984771573604062</v>
      </c>
    </row>
    <row r="929" spans="1:12" x14ac:dyDescent="0.2">
      <c r="A929">
        <v>3250</v>
      </c>
      <c r="B929" s="43">
        <v>739</v>
      </c>
      <c r="C929" s="43">
        <v>739</v>
      </c>
      <c r="D929" s="43">
        <v>378</v>
      </c>
      <c r="E929" s="31">
        <v>0.51200000000000001</v>
      </c>
      <c r="F929" s="31">
        <v>0.22900000000000001</v>
      </c>
      <c r="G929" s="31">
        <v>0.25</v>
      </c>
      <c r="H929" s="31">
        <v>0.376</v>
      </c>
      <c r="I929" s="31">
        <v>0.13500000000000001</v>
      </c>
      <c r="J929" s="31">
        <v>0.51639344300000001</v>
      </c>
      <c r="K929" s="31">
        <v>8.9999999999999993E-3</v>
      </c>
      <c r="L929" s="29">
        <f t="shared" si="14"/>
        <v>2.4187689202825431</v>
      </c>
    </row>
    <row r="930" spans="1:12" x14ac:dyDescent="0.2">
      <c r="A930">
        <v>3251</v>
      </c>
      <c r="B930" s="43">
        <v>522</v>
      </c>
      <c r="C930" s="43">
        <v>522</v>
      </c>
      <c r="D930" s="43">
        <v>144</v>
      </c>
      <c r="E930" s="31">
        <v>0.27600000000000002</v>
      </c>
      <c r="F930" s="31">
        <v>0.433</v>
      </c>
      <c r="G930" s="31">
        <v>0.28699999999999998</v>
      </c>
      <c r="H930" s="31">
        <v>0.22600000000000001</v>
      </c>
      <c r="I930" s="31">
        <v>0.05</v>
      </c>
      <c r="J930" s="31">
        <v>0.27692307700000002</v>
      </c>
      <c r="K930" s="31">
        <v>4.0000000000000001E-3</v>
      </c>
      <c r="L930" s="29">
        <f t="shared" si="14"/>
        <v>1.892570281124498</v>
      </c>
    </row>
    <row r="931" spans="1:12" x14ac:dyDescent="0.2">
      <c r="A931">
        <v>3252</v>
      </c>
      <c r="B931" s="43">
        <v>201</v>
      </c>
      <c r="C931" s="43">
        <v>201</v>
      </c>
      <c r="D931" s="43">
        <v>142</v>
      </c>
      <c r="E931" s="31">
        <v>0.70599999999999996</v>
      </c>
      <c r="F931" s="31">
        <v>0.114</v>
      </c>
      <c r="G931" s="31">
        <v>0.159</v>
      </c>
      <c r="H931" s="31">
        <v>0.20899999999999999</v>
      </c>
      <c r="I931" s="31">
        <v>0.498</v>
      </c>
      <c r="J931" s="31">
        <v>0.72081218300000005</v>
      </c>
      <c r="K931" s="31">
        <v>0.02</v>
      </c>
      <c r="L931" s="29">
        <f t="shared" si="14"/>
        <v>3.1132653061224493</v>
      </c>
    </row>
    <row r="932" spans="1:12" x14ac:dyDescent="0.2">
      <c r="A932">
        <v>3253</v>
      </c>
      <c r="B932" s="43">
        <v>980</v>
      </c>
      <c r="C932" s="43">
        <v>980</v>
      </c>
      <c r="D932" s="43">
        <v>598</v>
      </c>
      <c r="E932" s="31">
        <v>0.61</v>
      </c>
      <c r="F932" s="31">
        <v>0.16400000000000001</v>
      </c>
      <c r="G932" s="31">
        <v>0.217</v>
      </c>
      <c r="H932" s="31">
        <v>0.373</v>
      </c>
      <c r="I932" s="31">
        <v>0.23699999999999999</v>
      </c>
      <c r="J932" s="31">
        <v>0.61522633699999996</v>
      </c>
      <c r="K932" s="31">
        <v>8.0000000000000002E-3</v>
      </c>
      <c r="L932" s="29">
        <f t="shared" si="14"/>
        <v>2.686491935483871</v>
      </c>
    </row>
    <row r="933" spans="1:12" x14ac:dyDescent="0.2">
      <c r="A933">
        <v>3254</v>
      </c>
      <c r="B933" s="43">
        <v>246</v>
      </c>
      <c r="C933" s="43">
        <v>246</v>
      </c>
      <c r="D933" s="43">
        <v>122</v>
      </c>
      <c r="E933" s="31">
        <v>0.496</v>
      </c>
      <c r="F933" s="31">
        <v>0.309</v>
      </c>
      <c r="G933" s="31">
        <v>0.187</v>
      </c>
      <c r="H933" s="31">
        <v>0.30099999999999999</v>
      </c>
      <c r="I933" s="31">
        <v>0.19500000000000001</v>
      </c>
      <c r="J933" s="31">
        <v>0.5</v>
      </c>
      <c r="K933" s="31">
        <v>8.0000000000000002E-3</v>
      </c>
      <c r="L933" s="29">
        <f t="shared" si="14"/>
        <v>2.3850806451612905</v>
      </c>
    </row>
    <row r="934" spans="1:12" x14ac:dyDescent="0.2">
      <c r="A934">
        <v>3255</v>
      </c>
      <c r="B934" s="43">
        <v>176</v>
      </c>
      <c r="C934" s="43">
        <v>176</v>
      </c>
      <c r="D934" s="43">
        <v>60</v>
      </c>
      <c r="E934" s="31">
        <v>0.34100000000000003</v>
      </c>
      <c r="F934" s="31">
        <v>0.34100000000000003</v>
      </c>
      <c r="G934" s="31">
        <v>0.318</v>
      </c>
      <c r="H934" s="31">
        <v>0.216</v>
      </c>
      <c r="I934" s="31">
        <v>0.125</v>
      </c>
      <c r="J934" s="31">
        <v>0.340909091</v>
      </c>
      <c r="K934" s="31">
        <v>0</v>
      </c>
      <c r="L934" s="29">
        <f t="shared" si="14"/>
        <v>2.125</v>
      </c>
    </row>
    <row r="935" spans="1:12" x14ac:dyDescent="0.2">
      <c r="A935">
        <v>3257</v>
      </c>
      <c r="B935" s="43">
        <v>536</v>
      </c>
      <c r="C935" s="43">
        <v>536</v>
      </c>
      <c r="D935" s="43">
        <v>148</v>
      </c>
      <c r="E935" s="31">
        <v>0.27600000000000002</v>
      </c>
      <c r="F935" s="31">
        <v>0.42899999999999999</v>
      </c>
      <c r="G935" s="31">
        <v>0.23100000000000001</v>
      </c>
      <c r="H935" s="31">
        <v>0.20499999999999999</v>
      </c>
      <c r="I935" s="31">
        <v>7.0999999999999994E-2</v>
      </c>
      <c r="J935" s="31">
        <v>0.29482071700000001</v>
      </c>
      <c r="K935" s="31">
        <v>6.3E-2</v>
      </c>
      <c r="L935" s="29">
        <f t="shared" si="14"/>
        <v>1.9103521878335112</v>
      </c>
    </row>
    <row r="936" spans="1:12" x14ac:dyDescent="0.2">
      <c r="A936">
        <v>3258</v>
      </c>
      <c r="B936" s="43">
        <v>508</v>
      </c>
      <c r="C936" s="43">
        <v>508</v>
      </c>
      <c r="D936" s="43">
        <v>216</v>
      </c>
      <c r="E936" s="31">
        <v>0.42499999999999999</v>
      </c>
      <c r="F936" s="31">
        <v>0.26200000000000001</v>
      </c>
      <c r="G936" s="31">
        <v>0.28899999999999998</v>
      </c>
      <c r="H936" s="31">
        <v>0.31900000000000001</v>
      </c>
      <c r="I936" s="31">
        <v>0.106</v>
      </c>
      <c r="J936" s="31">
        <v>0.43548387100000002</v>
      </c>
      <c r="K936" s="31">
        <v>2.4E-2</v>
      </c>
      <c r="L936" s="29">
        <f t="shared" si="14"/>
        <v>2.2756147540983607</v>
      </c>
    </row>
    <row r="937" spans="1:12" x14ac:dyDescent="0.2">
      <c r="A937">
        <v>3259</v>
      </c>
      <c r="B937" s="43">
        <v>225</v>
      </c>
      <c r="C937" s="43">
        <v>225</v>
      </c>
      <c r="D937" s="43">
        <v>118</v>
      </c>
      <c r="E937" s="31">
        <v>0.52400000000000002</v>
      </c>
      <c r="F937" s="31">
        <v>0.23100000000000001</v>
      </c>
      <c r="G937" s="31">
        <v>0.222</v>
      </c>
      <c r="H937" s="31">
        <v>0.25800000000000001</v>
      </c>
      <c r="I937" s="31">
        <v>0.26700000000000002</v>
      </c>
      <c r="J937" s="31">
        <v>0.53636363600000003</v>
      </c>
      <c r="K937" s="31">
        <v>2.1999999999999999E-2</v>
      </c>
      <c r="L937" s="29">
        <f t="shared" si="14"/>
        <v>2.573619631901841</v>
      </c>
    </row>
    <row r="938" spans="1:12" x14ac:dyDescent="0.2">
      <c r="A938">
        <v>3260</v>
      </c>
      <c r="B938" s="43">
        <v>487</v>
      </c>
      <c r="C938" s="43">
        <v>487</v>
      </c>
      <c r="D938" s="43">
        <v>269</v>
      </c>
      <c r="E938" s="31">
        <v>0.55200000000000005</v>
      </c>
      <c r="F938" s="31">
        <v>0.20499999999999999</v>
      </c>
      <c r="G938" s="31">
        <v>0.218</v>
      </c>
      <c r="H938" s="31">
        <v>0.39400000000000002</v>
      </c>
      <c r="I938" s="31">
        <v>0.158</v>
      </c>
      <c r="J938" s="31">
        <v>0.56631578900000001</v>
      </c>
      <c r="K938" s="31">
        <v>2.5000000000000001E-2</v>
      </c>
      <c r="L938" s="29">
        <f t="shared" si="14"/>
        <v>2.5179487179487179</v>
      </c>
    </row>
    <row r="939" spans="1:12" x14ac:dyDescent="0.2">
      <c r="A939">
        <v>3261</v>
      </c>
      <c r="B939" s="43">
        <v>456</v>
      </c>
      <c r="C939" s="43">
        <v>456</v>
      </c>
      <c r="D939" s="43">
        <v>302</v>
      </c>
      <c r="E939" s="31">
        <v>0.66200000000000003</v>
      </c>
      <c r="F939" s="31">
        <v>0.16</v>
      </c>
      <c r="G939" s="31">
        <v>0.16700000000000001</v>
      </c>
      <c r="H939" s="31">
        <v>0.373</v>
      </c>
      <c r="I939" s="31">
        <v>0.28899999999999998</v>
      </c>
      <c r="J939" s="31">
        <v>0.66962306000000005</v>
      </c>
      <c r="K939" s="31">
        <v>1.0999999999999999E-2</v>
      </c>
      <c r="L939" s="29">
        <f t="shared" si="14"/>
        <v>2.7997977755308394</v>
      </c>
    </row>
    <row r="940" spans="1:12" x14ac:dyDescent="0.2">
      <c r="A940">
        <v>3262</v>
      </c>
      <c r="B940" s="43">
        <v>251</v>
      </c>
      <c r="C940" s="43">
        <v>251</v>
      </c>
      <c r="D940" s="43">
        <v>106</v>
      </c>
      <c r="E940" s="31">
        <v>0.42199999999999999</v>
      </c>
      <c r="F940" s="31">
        <v>0.33500000000000002</v>
      </c>
      <c r="G940" s="31">
        <v>0.23100000000000001</v>
      </c>
      <c r="H940" s="31">
        <v>0.21099999999999999</v>
      </c>
      <c r="I940" s="31">
        <v>0.21099999999999999</v>
      </c>
      <c r="J940" s="31">
        <v>0.427419355</v>
      </c>
      <c r="K940" s="31">
        <v>1.2E-2</v>
      </c>
      <c r="L940" s="29">
        <f t="shared" si="14"/>
        <v>2.3016194331983808</v>
      </c>
    </row>
    <row r="941" spans="1:12" x14ac:dyDescent="0.2">
      <c r="A941">
        <v>3264</v>
      </c>
      <c r="B941" s="43">
        <v>239</v>
      </c>
      <c r="C941" s="43">
        <v>239</v>
      </c>
      <c r="D941" s="43">
        <v>128</v>
      </c>
      <c r="E941" s="31">
        <v>0.53600000000000003</v>
      </c>
      <c r="F941" s="31">
        <v>0.247</v>
      </c>
      <c r="G941" s="31">
        <v>0.20899999999999999</v>
      </c>
      <c r="H941" s="31">
        <v>0.28499999999999998</v>
      </c>
      <c r="I941" s="31">
        <v>0.251</v>
      </c>
      <c r="J941" s="31">
        <v>0.54008438800000003</v>
      </c>
      <c r="K941" s="31">
        <v>8.0000000000000002E-3</v>
      </c>
      <c r="L941" s="29">
        <f t="shared" si="14"/>
        <v>2.5443548387096775</v>
      </c>
    </row>
    <row r="942" spans="1:12" x14ac:dyDescent="0.2">
      <c r="A942">
        <v>3266</v>
      </c>
      <c r="B942" s="43">
        <v>164</v>
      </c>
      <c r="C942" s="43">
        <v>164</v>
      </c>
      <c r="D942" s="43">
        <v>59</v>
      </c>
      <c r="E942" s="31">
        <v>0.36</v>
      </c>
      <c r="F942" s="31">
        <v>0.32900000000000001</v>
      </c>
      <c r="G942" s="31">
        <v>0.30499999999999999</v>
      </c>
      <c r="H942" s="31">
        <v>0.25</v>
      </c>
      <c r="I942" s="31">
        <v>0.11</v>
      </c>
      <c r="J942" s="31">
        <v>0.36196318999999999</v>
      </c>
      <c r="K942" s="31">
        <v>6.0000000000000001E-3</v>
      </c>
      <c r="L942" s="29">
        <f t="shared" si="14"/>
        <v>2.1418511066398391</v>
      </c>
    </row>
    <row r="943" spans="1:12" x14ac:dyDescent="0.2">
      <c r="A943">
        <v>3267</v>
      </c>
      <c r="B943" s="43">
        <v>844</v>
      </c>
      <c r="C943" s="43">
        <v>844</v>
      </c>
      <c r="D943" s="43">
        <v>336</v>
      </c>
      <c r="E943" s="31">
        <v>0.39800000000000002</v>
      </c>
      <c r="F943" s="31">
        <v>0.309</v>
      </c>
      <c r="G943" s="31">
        <v>0.27600000000000002</v>
      </c>
      <c r="H943" s="31">
        <v>0.29899999999999999</v>
      </c>
      <c r="I943" s="31">
        <v>0.1</v>
      </c>
      <c r="J943" s="31">
        <v>0.40481927699999998</v>
      </c>
      <c r="K943" s="31">
        <v>1.7000000000000001E-2</v>
      </c>
      <c r="L943" s="29">
        <f t="shared" si="14"/>
        <v>2.1953204476093591</v>
      </c>
    </row>
    <row r="944" spans="1:12" x14ac:dyDescent="0.2">
      <c r="A944">
        <v>3268</v>
      </c>
      <c r="B944" s="43">
        <v>133</v>
      </c>
      <c r="C944" s="43">
        <v>133</v>
      </c>
      <c r="D944" s="43">
        <v>99</v>
      </c>
      <c r="E944" s="31">
        <v>0.74399999999999999</v>
      </c>
      <c r="F944" s="31">
        <v>6.8000000000000005E-2</v>
      </c>
      <c r="G944" s="31">
        <v>0.188</v>
      </c>
      <c r="H944" s="31">
        <v>0.45100000000000001</v>
      </c>
      <c r="I944" s="31">
        <v>0.29299999999999998</v>
      </c>
      <c r="J944" s="31">
        <v>0.74436090200000005</v>
      </c>
      <c r="K944" s="31">
        <v>0</v>
      </c>
      <c r="L944" s="29">
        <f t="shared" si="14"/>
        <v>2.9689999999999999</v>
      </c>
    </row>
    <row r="945" spans="1:12" x14ac:dyDescent="0.2">
      <c r="A945">
        <v>3270</v>
      </c>
      <c r="B945" s="43">
        <v>188</v>
      </c>
      <c r="C945" s="43">
        <v>188</v>
      </c>
      <c r="D945" s="43">
        <v>119</v>
      </c>
      <c r="E945" s="31">
        <v>0.63300000000000001</v>
      </c>
      <c r="F945" s="31">
        <v>0.17</v>
      </c>
      <c r="G945" s="31">
        <v>0.19700000000000001</v>
      </c>
      <c r="H945" s="31">
        <v>0.28699999999999998</v>
      </c>
      <c r="I945" s="31">
        <v>0.34599999999999997</v>
      </c>
      <c r="J945" s="31">
        <v>0.63297872300000002</v>
      </c>
      <c r="K945" s="31">
        <v>0</v>
      </c>
      <c r="L945" s="29">
        <f t="shared" si="14"/>
        <v>2.8090000000000002</v>
      </c>
    </row>
    <row r="946" spans="1:12" x14ac:dyDescent="0.2">
      <c r="A946">
        <v>3272</v>
      </c>
      <c r="B946" s="43">
        <v>146</v>
      </c>
      <c r="C946" s="43">
        <v>146</v>
      </c>
      <c r="D946" s="43">
        <v>108</v>
      </c>
      <c r="E946" s="31">
        <v>0.74</v>
      </c>
      <c r="F946" s="31">
        <v>8.2000000000000003E-2</v>
      </c>
      <c r="G946" s="31">
        <v>0.17799999999999999</v>
      </c>
      <c r="H946" s="31">
        <v>0.45200000000000001</v>
      </c>
      <c r="I946" s="31">
        <v>0.28799999999999998</v>
      </c>
      <c r="J946" s="31">
        <v>0.73972602700000001</v>
      </c>
      <c r="K946" s="31">
        <v>0</v>
      </c>
      <c r="L946" s="29">
        <f t="shared" si="14"/>
        <v>2.9459999999999997</v>
      </c>
    </row>
    <row r="947" spans="1:12" x14ac:dyDescent="0.2">
      <c r="A947">
        <v>3273</v>
      </c>
      <c r="B947" s="43">
        <v>55</v>
      </c>
      <c r="C947" s="43">
        <v>55</v>
      </c>
      <c r="D947" s="43">
        <v>28</v>
      </c>
      <c r="E947" s="31">
        <v>0.50900000000000001</v>
      </c>
      <c r="F947" s="31">
        <v>9.0999999999999998E-2</v>
      </c>
      <c r="G947" s="31">
        <v>0.36399999999999999</v>
      </c>
      <c r="H947" s="31">
        <v>0.29099999999999998</v>
      </c>
      <c r="I947" s="31">
        <v>0.218</v>
      </c>
      <c r="J947" s="31">
        <v>0.52830188700000003</v>
      </c>
      <c r="K947" s="31">
        <v>3.5999999999999997E-2</v>
      </c>
      <c r="L947" s="29">
        <f t="shared" si="14"/>
        <v>2.6597510373443987</v>
      </c>
    </row>
    <row r="948" spans="1:12" x14ac:dyDescent="0.2">
      <c r="A948">
        <v>3274</v>
      </c>
      <c r="B948" s="43">
        <v>884</v>
      </c>
      <c r="C948" s="43">
        <v>884</v>
      </c>
      <c r="D948" s="43">
        <v>527</v>
      </c>
      <c r="E948" s="31">
        <v>0.59599999999999997</v>
      </c>
      <c r="F948" s="31">
        <v>0.20499999999999999</v>
      </c>
      <c r="G948" s="31">
        <v>0.191</v>
      </c>
      <c r="H948" s="31">
        <v>0.35099999999999998</v>
      </c>
      <c r="I948" s="31">
        <v>0.245</v>
      </c>
      <c r="J948" s="31">
        <v>0.60091220099999998</v>
      </c>
      <c r="K948" s="31">
        <v>8.0000000000000002E-3</v>
      </c>
      <c r="L948" s="29">
        <f t="shared" si="14"/>
        <v>2.6411290322580645</v>
      </c>
    </row>
    <row r="949" spans="1:12" x14ac:dyDescent="0.2">
      <c r="A949">
        <v>3275</v>
      </c>
      <c r="B949" s="43">
        <v>62</v>
      </c>
      <c r="C949" s="43">
        <v>62</v>
      </c>
      <c r="D949" s="43">
        <v>43</v>
      </c>
      <c r="E949" s="31">
        <v>0.69399999999999995</v>
      </c>
      <c r="F949" s="31">
        <v>4.8000000000000001E-2</v>
      </c>
      <c r="G949" s="31">
        <v>0.17699999999999999</v>
      </c>
      <c r="H949" s="31">
        <v>0.40300000000000002</v>
      </c>
      <c r="I949" s="31">
        <v>0.28999999999999998</v>
      </c>
      <c r="J949" s="31">
        <v>0.75438596499999999</v>
      </c>
      <c r="K949" s="31">
        <v>8.1000000000000003E-2</v>
      </c>
      <c r="L949" s="29">
        <f t="shared" si="14"/>
        <v>3.0152339499455927</v>
      </c>
    </row>
    <row r="950" spans="1:12" x14ac:dyDescent="0.2">
      <c r="A950">
        <v>3276</v>
      </c>
      <c r="B950" s="43">
        <v>354</v>
      </c>
      <c r="C950" s="43">
        <v>354</v>
      </c>
      <c r="D950" s="43">
        <v>285</v>
      </c>
      <c r="E950" s="31">
        <v>0.80500000000000005</v>
      </c>
      <c r="F950" s="31">
        <v>0.04</v>
      </c>
      <c r="G950" s="31">
        <v>6.8000000000000005E-2</v>
      </c>
      <c r="H950" s="31">
        <v>0.20300000000000001</v>
      </c>
      <c r="I950" s="31">
        <v>0.60199999999999998</v>
      </c>
      <c r="J950" s="31">
        <v>0.88235294099999995</v>
      </c>
      <c r="K950" s="31">
        <v>8.7999999999999995E-2</v>
      </c>
      <c r="L950" s="29">
        <f t="shared" si="14"/>
        <v>3.5010964912280702</v>
      </c>
    </row>
    <row r="951" spans="1:12" x14ac:dyDescent="0.2">
      <c r="A951">
        <v>3277</v>
      </c>
      <c r="B951" s="43">
        <v>572</v>
      </c>
      <c r="C951" s="43">
        <v>572</v>
      </c>
      <c r="D951" s="43">
        <v>452</v>
      </c>
      <c r="E951" s="31">
        <v>0.79</v>
      </c>
      <c r="F951" s="31">
        <v>6.8000000000000005E-2</v>
      </c>
      <c r="G951" s="31">
        <v>0.108</v>
      </c>
      <c r="H951" s="31">
        <v>0.39300000000000002</v>
      </c>
      <c r="I951" s="31">
        <v>0.39700000000000002</v>
      </c>
      <c r="J951" s="31">
        <v>0.81735985499999997</v>
      </c>
      <c r="K951" s="31">
        <v>3.3000000000000002E-2</v>
      </c>
      <c r="L951" s="29">
        <f t="shared" si="14"/>
        <v>3.1551189245087903</v>
      </c>
    </row>
    <row r="952" spans="1:12" x14ac:dyDescent="0.2">
      <c r="A952">
        <v>3278</v>
      </c>
      <c r="B952" s="43">
        <v>352</v>
      </c>
      <c r="C952" s="43">
        <v>352</v>
      </c>
      <c r="D952" s="43">
        <v>86</v>
      </c>
      <c r="E952" s="31">
        <v>0.24399999999999999</v>
      </c>
      <c r="F952" s="31">
        <v>0.47699999999999998</v>
      </c>
      <c r="G952" s="31">
        <v>0.25600000000000001</v>
      </c>
      <c r="H952" s="31">
        <v>0.188</v>
      </c>
      <c r="I952" s="31">
        <v>5.7000000000000002E-2</v>
      </c>
      <c r="J952" s="31">
        <v>0.25</v>
      </c>
      <c r="K952" s="31">
        <v>2.3E-2</v>
      </c>
      <c r="L952" s="29">
        <f t="shared" si="14"/>
        <v>1.8229273285568066</v>
      </c>
    </row>
    <row r="953" spans="1:12" x14ac:dyDescent="0.2">
      <c r="A953">
        <v>3279</v>
      </c>
      <c r="B953" s="43">
        <v>376</v>
      </c>
      <c r="C953" s="43">
        <v>376</v>
      </c>
      <c r="D953" s="43">
        <v>251</v>
      </c>
      <c r="E953" s="31">
        <v>0.66800000000000004</v>
      </c>
      <c r="F953" s="31">
        <v>0.13600000000000001</v>
      </c>
      <c r="G953" s="31">
        <v>0.17</v>
      </c>
      <c r="H953" s="31">
        <v>0.32700000000000001</v>
      </c>
      <c r="I953" s="31">
        <v>0.34</v>
      </c>
      <c r="J953" s="31">
        <v>0.68579235000000005</v>
      </c>
      <c r="K953" s="31">
        <v>2.7E-2</v>
      </c>
      <c r="L953" s="29">
        <f t="shared" si="14"/>
        <v>2.8951695786228164</v>
      </c>
    </row>
    <row r="954" spans="1:12" x14ac:dyDescent="0.2">
      <c r="A954">
        <v>3280</v>
      </c>
      <c r="B954" s="43">
        <v>623</v>
      </c>
      <c r="C954" s="43">
        <v>623</v>
      </c>
      <c r="D954" s="43">
        <v>282</v>
      </c>
      <c r="E954" s="31">
        <v>0.45300000000000001</v>
      </c>
      <c r="F954" s="31">
        <v>0.26500000000000001</v>
      </c>
      <c r="G954" s="31">
        <v>0.26500000000000001</v>
      </c>
      <c r="H954" s="31">
        <v>0.33100000000000002</v>
      </c>
      <c r="I954" s="31">
        <v>0.122</v>
      </c>
      <c r="J954" s="31">
        <v>0.46078431399999997</v>
      </c>
      <c r="K954" s="31">
        <v>1.7999999999999999E-2</v>
      </c>
      <c r="L954" s="29">
        <f t="shared" si="14"/>
        <v>2.3177189409368637</v>
      </c>
    </row>
    <row r="955" spans="1:12" x14ac:dyDescent="0.2">
      <c r="A955">
        <v>3282</v>
      </c>
      <c r="B955" s="43">
        <v>285</v>
      </c>
      <c r="C955" s="43">
        <v>285</v>
      </c>
      <c r="D955" s="43">
        <v>207</v>
      </c>
      <c r="E955" s="31">
        <v>0.72599999999999998</v>
      </c>
      <c r="F955" s="31">
        <v>0.112</v>
      </c>
      <c r="G955" s="31">
        <v>0.13</v>
      </c>
      <c r="H955" s="31">
        <v>0.35399999999999998</v>
      </c>
      <c r="I955" s="31">
        <v>0.372</v>
      </c>
      <c r="J955" s="31">
        <v>0.75</v>
      </c>
      <c r="K955" s="31">
        <v>3.2000000000000001E-2</v>
      </c>
      <c r="L955" s="29">
        <f t="shared" si="14"/>
        <v>3.0185950413223139</v>
      </c>
    </row>
    <row r="956" spans="1:12" x14ac:dyDescent="0.2">
      <c r="A956">
        <v>3283</v>
      </c>
      <c r="B956" s="43">
        <v>1027</v>
      </c>
      <c r="C956" s="43">
        <v>1027</v>
      </c>
      <c r="D956" s="43">
        <v>859</v>
      </c>
      <c r="E956" s="31">
        <v>0.83599999999999997</v>
      </c>
      <c r="F956" s="31">
        <v>5.8000000000000003E-2</v>
      </c>
      <c r="G956" s="31">
        <v>0.1</v>
      </c>
      <c r="H956" s="31">
        <v>0.35399999999999998</v>
      </c>
      <c r="I956" s="31">
        <v>0.48199999999999998</v>
      </c>
      <c r="J956" s="31">
        <v>0.840508806</v>
      </c>
      <c r="K956" s="31">
        <v>5.0000000000000001E-3</v>
      </c>
      <c r="L956" s="29">
        <f t="shared" si="14"/>
        <v>3.2643216080402007</v>
      </c>
    </row>
    <row r="957" spans="1:12" x14ac:dyDescent="0.2">
      <c r="A957">
        <v>3286</v>
      </c>
      <c r="B957" s="43">
        <v>428</v>
      </c>
      <c r="C957" s="43">
        <v>428</v>
      </c>
      <c r="D957" s="43">
        <v>299</v>
      </c>
      <c r="E957" s="31">
        <v>0.69899999999999995</v>
      </c>
      <c r="F957" s="31">
        <v>0.14499999999999999</v>
      </c>
      <c r="G957" s="31">
        <v>0.152</v>
      </c>
      <c r="H957" s="31">
        <v>0.24099999999999999</v>
      </c>
      <c r="I957" s="31">
        <v>0.45800000000000002</v>
      </c>
      <c r="J957" s="31">
        <v>0.70187793399999998</v>
      </c>
      <c r="K957" s="31">
        <v>5.0000000000000001E-3</v>
      </c>
      <c r="L957" s="29">
        <f t="shared" si="14"/>
        <v>3.0190954773869345</v>
      </c>
    </row>
    <row r="958" spans="1:12" x14ac:dyDescent="0.2">
      <c r="A958">
        <v>3287</v>
      </c>
      <c r="B958" s="43">
        <v>218</v>
      </c>
      <c r="C958" s="43">
        <v>218</v>
      </c>
      <c r="D958" s="43">
        <v>154</v>
      </c>
      <c r="E958" s="31">
        <v>0.70599999999999996</v>
      </c>
      <c r="F958" s="31">
        <v>0.106</v>
      </c>
      <c r="G958" s="31">
        <v>0.11899999999999999</v>
      </c>
      <c r="H958" s="31">
        <v>0.28399999999999997</v>
      </c>
      <c r="I958" s="31">
        <v>0.42199999999999999</v>
      </c>
      <c r="J958" s="31">
        <v>0.75862068999999999</v>
      </c>
      <c r="K958" s="31">
        <v>6.9000000000000006E-2</v>
      </c>
      <c r="L958" s="29">
        <f t="shared" si="14"/>
        <v>3.0977443609022548</v>
      </c>
    </row>
    <row r="959" spans="1:12" x14ac:dyDescent="0.2">
      <c r="A959">
        <v>3288</v>
      </c>
      <c r="B959" s="43">
        <v>269</v>
      </c>
      <c r="C959" s="43">
        <v>269</v>
      </c>
      <c r="D959" s="43">
        <v>158</v>
      </c>
      <c r="E959" s="31">
        <v>0.58699999999999997</v>
      </c>
      <c r="F959" s="31">
        <v>0.193</v>
      </c>
      <c r="G959" s="31">
        <v>0.216</v>
      </c>
      <c r="H959" s="31">
        <v>0.34200000000000003</v>
      </c>
      <c r="I959" s="31">
        <v>0.245</v>
      </c>
      <c r="J959" s="31">
        <v>0.58955223899999998</v>
      </c>
      <c r="K959" s="31">
        <v>4.0000000000000001E-3</v>
      </c>
      <c r="L959" s="29">
        <f t="shared" si="14"/>
        <v>2.6415662650602414</v>
      </c>
    </row>
    <row r="960" spans="1:12" x14ac:dyDescent="0.2">
      <c r="A960">
        <v>3289</v>
      </c>
      <c r="B960" s="43">
        <v>62</v>
      </c>
      <c r="C960" s="43">
        <v>62</v>
      </c>
      <c r="D960" s="43">
        <v>42</v>
      </c>
      <c r="E960" s="31">
        <v>0.67700000000000005</v>
      </c>
      <c r="F960" s="31">
        <v>6.5000000000000002E-2</v>
      </c>
      <c r="G960" s="31">
        <v>0.22600000000000001</v>
      </c>
      <c r="H960" s="31">
        <v>0.5</v>
      </c>
      <c r="I960" s="31">
        <v>0.17699999999999999</v>
      </c>
      <c r="J960" s="31">
        <v>0.7</v>
      </c>
      <c r="K960" s="31">
        <v>3.2000000000000001E-2</v>
      </c>
      <c r="L960" s="29">
        <f t="shared" si="14"/>
        <v>2.8150826446280988</v>
      </c>
    </row>
    <row r="961" spans="1:12" x14ac:dyDescent="0.2">
      <c r="A961">
        <v>3290</v>
      </c>
      <c r="B961" s="43">
        <v>61</v>
      </c>
      <c r="C961" s="43">
        <v>61</v>
      </c>
      <c r="D961" s="43">
        <v>37</v>
      </c>
      <c r="E961" s="31">
        <v>0.60699999999999998</v>
      </c>
      <c r="F961" s="31">
        <v>0.18</v>
      </c>
      <c r="G961" s="31">
        <v>0.16400000000000001</v>
      </c>
      <c r="H961" s="31">
        <v>0.45900000000000002</v>
      </c>
      <c r="I961" s="31">
        <v>0.14799999999999999</v>
      </c>
      <c r="J961" s="31">
        <v>0.63793103399999995</v>
      </c>
      <c r="K961" s="31">
        <v>4.9000000000000002E-2</v>
      </c>
      <c r="L961" s="29">
        <f t="shared" si="14"/>
        <v>2.6046267087276549</v>
      </c>
    </row>
    <row r="962" spans="1:12" x14ac:dyDescent="0.2">
      <c r="A962">
        <v>3291</v>
      </c>
      <c r="B962" s="43">
        <v>288</v>
      </c>
      <c r="C962" s="43">
        <v>288</v>
      </c>
      <c r="D962" s="43">
        <v>156</v>
      </c>
      <c r="E962" s="31">
        <v>0.54200000000000004</v>
      </c>
      <c r="F962" s="31">
        <v>0.26700000000000002</v>
      </c>
      <c r="G962" s="31">
        <v>0.184</v>
      </c>
      <c r="H962" s="31">
        <v>0.29899999999999999</v>
      </c>
      <c r="I962" s="31">
        <v>0.24299999999999999</v>
      </c>
      <c r="J962" s="31">
        <v>0.54545454500000001</v>
      </c>
      <c r="K962" s="31">
        <v>7.0000000000000001E-3</v>
      </c>
      <c r="L962" s="29">
        <f t="shared" si="14"/>
        <v>2.5216515609264856</v>
      </c>
    </row>
    <row r="963" spans="1:12" x14ac:dyDescent="0.2">
      <c r="A963">
        <v>3292</v>
      </c>
      <c r="B963" s="43">
        <v>320</v>
      </c>
      <c r="C963" s="43">
        <v>320</v>
      </c>
      <c r="D963" s="43">
        <v>138</v>
      </c>
      <c r="E963" s="31">
        <v>0.43099999999999999</v>
      </c>
      <c r="F963" s="31">
        <v>0.375</v>
      </c>
      <c r="G963" s="31">
        <v>0.191</v>
      </c>
      <c r="H963" s="31">
        <v>0.253</v>
      </c>
      <c r="I963" s="31">
        <v>0.17799999999999999</v>
      </c>
      <c r="J963" s="31">
        <v>0.43260188100000002</v>
      </c>
      <c r="K963" s="31">
        <v>3.0000000000000001E-3</v>
      </c>
      <c r="L963" s="29">
        <f t="shared" ref="L963:L1026" si="15">(F963+2*G963+3*H963+4*I963)/(1-K963)</f>
        <v>2.2347041123370106</v>
      </c>
    </row>
    <row r="964" spans="1:12" x14ac:dyDescent="0.2">
      <c r="A964">
        <v>3293</v>
      </c>
      <c r="B964" s="43">
        <v>246</v>
      </c>
      <c r="C964" s="43">
        <v>246</v>
      </c>
      <c r="D964" s="43">
        <v>83</v>
      </c>
      <c r="E964" s="31">
        <v>0.33700000000000002</v>
      </c>
      <c r="F964" s="31">
        <v>0.34100000000000003</v>
      </c>
      <c r="G964" s="31">
        <v>0.313</v>
      </c>
      <c r="H964" s="31">
        <v>0.22800000000000001</v>
      </c>
      <c r="I964" s="31">
        <v>0.11</v>
      </c>
      <c r="J964" s="31">
        <v>0.340163934</v>
      </c>
      <c r="K964" s="31">
        <v>8.0000000000000002E-3</v>
      </c>
      <c r="L964" s="29">
        <f t="shared" si="15"/>
        <v>2.1078629032258065</v>
      </c>
    </row>
    <row r="965" spans="1:12" x14ac:dyDescent="0.2">
      <c r="A965">
        <v>3295</v>
      </c>
      <c r="B965" s="43">
        <v>94</v>
      </c>
      <c r="C965" s="43">
        <v>94</v>
      </c>
      <c r="D965" s="43">
        <v>65</v>
      </c>
      <c r="E965" s="31">
        <v>0.69099999999999995</v>
      </c>
      <c r="F965" s="31">
        <v>6.4000000000000001E-2</v>
      </c>
      <c r="G965" s="31">
        <v>0.21299999999999999</v>
      </c>
      <c r="H965" s="31">
        <v>0.45700000000000002</v>
      </c>
      <c r="I965" s="31">
        <v>0.23400000000000001</v>
      </c>
      <c r="J965" s="31">
        <v>0.71428571399999996</v>
      </c>
      <c r="K965" s="31">
        <v>3.2000000000000001E-2</v>
      </c>
      <c r="L965" s="29">
        <f t="shared" si="15"/>
        <v>2.8894628099173558</v>
      </c>
    </row>
    <row r="966" spans="1:12" x14ac:dyDescent="0.2">
      <c r="A966">
        <v>3296</v>
      </c>
      <c r="B966" s="43">
        <v>673</v>
      </c>
      <c r="C966" s="43">
        <v>673</v>
      </c>
      <c r="D966" s="43">
        <v>544</v>
      </c>
      <c r="E966" s="31">
        <v>0.80800000000000005</v>
      </c>
      <c r="F966" s="31">
        <v>0.08</v>
      </c>
      <c r="G966" s="31">
        <v>0.104</v>
      </c>
      <c r="H966" s="31">
        <v>0.35099999999999998</v>
      </c>
      <c r="I966" s="31">
        <v>0.45800000000000002</v>
      </c>
      <c r="J966" s="31">
        <v>0.81437125700000002</v>
      </c>
      <c r="K966" s="31">
        <v>7.0000000000000001E-3</v>
      </c>
      <c r="L966" s="29">
        <f t="shared" si="15"/>
        <v>3.1953675730110778</v>
      </c>
    </row>
    <row r="967" spans="1:12" x14ac:dyDescent="0.2">
      <c r="A967">
        <v>3297</v>
      </c>
      <c r="B967" s="43">
        <v>396</v>
      </c>
      <c r="C967" s="43">
        <v>396</v>
      </c>
      <c r="D967" s="43">
        <v>224</v>
      </c>
      <c r="E967" s="31">
        <v>0.56599999999999995</v>
      </c>
      <c r="F967" s="31">
        <v>0.17899999999999999</v>
      </c>
      <c r="G967" s="31">
        <v>0.25</v>
      </c>
      <c r="H967" s="31">
        <v>0.39100000000000001</v>
      </c>
      <c r="I967" s="31">
        <v>0.17399999999999999</v>
      </c>
      <c r="J967" s="31">
        <v>0.56852791899999999</v>
      </c>
      <c r="K967" s="31">
        <v>5.0000000000000001E-3</v>
      </c>
      <c r="L967" s="29">
        <f t="shared" si="15"/>
        <v>2.5608040201005027</v>
      </c>
    </row>
    <row r="968" spans="1:12" x14ac:dyDescent="0.2">
      <c r="A968">
        <v>3298</v>
      </c>
      <c r="B968" s="43">
        <v>188</v>
      </c>
      <c r="C968" s="43">
        <v>188</v>
      </c>
      <c r="D968" s="43">
        <v>106</v>
      </c>
      <c r="E968" s="31">
        <v>0.56399999999999995</v>
      </c>
      <c r="F968" s="31">
        <v>0.19700000000000001</v>
      </c>
      <c r="G968" s="31">
        <v>0.23899999999999999</v>
      </c>
      <c r="H968" s="31">
        <v>0.35599999999999998</v>
      </c>
      <c r="I968" s="31">
        <v>0.20699999999999999</v>
      </c>
      <c r="J968" s="31">
        <v>0.56382978699999997</v>
      </c>
      <c r="K968" s="31">
        <v>0</v>
      </c>
      <c r="L968" s="29">
        <f t="shared" si="15"/>
        <v>2.5710000000000002</v>
      </c>
    </row>
    <row r="969" spans="1:12" x14ac:dyDescent="0.2">
      <c r="A969">
        <v>3299</v>
      </c>
      <c r="B969" s="43">
        <v>219</v>
      </c>
      <c r="C969" s="43">
        <v>219</v>
      </c>
      <c r="D969" s="43">
        <v>175</v>
      </c>
      <c r="E969" s="31">
        <v>0.79900000000000004</v>
      </c>
      <c r="F969" s="31">
        <v>7.8E-2</v>
      </c>
      <c r="G969" s="31">
        <v>0.123</v>
      </c>
      <c r="H969" s="31">
        <v>0.26</v>
      </c>
      <c r="I969" s="31">
        <v>0.53900000000000003</v>
      </c>
      <c r="J969" s="31">
        <v>0.79908675799999995</v>
      </c>
      <c r="K969" s="31">
        <v>0</v>
      </c>
      <c r="L969" s="29">
        <f t="shared" si="15"/>
        <v>3.2600000000000002</v>
      </c>
    </row>
    <row r="970" spans="1:12" x14ac:dyDescent="0.2">
      <c r="A970">
        <v>3300</v>
      </c>
      <c r="B970" s="43">
        <v>1001</v>
      </c>
      <c r="C970" s="43">
        <v>1001</v>
      </c>
      <c r="D970" s="43">
        <v>516</v>
      </c>
      <c r="E970" s="31">
        <v>0.51500000000000001</v>
      </c>
      <c r="F970" s="31">
        <v>0.25700000000000001</v>
      </c>
      <c r="G970" s="31">
        <v>0.222</v>
      </c>
      <c r="H970" s="31">
        <v>0.33800000000000002</v>
      </c>
      <c r="I970" s="31">
        <v>0.17799999999999999</v>
      </c>
      <c r="J970" s="31">
        <v>0.51859296499999996</v>
      </c>
      <c r="K970" s="31">
        <v>6.0000000000000001E-3</v>
      </c>
      <c r="L970" s="29">
        <f t="shared" si="15"/>
        <v>2.4416498993963782</v>
      </c>
    </row>
    <row r="971" spans="1:12" x14ac:dyDescent="0.2">
      <c r="A971">
        <v>3301</v>
      </c>
      <c r="B971" s="43">
        <v>217</v>
      </c>
      <c r="C971" s="43">
        <v>217</v>
      </c>
      <c r="D971" s="43">
        <v>81</v>
      </c>
      <c r="E971" s="31">
        <v>0.373</v>
      </c>
      <c r="F971" s="31">
        <v>0.35</v>
      </c>
      <c r="G971" s="31">
        <v>0.27600000000000002</v>
      </c>
      <c r="H971" s="31">
        <v>0.23499999999999999</v>
      </c>
      <c r="I971" s="31">
        <v>0.13800000000000001</v>
      </c>
      <c r="J971" s="31">
        <v>0.37327188900000002</v>
      </c>
      <c r="K971" s="31">
        <v>0</v>
      </c>
      <c r="L971" s="29">
        <f t="shared" si="15"/>
        <v>2.1589999999999998</v>
      </c>
    </row>
    <row r="972" spans="1:12" x14ac:dyDescent="0.2">
      <c r="A972">
        <v>3302</v>
      </c>
      <c r="B972" s="43">
        <v>296</v>
      </c>
      <c r="C972" s="43">
        <v>296</v>
      </c>
      <c r="D972" s="43">
        <v>138</v>
      </c>
      <c r="E972" s="31">
        <v>0.46600000000000003</v>
      </c>
      <c r="F972" s="31">
        <v>0.30399999999999999</v>
      </c>
      <c r="G972" s="31">
        <v>0.216</v>
      </c>
      <c r="H972" s="31">
        <v>0.307</v>
      </c>
      <c r="I972" s="31">
        <v>0.159</v>
      </c>
      <c r="J972" s="31">
        <v>0.47260274000000002</v>
      </c>
      <c r="K972" s="31">
        <v>1.4E-2</v>
      </c>
      <c r="L972" s="29">
        <f t="shared" si="15"/>
        <v>2.3255578093306291</v>
      </c>
    </row>
    <row r="973" spans="1:12" x14ac:dyDescent="0.2">
      <c r="A973">
        <v>3303</v>
      </c>
      <c r="B973" s="43">
        <v>344</v>
      </c>
      <c r="C973" s="43">
        <v>344</v>
      </c>
      <c r="D973" s="43">
        <v>274</v>
      </c>
      <c r="E973" s="31">
        <v>0.79700000000000004</v>
      </c>
      <c r="F973" s="31">
        <v>8.1000000000000003E-2</v>
      </c>
      <c r="G973" s="31">
        <v>0.105</v>
      </c>
      <c r="H973" s="31">
        <v>0.32300000000000001</v>
      </c>
      <c r="I973" s="31">
        <v>0.47399999999999998</v>
      </c>
      <c r="J973" s="31">
        <v>0.81065088799999996</v>
      </c>
      <c r="K973" s="31">
        <v>1.7000000000000001E-2</v>
      </c>
      <c r="L973" s="29">
        <f t="shared" si="15"/>
        <v>3.21057985757884</v>
      </c>
    </row>
    <row r="974" spans="1:12" x14ac:dyDescent="0.2">
      <c r="A974">
        <v>3304</v>
      </c>
      <c r="B974" s="43">
        <v>319</v>
      </c>
      <c r="C974" s="43">
        <v>319</v>
      </c>
      <c r="D974" s="43">
        <v>162</v>
      </c>
      <c r="E974" s="31">
        <v>0.50800000000000001</v>
      </c>
      <c r="F974" s="31">
        <v>0.27600000000000002</v>
      </c>
      <c r="G974" s="31">
        <v>0.19400000000000001</v>
      </c>
      <c r="H974" s="31">
        <v>0.23799999999999999</v>
      </c>
      <c r="I974" s="31">
        <v>0.27</v>
      </c>
      <c r="J974" s="31">
        <v>0.51923076899999998</v>
      </c>
      <c r="K974" s="31">
        <v>2.1999999999999999E-2</v>
      </c>
      <c r="L974" s="29">
        <f t="shared" si="15"/>
        <v>2.5132924335378326</v>
      </c>
    </row>
    <row r="975" spans="1:12" x14ac:dyDescent="0.2">
      <c r="A975">
        <v>3305</v>
      </c>
      <c r="B975" s="43">
        <v>241</v>
      </c>
      <c r="C975" s="43">
        <v>241</v>
      </c>
      <c r="D975" s="43">
        <v>162</v>
      </c>
      <c r="E975" s="31">
        <v>0.67200000000000004</v>
      </c>
      <c r="F975" s="31">
        <v>0.154</v>
      </c>
      <c r="G975" s="31">
        <v>0.17399999999999999</v>
      </c>
      <c r="H975" s="31">
        <v>0.307</v>
      </c>
      <c r="I975" s="31">
        <v>0.36499999999999999</v>
      </c>
      <c r="J975" s="31">
        <v>0.67219916999999996</v>
      </c>
      <c r="K975" s="31">
        <v>0</v>
      </c>
      <c r="L975" s="29">
        <f t="shared" si="15"/>
        <v>2.883</v>
      </c>
    </row>
    <row r="976" spans="1:12" x14ac:dyDescent="0.2">
      <c r="A976">
        <v>3307</v>
      </c>
      <c r="B976" s="43">
        <v>141</v>
      </c>
      <c r="C976" s="43">
        <v>141</v>
      </c>
      <c r="D976" s="43">
        <v>90</v>
      </c>
      <c r="E976" s="31">
        <v>0.63800000000000001</v>
      </c>
      <c r="F976" s="31">
        <v>0.17</v>
      </c>
      <c r="G976" s="31">
        <v>0.14199999999999999</v>
      </c>
      <c r="H976" s="31">
        <v>0.27</v>
      </c>
      <c r="I976" s="31">
        <v>0.36899999999999999</v>
      </c>
      <c r="J976" s="31">
        <v>0.67164179099999999</v>
      </c>
      <c r="K976" s="31">
        <v>0.05</v>
      </c>
      <c r="L976" s="29">
        <f t="shared" si="15"/>
        <v>2.88421052631579</v>
      </c>
    </row>
    <row r="977" spans="1:12" x14ac:dyDescent="0.2">
      <c r="A977">
        <v>3309</v>
      </c>
      <c r="B977" s="43">
        <v>249</v>
      </c>
      <c r="C977" s="43">
        <v>249</v>
      </c>
      <c r="D977" s="43">
        <v>181</v>
      </c>
      <c r="E977" s="31">
        <v>0.72699999999999998</v>
      </c>
      <c r="F977" s="31">
        <v>0.108</v>
      </c>
      <c r="G977" s="31">
        <v>0.157</v>
      </c>
      <c r="H977" s="31">
        <v>0.317</v>
      </c>
      <c r="I977" s="31">
        <v>0.41</v>
      </c>
      <c r="J977" s="31">
        <v>0.73279352200000003</v>
      </c>
      <c r="K977" s="31">
        <v>8.0000000000000002E-3</v>
      </c>
      <c r="L977" s="29">
        <f t="shared" si="15"/>
        <v>3.037298387096774</v>
      </c>
    </row>
    <row r="978" spans="1:12" x14ac:dyDescent="0.2">
      <c r="A978">
        <v>3310</v>
      </c>
      <c r="B978" s="43">
        <v>118</v>
      </c>
      <c r="C978" s="43">
        <v>118</v>
      </c>
      <c r="D978" s="43">
        <v>81</v>
      </c>
      <c r="E978" s="31">
        <v>0.68600000000000005</v>
      </c>
      <c r="F978" s="31">
        <v>0.13600000000000001</v>
      </c>
      <c r="G978" s="31">
        <v>0.17799999999999999</v>
      </c>
      <c r="H978" s="31">
        <v>0.314</v>
      </c>
      <c r="I978" s="31">
        <v>0.373</v>
      </c>
      <c r="J978" s="31">
        <v>0.68644067799999997</v>
      </c>
      <c r="K978" s="31">
        <v>0</v>
      </c>
      <c r="L978" s="29">
        <f t="shared" si="15"/>
        <v>2.9260000000000002</v>
      </c>
    </row>
    <row r="979" spans="1:12" x14ac:dyDescent="0.2">
      <c r="A979">
        <v>3311</v>
      </c>
      <c r="B979" s="43"/>
      <c r="C979" s="43"/>
      <c r="D979" s="43"/>
      <c r="E979" s="31">
        <v>0.64700000000000002</v>
      </c>
      <c r="F979" s="31">
        <v>5.8999999999999997E-2</v>
      </c>
      <c r="G979" s="31">
        <v>0.23499999999999999</v>
      </c>
      <c r="H979" s="31">
        <v>0.26500000000000001</v>
      </c>
      <c r="I979" s="31">
        <v>0.38200000000000001</v>
      </c>
      <c r="J979" s="31">
        <v>0.6875</v>
      </c>
      <c r="K979" s="31">
        <v>5.8999999999999997E-2</v>
      </c>
      <c r="L979" s="29">
        <f t="shared" si="15"/>
        <v>3.0308182784272049</v>
      </c>
    </row>
    <row r="980" spans="1:12" x14ac:dyDescent="0.2">
      <c r="A980">
        <v>3312</v>
      </c>
      <c r="B980" s="43">
        <v>271</v>
      </c>
      <c r="C980" s="43">
        <v>271</v>
      </c>
      <c r="D980" s="43">
        <v>169</v>
      </c>
      <c r="E980" s="31">
        <v>0.624</v>
      </c>
      <c r="F980" s="31">
        <v>0.17</v>
      </c>
      <c r="G980" s="31">
        <v>0.20699999999999999</v>
      </c>
      <c r="H980" s="31">
        <v>0.29199999999999998</v>
      </c>
      <c r="I980" s="31">
        <v>0.33200000000000002</v>
      </c>
      <c r="J980" s="31">
        <v>0.62361623600000005</v>
      </c>
      <c r="K980" s="31">
        <v>0</v>
      </c>
      <c r="L980" s="29">
        <f t="shared" si="15"/>
        <v>2.7880000000000003</v>
      </c>
    </row>
    <row r="981" spans="1:12" x14ac:dyDescent="0.2">
      <c r="A981">
        <v>3313</v>
      </c>
      <c r="B981" s="43">
        <v>930</v>
      </c>
      <c r="C981" s="43">
        <v>930</v>
      </c>
      <c r="D981" s="43">
        <v>451</v>
      </c>
      <c r="E981" s="31">
        <v>0.48499999999999999</v>
      </c>
      <c r="F981" s="31">
        <v>0.24399999999999999</v>
      </c>
      <c r="G981" s="31">
        <v>0.25700000000000001</v>
      </c>
      <c r="H981" s="31">
        <v>0.33500000000000002</v>
      </c>
      <c r="I981" s="31">
        <v>0.14899999999999999</v>
      </c>
      <c r="J981" s="31">
        <v>0.49182115599999998</v>
      </c>
      <c r="K981" s="31">
        <v>1.4E-2</v>
      </c>
      <c r="L981" s="29">
        <f t="shared" si="15"/>
        <v>2.3924949290060851</v>
      </c>
    </row>
    <row r="982" spans="1:12" x14ac:dyDescent="0.2">
      <c r="A982">
        <v>3314</v>
      </c>
      <c r="B982" s="43">
        <v>97</v>
      </c>
      <c r="C982" s="43">
        <v>97</v>
      </c>
      <c r="D982" s="43">
        <v>51</v>
      </c>
      <c r="E982" s="31">
        <v>0.52600000000000002</v>
      </c>
      <c r="F982" s="31">
        <v>0.14399999999999999</v>
      </c>
      <c r="G982" s="31">
        <v>0.33</v>
      </c>
      <c r="H982" s="31">
        <v>0.32</v>
      </c>
      <c r="I982" s="31">
        <v>0.20599999999999999</v>
      </c>
      <c r="J982" s="31">
        <v>0.52577319600000005</v>
      </c>
      <c r="K982" s="31">
        <v>0</v>
      </c>
      <c r="L982" s="29">
        <f t="shared" si="15"/>
        <v>2.5880000000000001</v>
      </c>
    </row>
    <row r="983" spans="1:12" x14ac:dyDescent="0.2">
      <c r="A983">
        <v>3315</v>
      </c>
      <c r="B983" s="43">
        <v>166</v>
      </c>
      <c r="C983" s="43">
        <v>166</v>
      </c>
      <c r="D983" s="43">
        <v>45</v>
      </c>
      <c r="E983" s="31">
        <v>0.27100000000000002</v>
      </c>
      <c r="F983" s="31">
        <v>0.51800000000000002</v>
      </c>
      <c r="G983" s="31">
        <v>0.187</v>
      </c>
      <c r="H983" s="31">
        <v>0.151</v>
      </c>
      <c r="I983" s="31">
        <v>0.12</v>
      </c>
      <c r="J983" s="31">
        <v>0.27777777799999998</v>
      </c>
      <c r="K983" s="31">
        <v>2.4E-2</v>
      </c>
      <c r="L983" s="29">
        <f t="shared" si="15"/>
        <v>1.8698770491803278</v>
      </c>
    </row>
    <row r="984" spans="1:12" x14ac:dyDescent="0.2">
      <c r="A984">
        <v>3316</v>
      </c>
      <c r="B984" s="43">
        <v>457</v>
      </c>
      <c r="C984" s="43">
        <v>457</v>
      </c>
      <c r="D984" s="43">
        <v>195</v>
      </c>
      <c r="E984" s="31">
        <v>0.42699999999999999</v>
      </c>
      <c r="F984" s="31">
        <v>0.29099999999999998</v>
      </c>
      <c r="G984" s="31">
        <v>0.28000000000000003</v>
      </c>
      <c r="H984" s="31">
        <v>0.26500000000000001</v>
      </c>
      <c r="I984" s="31">
        <v>0.16200000000000001</v>
      </c>
      <c r="J984" s="31">
        <v>0.42763157899999998</v>
      </c>
      <c r="K984" s="31">
        <v>2E-3</v>
      </c>
      <c r="L984" s="29">
        <f t="shared" si="15"/>
        <v>2.2985971943887775</v>
      </c>
    </row>
    <row r="985" spans="1:12" x14ac:dyDescent="0.2">
      <c r="A985">
        <v>3317</v>
      </c>
      <c r="B985" s="43">
        <v>92</v>
      </c>
      <c r="C985" s="43">
        <v>92</v>
      </c>
      <c r="D985" s="43">
        <v>61</v>
      </c>
      <c r="E985" s="31">
        <v>0.66300000000000003</v>
      </c>
      <c r="F985" s="31">
        <v>0.14099999999999999</v>
      </c>
      <c r="G985" s="31">
        <v>0.185</v>
      </c>
      <c r="H985" s="31">
        <v>0.41299999999999998</v>
      </c>
      <c r="I985" s="31">
        <v>0.25</v>
      </c>
      <c r="J985" s="31">
        <v>0.67032966999999999</v>
      </c>
      <c r="K985" s="31">
        <v>1.0999999999999999E-2</v>
      </c>
      <c r="L985" s="29">
        <f t="shared" si="15"/>
        <v>2.7805864509605662</v>
      </c>
    </row>
    <row r="986" spans="1:12" x14ac:dyDescent="0.2">
      <c r="A986">
        <v>3318</v>
      </c>
      <c r="B986" s="43">
        <v>551</v>
      </c>
      <c r="C986" s="43">
        <v>551</v>
      </c>
      <c r="D986" s="43">
        <v>293</v>
      </c>
      <c r="E986" s="31">
        <v>0.53200000000000003</v>
      </c>
      <c r="F986" s="31">
        <v>0.14199999999999999</v>
      </c>
      <c r="G986" s="31">
        <v>0.17399999999999999</v>
      </c>
      <c r="H986" s="31">
        <v>0.35199999999999998</v>
      </c>
      <c r="I986" s="31">
        <v>0.18</v>
      </c>
      <c r="J986" s="31">
        <v>0.62740899400000005</v>
      </c>
      <c r="K986" s="31">
        <v>0.152</v>
      </c>
      <c r="L986" s="29">
        <f t="shared" si="15"/>
        <v>2.6721698113207548</v>
      </c>
    </row>
    <row r="987" spans="1:12" x14ac:dyDescent="0.2">
      <c r="A987">
        <v>3319</v>
      </c>
      <c r="B987" s="43">
        <v>477</v>
      </c>
      <c r="C987" s="43">
        <v>477</v>
      </c>
      <c r="D987" s="43">
        <v>347</v>
      </c>
      <c r="E987" s="31">
        <v>0.72699999999999998</v>
      </c>
      <c r="F987" s="31">
        <v>5.7000000000000002E-2</v>
      </c>
      <c r="G987" s="31">
        <v>0.187</v>
      </c>
      <c r="H987" s="31">
        <v>0.45500000000000002</v>
      </c>
      <c r="I987" s="31">
        <v>0.27300000000000002</v>
      </c>
      <c r="J987" s="31">
        <v>0.74946004300000002</v>
      </c>
      <c r="K987" s="31">
        <v>2.9000000000000001E-2</v>
      </c>
      <c r="L987" s="29">
        <f t="shared" si="15"/>
        <v>2.9742533470648818</v>
      </c>
    </row>
    <row r="988" spans="1:12" x14ac:dyDescent="0.2">
      <c r="A988">
        <v>3320</v>
      </c>
      <c r="B988" s="43">
        <v>1073</v>
      </c>
      <c r="C988" s="43">
        <v>1073</v>
      </c>
      <c r="D988" s="43">
        <v>396</v>
      </c>
      <c r="E988" s="31">
        <v>0.36899999999999999</v>
      </c>
      <c r="F988" s="31">
        <v>0.316</v>
      </c>
      <c r="G988" s="31">
        <v>0.27300000000000002</v>
      </c>
      <c r="H988" s="31">
        <v>0.29199999999999998</v>
      </c>
      <c r="I988" s="31">
        <v>7.6999999999999999E-2</v>
      </c>
      <c r="J988" s="31">
        <v>0.385214008</v>
      </c>
      <c r="K988" s="31">
        <v>4.2000000000000003E-2</v>
      </c>
      <c r="L988" s="29">
        <f t="shared" si="15"/>
        <v>2.1356993736951981</v>
      </c>
    </row>
    <row r="989" spans="1:12" x14ac:dyDescent="0.2">
      <c r="A989">
        <v>3321</v>
      </c>
      <c r="B989" s="43">
        <v>167</v>
      </c>
      <c r="C989" s="43">
        <v>167</v>
      </c>
      <c r="D989" s="43">
        <v>121</v>
      </c>
      <c r="E989" s="31">
        <v>0.72499999999999998</v>
      </c>
      <c r="F989" s="31">
        <v>0.108</v>
      </c>
      <c r="G989" s="31">
        <v>0.16200000000000001</v>
      </c>
      <c r="H989" s="31">
        <v>0.21</v>
      </c>
      <c r="I989" s="31">
        <v>0.51500000000000001</v>
      </c>
      <c r="J989" s="31">
        <v>0.72891566299999999</v>
      </c>
      <c r="K989" s="31">
        <v>6.0000000000000001E-3</v>
      </c>
      <c r="L989" s="29">
        <f t="shared" si="15"/>
        <v>3.140845070422535</v>
      </c>
    </row>
    <row r="990" spans="1:12" x14ac:dyDescent="0.2">
      <c r="A990">
        <v>3322</v>
      </c>
      <c r="B990" s="43">
        <v>572</v>
      </c>
      <c r="C990" s="43">
        <v>572</v>
      </c>
      <c r="D990" s="43">
        <v>286</v>
      </c>
      <c r="E990" s="31">
        <v>0.5</v>
      </c>
      <c r="F990" s="31">
        <v>0.215</v>
      </c>
      <c r="G990" s="31">
        <v>0.27600000000000002</v>
      </c>
      <c r="H990" s="31">
        <v>0.371</v>
      </c>
      <c r="I990" s="31">
        <v>0.129</v>
      </c>
      <c r="J990" s="31">
        <v>0.50440917100000005</v>
      </c>
      <c r="K990" s="31">
        <v>8.9999999999999993E-3</v>
      </c>
      <c r="L990" s="29">
        <f t="shared" si="15"/>
        <v>2.4177598385469223</v>
      </c>
    </row>
    <row r="991" spans="1:12" x14ac:dyDescent="0.2">
      <c r="A991">
        <v>3323</v>
      </c>
      <c r="B991" s="43">
        <v>185</v>
      </c>
      <c r="C991" s="43">
        <v>185</v>
      </c>
      <c r="D991" s="43">
        <v>80</v>
      </c>
      <c r="E991" s="31">
        <v>0.432</v>
      </c>
      <c r="F991" s="31">
        <v>0.29199999999999998</v>
      </c>
      <c r="G991" s="31">
        <v>0.254</v>
      </c>
      <c r="H991" s="31">
        <v>0.23799999999999999</v>
      </c>
      <c r="I991" s="31">
        <v>0.19500000000000001</v>
      </c>
      <c r="J991" s="31">
        <v>0.44198894999999999</v>
      </c>
      <c r="K991" s="31">
        <v>2.1999999999999999E-2</v>
      </c>
      <c r="L991" s="29">
        <f t="shared" si="15"/>
        <v>2.3456032719836402</v>
      </c>
    </row>
    <row r="992" spans="1:12" x14ac:dyDescent="0.2">
      <c r="A992">
        <v>3324</v>
      </c>
      <c r="B992" s="43">
        <v>735</v>
      </c>
      <c r="C992" s="43">
        <v>735</v>
      </c>
      <c r="D992" s="43">
        <v>218</v>
      </c>
      <c r="E992" s="31">
        <v>0.29699999999999999</v>
      </c>
      <c r="F992" s="31">
        <v>0.41099999999999998</v>
      </c>
      <c r="G992" s="31">
        <v>0.28199999999999997</v>
      </c>
      <c r="H992" s="31">
        <v>0.25</v>
      </c>
      <c r="I992" s="31">
        <v>4.5999999999999999E-2</v>
      </c>
      <c r="J992" s="31">
        <v>0.299862448</v>
      </c>
      <c r="K992" s="31">
        <v>1.0999999999999999E-2</v>
      </c>
      <c r="L992" s="29">
        <f t="shared" si="15"/>
        <v>1.9302325581395348</v>
      </c>
    </row>
    <row r="993" spans="1:12" x14ac:dyDescent="0.2">
      <c r="A993">
        <v>3325</v>
      </c>
      <c r="B993" s="43">
        <v>218</v>
      </c>
      <c r="C993" s="43">
        <v>218</v>
      </c>
      <c r="D993" s="43">
        <v>75</v>
      </c>
      <c r="E993" s="31">
        <v>0.34399999999999997</v>
      </c>
      <c r="F993" s="31">
        <v>0.36699999999999999</v>
      </c>
      <c r="G993" s="31">
        <v>0.28899999999999998</v>
      </c>
      <c r="H993" s="31">
        <v>0.23400000000000001</v>
      </c>
      <c r="I993" s="31">
        <v>0.11</v>
      </c>
      <c r="J993" s="31">
        <v>0.344036697</v>
      </c>
      <c r="K993" s="31">
        <v>0</v>
      </c>
      <c r="L993" s="29">
        <f t="shared" si="15"/>
        <v>2.0870000000000002</v>
      </c>
    </row>
    <row r="994" spans="1:12" x14ac:dyDescent="0.2">
      <c r="A994">
        <v>3326</v>
      </c>
      <c r="B994" s="43">
        <v>86</v>
      </c>
      <c r="C994" s="43">
        <v>86</v>
      </c>
      <c r="D994" s="43">
        <v>54</v>
      </c>
      <c r="E994" s="31">
        <v>0.628</v>
      </c>
      <c r="F994" s="31">
        <v>0.24399999999999999</v>
      </c>
      <c r="G994" s="31">
        <v>0.128</v>
      </c>
      <c r="H994" s="31">
        <v>0.38400000000000001</v>
      </c>
      <c r="I994" s="31">
        <v>0.24399999999999999</v>
      </c>
      <c r="J994" s="31">
        <v>0.62790697699999998</v>
      </c>
      <c r="K994" s="31">
        <v>0</v>
      </c>
      <c r="L994" s="29">
        <f t="shared" si="15"/>
        <v>2.6280000000000001</v>
      </c>
    </row>
    <row r="995" spans="1:12" x14ac:dyDescent="0.2">
      <c r="A995">
        <v>3327</v>
      </c>
      <c r="B995" s="43">
        <v>170</v>
      </c>
      <c r="C995" s="43">
        <v>170</v>
      </c>
      <c r="D995" s="43">
        <v>79</v>
      </c>
      <c r="E995" s="31">
        <v>0.46500000000000002</v>
      </c>
      <c r="F995" s="31">
        <v>0.182</v>
      </c>
      <c r="G995" s="31">
        <v>0.24099999999999999</v>
      </c>
      <c r="H995" s="31">
        <v>0.28199999999999997</v>
      </c>
      <c r="I995" s="31">
        <v>0.182</v>
      </c>
      <c r="J995" s="31">
        <v>0.52317880800000005</v>
      </c>
      <c r="K995" s="31">
        <v>0.112</v>
      </c>
      <c r="L995" s="29">
        <f t="shared" si="15"/>
        <v>2.5202702702702697</v>
      </c>
    </row>
    <row r="996" spans="1:12" x14ac:dyDescent="0.2">
      <c r="A996">
        <v>3328</v>
      </c>
      <c r="B996" s="43">
        <v>264</v>
      </c>
      <c r="C996" s="43">
        <v>264</v>
      </c>
      <c r="D996" s="43">
        <v>135</v>
      </c>
      <c r="E996" s="31">
        <v>0.51100000000000001</v>
      </c>
      <c r="F996" s="31">
        <v>0.26500000000000001</v>
      </c>
      <c r="G996" s="31">
        <v>0.20100000000000001</v>
      </c>
      <c r="H996" s="31">
        <v>0.29499999999999998</v>
      </c>
      <c r="I996" s="31">
        <v>0.216</v>
      </c>
      <c r="J996" s="31">
        <v>0.52325581399999999</v>
      </c>
      <c r="K996" s="31">
        <v>2.3E-2</v>
      </c>
      <c r="L996" s="29">
        <f t="shared" si="15"/>
        <v>2.4728761514841349</v>
      </c>
    </row>
    <row r="997" spans="1:12" x14ac:dyDescent="0.2">
      <c r="A997">
        <v>3329</v>
      </c>
      <c r="B997" s="43">
        <v>232</v>
      </c>
      <c r="C997" s="43">
        <v>232</v>
      </c>
      <c r="D997" s="43">
        <v>76</v>
      </c>
      <c r="E997" s="31">
        <v>0.32800000000000001</v>
      </c>
      <c r="F997" s="31">
        <v>0.47</v>
      </c>
      <c r="G997" s="31">
        <v>0.19400000000000001</v>
      </c>
      <c r="H997" s="31">
        <v>0.20300000000000001</v>
      </c>
      <c r="I997" s="31">
        <v>0.125</v>
      </c>
      <c r="J997" s="31">
        <v>0.33043478300000001</v>
      </c>
      <c r="K997" s="31">
        <v>8.9999999999999993E-3</v>
      </c>
      <c r="L997" s="29">
        <f t="shared" si="15"/>
        <v>1.9848637739656914</v>
      </c>
    </row>
    <row r="998" spans="1:12" x14ac:dyDescent="0.2">
      <c r="A998">
        <v>3330</v>
      </c>
      <c r="B998" s="43">
        <v>296</v>
      </c>
      <c r="C998" s="43">
        <v>296</v>
      </c>
      <c r="D998" s="43">
        <v>212</v>
      </c>
      <c r="E998" s="31">
        <v>0.71599999999999997</v>
      </c>
      <c r="F998" s="31">
        <v>7.0999999999999994E-2</v>
      </c>
      <c r="G998" s="31">
        <v>0.16600000000000001</v>
      </c>
      <c r="H998" s="31">
        <v>0.36099999999999999</v>
      </c>
      <c r="I998" s="31">
        <v>0.35499999999999998</v>
      </c>
      <c r="J998" s="31">
        <v>0.75177305000000005</v>
      </c>
      <c r="K998" s="31">
        <v>4.7E-2</v>
      </c>
      <c r="L998" s="29">
        <f t="shared" si="15"/>
        <v>3.0493179433368307</v>
      </c>
    </row>
    <row r="999" spans="1:12" x14ac:dyDescent="0.2">
      <c r="A999">
        <v>3333</v>
      </c>
      <c r="B999" s="43">
        <v>617</v>
      </c>
      <c r="C999" s="43">
        <v>617</v>
      </c>
      <c r="D999" s="43">
        <v>360</v>
      </c>
      <c r="E999" s="31">
        <v>0.58299999999999996</v>
      </c>
      <c r="F999" s="31">
        <v>0.17799999999999999</v>
      </c>
      <c r="G999" s="31">
        <v>0.20899999999999999</v>
      </c>
      <c r="H999" s="31">
        <v>0.376</v>
      </c>
      <c r="I999" s="31">
        <v>0.20699999999999999</v>
      </c>
      <c r="J999" s="31">
        <v>0.60100166899999996</v>
      </c>
      <c r="K999" s="31">
        <v>2.9000000000000001E-2</v>
      </c>
      <c r="L999" s="29">
        <f t="shared" si="15"/>
        <v>2.6282183316168899</v>
      </c>
    </row>
    <row r="1000" spans="1:12" x14ac:dyDescent="0.2">
      <c r="A1000">
        <v>3335</v>
      </c>
      <c r="B1000" s="43">
        <v>395</v>
      </c>
      <c r="C1000" s="43">
        <v>395</v>
      </c>
      <c r="D1000" s="43">
        <v>207</v>
      </c>
      <c r="E1000" s="31">
        <v>0.52400000000000002</v>
      </c>
      <c r="F1000" s="31">
        <v>0.2</v>
      </c>
      <c r="G1000" s="31">
        <v>0.26600000000000001</v>
      </c>
      <c r="H1000" s="31">
        <v>0.22800000000000001</v>
      </c>
      <c r="I1000" s="31">
        <v>0.29599999999999999</v>
      </c>
      <c r="J1000" s="31">
        <v>0.52941176499999998</v>
      </c>
      <c r="K1000" s="31">
        <v>0.01</v>
      </c>
      <c r="L1000" s="29">
        <f t="shared" si="15"/>
        <v>2.6262626262626259</v>
      </c>
    </row>
    <row r="1001" spans="1:12" x14ac:dyDescent="0.2">
      <c r="A1001">
        <v>3337</v>
      </c>
      <c r="B1001" s="43">
        <v>236</v>
      </c>
      <c r="C1001" s="43">
        <v>236</v>
      </c>
      <c r="D1001" s="43">
        <v>98</v>
      </c>
      <c r="E1001" s="31">
        <v>0.41499999999999998</v>
      </c>
      <c r="F1001" s="31">
        <v>0.33900000000000002</v>
      </c>
      <c r="G1001" s="31">
        <v>0.24199999999999999</v>
      </c>
      <c r="H1001" s="31">
        <v>0.28000000000000003</v>
      </c>
      <c r="I1001" s="31">
        <v>0.13600000000000001</v>
      </c>
      <c r="J1001" s="31">
        <v>0.41702127700000002</v>
      </c>
      <c r="K1001" s="31">
        <v>4.0000000000000001E-3</v>
      </c>
      <c r="L1001" s="29">
        <f t="shared" si="15"/>
        <v>2.2158634538152611</v>
      </c>
    </row>
    <row r="1002" spans="1:12" x14ac:dyDescent="0.2">
      <c r="A1002">
        <v>3338</v>
      </c>
      <c r="B1002" s="43">
        <v>923</v>
      </c>
      <c r="C1002" s="43">
        <v>923</v>
      </c>
      <c r="D1002" s="43">
        <v>723</v>
      </c>
      <c r="E1002" s="31">
        <v>0.78300000000000003</v>
      </c>
      <c r="F1002" s="31">
        <v>7.0000000000000007E-2</v>
      </c>
      <c r="G1002" s="31">
        <v>0.14000000000000001</v>
      </c>
      <c r="H1002" s="31">
        <v>0.42</v>
      </c>
      <c r="I1002" s="31">
        <v>0.36299999999999999</v>
      </c>
      <c r="J1002" s="31">
        <v>0.78844056699999998</v>
      </c>
      <c r="K1002" s="31">
        <v>7.0000000000000001E-3</v>
      </c>
      <c r="L1002" s="29">
        <f t="shared" si="15"/>
        <v>3.083585095669688</v>
      </c>
    </row>
    <row r="1003" spans="1:12" x14ac:dyDescent="0.2">
      <c r="A1003">
        <v>3339</v>
      </c>
      <c r="B1003" s="43">
        <v>183</v>
      </c>
      <c r="C1003" s="43">
        <v>183</v>
      </c>
      <c r="D1003" s="43">
        <v>78</v>
      </c>
      <c r="E1003" s="31">
        <v>0.42599999999999999</v>
      </c>
      <c r="F1003" s="31">
        <v>0.27900000000000003</v>
      </c>
      <c r="G1003" s="31">
        <v>0.25700000000000001</v>
      </c>
      <c r="H1003" s="31">
        <v>0.16400000000000001</v>
      </c>
      <c r="I1003" s="31">
        <v>0.26200000000000001</v>
      </c>
      <c r="J1003" s="31">
        <v>0.44318181800000001</v>
      </c>
      <c r="K1003" s="31">
        <v>3.7999999999999999E-2</v>
      </c>
      <c r="L1003" s="29">
        <f t="shared" si="15"/>
        <v>2.4251559251559254</v>
      </c>
    </row>
    <row r="1004" spans="1:12" x14ac:dyDescent="0.2">
      <c r="A1004">
        <v>3341</v>
      </c>
      <c r="B1004" s="43">
        <v>1071</v>
      </c>
      <c r="C1004" s="43">
        <v>1071</v>
      </c>
      <c r="D1004" s="43">
        <v>804</v>
      </c>
      <c r="E1004" s="31">
        <v>0.751</v>
      </c>
      <c r="F1004" s="31">
        <v>8.3000000000000004E-2</v>
      </c>
      <c r="G1004" s="31">
        <v>0.154</v>
      </c>
      <c r="H1004" s="31">
        <v>0.39100000000000001</v>
      </c>
      <c r="I1004" s="31">
        <v>0.35899999999999999</v>
      </c>
      <c r="J1004" s="31">
        <v>0.75992438600000001</v>
      </c>
      <c r="K1004" s="31">
        <v>1.2E-2</v>
      </c>
      <c r="L1004" s="29">
        <f t="shared" si="15"/>
        <v>3.0364372469635628</v>
      </c>
    </row>
    <row r="1005" spans="1:12" x14ac:dyDescent="0.2">
      <c r="A1005">
        <v>3343</v>
      </c>
      <c r="B1005" s="43">
        <v>371</v>
      </c>
      <c r="C1005" s="43">
        <v>371</v>
      </c>
      <c r="D1005" s="43">
        <v>307</v>
      </c>
      <c r="E1005" s="31">
        <v>0.82699999999999996</v>
      </c>
      <c r="F1005" s="31">
        <v>5.0999999999999997E-2</v>
      </c>
      <c r="G1005" s="31">
        <v>8.5999999999999993E-2</v>
      </c>
      <c r="H1005" s="31">
        <v>0.32900000000000001</v>
      </c>
      <c r="I1005" s="31">
        <v>0.499</v>
      </c>
      <c r="J1005" s="31">
        <v>0.857541899</v>
      </c>
      <c r="K1005" s="31">
        <v>3.5000000000000003E-2</v>
      </c>
      <c r="L1005" s="29">
        <f t="shared" si="15"/>
        <v>3.3222797927461141</v>
      </c>
    </row>
    <row r="1006" spans="1:12" x14ac:dyDescent="0.2">
      <c r="A1006">
        <v>3344</v>
      </c>
      <c r="B1006" s="43">
        <v>303</v>
      </c>
      <c r="C1006" s="43">
        <v>303</v>
      </c>
      <c r="D1006" s="43">
        <v>222</v>
      </c>
      <c r="E1006" s="31">
        <v>0.73299999999999998</v>
      </c>
      <c r="F1006" s="31">
        <v>0.109</v>
      </c>
      <c r="G1006" s="31">
        <v>0.129</v>
      </c>
      <c r="H1006" s="31">
        <v>0.23799999999999999</v>
      </c>
      <c r="I1006" s="31">
        <v>0.495</v>
      </c>
      <c r="J1006" s="31">
        <v>0.755102041</v>
      </c>
      <c r="K1006" s="31">
        <v>0.03</v>
      </c>
      <c r="L1006" s="29">
        <f t="shared" si="15"/>
        <v>3.1556701030927834</v>
      </c>
    </row>
    <row r="1007" spans="1:12" x14ac:dyDescent="0.2">
      <c r="A1007">
        <v>3345</v>
      </c>
      <c r="B1007" s="43">
        <v>702</v>
      </c>
      <c r="C1007" s="43">
        <v>702</v>
      </c>
      <c r="D1007" s="43">
        <v>485</v>
      </c>
      <c r="E1007" s="31">
        <v>0.69099999999999995</v>
      </c>
      <c r="F1007" s="31">
        <v>0.14000000000000001</v>
      </c>
      <c r="G1007" s="31">
        <v>0.155</v>
      </c>
      <c r="H1007" s="31">
        <v>0.38300000000000001</v>
      </c>
      <c r="I1007" s="31">
        <v>0.308</v>
      </c>
      <c r="J1007" s="31">
        <v>0.70086705199999999</v>
      </c>
      <c r="K1007" s="31">
        <v>1.4E-2</v>
      </c>
      <c r="L1007" s="29">
        <f t="shared" si="15"/>
        <v>2.8711967545638943</v>
      </c>
    </row>
    <row r="1008" spans="1:12" x14ac:dyDescent="0.2">
      <c r="A1008">
        <v>3349</v>
      </c>
      <c r="B1008" s="43">
        <v>246</v>
      </c>
      <c r="C1008" s="43">
        <v>246</v>
      </c>
      <c r="D1008" s="43">
        <v>157</v>
      </c>
      <c r="E1008" s="31">
        <v>0.63800000000000001</v>
      </c>
      <c r="F1008" s="31">
        <v>0.16700000000000001</v>
      </c>
      <c r="G1008" s="31">
        <v>0.191</v>
      </c>
      <c r="H1008" s="31">
        <v>0.27200000000000002</v>
      </c>
      <c r="I1008" s="31">
        <v>0.36599999999999999</v>
      </c>
      <c r="J1008" s="31">
        <v>0.64081632700000002</v>
      </c>
      <c r="K1008" s="31">
        <v>4.0000000000000001E-3</v>
      </c>
      <c r="L1008" s="29">
        <f t="shared" si="15"/>
        <v>2.8403614457831328</v>
      </c>
    </row>
    <row r="1009" spans="1:12" x14ac:dyDescent="0.2">
      <c r="A1009">
        <v>3351</v>
      </c>
      <c r="B1009" s="43">
        <v>227</v>
      </c>
      <c r="C1009" s="43">
        <v>227</v>
      </c>
      <c r="D1009" s="43">
        <v>116</v>
      </c>
      <c r="E1009" s="31">
        <v>0.51100000000000001</v>
      </c>
      <c r="F1009" s="31">
        <v>0.26900000000000002</v>
      </c>
      <c r="G1009" s="31">
        <v>0.21099999999999999</v>
      </c>
      <c r="H1009" s="31">
        <v>0.33</v>
      </c>
      <c r="I1009" s="31">
        <v>0.18099999999999999</v>
      </c>
      <c r="J1009" s="31">
        <v>0.51555555600000003</v>
      </c>
      <c r="K1009" s="31">
        <v>8.9999999999999993E-3</v>
      </c>
      <c r="L1009" s="29">
        <f t="shared" si="15"/>
        <v>2.4268415741675078</v>
      </c>
    </row>
    <row r="1010" spans="1:12" x14ac:dyDescent="0.2">
      <c r="A1010">
        <v>3353</v>
      </c>
      <c r="B1010" s="43">
        <v>705</v>
      </c>
      <c r="C1010" s="43">
        <v>705</v>
      </c>
      <c r="D1010" s="43">
        <v>441</v>
      </c>
      <c r="E1010" s="31">
        <v>0.626</v>
      </c>
      <c r="F1010" s="31">
        <v>0.159</v>
      </c>
      <c r="G1010" s="31">
        <v>0.20699999999999999</v>
      </c>
      <c r="H1010" s="31">
        <v>0.38400000000000001</v>
      </c>
      <c r="I1010" s="31">
        <v>0.24099999999999999</v>
      </c>
      <c r="J1010" s="31">
        <v>0.630901288</v>
      </c>
      <c r="K1010" s="31">
        <v>8.9999999999999993E-3</v>
      </c>
      <c r="L1010" s="29">
        <f t="shared" si="15"/>
        <v>2.7134207870837539</v>
      </c>
    </row>
    <row r="1011" spans="1:12" x14ac:dyDescent="0.2">
      <c r="A1011">
        <v>3355</v>
      </c>
      <c r="B1011" s="43">
        <v>846</v>
      </c>
      <c r="C1011" s="43">
        <v>846</v>
      </c>
      <c r="D1011" s="43">
        <v>371</v>
      </c>
      <c r="E1011" s="31">
        <v>0.439</v>
      </c>
      <c r="F1011" s="31">
        <v>0.28799999999999998</v>
      </c>
      <c r="G1011" s="31">
        <v>0.254</v>
      </c>
      <c r="H1011" s="31">
        <v>0.34200000000000003</v>
      </c>
      <c r="I1011" s="31">
        <v>9.7000000000000003E-2</v>
      </c>
      <c r="J1011" s="31">
        <v>0.44698795200000002</v>
      </c>
      <c r="K1011" s="31">
        <v>1.9E-2</v>
      </c>
      <c r="L1011" s="29">
        <f t="shared" si="15"/>
        <v>2.252803261977574</v>
      </c>
    </row>
    <row r="1012" spans="1:12" x14ac:dyDescent="0.2">
      <c r="A1012">
        <v>3356</v>
      </c>
      <c r="B1012" s="43">
        <v>801</v>
      </c>
      <c r="C1012" s="43">
        <v>801</v>
      </c>
      <c r="D1012" s="43">
        <v>618</v>
      </c>
      <c r="E1012" s="31">
        <v>0.77200000000000002</v>
      </c>
      <c r="F1012" s="31">
        <v>9.6000000000000002E-2</v>
      </c>
      <c r="G1012" s="31">
        <v>0.109</v>
      </c>
      <c r="H1012" s="31">
        <v>0.373</v>
      </c>
      <c r="I1012" s="31">
        <v>0.39800000000000002</v>
      </c>
      <c r="J1012" s="31">
        <v>0.79028133</v>
      </c>
      <c r="K1012" s="31">
        <v>2.4E-2</v>
      </c>
      <c r="L1012" s="29">
        <f t="shared" si="15"/>
        <v>3.0993852459016398</v>
      </c>
    </row>
    <row r="1013" spans="1:12" x14ac:dyDescent="0.2">
      <c r="A1013">
        <v>3357</v>
      </c>
      <c r="B1013" s="43">
        <v>185</v>
      </c>
      <c r="C1013" s="43">
        <v>185</v>
      </c>
      <c r="D1013" s="43">
        <v>111</v>
      </c>
      <c r="E1013" s="31">
        <v>0.6</v>
      </c>
      <c r="F1013" s="31">
        <v>0.2</v>
      </c>
      <c r="G1013" s="31">
        <v>0.184</v>
      </c>
      <c r="H1013" s="31">
        <v>0.34100000000000003</v>
      </c>
      <c r="I1013" s="31">
        <v>0.25900000000000001</v>
      </c>
      <c r="J1013" s="31">
        <v>0.60989011000000004</v>
      </c>
      <c r="K1013" s="31">
        <v>1.6E-2</v>
      </c>
      <c r="L1013" s="29">
        <f t="shared" si="15"/>
        <v>2.6697154471544717</v>
      </c>
    </row>
    <row r="1014" spans="1:12" x14ac:dyDescent="0.2">
      <c r="A1014">
        <v>3360</v>
      </c>
      <c r="B1014" s="43">
        <v>259</v>
      </c>
      <c r="C1014" s="43">
        <v>259</v>
      </c>
      <c r="D1014" s="43">
        <v>171</v>
      </c>
      <c r="E1014" s="31">
        <v>0.66</v>
      </c>
      <c r="F1014" s="31">
        <v>0.16200000000000001</v>
      </c>
      <c r="G1014" s="31">
        <v>0.17</v>
      </c>
      <c r="H1014" s="31">
        <v>0.378</v>
      </c>
      <c r="I1014" s="31">
        <v>0.28199999999999997</v>
      </c>
      <c r="J1014" s="31">
        <v>0.66536965000000003</v>
      </c>
      <c r="K1014" s="31">
        <v>8.0000000000000002E-3</v>
      </c>
      <c r="L1014" s="29">
        <f t="shared" si="15"/>
        <v>2.786290322580645</v>
      </c>
    </row>
    <row r="1015" spans="1:12" x14ac:dyDescent="0.2">
      <c r="A1015">
        <v>3361</v>
      </c>
      <c r="B1015" s="43">
        <v>778</v>
      </c>
      <c r="C1015" s="43">
        <v>778</v>
      </c>
      <c r="D1015" s="43">
        <v>449</v>
      </c>
      <c r="E1015" s="31">
        <v>0.57699999999999996</v>
      </c>
      <c r="F1015" s="31">
        <v>0.185</v>
      </c>
      <c r="G1015" s="31">
        <v>0.224</v>
      </c>
      <c r="H1015" s="31">
        <v>0.39200000000000002</v>
      </c>
      <c r="I1015" s="31">
        <v>0.185</v>
      </c>
      <c r="J1015" s="31">
        <v>0.58539765300000002</v>
      </c>
      <c r="K1015" s="31">
        <v>1.4E-2</v>
      </c>
      <c r="L1015" s="29">
        <f t="shared" si="15"/>
        <v>2.5851926977687629</v>
      </c>
    </row>
    <row r="1016" spans="1:12" x14ac:dyDescent="0.2">
      <c r="A1016">
        <v>3362</v>
      </c>
      <c r="B1016" s="43">
        <v>298</v>
      </c>
      <c r="C1016" s="43">
        <v>298</v>
      </c>
      <c r="D1016" s="43">
        <v>241</v>
      </c>
      <c r="E1016" s="31">
        <v>0.80900000000000005</v>
      </c>
      <c r="F1016" s="31">
        <v>6.4000000000000001E-2</v>
      </c>
      <c r="G1016" s="31">
        <v>0.107</v>
      </c>
      <c r="H1016" s="31">
        <v>0.39600000000000002</v>
      </c>
      <c r="I1016" s="31">
        <v>0.41299999999999998</v>
      </c>
      <c r="J1016" s="31">
        <v>0.82534246600000005</v>
      </c>
      <c r="K1016" s="31">
        <v>0.02</v>
      </c>
      <c r="L1016" s="29">
        <f t="shared" si="15"/>
        <v>3.1816326530612247</v>
      </c>
    </row>
    <row r="1017" spans="1:12" x14ac:dyDescent="0.2">
      <c r="A1017">
        <v>3365</v>
      </c>
      <c r="B1017" s="43">
        <v>203</v>
      </c>
      <c r="C1017" s="43">
        <v>203</v>
      </c>
      <c r="D1017" s="43">
        <v>122</v>
      </c>
      <c r="E1017" s="31">
        <v>0.60099999999999998</v>
      </c>
      <c r="F1017" s="31">
        <v>0.192</v>
      </c>
      <c r="G1017" s="31">
        <v>0.19700000000000001</v>
      </c>
      <c r="H1017" s="31">
        <v>0.35499999999999998</v>
      </c>
      <c r="I1017" s="31">
        <v>0.246</v>
      </c>
      <c r="J1017" s="31">
        <v>0.60696517400000005</v>
      </c>
      <c r="K1017" s="31">
        <v>0.01</v>
      </c>
      <c r="L1017" s="29">
        <f t="shared" si="15"/>
        <v>2.6616161616161613</v>
      </c>
    </row>
    <row r="1018" spans="1:12" x14ac:dyDescent="0.2">
      <c r="A1018">
        <v>3366</v>
      </c>
      <c r="B1018" s="43">
        <v>141</v>
      </c>
      <c r="C1018" s="43">
        <v>141</v>
      </c>
      <c r="D1018" s="43">
        <v>108</v>
      </c>
      <c r="E1018" s="31">
        <v>0.76600000000000001</v>
      </c>
      <c r="F1018" s="31">
        <v>8.5000000000000006E-2</v>
      </c>
      <c r="G1018" s="31">
        <v>0.14199999999999999</v>
      </c>
      <c r="H1018" s="31">
        <v>0.31900000000000001</v>
      </c>
      <c r="I1018" s="31">
        <v>0.44700000000000001</v>
      </c>
      <c r="J1018" s="31">
        <v>0.77142857099999995</v>
      </c>
      <c r="K1018" s="31">
        <v>7.0000000000000001E-3</v>
      </c>
      <c r="L1018" s="29">
        <f t="shared" si="15"/>
        <v>3.1359516616314198</v>
      </c>
    </row>
    <row r="1019" spans="1:12" x14ac:dyDescent="0.2">
      <c r="A1019">
        <v>3368</v>
      </c>
      <c r="B1019" s="43">
        <v>826</v>
      </c>
      <c r="C1019" s="43">
        <v>826</v>
      </c>
      <c r="D1019" s="43">
        <v>380</v>
      </c>
      <c r="E1019" s="31">
        <v>0.46</v>
      </c>
      <c r="F1019" s="31">
        <v>0.249</v>
      </c>
      <c r="G1019" s="31">
        <v>0.28199999999999997</v>
      </c>
      <c r="H1019" s="31">
        <v>0.34100000000000003</v>
      </c>
      <c r="I1019" s="31">
        <v>0.11899999999999999</v>
      </c>
      <c r="J1019" s="31">
        <v>0.46398046399999998</v>
      </c>
      <c r="K1019" s="31">
        <v>8.0000000000000002E-3</v>
      </c>
      <c r="L1019" s="29">
        <f t="shared" si="15"/>
        <v>2.330645161290323</v>
      </c>
    </row>
    <row r="1020" spans="1:12" x14ac:dyDescent="0.2">
      <c r="A1020">
        <v>3369</v>
      </c>
      <c r="B1020" s="43">
        <v>245</v>
      </c>
      <c r="C1020" s="43">
        <v>245</v>
      </c>
      <c r="D1020" s="43">
        <v>136</v>
      </c>
      <c r="E1020" s="31">
        <v>0.55500000000000005</v>
      </c>
      <c r="F1020" s="31">
        <v>0.216</v>
      </c>
      <c r="G1020" s="31">
        <v>0.22</v>
      </c>
      <c r="H1020" s="31">
        <v>0.245</v>
      </c>
      <c r="I1020" s="31">
        <v>0.31</v>
      </c>
      <c r="J1020" s="31">
        <v>0.55967078199999998</v>
      </c>
      <c r="K1020" s="31">
        <v>8.0000000000000002E-3</v>
      </c>
      <c r="L1020" s="29">
        <f t="shared" si="15"/>
        <v>2.652217741935484</v>
      </c>
    </row>
    <row r="1021" spans="1:12" x14ac:dyDescent="0.2">
      <c r="A1021">
        <v>3370</v>
      </c>
      <c r="B1021" s="43">
        <v>477</v>
      </c>
      <c r="C1021" s="43">
        <v>477</v>
      </c>
      <c r="D1021" s="43">
        <v>213</v>
      </c>
      <c r="E1021" s="31">
        <v>0.44700000000000001</v>
      </c>
      <c r="F1021" s="31">
        <v>0.26800000000000002</v>
      </c>
      <c r="G1021" s="31">
        <v>0.27900000000000003</v>
      </c>
      <c r="H1021" s="31">
        <v>0.30399999999999999</v>
      </c>
      <c r="I1021" s="31">
        <v>0.14299999999999999</v>
      </c>
      <c r="J1021" s="31">
        <v>0.449367089</v>
      </c>
      <c r="K1021" s="31">
        <v>6.0000000000000001E-3</v>
      </c>
      <c r="L1021" s="29">
        <f t="shared" si="15"/>
        <v>2.323943661971831</v>
      </c>
    </row>
    <row r="1022" spans="1:12" x14ac:dyDescent="0.2">
      <c r="A1022">
        <v>3371</v>
      </c>
      <c r="B1022" s="43">
        <v>385</v>
      </c>
      <c r="C1022" s="43">
        <v>385</v>
      </c>
      <c r="D1022" s="43">
        <v>214</v>
      </c>
      <c r="E1022" s="31">
        <v>0.55600000000000005</v>
      </c>
      <c r="F1022" s="31">
        <v>0.14799999999999999</v>
      </c>
      <c r="G1022" s="31">
        <v>0.27300000000000002</v>
      </c>
      <c r="H1022" s="31">
        <v>0.4</v>
      </c>
      <c r="I1022" s="31">
        <v>0.156</v>
      </c>
      <c r="J1022" s="31">
        <v>0.56914893600000005</v>
      </c>
      <c r="K1022" s="31">
        <v>2.3E-2</v>
      </c>
      <c r="L1022" s="29">
        <f t="shared" si="15"/>
        <v>2.5772773797338795</v>
      </c>
    </row>
    <row r="1023" spans="1:12" x14ac:dyDescent="0.2">
      <c r="A1023">
        <v>3372</v>
      </c>
      <c r="B1023" s="43">
        <v>463</v>
      </c>
      <c r="C1023" s="43">
        <v>463</v>
      </c>
      <c r="D1023" s="43">
        <v>239</v>
      </c>
      <c r="E1023" s="31">
        <v>0.51600000000000001</v>
      </c>
      <c r="F1023" s="31">
        <v>0.22900000000000001</v>
      </c>
      <c r="G1023" s="31">
        <v>0.23799999999999999</v>
      </c>
      <c r="H1023" s="31">
        <v>0.36299999999999999</v>
      </c>
      <c r="I1023" s="31">
        <v>0.153</v>
      </c>
      <c r="J1023" s="31">
        <v>0.52527472500000005</v>
      </c>
      <c r="K1023" s="31">
        <v>1.7000000000000001E-2</v>
      </c>
      <c r="L1023" s="29">
        <f t="shared" si="15"/>
        <v>2.4476093591047814</v>
      </c>
    </row>
    <row r="1024" spans="1:12" x14ac:dyDescent="0.2">
      <c r="A1024">
        <v>3373</v>
      </c>
      <c r="B1024" s="43">
        <v>427</v>
      </c>
      <c r="C1024" s="43">
        <v>427</v>
      </c>
      <c r="D1024" s="43">
        <v>275</v>
      </c>
      <c r="E1024" s="31">
        <v>0.64400000000000002</v>
      </c>
      <c r="F1024" s="31">
        <v>0.13100000000000001</v>
      </c>
      <c r="G1024" s="31">
        <v>0.222</v>
      </c>
      <c r="H1024" s="31">
        <v>0.41</v>
      </c>
      <c r="I1024" s="31">
        <v>0.23400000000000001</v>
      </c>
      <c r="J1024" s="31">
        <v>0.645539906</v>
      </c>
      <c r="K1024" s="31">
        <v>2E-3</v>
      </c>
      <c r="L1024" s="29">
        <f t="shared" si="15"/>
        <v>2.746492985971944</v>
      </c>
    </row>
    <row r="1025" spans="1:12" x14ac:dyDescent="0.2">
      <c r="A1025">
        <v>3374</v>
      </c>
      <c r="B1025" s="43">
        <v>463</v>
      </c>
      <c r="C1025" s="43">
        <v>463</v>
      </c>
      <c r="D1025" s="43">
        <v>286</v>
      </c>
      <c r="E1025" s="31">
        <v>0.61799999999999999</v>
      </c>
      <c r="F1025" s="31">
        <v>0.14299999999999999</v>
      </c>
      <c r="G1025" s="31">
        <v>0.23499999999999999</v>
      </c>
      <c r="H1025" s="31">
        <v>0.32200000000000001</v>
      </c>
      <c r="I1025" s="31">
        <v>0.29599999999999999</v>
      </c>
      <c r="J1025" s="31">
        <v>0.62039045599999998</v>
      </c>
      <c r="K1025" s="31">
        <v>4.0000000000000001E-3</v>
      </c>
      <c r="L1025" s="29">
        <f t="shared" si="15"/>
        <v>2.7740963855421685</v>
      </c>
    </row>
    <row r="1026" spans="1:12" x14ac:dyDescent="0.2">
      <c r="A1026">
        <v>3375</v>
      </c>
      <c r="B1026" s="43">
        <v>82</v>
      </c>
      <c r="C1026" s="43">
        <v>82</v>
      </c>
      <c r="D1026" s="43">
        <v>35</v>
      </c>
      <c r="E1026" s="31">
        <v>0.42699999999999999</v>
      </c>
      <c r="F1026" s="31">
        <v>0.23200000000000001</v>
      </c>
      <c r="G1026" s="31">
        <v>0.32900000000000001</v>
      </c>
      <c r="H1026" s="31">
        <v>0.25600000000000001</v>
      </c>
      <c r="I1026" s="31">
        <v>0.17100000000000001</v>
      </c>
      <c r="J1026" s="31">
        <v>0.432098765</v>
      </c>
      <c r="K1026" s="31">
        <v>1.2E-2</v>
      </c>
      <c r="L1026" s="29">
        <f t="shared" si="15"/>
        <v>2.3704453441295548</v>
      </c>
    </row>
    <row r="1027" spans="1:12" x14ac:dyDescent="0.2">
      <c r="A1027">
        <v>3377</v>
      </c>
      <c r="B1027" s="43">
        <v>188</v>
      </c>
      <c r="C1027" s="43">
        <v>188</v>
      </c>
      <c r="D1027" s="43">
        <v>104</v>
      </c>
      <c r="E1027" s="31">
        <v>0.55300000000000005</v>
      </c>
      <c r="F1027" s="31">
        <v>0.218</v>
      </c>
      <c r="G1027" s="31">
        <v>0.22900000000000001</v>
      </c>
      <c r="H1027" s="31">
        <v>0.27100000000000002</v>
      </c>
      <c r="I1027" s="31">
        <v>0.28199999999999997</v>
      </c>
      <c r="J1027" s="31">
        <v>0.55319148900000004</v>
      </c>
      <c r="K1027" s="31">
        <v>0</v>
      </c>
      <c r="L1027" s="29">
        <f t="shared" ref="L1027:L1090" si="16">(F1027+2*G1027+3*H1027+4*I1027)/(1-K1027)</f>
        <v>2.617</v>
      </c>
    </row>
    <row r="1028" spans="1:12" x14ac:dyDescent="0.2">
      <c r="A1028">
        <v>3378</v>
      </c>
      <c r="B1028" s="43">
        <v>137</v>
      </c>
      <c r="C1028" s="43">
        <v>137</v>
      </c>
      <c r="D1028" s="43">
        <v>68</v>
      </c>
      <c r="E1028" s="31">
        <v>0.496</v>
      </c>
      <c r="F1028" s="31">
        <v>0.23400000000000001</v>
      </c>
      <c r="G1028" s="31">
        <v>0.23400000000000001</v>
      </c>
      <c r="H1028" s="31">
        <v>0.29199999999999998</v>
      </c>
      <c r="I1028" s="31">
        <v>0.20399999999999999</v>
      </c>
      <c r="J1028" s="31">
        <v>0.515151515</v>
      </c>
      <c r="K1028" s="31">
        <v>3.5999999999999997E-2</v>
      </c>
      <c r="L1028" s="29">
        <f t="shared" si="16"/>
        <v>2.4834024896265556</v>
      </c>
    </row>
    <row r="1029" spans="1:12" x14ac:dyDescent="0.2">
      <c r="A1029">
        <v>3380</v>
      </c>
      <c r="B1029" s="43">
        <v>114</v>
      </c>
      <c r="C1029" s="43">
        <v>114</v>
      </c>
      <c r="D1029" s="43">
        <v>49</v>
      </c>
      <c r="E1029" s="31">
        <v>0.43</v>
      </c>
      <c r="F1029" s="31">
        <v>0.39500000000000002</v>
      </c>
      <c r="G1029" s="31">
        <v>0.17499999999999999</v>
      </c>
      <c r="H1029" s="31">
        <v>0.26300000000000001</v>
      </c>
      <c r="I1029" s="31">
        <v>0.16700000000000001</v>
      </c>
      <c r="J1029" s="31">
        <v>0.42982456099999999</v>
      </c>
      <c r="K1029" s="31">
        <v>0</v>
      </c>
      <c r="L1029" s="29">
        <f t="shared" si="16"/>
        <v>2.202</v>
      </c>
    </row>
    <row r="1030" spans="1:12" x14ac:dyDescent="0.2">
      <c r="A1030">
        <v>3381</v>
      </c>
      <c r="B1030" s="43">
        <v>843</v>
      </c>
      <c r="C1030" s="43">
        <v>843</v>
      </c>
      <c r="D1030" s="43">
        <v>473</v>
      </c>
      <c r="E1030" s="31">
        <v>0.56100000000000005</v>
      </c>
      <c r="F1030" s="31">
        <v>0.19700000000000001</v>
      </c>
      <c r="G1030" s="31">
        <v>0.214</v>
      </c>
      <c r="H1030" s="31">
        <v>0.38600000000000001</v>
      </c>
      <c r="I1030" s="31">
        <v>0.17599999999999999</v>
      </c>
      <c r="J1030" s="31">
        <v>0.57753357800000005</v>
      </c>
      <c r="K1030" s="31">
        <v>2.8000000000000001E-2</v>
      </c>
      <c r="L1030" s="29">
        <f t="shared" si="16"/>
        <v>2.558641975308642</v>
      </c>
    </row>
    <row r="1031" spans="1:12" x14ac:dyDescent="0.2">
      <c r="A1031">
        <v>3382</v>
      </c>
      <c r="B1031" s="43">
        <v>258</v>
      </c>
      <c r="C1031" s="43">
        <v>258</v>
      </c>
      <c r="D1031" s="43">
        <v>89</v>
      </c>
      <c r="E1031" s="31">
        <v>0.34499999999999997</v>
      </c>
      <c r="F1031" s="31">
        <v>0.41099999999999998</v>
      </c>
      <c r="G1031" s="31">
        <v>0.24</v>
      </c>
      <c r="H1031" s="31">
        <v>0.22900000000000001</v>
      </c>
      <c r="I1031" s="31">
        <v>0.11600000000000001</v>
      </c>
      <c r="J1031" s="31">
        <v>0.34630350199999999</v>
      </c>
      <c r="K1031" s="31">
        <v>4.0000000000000001E-3</v>
      </c>
      <c r="L1031" s="29">
        <f t="shared" si="16"/>
        <v>2.0502008032128516</v>
      </c>
    </row>
    <row r="1032" spans="1:12" x14ac:dyDescent="0.2">
      <c r="A1032">
        <v>3385</v>
      </c>
      <c r="B1032" s="43">
        <v>563</v>
      </c>
      <c r="C1032" s="43">
        <v>563</v>
      </c>
      <c r="D1032" s="43">
        <v>502</v>
      </c>
      <c r="E1032" s="31">
        <v>0.89200000000000002</v>
      </c>
      <c r="F1032" s="31">
        <v>0.02</v>
      </c>
      <c r="G1032" s="31">
        <v>5.8999999999999997E-2</v>
      </c>
      <c r="H1032" s="31">
        <v>0.254</v>
      </c>
      <c r="I1032" s="31">
        <v>0.63800000000000001</v>
      </c>
      <c r="J1032" s="31">
        <v>0.91941391900000002</v>
      </c>
      <c r="K1032" s="31">
        <v>0.03</v>
      </c>
      <c r="L1032" s="29">
        <f t="shared" si="16"/>
        <v>3.5587628865979384</v>
      </c>
    </row>
    <row r="1033" spans="1:12" x14ac:dyDescent="0.2">
      <c r="A1033">
        <v>3386</v>
      </c>
      <c r="B1033" s="43">
        <v>373</v>
      </c>
      <c r="C1033" s="43">
        <v>373</v>
      </c>
      <c r="D1033" s="43">
        <v>309</v>
      </c>
      <c r="E1033" s="31">
        <v>0.82799999999999996</v>
      </c>
      <c r="F1033" s="31">
        <v>6.2E-2</v>
      </c>
      <c r="G1033" s="31">
        <v>0.10199999999999999</v>
      </c>
      <c r="H1033" s="31">
        <v>0.22800000000000001</v>
      </c>
      <c r="I1033" s="31">
        <v>0.60099999999999998</v>
      </c>
      <c r="J1033" s="31">
        <v>0.83513513500000003</v>
      </c>
      <c r="K1033" s="31">
        <v>8.0000000000000002E-3</v>
      </c>
      <c r="L1033" s="29">
        <f t="shared" si="16"/>
        <v>3.3810483870967745</v>
      </c>
    </row>
    <row r="1034" spans="1:12" x14ac:dyDescent="0.2">
      <c r="A1034">
        <v>3387</v>
      </c>
      <c r="B1034" s="43">
        <v>617</v>
      </c>
      <c r="C1034" s="43">
        <v>617</v>
      </c>
      <c r="D1034" s="43">
        <v>467</v>
      </c>
      <c r="E1034" s="31">
        <v>0.75700000000000001</v>
      </c>
      <c r="F1034" s="31">
        <v>0.10199999999999999</v>
      </c>
      <c r="G1034" s="31">
        <v>0.125</v>
      </c>
      <c r="H1034" s="31">
        <v>0.40500000000000003</v>
      </c>
      <c r="I1034" s="31">
        <v>0.35199999999999998</v>
      </c>
      <c r="J1034" s="31">
        <v>0.76935749600000003</v>
      </c>
      <c r="K1034" s="31">
        <v>1.6E-2</v>
      </c>
      <c r="L1034" s="29">
        <f t="shared" si="16"/>
        <v>3.0233739837398375</v>
      </c>
    </row>
    <row r="1035" spans="1:12" x14ac:dyDescent="0.2">
      <c r="A1035">
        <v>3388</v>
      </c>
      <c r="B1035" s="43">
        <v>352</v>
      </c>
      <c r="C1035" s="43">
        <v>352</v>
      </c>
      <c r="D1035" s="43">
        <v>190</v>
      </c>
      <c r="E1035" s="31">
        <v>0.54</v>
      </c>
      <c r="F1035" s="31">
        <v>0.20499999999999999</v>
      </c>
      <c r="G1035" s="31">
        <v>0.23599999999999999</v>
      </c>
      <c r="H1035" s="31">
        <v>0.28100000000000003</v>
      </c>
      <c r="I1035" s="31">
        <v>0.25900000000000001</v>
      </c>
      <c r="J1035" s="31">
        <v>0.55072463800000004</v>
      </c>
      <c r="K1035" s="31">
        <v>0.02</v>
      </c>
      <c r="L1035" s="29">
        <f t="shared" si="16"/>
        <v>2.6081632653061226</v>
      </c>
    </row>
    <row r="1036" spans="1:12" x14ac:dyDescent="0.2">
      <c r="A1036">
        <v>3389</v>
      </c>
      <c r="B1036" s="43">
        <v>328</v>
      </c>
      <c r="C1036" s="43">
        <v>328</v>
      </c>
      <c r="D1036" s="43">
        <v>148</v>
      </c>
      <c r="E1036" s="31">
        <v>0.45100000000000001</v>
      </c>
      <c r="F1036" s="31">
        <v>0.317</v>
      </c>
      <c r="G1036" s="31">
        <v>0.22600000000000001</v>
      </c>
      <c r="H1036" s="31">
        <v>0.26200000000000001</v>
      </c>
      <c r="I1036" s="31">
        <v>0.189</v>
      </c>
      <c r="J1036" s="31">
        <v>0.45398772999999998</v>
      </c>
      <c r="K1036" s="31">
        <v>6.0000000000000001E-3</v>
      </c>
      <c r="L1036" s="29">
        <f t="shared" si="16"/>
        <v>2.3249496981891347</v>
      </c>
    </row>
    <row r="1037" spans="1:12" x14ac:dyDescent="0.2">
      <c r="A1037">
        <v>3390</v>
      </c>
      <c r="B1037" s="43">
        <v>364</v>
      </c>
      <c r="C1037" s="43">
        <v>364</v>
      </c>
      <c r="D1037" s="43">
        <v>302</v>
      </c>
      <c r="E1037" s="31">
        <v>0.83</v>
      </c>
      <c r="F1037" s="31">
        <v>0.08</v>
      </c>
      <c r="G1037" s="31">
        <v>0.08</v>
      </c>
      <c r="H1037" s="31">
        <v>0.17</v>
      </c>
      <c r="I1037" s="31">
        <v>0.65900000000000003</v>
      </c>
      <c r="J1037" s="31">
        <v>0.83888888900000003</v>
      </c>
      <c r="K1037" s="31">
        <v>1.0999999999999999E-2</v>
      </c>
      <c r="L1037" s="29">
        <f t="shared" si="16"/>
        <v>3.42366026289181</v>
      </c>
    </row>
    <row r="1038" spans="1:12" x14ac:dyDescent="0.2">
      <c r="A1038">
        <v>3391</v>
      </c>
      <c r="B1038" s="43">
        <v>238</v>
      </c>
      <c r="C1038" s="43">
        <v>238</v>
      </c>
      <c r="D1038" s="43">
        <v>174</v>
      </c>
      <c r="E1038" s="31">
        <v>0.73099999999999998</v>
      </c>
      <c r="F1038" s="31">
        <v>0.126</v>
      </c>
      <c r="G1038" s="31">
        <v>0.13900000000000001</v>
      </c>
      <c r="H1038" s="31">
        <v>0.223</v>
      </c>
      <c r="I1038" s="31">
        <v>0.50800000000000001</v>
      </c>
      <c r="J1038" s="31">
        <v>0.73417721499999999</v>
      </c>
      <c r="K1038" s="31">
        <v>4.0000000000000001E-3</v>
      </c>
      <c r="L1038" s="29">
        <f t="shared" si="16"/>
        <v>3.1174698795180724</v>
      </c>
    </row>
    <row r="1039" spans="1:12" x14ac:dyDescent="0.2">
      <c r="A1039">
        <v>3392</v>
      </c>
      <c r="B1039" s="43">
        <v>68</v>
      </c>
      <c r="C1039" s="43">
        <v>68</v>
      </c>
      <c r="D1039" s="43">
        <v>43</v>
      </c>
      <c r="E1039" s="31">
        <v>0.63200000000000001</v>
      </c>
      <c r="F1039" s="31">
        <v>0.191</v>
      </c>
      <c r="G1039" s="31">
        <v>0.17599999999999999</v>
      </c>
      <c r="H1039" s="31">
        <v>0.42599999999999999</v>
      </c>
      <c r="I1039" s="31">
        <v>0.20599999999999999</v>
      </c>
      <c r="J1039" s="31">
        <v>0.63235294099999995</v>
      </c>
      <c r="K1039" s="31">
        <v>0</v>
      </c>
      <c r="L1039" s="29">
        <f t="shared" si="16"/>
        <v>2.645</v>
      </c>
    </row>
    <row r="1040" spans="1:12" x14ac:dyDescent="0.2">
      <c r="A1040">
        <v>3393</v>
      </c>
      <c r="B1040" s="43">
        <v>238</v>
      </c>
      <c r="C1040" s="43">
        <v>238</v>
      </c>
      <c r="D1040" s="43">
        <v>106</v>
      </c>
      <c r="E1040" s="31">
        <v>0.44500000000000001</v>
      </c>
      <c r="F1040" s="31">
        <v>0.25600000000000001</v>
      </c>
      <c r="G1040" s="31">
        <v>0.26500000000000001</v>
      </c>
      <c r="H1040" s="31">
        <v>0.33600000000000002</v>
      </c>
      <c r="I1040" s="31">
        <v>0.109</v>
      </c>
      <c r="J1040" s="31">
        <v>0.46086956499999998</v>
      </c>
      <c r="K1040" s="31">
        <v>3.4000000000000002E-2</v>
      </c>
      <c r="L1040" s="29">
        <f t="shared" si="16"/>
        <v>2.308488612836439</v>
      </c>
    </row>
    <row r="1041" spans="1:12" x14ac:dyDescent="0.2">
      <c r="A1041">
        <v>3394</v>
      </c>
      <c r="B1041" s="43">
        <v>171</v>
      </c>
      <c r="C1041" s="43">
        <v>171</v>
      </c>
      <c r="D1041" s="43">
        <v>85</v>
      </c>
      <c r="E1041" s="31">
        <v>0.497</v>
      </c>
      <c r="F1041" s="31">
        <v>0.158</v>
      </c>
      <c r="G1041" s="31">
        <v>0.316</v>
      </c>
      <c r="H1041" s="31">
        <v>0.32200000000000001</v>
      </c>
      <c r="I1041" s="31">
        <v>0.17499999999999999</v>
      </c>
      <c r="J1041" s="31">
        <v>0.51204819300000004</v>
      </c>
      <c r="K1041" s="31">
        <v>2.9000000000000001E-2</v>
      </c>
      <c r="L1041" s="29">
        <f t="shared" si="16"/>
        <v>2.529351184346035</v>
      </c>
    </row>
    <row r="1042" spans="1:12" x14ac:dyDescent="0.2">
      <c r="A1042">
        <v>3397</v>
      </c>
      <c r="B1042" s="43">
        <v>345</v>
      </c>
      <c r="C1042" s="43">
        <v>345</v>
      </c>
      <c r="D1042" s="43">
        <v>191</v>
      </c>
      <c r="E1042" s="31">
        <v>0.55400000000000005</v>
      </c>
      <c r="F1042" s="31">
        <v>0.20899999999999999</v>
      </c>
      <c r="G1042" s="31">
        <v>0.14799999999999999</v>
      </c>
      <c r="H1042" s="31">
        <v>0.27</v>
      </c>
      <c r="I1042" s="31">
        <v>0.28399999999999997</v>
      </c>
      <c r="J1042" s="31">
        <v>0.60828025500000005</v>
      </c>
      <c r="K1042" s="31">
        <v>0.09</v>
      </c>
      <c r="L1042" s="29">
        <f t="shared" si="16"/>
        <v>2.6934065934065927</v>
      </c>
    </row>
    <row r="1043" spans="1:12" x14ac:dyDescent="0.2">
      <c r="A1043">
        <v>3398</v>
      </c>
      <c r="B1043" s="43">
        <v>297</v>
      </c>
      <c r="C1043" s="43">
        <v>297</v>
      </c>
      <c r="D1043" s="43">
        <v>96</v>
      </c>
      <c r="E1043" s="31">
        <v>0.32300000000000001</v>
      </c>
      <c r="F1043" s="31">
        <v>0.377</v>
      </c>
      <c r="G1043" s="31">
        <v>0.215</v>
      </c>
      <c r="H1043" s="31">
        <v>0.22600000000000001</v>
      </c>
      <c r="I1043" s="31">
        <v>9.8000000000000004E-2</v>
      </c>
      <c r="J1043" s="31">
        <v>0.35294117600000002</v>
      </c>
      <c r="K1043" s="31">
        <v>8.4000000000000005E-2</v>
      </c>
      <c r="L1043" s="29">
        <f t="shared" si="16"/>
        <v>2.0491266375545849</v>
      </c>
    </row>
    <row r="1044" spans="1:12" x14ac:dyDescent="0.2">
      <c r="A1044">
        <v>3399</v>
      </c>
      <c r="B1044" s="43">
        <v>236</v>
      </c>
      <c r="C1044" s="43">
        <v>236</v>
      </c>
      <c r="D1044" s="43">
        <v>164</v>
      </c>
      <c r="E1044" s="31">
        <v>0.69499999999999995</v>
      </c>
      <c r="F1044" s="31">
        <v>0.153</v>
      </c>
      <c r="G1044" s="31">
        <v>0.14799999999999999</v>
      </c>
      <c r="H1044" s="31">
        <v>0.27500000000000002</v>
      </c>
      <c r="I1044" s="31">
        <v>0.41899999999999998</v>
      </c>
      <c r="J1044" s="31">
        <v>0.69787233999999998</v>
      </c>
      <c r="K1044" s="31">
        <v>4.0000000000000001E-3</v>
      </c>
      <c r="L1044" s="29">
        <f t="shared" si="16"/>
        <v>2.9618473895582329</v>
      </c>
    </row>
    <row r="1045" spans="1:12" x14ac:dyDescent="0.2">
      <c r="A1045">
        <v>3401</v>
      </c>
      <c r="B1045" s="43">
        <v>873</v>
      </c>
      <c r="C1045" s="43">
        <v>873</v>
      </c>
      <c r="D1045" s="43">
        <v>334</v>
      </c>
      <c r="E1045" s="31">
        <v>0.38300000000000001</v>
      </c>
      <c r="F1045" s="31">
        <v>0.33300000000000002</v>
      </c>
      <c r="G1045" s="31">
        <v>0.27</v>
      </c>
      <c r="H1045" s="31">
        <v>0.29299999999999998</v>
      </c>
      <c r="I1045" s="31">
        <v>8.8999999999999996E-2</v>
      </c>
      <c r="J1045" s="31">
        <v>0.387921022</v>
      </c>
      <c r="K1045" s="31">
        <v>1.4E-2</v>
      </c>
      <c r="L1045" s="29">
        <f t="shared" si="16"/>
        <v>2.1379310344827589</v>
      </c>
    </row>
    <row r="1046" spans="1:12" x14ac:dyDescent="0.2">
      <c r="A1046">
        <v>3402</v>
      </c>
      <c r="B1046" s="43">
        <v>100</v>
      </c>
      <c r="C1046" s="43">
        <v>100</v>
      </c>
      <c r="D1046" s="43">
        <v>37</v>
      </c>
      <c r="E1046" s="31">
        <v>0.37</v>
      </c>
      <c r="F1046" s="31">
        <v>0.18</v>
      </c>
      <c r="G1046" s="31">
        <v>0.17</v>
      </c>
      <c r="H1046" s="31">
        <v>0.23</v>
      </c>
      <c r="I1046" s="31">
        <v>0.14000000000000001</v>
      </c>
      <c r="J1046" s="31">
        <v>0.51388888899999996</v>
      </c>
      <c r="K1046" s="31">
        <v>0.28000000000000003</v>
      </c>
      <c r="L1046" s="29">
        <f t="shared" si="16"/>
        <v>2.4583333333333335</v>
      </c>
    </row>
    <row r="1047" spans="1:12" x14ac:dyDescent="0.2">
      <c r="A1047">
        <v>3403</v>
      </c>
      <c r="B1047" s="43">
        <v>173</v>
      </c>
      <c r="C1047" s="43">
        <v>173</v>
      </c>
      <c r="D1047" s="43">
        <v>132</v>
      </c>
      <c r="E1047" s="31">
        <v>0.76300000000000001</v>
      </c>
      <c r="F1047" s="31">
        <v>8.1000000000000003E-2</v>
      </c>
      <c r="G1047" s="31">
        <v>0.156</v>
      </c>
      <c r="H1047" s="31">
        <v>0.42799999999999999</v>
      </c>
      <c r="I1047" s="31">
        <v>0.33500000000000002</v>
      </c>
      <c r="J1047" s="31">
        <v>0.76300577999999997</v>
      </c>
      <c r="K1047" s="31">
        <v>0</v>
      </c>
      <c r="L1047" s="29">
        <f t="shared" si="16"/>
        <v>3.0170000000000003</v>
      </c>
    </row>
    <row r="1048" spans="1:12" x14ac:dyDescent="0.2">
      <c r="A1048">
        <v>3405</v>
      </c>
      <c r="B1048" s="43">
        <v>65</v>
      </c>
      <c r="C1048" s="43">
        <v>65</v>
      </c>
      <c r="D1048" s="43">
        <v>34</v>
      </c>
      <c r="E1048" s="31">
        <v>0.52300000000000002</v>
      </c>
      <c r="F1048" s="31">
        <v>0.27700000000000002</v>
      </c>
      <c r="G1048" s="31">
        <v>0.13800000000000001</v>
      </c>
      <c r="H1048" s="31">
        <v>0.27700000000000002</v>
      </c>
      <c r="I1048" s="31">
        <v>0.246</v>
      </c>
      <c r="J1048" s="31">
        <v>0.55737704899999996</v>
      </c>
      <c r="K1048" s="31">
        <v>6.2E-2</v>
      </c>
      <c r="L1048" s="29">
        <f t="shared" si="16"/>
        <v>2.52452025586354</v>
      </c>
    </row>
    <row r="1049" spans="1:12" x14ac:dyDescent="0.2">
      <c r="A1049">
        <v>3406</v>
      </c>
      <c r="B1049" s="43"/>
      <c r="C1049" s="43"/>
      <c r="D1049" s="43"/>
      <c r="E1049" s="31">
        <v>0.375</v>
      </c>
      <c r="F1049" s="31">
        <v>0.29199999999999998</v>
      </c>
      <c r="G1049" s="31">
        <v>0.33300000000000002</v>
      </c>
      <c r="H1049" s="31">
        <v>0.33300000000000002</v>
      </c>
      <c r="I1049" s="31">
        <v>4.2000000000000003E-2</v>
      </c>
      <c r="J1049" s="31">
        <v>0.375</v>
      </c>
      <c r="K1049" s="31">
        <v>0</v>
      </c>
      <c r="L1049" s="29">
        <f t="shared" si="16"/>
        <v>2.125</v>
      </c>
    </row>
    <row r="1050" spans="1:12" x14ac:dyDescent="0.2">
      <c r="A1050">
        <v>3407</v>
      </c>
      <c r="B1050" s="43">
        <v>415</v>
      </c>
      <c r="C1050" s="43">
        <v>415</v>
      </c>
      <c r="D1050" s="43">
        <v>293</v>
      </c>
      <c r="E1050" s="31">
        <v>0.70599999999999996</v>
      </c>
      <c r="F1050" s="31">
        <v>9.1999999999999998E-2</v>
      </c>
      <c r="G1050" s="31">
        <v>0.17100000000000001</v>
      </c>
      <c r="H1050" s="31">
        <v>0.38600000000000001</v>
      </c>
      <c r="I1050" s="31">
        <v>0.32</v>
      </c>
      <c r="J1050" s="31">
        <v>0.72885572099999996</v>
      </c>
      <c r="K1050" s="31">
        <v>3.1E-2</v>
      </c>
      <c r="L1050" s="29">
        <f t="shared" si="16"/>
        <v>2.9638802889576885</v>
      </c>
    </row>
    <row r="1051" spans="1:12" x14ac:dyDescent="0.2">
      <c r="A1051">
        <v>3408</v>
      </c>
      <c r="B1051" s="43">
        <v>654</v>
      </c>
      <c r="C1051" s="43">
        <v>654</v>
      </c>
      <c r="D1051" s="43">
        <v>426</v>
      </c>
      <c r="E1051" s="31">
        <v>0.65100000000000002</v>
      </c>
      <c r="F1051" s="31">
        <v>0.13500000000000001</v>
      </c>
      <c r="G1051" s="31">
        <v>0.19700000000000001</v>
      </c>
      <c r="H1051" s="31">
        <v>0.38700000000000001</v>
      </c>
      <c r="I1051" s="31">
        <v>0.26500000000000001</v>
      </c>
      <c r="J1051" s="31">
        <v>0.66251943999999996</v>
      </c>
      <c r="K1051" s="31">
        <v>1.7000000000000001E-2</v>
      </c>
      <c r="L1051" s="29">
        <f t="shared" si="16"/>
        <v>2.7975584944048832</v>
      </c>
    </row>
    <row r="1052" spans="1:12" x14ac:dyDescent="0.2">
      <c r="A1052">
        <v>3409</v>
      </c>
      <c r="B1052" s="43">
        <v>257</v>
      </c>
      <c r="C1052" s="43">
        <v>257</v>
      </c>
      <c r="D1052" s="43">
        <v>91</v>
      </c>
      <c r="E1052" s="31">
        <v>0.35399999999999998</v>
      </c>
      <c r="F1052" s="31">
        <v>0.35399999999999998</v>
      </c>
      <c r="G1052" s="31">
        <v>0.28799999999999998</v>
      </c>
      <c r="H1052" s="31">
        <v>0.24099999999999999</v>
      </c>
      <c r="I1052" s="31">
        <v>0.113</v>
      </c>
      <c r="J1052" s="31">
        <v>0.35546875</v>
      </c>
      <c r="K1052" s="31">
        <v>4.0000000000000001E-3</v>
      </c>
      <c r="L1052" s="29">
        <f t="shared" si="16"/>
        <v>2.1134538152610443</v>
      </c>
    </row>
    <row r="1053" spans="1:12" x14ac:dyDescent="0.2">
      <c r="A1053">
        <v>3410</v>
      </c>
      <c r="B1053" s="43">
        <v>312</v>
      </c>
      <c r="C1053" s="43">
        <v>312</v>
      </c>
      <c r="D1053" s="43">
        <v>142</v>
      </c>
      <c r="E1053" s="31">
        <v>0.45500000000000002</v>
      </c>
      <c r="F1053" s="31">
        <v>0.26300000000000001</v>
      </c>
      <c r="G1053" s="31">
        <v>0.27200000000000002</v>
      </c>
      <c r="H1053" s="31">
        <v>0.26900000000000002</v>
      </c>
      <c r="I1053" s="31">
        <v>0.186</v>
      </c>
      <c r="J1053" s="31">
        <v>0.45954692600000002</v>
      </c>
      <c r="K1053" s="31">
        <v>0.01</v>
      </c>
      <c r="L1053" s="29">
        <f t="shared" si="16"/>
        <v>2.3818181818181818</v>
      </c>
    </row>
    <row r="1054" spans="1:12" x14ac:dyDescent="0.2">
      <c r="A1054">
        <v>3412</v>
      </c>
      <c r="B1054" s="43">
        <v>421</v>
      </c>
      <c r="C1054" s="43">
        <v>421</v>
      </c>
      <c r="D1054" s="43">
        <v>302</v>
      </c>
      <c r="E1054" s="31">
        <v>0.71699999999999997</v>
      </c>
      <c r="F1054" s="31">
        <v>0.1</v>
      </c>
      <c r="G1054" s="31">
        <v>0.13100000000000001</v>
      </c>
      <c r="H1054" s="31">
        <v>0.373</v>
      </c>
      <c r="I1054" s="31">
        <v>0.34399999999999997</v>
      </c>
      <c r="J1054" s="31">
        <v>0.75689223100000003</v>
      </c>
      <c r="K1054" s="31">
        <v>5.1999999999999998E-2</v>
      </c>
      <c r="L1054" s="29">
        <f t="shared" si="16"/>
        <v>3.0137130801687761</v>
      </c>
    </row>
    <row r="1055" spans="1:12" x14ac:dyDescent="0.2">
      <c r="A1055">
        <v>3413</v>
      </c>
      <c r="B1055" s="43">
        <v>714</v>
      </c>
      <c r="C1055" s="43">
        <v>714</v>
      </c>
      <c r="D1055" s="43">
        <v>402</v>
      </c>
      <c r="E1055" s="31">
        <v>0.56299999999999994</v>
      </c>
      <c r="F1055" s="31">
        <v>0.17199999999999999</v>
      </c>
      <c r="G1055" s="31">
        <v>0.22800000000000001</v>
      </c>
      <c r="H1055" s="31">
        <v>0.39900000000000002</v>
      </c>
      <c r="I1055" s="31">
        <v>0.16400000000000001</v>
      </c>
      <c r="J1055" s="31">
        <v>0.58430232599999998</v>
      </c>
      <c r="K1055" s="31">
        <v>3.5999999999999997E-2</v>
      </c>
      <c r="L1055" s="29">
        <f t="shared" si="16"/>
        <v>2.5736514522821583</v>
      </c>
    </row>
    <row r="1056" spans="1:12" x14ac:dyDescent="0.2">
      <c r="A1056">
        <v>3414</v>
      </c>
      <c r="B1056" s="43">
        <v>368</v>
      </c>
      <c r="C1056" s="43">
        <v>368</v>
      </c>
      <c r="D1056" s="43">
        <v>232</v>
      </c>
      <c r="E1056" s="31">
        <v>0.63</v>
      </c>
      <c r="F1056" s="31">
        <v>0.14899999999999999</v>
      </c>
      <c r="G1056" s="31">
        <v>0.20699999999999999</v>
      </c>
      <c r="H1056" s="31">
        <v>0.32100000000000001</v>
      </c>
      <c r="I1056" s="31">
        <v>0.31</v>
      </c>
      <c r="J1056" s="31">
        <v>0.63911845700000003</v>
      </c>
      <c r="K1056" s="31">
        <v>1.4E-2</v>
      </c>
      <c r="L1056" s="29">
        <f t="shared" si="16"/>
        <v>2.8052738336713996</v>
      </c>
    </row>
    <row r="1057" spans="1:12" x14ac:dyDescent="0.2">
      <c r="A1057">
        <v>3415</v>
      </c>
      <c r="B1057" s="43">
        <v>396</v>
      </c>
      <c r="C1057" s="43">
        <v>396</v>
      </c>
      <c r="D1057" s="43">
        <v>299</v>
      </c>
      <c r="E1057" s="31">
        <v>0.755</v>
      </c>
      <c r="F1057" s="31">
        <v>3.3000000000000002E-2</v>
      </c>
      <c r="G1057" s="31">
        <v>8.3000000000000004E-2</v>
      </c>
      <c r="H1057" s="31">
        <v>0.374</v>
      </c>
      <c r="I1057" s="31">
        <v>0.38100000000000001</v>
      </c>
      <c r="J1057" s="31">
        <v>0.86666666699999995</v>
      </c>
      <c r="K1057" s="31">
        <v>0.129</v>
      </c>
      <c r="L1057" s="29">
        <f t="shared" si="16"/>
        <v>3.266360505166475</v>
      </c>
    </row>
    <row r="1058" spans="1:12" x14ac:dyDescent="0.2">
      <c r="A1058">
        <v>3416</v>
      </c>
      <c r="B1058" s="43">
        <v>41</v>
      </c>
      <c r="C1058" s="43">
        <v>41</v>
      </c>
      <c r="D1058" s="43">
        <v>36</v>
      </c>
      <c r="E1058" s="31">
        <v>0.878</v>
      </c>
      <c r="F1058" s="31">
        <v>0</v>
      </c>
      <c r="G1058" s="31">
        <v>0.122</v>
      </c>
      <c r="H1058" s="31">
        <v>0.34100000000000003</v>
      </c>
      <c r="I1058" s="31">
        <v>0.53700000000000003</v>
      </c>
      <c r="J1058" s="31">
        <v>0.87804877999999997</v>
      </c>
      <c r="K1058" s="31">
        <v>0</v>
      </c>
      <c r="L1058" s="29">
        <f t="shared" si="16"/>
        <v>3.415</v>
      </c>
    </row>
    <row r="1059" spans="1:12" x14ac:dyDescent="0.2">
      <c r="A1059">
        <v>3417</v>
      </c>
      <c r="B1059" s="43">
        <v>231</v>
      </c>
      <c r="C1059" s="43">
        <v>231</v>
      </c>
      <c r="D1059" s="43">
        <v>112</v>
      </c>
      <c r="E1059" s="31">
        <v>0.48499999999999999</v>
      </c>
      <c r="F1059" s="31">
        <v>0.29399999999999998</v>
      </c>
      <c r="G1059" s="31">
        <v>0.21199999999999999</v>
      </c>
      <c r="H1059" s="31">
        <v>0.247</v>
      </c>
      <c r="I1059" s="31">
        <v>0.23799999999999999</v>
      </c>
      <c r="J1059" s="31">
        <v>0.48908296899999998</v>
      </c>
      <c r="K1059" s="31">
        <v>8.9999999999999993E-3</v>
      </c>
      <c r="L1059" s="29">
        <f t="shared" si="16"/>
        <v>2.432896064581231</v>
      </c>
    </row>
    <row r="1060" spans="1:12" x14ac:dyDescent="0.2">
      <c r="A1060">
        <v>3418</v>
      </c>
      <c r="B1060" s="43">
        <v>53</v>
      </c>
      <c r="C1060" s="43">
        <v>53</v>
      </c>
      <c r="D1060" s="43">
        <v>29</v>
      </c>
      <c r="E1060" s="31">
        <v>0.54700000000000004</v>
      </c>
      <c r="F1060" s="31">
        <v>0.13200000000000001</v>
      </c>
      <c r="G1060" s="31">
        <v>0.28299999999999997</v>
      </c>
      <c r="H1060" s="31">
        <v>0.45300000000000001</v>
      </c>
      <c r="I1060" s="31">
        <v>9.4E-2</v>
      </c>
      <c r="J1060" s="31">
        <v>0.56862745100000001</v>
      </c>
      <c r="K1060" s="31">
        <v>3.7999999999999999E-2</v>
      </c>
      <c r="L1060" s="29">
        <f t="shared" si="16"/>
        <v>2.5291060291060292</v>
      </c>
    </row>
    <row r="1061" spans="1:12" x14ac:dyDescent="0.2">
      <c r="A1061">
        <v>3419</v>
      </c>
      <c r="B1061" s="43">
        <v>664</v>
      </c>
      <c r="C1061" s="43">
        <v>664</v>
      </c>
      <c r="D1061" s="43">
        <v>491</v>
      </c>
      <c r="E1061" s="31">
        <v>0.73899999999999999</v>
      </c>
      <c r="F1061" s="31">
        <v>8.1000000000000003E-2</v>
      </c>
      <c r="G1061" s="31">
        <v>0.16600000000000001</v>
      </c>
      <c r="H1061" s="31">
        <v>0.39600000000000002</v>
      </c>
      <c r="I1061" s="31">
        <v>0.34300000000000003</v>
      </c>
      <c r="J1061" s="31">
        <v>0.74961832100000003</v>
      </c>
      <c r="K1061" s="31">
        <v>1.4E-2</v>
      </c>
      <c r="L1061" s="29">
        <f t="shared" si="16"/>
        <v>3.0152129817444222</v>
      </c>
    </row>
    <row r="1062" spans="1:12" x14ac:dyDescent="0.2">
      <c r="A1062">
        <v>3421</v>
      </c>
      <c r="B1062" s="43">
        <v>44</v>
      </c>
      <c r="C1062" s="43">
        <v>44</v>
      </c>
      <c r="D1062" s="43">
        <v>31</v>
      </c>
      <c r="E1062" s="31">
        <v>0.70499999999999996</v>
      </c>
      <c r="F1062" s="31">
        <v>0.114</v>
      </c>
      <c r="G1062" s="31">
        <v>0.182</v>
      </c>
      <c r="H1062" s="31">
        <v>0.432</v>
      </c>
      <c r="I1062" s="31">
        <v>0.27300000000000002</v>
      </c>
      <c r="J1062" s="31">
        <v>0.70454545499999999</v>
      </c>
      <c r="K1062" s="31">
        <v>0</v>
      </c>
      <c r="L1062" s="29">
        <f t="shared" si="16"/>
        <v>2.8660000000000001</v>
      </c>
    </row>
    <row r="1063" spans="1:12" x14ac:dyDescent="0.2">
      <c r="A1063">
        <v>3422</v>
      </c>
      <c r="B1063" s="43">
        <v>62</v>
      </c>
      <c r="C1063" s="43">
        <v>62</v>
      </c>
      <c r="D1063" s="43">
        <v>26</v>
      </c>
      <c r="E1063" s="31">
        <v>0.41899999999999998</v>
      </c>
      <c r="F1063" s="31">
        <v>0.21</v>
      </c>
      <c r="G1063" s="31">
        <v>0.371</v>
      </c>
      <c r="H1063" s="31">
        <v>0.25800000000000001</v>
      </c>
      <c r="I1063" s="31">
        <v>0.161</v>
      </c>
      <c r="J1063" s="31">
        <v>0.41935483899999998</v>
      </c>
      <c r="K1063" s="31">
        <v>0</v>
      </c>
      <c r="L1063" s="29">
        <f t="shared" si="16"/>
        <v>2.37</v>
      </c>
    </row>
    <row r="1064" spans="1:12" x14ac:dyDescent="0.2">
      <c r="A1064">
        <v>3423</v>
      </c>
      <c r="B1064" s="43">
        <v>288</v>
      </c>
      <c r="C1064" s="43">
        <v>288</v>
      </c>
      <c r="D1064" s="43">
        <v>227</v>
      </c>
      <c r="E1064" s="31">
        <v>0.78800000000000003</v>
      </c>
      <c r="F1064" s="31">
        <v>4.4999999999999998E-2</v>
      </c>
      <c r="G1064" s="31">
        <v>0.128</v>
      </c>
      <c r="H1064" s="31">
        <v>0.39600000000000002</v>
      </c>
      <c r="I1064" s="31">
        <v>0.39200000000000002</v>
      </c>
      <c r="J1064" s="31">
        <v>0.81949458500000005</v>
      </c>
      <c r="K1064" s="31">
        <v>3.7999999999999999E-2</v>
      </c>
      <c r="L1064" s="29">
        <f t="shared" si="16"/>
        <v>3.1777546777546783</v>
      </c>
    </row>
    <row r="1065" spans="1:12" x14ac:dyDescent="0.2">
      <c r="A1065">
        <v>3424</v>
      </c>
      <c r="B1065" s="43">
        <v>182</v>
      </c>
      <c r="C1065" s="43">
        <v>182</v>
      </c>
      <c r="D1065" s="43">
        <v>80</v>
      </c>
      <c r="E1065" s="31">
        <v>0.44</v>
      </c>
      <c r="F1065" s="31">
        <v>0.31900000000000001</v>
      </c>
      <c r="G1065" s="31">
        <v>0.23599999999999999</v>
      </c>
      <c r="H1065" s="31">
        <v>0.26900000000000002</v>
      </c>
      <c r="I1065" s="31">
        <v>0.17</v>
      </c>
      <c r="J1065" s="31">
        <v>0.44198894999999999</v>
      </c>
      <c r="K1065" s="31">
        <v>5.0000000000000001E-3</v>
      </c>
      <c r="L1065" s="29">
        <f t="shared" si="16"/>
        <v>2.2894472361809046</v>
      </c>
    </row>
    <row r="1066" spans="1:12" x14ac:dyDescent="0.2">
      <c r="A1066">
        <v>3425</v>
      </c>
      <c r="B1066" s="43">
        <v>234</v>
      </c>
      <c r="C1066" s="43">
        <v>234</v>
      </c>
      <c r="D1066" s="43">
        <v>150</v>
      </c>
      <c r="E1066" s="31">
        <v>0.64100000000000001</v>
      </c>
      <c r="F1066" s="31">
        <v>0.13200000000000001</v>
      </c>
      <c r="G1066" s="31">
        <v>0.214</v>
      </c>
      <c r="H1066" s="31">
        <v>0.29499999999999998</v>
      </c>
      <c r="I1066" s="31">
        <v>0.34599999999999997</v>
      </c>
      <c r="J1066" s="31">
        <v>0.64935064899999995</v>
      </c>
      <c r="K1066" s="31">
        <v>1.2999999999999999E-2</v>
      </c>
      <c r="L1066" s="29">
        <f t="shared" si="16"/>
        <v>2.8662613981762917</v>
      </c>
    </row>
    <row r="1067" spans="1:12" x14ac:dyDescent="0.2">
      <c r="A1067">
        <v>3426</v>
      </c>
      <c r="B1067" s="43">
        <v>105</v>
      </c>
      <c r="C1067" s="43">
        <v>105</v>
      </c>
      <c r="D1067" s="43">
        <v>24</v>
      </c>
      <c r="E1067" s="31">
        <v>0.22900000000000001</v>
      </c>
      <c r="F1067" s="31">
        <v>0.36199999999999999</v>
      </c>
      <c r="G1067" s="31">
        <v>0.4</v>
      </c>
      <c r="H1067" s="31">
        <v>0.13300000000000001</v>
      </c>
      <c r="I1067" s="31">
        <v>9.5000000000000001E-2</v>
      </c>
      <c r="J1067" s="31">
        <v>0.23076923099999999</v>
      </c>
      <c r="K1067" s="31">
        <v>0.01</v>
      </c>
      <c r="L1067" s="29">
        <f t="shared" si="16"/>
        <v>1.9606060606060605</v>
      </c>
    </row>
    <row r="1068" spans="1:12" x14ac:dyDescent="0.2">
      <c r="A1068">
        <v>3429</v>
      </c>
      <c r="B1068" s="43">
        <v>331</v>
      </c>
      <c r="C1068" s="43">
        <v>331</v>
      </c>
      <c r="D1068" s="43">
        <v>270</v>
      </c>
      <c r="E1068" s="31">
        <v>0.81599999999999995</v>
      </c>
      <c r="F1068" s="31">
        <v>6.3E-2</v>
      </c>
      <c r="G1068" s="31">
        <v>0.109</v>
      </c>
      <c r="H1068" s="31">
        <v>0.30499999999999999</v>
      </c>
      <c r="I1068" s="31">
        <v>0.51100000000000001</v>
      </c>
      <c r="J1068" s="31">
        <v>0.82568807300000002</v>
      </c>
      <c r="K1068" s="31">
        <v>1.2E-2</v>
      </c>
      <c r="L1068" s="29">
        <f t="shared" si="16"/>
        <v>3.2793522267206479</v>
      </c>
    </row>
    <row r="1069" spans="1:12" x14ac:dyDescent="0.2">
      <c r="A1069">
        <v>3430</v>
      </c>
      <c r="B1069" s="43">
        <v>153</v>
      </c>
      <c r="C1069" s="43">
        <v>153</v>
      </c>
      <c r="D1069" s="43">
        <v>95</v>
      </c>
      <c r="E1069" s="31">
        <v>0.621</v>
      </c>
      <c r="F1069" s="31">
        <v>0.157</v>
      </c>
      <c r="G1069" s="31">
        <v>0.216</v>
      </c>
      <c r="H1069" s="31">
        <v>0.26800000000000002</v>
      </c>
      <c r="I1069" s="31">
        <v>0.35299999999999998</v>
      </c>
      <c r="J1069" s="31">
        <v>0.625</v>
      </c>
      <c r="K1069" s="31">
        <v>7.0000000000000001E-3</v>
      </c>
      <c r="L1069" s="29">
        <f t="shared" si="16"/>
        <v>2.8247734138972809</v>
      </c>
    </row>
    <row r="1070" spans="1:12" x14ac:dyDescent="0.2">
      <c r="A1070">
        <v>3431</v>
      </c>
      <c r="B1070" s="43">
        <v>654</v>
      </c>
      <c r="C1070" s="43">
        <v>654</v>
      </c>
      <c r="D1070" s="43">
        <v>212</v>
      </c>
      <c r="E1070" s="31">
        <v>0.32400000000000001</v>
      </c>
      <c r="F1070" s="31">
        <v>0.41</v>
      </c>
      <c r="G1070" s="31">
        <v>0.24</v>
      </c>
      <c r="H1070" s="31">
        <v>0.245</v>
      </c>
      <c r="I1070" s="31">
        <v>0.08</v>
      </c>
      <c r="J1070" s="31">
        <v>0.332810047</v>
      </c>
      <c r="K1070" s="31">
        <v>2.5999999999999999E-2</v>
      </c>
      <c r="L1070" s="29">
        <f t="shared" si="16"/>
        <v>1.9969199178644765</v>
      </c>
    </row>
    <row r="1071" spans="1:12" x14ac:dyDescent="0.2">
      <c r="A1071">
        <v>3432</v>
      </c>
      <c r="B1071" s="43">
        <v>217</v>
      </c>
      <c r="C1071" s="43">
        <v>217</v>
      </c>
      <c r="D1071" s="43">
        <v>72</v>
      </c>
      <c r="E1071" s="31">
        <v>0.33200000000000002</v>
      </c>
      <c r="F1071" s="31">
        <v>0.438</v>
      </c>
      <c r="G1071" s="31">
        <v>0.21199999999999999</v>
      </c>
      <c r="H1071" s="31">
        <v>0.20699999999999999</v>
      </c>
      <c r="I1071" s="31">
        <v>0.124</v>
      </c>
      <c r="J1071" s="31">
        <v>0.33802816899999999</v>
      </c>
      <c r="K1071" s="31">
        <v>1.7999999999999999E-2</v>
      </c>
      <c r="L1071" s="29">
        <f t="shared" si="16"/>
        <v>2.0152749490835031</v>
      </c>
    </row>
    <row r="1072" spans="1:12" x14ac:dyDescent="0.2">
      <c r="A1072">
        <v>3433</v>
      </c>
      <c r="B1072" s="43">
        <v>277</v>
      </c>
      <c r="C1072" s="43">
        <v>277</v>
      </c>
      <c r="D1072" s="43">
        <v>244</v>
      </c>
      <c r="E1072" s="31">
        <v>0.88100000000000001</v>
      </c>
      <c r="F1072" s="31">
        <v>4.7E-2</v>
      </c>
      <c r="G1072" s="31">
        <v>5.8000000000000003E-2</v>
      </c>
      <c r="H1072" s="31">
        <v>0.25600000000000001</v>
      </c>
      <c r="I1072" s="31">
        <v>0.625</v>
      </c>
      <c r="J1072" s="31">
        <v>0.89377289400000004</v>
      </c>
      <c r="K1072" s="31">
        <v>1.4E-2</v>
      </c>
      <c r="L1072" s="29">
        <f t="shared" si="16"/>
        <v>3.479716024340771</v>
      </c>
    </row>
    <row r="1073" spans="1:12" x14ac:dyDescent="0.2">
      <c r="A1073">
        <v>3434</v>
      </c>
      <c r="B1073" s="43">
        <v>974</v>
      </c>
      <c r="C1073" s="43">
        <v>974</v>
      </c>
      <c r="D1073" s="43">
        <v>461</v>
      </c>
      <c r="E1073" s="31">
        <v>0.47299999999999998</v>
      </c>
      <c r="F1073" s="31">
        <v>0.26400000000000001</v>
      </c>
      <c r="G1073" s="31">
        <v>0.246</v>
      </c>
      <c r="H1073" s="31">
        <v>0.311</v>
      </c>
      <c r="I1073" s="31">
        <v>0.16200000000000001</v>
      </c>
      <c r="J1073" s="31">
        <v>0.48121085600000002</v>
      </c>
      <c r="K1073" s="31">
        <v>1.6E-2</v>
      </c>
      <c r="L1073" s="29">
        <f t="shared" si="16"/>
        <v>2.3750000000000004</v>
      </c>
    </row>
    <row r="1074" spans="1:12" x14ac:dyDescent="0.2">
      <c r="A1074">
        <v>3435</v>
      </c>
      <c r="B1074" s="43">
        <v>781</v>
      </c>
      <c r="C1074" s="43">
        <v>781</v>
      </c>
      <c r="D1074" s="43">
        <v>589</v>
      </c>
      <c r="E1074" s="31">
        <v>0.754</v>
      </c>
      <c r="F1074" s="31">
        <v>8.2000000000000003E-2</v>
      </c>
      <c r="G1074" s="31">
        <v>0.13800000000000001</v>
      </c>
      <c r="H1074" s="31">
        <v>0.439</v>
      </c>
      <c r="I1074" s="31">
        <v>0.315</v>
      </c>
      <c r="J1074" s="31">
        <v>0.77398160299999996</v>
      </c>
      <c r="K1074" s="31">
        <v>2.5999999999999999E-2</v>
      </c>
      <c r="L1074" s="29">
        <f t="shared" si="16"/>
        <v>3.0133470225872689</v>
      </c>
    </row>
    <row r="1075" spans="1:12" x14ac:dyDescent="0.2">
      <c r="A1075">
        <v>3436</v>
      </c>
      <c r="B1075" s="43">
        <v>328</v>
      </c>
      <c r="C1075" s="43">
        <v>328</v>
      </c>
      <c r="D1075" s="43">
        <v>294</v>
      </c>
      <c r="E1075" s="31">
        <v>0.89600000000000002</v>
      </c>
      <c r="F1075" s="31">
        <v>3.6999999999999998E-2</v>
      </c>
      <c r="G1075" s="31">
        <v>6.7000000000000004E-2</v>
      </c>
      <c r="H1075" s="31">
        <v>0.14299999999999999</v>
      </c>
      <c r="I1075" s="31">
        <v>0.753</v>
      </c>
      <c r="J1075" s="31">
        <v>0.89634146299999995</v>
      </c>
      <c r="K1075" s="31">
        <v>0</v>
      </c>
      <c r="L1075" s="29">
        <f t="shared" si="16"/>
        <v>3.6120000000000001</v>
      </c>
    </row>
    <row r="1076" spans="1:12" x14ac:dyDescent="0.2">
      <c r="A1076">
        <v>3437</v>
      </c>
      <c r="B1076" s="43">
        <v>294</v>
      </c>
      <c r="C1076" s="43">
        <v>294</v>
      </c>
      <c r="D1076" s="43">
        <v>216</v>
      </c>
      <c r="E1076" s="31">
        <v>0.73499999999999999</v>
      </c>
      <c r="F1076" s="31">
        <v>0.11899999999999999</v>
      </c>
      <c r="G1076" s="31">
        <v>0.14299999999999999</v>
      </c>
      <c r="H1076" s="31">
        <v>0.28899999999999998</v>
      </c>
      <c r="I1076" s="31">
        <v>0.44600000000000001</v>
      </c>
      <c r="J1076" s="31">
        <v>0.737201365</v>
      </c>
      <c r="K1076" s="31">
        <v>3.0000000000000001E-3</v>
      </c>
      <c r="L1076" s="29">
        <f t="shared" si="16"/>
        <v>3.0651955867602809</v>
      </c>
    </row>
    <row r="1077" spans="1:12" x14ac:dyDescent="0.2">
      <c r="A1077">
        <v>3439</v>
      </c>
      <c r="B1077" s="43">
        <v>257</v>
      </c>
      <c r="C1077" s="43">
        <v>257</v>
      </c>
      <c r="D1077" s="43">
        <v>122</v>
      </c>
      <c r="E1077" s="31">
        <v>0.47499999999999998</v>
      </c>
      <c r="F1077" s="31">
        <v>0.31900000000000001</v>
      </c>
      <c r="G1077" s="31">
        <v>0.20599999999999999</v>
      </c>
      <c r="H1077" s="31">
        <v>0.27200000000000002</v>
      </c>
      <c r="I1077" s="31">
        <v>0.20200000000000001</v>
      </c>
      <c r="J1077" s="31">
        <v>0.47470817100000001</v>
      </c>
      <c r="K1077" s="31">
        <v>0</v>
      </c>
      <c r="L1077" s="29">
        <f t="shared" si="16"/>
        <v>2.3550000000000004</v>
      </c>
    </row>
    <row r="1078" spans="1:12" x14ac:dyDescent="0.2">
      <c r="A1078">
        <v>3440</v>
      </c>
      <c r="B1078" s="43">
        <v>354</v>
      </c>
      <c r="C1078" s="43">
        <v>354</v>
      </c>
      <c r="D1078" s="43">
        <v>295</v>
      </c>
      <c r="E1078" s="31">
        <v>0.83299999999999996</v>
      </c>
      <c r="F1078" s="31">
        <v>6.8000000000000005E-2</v>
      </c>
      <c r="G1078" s="31">
        <v>9.6000000000000002E-2</v>
      </c>
      <c r="H1078" s="31">
        <v>0.28199999999999997</v>
      </c>
      <c r="I1078" s="31">
        <v>0.55100000000000005</v>
      </c>
      <c r="J1078" s="31">
        <v>0.83569405100000005</v>
      </c>
      <c r="K1078" s="31">
        <v>3.0000000000000001E-3</v>
      </c>
      <c r="L1078" s="29">
        <f t="shared" si="16"/>
        <v>3.3199598796389167</v>
      </c>
    </row>
    <row r="1079" spans="1:12" x14ac:dyDescent="0.2">
      <c r="A1079">
        <v>3441</v>
      </c>
      <c r="B1079" s="43">
        <v>276</v>
      </c>
      <c r="C1079" s="43">
        <v>276</v>
      </c>
      <c r="D1079" s="43">
        <v>225</v>
      </c>
      <c r="E1079" s="31">
        <v>0.81499999999999995</v>
      </c>
      <c r="F1079" s="31">
        <v>0.08</v>
      </c>
      <c r="G1079" s="31">
        <v>9.8000000000000004E-2</v>
      </c>
      <c r="H1079" s="31">
        <v>0.308</v>
      </c>
      <c r="I1079" s="31">
        <v>0.50700000000000001</v>
      </c>
      <c r="J1079" s="31">
        <v>0.82116788299999999</v>
      </c>
      <c r="K1079" s="31">
        <v>7.0000000000000001E-3</v>
      </c>
      <c r="L1079" s="29">
        <f t="shared" si="16"/>
        <v>3.250755287009063</v>
      </c>
    </row>
    <row r="1080" spans="1:12" x14ac:dyDescent="0.2">
      <c r="A1080">
        <v>3442</v>
      </c>
      <c r="B1080" s="43">
        <v>333</v>
      </c>
      <c r="C1080" s="43">
        <v>333</v>
      </c>
      <c r="D1080" s="43">
        <v>262</v>
      </c>
      <c r="E1080" s="31">
        <v>0.78700000000000003</v>
      </c>
      <c r="F1080" s="31">
        <v>8.1000000000000003E-2</v>
      </c>
      <c r="G1080" s="31">
        <v>0.126</v>
      </c>
      <c r="H1080" s="31">
        <v>0.29699999999999999</v>
      </c>
      <c r="I1080" s="31">
        <v>0.48899999999999999</v>
      </c>
      <c r="J1080" s="31">
        <v>0.79154078500000002</v>
      </c>
      <c r="K1080" s="31">
        <v>6.0000000000000001E-3</v>
      </c>
      <c r="L1080" s="29">
        <f t="shared" si="16"/>
        <v>3.1991951710261568</v>
      </c>
    </row>
    <row r="1081" spans="1:12" x14ac:dyDescent="0.2">
      <c r="A1081">
        <v>3444</v>
      </c>
      <c r="B1081" s="43">
        <v>85</v>
      </c>
      <c r="C1081" s="43">
        <v>85</v>
      </c>
      <c r="D1081" s="43">
        <v>47</v>
      </c>
      <c r="E1081" s="31">
        <v>0.55300000000000005</v>
      </c>
      <c r="F1081" s="31">
        <v>0.224</v>
      </c>
      <c r="G1081" s="31">
        <v>0.224</v>
      </c>
      <c r="H1081" s="31">
        <v>0.34100000000000003</v>
      </c>
      <c r="I1081" s="31">
        <v>0.21199999999999999</v>
      </c>
      <c r="J1081" s="31">
        <v>0.55294117600000003</v>
      </c>
      <c r="K1081" s="31">
        <v>0</v>
      </c>
      <c r="L1081" s="29">
        <f t="shared" si="16"/>
        <v>2.5430000000000001</v>
      </c>
    </row>
    <row r="1082" spans="1:12" x14ac:dyDescent="0.2">
      <c r="A1082">
        <v>3446</v>
      </c>
      <c r="B1082" s="43"/>
      <c r="C1082" s="43"/>
      <c r="D1082" s="43"/>
      <c r="E1082" s="31">
        <v>0.65</v>
      </c>
      <c r="F1082" s="31">
        <v>0.15</v>
      </c>
      <c r="G1082" s="31">
        <v>0.19</v>
      </c>
      <c r="H1082" s="31">
        <v>0.25</v>
      </c>
      <c r="I1082" s="31">
        <v>0.4</v>
      </c>
      <c r="J1082" s="31">
        <v>0.65656565700000002</v>
      </c>
      <c r="K1082" s="31">
        <v>0.01</v>
      </c>
      <c r="L1082" s="29">
        <f t="shared" si="16"/>
        <v>2.9090909090909092</v>
      </c>
    </row>
    <row r="1083" spans="1:12" x14ac:dyDescent="0.2">
      <c r="A1083">
        <v>3447</v>
      </c>
      <c r="B1083" s="43">
        <v>547</v>
      </c>
      <c r="C1083" s="43">
        <v>547</v>
      </c>
      <c r="D1083" s="43">
        <v>336</v>
      </c>
      <c r="E1083" s="31">
        <v>0.61399999999999999</v>
      </c>
      <c r="F1083" s="31">
        <v>0.152</v>
      </c>
      <c r="G1083" s="31">
        <v>0.218</v>
      </c>
      <c r="H1083" s="31">
        <v>0.39900000000000002</v>
      </c>
      <c r="I1083" s="31">
        <v>0.216</v>
      </c>
      <c r="J1083" s="31">
        <v>0.62453531600000001</v>
      </c>
      <c r="K1083" s="31">
        <v>1.6E-2</v>
      </c>
      <c r="L1083" s="29">
        <f t="shared" si="16"/>
        <v>2.6920731707317076</v>
      </c>
    </row>
    <row r="1084" spans="1:12" x14ac:dyDescent="0.2">
      <c r="A1084">
        <v>3448</v>
      </c>
      <c r="B1084" s="43">
        <v>765</v>
      </c>
      <c r="C1084" s="43">
        <v>765</v>
      </c>
      <c r="D1084" s="43">
        <v>377</v>
      </c>
      <c r="E1084" s="31">
        <v>0.49299999999999999</v>
      </c>
      <c r="F1084" s="31">
        <v>0.25800000000000001</v>
      </c>
      <c r="G1084" s="31">
        <v>0.23100000000000001</v>
      </c>
      <c r="H1084" s="31">
        <v>0.312</v>
      </c>
      <c r="I1084" s="31">
        <v>0.18</v>
      </c>
      <c r="J1084" s="31">
        <v>0.50199733700000004</v>
      </c>
      <c r="K1084" s="31">
        <v>1.7999999999999999E-2</v>
      </c>
      <c r="L1084" s="29">
        <f t="shared" si="16"/>
        <v>2.4195519348268837</v>
      </c>
    </row>
    <row r="1085" spans="1:12" x14ac:dyDescent="0.2">
      <c r="A1085">
        <v>3449</v>
      </c>
      <c r="B1085" s="43">
        <v>191</v>
      </c>
      <c r="C1085" s="43">
        <v>191</v>
      </c>
      <c r="D1085" s="43">
        <v>70</v>
      </c>
      <c r="E1085" s="31">
        <v>0.36599999999999999</v>
      </c>
      <c r="F1085" s="31">
        <v>0.377</v>
      </c>
      <c r="G1085" s="31">
        <v>0.23599999999999999</v>
      </c>
      <c r="H1085" s="31">
        <v>0.19900000000000001</v>
      </c>
      <c r="I1085" s="31">
        <v>0.16800000000000001</v>
      </c>
      <c r="J1085" s="31">
        <v>0.37433155099999998</v>
      </c>
      <c r="K1085" s="31">
        <v>2.1000000000000001E-2</v>
      </c>
      <c r="L1085" s="29">
        <f t="shared" si="16"/>
        <v>2.163432073544433</v>
      </c>
    </row>
    <row r="1086" spans="1:12" x14ac:dyDescent="0.2">
      <c r="A1086">
        <v>3452</v>
      </c>
      <c r="B1086" s="43">
        <v>89</v>
      </c>
      <c r="C1086" s="43">
        <v>89</v>
      </c>
      <c r="D1086" s="43">
        <v>36</v>
      </c>
      <c r="E1086" s="31">
        <v>0.40400000000000003</v>
      </c>
      <c r="F1086" s="31">
        <v>0.30299999999999999</v>
      </c>
      <c r="G1086" s="31">
        <v>0.25800000000000001</v>
      </c>
      <c r="H1086" s="31">
        <v>0.20200000000000001</v>
      </c>
      <c r="I1086" s="31">
        <v>0.20200000000000001</v>
      </c>
      <c r="J1086" s="31">
        <v>0.41860465099999999</v>
      </c>
      <c r="K1086" s="31">
        <v>3.4000000000000002E-2</v>
      </c>
      <c r="L1086" s="29">
        <f t="shared" si="16"/>
        <v>2.3115942028985508</v>
      </c>
    </row>
    <row r="1087" spans="1:12" x14ac:dyDescent="0.2">
      <c r="A1087">
        <v>3453</v>
      </c>
      <c r="B1087" s="43">
        <v>182</v>
      </c>
      <c r="C1087" s="43">
        <v>182</v>
      </c>
      <c r="D1087" s="43">
        <v>64</v>
      </c>
      <c r="E1087" s="31">
        <v>0.35199999999999998</v>
      </c>
      <c r="F1087" s="31">
        <v>0.46700000000000003</v>
      </c>
      <c r="G1087" s="31">
        <v>0.17</v>
      </c>
      <c r="H1087" s="31">
        <v>0.22500000000000001</v>
      </c>
      <c r="I1087" s="31">
        <v>0.126</v>
      </c>
      <c r="J1087" s="31">
        <v>0.35555555599999999</v>
      </c>
      <c r="K1087" s="31">
        <v>1.0999999999999999E-2</v>
      </c>
      <c r="L1087" s="29">
        <f t="shared" si="16"/>
        <v>2.0080889787664309</v>
      </c>
    </row>
    <row r="1088" spans="1:12" x14ac:dyDescent="0.2">
      <c r="A1088">
        <v>3454</v>
      </c>
      <c r="B1088" s="43">
        <v>133</v>
      </c>
      <c r="C1088" s="43">
        <v>133</v>
      </c>
      <c r="D1088" s="43">
        <v>89</v>
      </c>
      <c r="E1088" s="31">
        <v>0.66900000000000004</v>
      </c>
      <c r="F1088" s="31">
        <v>0.128</v>
      </c>
      <c r="G1088" s="31">
        <v>0.20300000000000001</v>
      </c>
      <c r="H1088" s="31">
        <v>0.33800000000000002</v>
      </c>
      <c r="I1088" s="31">
        <v>0.33100000000000002</v>
      </c>
      <c r="J1088" s="31">
        <v>0.66917293200000005</v>
      </c>
      <c r="K1088" s="31">
        <v>0</v>
      </c>
      <c r="L1088" s="29">
        <f t="shared" si="16"/>
        <v>2.8719999999999999</v>
      </c>
    </row>
    <row r="1089" spans="1:12" x14ac:dyDescent="0.2">
      <c r="A1089">
        <v>3455</v>
      </c>
      <c r="B1089" s="43">
        <v>150</v>
      </c>
      <c r="C1089" s="43">
        <v>150</v>
      </c>
      <c r="D1089" s="43">
        <v>76</v>
      </c>
      <c r="E1089" s="31">
        <v>0.50700000000000001</v>
      </c>
      <c r="F1089" s="31">
        <v>0.29299999999999998</v>
      </c>
      <c r="G1089" s="31">
        <v>0.2</v>
      </c>
      <c r="H1089" s="31">
        <v>0.28000000000000003</v>
      </c>
      <c r="I1089" s="31">
        <v>0.22700000000000001</v>
      </c>
      <c r="J1089" s="31">
        <v>0.50666666699999996</v>
      </c>
      <c r="K1089" s="31">
        <v>0</v>
      </c>
      <c r="L1089" s="29">
        <f t="shared" si="16"/>
        <v>2.4410000000000003</v>
      </c>
    </row>
    <row r="1090" spans="1:12" x14ac:dyDescent="0.2">
      <c r="A1090">
        <v>3456</v>
      </c>
      <c r="B1090" s="43">
        <v>336</v>
      </c>
      <c r="C1090" s="43">
        <v>336</v>
      </c>
      <c r="D1090" s="43">
        <v>217</v>
      </c>
      <c r="E1090" s="31">
        <v>0.64600000000000002</v>
      </c>
      <c r="F1090" s="31">
        <v>0.13100000000000001</v>
      </c>
      <c r="G1090" s="31">
        <v>0.19</v>
      </c>
      <c r="H1090" s="31">
        <v>0.36599999999999999</v>
      </c>
      <c r="I1090" s="31">
        <v>0.28000000000000003</v>
      </c>
      <c r="J1090" s="31">
        <v>0.66769230800000001</v>
      </c>
      <c r="K1090" s="31">
        <v>3.3000000000000002E-2</v>
      </c>
      <c r="L1090" s="29">
        <f t="shared" si="16"/>
        <v>2.8221302998965876</v>
      </c>
    </row>
    <row r="1091" spans="1:12" x14ac:dyDescent="0.2">
      <c r="A1091">
        <v>3457</v>
      </c>
      <c r="B1091" s="43">
        <v>185</v>
      </c>
      <c r="C1091" s="43">
        <v>185</v>
      </c>
      <c r="D1091" s="43">
        <v>92</v>
      </c>
      <c r="E1091" s="31">
        <v>0.497</v>
      </c>
      <c r="F1091" s="31">
        <v>0.19500000000000001</v>
      </c>
      <c r="G1091" s="31">
        <v>0.29699999999999999</v>
      </c>
      <c r="H1091" s="31">
        <v>0.30299999999999999</v>
      </c>
      <c r="I1091" s="31">
        <v>0.19500000000000001</v>
      </c>
      <c r="J1091" s="31">
        <v>0.50273224000000005</v>
      </c>
      <c r="K1091" s="31">
        <v>1.0999999999999999E-2</v>
      </c>
      <c r="L1091" s="29">
        <f t="shared" ref="L1091:L1154" si="17">(F1091+2*G1091+3*H1091+4*I1091)/(1-K1091)</f>
        <v>2.5055611729019209</v>
      </c>
    </row>
    <row r="1092" spans="1:12" x14ac:dyDescent="0.2">
      <c r="A1092">
        <v>3458</v>
      </c>
      <c r="B1092" s="43">
        <v>834</v>
      </c>
      <c r="C1092" s="43">
        <v>834</v>
      </c>
      <c r="D1092" s="43">
        <v>490</v>
      </c>
      <c r="E1092" s="31">
        <v>0.58799999999999997</v>
      </c>
      <c r="F1092" s="31">
        <v>0.16400000000000001</v>
      </c>
      <c r="G1092" s="31">
        <v>0.23599999999999999</v>
      </c>
      <c r="H1092" s="31">
        <v>0.373</v>
      </c>
      <c r="I1092" s="31">
        <v>0.215</v>
      </c>
      <c r="J1092" s="31">
        <v>0.59466019400000003</v>
      </c>
      <c r="K1092" s="31">
        <v>1.2E-2</v>
      </c>
      <c r="L1092" s="29">
        <f t="shared" si="17"/>
        <v>2.6467611336032388</v>
      </c>
    </row>
    <row r="1093" spans="1:12" x14ac:dyDescent="0.2">
      <c r="A1093">
        <v>3459</v>
      </c>
      <c r="B1093" s="43">
        <v>40</v>
      </c>
      <c r="C1093" s="43">
        <v>40</v>
      </c>
      <c r="D1093" s="43">
        <v>28</v>
      </c>
      <c r="E1093" s="31">
        <v>0.7</v>
      </c>
      <c r="F1093" s="31">
        <v>0.1</v>
      </c>
      <c r="G1093" s="31">
        <v>0.2</v>
      </c>
      <c r="H1093" s="31">
        <v>0.32500000000000001</v>
      </c>
      <c r="I1093" s="31">
        <v>0.375</v>
      </c>
      <c r="J1093" s="31">
        <v>0.7</v>
      </c>
      <c r="K1093" s="31">
        <v>0</v>
      </c>
      <c r="L1093" s="29">
        <f t="shared" si="17"/>
        <v>2.9750000000000001</v>
      </c>
    </row>
    <row r="1094" spans="1:12" x14ac:dyDescent="0.2">
      <c r="A1094">
        <v>3461</v>
      </c>
      <c r="B1094" s="43">
        <v>239</v>
      </c>
      <c r="C1094" s="43">
        <v>239</v>
      </c>
      <c r="D1094" s="43">
        <v>166</v>
      </c>
      <c r="E1094" s="31">
        <v>0.69499999999999995</v>
      </c>
      <c r="F1094" s="31">
        <v>0.14599999999999999</v>
      </c>
      <c r="G1094" s="31">
        <v>0.14599999999999999</v>
      </c>
      <c r="H1094" s="31">
        <v>0.29299999999999998</v>
      </c>
      <c r="I1094" s="31">
        <v>0.40200000000000002</v>
      </c>
      <c r="J1094" s="31">
        <v>0.70338983099999997</v>
      </c>
      <c r="K1094" s="31">
        <v>1.2999999999999999E-2</v>
      </c>
      <c r="L1094" s="29">
        <f t="shared" si="17"/>
        <v>2.9635258358662613</v>
      </c>
    </row>
    <row r="1095" spans="1:12" x14ac:dyDescent="0.2">
      <c r="A1095">
        <v>3463</v>
      </c>
      <c r="B1095" s="43">
        <v>413</v>
      </c>
      <c r="C1095" s="43">
        <v>413</v>
      </c>
      <c r="D1095" s="43">
        <v>284</v>
      </c>
      <c r="E1095" s="31">
        <v>0.68799999999999994</v>
      </c>
      <c r="F1095" s="31">
        <v>0.111</v>
      </c>
      <c r="G1095" s="31">
        <v>0.17199999999999999</v>
      </c>
      <c r="H1095" s="31">
        <v>0.34399999999999997</v>
      </c>
      <c r="I1095" s="31">
        <v>0.34399999999999997</v>
      </c>
      <c r="J1095" s="31">
        <v>0.70822942600000005</v>
      </c>
      <c r="K1095" s="31">
        <v>2.9000000000000001E-2</v>
      </c>
      <c r="L1095" s="29">
        <f t="shared" si="17"/>
        <v>2.9485066941297631</v>
      </c>
    </row>
    <row r="1096" spans="1:12" x14ac:dyDescent="0.2">
      <c r="A1096">
        <v>3464</v>
      </c>
      <c r="B1096" s="43">
        <v>365</v>
      </c>
      <c r="C1096" s="43">
        <v>365</v>
      </c>
      <c r="D1096" s="43">
        <v>283</v>
      </c>
      <c r="E1096" s="31">
        <v>0.77500000000000002</v>
      </c>
      <c r="F1096" s="31">
        <v>0.06</v>
      </c>
      <c r="G1096" s="31">
        <v>0.14499999999999999</v>
      </c>
      <c r="H1096" s="31">
        <v>0.40799999999999997</v>
      </c>
      <c r="I1096" s="31">
        <v>0.36699999999999999</v>
      </c>
      <c r="J1096" s="31">
        <v>0.79050279300000004</v>
      </c>
      <c r="K1096" s="31">
        <v>1.9E-2</v>
      </c>
      <c r="L1096" s="29">
        <f t="shared" si="17"/>
        <v>3.1009174311926606</v>
      </c>
    </row>
    <row r="1097" spans="1:12" x14ac:dyDescent="0.2">
      <c r="A1097">
        <v>3465</v>
      </c>
      <c r="B1097" s="43">
        <v>279</v>
      </c>
      <c r="C1097" s="43">
        <v>279</v>
      </c>
      <c r="D1097" s="43">
        <v>191</v>
      </c>
      <c r="E1097" s="31">
        <v>0.68500000000000005</v>
      </c>
      <c r="F1097" s="31">
        <v>9.2999999999999999E-2</v>
      </c>
      <c r="G1097" s="31">
        <v>0.21099999999999999</v>
      </c>
      <c r="H1097" s="31">
        <v>0.39100000000000001</v>
      </c>
      <c r="I1097" s="31">
        <v>0.29399999999999998</v>
      </c>
      <c r="J1097" s="31">
        <v>0.69202898599999996</v>
      </c>
      <c r="K1097" s="31">
        <v>1.0999999999999999E-2</v>
      </c>
      <c r="L1097" s="29">
        <f t="shared" si="17"/>
        <v>2.895854398382204</v>
      </c>
    </row>
    <row r="1098" spans="1:12" x14ac:dyDescent="0.2">
      <c r="A1098">
        <v>3466</v>
      </c>
      <c r="B1098" s="43">
        <v>300</v>
      </c>
      <c r="C1098" s="43">
        <v>300</v>
      </c>
      <c r="D1098" s="43">
        <v>172</v>
      </c>
      <c r="E1098" s="31">
        <v>0.57299999999999995</v>
      </c>
      <c r="F1098" s="31">
        <v>0.187</v>
      </c>
      <c r="G1098" s="31">
        <v>0.223</v>
      </c>
      <c r="H1098" s="31">
        <v>0.45300000000000001</v>
      </c>
      <c r="I1098" s="31">
        <v>0.12</v>
      </c>
      <c r="J1098" s="31">
        <v>0.58305084699999998</v>
      </c>
      <c r="K1098" s="31">
        <v>1.7000000000000001E-2</v>
      </c>
      <c r="L1098" s="29">
        <f t="shared" si="17"/>
        <v>2.5147507629704986</v>
      </c>
    </row>
    <row r="1099" spans="1:12" x14ac:dyDescent="0.2">
      <c r="A1099">
        <v>3467</v>
      </c>
      <c r="B1099" s="43">
        <v>54</v>
      </c>
      <c r="C1099" s="43">
        <v>54</v>
      </c>
      <c r="D1099" s="43">
        <v>33</v>
      </c>
      <c r="E1099" s="31">
        <v>0.61099999999999999</v>
      </c>
      <c r="F1099" s="31">
        <v>0.16700000000000001</v>
      </c>
      <c r="G1099" s="31">
        <v>0.222</v>
      </c>
      <c r="H1099" s="31">
        <v>0.33300000000000002</v>
      </c>
      <c r="I1099" s="31">
        <v>0.27800000000000002</v>
      </c>
      <c r="J1099" s="31">
        <v>0.61111111100000004</v>
      </c>
      <c r="K1099" s="31">
        <v>0</v>
      </c>
      <c r="L1099" s="29">
        <f t="shared" si="17"/>
        <v>2.7220000000000004</v>
      </c>
    </row>
    <row r="1100" spans="1:12" x14ac:dyDescent="0.2">
      <c r="A1100">
        <v>3468</v>
      </c>
      <c r="B1100" s="43">
        <v>397</v>
      </c>
      <c r="C1100" s="43">
        <v>397</v>
      </c>
      <c r="D1100" s="43">
        <v>233</v>
      </c>
      <c r="E1100" s="31">
        <v>0.58699999999999997</v>
      </c>
      <c r="F1100" s="31">
        <v>0.17100000000000001</v>
      </c>
      <c r="G1100" s="31">
        <v>0.222</v>
      </c>
      <c r="H1100" s="31">
        <v>0.34</v>
      </c>
      <c r="I1100" s="31">
        <v>0.247</v>
      </c>
      <c r="J1100" s="31">
        <v>0.59897172200000004</v>
      </c>
      <c r="K1100" s="31">
        <v>0.02</v>
      </c>
      <c r="L1100" s="29">
        <f t="shared" si="17"/>
        <v>2.6765306122448984</v>
      </c>
    </row>
    <row r="1101" spans="1:12" x14ac:dyDescent="0.2">
      <c r="A1101">
        <v>3471</v>
      </c>
      <c r="B1101" s="43">
        <v>686</v>
      </c>
      <c r="C1101" s="43">
        <v>686</v>
      </c>
      <c r="D1101" s="43">
        <v>235</v>
      </c>
      <c r="E1101" s="31">
        <v>0.34300000000000003</v>
      </c>
      <c r="F1101" s="31">
        <v>0.35299999999999998</v>
      </c>
      <c r="G1101" s="31">
        <v>0.29399999999999998</v>
      </c>
      <c r="H1101" s="31">
        <v>0.27100000000000002</v>
      </c>
      <c r="I1101" s="31">
        <v>7.0999999999999994E-2</v>
      </c>
      <c r="J1101" s="31">
        <v>0.34609720199999999</v>
      </c>
      <c r="K1101" s="31">
        <v>0.01</v>
      </c>
      <c r="L1101" s="29">
        <f t="shared" si="17"/>
        <v>2.0585858585858583</v>
      </c>
    </row>
    <row r="1102" spans="1:12" x14ac:dyDescent="0.2">
      <c r="A1102">
        <v>3472</v>
      </c>
      <c r="B1102" s="43">
        <v>639</v>
      </c>
      <c r="C1102" s="43">
        <v>639</v>
      </c>
      <c r="D1102" s="43">
        <v>269</v>
      </c>
      <c r="E1102" s="31">
        <v>0.42099999999999999</v>
      </c>
      <c r="F1102" s="31">
        <v>0.23</v>
      </c>
      <c r="G1102" s="31">
        <v>0.32400000000000001</v>
      </c>
      <c r="H1102" s="31">
        <v>0.32200000000000001</v>
      </c>
      <c r="I1102" s="31">
        <v>9.9000000000000005E-2</v>
      </c>
      <c r="J1102" s="31">
        <v>0.43178170100000002</v>
      </c>
      <c r="K1102" s="31">
        <v>2.5000000000000001E-2</v>
      </c>
      <c r="L1102" s="29">
        <f t="shared" si="17"/>
        <v>2.2974358974358973</v>
      </c>
    </row>
    <row r="1103" spans="1:12" x14ac:dyDescent="0.2">
      <c r="A1103">
        <v>3473</v>
      </c>
      <c r="B1103" s="43">
        <v>123</v>
      </c>
      <c r="C1103" s="43">
        <v>123</v>
      </c>
      <c r="D1103" s="43">
        <v>72</v>
      </c>
      <c r="E1103" s="31">
        <v>0.58499999999999996</v>
      </c>
      <c r="F1103" s="31">
        <v>0.14599999999999999</v>
      </c>
      <c r="G1103" s="31">
        <v>0.24399999999999999</v>
      </c>
      <c r="H1103" s="31">
        <v>0.41499999999999998</v>
      </c>
      <c r="I1103" s="31">
        <v>0.17100000000000001</v>
      </c>
      <c r="J1103" s="31">
        <v>0.6</v>
      </c>
      <c r="K1103" s="31">
        <v>2.4E-2</v>
      </c>
      <c r="L1103" s="29">
        <f t="shared" si="17"/>
        <v>2.6260245901639347</v>
      </c>
    </row>
    <row r="1104" spans="1:12" x14ac:dyDescent="0.2">
      <c r="A1104">
        <v>3474</v>
      </c>
      <c r="B1104" s="43">
        <v>189</v>
      </c>
      <c r="C1104" s="43">
        <v>189</v>
      </c>
      <c r="D1104" s="43">
        <v>134</v>
      </c>
      <c r="E1104" s="31">
        <v>0.70899999999999996</v>
      </c>
      <c r="F1104" s="31">
        <v>0.09</v>
      </c>
      <c r="G1104" s="31">
        <v>0.19</v>
      </c>
      <c r="H1104" s="31">
        <v>0.29099999999999998</v>
      </c>
      <c r="I1104" s="31">
        <v>0.41799999999999998</v>
      </c>
      <c r="J1104" s="31">
        <v>0.71657753999999996</v>
      </c>
      <c r="K1104" s="31">
        <v>1.0999999999999999E-2</v>
      </c>
      <c r="L1104" s="29">
        <f t="shared" si="17"/>
        <v>3.048533872598584</v>
      </c>
    </row>
    <row r="1105" spans="1:12" x14ac:dyDescent="0.2">
      <c r="A1105">
        <v>3475</v>
      </c>
      <c r="B1105" s="43">
        <v>556</v>
      </c>
      <c r="C1105" s="43">
        <v>556</v>
      </c>
      <c r="D1105" s="43">
        <v>276</v>
      </c>
      <c r="E1105" s="31">
        <v>0.496</v>
      </c>
      <c r="F1105" s="31">
        <v>0.26600000000000001</v>
      </c>
      <c r="G1105" s="31">
        <v>0.223</v>
      </c>
      <c r="H1105" s="31">
        <v>0.36199999999999999</v>
      </c>
      <c r="I1105" s="31">
        <v>0.13500000000000001</v>
      </c>
      <c r="J1105" s="31">
        <v>0.50364963500000004</v>
      </c>
      <c r="K1105" s="31">
        <v>1.4E-2</v>
      </c>
      <c r="L1105" s="29">
        <f t="shared" si="17"/>
        <v>2.3711967545638948</v>
      </c>
    </row>
    <row r="1106" spans="1:12" x14ac:dyDescent="0.2">
      <c r="A1106">
        <v>3476</v>
      </c>
      <c r="B1106" s="43">
        <v>225</v>
      </c>
      <c r="C1106" s="43">
        <v>225</v>
      </c>
      <c r="D1106" s="43">
        <v>121</v>
      </c>
      <c r="E1106" s="31">
        <v>0.53800000000000003</v>
      </c>
      <c r="F1106" s="31">
        <v>0.17799999999999999</v>
      </c>
      <c r="G1106" s="31">
        <v>0.28399999999999997</v>
      </c>
      <c r="H1106" s="31">
        <v>0.316</v>
      </c>
      <c r="I1106" s="31">
        <v>0.222</v>
      </c>
      <c r="J1106" s="31">
        <v>0.53777777800000004</v>
      </c>
      <c r="K1106" s="31">
        <v>0</v>
      </c>
      <c r="L1106" s="29">
        <f t="shared" si="17"/>
        <v>2.5819999999999999</v>
      </c>
    </row>
    <row r="1107" spans="1:12" x14ac:dyDescent="0.2">
      <c r="A1107">
        <v>3477</v>
      </c>
      <c r="B1107" s="43">
        <v>186</v>
      </c>
      <c r="C1107" s="43">
        <v>186</v>
      </c>
      <c r="D1107" s="43">
        <v>139</v>
      </c>
      <c r="E1107" s="31">
        <v>0.747</v>
      </c>
      <c r="F1107" s="31">
        <v>0.124</v>
      </c>
      <c r="G1107" s="31">
        <v>0.129</v>
      </c>
      <c r="H1107" s="31">
        <v>0.23699999999999999</v>
      </c>
      <c r="I1107" s="31">
        <v>0.51100000000000001</v>
      </c>
      <c r="J1107" s="31">
        <v>0.74731182799999996</v>
      </c>
      <c r="K1107" s="31">
        <v>0</v>
      </c>
      <c r="L1107" s="29">
        <f t="shared" si="17"/>
        <v>3.137</v>
      </c>
    </row>
    <row r="1108" spans="1:12" x14ac:dyDescent="0.2">
      <c r="A1108">
        <v>3478</v>
      </c>
      <c r="B1108" s="43">
        <v>210</v>
      </c>
      <c r="C1108" s="43">
        <v>210</v>
      </c>
      <c r="D1108" s="43">
        <v>97</v>
      </c>
      <c r="E1108" s="31">
        <v>0.46200000000000002</v>
      </c>
      <c r="F1108" s="31">
        <v>0.26700000000000002</v>
      </c>
      <c r="G1108" s="31">
        <v>0.25700000000000001</v>
      </c>
      <c r="H1108" s="31">
        <v>0.21</v>
      </c>
      <c r="I1108" s="31">
        <v>0.252</v>
      </c>
      <c r="J1108" s="31">
        <v>0.46859903400000003</v>
      </c>
      <c r="K1108" s="31">
        <v>1.4E-2</v>
      </c>
      <c r="L1108" s="29">
        <f t="shared" si="17"/>
        <v>2.453346855983773</v>
      </c>
    </row>
    <row r="1109" spans="1:12" x14ac:dyDescent="0.2">
      <c r="A1109">
        <v>3479</v>
      </c>
      <c r="B1109" s="43">
        <v>300</v>
      </c>
      <c r="C1109" s="43">
        <v>300</v>
      </c>
      <c r="D1109" s="43">
        <v>201</v>
      </c>
      <c r="E1109" s="31">
        <v>0.67</v>
      </c>
      <c r="F1109" s="31">
        <v>6.3E-2</v>
      </c>
      <c r="G1109" s="31">
        <v>0.12</v>
      </c>
      <c r="H1109" s="31">
        <v>0.30299999999999999</v>
      </c>
      <c r="I1109" s="31">
        <v>0.36699999999999999</v>
      </c>
      <c r="J1109" s="31">
        <v>0.78515625</v>
      </c>
      <c r="K1109" s="31">
        <v>0.14699999999999999</v>
      </c>
      <c r="L1109" s="29">
        <f t="shared" si="17"/>
        <v>3.1418522860492377</v>
      </c>
    </row>
    <row r="1110" spans="1:12" x14ac:dyDescent="0.2">
      <c r="A1110">
        <v>3483</v>
      </c>
      <c r="B1110" s="43">
        <v>228</v>
      </c>
      <c r="C1110" s="43">
        <v>228</v>
      </c>
      <c r="D1110" s="43">
        <v>87</v>
      </c>
      <c r="E1110" s="31">
        <v>0.38200000000000001</v>
      </c>
      <c r="F1110" s="31">
        <v>0.36</v>
      </c>
      <c r="G1110" s="31">
        <v>0.20599999999999999</v>
      </c>
      <c r="H1110" s="31">
        <v>0.23699999999999999</v>
      </c>
      <c r="I1110" s="31">
        <v>0.14499999999999999</v>
      </c>
      <c r="J1110" s="31">
        <v>0.40277777799999998</v>
      </c>
      <c r="K1110" s="31">
        <v>5.2999999999999999E-2</v>
      </c>
      <c r="L1110" s="29">
        <f t="shared" si="17"/>
        <v>2.1784582893347415</v>
      </c>
    </row>
    <row r="1111" spans="1:12" x14ac:dyDescent="0.2">
      <c r="A1111">
        <v>3485</v>
      </c>
      <c r="B1111" s="43">
        <v>297</v>
      </c>
      <c r="C1111" s="43">
        <v>297</v>
      </c>
      <c r="D1111" s="43">
        <v>209</v>
      </c>
      <c r="E1111" s="31">
        <v>0.70399999999999996</v>
      </c>
      <c r="F1111" s="31">
        <v>0.152</v>
      </c>
      <c r="G1111" s="31">
        <v>0.14499999999999999</v>
      </c>
      <c r="H1111" s="31">
        <v>0.19900000000000001</v>
      </c>
      <c r="I1111" s="31">
        <v>0.505</v>
      </c>
      <c r="J1111" s="31">
        <v>0.70370370400000004</v>
      </c>
      <c r="K1111" s="31">
        <v>0</v>
      </c>
      <c r="L1111" s="29">
        <f t="shared" si="17"/>
        <v>3.0590000000000002</v>
      </c>
    </row>
    <row r="1112" spans="1:12" x14ac:dyDescent="0.2">
      <c r="A1112">
        <v>3486</v>
      </c>
      <c r="B1112" s="43">
        <v>451</v>
      </c>
      <c r="C1112" s="43">
        <v>451</v>
      </c>
      <c r="D1112" s="43">
        <v>402</v>
      </c>
      <c r="E1112" s="31">
        <v>0.89100000000000001</v>
      </c>
      <c r="F1112" s="31">
        <v>2.4E-2</v>
      </c>
      <c r="G1112" s="31">
        <v>7.0999999999999994E-2</v>
      </c>
      <c r="H1112" s="31">
        <v>0.30399999999999999</v>
      </c>
      <c r="I1112" s="31">
        <v>0.58799999999999997</v>
      </c>
      <c r="J1112" s="31">
        <v>0.90337078699999995</v>
      </c>
      <c r="K1112" s="31">
        <v>1.2999999999999999E-2</v>
      </c>
      <c r="L1112" s="29">
        <f t="shared" si="17"/>
        <v>3.4751773049645389</v>
      </c>
    </row>
    <row r="1113" spans="1:12" x14ac:dyDescent="0.2">
      <c r="A1113">
        <v>3488</v>
      </c>
      <c r="B1113" s="43">
        <v>282</v>
      </c>
      <c r="C1113" s="43">
        <v>282</v>
      </c>
      <c r="D1113" s="43">
        <v>147</v>
      </c>
      <c r="E1113" s="31">
        <v>0.52100000000000002</v>
      </c>
      <c r="F1113" s="31">
        <v>0.26200000000000001</v>
      </c>
      <c r="G1113" s="31">
        <v>0.184</v>
      </c>
      <c r="H1113" s="31">
        <v>0.255</v>
      </c>
      <c r="I1113" s="31">
        <v>0.26600000000000001</v>
      </c>
      <c r="J1113" s="31">
        <v>0.53846153799999996</v>
      </c>
      <c r="K1113" s="31">
        <v>3.2000000000000001E-2</v>
      </c>
      <c r="L1113" s="29">
        <f t="shared" si="17"/>
        <v>2.5402892561983474</v>
      </c>
    </row>
    <row r="1114" spans="1:12" x14ac:dyDescent="0.2">
      <c r="A1114">
        <v>3489</v>
      </c>
      <c r="B1114" s="43">
        <v>238</v>
      </c>
      <c r="C1114" s="43">
        <v>238</v>
      </c>
      <c r="D1114" s="43">
        <v>172</v>
      </c>
      <c r="E1114" s="31">
        <v>0.72299999999999998</v>
      </c>
      <c r="F1114" s="31">
        <v>0.11799999999999999</v>
      </c>
      <c r="G1114" s="31">
        <v>0.14699999999999999</v>
      </c>
      <c r="H1114" s="31">
        <v>0.29799999999999999</v>
      </c>
      <c r="I1114" s="31">
        <v>0.42399999999999999</v>
      </c>
      <c r="J1114" s="31">
        <v>0.73191489399999998</v>
      </c>
      <c r="K1114" s="31">
        <v>1.2999999999999999E-2</v>
      </c>
      <c r="L1114" s="29">
        <f t="shared" si="17"/>
        <v>3.0415400202634242</v>
      </c>
    </row>
    <row r="1115" spans="1:12" x14ac:dyDescent="0.2">
      <c r="A1115">
        <v>3490</v>
      </c>
      <c r="B1115" s="43">
        <v>243</v>
      </c>
      <c r="C1115" s="43">
        <v>243</v>
      </c>
      <c r="D1115" s="43">
        <v>202</v>
      </c>
      <c r="E1115" s="31">
        <v>0.83099999999999996</v>
      </c>
      <c r="F1115" s="31">
        <v>8.5999999999999993E-2</v>
      </c>
      <c r="G1115" s="31">
        <v>7.3999999999999996E-2</v>
      </c>
      <c r="H1115" s="31">
        <v>0.16500000000000001</v>
      </c>
      <c r="I1115" s="31">
        <v>0.66700000000000004</v>
      </c>
      <c r="J1115" s="31">
        <v>0.838174274</v>
      </c>
      <c r="K1115" s="31">
        <v>8.0000000000000002E-3</v>
      </c>
      <c r="L1115" s="29">
        <f t="shared" si="17"/>
        <v>3.424395161290323</v>
      </c>
    </row>
    <row r="1116" spans="1:12" x14ac:dyDescent="0.2">
      <c r="A1116">
        <v>3491</v>
      </c>
      <c r="B1116" s="43">
        <v>238</v>
      </c>
      <c r="C1116" s="43">
        <v>238</v>
      </c>
      <c r="D1116" s="43">
        <v>95</v>
      </c>
      <c r="E1116" s="31">
        <v>0.39900000000000002</v>
      </c>
      <c r="F1116" s="31">
        <v>0.374</v>
      </c>
      <c r="G1116" s="31">
        <v>0.21</v>
      </c>
      <c r="H1116" s="31">
        <v>0.27700000000000002</v>
      </c>
      <c r="I1116" s="31">
        <v>0.122</v>
      </c>
      <c r="J1116" s="31">
        <v>0.40598290599999998</v>
      </c>
      <c r="K1116" s="31">
        <v>1.7000000000000001E-2</v>
      </c>
      <c r="L1116" s="29">
        <f t="shared" si="17"/>
        <v>2.1495422177009158</v>
      </c>
    </row>
    <row r="1117" spans="1:12" x14ac:dyDescent="0.2">
      <c r="A1117">
        <v>3492</v>
      </c>
      <c r="B1117" s="43">
        <v>430</v>
      </c>
      <c r="C1117" s="43">
        <v>430</v>
      </c>
      <c r="D1117" s="43">
        <v>369</v>
      </c>
      <c r="E1117" s="31">
        <v>0.85799999999999998</v>
      </c>
      <c r="F1117" s="31">
        <v>4.2000000000000003E-2</v>
      </c>
      <c r="G1117" s="31">
        <v>5.2999999999999999E-2</v>
      </c>
      <c r="H1117" s="31">
        <v>0.247</v>
      </c>
      <c r="I1117" s="31">
        <v>0.61199999999999999</v>
      </c>
      <c r="J1117" s="31">
        <v>0.9</v>
      </c>
      <c r="K1117" s="31">
        <v>4.7E-2</v>
      </c>
      <c r="L1117" s="29">
        <f t="shared" si="17"/>
        <v>3.5015739769150049</v>
      </c>
    </row>
    <row r="1118" spans="1:12" x14ac:dyDescent="0.2">
      <c r="A1118">
        <v>3493</v>
      </c>
      <c r="B1118" s="43">
        <v>944</v>
      </c>
      <c r="C1118" s="43">
        <v>944</v>
      </c>
      <c r="D1118" s="43">
        <v>709</v>
      </c>
      <c r="E1118" s="31">
        <v>0.751</v>
      </c>
      <c r="F1118" s="31">
        <v>9.0999999999999998E-2</v>
      </c>
      <c r="G1118" s="31">
        <v>0.13300000000000001</v>
      </c>
      <c r="H1118" s="31">
        <v>0.34499999999999997</v>
      </c>
      <c r="I1118" s="31">
        <v>0.40600000000000003</v>
      </c>
      <c r="J1118" s="31">
        <v>0.76981541799999997</v>
      </c>
      <c r="K1118" s="31">
        <v>2.4E-2</v>
      </c>
      <c r="L1118" s="29">
        <f t="shared" si="17"/>
        <v>3.0901639344262297</v>
      </c>
    </row>
    <row r="1119" spans="1:12" x14ac:dyDescent="0.2">
      <c r="A1119">
        <v>3494</v>
      </c>
      <c r="B1119" s="43">
        <v>47</v>
      </c>
      <c r="C1119" s="43">
        <v>47</v>
      </c>
      <c r="D1119" s="43">
        <v>22</v>
      </c>
      <c r="E1119" s="31">
        <v>0.46800000000000003</v>
      </c>
      <c r="F1119" s="31">
        <v>0.31900000000000001</v>
      </c>
      <c r="G1119" s="31">
        <v>0.191</v>
      </c>
      <c r="H1119" s="31">
        <v>0.27700000000000002</v>
      </c>
      <c r="I1119" s="31">
        <v>0.191</v>
      </c>
      <c r="J1119" s="31">
        <v>0.47826087</v>
      </c>
      <c r="K1119" s="31">
        <v>2.1000000000000001E-2</v>
      </c>
      <c r="L1119" s="29">
        <f t="shared" si="17"/>
        <v>2.3452502553626151</v>
      </c>
    </row>
    <row r="1120" spans="1:12" x14ac:dyDescent="0.2">
      <c r="A1120">
        <v>3498</v>
      </c>
      <c r="B1120" s="43">
        <v>152</v>
      </c>
      <c r="C1120" s="43">
        <v>152</v>
      </c>
      <c r="D1120" s="43">
        <v>100</v>
      </c>
      <c r="E1120" s="31">
        <v>0.65800000000000003</v>
      </c>
      <c r="F1120" s="31">
        <v>0.14499999999999999</v>
      </c>
      <c r="G1120" s="31">
        <v>0.184</v>
      </c>
      <c r="H1120" s="31">
        <v>0.25</v>
      </c>
      <c r="I1120" s="31">
        <v>0.40799999999999997</v>
      </c>
      <c r="J1120" s="31">
        <v>0.66666666699999999</v>
      </c>
      <c r="K1120" s="31">
        <v>1.2999999999999999E-2</v>
      </c>
      <c r="L1120" s="29">
        <f t="shared" si="17"/>
        <v>2.9331306990881454</v>
      </c>
    </row>
    <row r="1121" spans="1:12" x14ac:dyDescent="0.2">
      <c r="A1121">
        <v>3499</v>
      </c>
      <c r="B1121" s="43">
        <v>714</v>
      </c>
      <c r="C1121" s="43">
        <v>714</v>
      </c>
      <c r="D1121" s="43">
        <v>502</v>
      </c>
      <c r="E1121" s="31">
        <v>0.70299999999999996</v>
      </c>
      <c r="F1121" s="31">
        <v>9.0999999999999998E-2</v>
      </c>
      <c r="G1121" s="31">
        <v>0.2</v>
      </c>
      <c r="H1121" s="31">
        <v>0.45200000000000001</v>
      </c>
      <c r="I1121" s="31">
        <v>0.251</v>
      </c>
      <c r="J1121" s="31">
        <v>0.70704225399999998</v>
      </c>
      <c r="K1121" s="31">
        <v>6.0000000000000001E-3</v>
      </c>
      <c r="L1121" s="29">
        <f t="shared" si="17"/>
        <v>2.8682092555331993</v>
      </c>
    </row>
    <row r="1122" spans="1:12" x14ac:dyDescent="0.2">
      <c r="A1122">
        <v>3500</v>
      </c>
      <c r="B1122" s="43">
        <v>468</v>
      </c>
      <c r="C1122" s="43">
        <v>468</v>
      </c>
      <c r="D1122" s="43">
        <v>269</v>
      </c>
      <c r="E1122" s="31">
        <v>0.57499999999999996</v>
      </c>
      <c r="F1122" s="31">
        <v>0.182</v>
      </c>
      <c r="G1122" s="31">
        <v>0.23899999999999999</v>
      </c>
      <c r="H1122" s="31">
        <v>0.39100000000000001</v>
      </c>
      <c r="I1122" s="31">
        <v>0.184</v>
      </c>
      <c r="J1122" s="31">
        <v>0.57725321900000004</v>
      </c>
      <c r="K1122" s="31">
        <v>4.0000000000000001E-3</v>
      </c>
      <c r="L1122" s="29">
        <f t="shared" si="17"/>
        <v>2.5793172690763053</v>
      </c>
    </row>
    <row r="1123" spans="1:12" x14ac:dyDescent="0.2">
      <c r="A1123">
        <v>3503</v>
      </c>
      <c r="B1123" s="43">
        <v>298</v>
      </c>
      <c r="C1123" s="43">
        <v>298</v>
      </c>
      <c r="D1123" s="43">
        <v>193</v>
      </c>
      <c r="E1123" s="31">
        <v>0.64800000000000002</v>
      </c>
      <c r="F1123" s="31">
        <v>0.19800000000000001</v>
      </c>
      <c r="G1123" s="31">
        <v>0.151</v>
      </c>
      <c r="H1123" s="31">
        <v>0.31900000000000001</v>
      </c>
      <c r="I1123" s="31">
        <v>0.32900000000000001</v>
      </c>
      <c r="J1123" s="31">
        <v>0.64983164999999998</v>
      </c>
      <c r="K1123" s="31">
        <v>3.0000000000000001E-3</v>
      </c>
      <c r="L1123" s="29">
        <f t="shared" si="17"/>
        <v>2.781344032096289</v>
      </c>
    </row>
    <row r="1124" spans="1:12" x14ac:dyDescent="0.2">
      <c r="A1124">
        <v>3504</v>
      </c>
      <c r="B1124" s="43">
        <v>262</v>
      </c>
      <c r="C1124" s="43">
        <v>262</v>
      </c>
      <c r="D1124" s="43">
        <v>166</v>
      </c>
      <c r="E1124" s="31">
        <v>0.63400000000000001</v>
      </c>
      <c r="F1124" s="31">
        <v>0.16400000000000001</v>
      </c>
      <c r="G1124" s="31">
        <v>0.19800000000000001</v>
      </c>
      <c r="H1124" s="31">
        <v>0.30199999999999999</v>
      </c>
      <c r="I1124" s="31">
        <v>0.33200000000000002</v>
      </c>
      <c r="J1124" s="31">
        <v>0.63601532599999999</v>
      </c>
      <c r="K1124" s="31">
        <v>4.0000000000000001E-3</v>
      </c>
      <c r="L1124" s="29">
        <f t="shared" si="17"/>
        <v>2.8052208835341368</v>
      </c>
    </row>
    <row r="1125" spans="1:12" x14ac:dyDescent="0.2">
      <c r="A1125">
        <v>3506</v>
      </c>
      <c r="B1125" s="43">
        <v>182</v>
      </c>
      <c r="C1125" s="43">
        <v>182</v>
      </c>
      <c r="D1125" s="43">
        <v>99</v>
      </c>
      <c r="E1125" s="31">
        <v>0.54400000000000004</v>
      </c>
      <c r="F1125" s="31">
        <v>0.22</v>
      </c>
      <c r="G1125" s="31">
        <v>0.214</v>
      </c>
      <c r="H1125" s="31">
        <v>0.33</v>
      </c>
      <c r="I1125" s="31">
        <v>0.214</v>
      </c>
      <c r="J1125" s="31">
        <v>0.55617977500000004</v>
      </c>
      <c r="K1125" s="31">
        <v>2.1999999999999999E-2</v>
      </c>
      <c r="L1125" s="29">
        <f t="shared" si="17"/>
        <v>2.5501022494887522</v>
      </c>
    </row>
    <row r="1126" spans="1:12" x14ac:dyDescent="0.2">
      <c r="A1126">
        <v>3508</v>
      </c>
      <c r="B1126" s="43"/>
      <c r="C1126" s="43"/>
      <c r="D1126" s="43"/>
      <c r="E1126" s="31">
        <v>0.48</v>
      </c>
      <c r="F1126" s="31">
        <v>0.26700000000000002</v>
      </c>
      <c r="G1126" s="31">
        <v>0.2</v>
      </c>
      <c r="H1126" s="31">
        <v>0.41299999999999998</v>
      </c>
      <c r="I1126" s="31">
        <v>6.7000000000000004E-2</v>
      </c>
      <c r="J1126" s="31">
        <v>0.50704225400000003</v>
      </c>
      <c r="K1126" s="31">
        <v>5.2999999999999999E-2</v>
      </c>
      <c r="L1126" s="29">
        <f t="shared" si="17"/>
        <v>2.2956705385427667</v>
      </c>
    </row>
    <row r="1127" spans="1:12" x14ac:dyDescent="0.2">
      <c r="A1127">
        <v>3509</v>
      </c>
      <c r="B1127" s="43">
        <v>78</v>
      </c>
      <c r="C1127" s="43">
        <v>78</v>
      </c>
      <c r="D1127" s="43">
        <v>46</v>
      </c>
      <c r="E1127" s="31">
        <v>0.59</v>
      </c>
      <c r="F1127" s="31">
        <v>0.115</v>
      </c>
      <c r="G1127" s="31">
        <v>0.25600000000000001</v>
      </c>
      <c r="H1127" s="31">
        <v>0.42299999999999999</v>
      </c>
      <c r="I1127" s="31">
        <v>0.16700000000000001</v>
      </c>
      <c r="J1127" s="31">
        <v>0.61333333300000004</v>
      </c>
      <c r="K1127" s="31">
        <v>3.7999999999999999E-2</v>
      </c>
      <c r="L1127" s="29">
        <f t="shared" si="17"/>
        <v>2.6652806652806653</v>
      </c>
    </row>
    <row r="1128" spans="1:12" x14ac:dyDescent="0.2">
      <c r="A1128">
        <v>3510</v>
      </c>
      <c r="B1128" s="43">
        <v>578</v>
      </c>
      <c r="C1128" s="43">
        <v>578</v>
      </c>
      <c r="D1128" s="43">
        <v>314</v>
      </c>
      <c r="E1128" s="31">
        <v>0.54300000000000004</v>
      </c>
      <c r="F1128" s="31">
        <v>0.19400000000000001</v>
      </c>
      <c r="G1128" s="31">
        <v>0.253</v>
      </c>
      <c r="H1128" s="31">
        <v>0.32500000000000001</v>
      </c>
      <c r="I1128" s="31">
        <v>0.218</v>
      </c>
      <c r="J1128" s="31">
        <v>0.54895104900000002</v>
      </c>
      <c r="K1128" s="31">
        <v>0.01</v>
      </c>
      <c r="L1128" s="29">
        <f t="shared" si="17"/>
        <v>2.5727272727272728</v>
      </c>
    </row>
    <row r="1129" spans="1:12" x14ac:dyDescent="0.2">
      <c r="A1129">
        <v>3511</v>
      </c>
      <c r="B1129" s="43">
        <v>493</v>
      </c>
      <c r="C1129" s="43">
        <v>493</v>
      </c>
      <c r="D1129" s="43">
        <v>335</v>
      </c>
      <c r="E1129" s="31">
        <v>0.68</v>
      </c>
      <c r="F1129" s="31">
        <v>0.124</v>
      </c>
      <c r="G1129" s="31">
        <v>0.15</v>
      </c>
      <c r="H1129" s="31">
        <v>0.35299999999999998</v>
      </c>
      <c r="I1129" s="31">
        <v>0.32700000000000001</v>
      </c>
      <c r="J1129" s="31">
        <v>0.71276595700000001</v>
      </c>
      <c r="K1129" s="31">
        <v>4.7E-2</v>
      </c>
      <c r="L1129" s="29">
        <f t="shared" si="17"/>
        <v>2.9286463798530957</v>
      </c>
    </row>
    <row r="1130" spans="1:12" x14ac:dyDescent="0.2">
      <c r="A1130">
        <v>3513</v>
      </c>
      <c r="B1130" s="43">
        <v>19</v>
      </c>
      <c r="C1130" s="43">
        <v>19</v>
      </c>
      <c r="D1130" s="43">
        <v>14</v>
      </c>
      <c r="E1130" s="31">
        <v>0.73699999999999999</v>
      </c>
      <c r="F1130" s="31">
        <v>5.2999999999999999E-2</v>
      </c>
      <c r="G1130" s="31">
        <v>0.21099999999999999</v>
      </c>
      <c r="H1130" s="31">
        <v>0.57899999999999996</v>
      </c>
      <c r="I1130" s="31">
        <v>0.158</v>
      </c>
      <c r="J1130" s="31">
        <v>0.73684210500000002</v>
      </c>
      <c r="K1130" s="31">
        <v>0</v>
      </c>
      <c r="L1130" s="29">
        <f t="shared" si="17"/>
        <v>2.8439999999999999</v>
      </c>
    </row>
    <row r="1131" spans="1:12" x14ac:dyDescent="0.2">
      <c r="A1131">
        <v>3515</v>
      </c>
      <c r="B1131" s="43">
        <v>362</v>
      </c>
      <c r="C1131" s="43">
        <v>362</v>
      </c>
      <c r="D1131" s="43">
        <v>94</v>
      </c>
      <c r="E1131" s="31">
        <v>0.26</v>
      </c>
      <c r="F1131" s="31">
        <v>0.5</v>
      </c>
      <c r="G1131" s="31">
        <v>0.215</v>
      </c>
      <c r="H1131" s="31">
        <v>0.18</v>
      </c>
      <c r="I1131" s="31">
        <v>0.08</v>
      </c>
      <c r="J1131" s="31">
        <v>0.26628895200000002</v>
      </c>
      <c r="K1131" s="31">
        <v>2.5000000000000001E-2</v>
      </c>
      <c r="L1131" s="29">
        <f t="shared" si="17"/>
        <v>1.835897435897436</v>
      </c>
    </row>
    <row r="1132" spans="1:12" x14ac:dyDescent="0.2">
      <c r="A1132">
        <v>3516</v>
      </c>
      <c r="B1132" s="43">
        <v>118</v>
      </c>
      <c r="C1132" s="43">
        <v>118</v>
      </c>
      <c r="D1132" s="43">
        <v>63</v>
      </c>
      <c r="E1132" s="31">
        <v>0.53400000000000003</v>
      </c>
      <c r="F1132" s="31">
        <v>0.22</v>
      </c>
      <c r="G1132" s="31">
        <v>0.246</v>
      </c>
      <c r="H1132" s="31">
        <v>0.32200000000000001</v>
      </c>
      <c r="I1132" s="31">
        <v>0.21199999999999999</v>
      </c>
      <c r="J1132" s="31">
        <v>0.53389830500000002</v>
      </c>
      <c r="K1132" s="31">
        <v>0</v>
      </c>
      <c r="L1132" s="29">
        <f t="shared" si="17"/>
        <v>2.5259999999999998</v>
      </c>
    </row>
    <row r="1133" spans="1:12" x14ac:dyDescent="0.2">
      <c r="A1133">
        <v>3517</v>
      </c>
      <c r="B1133" s="43">
        <v>546</v>
      </c>
      <c r="C1133" s="43">
        <v>546</v>
      </c>
      <c r="D1133" s="43">
        <v>430</v>
      </c>
      <c r="E1133" s="31">
        <v>0.78800000000000003</v>
      </c>
      <c r="F1133" s="31">
        <v>5.0999999999999997E-2</v>
      </c>
      <c r="G1133" s="31">
        <v>0.13600000000000001</v>
      </c>
      <c r="H1133" s="31">
        <v>0.41599999999999998</v>
      </c>
      <c r="I1133" s="31">
        <v>0.372</v>
      </c>
      <c r="J1133" s="31">
        <v>0.80827067699999999</v>
      </c>
      <c r="K1133" s="31">
        <v>2.5999999999999999E-2</v>
      </c>
      <c r="L1133" s="29">
        <f t="shared" si="17"/>
        <v>3.1406570841889119</v>
      </c>
    </row>
    <row r="1134" spans="1:12" x14ac:dyDescent="0.2">
      <c r="A1134">
        <v>3518</v>
      </c>
      <c r="B1134" s="43">
        <v>301</v>
      </c>
      <c r="C1134" s="43">
        <v>301</v>
      </c>
      <c r="D1134" s="43">
        <v>251</v>
      </c>
      <c r="E1134" s="31">
        <v>0.83399999999999996</v>
      </c>
      <c r="F1134" s="31">
        <v>6.3E-2</v>
      </c>
      <c r="G1134" s="31">
        <v>7.5999999999999998E-2</v>
      </c>
      <c r="H1134" s="31">
        <v>0.16600000000000001</v>
      </c>
      <c r="I1134" s="31">
        <v>0.66800000000000004</v>
      </c>
      <c r="J1134" s="31">
        <v>0.85665528999999996</v>
      </c>
      <c r="K1134" s="31">
        <v>2.7E-2</v>
      </c>
      <c r="L1134" s="29">
        <f t="shared" si="17"/>
        <v>3.4789311408016448</v>
      </c>
    </row>
    <row r="1135" spans="1:12" x14ac:dyDescent="0.2">
      <c r="A1135">
        <v>3519</v>
      </c>
      <c r="B1135" s="43">
        <v>186</v>
      </c>
      <c r="C1135" s="43">
        <v>186</v>
      </c>
      <c r="D1135" s="43">
        <v>94</v>
      </c>
      <c r="E1135" s="31">
        <v>0.505</v>
      </c>
      <c r="F1135" s="31">
        <v>0.28000000000000003</v>
      </c>
      <c r="G1135" s="31">
        <v>0.21</v>
      </c>
      <c r="H1135" s="31">
        <v>0.28000000000000003</v>
      </c>
      <c r="I1135" s="31">
        <v>0.22600000000000001</v>
      </c>
      <c r="J1135" s="31">
        <v>0.50810810799999995</v>
      </c>
      <c r="K1135" s="31">
        <v>5.0000000000000001E-3</v>
      </c>
      <c r="L1135" s="29">
        <f t="shared" si="17"/>
        <v>2.4562814070351759</v>
      </c>
    </row>
    <row r="1136" spans="1:12" x14ac:dyDescent="0.2">
      <c r="A1136">
        <v>3521</v>
      </c>
      <c r="B1136" s="43">
        <v>214</v>
      </c>
      <c r="C1136" s="43">
        <v>214</v>
      </c>
      <c r="D1136" s="43">
        <v>79</v>
      </c>
      <c r="E1136" s="31">
        <v>0.36899999999999999</v>
      </c>
      <c r="F1136" s="31">
        <v>0.318</v>
      </c>
      <c r="G1136" s="31">
        <v>0.30399999999999999</v>
      </c>
      <c r="H1136" s="31">
        <v>0.252</v>
      </c>
      <c r="I1136" s="31">
        <v>0.11700000000000001</v>
      </c>
      <c r="J1136" s="31">
        <v>0.37264150899999998</v>
      </c>
      <c r="K1136" s="31">
        <v>8.9999999999999993E-3</v>
      </c>
      <c r="L1136" s="29">
        <f t="shared" si="17"/>
        <v>2.1695257315842582</v>
      </c>
    </row>
    <row r="1137" spans="1:12" x14ac:dyDescent="0.2">
      <c r="A1137">
        <v>3522</v>
      </c>
      <c r="B1137" s="43">
        <v>350</v>
      </c>
      <c r="C1137" s="43">
        <v>350</v>
      </c>
      <c r="D1137" s="43">
        <v>307</v>
      </c>
      <c r="E1137" s="31">
        <v>0.877</v>
      </c>
      <c r="F1137" s="31">
        <v>3.1E-2</v>
      </c>
      <c r="G1137" s="31">
        <v>9.0999999999999998E-2</v>
      </c>
      <c r="H1137" s="31">
        <v>0.317</v>
      </c>
      <c r="I1137" s="31">
        <v>0.56000000000000005</v>
      </c>
      <c r="J1137" s="31">
        <v>0.87714285700000005</v>
      </c>
      <c r="K1137" s="31">
        <v>0</v>
      </c>
      <c r="L1137" s="29">
        <f t="shared" si="17"/>
        <v>3.4040000000000004</v>
      </c>
    </row>
    <row r="1138" spans="1:12" x14ac:dyDescent="0.2">
      <c r="A1138">
        <v>3524</v>
      </c>
      <c r="B1138" s="43">
        <v>254</v>
      </c>
      <c r="C1138" s="43">
        <v>254</v>
      </c>
      <c r="D1138" s="43">
        <v>227</v>
      </c>
      <c r="E1138" s="31">
        <v>0.89400000000000002</v>
      </c>
      <c r="F1138" s="31">
        <v>3.9E-2</v>
      </c>
      <c r="G1138" s="31">
        <v>6.7000000000000004E-2</v>
      </c>
      <c r="H1138" s="31">
        <v>0.32700000000000001</v>
      </c>
      <c r="I1138" s="31">
        <v>0.56699999999999995</v>
      </c>
      <c r="J1138" s="31">
        <v>0.893700787</v>
      </c>
      <c r="K1138" s="31">
        <v>0</v>
      </c>
      <c r="L1138" s="29">
        <f t="shared" si="17"/>
        <v>3.4219999999999997</v>
      </c>
    </row>
    <row r="1139" spans="1:12" x14ac:dyDescent="0.2">
      <c r="A1139">
        <v>3525</v>
      </c>
      <c r="B1139" s="43">
        <v>310</v>
      </c>
      <c r="C1139" s="43">
        <v>310</v>
      </c>
      <c r="D1139" s="43">
        <v>107</v>
      </c>
      <c r="E1139" s="31">
        <v>0.34499999999999997</v>
      </c>
      <c r="F1139" s="31">
        <v>0.44500000000000001</v>
      </c>
      <c r="G1139" s="31">
        <v>0.20300000000000001</v>
      </c>
      <c r="H1139" s="31">
        <v>0.17399999999999999</v>
      </c>
      <c r="I1139" s="31">
        <v>0.17100000000000001</v>
      </c>
      <c r="J1139" s="31">
        <v>0.34740259699999998</v>
      </c>
      <c r="K1139" s="31">
        <v>6.0000000000000001E-3</v>
      </c>
      <c r="L1139" s="29">
        <f t="shared" si="17"/>
        <v>2.0694164989939638</v>
      </c>
    </row>
    <row r="1140" spans="1:12" x14ac:dyDescent="0.2">
      <c r="A1140">
        <v>3527</v>
      </c>
      <c r="B1140" s="43">
        <v>305</v>
      </c>
      <c r="C1140" s="43">
        <v>305</v>
      </c>
      <c r="D1140" s="43">
        <v>247</v>
      </c>
      <c r="E1140" s="31">
        <v>0.81</v>
      </c>
      <c r="F1140" s="31">
        <v>6.9000000000000006E-2</v>
      </c>
      <c r="G1140" s="31">
        <v>0.115</v>
      </c>
      <c r="H1140" s="31">
        <v>0.30199999999999999</v>
      </c>
      <c r="I1140" s="31">
        <v>0.50800000000000001</v>
      </c>
      <c r="J1140" s="31">
        <v>0.81518151800000005</v>
      </c>
      <c r="K1140" s="31">
        <v>7.0000000000000001E-3</v>
      </c>
      <c r="L1140" s="29">
        <f t="shared" si="17"/>
        <v>3.2598187311178251</v>
      </c>
    </row>
    <row r="1141" spans="1:12" x14ac:dyDescent="0.2">
      <c r="A1141">
        <v>3528</v>
      </c>
      <c r="B1141" s="43">
        <v>448</v>
      </c>
      <c r="C1141" s="43">
        <v>448</v>
      </c>
      <c r="D1141" s="43">
        <v>392</v>
      </c>
      <c r="E1141" s="31">
        <v>0.875</v>
      </c>
      <c r="F1141" s="31">
        <v>3.5999999999999997E-2</v>
      </c>
      <c r="G1141" s="31">
        <v>7.0999999999999994E-2</v>
      </c>
      <c r="H1141" s="31">
        <v>0.219</v>
      </c>
      <c r="I1141" s="31">
        <v>0.65600000000000003</v>
      </c>
      <c r="J1141" s="31">
        <v>0.89090909100000004</v>
      </c>
      <c r="K1141" s="31">
        <v>1.7999999999999999E-2</v>
      </c>
      <c r="L1141" s="29">
        <f t="shared" si="17"/>
        <v>3.5224032586558045</v>
      </c>
    </row>
    <row r="1142" spans="1:12" x14ac:dyDescent="0.2">
      <c r="A1142">
        <v>3529</v>
      </c>
      <c r="B1142" s="43">
        <v>181</v>
      </c>
      <c r="C1142" s="43">
        <v>181</v>
      </c>
      <c r="D1142" s="43">
        <v>155</v>
      </c>
      <c r="E1142" s="31">
        <v>0.85599999999999998</v>
      </c>
      <c r="F1142" s="31">
        <v>4.3999999999999997E-2</v>
      </c>
      <c r="G1142" s="31">
        <v>7.1999999999999995E-2</v>
      </c>
      <c r="H1142" s="31">
        <v>0.188</v>
      </c>
      <c r="I1142" s="31">
        <v>0.66900000000000004</v>
      </c>
      <c r="J1142" s="31">
        <v>0.88068181800000001</v>
      </c>
      <c r="K1142" s="31">
        <v>2.8000000000000001E-2</v>
      </c>
      <c r="L1142" s="29">
        <f t="shared" si="17"/>
        <v>3.5267489711934155</v>
      </c>
    </row>
    <row r="1143" spans="1:12" x14ac:dyDescent="0.2">
      <c r="A1143">
        <v>3530</v>
      </c>
      <c r="B1143" s="43">
        <v>12</v>
      </c>
      <c r="C1143" s="43">
        <v>12</v>
      </c>
      <c r="D1143" s="43">
        <v>6</v>
      </c>
      <c r="E1143" s="31">
        <v>0.5</v>
      </c>
      <c r="F1143" s="31">
        <v>0.16700000000000001</v>
      </c>
      <c r="G1143" s="31">
        <v>0.33300000000000002</v>
      </c>
      <c r="H1143" s="31">
        <v>0.33300000000000002</v>
      </c>
      <c r="I1143" s="31">
        <v>0.16700000000000001</v>
      </c>
      <c r="J1143" s="31">
        <v>0.5</v>
      </c>
      <c r="K1143" s="31">
        <v>0</v>
      </c>
      <c r="L1143" s="29">
        <f t="shared" si="17"/>
        <v>2.5000000000000004</v>
      </c>
    </row>
    <row r="1144" spans="1:12" x14ac:dyDescent="0.2">
      <c r="A1144">
        <v>3531</v>
      </c>
      <c r="B1144" s="43">
        <v>101</v>
      </c>
      <c r="C1144" s="43">
        <v>101</v>
      </c>
      <c r="D1144" s="43">
        <v>58</v>
      </c>
      <c r="E1144" s="31">
        <v>0.57399999999999995</v>
      </c>
      <c r="F1144" s="31">
        <v>0.248</v>
      </c>
      <c r="G1144" s="31">
        <v>0.17799999999999999</v>
      </c>
      <c r="H1144" s="31">
        <v>0.25700000000000001</v>
      </c>
      <c r="I1144" s="31">
        <v>0.317</v>
      </c>
      <c r="J1144" s="31">
        <v>0.57425742599999996</v>
      </c>
      <c r="K1144" s="31">
        <v>0</v>
      </c>
      <c r="L1144" s="29">
        <f t="shared" si="17"/>
        <v>2.6429999999999998</v>
      </c>
    </row>
    <row r="1145" spans="1:12" x14ac:dyDescent="0.2">
      <c r="A1145">
        <v>3532</v>
      </c>
      <c r="B1145" s="43">
        <v>218</v>
      </c>
      <c r="C1145" s="43">
        <v>218</v>
      </c>
      <c r="D1145" s="43">
        <v>82</v>
      </c>
      <c r="E1145" s="31">
        <v>0.376</v>
      </c>
      <c r="F1145" s="31">
        <v>0.36199999999999999</v>
      </c>
      <c r="G1145" s="31">
        <v>0.23899999999999999</v>
      </c>
      <c r="H1145" s="31">
        <v>0.216</v>
      </c>
      <c r="I1145" s="31">
        <v>0.161</v>
      </c>
      <c r="J1145" s="31">
        <v>0.38497652599999999</v>
      </c>
      <c r="K1145" s="31">
        <v>2.3E-2</v>
      </c>
      <c r="L1145" s="29">
        <f t="shared" si="17"/>
        <v>2.1821903787103381</v>
      </c>
    </row>
    <row r="1146" spans="1:12" x14ac:dyDescent="0.2">
      <c r="A1146">
        <v>3533</v>
      </c>
      <c r="B1146" s="43">
        <v>281</v>
      </c>
      <c r="C1146" s="43">
        <v>281</v>
      </c>
      <c r="D1146" s="43">
        <v>195</v>
      </c>
      <c r="E1146" s="31">
        <v>0.69399999999999995</v>
      </c>
      <c r="F1146" s="31">
        <v>0.14899999999999999</v>
      </c>
      <c r="G1146" s="31">
        <v>0.14899999999999999</v>
      </c>
      <c r="H1146" s="31">
        <v>0.26700000000000002</v>
      </c>
      <c r="I1146" s="31">
        <v>0.42699999999999999</v>
      </c>
      <c r="J1146" s="31">
        <v>0.69892473099999997</v>
      </c>
      <c r="K1146" s="31">
        <v>7.0000000000000001E-3</v>
      </c>
      <c r="L1146" s="29">
        <f t="shared" si="17"/>
        <v>2.9768378650553875</v>
      </c>
    </row>
    <row r="1147" spans="1:12" x14ac:dyDescent="0.2">
      <c r="A1147">
        <v>3534</v>
      </c>
      <c r="B1147" s="43">
        <v>194</v>
      </c>
      <c r="C1147" s="43">
        <v>194</v>
      </c>
      <c r="D1147" s="43">
        <v>92</v>
      </c>
      <c r="E1147" s="31">
        <v>0.47399999999999998</v>
      </c>
      <c r="F1147" s="31">
        <v>0.27800000000000002</v>
      </c>
      <c r="G1147" s="31">
        <v>0.21099999999999999</v>
      </c>
      <c r="H1147" s="31">
        <v>0.26300000000000001</v>
      </c>
      <c r="I1147" s="31">
        <v>0.21099999999999999</v>
      </c>
      <c r="J1147" s="31">
        <v>0.49197860999999998</v>
      </c>
      <c r="K1147" s="31">
        <v>3.5999999999999997E-2</v>
      </c>
      <c r="L1147" s="29">
        <f t="shared" si="17"/>
        <v>2.4201244813278007</v>
      </c>
    </row>
    <row r="1148" spans="1:12" x14ac:dyDescent="0.2">
      <c r="A1148">
        <v>3536</v>
      </c>
      <c r="B1148" s="43">
        <v>228</v>
      </c>
      <c r="C1148" s="43">
        <v>228</v>
      </c>
      <c r="D1148" s="43">
        <v>168</v>
      </c>
      <c r="E1148" s="31">
        <v>0.73699999999999999</v>
      </c>
      <c r="F1148" s="31">
        <v>8.3000000000000004E-2</v>
      </c>
      <c r="G1148" s="31">
        <v>0.154</v>
      </c>
      <c r="H1148" s="31">
        <v>0.32900000000000001</v>
      </c>
      <c r="I1148" s="31">
        <v>0.40799999999999997</v>
      </c>
      <c r="J1148" s="31">
        <v>0.756756757</v>
      </c>
      <c r="K1148" s="31">
        <v>2.5999999999999999E-2</v>
      </c>
      <c r="L1148" s="29">
        <f t="shared" si="17"/>
        <v>3.0903490759753591</v>
      </c>
    </row>
    <row r="1149" spans="1:12" x14ac:dyDescent="0.2">
      <c r="A1149">
        <v>3537</v>
      </c>
      <c r="B1149" s="43">
        <v>263</v>
      </c>
      <c r="C1149" s="43">
        <v>263</v>
      </c>
      <c r="D1149" s="43">
        <v>130</v>
      </c>
      <c r="E1149" s="31">
        <v>0.49399999999999999</v>
      </c>
      <c r="F1149" s="31">
        <v>0.251</v>
      </c>
      <c r="G1149" s="31">
        <v>0.24299999999999999</v>
      </c>
      <c r="H1149" s="31">
        <v>0.26600000000000001</v>
      </c>
      <c r="I1149" s="31">
        <v>0.22800000000000001</v>
      </c>
      <c r="J1149" s="31">
        <v>0.5</v>
      </c>
      <c r="K1149" s="31">
        <v>1.0999999999999999E-2</v>
      </c>
      <c r="L1149" s="29">
        <f t="shared" si="17"/>
        <v>2.4742163801820021</v>
      </c>
    </row>
    <row r="1150" spans="1:12" x14ac:dyDescent="0.2">
      <c r="A1150">
        <v>3538</v>
      </c>
      <c r="B1150" s="43">
        <v>619</v>
      </c>
      <c r="C1150" s="43">
        <v>619</v>
      </c>
      <c r="D1150" s="43">
        <v>301</v>
      </c>
      <c r="E1150" s="31">
        <v>0.48599999999999999</v>
      </c>
      <c r="F1150" s="31">
        <v>0.21199999999999999</v>
      </c>
      <c r="G1150" s="31">
        <v>0.28399999999999997</v>
      </c>
      <c r="H1150" s="31">
        <v>0.35199999999999998</v>
      </c>
      <c r="I1150" s="31">
        <v>0.13400000000000001</v>
      </c>
      <c r="J1150" s="31">
        <v>0.49506578899999998</v>
      </c>
      <c r="K1150" s="31">
        <v>1.7999999999999999E-2</v>
      </c>
      <c r="L1150" s="29">
        <f t="shared" si="17"/>
        <v>2.415478615071283</v>
      </c>
    </row>
    <row r="1151" spans="1:12" x14ac:dyDescent="0.2">
      <c r="A1151">
        <v>3539</v>
      </c>
      <c r="B1151" s="43">
        <v>349</v>
      </c>
      <c r="C1151" s="43">
        <v>349</v>
      </c>
      <c r="D1151" s="43">
        <v>211</v>
      </c>
      <c r="E1151" s="31">
        <v>0.60499999999999998</v>
      </c>
      <c r="F1151" s="31">
        <v>0.223</v>
      </c>
      <c r="G1151" s="31">
        <v>0.16600000000000001</v>
      </c>
      <c r="H1151" s="31">
        <v>0.249</v>
      </c>
      <c r="I1151" s="31">
        <v>0.35499999999999998</v>
      </c>
      <c r="J1151" s="31">
        <v>0.608069164</v>
      </c>
      <c r="K1151" s="31">
        <v>6.0000000000000001E-3</v>
      </c>
      <c r="L1151" s="29">
        <f t="shared" si="17"/>
        <v>2.7384305835010059</v>
      </c>
    </row>
    <row r="1152" spans="1:12" x14ac:dyDescent="0.2">
      <c r="A1152">
        <v>3540</v>
      </c>
      <c r="B1152" s="43">
        <v>170</v>
      </c>
      <c r="C1152" s="43">
        <v>170</v>
      </c>
      <c r="D1152" s="43">
        <v>104</v>
      </c>
      <c r="E1152" s="31">
        <v>0.61199999999999999</v>
      </c>
      <c r="F1152" s="31">
        <v>0.14699999999999999</v>
      </c>
      <c r="G1152" s="31">
        <v>0.224</v>
      </c>
      <c r="H1152" s="31">
        <v>0.3</v>
      </c>
      <c r="I1152" s="31">
        <v>0.312</v>
      </c>
      <c r="J1152" s="31">
        <v>0.62275449100000002</v>
      </c>
      <c r="K1152" s="31">
        <v>1.7999999999999999E-2</v>
      </c>
      <c r="L1152" s="29">
        <f t="shared" si="17"/>
        <v>2.7932790224032584</v>
      </c>
    </row>
    <row r="1153" spans="1:12" x14ac:dyDescent="0.2">
      <c r="A1153">
        <v>3541</v>
      </c>
      <c r="B1153" s="43">
        <v>361</v>
      </c>
      <c r="C1153" s="43">
        <v>361</v>
      </c>
      <c r="D1153" s="43">
        <v>178</v>
      </c>
      <c r="E1153" s="31">
        <v>0.49299999999999999</v>
      </c>
      <c r="F1153" s="31">
        <v>0.216</v>
      </c>
      <c r="G1153" s="31">
        <v>0.26</v>
      </c>
      <c r="H1153" s="31">
        <v>0.33200000000000002</v>
      </c>
      <c r="I1153" s="31">
        <v>0.161</v>
      </c>
      <c r="J1153" s="31">
        <v>0.50857142899999996</v>
      </c>
      <c r="K1153" s="31">
        <v>0.03</v>
      </c>
      <c r="L1153" s="29">
        <f t="shared" si="17"/>
        <v>2.449484536082474</v>
      </c>
    </row>
    <row r="1154" spans="1:12" x14ac:dyDescent="0.2">
      <c r="A1154">
        <v>3543</v>
      </c>
      <c r="B1154" s="43">
        <v>678</v>
      </c>
      <c r="C1154" s="43">
        <v>678</v>
      </c>
      <c r="D1154" s="43">
        <v>382</v>
      </c>
      <c r="E1154" s="31">
        <v>0.56299999999999994</v>
      </c>
      <c r="F1154" s="31">
        <v>0.19500000000000001</v>
      </c>
      <c r="G1154" s="31">
        <v>0.23499999999999999</v>
      </c>
      <c r="H1154" s="31">
        <v>0.375</v>
      </c>
      <c r="I1154" s="31">
        <v>0.189</v>
      </c>
      <c r="J1154" s="31">
        <v>0.56760772699999995</v>
      </c>
      <c r="K1154" s="31">
        <v>7.0000000000000001E-3</v>
      </c>
      <c r="L1154" s="29">
        <f t="shared" si="17"/>
        <v>2.5639476334340388</v>
      </c>
    </row>
    <row r="1155" spans="1:12" x14ac:dyDescent="0.2">
      <c r="A1155">
        <v>3545</v>
      </c>
      <c r="B1155" s="43">
        <v>689</v>
      </c>
      <c r="C1155" s="43">
        <v>689</v>
      </c>
      <c r="D1155" s="43">
        <v>347</v>
      </c>
      <c r="E1155" s="31">
        <v>0.504</v>
      </c>
      <c r="F1155" s="31">
        <v>0.219</v>
      </c>
      <c r="G1155" s="31">
        <v>0.23899999999999999</v>
      </c>
      <c r="H1155" s="31">
        <v>0.36099999999999999</v>
      </c>
      <c r="I1155" s="31">
        <v>0.14199999999999999</v>
      </c>
      <c r="J1155" s="31">
        <v>0.52337858199999998</v>
      </c>
      <c r="K1155" s="31">
        <v>3.7999999999999999E-2</v>
      </c>
      <c r="L1155" s="29">
        <f t="shared" ref="L1155:L1218" si="18">(F1155+2*G1155+3*H1155+4*I1155)/(1-K1155)</f>
        <v>2.4407484407484406</v>
      </c>
    </row>
    <row r="1156" spans="1:12" x14ac:dyDescent="0.2">
      <c r="A1156">
        <v>3546</v>
      </c>
      <c r="B1156" s="43">
        <v>172</v>
      </c>
      <c r="C1156" s="43">
        <v>172</v>
      </c>
      <c r="D1156" s="43">
        <v>125</v>
      </c>
      <c r="E1156" s="31">
        <v>0.72699999999999998</v>
      </c>
      <c r="F1156" s="31">
        <v>8.6999999999999994E-2</v>
      </c>
      <c r="G1156" s="31">
        <v>0.18</v>
      </c>
      <c r="H1156" s="31">
        <v>0.378</v>
      </c>
      <c r="I1156" s="31">
        <v>0.34899999999999998</v>
      </c>
      <c r="J1156" s="31">
        <v>0.73099415199999995</v>
      </c>
      <c r="K1156" s="31">
        <v>6.0000000000000001E-3</v>
      </c>
      <c r="L1156" s="29">
        <f t="shared" si="18"/>
        <v>2.9949698189134808</v>
      </c>
    </row>
    <row r="1157" spans="1:12" x14ac:dyDescent="0.2">
      <c r="A1157">
        <v>3547</v>
      </c>
      <c r="B1157" s="43">
        <v>152</v>
      </c>
      <c r="C1157" s="43">
        <v>152</v>
      </c>
      <c r="D1157" s="43">
        <v>82</v>
      </c>
      <c r="E1157" s="31">
        <v>0.53900000000000003</v>
      </c>
      <c r="F1157" s="31">
        <v>0.25</v>
      </c>
      <c r="G1157" s="31">
        <v>0.21099999999999999</v>
      </c>
      <c r="H1157" s="31">
        <v>0.29599999999999999</v>
      </c>
      <c r="I1157" s="31">
        <v>0.24299999999999999</v>
      </c>
      <c r="J1157" s="31">
        <v>0.53947368399999995</v>
      </c>
      <c r="K1157" s="31">
        <v>0</v>
      </c>
      <c r="L1157" s="29">
        <f t="shared" si="18"/>
        <v>2.532</v>
      </c>
    </row>
    <row r="1158" spans="1:12" x14ac:dyDescent="0.2">
      <c r="A1158">
        <v>3548</v>
      </c>
      <c r="B1158" s="43">
        <v>272</v>
      </c>
      <c r="C1158" s="43">
        <v>272</v>
      </c>
      <c r="D1158" s="43">
        <v>227</v>
      </c>
      <c r="E1158" s="31">
        <v>0.83499999999999996</v>
      </c>
      <c r="F1158" s="31">
        <v>5.8999999999999997E-2</v>
      </c>
      <c r="G1158" s="31">
        <v>9.6000000000000002E-2</v>
      </c>
      <c r="H1158" s="31">
        <v>0.217</v>
      </c>
      <c r="I1158" s="31">
        <v>0.61799999999999999</v>
      </c>
      <c r="J1158" s="31">
        <v>0.84386617100000005</v>
      </c>
      <c r="K1158" s="31">
        <v>1.0999999999999999E-2</v>
      </c>
      <c r="L1158" s="29">
        <f t="shared" si="18"/>
        <v>3.4115267947421639</v>
      </c>
    </row>
    <row r="1159" spans="1:12" x14ac:dyDescent="0.2">
      <c r="A1159">
        <v>3550</v>
      </c>
      <c r="B1159" s="43">
        <v>303</v>
      </c>
      <c r="C1159" s="43">
        <v>303</v>
      </c>
      <c r="D1159" s="43">
        <v>221</v>
      </c>
      <c r="E1159" s="31">
        <v>0.72899999999999998</v>
      </c>
      <c r="F1159" s="31">
        <v>0.16200000000000001</v>
      </c>
      <c r="G1159" s="31">
        <v>0.109</v>
      </c>
      <c r="H1159" s="31">
        <v>0.25700000000000001</v>
      </c>
      <c r="I1159" s="31">
        <v>0.47199999999999998</v>
      </c>
      <c r="J1159" s="31">
        <v>0.72937293700000005</v>
      </c>
      <c r="K1159" s="31">
        <v>0</v>
      </c>
      <c r="L1159" s="29">
        <f t="shared" si="18"/>
        <v>3.0389999999999997</v>
      </c>
    </row>
    <row r="1160" spans="1:12" x14ac:dyDescent="0.2">
      <c r="A1160">
        <v>3552</v>
      </c>
      <c r="B1160" s="43">
        <v>151</v>
      </c>
      <c r="C1160" s="43">
        <v>151</v>
      </c>
      <c r="D1160" s="43">
        <v>140</v>
      </c>
      <c r="E1160" s="31">
        <v>0.92700000000000005</v>
      </c>
      <c r="F1160" s="31">
        <v>1.2999999999999999E-2</v>
      </c>
      <c r="G1160" s="31">
        <v>0.06</v>
      </c>
      <c r="H1160" s="31">
        <v>0.185</v>
      </c>
      <c r="I1160" s="31">
        <v>0.74199999999999999</v>
      </c>
      <c r="J1160" s="31">
        <v>0.92715231799999998</v>
      </c>
      <c r="K1160" s="31">
        <v>0</v>
      </c>
      <c r="L1160" s="29">
        <f t="shared" si="18"/>
        <v>3.6559999999999997</v>
      </c>
    </row>
    <row r="1161" spans="1:12" x14ac:dyDescent="0.2">
      <c r="A1161">
        <v>3554</v>
      </c>
      <c r="B1161" s="43">
        <v>61</v>
      </c>
      <c r="C1161" s="43">
        <v>61</v>
      </c>
      <c r="D1161" s="43">
        <v>31</v>
      </c>
      <c r="E1161" s="31">
        <v>0.50800000000000001</v>
      </c>
      <c r="F1161" s="31">
        <v>0.246</v>
      </c>
      <c r="G1161" s="31">
        <v>0.246</v>
      </c>
      <c r="H1161" s="31">
        <v>0.32800000000000001</v>
      </c>
      <c r="I1161" s="31">
        <v>0.18</v>
      </c>
      <c r="J1161" s="31">
        <v>0.50819672100000002</v>
      </c>
      <c r="K1161" s="31">
        <v>0</v>
      </c>
      <c r="L1161" s="29">
        <f t="shared" si="18"/>
        <v>2.4420000000000002</v>
      </c>
    </row>
    <row r="1162" spans="1:12" x14ac:dyDescent="0.2">
      <c r="A1162">
        <v>3555</v>
      </c>
      <c r="B1162" s="43">
        <v>105</v>
      </c>
      <c r="C1162" s="43">
        <v>105</v>
      </c>
      <c r="D1162" s="43">
        <v>53</v>
      </c>
      <c r="E1162" s="31">
        <v>0.505</v>
      </c>
      <c r="F1162" s="31">
        <v>0.219</v>
      </c>
      <c r="G1162" s="31">
        <v>0.26700000000000002</v>
      </c>
      <c r="H1162" s="31">
        <v>0.371</v>
      </c>
      <c r="I1162" s="31">
        <v>0.13300000000000001</v>
      </c>
      <c r="J1162" s="31">
        <v>0.50961538500000003</v>
      </c>
      <c r="K1162" s="31">
        <v>0.01</v>
      </c>
      <c r="L1162" s="29">
        <f t="shared" si="18"/>
        <v>2.4222222222222225</v>
      </c>
    </row>
    <row r="1163" spans="1:12" x14ac:dyDescent="0.2">
      <c r="A1163">
        <v>3556</v>
      </c>
      <c r="B1163" s="43">
        <v>135</v>
      </c>
      <c r="C1163" s="43">
        <v>135</v>
      </c>
      <c r="D1163" s="43">
        <v>74</v>
      </c>
      <c r="E1163" s="31">
        <v>0.54800000000000004</v>
      </c>
      <c r="F1163" s="31">
        <v>0.104</v>
      </c>
      <c r="G1163" s="31">
        <v>0.252</v>
      </c>
      <c r="H1163" s="31">
        <v>0.378</v>
      </c>
      <c r="I1163" s="31">
        <v>0.17</v>
      </c>
      <c r="J1163" s="31">
        <v>0.60655737700000001</v>
      </c>
      <c r="K1163" s="31">
        <v>9.6000000000000002E-2</v>
      </c>
      <c r="L1163" s="29">
        <f t="shared" si="18"/>
        <v>2.6792035398230087</v>
      </c>
    </row>
    <row r="1164" spans="1:12" x14ac:dyDescent="0.2">
      <c r="A1164">
        <v>3557</v>
      </c>
      <c r="B1164" s="43">
        <v>294</v>
      </c>
      <c r="C1164" s="43">
        <v>294</v>
      </c>
      <c r="D1164" s="43">
        <v>227</v>
      </c>
      <c r="E1164" s="31">
        <v>0.77200000000000002</v>
      </c>
      <c r="F1164" s="31">
        <v>7.0999999999999994E-2</v>
      </c>
      <c r="G1164" s="31">
        <v>0.15</v>
      </c>
      <c r="H1164" s="31">
        <v>0.28599999999999998</v>
      </c>
      <c r="I1164" s="31">
        <v>0.48599999999999999</v>
      </c>
      <c r="J1164" s="31">
        <v>0.77739725999999998</v>
      </c>
      <c r="K1164" s="31">
        <v>7.0000000000000001E-3</v>
      </c>
      <c r="L1164" s="29">
        <f t="shared" si="18"/>
        <v>3.1953675730110778</v>
      </c>
    </row>
    <row r="1165" spans="1:12" x14ac:dyDescent="0.2">
      <c r="A1165">
        <v>3558</v>
      </c>
      <c r="B1165" s="43">
        <v>260</v>
      </c>
      <c r="C1165" s="43">
        <v>260</v>
      </c>
      <c r="D1165" s="43">
        <v>128</v>
      </c>
      <c r="E1165" s="31">
        <v>0.49199999999999999</v>
      </c>
      <c r="F1165" s="31">
        <v>0.315</v>
      </c>
      <c r="G1165" s="31">
        <v>0.185</v>
      </c>
      <c r="H1165" s="31">
        <v>0.26900000000000002</v>
      </c>
      <c r="I1165" s="31">
        <v>0.223</v>
      </c>
      <c r="J1165" s="31">
        <v>0.49612403100000002</v>
      </c>
      <c r="K1165" s="31">
        <v>8.0000000000000002E-3</v>
      </c>
      <c r="L1165" s="29">
        <f t="shared" si="18"/>
        <v>2.403225806451613</v>
      </c>
    </row>
    <row r="1166" spans="1:12" x14ac:dyDescent="0.2">
      <c r="A1166">
        <v>3559</v>
      </c>
      <c r="B1166" s="43">
        <v>61</v>
      </c>
      <c r="C1166" s="43">
        <v>61</v>
      </c>
      <c r="D1166" s="43">
        <v>37</v>
      </c>
      <c r="E1166" s="31">
        <v>0.60699999999999998</v>
      </c>
      <c r="F1166" s="31">
        <v>0.13100000000000001</v>
      </c>
      <c r="G1166" s="31">
        <v>0.26200000000000001</v>
      </c>
      <c r="H1166" s="31">
        <v>0.443</v>
      </c>
      <c r="I1166" s="31">
        <v>0.16400000000000001</v>
      </c>
      <c r="J1166" s="31">
        <v>0.60655737700000001</v>
      </c>
      <c r="K1166" s="31">
        <v>0</v>
      </c>
      <c r="L1166" s="29">
        <f t="shared" si="18"/>
        <v>2.64</v>
      </c>
    </row>
    <row r="1167" spans="1:12" x14ac:dyDescent="0.2">
      <c r="A1167">
        <v>3560</v>
      </c>
      <c r="B1167" s="43">
        <v>801</v>
      </c>
      <c r="C1167" s="43">
        <v>801</v>
      </c>
      <c r="D1167" s="43">
        <v>463</v>
      </c>
      <c r="E1167" s="31">
        <v>0.57799999999999996</v>
      </c>
      <c r="F1167" s="31">
        <v>0.17599999999999999</v>
      </c>
      <c r="G1167" s="31">
        <v>0.22600000000000001</v>
      </c>
      <c r="H1167" s="31">
        <v>0.376</v>
      </c>
      <c r="I1167" s="31">
        <v>0.20200000000000001</v>
      </c>
      <c r="J1167" s="31">
        <v>0.58980891700000004</v>
      </c>
      <c r="K1167" s="31">
        <v>0.02</v>
      </c>
      <c r="L1167" s="29">
        <f t="shared" si="18"/>
        <v>2.6163265306122452</v>
      </c>
    </row>
    <row r="1168" spans="1:12" x14ac:dyDescent="0.2">
      <c r="A1168">
        <v>3561</v>
      </c>
      <c r="B1168" s="43">
        <v>323</v>
      </c>
      <c r="C1168" s="43">
        <v>323</v>
      </c>
      <c r="D1168" s="43">
        <v>173</v>
      </c>
      <c r="E1168" s="31">
        <v>0.53600000000000003</v>
      </c>
      <c r="F1168" s="31">
        <v>0.18</v>
      </c>
      <c r="G1168" s="31">
        <v>0.26300000000000001</v>
      </c>
      <c r="H1168" s="31">
        <v>0.26900000000000002</v>
      </c>
      <c r="I1168" s="31">
        <v>0.26600000000000001</v>
      </c>
      <c r="J1168" s="31">
        <v>0.54746835400000005</v>
      </c>
      <c r="K1168" s="31">
        <v>2.1999999999999999E-2</v>
      </c>
      <c r="L1168" s="29">
        <f t="shared" si="18"/>
        <v>2.6349693251533743</v>
      </c>
    </row>
    <row r="1169" spans="1:12" x14ac:dyDescent="0.2">
      <c r="A1169">
        <v>3562</v>
      </c>
      <c r="B1169" s="43">
        <v>319</v>
      </c>
      <c r="C1169" s="43">
        <v>319</v>
      </c>
      <c r="D1169" s="43">
        <v>232</v>
      </c>
      <c r="E1169" s="31">
        <v>0.72699999999999998</v>
      </c>
      <c r="F1169" s="31">
        <v>0.11600000000000001</v>
      </c>
      <c r="G1169" s="31">
        <v>0.14399999999999999</v>
      </c>
      <c r="H1169" s="31">
        <v>0.27600000000000002</v>
      </c>
      <c r="I1169" s="31">
        <v>0.45100000000000001</v>
      </c>
      <c r="J1169" s="31">
        <v>0.73650793699999995</v>
      </c>
      <c r="K1169" s="31">
        <v>1.2999999999999999E-2</v>
      </c>
      <c r="L1169" s="29">
        <f t="shared" si="18"/>
        <v>3.0759878419452886</v>
      </c>
    </row>
    <row r="1170" spans="1:12" x14ac:dyDescent="0.2">
      <c r="A1170">
        <v>3564</v>
      </c>
      <c r="B1170" s="43">
        <v>105</v>
      </c>
      <c r="C1170" s="43">
        <v>105</v>
      </c>
      <c r="D1170" s="43">
        <v>77</v>
      </c>
      <c r="E1170" s="31">
        <v>0.73299999999999998</v>
      </c>
      <c r="F1170" s="31">
        <v>2.9000000000000001E-2</v>
      </c>
      <c r="G1170" s="31">
        <v>0.18099999999999999</v>
      </c>
      <c r="H1170" s="31">
        <v>0.32400000000000001</v>
      </c>
      <c r="I1170" s="31">
        <v>0.41</v>
      </c>
      <c r="J1170" s="31">
        <v>0.77777777800000003</v>
      </c>
      <c r="K1170" s="31">
        <v>5.7000000000000002E-2</v>
      </c>
      <c r="L1170" s="29">
        <f t="shared" si="18"/>
        <v>3.184517497348887</v>
      </c>
    </row>
    <row r="1171" spans="1:12" x14ac:dyDescent="0.2">
      <c r="A1171">
        <v>3565</v>
      </c>
      <c r="B1171" s="43">
        <v>167</v>
      </c>
      <c r="C1171" s="43">
        <v>167</v>
      </c>
      <c r="D1171" s="43">
        <v>57</v>
      </c>
      <c r="E1171" s="31">
        <v>0.34100000000000003</v>
      </c>
      <c r="F1171" s="31">
        <v>0.497</v>
      </c>
      <c r="G1171" s="31">
        <v>0.16200000000000001</v>
      </c>
      <c r="H1171" s="31">
        <v>0.216</v>
      </c>
      <c r="I1171" s="31">
        <v>0.126</v>
      </c>
      <c r="J1171" s="31">
        <v>0.34131736499999998</v>
      </c>
      <c r="K1171" s="31">
        <v>0</v>
      </c>
      <c r="L1171" s="29">
        <f t="shared" si="18"/>
        <v>1.9729999999999999</v>
      </c>
    </row>
    <row r="1172" spans="1:12" x14ac:dyDescent="0.2">
      <c r="A1172">
        <v>3566</v>
      </c>
      <c r="B1172" s="43">
        <v>172</v>
      </c>
      <c r="C1172" s="43">
        <v>172</v>
      </c>
      <c r="D1172" s="43">
        <v>62</v>
      </c>
      <c r="E1172" s="31">
        <v>0.36</v>
      </c>
      <c r="F1172" s="31">
        <v>0.34899999999999998</v>
      </c>
      <c r="G1172" s="31">
        <v>0.26200000000000001</v>
      </c>
      <c r="H1172" s="31">
        <v>0.186</v>
      </c>
      <c r="I1172" s="31">
        <v>0.17399999999999999</v>
      </c>
      <c r="J1172" s="31">
        <v>0.371257485</v>
      </c>
      <c r="K1172" s="31">
        <v>2.9000000000000001E-2</v>
      </c>
      <c r="L1172" s="29">
        <f t="shared" si="18"/>
        <v>2.1905252317198762</v>
      </c>
    </row>
    <row r="1173" spans="1:12" x14ac:dyDescent="0.2">
      <c r="A1173">
        <v>3567</v>
      </c>
      <c r="B1173" s="43">
        <v>281</v>
      </c>
      <c r="C1173" s="43">
        <v>281</v>
      </c>
      <c r="D1173" s="43">
        <v>98</v>
      </c>
      <c r="E1173" s="31">
        <v>0.34899999999999998</v>
      </c>
      <c r="F1173" s="31">
        <v>0.48</v>
      </c>
      <c r="G1173" s="31">
        <v>0.16400000000000001</v>
      </c>
      <c r="H1173" s="31">
        <v>0.17399999999999999</v>
      </c>
      <c r="I1173" s="31">
        <v>0.17399999999999999</v>
      </c>
      <c r="J1173" s="31">
        <v>0.35125447999999998</v>
      </c>
      <c r="K1173" s="31">
        <v>7.0000000000000001E-3</v>
      </c>
      <c r="L1173" s="29">
        <f t="shared" si="18"/>
        <v>2.0402819738167168</v>
      </c>
    </row>
    <row r="1174" spans="1:12" x14ac:dyDescent="0.2">
      <c r="A1174">
        <v>3568</v>
      </c>
      <c r="B1174" s="43">
        <v>203</v>
      </c>
      <c r="C1174" s="43">
        <v>203</v>
      </c>
      <c r="D1174" s="43">
        <v>84</v>
      </c>
      <c r="E1174" s="31">
        <v>0.41399999999999998</v>
      </c>
      <c r="F1174" s="31">
        <v>0.35</v>
      </c>
      <c r="G1174" s="31">
        <v>0.222</v>
      </c>
      <c r="H1174" s="31">
        <v>0.27600000000000002</v>
      </c>
      <c r="I1174" s="31">
        <v>0.13800000000000001</v>
      </c>
      <c r="J1174" s="31">
        <v>0.42</v>
      </c>
      <c r="K1174" s="31">
        <v>1.4999999999999999E-2</v>
      </c>
      <c r="L1174" s="29">
        <f t="shared" si="18"/>
        <v>2.207106598984772</v>
      </c>
    </row>
    <row r="1175" spans="1:12" x14ac:dyDescent="0.2">
      <c r="A1175">
        <v>3569</v>
      </c>
      <c r="B1175" s="43">
        <v>34</v>
      </c>
      <c r="C1175" s="43">
        <v>34</v>
      </c>
      <c r="D1175" s="43">
        <v>6</v>
      </c>
      <c r="E1175" s="31">
        <v>0.17599999999999999</v>
      </c>
      <c r="F1175" s="31">
        <v>0.67600000000000005</v>
      </c>
      <c r="G1175" s="31">
        <v>0.14699999999999999</v>
      </c>
      <c r="H1175" s="31">
        <v>0.14699999999999999</v>
      </c>
      <c r="I1175" s="31">
        <v>2.9000000000000001E-2</v>
      </c>
      <c r="J1175" s="31">
        <v>0.17647058800000001</v>
      </c>
      <c r="K1175" s="31">
        <v>0</v>
      </c>
      <c r="L1175" s="29">
        <f t="shared" si="18"/>
        <v>1.5270000000000001</v>
      </c>
    </row>
    <row r="1176" spans="1:12" x14ac:dyDescent="0.2">
      <c r="A1176">
        <v>3572</v>
      </c>
      <c r="B1176" s="43">
        <v>184</v>
      </c>
      <c r="C1176" s="43">
        <v>184</v>
      </c>
      <c r="D1176" s="43">
        <v>107</v>
      </c>
      <c r="E1176" s="31">
        <v>0.58199999999999996</v>
      </c>
      <c r="F1176" s="31">
        <v>0.217</v>
      </c>
      <c r="G1176" s="31">
        <v>0.20100000000000001</v>
      </c>
      <c r="H1176" s="31">
        <v>0.255</v>
      </c>
      <c r="I1176" s="31">
        <v>0.32600000000000001</v>
      </c>
      <c r="J1176" s="31">
        <v>0.58152173900000004</v>
      </c>
      <c r="K1176" s="31">
        <v>0</v>
      </c>
      <c r="L1176" s="29">
        <f t="shared" si="18"/>
        <v>2.6879999999999997</v>
      </c>
    </row>
    <row r="1177" spans="1:12" x14ac:dyDescent="0.2">
      <c r="A1177">
        <v>3573</v>
      </c>
      <c r="B1177" s="43">
        <v>762</v>
      </c>
      <c r="C1177" s="43">
        <v>762</v>
      </c>
      <c r="D1177" s="43">
        <v>567</v>
      </c>
      <c r="E1177" s="31">
        <v>0.74399999999999999</v>
      </c>
      <c r="F1177" s="31">
        <v>8.4000000000000005E-2</v>
      </c>
      <c r="G1177" s="31">
        <v>0.16</v>
      </c>
      <c r="H1177" s="31">
        <v>0.42499999999999999</v>
      </c>
      <c r="I1177" s="31">
        <v>0.31900000000000001</v>
      </c>
      <c r="J1177" s="31">
        <v>0.75298804799999997</v>
      </c>
      <c r="K1177" s="31">
        <v>1.2E-2</v>
      </c>
      <c r="L1177" s="29">
        <f t="shared" si="18"/>
        <v>2.9908906882591095</v>
      </c>
    </row>
    <row r="1178" spans="1:12" x14ac:dyDescent="0.2">
      <c r="A1178">
        <v>3574</v>
      </c>
      <c r="B1178" s="43">
        <v>75</v>
      </c>
      <c r="C1178" s="43">
        <v>75</v>
      </c>
      <c r="D1178" s="43">
        <v>39</v>
      </c>
      <c r="E1178" s="31">
        <v>0.52</v>
      </c>
      <c r="F1178" s="31">
        <v>0.253</v>
      </c>
      <c r="G1178" s="31">
        <v>0.2</v>
      </c>
      <c r="H1178" s="31">
        <v>0.32</v>
      </c>
      <c r="I1178" s="31">
        <v>0.2</v>
      </c>
      <c r="J1178" s="31">
        <v>0.53424657499999995</v>
      </c>
      <c r="K1178" s="31">
        <v>2.7E-2</v>
      </c>
      <c r="L1178" s="29">
        <f t="shared" si="18"/>
        <v>2.4799588900308329</v>
      </c>
    </row>
    <row r="1179" spans="1:12" x14ac:dyDescent="0.2">
      <c r="A1179">
        <v>3575</v>
      </c>
      <c r="B1179" s="43">
        <v>66</v>
      </c>
      <c r="C1179" s="43">
        <v>66</v>
      </c>
      <c r="D1179" s="43">
        <v>30</v>
      </c>
      <c r="E1179" s="31">
        <v>0.45500000000000002</v>
      </c>
      <c r="F1179" s="31">
        <v>0.21199999999999999</v>
      </c>
      <c r="G1179" s="31">
        <v>0.33300000000000002</v>
      </c>
      <c r="H1179" s="31">
        <v>0.42399999999999999</v>
      </c>
      <c r="I1179" s="31">
        <v>0.03</v>
      </c>
      <c r="J1179" s="31">
        <v>0.45454545499999999</v>
      </c>
      <c r="K1179" s="31">
        <v>0</v>
      </c>
      <c r="L1179" s="29">
        <f t="shared" si="18"/>
        <v>2.27</v>
      </c>
    </row>
    <row r="1180" spans="1:12" x14ac:dyDescent="0.2">
      <c r="A1180">
        <v>3576</v>
      </c>
      <c r="B1180" s="43">
        <v>277</v>
      </c>
      <c r="C1180" s="43">
        <v>277</v>
      </c>
      <c r="D1180" s="43">
        <v>242</v>
      </c>
      <c r="E1180" s="31">
        <v>0.874</v>
      </c>
      <c r="F1180" s="31">
        <v>5.0999999999999997E-2</v>
      </c>
      <c r="G1180" s="31">
        <v>4.2999999999999997E-2</v>
      </c>
      <c r="H1180" s="31">
        <v>0.26</v>
      </c>
      <c r="I1180" s="31">
        <v>0.61399999999999999</v>
      </c>
      <c r="J1180" s="31">
        <v>0.90298507500000003</v>
      </c>
      <c r="K1180" s="31">
        <v>3.2000000000000001E-2</v>
      </c>
      <c r="L1180" s="29">
        <f t="shared" si="18"/>
        <v>3.4845041322314052</v>
      </c>
    </row>
    <row r="1181" spans="1:12" x14ac:dyDescent="0.2">
      <c r="A1181">
        <v>3578</v>
      </c>
      <c r="B1181" s="43">
        <v>264</v>
      </c>
      <c r="C1181" s="43">
        <v>264</v>
      </c>
      <c r="D1181" s="43">
        <v>131</v>
      </c>
      <c r="E1181" s="31">
        <v>0.496</v>
      </c>
      <c r="F1181" s="31">
        <v>0.26500000000000001</v>
      </c>
      <c r="G1181" s="31">
        <v>0.23100000000000001</v>
      </c>
      <c r="H1181" s="31">
        <v>0.246</v>
      </c>
      <c r="I1181" s="31">
        <v>0.25</v>
      </c>
      <c r="J1181" s="31">
        <v>0.5</v>
      </c>
      <c r="K1181" s="31">
        <v>8.0000000000000002E-3</v>
      </c>
      <c r="L1181" s="29">
        <f t="shared" si="18"/>
        <v>2.4848790322580645</v>
      </c>
    </row>
    <row r="1182" spans="1:12" x14ac:dyDescent="0.2">
      <c r="A1182">
        <v>3579</v>
      </c>
      <c r="B1182" s="43">
        <v>19</v>
      </c>
      <c r="C1182" s="43">
        <v>19</v>
      </c>
      <c r="D1182" s="43">
        <v>11</v>
      </c>
      <c r="E1182" s="31">
        <v>0.57899999999999996</v>
      </c>
      <c r="F1182" s="31">
        <v>5.2999999999999999E-2</v>
      </c>
      <c r="G1182" s="31">
        <v>0</v>
      </c>
      <c r="H1182" s="31">
        <v>0.316</v>
      </c>
      <c r="I1182" s="31">
        <v>0.26300000000000001</v>
      </c>
      <c r="J1182" s="31">
        <v>0.91666666699999999</v>
      </c>
      <c r="K1182" s="31">
        <v>0.36799999999999999</v>
      </c>
      <c r="L1182" s="29">
        <f t="shared" si="18"/>
        <v>3.2484177215189871</v>
      </c>
    </row>
    <row r="1183" spans="1:12" x14ac:dyDescent="0.2">
      <c r="A1183">
        <v>3580</v>
      </c>
      <c r="B1183" s="43">
        <v>16</v>
      </c>
      <c r="C1183" s="43">
        <v>16</v>
      </c>
      <c r="D1183" s="43">
        <v>3</v>
      </c>
      <c r="E1183" s="31">
        <v>0.188</v>
      </c>
      <c r="F1183" s="31">
        <v>0.313</v>
      </c>
      <c r="G1183" s="31">
        <v>0.25</v>
      </c>
      <c r="H1183" s="31">
        <v>0.188</v>
      </c>
      <c r="I1183" s="31">
        <v>0</v>
      </c>
      <c r="J1183" s="31">
        <v>0.25</v>
      </c>
      <c r="K1183" s="31">
        <v>0.25</v>
      </c>
      <c r="L1183" s="29">
        <f t="shared" si="18"/>
        <v>1.8360000000000001</v>
      </c>
    </row>
    <row r="1184" spans="1:12" x14ac:dyDescent="0.2">
      <c r="A1184">
        <v>3581</v>
      </c>
      <c r="B1184" s="43">
        <v>161</v>
      </c>
      <c r="C1184" s="43">
        <v>161</v>
      </c>
      <c r="D1184" s="43">
        <v>99</v>
      </c>
      <c r="E1184" s="31">
        <v>0.61499999999999999</v>
      </c>
      <c r="F1184" s="31">
        <v>0.161</v>
      </c>
      <c r="G1184" s="31">
        <v>0.217</v>
      </c>
      <c r="H1184" s="31">
        <v>0.29799999999999999</v>
      </c>
      <c r="I1184" s="31">
        <v>0.317</v>
      </c>
      <c r="J1184" s="31">
        <v>0.61875000000000002</v>
      </c>
      <c r="K1184" s="31">
        <v>6.0000000000000001E-3</v>
      </c>
      <c r="L1184" s="29">
        <f t="shared" si="18"/>
        <v>2.7736418511066394</v>
      </c>
    </row>
    <row r="1185" spans="1:12" x14ac:dyDescent="0.2">
      <c r="A1185">
        <v>3582</v>
      </c>
      <c r="B1185" s="43">
        <v>300</v>
      </c>
      <c r="C1185" s="43">
        <v>300</v>
      </c>
      <c r="D1185" s="43">
        <v>145</v>
      </c>
      <c r="E1185" s="31">
        <v>0.48299999999999998</v>
      </c>
      <c r="F1185" s="31">
        <v>0.26</v>
      </c>
      <c r="G1185" s="31">
        <v>0.24299999999999999</v>
      </c>
      <c r="H1185" s="31">
        <v>0.28699999999999998</v>
      </c>
      <c r="I1185" s="31">
        <v>0.19700000000000001</v>
      </c>
      <c r="J1185" s="31">
        <v>0.48986486499999998</v>
      </c>
      <c r="K1185" s="31">
        <v>1.2999999999999999E-2</v>
      </c>
      <c r="L1185" s="29">
        <f t="shared" si="18"/>
        <v>2.4265450861195541</v>
      </c>
    </row>
    <row r="1186" spans="1:12" x14ac:dyDescent="0.2">
      <c r="A1186">
        <v>3583</v>
      </c>
      <c r="B1186" s="43">
        <v>303</v>
      </c>
      <c r="C1186" s="43">
        <v>303</v>
      </c>
      <c r="D1186" s="43">
        <v>87</v>
      </c>
      <c r="E1186" s="31">
        <v>0.28699999999999998</v>
      </c>
      <c r="F1186" s="31">
        <v>0.502</v>
      </c>
      <c r="G1186" s="31">
        <v>0.19500000000000001</v>
      </c>
      <c r="H1186" s="31">
        <v>0.17499999999999999</v>
      </c>
      <c r="I1186" s="31">
        <v>0.112</v>
      </c>
      <c r="J1186" s="31">
        <v>0.29194630900000001</v>
      </c>
      <c r="K1186" s="31">
        <v>1.7000000000000001E-2</v>
      </c>
      <c r="L1186" s="29">
        <f t="shared" si="18"/>
        <v>1.8972533062054933</v>
      </c>
    </row>
    <row r="1187" spans="1:12" x14ac:dyDescent="0.2">
      <c r="A1187">
        <v>3584</v>
      </c>
      <c r="B1187" s="43">
        <v>417</v>
      </c>
      <c r="C1187" s="43">
        <v>417</v>
      </c>
      <c r="D1187" s="43">
        <v>264</v>
      </c>
      <c r="E1187" s="31">
        <v>0.63300000000000001</v>
      </c>
      <c r="F1187" s="31">
        <v>0.156</v>
      </c>
      <c r="G1187" s="31">
        <v>0.16500000000000001</v>
      </c>
      <c r="H1187" s="31">
        <v>0.36699999999999999</v>
      </c>
      <c r="I1187" s="31">
        <v>0.26600000000000001</v>
      </c>
      <c r="J1187" s="31">
        <v>0.66331658299999996</v>
      </c>
      <c r="K1187" s="31">
        <v>4.5999999999999999E-2</v>
      </c>
      <c r="L1187" s="29">
        <f t="shared" si="18"/>
        <v>2.7788259958071277</v>
      </c>
    </row>
    <row r="1188" spans="1:12" x14ac:dyDescent="0.2">
      <c r="A1188">
        <v>3585</v>
      </c>
      <c r="B1188" s="43">
        <v>182</v>
      </c>
      <c r="C1188" s="43">
        <v>182</v>
      </c>
      <c r="D1188" s="43">
        <v>129</v>
      </c>
      <c r="E1188" s="31">
        <v>0.70899999999999996</v>
      </c>
      <c r="F1188" s="31">
        <v>0.115</v>
      </c>
      <c r="G1188" s="31">
        <v>0.159</v>
      </c>
      <c r="H1188" s="31">
        <v>0.28599999999999998</v>
      </c>
      <c r="I1188" s="31">
        <v>0.42299999999999999</v>
      </c>
      <c r="J1188" s="31">
        <v>0.72067039099999997</v>
      </c>
      <c r="K1188" s="31">
        <v>1.6E-2</v>
      </c>
      <c r="L1188" s="29">
        <f t="shared" si="18"/>
        <v>3.0315040650406502</v>
      </c>
    </row>
    <row r="1189" spans="1:12" x14ac:dyDescent="0.2">
      <c r="A1189">
        <v>3586</v>
      </c>
      <c r="B1189" s="43">
        <v>370</v>
      </c>
      <c r="C1189" s="43">
        <v>370</v>
      </c>
      <c r="D1189" s="43">
        <v>254</v>
      </c>
      <c r="E1189" s="31">
        <v>0.68600000000000005</v>
      </c>
      <c r="F1189" s="31">
        <v>0.17299999999999999</v>
      </c>
      <c r="G1189" s="31">
        <v>0.13500000000000001</v>
      </c>
      <c r="H1189" s="31">
        <v>0.27600000000000002</v>
      </c>
      <c r="I1189" s="31">
        <v>0.41099999999999998</v>
      </c>
      <c r="J1189" s="31">
        <v>0.69021739100000001</v>
      </c>
      <c r="K1189" s="31">
        <v>5.0000000000000001E-3</v>
      </c>
      <c r="L1189" s="29">
        <f t="shared" si="18"/>
        <v>2.9296482412060301</v>
      </c>
    </row>
    <row r="1190" spans="1:12" x14ac:dyDescent="0.2">
      <c r="A1190">
        <v>3587</v>
      </c>
      <c r="B1190" s="43">
        <v>248</v>
      </c>
      <c r="C1190" s="43">
        <v>248</v>
      </c>
      <c r="D1190" s="43">
        <v>129</v>
      </c>
      <c r="E1190" s="31">
        <v>0.52</v>
      </c>
      <c r="F1190" s="31">
        <v>0.315</v>
      </c>
      <c r="G1190" s="31">
        <v>0.16500000000000001</v>
      </c>
      <c r="H1190" s="31">
        <v>0.32300000000000001</v>
      </c>
      <c r="I1190" s="31">
        <v>0.19800000000000001</v>
      </c>
      <c r="J1190" s="31">
        <v>0.52016129</v>
      </c>
      <c r="K1190" s="31">
        <v>0</v>
      </c>
      <c r="L1190" s="29">
        <f t="shared" si="18"/>
        <v>2.4060000000000001</v>
      </c>
    </row>
    <row r="1191" spans="1:12" x14ac:dyDescent="0.2">
      <c r="A1191">
        <v>3588</v>
      </c>
      <c r="B1191" s="43">
        <v>434</v>
      </c>
      <c r="C1191" s="43">
        <v>434</v>
      </c>
      <c r="D1191" s="43">
        <v>365</v>
      </c>
      <c r="E1191" s="31">
        <v>0.84099999999999997</v>
      </c>
      <c r="F1191" s="31">
        <v>4.5999999999999999E-2</v>
      </c>
      <c r="G1191" s="31">
        <v>6.7000000000000004E-2</v>
      </c>
      <c r="H1191" s="31">
        <v>0.224</v>
      </c>
      <c r="I1191" s="31">
        <v>0.61799999999999999</v>
      </c>
      <c r="J1191" s="31">
        <v>0.88164251199999999</v>
      </c>
      <c r="K1191" s="31">
        <v>4.5999999999999999E-2</v>
      </c>
      <c r="L1191" s="29">
        <f t="shared" si="18"/>
        <v>3.4842767295597485</v>
      </c>
    </row>
    <row r="1192" spans="1:12" x14ac:dyDescent="0.2">
      <c r="A1192">
        <v>3589</v>
      </c>
      <c r="B1192" s="43">
        <v>243</v>
      </c>
      <c r="C1192" s="43">
        <v>243</v>
      </c>
      <c r="D1192" s="43">
        <v>163</v>
      </c>
      <c r="E1192" s="31">
        <v>0.67100000000000004</v>
      </c>
      <c r="F1192" s="31">
        <v>0.14799999999999999</v>
      </c>
      <c r="G1192" s="31">
        <v>0.18099999999999999</v>
      </c>
      <c r="H1192" s="31">
        <v>0.317</v>
      </c>
      <c r="I1192" s="31">
        <v>0.35399999999999998</v>
      </c>
      <c r="J1192" s="31">
        <v>0.67078189300000002</v>
      </c>
      <c r="K1192" s="31">
        <v>0</v>
      </c>
      <c r="L1192" s="29">
        <f t="shared" si="18"/>
        <v>2.8769999999999998</v>
      </c>
    </row>
    <row r="1193" spans="1:12" x14ac:dyDescent="0.2">
      <c r="A1193">
        <v>3590</v>
      </c>
      <c r="B1193" s="43">
        <v>639</v>
      </c>
      <c r="C1193" s="43">
        <v>639</v>
      </c>
      <c r="D1193" s="43">
        <v>486</v>
      </c>
      <c r="E1193" s="31">
        <v>0.76100000000000001</v>
      </c>
      <c r="F1193" s="31">
        <v>8.3000000000000004E-2</v>
      </c>
      <c r="G1193" s="31">
        <v>0.13500000000000001</v>
      </c>
      <c r="H1193" s="31">
        <v>0.39400000000000002</v>
      </c>
      <c r="I1193" s="31">
        <v>0.36599999999999999</v>
      </c>
      <c r="J1193" s="31">
        <v>0.77759999999999996</v>
      </c>
      <c r="K1193" s="31">
        <v>2.1999999999999999E-2</v>
      </c>
      <c r="L1193" s="29">
        <f t="shared" si="18"/>
        <v>3.0664621676891612</v>
      </c>
    </row>
    <row r="1194" spans="1:12" x14ac:dyDescent="0.2">
      <c r="A1194">
        <v>3591</v>
      </c>
      <c r="B1194" s="43">
        <v>225</v>
      </c>
      <c r="C1194" s="43">
        <v>225</v>
      </c>
      <c r="D1194" s="43">
        <v>183</v>
      </c>
      <c r="E1194" s="31">
        <v>0.81299999999999994</v>
      </c>
      <c r="F1194" s="31">
        <v>7.5999999999999998E-2</v>
      </c>
      <c r="G1194" s="31">
        <v>0.107</v>
      </c>
      <c r="H1194" s="31">
        <v>0.316</v>
      </c>
      <c r="I1194" s="31">
        <v>0.498</v>
      </c>
      <c r="J1194" s="31">
        <v>0.81696428600000004</v>
      </c>
      <c r="K1194" s="31">
        <v>4.0000000000000001E-3</v>
      </c>
      <c r="L1194" s="29">
        <f t="shared" si="18"/>
        <v>3.2429718875502007</v>
      </c>
    </row>
    <row r="1195" spans="1:12" x14ac:dyDescent="0.2">
      <c r="A1195">
        <v>3592</v>
      </c>
      <c r="B1195" s="43">
        <v>222</v>
      </c>
      <c r="C1195" s="43">
        <v>222</v>
      </c>
      <c r="D1195" s="43">
        <v>164</v>
      </c>
      <c r="E1195" s="31">
        <v>0.73899999999999999</v>
      </c>
      <c r="F1195" s="31">
        <v>0.13500000000000001</v>
      </c>
      <c r="G1195" s="31">
        <v>0.113</v>
      </c>
      <c r="H1195" s="31">
        <v>0.26100000000000001</v>
      </c>
      <c r="I1195" s="31">
        <v>0.47699999999999998</v>
      </c>
      <c r="J1195" s="31">
        <v>0.74885844700000004</v>
      </c>
      <c r="K1195" s="31">
        <v>1.4E-2</v>
      </c>
      <c r="L1195" s="29">
        <f t="shared" si="18"/>
        <v>3.0953346855983774</v>
      </c>
    </row>
    <row r="1196" spans="1:12" x14ac:dyDescent="0.2">
      <c r="A1196">
        <v>3593</v>
      </c>
      <c r="B1196" s="43">
        <v>251</v>
      </c>
      <c r="C1196" s="43">
        <v>251</v>
      </c>
      <c r="D1196" s="43">
        <v>91</v>
      </c>
      <c r="E1196" s="31">
        <v>0.36299999999999999</v>
      </c>
      <c r="F1196" s="31">
        <v>0.41399999999999998</v>
      </c>
      <c r="G1196" s="31">
        <v>0.215</v>
      </c>
      <c r="H1196" s="31">
        <v>0.25900000000000001</v>
      </c>
      <c r="I1196" s="31">
        <v>0.104</v>
      </c>
      <c r="J1196" s="31">
        <v>0.36546184700000001</v>
      </c>
      <c r="K1196" s="31">
        <v>8.0000000000000002E-3</v>
      </c>
      <c r="L1196" s="29">
        <f t="shared" si="18"/>
        <v>2.0534274193548385</v>
      </c>
    </row>
    <row r="1197" spans="1:12" x14ac:dyDescent="0.2">
      <c r="A1197">
        <v>3594</v>
      </c>
      <c r="B1197" s="43">
        <v>231</v>
      </c>
      <c r="C1197" s="43">
        <v>231</v>
      </c>
      <c r="D1197" s="43">
        <v>141</v>
      </c>
      <c r="E1197" s="31">
        <v>0.61</v>
      </c>
      <c r="F1197" s="31">
        <v>0.156</v>
      </c>
      <c r="G1197" s="31">
        <v>0.23400000000000001</v>
      </c>
      <c r="H1197" s="31">
        <v>0.29899999999999999</v>
      </c>
      <c r="I1197" s="31">
        <v>0.312</v>
      </c>
      <c r="J1197" s="31">
        <v>0.61038961000000003</v>
      </c>
      <c r="K1197" s="31">
        <v>0</v>
      </c>
      <c r="L1197" s="29">
        <f t="shared" si="18"/>
        <v>2.7690000000000001</v>
      </c>
    </row>
    <row r="1198" spans="1:12" x14ac:dyDescent="0.2">
      <c r="A1198">
        <v>3596</v>
      </c>
      <c r="B1198" s="43">
        <v>248</v>
      </c>
      <c r="C1198" s="43">
        <v>248</v>
      </c>
      <c r="D1198" s="43">
        <v>120</v>
      </c>
      <c r="E1198" s="31">
        <v>0.48399999999999999</v>
      </c>
      <c r="F1198" s="31">
        <v>0.246</v>
      </c>
      <c r="G1198" s="31">
        <v>0.21</v>
      </c>
      <c r="H1198" s="31">
        <v>0.27800000000000002</v>
      </c>
      <c r="I1198" s="31">
        <v>0.20599999999999999</v>
      </c>
      <c r="J1198" s="31">
        <v>0.51502145899999996</v>
      </c>
      <c r="K1198" s="31">
        <v>0.06</v>
      </c>
      <c r="L1198" s="29">
        <f t="shared" si="18"/>
        <v>2.472340425531915</v>
      </c>
    </row>
    <row r="1199" spans="1:12" x14ac:dyDescent="0.2">
      <c r="A1199">
        <v>3597</v>
      </c>
      <c r="B1199" s="43"/>
      <c r="C1199" s="43"/>
      <c r="D1199" s="43"/>
      <c r="E1199" s="31">
        <v>0.58099999999999996</v>
      </c>
      <c r="F1199" s="31">
        <v>0.186</v>
      </c>
      <c r="G1199" s="31">
        <v>0.23300000000000001</v>
      </c>
      <c r="H1199" s="31">
        <v>0.25600000000000001</v>
      </c>
      <c r="I1199" s="31">
        <v>0.32600000000000001</v>
      </c>
      <c r="J1199" s="31">
        <v>0.58139534900000001</v>
      </c>
      <c r="K1199" s="31">
        <v>0</v>
      </c>
      <c r="L1199" s="29">
        <f t="shared" si="18"/>
        <v>2.7240000000000002</v>
      </c>
    </row>
    <row r="1200" spans="1:12" x14ac:dyDescent="0.2">
      <c r="A1200">
        <v>3600</v>
      </c>
      <c r="B1200" s="43">
        <v>478</v>
      </c>
      <c r="C1200" s="43">
        <v>478</v>
      </c>
      <c r="D1200" s="43">
        <v>380</v>
      </c>
      <c r="E1200" s="31">
        <v>0.79500000000000004</v>
      </c>
      <c r="F1200" s="31">
        <v>6.9000000000000006E-2</v>
      </c>
      <c r="G1200" s="31">
        <v>0.10299999999999999</v>
      </c>
      <c r="H1200" s="31">
        <v>0.34499999999999997</v>
      </c>
      <c r="I1200" s="31">
        <v>0.45</v>
      </c>
      <c r="J1200" s="31">
        <v>0.822510823</v>
      </c>
      <c r="K1200" s="31">
        <v>3.3000000000000002E-2</v>
      </c>
      <c r="L1200" s="29">
        <f t="shared" si="18"/>
        <v>3.2161323681489145</v>
      </c>
    </row>
    <row r="1201" spans="1:12" x14ac:dyDescent="0.2">
      <c r="A1201">
        <v>3601</v>
      </c>
      <c r="B1201" s="43">
        <v>165</v>
      </c>
      <c r="C1201" s="43">
        <v>165</v>
      </c>
      <c r="D1201" s="43">
        <v>111</v>
      </c>
      <c r="E1201" s="31">
        <v>0.67300000000000004</v>
      </c>
      <c r="F1201" s="31">
        <v>0.13900000000000001</v>
      </c>
      <c r="G1201" s="31">
        <v>0.17</v>
      </c>
      <c r="H1201" s="31">
        <v>0.26700000000000002</v>
      </c>
      <c r="I1201" s="31">
        <v>0.40600000000000003</v>
      </c>
      <c r="J1201" s="31">
        <v>0.68518518500000003</v>
      </c>
      <c r="K1201" s="31">
        <v>1.7999999999999999E-2</v>
      </c>
      <c r="L1201" s="29">
        <f t="shared" si="18"/>
        <v>2.9572301425661913</v>
      </c>
    </row>
    <row r="1202" spans="1:12" x14ac:dyDescent="0.2">
      <c r="A1202">
        <v>3602</v>
      </c>
      <c r="B1202" s="43">
        <v>618</v>
      </c>
      <c r="C1202" s="43">
        <v>618</v>
      </c>
      <c r="D1202" s="43">
        <v>203</v>
      </c>
      <c r="E1202" s="31">
        <v>0.32800000000000001</v>
      </c>
      <c r="F1202" s="31">
        <v>0.34599999999999997</v>
      </c>
      <c r="G1202" s="31">
        <v>0.31900000000000001</v>
      </c>
      <c r="H1202" s="31">
        <v>0.246</v>
      </c>
      <c r="I1202" s="31">
        <v>8.3000000000000004E-2</v>
      </c>
      <c r="J1202" s="31">
        <v>0.33061889300000002</v>
      </c>
      <c r="K1202" s="31">
        <v>6.0000000000000001E-3</v>
      </c>
      <c r="L1202" s="29">
        <f t="shared" si="18"/>
        <v>2.066398390342052</v>
      </c>
    </row>
    <row r="1203" spans="1:12" x14ac:dyDescent="0.2">
      <c r="A1203">
        <v>3603</v>
      </c>
      <c r="B1203" s="43">
        <v>246</v>
      </c>
      <c r="C1203" s="43">
        <v>246</v>
      </c>
      <c r="D1203" s="43">
        <v>48</v>
      </c>
      <c r="E1203" s="31">
        <v>0.19500000000000001</v>
      </c>
      <c r="F1203" s="31">
        <v>0.53700000000000003</v>
      </c>
      <c r="G1203" s="31">
        <v>0.25600000000000001</v>
      </c>
      <c r="H1203" s="31">
        <v>0.14599999999999999</v>
      </c>
      <c r="I1203" s="31">
        <v>4.9000000000000002E-2</v>
      </c>
      <c r="J1203" s="31">
        <v>0.197530864</v>
      </c>
      <c r="K1203" s="31">
        <v>1.2E-2</v>
      </c>
      <c r="L1203" s="29">
        <f t="shared" si="18"/>
        <v>1.7034412955465585</v>
      </c>
    </row>
    <row r="1204" spans="1:12" x14ac:dyDescent="0.2">
      <c r="A1204">
        <v>3605</v>
      </c>
      <c r="B1204" s="43">
        <v>292</v>
      </c>
      <c r="C1204" s="43">
        <v>292</v>
      </c>
      <c r="D1204" s="43">
        <v>194</v>
      </c>
      <c r="E1204" s="31">
        <v>0.66400000000000003</v>
      </c>
      <c r="F1204" s="31">
        <v>0.154</v>
      </c>
      <c r="G1204" s="31">
        <v>0.17799999999999999</v>
      </c>
      <c r="H1204" s="31">
        <v>0.24</v>
      </c>
      <c r="I1204" s="31">
        <v>0.42499999999999999</v>
      </c>
      <c r="J1204" s="31">
        <v>0.66666666699999999</v>
      </c>
      <c r="K1204" s="31">
        <v>3.0000000000000001E-3</v>
      </c>
      <c r="L1204" s="29">
        <f t="shared" si="18"/>
        <v>2.9388164493480438</v>
      </c>
    </row>
    <row r="1205" spans="1:12" x14ac:dyDescent="0.2">
      <c r="A1205">
        <v>3606</v>
      </c>
      <c r="B1205" s="43">
        <v>187</v>
      </c>
      <c r="C1205" s="43">
        <v>187</v>
      </c>
      <c r="D1205" s="43">
        <v>149</v>
      </c>
      <c r="E1205" s="31">
        <v>0.79700000000000004</v>
      </c>
      <c r="F1205" s="31">
        <v>5.2999999999999999E-2</v>
      </c>
      <c r="G1205" s="31">
        <v>0.15</v>
      </c>
      <c r="H1205" s="31">
        <v>0.22500000000000001</v>
      </c>
      <c r="I1205" s="31">
        <v>0.57199999999999995</v>
      </c>
      <c r="J1205" s="31">
        <v>0.79679144400000002</v>
      </c>
      <c r="K1205" s="31">
        <v>0</v>
      </c>
      <c r="L1205" s="29">
        <f t="shared" si="18"/>
        <v>3.3159999999999998</v>
      </c>
    </row>
    <row r="1206" spans="1:12" x14ac:dyDescent="0.2">
      <c r="A1206">
        <v>3607</v>
      </c>
      <c r="B1206" s="43">
        <v>261</v>
      </c>
      <c r="C1206" s="43">
        <v>261</v>
      </c>
      <c r="D1206" s="43">
        <v>165</v>
      </c>
      <c r="E1206" s="31">
        <v>0.63200000000000001</v>
      </c>
      <c r="F1206" s="31">
        <v>0.245</v>
      </c>
      <c r="G1206" s="31">
        <v>0.123</v>
      </c>
      <c r="H1206" s="31">
        <v>0.27600000000000002</v>
      </c>
      <c r="I1206" s="31">
        <v>0.35599999999999998</v>
      </c>
      <c r="J1206" s="31">
        <v>0.63218390800000002</v>
      </c>
      <c r="K1206" s="31">
        <v>0</v>
      </c>
      <c r="L1206" s="29">
        <f t="shared" si="18"/>
        <v>2.7429999999999999</v>
      </c>
    </row>
    <row r="1207" spans="1:12" x14ac:dyDescent="0.2">
      <c r="A1207">
        <v>3608</v>
      </c>
      <c r="B1207" s="43">
        <v>343</v>
      </c>
      <c r="C1207" s="43">
        <v>343</v>
      </c>
      <c r="D1207" s="43">
        <v>188</v>
      </c>
      <c r="E1207" s="31">
        <v>0.54800000000000004</v>
      </c>
      <c r="F1207" s="31">
        <v>0.21299999999999999</v>
      </c>
      <c r="G1207" s="31">
        <v>0.22700000000000001</v>
      </c>
      <c r="H1207" s="31">
        <v>0.30599999999999999</v>
      </c>
      <c r="I1207" s="31">
        <v>0.24199999999999999</v>
      </c>
      <c r="J1207" s="31">
        <v>0.55457227099999995</v>
      </c>
      <c r="K1207" s="31">
        <v>1.2E-2</v>
      </c>
      <c r="L1207" s="29">
        <f t="shared" si="18"/>
        <v>2.584008097165992</v>
      </c>
    </row>
    <row r="1208" spans="1:12" x14ac:dyDescent="0.2">
      <c r="A1208">
        <v>3609</v>
      </c>
      <c r="B1208" s="43">
        <v>186</v>
      </c>
      <c r="C1208" s="43">
        <v>186</v>
      </c>
      <c r="D1208" s="43">
        <v>97</v>
      </c>
      <c r="E1208" s="31">
        <v>0.52200000000000002</v>
      </c>
      <c r="F1208" s="31">
        <v>0.20399999999999999</v>
      </c>
      <c r="G1208" s="31">
        <v>0.26900000000000002</v>
      </c>
      <c r="H1208" s="31">
        <v>0.33900000000000002</v>
      </c>
      <c r="I1208" s="31">
        <v>0.183</v>
      </c>
      <c r="J1208" s="31">
        <v>0.52432432399999995</v>
      </c>
      <c r="K1208" s="31">
        <v>5.0000000000000001E-3</v>
      </c>
      <c r="L1208" s="29">
        <f t="shared" si="18"/>
        <v>2.5035175879396987</v>
      </c>
    </row>
    <row r="1209" spans="1:12" x14ac:dyDescent="0.2">
      <c r="A1209">
        <v>3610</v>
      </c>
      <c r="B1209" s="43">
        <v>340</v>
      </c>
      <c r="C1209" s="43">
        <v>340</v>
      </c>
      <c r="D1209" s="43">
        <v>226</v>
      </c>
      <c r="E1209" s="31">
        <v>0.66500000000000004</v>
      </c>
      <c r="F1209" s="31">
        <v>0.126</v>
      </c>
      <c r="G1209" s="31">
        <v>0.19400000000000001</v>
      </c>
      <c r="H1209" s="31">
        <v>0.39100000000000001</v>
      </c>
      <c r="I1209" s="31">
        <v>0.27400000000000002</v>
      </c>
      <c r="J1209" s="31">
        <v>0.67462686599999999</v>
      </c>
      <c r="K1209" s="31">
        <v>1.4999999999999999E-2</v>
      </c>
      <c r="L1209" s="29">
        <f t="shared" si="18"/>
        <v>2.8253807106598989</v>
      </c>
    </row>
    <row r="1210" spans="1:12" x14ac:dyDescent="0.2">
      <c r="A1210">
        <v>3611</v>
      </c>
      <c r="B1210" s="43">
        <v>836</v>
      </c>
      <c r="C1210" s="43">
        <v>836</v>
      </c>
      <c r="D1210" s="43">
        <v>424</v>
      </c>
      <c r="E1210" s="31">
        <v>0.50700000000000001</v>
      </c>
      <c r="F1210" s="31">
        <v>0.245</v>
      </c>
      <c r="G1210" s="31">
        <v>0.23400000000000001</v>
      </c>
      <c r="H1210" s="31">
        <v>0.35199999999999998</v>
      </c>
      <c r="I1210" s="31">
        <v>0.156</v>
      </c>
      <c r="J1210" s="31">
        <v>0.51393939399999999</v>
      </c>
      <c r="K1210" s="31">
        <v>1.2999999999999999E-2</v>
      </c>
      <c r="L1210" s="29">
        <f t="shared" si="18"/>
        <v>2.4245187436676803</v>
      </c>
    </row>
    <row r="1211" spans="1:12" x14ac:dyDescent="0.2">
      <c r="A1211">
        <v>3612</v>
      </c>
      <c r="B1211" s="43">
        <v>690</v>
      </c>
      <c r="C1211" s="43">
        <v>690</v>
      </c>
      <c r="D1211" s="43">
        <v>456</v>
      </c>
      <c r="E1211" s="31">
        <v>0.66100000000000003</v>
      </c>
      <c r="F1211" s="31">
        <v>0.11899999999999999</v>
      </c>
      <c r="G1211" s="31">
        <v>0.20699999999999999</v>
      </c>
      <c r="H1211" s="31">
        <v>0.375</v>
      </c>
      <c r="I1211" s="31">
        <v>0.28599999999999998</v>
      </c>
      <c r="J1211" s="31">
        <v>0.66960352400000001</v>
      </c>
      <c r="K1211" s="31">
        <v>1.2999999999999999E-2</v>
      </c>
      <c r="L1211" s="29">
        <f t="shared" si="18"/>
        <v>2.8389057750759874</v>
      </c>
    </row>
    <row r="1212" spans="1:12" x14ac:dyDescent="0.2">
      <c r="A1212">
        <v>3613</v>
      </c>
      <c r="B1212" s="43">
        <v>178</v>
      </c>
      <c r="C1212" s="43">
        <v>178</v>
      </c>
      <c r="D1212" s="43">
        <v>79</v>
      </c>
      <c r="E1212" s="31">
        <v>0.44400000000000001</v>
      </c>
      <c r="F1212" s="31">
        <v>0.309</v>
      </c>
      <c r="G1212" s="31">
        <v>0.23599999999999999</v>
      </c>
      <c r="H1212" s="31">
        <v>0.247</v>
      </c>
      <c r="I1212" s="31">
        <v>0.19700000000000001</v>
      </c>
      <c r="J1212" s="31">
        <v>0.44886363600000001</v>
      </c>
      <c r="K1212" s="31">
        <v>1.0999999999999999E-2</v>
      </c>
      <c r="L1212" s="29">
        <f t="shared" si="18"/>
        <v>2.3356926188068754</v>
      </c>
    </row>
    <row r="1213" spans="1:12" x14ac:dyDescent="0.2">
      <c r="A1213">
        <v>3614</v>
      </c>
      <c r="B1213" s="43">
        <v>201</v>
      </c>
      <c r="C1213" s="43">
        <v>201</v>
      </c>
      <c r="D1213" s="43">
        <v>147</v>
      </c>
      <c r="E1213" s="31">
        <v>0.73099999999999998</v>
      </c>
      <c r="F1213" s="31">
        <v>0.14899999999999999</v>
      </c>
      <c r="G1213" s="31">
        <v>0.109</v>
      </c>
      <c r="H1213" s="31">
        <v>0.254</v>
      </c>
      <c r="I1213" s="31">
        <v>0.47799999999999998</v>
      </c>
      <c r="J1213" s="31">
        <v>0.73869346700000005</v>
      </c>
      <c r="K1213" s="31">
        <v>0.01</v>
      </c>
      <c r="L1213" s="29">
        <f t="shared" si="18"/>
        <v>3.0717171717171716</v>
      </c>
    </row>
    <row r="1214" spans="1:12" x14ac:dyDescent="0.2">
      <c r="A1214">
        <v>3615</v>
      </c>
      <c r="B1214" s="43">
        <v>828</v>
      </c>
      <c r="C1214" s="43">
        <v>828</v>
      </c>
      <c r="D1214" s="43">
        <v>250</v>
      </c>
      <c r="E1214" s="31">
        <v>0.30199999999999999</v>
      </c>
      <c r="F1214" s="31">
        <v>0.37</v>
      </c>
      <c r="G1214" s="31">
        <v>0.32400000000000001</v>
      </c>
      <c r="H1214" s="31">
        <v>0.255</v>
      </c>
      <c r="I1214" s="31">
        <v>4.7E-2</v>
      </c>
      <c r="J1214" s="31">
        <v>0.30339805800000003</v>
      </c>
      <c r="K1214" s="31">
        <v>5.0000000000000001E-3</v>
      </c>
      <c r="L1214" s="29">
        <f t="shared" si="18"/>
        <v>1.9809045226130653</v>
      </c>
    </row>
    <row r="1215" spans="1:12" x14ac:dyDescent="0.2">
      <c r="A1215">
        <v>3618</v>
      </c>
      <c r="B1215" s="43">
        <v>267</v>
      </c>
      <c r="C1215" s="43">
        <v>267</v>
      </c>
      <c r="D1215" s="43">
        <v>103</v>
      </c>
      <c r="E1215" s="31">
        <v>0.38600000000000001</v>
      </c>
      <c r="F1215" s="31">
        <v>0.375</v>
      </c>
      <c r="G1215" s="31">
        <v>0.23599999999999999</v>
      </c>
      <c r="H1215" s="31">
        <v>0.23599999999999999</v>
      </c>
      <c r="I1215" s="31">
        <v>0.15</v>
      </c>
      <c r="J1215" s="31">
        <v>0.38721804500000001</v>
      </c>
      <c r="K1215" s="31">
        <v>4.0000000000000001E-3</v>
      </c>
      <c r="L1215" s="29">
        <f t="shared" si="18"/>
        <v>2.1636546184738954</v>
      </c>
    </row>
    <row r="1216" spans="1:12" x14ac:dyDescent="0.2">
      <c r="A1216">
        <v>3620</v>
      </c>
      <c r="B1216" s="43">
        <v>250</v>
      </c>
      <c r="C1216" s="43">
        <v>250</v>
      </c>
      <c r="D1216" s="43">
        <v>100</v>
      </c>
      <c r="E1216" s="31">
        <v>0.4</v>
      </c>
      <c r="F1216" s="31">
        <v>0.32800000000000001</v>
      </c>
      <c r="G1216" s="31">
        <v>0.26</v>
      </c>
      <c r="H1216" s="31">
        <v>0.29199999999999998</v>
      </c>
      <c r="I1216" s="31">
        <v>0.108</v>
      </c>
      <c r="J1216" s="31">
        <v>0.4048583</v>
      </c>
      <c r="K1216" s="31">
        <v>1.2E-2</v>
      </c>
      <c r="L1216" s="29">
        <f t="shared" si="18"/>
        <v>2.1821862348178138</v>
      </c>
    </row>
    <row r="1217" spans="1:12" x14ac:dyDescent="0.2">
      <c r="A1217">
        <v>3621</v>
      </c>
      <c r="B1217" s="43">
        <v>109</v>
      </c>
      <c r="C1217" s="43">
        <v>109</v>
      </c>
      <c r="D1217" s="43">
        <v>45</v>
      </c>
      <c r="E1217" s="31">
        <v>0.41299999999999998</v>
      </c>
      <c r="F1217" s="31">
        <v>0.34899999999999998</v>
      </c>
      <c r="G1217" s="31">
        <v>0.21099999999999999</v>
      </c>
      <c r="H1217" s="31">
        <v>0.26600000000000001</v>
      </c>
      <c r="I1217" s="31">
        <v>0.14699999999999999</v>
      </c>
      <c r="J1217" s="31">
        <v>0.42452830200000002</v>
      </c>
      <c r="K1217" s="31">
        <v>2.8000000000000001E-2</v>
      </c>
      <c r="L1217" s="29">
        <f t="shared" si="18"/>
        <v>2.2191358024691361</v>
      </c>
    </row>
    <row r="1218" spans="1:12" x14ac:dyDescent="0.2">
      <c r="A1218">
        <v>3622</v>
      </c>
      <c r="B1218" s="43">
        <v>126</v>
      </c>
      <c r="C1218" s="43">
        <v>126</v>
      </c>
      <c r="D1218" s="43">
        <v>67</v>
      </c>
      <c r="E1218" s="31">
        <v>0.53200000000000003</v>
      </c>
      <c r="F1218" s="31">
        <v>0.214</v>
      </c>
      <c r="G1218" s="31">
        <v>0.214</v>
      </c>
      <c r="H1218" s="31">
        <v>0.40500000000000003</v>
      </c>
      <c r="I1218" s="31">
        <v>0.127</v>
      </c>
      <c r="J1218" s="31">
        <v>0.55371900799999996</v>
      </c>
      <c r="K1218" s="31">
        <v>0.04</v>
      </c>
      <c r="L1218" s="29">
        <f t="shared" si="18"/>
        <v>2.463541666666667</v>
      </c>
    </row>
    <row r="1219" spans="1:12" x14ac:dyDescent="0.2">
      <c r="A1219">
        <v>3625</v>
      </c>
      <c r="B1219" s="43">
        <v>343</v>
      </c>
      <c r="C1219" s="43">
        <v>343</v>
      </c>
      <c r="D1219" s="43">
        <v>172</v>
      </c>
      <c r="E1219" s="31">
        <v>0.501</v>
      </c>
      <c r="F1219" s="31">
        <v>0.27700000000000002</v>
      </c>
      <c r="G1219" s="31">
        <v>0.216</v>
      </c>
      <c r="H1219" s="31">
        <v>0.28000000000000003</v>
      </c>
      <c r="I1219" s="31">
        <v>0.222</v>
      </c>
      <c r="J1219" s="31">
        <v>0.50439882700000005</v>
      </c>
      <c r="K1219" s="31">
        <v>6.0000000000000001E-3</v>
      </c>
      <c r="L1219" s="29">
        <f t="shared" ref="L1219:L1282" si="19">(F1219+2*G1219+3*H1219+4*I1219)/(1-K1219)</f>
        <v>2.4517102615694166</v>
      </c>
    </row>
    <row r="1220" spans="1:12" x14ac:dyDescent="0.2">
      <c r="A1220">
        <v>3626</v>
      </c>
      <c r="B1220" s="43">
        <v>732</v>
      </c>
      <c r="C1220" s="43">
        <v>732</v>
      </c>
      <c r="D1220" s="43">
        <v>316</v>
      </c>
      <c r="E1220" s="31">
        <v>0.432</v>
      </c>
      <c r="F1220" s="31">
        <v>0.32100000000000001</v>
      </c>
      <c r="G1220" s="31">
        <v>0.23200000000000001</v>
      </c>
      <c r="H1220" s="31">
        <v>0.28399999999999997</v>
      </c>
      <c r="I1220" s="31">
        <v>0.14799999999999999</v>
      </c>
      <c r="J1220" s="31">
        <v>0.43828016600000003</v>
      </c>
      <c r="K1220" s="31">
        <v>1.4999999999999999E-2</v>
      </c>
      <c r="L1220" s="29">
        <f t="shared" si="19"/>
        <v>2.2629441624365483</v>
      </c>
    </row>
    <row r="1221" spans="1:12" x14ac:dyDescent="0.2">
      <c r="A1221">
        <v>3627</v>
      </c>
      <c r="B1221" s="43">
        <v>248</v>
      </c>
      <c r="C1221" s="43">
        <v>248</v>
      </c>
      <c r="D1221" s="43">
        <v>73</v>
      </c>
      <c r="E1221" s="31">
        <v>0.29399999999999998</v>
      </c>
      <c r="F1221" s="31">
        <v>0.44800000000000001</v>
      </c>
      <c r="G1221" s="31">
        <v>0.24199999999999999</v>
      </c>
      <c r="H1221" s="31">
        <v>0.19800000000000001</v>
      </c>
      <c r="I1221" s="31">
        <v>9.7000000000000003E-2</v>
      </c>
      <c r="J1221" s="31">
        <v>0.299180328</v>
      </c>
      <c r="K1221" s="31">
        <v>1.6E-2</v>
      </c>
      <c r="L1221" s="29">
        <f t="shared" si="19"/>
        <v>1.9451219512195124</v>
      </c>
    </row>
    <row r="1222" spans="1:12" x14ac:dyDescent="0.2">
      <c r="A1222">
        <v>3628</v>
      </c>
      <c r="B1222" s="43">
        <v>160</v>
      </c>
      <c r="C1222" s="43">
        <v>160</v>
      </c>
      <c r="D1222" s="43">
        <v>88</v>
      </c>
      <c r="E1222" s="31">
        <v>0.55000000000000004</v>
      </c>
      <c r="F1222" s="31">
        <v>0.3</v>
      </c>
      <c r="G1222" s="31">
        <v>0.14399999999999999</v>
      </c>
      <c r="H1222" s="31">
        <v>0.313</v>
      </c>
      <c r="I1222" s="31">
        <v>0.23799999999999999</v>
      </c>
      <c r="J1222" s="31">
        <v>0.553459119</v>
      </c>
      <c r="K1222" s="31">
        <v>6.0000000000000001E-3</v>
      </c>
      <c r="L1222" s="29">
        <f t="shared" si="19"/>
        <v>2.4939637826961771</v>
      </c>
    </row>
    <row r="1223" spans="1:12" x14ac:dyDescent="0.2">
      <c r="A1223">
        <v>3630</v>
      </c>
      <c r="B1223" s="43">
        <v>411</v>
      </c>
      <c r="C1223" s="43">
        <v>411</v>
      </c>
      <c r="D1223" s="43">
        <v>321</v>
      </c>
      <c r="E1223" s="31">
        <v>0.78100000000000003</v>
      </c>
      <c r="F1223" s="31">
        <v>0.08</v>
      </c>
      <c r="G1223" s="31">
        <v>0.109</v>
      </c>
      <c r="H1223" s="31">
        <v>0.36299999999999999</v>
      </c>
      <c r="I1223" s="31">
        <v>0.41799999999999998</v>
      </c>
      <c r="J1223" s="31">
        <v>0.804511278</v>
      </c>
      <c r="K1223" s="31">
        <v>2.9000000000000001E-2</v>
      </c>
      <c r="L1223" s="29">
        <f t="shared" si="19"/>
        <v>3.1503604531410918</v>
      </c>
    </row>
    <row r="1224" spans="1:12" x14ac:dyDescent="0.2">
      <c r="A1224">
        <v>3631</v>
      </c>
      <c r="B1224" s="43">
        <v>1039</v>
      </c>
      <c r="C1224" s="43">
        <v>1039</v>
      </c>
      <c r="D1224" s="43">
        <v>864</v>
      </c>
      <c r="E1224" s="31">
        <v>0.83199999999999996</v>
      </c>
      <c r="F1224" s="31">
        <v>0.08</v>
      </c>
      <c r="G1224" s="31">
        <v>8.2000000000000003E-2</v>
      </c>
      <c r="H1224" s="31">
        <v>0.24299999999999999</v>
      </c>
      <c r="I1224" s="31">
        <v>0.58899999999999997</v>
      </c>
      <c r="J1224" s="31">
        <v>0.83720930199999999</v>
      </c>
      <c r="K1224" s="31">
        <v>7.0000000000000001E-3</v>
      </c>
      <c r="L1224" s="29">
        <f t="shared" si="19"/>
        <v>3.3524672708962737</v>
      </c>
    </row>
    <row r="1225" spans="1:12" x14ac:dyDescent="0.2">
      <c r="A1225">
        <v>3633</v>
      </c>
      <c r="B1225" s="43">
        <v>159</v>
      </c>
      <c r="C1225" s="43">
        <v>159</v>
      </c>
      <c r="D1225" s="43">
        <v>84</v>
      </c>
      <c r="E1225" s="31">
        <v>0.52800000000000002</v>
      </c>
      <c r="F1225" s="31">
        <v>0.22600000000000001</v>
      </c>
      <c r="G1225" s="31">
        <v>0.23899999999999999</v>
      </c>
      <c r="H1225" s="31">
        <v>0.28899999999999998</v>
      </c>
      <c r="I1225" s="31">
        <v>0.23899999999999999</v>
      </c>
      <c r="J1225" s="31">
        <v>0.53164557000000001</v>
      </c>
      <c r="K1225" s="31">
        <v>6.0000000000000001E-3</v>
      </c>
      <c r="L1225" s="29">
        <f t="shared" si="19"/>
        <v>2.5422535211267605</v>
      </c>
    </row>
    <row r="1226" spans="1:12" x14ac:dyDescent="0.2">
      <c r="A1226">
        <v>3634</v>
      </c>
      <c r="B1226" s="43">
        <v>436</v>
      </c>
      <c r="C1226" s="43">
        <v>436</v>
      </c>
      <c r="D1226" s="43">
        <v>374</v>
      </c>
      <c r="E1226" s="31">
        <v>0.85799999999999998</v>
      </c>
      <c r="F1226" s="31">
        <v>6.7000000000000004E-2</v>
      </c>
      <c r="G1226" s="31">
        <v>7.2999999999999995E-2</v>
      </c>
      <c r="H1226" s="31">
        <v>0.161</v>
      </c>
      <c r="I1226" s="31">
        <v>0.69699999999999995</v>
      </c>
      <c r="J1226" s="31">
        <v>0.859770115</v>
      </c>
      <c r="K1226" s="31">
        <v>2E-3</v>
      </c>
      <c r="L1226" s="29">
        <f t="shared" si="19"/>
        <v>3.4909819639278559</v>
      </c>
    </row>
    <row r="1227" spans="1:12" x14ac:dyDescent="0.2">
      <c r="A1227">
        <v>3635</v>
      </c>
      <c r="B1227" s="43">
        <v>176</v>
      </c>
      <c r="C1227" s="43">
        <v>176</v>
      </c>
      <c r="D1227" s="43">
        <v>52</v>
      </c>
      <c r="E1227" s="31">
        <v>0.29499999999999998</v>
      </c>
      <c r="F1227" s="31">
        <v>0.50600000000000001</v>
      </c>
      <c r="G1227" s="31">
        <v>0.182</v>
      </c>
      <c r="H1227" s="31">
        <v>0.19900000000000001</v>
      </c>
      <c r="I1227" s="31">
        <v>9.7000000000000003E-2</v>
      </c>
      <c r="J1227" s="31">
        <v>0.30057803500000002</v>
      </c>
      <c r="K1227" s="31">
        <v>1.7000000000000001E-2</v>
      </c>
      <c r="L1227" s="29">
        <f t="shared" si="19"/>
        <v>1.8870803662258393</v>
      </c>
    </row>
    <row r="1228" spans="1:12" x14ac:dyDescent="0.2">
      <c r="A1228">
        <v>3636</v>
      </c>
      <c r="B1228" s="43">
        <v>1160</v>
      </c>
      <c r="C1228" s="43">
        <v>1160</v>
      </c>
      <c r="D1228" s="43">
        <v>875</v>
      </c>
      <c r="E1228" s="31">
        <v>0.754</v>
      </c>
      <c r="F1228" s="31">
        <v>9.1999999999999998E-2</v>
      </c>
      <c r="G1228" s="31">
        <v>0.14399999999999999</v>
      </c>
      <c r="H1228" s="31">
        <v>0.42199999999999999</v>
      </c>
      <c r="I1228" s="31">
        <v>0.33300000000000002</v>
      </c>
      <c r="J1228" s="31">
        <v>0.76153176700000003</v>
      </c>
      <c r="K1228" s="31">
        <v>8.9999999999999993E-3</v>
      </c>
      <c r="L1228" s="29">
        <f t="shared" si="19"/>
        <v>3.0050454086781029</v>
      </c>
    </row>
    <row r="1229" spans="1:12" x14ac:dyDescent="0.2">
      <c r="A1229">
        <v>3637</v>
      </c>
      <c r="B1229" s="43">
        <v>201</v>
      </c>
      <c r="C1229" s="43">
        <v>201</v>
      </c>
      <c r="D1229" s="43">
        <v>161</v>
      </c>
      <c r="E1229" s="31">
        <v>0.80100000000000005</v>
      </c>
      <c r="F1229" s="31">
        <v>7.0000000000000007E-2</v>
      </c>
      <c r="G1229" s="31">
        <v>0.129</v>
      </c>
      <c r="H1229" s="31">
        <v>0.28899999999999998</v>
      </c>
      <c r="I1229" s="31">
        <v>0.51200000000000001</v>
      </c>
      <c r="J1229" s="31">
        <v>0.80099502499999997</v>
      </c>
      <c r="K1229" s="31">
        <v>0</v>
      </c>
      <c r="L1229" s="29">
        <f t="shared" si="19"/>
        <v>3.2430000000000003</v>
      </c>
    </row>
    <row r="1230" spans="1:12" x14ac:dyDescent="0.2">
      <c r="A1230">
        <v>3640</v>
      </c>
      <c r="B1230" s="43">
        <v>489</v>
      </c>
      <c r="C1230" s="43">
        <v>489</v>
      </c>
      <c r="D1230" s="43">
        <v>412</v>
      </c>
      <c r="E1230" s="31">
        <v>0.84299999999999997</v>
      </c>
      <c r="F1230" s="31">
        <v>5.7000000000000002E-2</v>
      </c>
      <c r="G1230" s="31">
        <v>8.4000000000000005E-2</v>
      </c>
      <c r="H1230" s="31">
        <v>0.34200000000000003</v>
      </c>
      <c r="I1230" s="31">
        <v>0.501</v>
      </c>
      <c r="J1230" s="31">
        <v>0.85654885700000005</v>
      </c>
      <c r="K1230" s="31">
        <v>1.6E-2</v>
      </c>
      <c r="L1230" s="29">
        <f t="shared" si="19"/>
        <v>3.3079268292682924</v>
      </c>
    </row>
    <row r="1231" spans="1:12" x14ac:dyDescent="0.2">
      <c r="A1231">
        <v>3641</v>
      </c>
      <c r="B1231" s="43">
        <v>212</v>
      </c>
      <c r="C1231" s="43">
        <v>212</v>
      </c>
      <c r="D1231" s="43">
        <v>72</v>
      </c>
      <c r="E1231" s="31">
        <v>0.34</v>
      </c>
      <c r="F1231" s="31">
        <v>0.46700000000000003</v>
      </c>
      <c r="G1231" s="31">
        <v>0.16500000000000001</v>
      </c>
      <c r="H1231" s="31">
        <v>0.189</v>
      </c>
      <c r="I1231" s="31">
        <v>0.151</v>
      </c>
      <c r="J1231" s="31">
        <v>0.349514563</v>
      </c>
      <c r="K1231" s="31">
        <v>2.8000000000000001E-2</v>
      </c>
      <c r="L1231" s="29">
        <f t="shared" si="19"/>
        <v>2.0246913580246915</v>
      </c>
    </row>
    <row r="1232" spans="1:12" x14ac:dyDescent="0.2">
      <c r="A1232">
        <v>3643</v>
      </c>
      <c r="B1232" s="43">
        <v>54</v>
      </c>
      <c r="C1232" s="43">
        <v>54</v>
      </c>
      <c r="D1232" s="43">
        <v>17</v>
      </c>
      <c r="E1232" s="31">
        <v>0.315</v>
      </c>
      <c r="F1232" s="31">
        <v>0.35199999999999998</v>
      </c>
      <c r="G1232" s="31">
        <v>0.25900000000000001</v>
      </c>
      <c r="H1232" s="31">
        <v>0.29599999999999999</v>
      </c>
      <c r="I1232" s="31">
        <v>1.9E-2</v>
      </c>
      <c r="J1232" s="31">
        <v>0.34</v>
      </c>
      <c r="K1232" s="31">
        <v>7.3999999999999996E-2</v>
      </c>
      <c r="L1232" s="29">
        <f t="shared" si="19"/>
        <v>1.9805615550755939</v>
      </c>
    </row>
    <row r="1233" spans="1:12" x14ac:dyDescent="0.2">
      <c r="A1233">
        <v>3645</v>
      </c>
      <c r="B1233" s="43">
        <v>545</v>
      </c>
      <c r="C1233" s="43">
        <v>546</v>
      </c>
      <c r="D1233" s="43">
        <v>409</v>
      </c>
      <c r="E1233" s="31">
        <v>0.749</v>
      </c>
      <c r="F1233" s="31">
        <v>8.1000000000000003E-2</v>
      </c>
      <c r="G1233" s="31">
        <v>0.14499999999999999</v>
      </c>
      <c r="H1233" s="31">
        <v>0.42799999999999999</v>
      </c>
      <c r="I1233" s="31">
        <v>0.32100000000000001</v>
      </c>
      <c r="J1233" s="31">
        <v>0.76836158200000004</v>
      </c>
      <c r="K1233" s="31">
        <v>2.5999999999999999E-2</v>
      </c>
      <c r="L1233" s="29">
        <f t="shared" si="19"/>
        <v>3.0174537987679675</v>
      </c>
    </row>
    <row r="1234" spans="1:12" x14ac:dyDescent="0.2">
      <c r="A1234">
        <v>3646</v>
      </c>
      <c r="B1234" s="43">
        <v>211</v>
      </c>
      <c r="C1234" s="43">
        <v>211</v>
      </c>
      <c r="D1234" s="43">
        <v>98</v>
      </c>
      <c r="E1234" s="31">
        <v>0.46400000000000002</v>
      </c>
      <c r="F1234" s="31">
        <v>0.33200000000000002</v>
      </c>
      <c r="G1234" s="31">
        <v>0.19</v>
      </c>
      <c r="H1234" s="31">
        <v>0.251</v>
      </c>
      <c r="I1234" s="31">
        <v>0.21299999999999999</v>
      </c>
      <c r="J1234" s="31">
        <v>0.47115384599999999</v>
      </c>
      <c r="K1234" s="31">
        <v>1.4E-2</v>
      </c>
      <c r="L1234" s="29">
        <f t="shared" si="19"/>
        <v>2.3498985801217036</v>
      </c>
    </row>
    <row r="1235" spans="1:12" x14ac:dyDescent="0.2">
      <c r="A1235">
        <v>3648</v>
      </c>
      <c r="B1235" s="43">
        <v>238</v>
      </c>
      <c r="C1235" s="43">
        <v>238</v>
      </c>
      <c r="D1235" s="43">
        <v>151</v>
      </c>
      <c r="E1235" s="31">
        <v>0.63400000000000001</v>
      </c>
      <c r="F1235" s="31">
        <v>0.16400000000000001</v>
      </c>
      <c r="G1235" s="31">
        <v>0.18099999999999999</v>
      </c>
      <c r="H1235" s="31">
        <v>0.40300000000000002</v>
      </c>
      <c r="I1235" s="31">
        <v>0.23100000000000001</v>
      </c>
      <c r="J1235" s="31">
        <v>0.64806867000000001</v>
      </c>
      <c r="K1235" s="31">
        <v>2.1000000000000001E-2</v>
      </c>
      <c r="L1235" s="29">
        <f t="shared" si="19"/>
        <v>2.7160367722165479</v>
      </c>
    </row>
    <row r="1236" spans="1:12" x14ac:dyDescent="0.2">
      <c r="A1236">
        <v>3649</v>
      </c>
      <c r="B1236" s="43">
        <v>301</v>
      </c>
      <c r="C1236" s="43">
        <v>301</v>
      </c>
      <c r="D1236" s="43">
        <v>200</v>
      </c>
      <c r="E1236" s="31">
        <v>0.66400000000000003</v>
      </c>
      <c r="F1236" s="31">
        <v>0.126</v>
      </c>
      <c r="G1236" s="31">
        <v>0.20300000000000001</v>
      </c>
      <c r="H1236" s="31">
        <v>0.30199999999999999</v>
      </c>
      <c r="I1236" s="31">
        <v>0.36199999999999999</v>
      </c>
      <c r="J1236" s="31">
        <v>0.66889632099999996</v>
      </c>
      <c r="K1236" s="31">
        <v>7.0000000000000001E-3</v>
      </c>
      <c r="L1236" s="29">
        <f t="shared" si="19"/>
        <v>2.9063444108761329</v>
      </c>
    </row>
    <row r="1237" spans="1:12" x14ac:dyDescent="0.2">
      <c r="A1237">
        <v>3650</v>
      </c>
      <c r="B1237" s="43">
        <v>661</v>
      </c>
      <c r="C1237" s="43">
        <v>661</v>
      </c>
      <c r="D1237" s="43">
        <v>437</v>
      </c>
      <c r="E1237" s="31">
        <v>0.66100000000000003</v>
      </c>
      <c r="F1237" s="31">
        <v>0.13800000000000001</v>
      </c>
      <c r="G1237" s="31">
        <v>0.17499999999999999</v>
      </c>
      <c r="H1237" s="31">
        <v>0.29299999999999998</v>
      </c>
      <c r="I1237" s="31">
        <v>0.36799999999999999</v>
      </c>
      <c r="J1237" s="31">
        <v>0.678571429</v>
      </c>
      <c r="K1237" s="31">
        <v>2.5999999999999999E-2</v>
      </c>
      <c r="L1237" s="29">
        <f t="shared" si="19"/>
        <v>2.9147843942505132</v>
      </c>
    </row>
    <row r="1238" spans="1:12" x14ac:dyDescent="0.2">
      <c r="A1238">
        <v>3651</v>
      </c>
      <c r="B1238" s="43">
        <v>294</v>
      </c>
      <c r="C1238" s="43">
        <v>294</v>
      </c>
      <c r="D1238" s="43">
        <v>159</v>
      </c>
      <c r="E1238" s="31">
        <v>0.54100000000000004</v>
      </c>
      <c r="F1238" s="31">
        <v>0.26900000000000002</v>
      </c>
      <c r="G1238" s="31">
        <v>0.184</v>
      </c>
      <c r="H1238" s="31">
        <v>0.214</v>
      </c>
      <c r="I1238" s="31">
        <v>0.32700000000000001</v>
      </c>
      <c r="J1238" s="31">
        <v>0.54452054800000005</v>
      </c>
      <c r="K1238" s="31">
        <v>7.0000000000000001E-3</v>
      </c>
      <c r="L1238" s="29">
        <f t="shared" si="19"/>
        <v>2.6052366565961731</v>
      </c>
    </row>
    <row r="1239" spans="1:12" x14ac:dyDescent="0.2">
      <c r="A1239">
        <v>3653</v>
      </c>
      <c r="B1239" s="43">
        <v>216</v>
      </c>
      <c r="C1239" s="43">
        <v>216</v>
      </c>
      <c r="D1239" s="43">
        <v>115</v>
      </c>
      <c r="E1239" s="31">
        <v>0.53200000000000003</v>
      </c>
      <c r="F1239" s="31">
        <v>0.19900000000000001</v>
      </c>
      <c r="G1239" s="31">
        <v>0.25900000000000001</v>
      </c>
      <c r="H1239" s="31">
        <v>0.29199999999999998</v>
      </c>
      <c r="I1239" s="31">
        <v>0.24099999999999999</v>
      </c>
      <c r="J1239" s="31">
        <v>0.53738317800000002</v>
      </c>
      <c r="K1239" s="31">
        <v>8.9999999999999993E-3</v>
      </c>
      <c r="L1239" s="29">
        <f t="shared" si="19"/>
        <v>2.5802219979818366</v>
      </c>
    </row>
    <row r="1240" spans="1:12" x14ac:dyDescent="0.2">
      <c r="A1240">
        <v>3658</v>
      </c>
      <c r="B1240" s="43">
        <v>224</v>
      </c>
      <c r="C1240" s="43">
        <v>224</v>
      </c>
      <c r="D1240" s="43">
        <v>99</v>
      </c>
      <c r="E1240" s="31">
        <v>0.442</v>
      </c>
      <c r="F1240" s="31">
        <v>0.313</v>
      </c>
      <c r="G1240" s="31">
        <v>0.23200000000000001</v>
      </c>
      <c r="H1240" s="31">
        <v>0.26800000000000002</v>
      </c>
      <c r="I1240" s="31">
        <v>0.17399999999999999</v>
      </c>
      <c r="J1240" s="31">
        <v>0.44796380099999999</v>
      </c>
      <c r="K1240" s="31">
        <v>1.2999999999999999E-2</v>
      </c>
      <c r="L1240" s="29">
        <f t="shared" si="19"/>
        <v>2.3069908814589666</v>
      </c>
    </row>
    <row r="1241" spans="1:12" x14ac:dyDescent="0.2">
      <c r="A1241">
        <v>3659</v>
      </c>
      <c r="B1241" s="43">
        <v>193</v>
      </c>
      <c r="C1241" s="43">
        <v>193</v>
      </c>
      <c r="D1241" s="43">
        <v>136</v>
      </c>
      <c r="E1241" s="31">
        <v>0.70499999999999996</v>
      </c>
      <c r="F1241" s="31">
        <v>0.13</v>
      </c>
      <c r="G1241" s="31">
        <v>0.16600000000000001</v>
      </c>
      <c r="H1241" s="31">
        <v>0.26900000000000002</v>
      </c>
      <c r="I1241" s="31">
        <v>0.435</v>
      </c>
      <c r="J1241" s="31">
        <v>0.70466321200000004</v>
      </c>
      <c r="K1241" s="31">
        <v>0</v>
      </c>
      <c r="L1241" s="29">
        <f t="shared" si="19"/>
        <v>3.0090000000000003</v>
      </c>
    </row>
    <row r="1242" spans="1:12" x14ac:dyDescent="0.2">
      <c r="A1242">
        <v>3664</v>
      </c>
      <c r="B1242" s="43">
        <v>194</v>
      </c>
      <c r="C1242" s="43">
        <v>194</v>
      </c>
      <c r="D1242" s="43">
        <v>142</v>
      </c>
      <c r="E1242" s="31">
        <v>0.73199999999999998</v>
      </c>
      <c r="F1242" s="31">
        <v>7.6999999999999999E-2</v>
      </c>
      <c r="G1242" s="31">
        <v>0.191</v>
      </c>
      <c r="H1242" s="31">
        <v>0.253</v>
      </c>
      <c r="I1242" s="31">
        <v>0.47899999999999998</v>
      </c>
      <c r="J1242" s="31">
        <v>0.73195876299999996</v>
      </c>
      <c r="K1242" s="31">
        <v>0</v>
      </c>
      <c r="L1242" s="29">
        <f t="shared" si="19"/>
        <v>3.1339999999999999</v>
      </c>
    </row>
    <row r="1243" spans="1:12" x14ac:dyDescent="0.2">
      <c r="A1243">
        <v>3665</v>
      </c>
      <c r="B1243" s="43">
        <v>102</v>
      </c>
      <c r="C1243" s="43">
        <v>102</v>
      </c>
      <c r="D1243" s="43">
        <v>27</v>
      </c>
      <c r="E1243" s="31">
        <v>0.26500000000000001</v>
      </c>
      <c r="F1243" s="31">
        <v>0.39200000000000002</v>
      </c>
      <c r="G1243" s="31">
        <v>0.33300000000000002</v>
      </c>
      <c r="H1243" s="31">
        <v>0.17599999999999999</v>
      </c>
      <c r="I1243" s="31">
        <v>8.7999999999999995E-2</v>
      </c>
      <c r="J1243" s="31">
        <v>0.26732673299999998</v>
      </c>
      <c r="K1243" s="31">
        <v>0.01</v>
      </c>
      <c r="L1243" s="29">
        <f t="shared" si="19"/>
        <v>1.9575757575757577</v>
      </c>
    </row>
    <row r="1244" spans="1:12" x14ac:dyDescent="0.2">
      <c r="A1244">
        <v>3667</v>
      </c>
      <c r="B1244" s="43">
        <v>397</v>
      </c>
      <c r="C1244" s="43">
        <v>397</v>
      </c>
      <c r="D1244" s="43">
        <v>291</v>
      </c>
      <c r="E1244" s="31">
        <v>0.73299999999999998</v>
      </c>
      <c r="F1244" s="31">
        <v>7.5999999999999998E-2</v>
      </c>
      <c r="G1244" s="31">
        <v>0.161</v>
      </c>
      <c r="H1244" s="31">
        <v>0.38</v>
      </c>
      <c r="I1244" s="31">
        <v>0.35299999999999998</v>
      </c>
      <c r="J1244" s="31">
        <v>0.75584415599999999</v>
      </c>
      <c r="K1244" s="31">
        <v>0.03</v>
      </c>
      <c r="L1244" s="29">
        <f t="shared" si="19"/>
        <v>3.0412371134020622</v>
      </c>
    </row>
    <row r="1245" spans="1:12" x14ac:dyDescent="0.2">
      <c r="A1245">
        <v>3668</v>
      </c>
      <c r="B1245" s="43">
        <v>272</v>
      </c>
      <c r="C1245" s="43">
        <v>272</v>
      </c>
      <c r="D1245" s="43">
        <v>132</v>
      </c>
      <c r="E1245" s="31">
        <v>0.48499999999999999</v>
      </c>
      <c r="F1245" s="31">
        <v>0.32</v>
      </c>
      <c r="G1245" s="31">
        <v>0.184</v>
      </c>
      <c r="H1245" s="31">
        <v>0.27900000000000003</v>
      </c>
      <c r="I1245" s="31">
        <v>0.20599999999999999</v>
      </c>
      <c r="J1245" s="31">
        <v>0.49070631999999997</v>
      </c>
      <c r="K1245" s="31">
        <v>1.0999999999999999E-2</v>
      </c>
      <c r="L1245" s="29">
        <f t="shared" si="19"/>
        <v>2.3751263902932251</v>
      </c>
    </row>
    <row r="1246" spans="1:12" x14ac:dyDescent="0.2">
      <c r="A1246">
        <v>3669</v>
      </c>
      <c r="B1246" s="43">
        <v>288</v>
      </c>
      <c r="C1246" s="43">
        <v>288</v>
      </c>
      <c r="D1246" s="43">
        <v>170</v>
      </c>
      <c r="E1246" s="31">
        <v>0.59</v>
      </c>
      <c r="F1246" s="31">
        <v>0.20499999999999999</v>
      </c>
      <c r="G1246" s="31">
        <v>0.20100000000000001</v>
      </c>
      <c r="H1246" s="31">
        <v>0.29899999999999999</v>
      </c>
      <c r="I1246" s="31">
        <v>0.29199999999999998</v>
      </c>
      <c r="J1246" s="31">
        <v>0.59233449500000002</v>
      </c>
      <c r="K1246" s="31">
        <v>3.0000000000000001E-3</v>
      </c>
      <c r="L1246" s="29">
        <f t="shared" si="19"/>
        <v>2.6800401203610829</v>
      </c>
    </row>
    <row r="1247" spans="1:12" x14ac:dyDescent="0.2">
      <c r="A1247">
        <v>3673</v>
      </c>
      <c r="B1247" s="43">
        <v>300</v>
      </c>
      <c r="C1247" s="43">
        <v>300</v>
      </c>
      <c r="D1247" s="43">
        <v>191</v>
      </c>
      <c r="E1247" s="31">
        <v>0.63700000000000001</v>
      </c>
      <c r="F1247" s="31">
        <v>0.17</v>
      </c>
      <c r="G1247" s="31">
        <v>0.183</v>
      </c>
      <c r="H1247" s="31">
        <v>0.253</v>
      </c>
      <c r="I1247" s="31">
        <v>0.38300000000000001</v>
      </c>
      <c r="J1247" s="31">
        <v>0.64309764300000005</v>
      </c>
      <c r="K1247" s="31">
        <v>0.01</v>
      </c>
      <c r="L1247" s="29">
        <f t="shared" si="19"/>
        <v>2.8555555555555556</v>
      </c>
    </row>
    <row r="1248" spans="1:12" x14ac:dyDescent="0.2">
      <c r="A1248">
        <v>3674</v>
      </c>
      <c r="B1248" s="43">
        <v>667</v>
      </c>
      <c r="C1248" s="43">
        <v>667</v>
      </c>
      <c r="D1248" s="43">
        <v>489</v>
      </c>
      <c r="E1248" s="31">
        <v>0.73299999999999998</v>
      </c>
      <c r="F1248" s="31">
        <v>0.106</v>
      </c>
      <c r="G1248" s="31">
        <v>0.14399999999999999</v>
      </c>
      <c r="H1248" s="31">
        <v>0.38800000000000001</v>
      </c>
      <c r="I1248" s="31">
        <v>0.34499999999999997</v>
      </c>
      <c r="J1248" s="31">
        <v>0.74542682900000001</v>
      </c>
      <c r="K1248" s="31">
        <v>1.6E-2</v>
      </c>
      <c r="L1248" s="29">
        <f t="shared" si="19"/>
        <v>2.9857723577235769</v>
      </c>
    </row>
    <row r="1249" spans="1:12" x14ac:dyDescent="0.2">
      <c r="A1249">
        <v>3675</v>
      </c>
      <c r="B1249" s="43">
        <v>203</v>
      </c>
      <c r="C1249" s="43">
        <v>203</v>
      </c>
      <c r="D1249" s="43">
        <v>156</v>
      </c>
      <c r="E1249" s="31">
        <v>0.76800000000000002</v>
      </c>
      <c r="F1249" s="31">
        <v>0.14299999999999999</v>
      </c>
      <c r="G1249" s="31">
        <v>8.8999999999999996E-2</v>
      </c>
      <c r="H1249" s="31">
        <v>0.31</v>
      </c>
      <c r="I1249" s="31">
        <v>0.45800000000000002</v>
      </c>
      <c r="J1249" s="31">
        <v>0.76847290599999996</v>
      </c>
      <c r="K1249" s="31">
        <v>0</v>
      </c>
      <c r="L1249" s="29">
        <f t="shared" si="19"/>
        <v>3.0830000000000002</v>
      </c>
    </row>
    <row r="1250" spans="1:12" x14ac:dyDescent="0.2">
      <c r="A1250">
        <v>3676</v>
      </c>
      <c r="B1250" s="43">
        <v>157</v>
      </c>
      <c r="C1250" s="43">
        <v>157</v>
      </c>
      <c r="D1250" s="43">
        <v>71</v>
      </c>
      <c r="E1250" s="31">
        <v>0.45200000000000001</v>
      </c>
      <c r="F1250" s="31">
        <v>0.32500000000000001</v>
      </c>
      <c r="G1250" s="31">
        <v>0.21</v>
      </c>
      <c r="H1250" s="31">
        <v>0.28699999999999998</v>
      </c>
      <c r="I1250" s="31">
        <v>0.16600000000000001</v>
      </c>
      <c r="J1250" s="31">
        <v>0.45806451599999998</v>
      </c>
      <c r="K1250" s="31">
        <v>1.2999999999999999E-2</v>
      </c>
      <c r="L1250" s="29">
        <f t="shared" si="19"/>
        <v>2.2998986828774064</v>
      </c>
    </row>
    <row r="1251" spans="1:12" x14ac:dyDescent="0.2">
      <c r="A1251">
        <v>3677</v>
      </c>
      <c r="B1251" s="43">
        <v>296</v>
      </c>
      <c r="C1251" s="43">
        <v>296</v>
      </c>
      <c r="D1251" s="43">
        <v>131</v>
      </c>
      <c r="E1251" s="31">
        <v>0.443</v>
      </c>
      <c r="F1251" s="31">
        <v>0.29099999999999998</v>
      </c>
      <c r="G1251" s="31">
        <v>0.253</v>
      </c>
      <c r="H1251" s="31">
        <v>0.22</v>
      </c>
      <c r="I1251" s="31">
        <v>0.223</v>
      </c>
      <c r="J1251" s="31">
        <v>0.44863013699999998</v>
      </c>
      <c r="K1251" s="31">
        <v>1.4E-2</v>
      </c>
      <c r="L1251" s="29">
        <f t="shared" si="19"/>
        <v>2.3823529411764706</v>
      </c>
    </row>
    <row r="1252" spans="1:12" x14ac:dyDescent="0.2">
      <c r="A1252">
        <v>3678</v>
      </c>
      <c r="B1252" s="43">
        <v>207</v>
      </c>
      <c r="C1252" s="43">
        <v>207</v>
      </c>
      <c r="D1252" s="43">
        <v>118</v>
      </c>
      <c r="E1252" s="31">
        <v>0.56999999999999995</v>
      </c>
      <c r="F1252" s="31">
        <v>0.188</v>
      </c>
      <c r="G1252" s="31">
        <v>0.20799999999999999</v>
      </c>
      <c r="H1252" s="31">
        <v>0.27500000000000002</v>
      </c>
      <c r="I1252" s="31">
        <v>0.29499999999999998</v>
      </c>
      <c r="J1252" s="31">
        <v>0.59</v>
      </c>
      <c r="K1252" s="31">
        <v>3.4000000000000002E-2</v>
      </c>
      <c r="L1252" s="29">
        <f t="shared" si="19"/>
        <v>2.7008281573498967</v>
      </c>
    </row>
    <row r="1253" spans="1:12" x14ac:dyDescent="0.2">
      <c r="A1253">
        <v>3679</v>
      </c>
      <c r="B1253" s="43">
        <v>211</v>
      </c>
      <c r="C1253" s="43">
        <v>211</v>
      </c>
      <c r="D1253" s="43">
        <v>176</v>
      </c>
      <c r="E1253" s="31">
        <v>0.83399999999999996</v>
      </c>
      <c r="F1253" s="31">
        <v>7.5999999999999998E-2</v>
      </c>
      <c r="G1253" s="31">
        <v>8.5000000000000006E-2</v>
      </c>
      <c r="H1253" s="31">
        <v>0.25600000000000001</v>
      </c>
      <c r="I1253" s="31">
        <v>0.57799999999999996</v>
      </c>
      <c r="J1253" s="31">
        <v>0.83809523799999996</v>
      </c>
      <c r="K1253" s="31">
        <v>5.0000000000000001E-3</v>
      </c>
      <c r="L1253" s="29">
        <f t="shared" si="19"/>
        <v>3.3427135678391955</v>
      </c>
    </row>
    <row r="1254" spans="1:12" x14ac:dyDescent="0.2">
      <c r="A1254">
        <v>3680</v>
      </c>
      <c r="B1254" s="43">
        <v>721</v>
      </c>
      <c r="C1254" s="43">
        <v>721</v>
      </c>
      <c r="D1254" s="43">
        <v>428</v>
      </c>
      <c r="E1254" s="31">
        <v>0.59399999999999997</v>
      </c>
      <c r="F1254" s="31">
        <v>0.151</v>
      </c>
      <c r="G1254" s="31">
        <v>0.24299999999999999</v>
      </c>
      <c r="H1254" s="31">
        <v>0.42199999999999999</v>
      </c>
      <c r="I1254" s="31">
        <v>0.17199999999999999</v>
      </c>
      <c r="J1254" s="31">
        <v>0.60112359599999998</v>
      </c>
      <c r="K1254" s="31">
        <v>1.2E-2</v>
      </c>
      <c r="L1254" s="29">
        <f t="shared" si="19"/>
        <v>2.6224696356275308</v>
      </c>
    </row>
    <row r="1255" spans="1:12" x14ac:dyDescent="0.2">
      <c r="A1255">
        <v>3683</v>
      </c>
      <c r="B1255" s="43">
        <v>181</v>
      </c>
      <c r="C1255" s="43">
        <v>181</v>
      </c>
      <c r="D1255" s="43">
        <v>136</v>
      </c>
      <c r="E1255" s="31">
        <v>0.751</v>
      </c>
      <c r="F1255" s="31">
        <v>8.3000000000000004E-2</v>
      </c>
      <c r="G1255" s="31">
        <v>0.16600000000000001</v>
      </c>
      <c r="H1255" s="31">
        <v>0.26</v>
      </c>
      <c r="I1255" s="31">
        <v>0.49199999999999999</v>
      </c>
      <c r="J1255" s="31">
        <v>0.75138121499999999</v>
      </c>
      <c r="K1255" s="31">
        <v>0</v>
      </c>
      <c r="L1255" s="29">
        <f t="shared" si="19"/>
        <v>3.1630000000000003</v>
      </c>
    </row>
    <row r="1256" spans="1:12" x14ac:dyDescent="0.2">
      <c r="A1256">
        <v>3685</v>
      </c>
      <c r="B1256" s="43">
        <v>289</v>
      </c>
      <c r="C1256" s="43">
        <v>289</v>
      </c>
      <c r="D1256" s="43">
        <v>204</v>
      </c>
      <c r="E1256" s="31">
        <v>0.70599999999999996</v>
      </c>
      <c r="F1256" s="31">
        <v>0.13500000000000001</v>
      </c>
      <c r="G1256" s="31">
        <v>0.159</v>
      </c>
      <c r="H1256" s="31">
        <v>0.28000000000000003</v>
      </c>
      <c r="I1256" s="31">
        <v>0.42599999999999999</v>
      </c>
      <c r="J1256" s="31">
        <v>0.70588235300000002</v>
      </c>
      <c r="K1256" s="31">
        <v>0</v>
      </c>
      <c r="L1256" s="29">
        <f t="shared" si="19"/>
        <v>2.9969999999999999</v>
      </c>
    </row>
    <row r="1257" spans="1:12" x14ac:dyDescent="0.2">
      <c r="A1257">
        <v>3686</v>
      </c>
      <c r="B1257" s="43">
        <v>273</v>
      </c>
      <c r="C1257" s="43">
        <v>273</v>
      </c>
      <c r="D1257" s="43">
        <v>166</v>
      </c>
      <c r="E1257" s="31">
        <v>0.60799999999999998</v>
      </c>
      <c r="F1257" s="31">
        <v>0.183</v>
      </c>
      <c r="G1257" s="31">
        <v>0.20899999999999999</v>
      </c>
      <c r="H1257" s="31">
        <v>0.26700000000000002</v>
      </c>
      <c r="I1257" s="31">
        <v>0.34100000000000003</v>
      </c>
      <c r="J1257" s="31">
        <v>0.608058608</v>
      </c>
      <c r="K1257" s="31">
        <v>0</v>
      </c>
      <c r="L1257" s="29">
        <f t="shared" si="19"/>
        <v>2.766</v>
      </c>
    </row>
    <row r="1258" spans="1:12" x14ac:dyDescent="0.2">
      <c r="A1258">
        <v>3687</v>
      </c>
      <c r="B1258" s="43">
        <v>203</v>
      </c>
      <c r="C1258" s="43">
        <v>203</v>
      </c>
      <c r="D1258" s="43">
        <v>129</v>
      </c>
      <c r="E1258" s="31">
        <v>0.63500000000000001</v>
      </c>
      <c r="F1258" s="31">
        <v>0.158</v>
      </c>
      <c r="G1258" s="31">
        <v>0.20200000000000001</v>
      </c>
      <c r="H1258" s="31">
        <v>0.32500000000000001</v>
      </c>
      <c r="I1258" s="31">
        <v>0.31</v>
      </c>
      <c r="J1258" s="31">
        <v>0.63861386099999995</v>
      </c>
      <c r="K1258" s="31">
        <v>5.0000000000000001E-3</v>
      </c>
      <c r="L1258" s="29">
        <f t="shared" si="19"/>
        <v>2.790954773869347</v>
      </c>
    </row>
    <row r="1259" spans="1:12" x14ac:dyDescent="0.2">
      <c r="A1259">
        <v>3688</v>
      </c>
      <c r="B1259" s="43">
        <v>540</v>
      </c>
      <c r="C1259" s="43">
        <v>540</v>
      </c>
      <c r="D1259" s="43">
        <v>338</v>
      </c>
      <c r="E1259" s="31">
        <v>0.626</v>
      </c>
      <c r="F1259" s="31">
        <v>0.128</v>
      </c>
      <c r="G1259" s="31">
        <v>0.224</v>
      </c>
      <c r="H1259" s="31">
        <v>0.36499999999999999</v>
      </c>
      <c r="I1259" s="31">
        <v>0.26100000000000001</v>
      </c>
      <c r="J1259" s="31">
        <v>0.640151515</v>
      </c>
      <c r="K1259" s="31">
        <v>2.1999999999999999E-2</v>
      </c>
      <c r="L1259" s="29">
        <f t="shared" si="19"/>
        <v>2.7760736196319016</v>
      </c>
    </row>
    <row r="1260" spans="1:12" x14ac:dyDescent="0.2">
      <c r="A1260">
        <v>3689</v>
      </c>
      <c r="B1260" s="43">
        <v>305</v>
      </c>
      <c r="C1260" s="43">
        <v>305</v>
      </c>
      <c r="D1260" s="43">
        <v>233</v>
      </c>
      <c r="E1260" s="31">
        <v>0.76400000000000001</v>
      </c>
      <c r="F1260" s="31">
        <v>7.4999999999999997E-2</v>
      </c>
      <c r="G1260" s="31">
        <v>0.157</v>
      </c>
      <c r="H1260" s="31">
        <v>0.35699999999999998</v>
      </c>
      <c r="I1260" s="31">
        <v>0.40699999999999997</v>
      </c>
      <c r="J1260" s="31">
        <v>0.76644736800000002</v>
      </c>
      <c r="K1260" s="31">
        <v>3.0000000000000001E-3</v>
      </c>
      <c r="L1260" s="29">
        <f t="shared" si="19"/>
        <v>3.0972918756268806</v>
      </c>
    </row>
    <row r="1261" spans="1:12" x14ac:dyDescent="0.2">
      <c r="A1261">
        <v>3691</v>
      </c>
      <c r="B1261" s="43">
        <v>295</v>
      </c>
      <c r="C1261" s="43">
        <v>295</v>
      </c>
      <c r="D1261" s="43">
        <v>142</v>
      </c>
      <c r="E1261" s="31">
        <v>0.48099999999999998</v>
      </c>
      <c r="F1261" s="31">
        <v>0.26800000000000002</v>
      </c>
      <c r="G1261" s="31">
        <v>0.251</v>
      </c>
      <c r="H1261" s="31">
        <v>0.32500000000000001</v>
      </c>
      <c r="I1261" s="31">
        <v>0.156</v>
      </c>
      <c r="J1261" s="31">
        <v>0.48135593199999999</v>
      </c>
      <c r="K1261" s="31">
        <v>0</v>
      </c>
      <c r="L1261" s="29">
        <f t="shared" si="19"/>
        <v>2.3690000000000002</v>
      </c>
    </row>
    <row r="1262" spans="1:12" x14ac:dyDescent="0.2">
      <c r="A1262">
        <v>3693</v>
      </c>
      <c r="B1262" s="43">
        <v>356</v>
      </c>
      <c r="C1262" s="43">
        <v>356</v>
      </c>
      <c r="D1262" s="43">
        <v>237</v>
      </c>
      <c r="E1262" s="31">
        <v>0.66600000000000004</v>
      </c>
      <c r="F1262" s="31">
        <v>0.13800000000000001</v>
      </c>
      <c r="G1262" s="31">
        <v>0.16900000000000001</v>
      </c>
      <c r="H1262" s="31">
        <v>0.33700000000000002</v>
      </c>
      <c r="I1262" s="31">
        <v>0.32900000000000001</v>
      </c>
      <c r="J1262" s="31">
        <v>0.684971098</v>
      </c>
      <c r="K1262" s="31">
        <v>2.8000000000000001E-2</v>
      </c>
      <c r="L1262" s="29">
        <f t="shared" si="19"/>
        <v>2.8837448559670782</v>
      </c>
    </row>
    <row r="1263" spans="1:12" x14ac:dyDescent="0.2">
      <c r="A1263">
        <v>3696</v>
      </c>
      <c r="B1263" s="43">
        <v>418</v>
      </c>
      <c r="C1263" s="43">
        <v>418</v>
      </c>
      <c r="D1263" s="43">
        <v>296</v>
      </c>
      <c r="E1263" s="31">
        <v>0.70799999999999996</v>
      </c>
      <c r="F1263" s="31">
        <v>0.13400000000000001</v>
      </c>
      <c r="G1263" s="31">
        <v>0.14599999999999999</v>
      </c>
      <c r="H1263" s="31">
        <v>0.41099999999999998</v>
      </c>
      <c r="I1263" s="31">
        <v>0.29699999999999999</v>
      </c>
      <c r="J1263" s="31">
        <v>0.71670702200000003</v>
      </c>
      <c r="K1263" s="31">
        <v>1.2E-2</v>
      </c>
      <c r="L1263" s="29">
        <f t="shared" si="19"/>
        <v>2.8815789473684208</v>
      </c>
    </row>
    <row r="1264" spans="1:12" x14ac:dyDescent="0.2">
      <c r="A1264">
        <v>3697</v>
      </c>
      <c r="B1264" s="43">
        <v>248</v>
      </c>
      <c r="C1264" s="43">
        <v>248</v>
      </c>
      <c r="D1264" s="43">
        <v>193</v>
      </c>
      <c r="E1264" s="31">
        <v>0.77800000000000002</v>
      </c>
      <c r="F1264" s="31">
        <v>7.2999999999999995E-2</v>
      </c>
      <c r="G1264" s="31">
        <v>0.121</v>
      </c>
      <c r="H1264" s="31">
        <v>0.28599999999999998</v>
      </c>
      <c r="I1264" s="31">
        <v>0.49199999999999999</v>
      </c>
      <c r="J1264" s="31">
        <v>0.800829876</v>
      </c>
      <c r="K1264" s="31">
        <v>2.8000000000000001E-2</v>
      </c>
      <c r="L1264" s="29">
        <f t="shared" si="19"/>
        <v>3.2314814814814814</v>
      </c>
    </row>
    <row r="1265" spans="1:12" x14ac:dyDescent="0.2">
      <c r="A1265">
        <v>3699</v>
      </c>
      <c r="B1265" s="43">
        <v>132</v>
      </c>
      <c r="C1265" s="43">
        <v>132</v>
      </c>
      <c r="D1265" s="43">
        <v>98</v>
      </c>
      <c r="E1265" s="31">
        <v>0.74199999999999999</v>
      </c>
      <c r="F1265" s="31">
        <v>0.13600000000000001</v>
      </c>
      <c r="G1265" s="31">
        <v>0.114</v>
      </c>
      <c r="H1265" s="31">
        <v>0.30299999999999999</v>
      </c>
      <c r="I1265" s="31">
        <v>0.439</v>
      </c>
      <c r="J1265" s="31">
        <v>0.74809160299999999</v>
      </c>
      <c r="K1265" s="31">
        <v>8.0000000000000002E-3</v>
      </c>
      <c r="L1265" s="29">
        <f t="shared" si="19"/>
        <v>3.0534274193548385</v>
      </c>
    </row>
    <row r="1266" spans="1:12" x14ac:dyDescent="0.2">
      <c r="A1266">
        <v>3700</v>
      </c>
      <c r="B1266" s="43">
        <v>160</v>
      </c>
      <c r="C1266" s="43">
        <v>160</v>
      </c>
      <c r="D1266" s="43">
        <v>86</v>
      </c>
      <c r="E1266" s="31">
        <v>0.53800000000000003</v>
      </c>
      <c r="F1266" s="31">
        <v>0.23799999999999999</v>
      </c>
      <c r="G1266" s="31">
        <v>0.188</v>
      </c>
      <c r="H1266" s="31">
        <v>0.23100000000000001</v>
      </c>
      <c r="I1266" s="31">
        <v>0.30599999999999999</v>
      </c>
      <c r="J1266" s="31">
        <v>0.55844155799999995</v>
      </c>
      <c r="K1266" s="31">
        <v>3.7999999999999999E-2</v>
      </c>
      <c r="L1266" s="29">
        <f t="shared" si="19"/>
        <v>2.6309771309771306</v>
      </c>
    </row>
    <row r="1267" spans="1:12" x14ac:dyDescent="0.2">
      <c r="A1267">
        <v>3701</v>
      </c>
      <c r="B1267" s="43">
        <v>615</v>
      </c>
      <c r="C1267" s="43">
        <v>615</v>
      </c>
      <c r="D1267" s="43">
        <v>290</v>
      </c>
      <c r="E1267" s="31">
        <v>0.47199999999999998</v>
      </c>
      <c r="F1267" s="31">
        <v>0.255</v>
      </c>
      <c r="G1267" s="31">
        <v>0.26200000000000001</v>
      </c>
      <c r="H1267" s="31">
        <v>0.33300000000000002</v>
      </c>
      <c r="I1267" s="31">
        <v>0.13800000000000001</v>
      </c>
      <c r="J1267" s="31">
        <v>0.47697368400000001</v>
      </c>
      <c r="K1267" s="31">
        <v>1.0999999999999999E-2</v>
      </c>
      <c r="L1267" s="29">
        <f t="shared" si="19"/>
        <v>2.3559150657229524</v>
      </c>
    </row>
    <row r="1268" spans="1:12" x14ac:dyDescent="0.2">
      <c r="A1268">
        <v>3702</v>
      </c>
      <c r="B1268" s="43">
        <v>219</v>
      </c>
      <c r="C1268" s="43">
        <v>219</v>
      </c>
      <c r="D1268" s="43">
        <v>100</v>
      </c>
      <c r="E1268" s="31">
        <v>0.45700000000000002</v>
      </c>
      <c r="F1268" s="31">
        <v>0.311</v>
      </c>
      <c r="G1268" s="31">
        <v>0.20100000000000001</v>
      </c>
      <c r="H1268" s="31">
        <v>0.22800000000000001</v>
      </c>
      <c r="I1268" s="31">
        <v>0.22800000000000001</v>
      </c>
      <c r="J1268" s="31">
        <v>0.47169811299999997</v>
      </c>
      <c r="K1268" s="31">
        <v>3.2000000000000001E-2</v>
      </c>
      <c r="L1268" s="29">
        <f t="shared" si="19"/>
        <v>2.3853305785123968</v>
      </c>
    </row>
    <row r="1269" spans="1:12" x14ac:dyDescent="0.2">
      <c r="A1269">
        <v>3703</v>
      </c>
      <c r="B1269" s="43">
        <v>252</v>
      </c>
      <c r="C1269" s="43">
        <v>252</v>
      </c>
      <c r="D1269" s="43">
        <v>213</v>
      </c>
      <c r="E1269" s="31">
        <v>0.84499999999999997</v>
      </c>
      <c r="F1269" s="31">
        <v>6.3E-2</v>
      </c>
      <c r="G1269" s="31">
        <v>8.6999999999999994E-2</v>
      </c>
      <c r="H1269" s="31">
        <v>0.24199999999999999</v>
      </c>
      <c r="I1269" s="31">
        <v>0.60299999999999998</v>
      </c>
      <c r="J1269" s="31">
        <v>0.84860557800000003</v>
      </c>
      <c r="K1269" s="31">
        <v>4.0000000000000001E-3</v>
      </c>
      <c r="L1269" s="29">
        <f t="shared" si="19"/>
        <v>3.3885542168674698</v>
      </c>
    </row>
    <row r="1270" spans="1:12" x14ac:dyDescent="0.2">
      <c r="A1270">
        <v>3704</v>
      </c>
      <c r="B1270" s="43">
        <v>151</v>
      </c>
      <c r="C1270" s="43">
        <v>151</v>
      </c>
      <c r="D1270" s="43">
        <v>119</v>
      </c>
      <c r="E1270" s="31">
        <v>0.78800000000000003</v>
      </c>
      <c r="F1270" s="31">
        <v>0.106</v>
      </c>
      <c r="G1270" s="31">
        <v>9.9000000000000005E-2</v>
      </c>
      <c r="H1270" s="31">
        <v>0.252</v>
      </c>
      <c r="I1270" s="31">
        <v>0.53600000000000003</v>
      </c>
      <c r="J1270" s="31">
        <v>0.79333333299999997</v>
      </c>
      <c r="K1270" s="31">
        <v>7.0000000000000001E-3</v>
      </c>
      <c r="L1270" s="29">
        <f t="shared" si="19"/>
        <v>3.2265861027190335</v>
      </c>
    </row>
    <row r="1271" spans="1:12" x14ac:dyDescent="0.2">
      <c r="A1271">
        <v>3705</v>
      </c>
      <c r="B1271" s="43">
        <v>217</v>
      </c>
      <c r="C1271" s="43">
        <v>217</v>
      </c>
      <c r="D1271" s="43">
        <v>174</v>
      </c>
      <c r="E1271" s="31">
        <v>0.80200000000000005</v>
      </c>
      <c r="F1271" s="31">
        <v>8.3000000000000004E-2</v>
      </c>
      <c r="G1271" s="31">
        <v>9.1999999999999998E-2</v>
      </c>
      <c r="H1271" s="31">
        <v>0.22600000000000001</v>
      </c>
      <c r="I1271" s="31">
        <v>0.57599999999999996</v>
      </c>
      <c r="J1271" s="31">
        <v>0.82075471700000002</v>
      </c>
      <c r="K1271" s="31">
        <v>2.3E-2</v>
      </c>
      <c r="L1271" s="29">
        <f t="shared" si="19"/>
        <v>3.3254861821903785</v>
      </c>
    </row>
    <row r="1272" spans="1:12" x14ac:dyDescent="0.2">
      <c r="A1272">
        <v>3706</v>
      </c>
      <c r="B1272" s="43">
        <v>917</v>
      </c>
      <c r="C1272" s="43">
        <v>917</v>
      </c>
      <c r="D1272" s="43">
        <v>735</v>
      </c>
      <c r="E1272" s="31">
        <v>0.80200000000000005</v>
      </c>
      <c r="F1272" s="31">
        <v>6.3E-2</v>
      </c>
      <c r="G1272" s="31">
        <v>0.11799999999999999</v>
      </c>
      <c r="H1272" s="31">
        <v>0.36399999999999999</v>
      </c>
      <c r="I1272" s="31">
        <v>0.437</v>
      </c>
      <c r="J1272" s="31">
        <v>0.81576026599999996</v>
      </c>
      <c r="K1272" s="31">
        <v>1.7000000000000001E-2</v>
      </c>
      <c r="L1272" s="29">
        <f t="shared" si="19"/>
        <v>3.1932858596134284</v>
      </c>
    </row>
    <row r="1273" spans="1:12" x14ac:dyDescent="0.2">
      <c r="A1273">
        <v>3707</v>
      </c>
      <c r="B1273" s="43">
        <v>192</v>
      </c>
      <c r="C1273" s="43">
        <v>192</v>
      </c>
      <c r="D1273" s="43">
        <v>86</v>
      </c>
      <c r="E1273" s="31">
        <v>0.44800000000000001</v>
      </c>
      <c r="F1273" s="31">
        <v>0.28100000000000003</v>
      </c>
      <c r="G1273" s="31">
        <v>0.25</v>
      </c>
      <c r="H1273" s="31">
        <v>0.28599999999999998</v>
      </c>
      <c r="I1273" s="31">
        <v>0.161</v>
      </c>
      <c r="J1273" s="31">
        <v>0.45744680900000001</v>
      </c>
      <c r="K1273" s="31">
        <v>2.1000000000000001E-2</v>
      </c>
      <c r="L1273" s="29">
        <f t="shared" si="19"/>
        <v>2.3319713993871298</v>
      </c>
    </row>
    <row r="1274" spans="1:12" x14ac:dyDescent="0.2">
      <c r="A1274">
        <v>3708</v>
      </c>
      <c r="B1274" s="43">
        <v>292</v>
      </c>
      <c r="C1274" s="43">
        <v>292</v>
      </c>
      <c r="D1274" s="43">
        <v>223</v>
      </c>
      <c r="E1274" s="31">
        <v>0.76400000000000001</v>
      </c>
      <c r="F1274" s="31">
        <v>0.123</v>
      </c>
      <c r="G1274" s="31">
        <v>9.1999999999999998E-2</v>
      </c>
      <c r="H1274" s="31">
        <v>0.26700000000000002</v>
      </c>
      <c r="I1274" s="31">
        <v>0.497</v>
      </c>
      <c r="J1274" s="31">
        <v>0.77972028000000004</v>
      </c>
      <c r="K1274" s="31">
        <v>2.1000000000000001E-2</v>
      </c>
      <c r="L1274" s="29">
        <f t="shared" si="19"/>
        <v>3.1624106230847806</v>
      </c>
    </row>
    <row r="1275" spans="1:12" x14ac:dyDescent="0.2">
      <c r="A1275">
        <v>3709</v>
      </c>
      <c r="B1275" s="43">
        <v>265</v>
      </c>
      <c r="C1275" s="43">
        <v>265</v>
      </c>
      <c r="D1275" s="43">
        <v>167</v>
      </c>
      <c r="E1275" s="31">
        <v>0.63</v>
      </c>
      <c r="F1275" s="31">
        <v>0.189</v>
      </c>
      <c r="G1275" s="31">
        <v>0.17699999999999999</v>
      </c>
      <c r="H1275" s="31">
        <v>0.22600000000000001</v>
      </c>
      <c r="I1275" s="31">
        <v>0.40400000000000003</v>
      </c>
      <c r="J1275" s="31">
        <v>0.63257575799999999</v>
      </c>
      <c r="K1275" s="31">
        <v>4.0000000000000001E-3</v>
      </c>
      <c r="L1275" s="29">
        <f t="shared" si="19"/>
        <v>2.8483935742971891</v>
      </c>
    </row>
    <row r="1276" spans="1:12" x14ac:dyDescent="0.2">
      <c r="A1276">
        <v>3710</v>
      </c>
      <c r="B1276" s="43">
        <v>365</v>
      </c>
      <c r="C1276" s="43">
        <v>365</v>
      </c>
      <c r="D1276" s="43">
        <v>284</v>
      </c>
      <c r="E1276" s="31">
        <v>0.77800000000000002</v>
      </c>
      <c r="F1276" s="31">
        <v>5.5E-2</v>
      </c>
      <c r="G1276" s="31">
        <v>0.123</v>
      </c>
      <c r="H1276" s="31">
        <v>0.41099999999999998</v>
      </c>
      <c r="I1276" s="31">
        <v>0.36699999999999999</v>
      </c>
      <c r="J1276" s="31">
        <v>0.81375358200000003</v>
      </c>
      <c r="K1276" s="31">
        <v>4.3999999999999997E-2</v>
      </c>
      <c r="L1276" s="29">
        <f t="shared" si="19"/>
        <v>3.1401673640167362</v>
      </c>
    </row>
    <row r="1277" spans="1:12" x14ac:dyDescent="0.2">
      <c r="A1277">
        <v>3711</v>
      </c>
      <c r="B1277" s="43">
        <v>803</v>
      </c>
      <c r="C1277" s="43">
        <v>803</v>
      </c>
      <c r="D1277" s="43">
        <v>633</v>
      </c>
      <c r="E1277" s="31">
        <v>0.78800000000000003</v>
      </c>
      <c r="F1277" s="31">
        <v>6.2E-2</v>
      </c>
      <c r="G1277" s="31">
        <v>0.14099999999999999</v>
      </c>
      <c r="H1277" s="31">
        <v>0.41499999999999998</v>
      </c>
      <c r="I1277" s="31">
        <v>0.374</v>
      </c>
      <c r="J1277" s="31">
        <v>0.79522613099999995</v>
      </c>
      <c r="K1277" s="31">
        <v>8.9999999999999993E-3</v>
      </c>
      <c r="L1277" s="29">
        <f t="shared" si="19"/>
        <v>3.1130171543895053</v>
      </c>
    </row>
    <row r="1278" spans="1:12" x14ac:dyDescent="0.2">
      <c r="A1278">
        <v>3714</v>
      </c>
      <c r="B1278" s="43">
        <v>110</v>
      </c>
      <c r="C1278" s="43">
        <v>110</v>
      </c>
      <c r="D1278" s="43">
        <v>54</v>
      </c>
      <c r="E1278" s="31">
        <v>0.49099999999999999</v>
      </c>
      <c r="F1278" s="31">
        <v>0.33600000000000002</v>
      </c>
      <c r="G1278" s="31">
        <v>0.109</v>
      </c>
      <c r="H1278" s="31">
        <v>0.28199999999999997</v>
      </c>
      <c r="I1278" s="31">
        <v>0.20899999999999999</v>
      </c>
      <c r="J1278" s="31">
        <v>0.52427184500000001</v>
      </c>
      <c r="K1278" s="31">
        <v>6.4000000000000001E-2</v>
      </c>
      <c r="L1278" s="29">
        <f t="shared" si="19"/>
        <v>2.3888888888888888</v>
      </c>
    </row>
    <row r="1279" spans="1:12" x14ac:dyDescent="0.2">
      <c r="A1279">
        <v>3717</v>
      </c>
      <c r="B1279" s="43">
        <v>136</v>
      </c>
      <c r="C1279" s="43">
        <v>136</v>
      </c>
      <c r="D1279" s="43">
        <v>119</v>
      </c>
      <c r="E1279" s="31">
        <v>0.875</v>
      </c>
      <c r="F1279" s="31">
        <v>1.4999999999999999E-2</v>
      </c>
      <c r="G1279" s="31">
        <v>9.6000000000000002E-2</v>
      </c>
      <c r="H1279" s="31">
        <v>0.26500000000000001</v>
      </c>
      <c r="I1279" s="31">
        <v>0.61</v>
      </c>
      <c r="J1279" s="31">
        <v>0.88805970099999998</v>
      </c>
      <c r="K1279" s="31">
        <v>1.4999999999999999E-2</v>
      </c>
      <c r="L1279" s="29">
        <f t="shared" si="19"/>
        <v>3.4944162436548227</v>
      </c>
    </row>
    <row r="1280" spans="1:12" x14ac:dyDescent="0.2">
      <c r="A1280">
        <v>3718</v>
      </c>
      <c r="B1280" s="43">
        <v>262</v>
      </c>
      <c r="C1280" s="43">
        <v>262</v>
      </c>
      <c r="D1280" s="43">
        <v>83</v>
      </c>
      <c r="E1280" s="31">
        <v>0.317</v>
      </c>
      <c r="F1280" s="31">
        <v>0.42</v>
      </c>
      <c r="G1280" s="31">
        <v>0.248</v>
      </c>
      <c r="H1280" s="31">
        <v>0.24399999999999999</v>
      </c>
      <c r="I1280" s="31">
        <v>7.2999999999999995E-2</v>
      </c>
      <c r="J1280" s="31">
        <v>0.32170542600000002</v>
      </c>
      <c r="K1280" s="31">
        <v>1.4999999999999999E-2</v>
      </c>
      <c r="L1280" s="29">
        <f t="shared" si="19"/>
        <v>1.9695431472081217</v>
      </c>
    </row>
    <row r="1281" spans="1:12" x14ac:dyDescent="0.2">
      <c r="A1281">
        <v>3719</v>
      </c>
      <c r="B1281" s="43">
        <v>225</v>
      </c>
      <c r="C1281" s="43">
        <v>225</v>
      </c>
      <c r="D1281" s="43">
        <v>76</v>
      </c>
      <c r="E1281" s="31">
        <v>0.33800000000000002</v>
      </c>
      <c r="F1281" s="31">
        <v>0.45300000000000001</v>
      </c>
      <c r="G1281" s="31">
        <v>0.187</v>
      </c>
      <c r="H1281" s="31">
        <v>0.20399999999999999</v>
      </c>
      <c r="I1281" s="31">
        <v>0.13300000000000001</v>
      </c>
      <c r="J1281" s="31">
        <v>0.345454545</v>
      </c>
      <c r="K1281" s="31">
        <v>2.1999999999999999E-2</v>
      </c>
      <c r="L1281" s="29">
        <f t="shared" si="19"/>
        <v>2.0153374233128836</v>
      </c>
    </row>
    <row r="1282" spans="1:12" x14ac:dyDescent="0.2">
      <c r="A1282">
        <v>3723</v>
      </c>
      <c r="B1282" s="43">
        <v>50</v>
      </c>
      <c r="C1282" s="43">
        <v>50</v>
      </c>
      <c r="D1282" s="43">
        <v>26</v>
      </c>
      <c r="E1282" s="31">
        <v>0.52</v>
      </c>
      <c r="F1282" s="31">
        <v>0.18</v>
      </c>
      <c r="G1282" s="31">
        <v>0.28000000000000003</v>
      </c>
      <c r="H1282" s="31">
        <v>0.3</v>
      </c>
      <c r="I1282" s="31">
        <v>0.22</v>
      </c>
      <c r="J1282" s="31">
        <v>0.53061224500000004</v>
      </c>
      <c r="K1282" s="31">
        <v>0.02</v>
      </c>
      <c r="L1282" s="29">
        <f t="shared" si="19"/>
        <v>2.5714285714285716</v>
      </c>
    </row>
    <row r="1283" spans="1:12" x14ac:dyDescent="0.2">
      <c r="A1283">
        <v>3727</v>
      </c>
      <c r="B1283" s="43">
        <v>218</v>
      </c>
      <c r="C1283" s="43">
        <v>218</v>
      </c>
      <c r="D1283" s="43">
        <v>104</v>
      </c>
      <c r="E1283" s="31">
        <v>0.47699999999999998</v>
      </c>
      <c r="F1283" s="31">
        <v>0.29399999999999998</v>
      </c>
      <c r="G1283" s="31">
        <v>0.19700000000000001</v>
      </c>
      <c r="H1283" s="31">
        <v>0.30299999999999999</v>
      </c>
      <c r="I1283" s="31">
        <v>0.17399999999999999</v>
      </c>
      <c r="J1283" s="31">
        <v>0.492890995</v>
      </c>
      <c r="K1283" s="31">
        <v>3.2000000000000001E-2</v>
      </c>
      <c r="L1283" s="29">
        <f t="shared" ref="L1283:L1346" si="20">(F1283+2*G1283+3*H1283+4*I1283)/(1-K1283)</f>
        <v>2.3688016528925622</v>
      </c>
    </row>
    <row r="1284" spans="1:12" x14ac:dyDescent="0.2">
      <c r="A1284">
        <v>3728</v>
      </c>
      <c r="B1284" s="43">
        <v>202</v>
      </c>
      <c r="C1284" s="43">
        <v>202</v>
      </c>
      <c r="D1284" s="43">
        <v>86</v>
      </c>
      <c r="E1284" s="31">
        <v>0.42599999999999999</v>
      </c>
      <c r="F1284" s="31">
        <v>0.33700000000000002</v>
      </c>
      <c r="G1284" s="31">
        <v>0.23799999999999999</v>
      </c>
      <c r="H1284" s="31">
        <v>0.24299999999999999</v>
      </c>
      <c r="I1284" s="31">
        <v>0.183</v>
      </c>
      <c r="J1284" s="31">
        <v>0.42574257399999998</v>
      </c>
      <c r="K1284" s="31">
        <v>0</v>
      </c>
      <c r="L1284" s="29">
        <f t="shared" si="20"/>
        <v>2.274</v>
      </c>
    </row>
    <row r="1285" spans="1:12" x14ac:dyDescent="0.2">
      <c r="A1285">
        <v>3729</v>
      </c>
      <c r="B1285" s="43">
        <v>177</v>
      </c>
      <c r="C1285" s="43">
        <v>177</v>
      </c>
      <c r="D1285" s="43">
        <v>59</v>
      </c>
      <c r="E1285" s="31">
        <v>0.33300000000000002</v>
      </c>
      <c r="F1285" s="31">
        <v>0.373</v>
      </c>
      <c r="G1285" s="31">
        <v>0.27700000000000002</v>
      </c>
      <c r="H1285" s="31">
        <v>0.19800000000000001</v>
      </c>
      <c r="I1285" s="31">
        <v>0.13600000000000001</v>
      </c>
      <c r="J1285" s="31">
        <v>0.33908045999999997</v>
      </c>
      <c r="K1285" s="31">
        <v>1.7000000000000001E-2</v>
      </c>
      <c r="L1285" s="29">
        <f t="shared" si="20"/>
        <v>2.1007121057985763</v>
      </c>
    </row>
    <row r="1286" spans="1:12" x14ac:dyDescent="0.2">
      <c r="A1286">
        <v>3730</v>
      </c>
      <c r="B1286" s="43">
        <v>379</v>
      </c>
      <c r="C1286" s="43">
        <v>379</v>
      </c>
      <c r="D1286" s="43">
        <v>132</v>
      </c>
      <c r="E1286" s="31">
        <v>0.34799999999999998</v>
      </c>
      <c r="F1286" s="31">
        <v>0.38300000000000001</v>
      </c>
      <c r="G1286" s="31">
        <v>0.25900000000000001</v>
      </c>
      <c r="H1286" s="31">
        <v>0.22700000000000001</v>
      </c>
      <c r="I1286" s="31">
        <v>0.121</v>
      </c>
      <c r="J1286" s="31">
        <v>0.35199999999999998</v>
      </c>
      <c r="K1286" s="31">
        <v>1.0999999999999999E-2</v>
      </c>
      <c r="L1286" s="29">
        <f t="shared" si="20"/>
        <v>2.088978766430738</v>
      </c>
    </row>
    <row r="1287" spans="1:12" x14ac:dyDescent="0.2">
      <c r="A1287">
        <v>3731</v>
      </c>
      <c r="B1287" s="43">
        <v>435</v>
      </c>
      <c r="C1287" s="43">
        <v>435</v>
      </c>
      <c r="D1287" s="43">
        <v>316</v>
      </c>
      <c r="E1287" s="31">
        <v>0.72599999999999998</v>
      </c>
      <c r="F1287" s="31">
        <v>9.7000000000000003E-2</v>
      </c>
      <c r="G1287" s="31">
        <v>0.152</v>
      </c>
      <c r="H1287" s="31">
        <v>0.375</v>
      </c>
      <c r="I1287" s="31">
        <v>0.35199999999999998</v>
      </c>
      <c r="J1287" s="31">
        <v>0.74528301900000005</v>
      </c>
      <c r="K1287" s="31">
        <v>2.5000000000000001E-2</v>
      </c>
      <c r="L1287" s="29">
        <f t="shared" si="20"/>
        <v>3.0092307692307694</v>
      </c>
    </row>
    <row r="1288" spans="1:12" x14ac:dyDescent="0.2">
      <c r="A1288">
        <v>3732</v>
      </c>
      <c r="B1288" s="43">
        <v>285</v>
      </c>
      <c r="C1288" s="43">
        <v>285</v>
      </c>
      <c r="D1288" s="43">
        <v>151</v>
      </c>
      <c r="E1288" s="31">
        <v>0.53</v>
      </c>
      <c r="F1288" s="31">
        <v>0.26</v>
      </c>
      <c r="G1288" s="31">
        <v>0.189</v>
      </c>
      <c r="H1288" s="31">
        <v>0.27700000000000002</v>
      </c>
      <c r="I1288" s="31">
        <v>0.253</v>
      </c>
      <c r="J1288" s="31">
        <v>0.54121863800000003</v>
      </c>
      <c r="K1288" s="31">
        <v>2.1000000000000001E-2</v>
      </c>
      <c r="L1288" s="29">
        <f t="shared" si="20"/>
        <v>2.5342185903983654</v>
      </c>
    </row>
    <row r="1289" spans="1:12" x14ac:dyDescent="0.2">
      <c r="A1289">
        <v>3733</v>
      </c>
      <c r="B1289" s="43">
        <v>298</v>
      </c>
      <c r="C1289" s="43">
        <v>298</v>
      </c>
      <c r="D1289" s="43">
        <v>204</v>
      </c>
      <c r="E1289" s="31">
        <v>0.68500000000000005</v>
      </c>
      <c r="F1289" s="31">
        <v>0.17100000000000001</v>
      </c>
      <c r="G1289" s="31">
        <v>0.14399999999999999</v>
      </c>
      <c r="H1289" s="31">
        <v>0.27500000000000002</v>
      </c>
      <c r="I1289" s="31">
        <v>0.40899999999999997</v>
      </c>
      <c r="J1289" s="31">
        <v>0.68456375800000002</v>
      </c>
      <c r="K1289" s="31">
        <v>0</v>
      </c>
      <c r="L1289" s="29">
        <f t="shared" si="20"/>
        <v>2.92</v>
      </c>
    </row>
    <row r="1290" spans="1:12" x14ac:dyDescent="0.2">
      <c r="A1290">
        <v>3734</v>
      </c>
      <c r="B1290" s="43">
        <v>220</v>
      </c>
      <c r="C1290" s="43">
        <v>220</v>
      </c>
      <c r="D1290" s="43">
        <v>90</v>
      </c>
      <c r="E1290" s="31">
        <v>0.40899999999999997</v>
      </c>
      <c r="F1290" s="31">
        <v>0.36799999999999999</v>
      </c>
      <c r="G1290" s="31">
        <v>0.218</v>
      </c>
      <c r="H1290" s="31">
        <v>0.27700000000000002</v>
      </c>
      <c r="I1290" s="31">
        <v>0.13200000000000001</v>
      </c>
      <c r="J1290" s="31">
        <v>0.41095890400000001</v>
      </c>
      <c r="K1290" s="31">
        <v>5.0000000000000001E-3</v>
      </c>
      <c r="L1290" s="29">
        <f t="shared" si="20"/>
        <v>2.1738693467336687</v>
      </c>
    </row>
    <row r="1291" spans="1:12" x14ac:dyDescent="0.2">
      <c r="A1291">
        <v>3735</v>
      </c>
      <c r="B1291" s="43">
        <v>268</v>
      </c>
      <c r="C1291" s="43">
        <v>268</v>
      </c>
      <c r="D1291" s="43">
        <v>123</v>
      </c>
      <c r="E1291" s="31">
        <v>0.45900000000000002</v>
      </c>
      <c r="F1291" s="31">
        <v>0.34</v>
      </c>
      <c r="G1291" s="31">
        <v>0.19800000000000001</v>
      </c>
      <c r="H1291" s="31">
        <v>0.25</v>
      </c>
      <c r="I1291" s="31">
        <v>0.20899999999999999</v>
      </c>
      <c r="J1291" s="31">
        <v>0.46067415699999997</v>
      </c>
      <c r="K1291" s="31">
        <v>4.0000000000000001E-3</v>
      </c>
      <c r="L1291" s="29">
        <f t="shared" si="20"/>
        <v>2.3313253012048194</v>
      </c>
    </row>
    <row r="1292" spans="1:12" x14ac:dyDescent="0.2">
      <c r="A1292">
        <v>3736</v>
      </c>
      <c r="B1292" s="43">
        <v>199</v>
      </c>
      <c r="C1292" s="43">
        <v>199</v>
      </c>
      <c r="D1292" s="43">
        <v>75</v>
      </c>
      <c r="E1292" s="31">
        <v>0.377</v>
      </c>
      <c r="F1292" s="31">
        <v>0.39200000000000002</v>
      </c>
      <c r="G1292" s="31">
        <v>0.221</v>
      </c>
      <c r="H1292" s="31">
        <v>0.26100000000000001</v>
      </c>
      <c r="I1292" s="31">
        <v>0.11600000000000001</v>
      </c>
      <c r="J1292" s="31">
        <v>0.38071065999999998</v>
      </c>
      <c r="K1292" s="31">
        <v>0.01</v>
      </c>
      <c r="L1292" s="29">
        <f t="shared" si="20"/>
        <v>2.1020202020202019</v>
      </c>
    </row>
    <row r="1293" spans="1:12" x14ac:dyDescent="0.2">
      <c r="A1293">
        <v>3737</v>
      </c>
      <c r="B1293" s="43">
        <v>78</v>
      </c>
      <c r="C1293" s="43">
        <v>78</v>
      </c>
      <c r="D1293" s="43">
        <v>28</v>
      </c>
      <c r="E1293" s="31">
        <v>0.35899999999999999</v>
      </c>
      <c r="F1293" s="31">
        <v>0.33300000000000002</v>
      </c>
      <c r="G1293" s="31">
        <v>0.308</v>
      </c>
      <c r="H1293" s="31">
        <v>0.154</v>
      </c>
      <c r="I1293" s="31">
        <v>0.20499999999999999</v>
      </c>
      <c r="J1293" s="31">
        <v>0.35897435900000002</v>
      </c>
      <c r="K1293" s="31">
        <v>0</v>
      </c>
      <c r="L1293" s="29">
        <f t="shared" si="20"/>
        <v>2.2309999999999999</v>
      </c>
    </row>
    <row r="1294" spans="1:12" x14ac:dyDescent="0.2">
      <c r="A1294">
        <v>3738</v>
      </c>
      <c r="B1294" s="43">
        <v>229</v>
      </c>
      <c r="C1294" s="43">
        <v>229</v>
      </c>
      <c r="D1294" s="43">
        <v>90</v>
      </c>
      <c r="E1294" s="31">
        <v>0.39300000000000002</v>
      </c>
      <c r="F1294" s="31">
        <v>0.31900000000000001</v>
      </c>
      <c r="G1294" s="31">
        <v>0.28399999999999997</v>
      </c>
      <c r="H1294" s="31">
        <v>0.223</v>
      </c>
      <c r="I1294" s="31">
        <v>0.17</v>
      </c>
      <c r="J1294" s="31">
        <v>0.39473684199999998</v>
      </c>
      <c r="K1294" s="31">
        <v>4.0000000000000001E-3</v>
      </c>
      <c r="L1294" s="29">
        <f t="shared" si="20"/>
        <v>2.2449799196787152</v>
      </c>
    </row>
    <row r="1295" spans="1:12" x14ac:dyDescent="0.2">
      <c r="A1295">
        <v>3739</v>
      </c>
      <c r="B1295" s="43"/>
      <c r="C1295" s="43"/>
      <c r="D1295" s="43"/>
      <c r="E1295" s="31">
        <v>0.69299999999999995</v>
      </c>
      <c r="F1295" s="31">
        <v>0.12</v>
      </c>
      <c r="G1295" s="31">
        <v>0.187</v>
      </c>
      <c r="H1295" s="31">
        <v>0.36</v>
      </c>
      <c r="I1295" s="31">
        <v>0.33300000000000002</v>
      </c>
      <c r="J1295" s="31">
        <v>0.693333333</v>
      </c>
      <c r="K1295" s="31">
        <v>0</v>
      </c>
      <c r="L1295" s="29">
        <f t="shared" si="20"/>
        <v>2.9060000000000001</v>
      </c>
    </row>
    <row r="1296" spans="1:12" x14ac:dyDescent="0.2">
      <c r="A1296">
        <v>3740</v>
      </c>
      <c r="B1296" s="43">
        <v>241</v>
      </c>
      <c r="C1296" s="43">
        <v>241</v>
      </c>
      <c r="D1296" s="43">
        <v>125</v>
      </c>
      <c r="E1296" s="31">
        <v>0.51900000000000002</v>
      </c>
      <c r="F1296" s="31">
        <v>0.28599999999999998</v>
      </c>
      <c r="G1296" s="31">
        <v>0.191</v>
      </c>
      <c r="H1296" s="31">
        <v>0.23699999999999999</v>
      </c>
      <c r="I1296" s="31">
        <v>0.28199999999999997</v>
      </c>
      <c r="J1296" s="31">
        <v>0.52083333300000001</v>
      </c>
      <c r="K1296" s="31">
        <v>4.0000000000000001E-3</v>
      </c>
      <c r="L1296" s="29">
        <f t="shared" si="20"/>
        <v>2.5170682730923692</v>
      </c>
    </row>
    <row r="1297" spans="1:12" x14ac:dyDescent="0.2">
      <c r="A1297">
        <v>3741</v>
      </c>
      <c r="B1297" s="43">
        <v>293</v>
      </c>
      <c r="C1297" s="43">
        <v>293</v>
      </c>
      <c r="D1297" s="43">
        <v>217</v>
      </c>
      <c r="E1297" s="31">
        <v>0.74099999999999999</v>
      </c>
      <c r="F1297" s="31">
        <v>9.1999999999999998E-2</v>
      </c>
      <c r="G1297" s="31">
        <v>0.15</v>
      </c>
      <c r="H1297" s="31">
        <v>0.33800000000000002</v>
      </c>
      <c r="I1297" s="31">
        <v>0.40300000000000002</v>
      </c>
      <c r="J1297" s="31">
        <v>0.75347222199999997</v>
      </c>
      <c r="K1297" s="31">
        <v>1.7000000000000001E-2</v>
      </c>
      <c r="L1297" s="29">
        <f t="shared" si="20"/>
        <v>3.0701932858596139</v>
      </c>
    </row>
    <row r="1298" spans="1:12" x14ac:dyDescent="0.2">
      <c r="A1298">
        <v>3742</v>
      </c>
      <c r="B1298" s="43">
        <v>376</v>
      </c>
      <c r="C1298" s="43">
        <v>376</v>
      </c>
      <c r="D1298" s="43">
        <v>358</v>
      </c>
      <c r="E1298" s="31">
        <v>0.95199999999999996</v>
      </c>
      <c r="F1298" s="31">
        <v>8.0000000000000002E-3</v>
      </c>
      <c r="G1298" s="31">
        <v>0.04</v>
      </c>
      <c r="H1298" s="31">
        <v>0.14399999999999999</v>
      </c>
      <c r="I1298" s="31">
        <v>0.80900000000000005</v>
      </c>
      <c r="J1298" s="31">
        <v>0.95212766000000004</v>
      </c>
      <c r="K1298" s="31">
        <v>0</v>
      </c>
      <c r="L1298" s="29">
        <f t="shared" si="20"/>
        <v>3.7560000000000002</v>
      </c>
    </row>
    <row r="1299" spans="1:12" x14ac:dyDescent="0.2">
      <c r="A1299">
        <v>3745</v>
      </c>
      <c r="B1299" s="43">
        <v>249</v>
      </c>
      <c r="C1299" s="43">
        <v>249</v>
      </c>
      <c r="D1299" s="43">
        <v>164</v>
      </c>
      <c r="E1299" s="31">
        <v>0.65900000000000003</v>
      </c>
      <c r="F1299" s="31">
        <v>0.20100000000000001</v>
      </c>
      <c r="G1299" s="31">
        <v>0.14099999999999999</v>
      </c>
      <c r="H1299" s="31">
        <v>0.23699999999999999</v>
      </c>
      <c r="I1299" s="31">
        <v>0.42199999999999999</v>
      </c>
      <c r="J1299" s="31">
        <v>0.65863453800000005</v>
      </c>
      <c r="K1299" s="31">
        <v>0</v>
      </c>
      <c r="L1299" s="29">
        <f t="shared" si="20"/>
        <v>2.8819999999999997</v>
      </c>
    </row>
    <row r="1300" spans="1:12" x14ac:dyDescent="0.2">
      <c r="A1300">
        <v>3746</v>
      </c>
      <c r="B1300" s="43">
        <v>358</v>
      </c>
      <c r="C1300" s="43">
        <v>358</v>
      </c>
      <c r="D1300" s="43">
        <v>267</v>
      </c>
      <c r="E1300" s="31">
        <v>0.746</v>
      </c>
      <c r="F1300" s="31">
        <v>0.128</v>
      </c>
      <c r="G1300" s="31">
        <v>9.5000000000000001E-2</v>
      </c>
      <c r="H1300" s="31">
        <v>0.21199999999999999</v>
      </c>
      <c r="I1300" s="31">
        <v>0.53400000000000003</v>
      </c>
      <c r="J1300" s="31">
        <v>0.76945244999999995</v>
      </c>
      <c r="K1300" s="31">
        <v>3.1E-2</v>
      </c>
      <c r="L1300" s="29">
        <f t="shared" si="20"/>
        <v>3.1888544891640866</v>
      </c>
    </row>
    <row r="1301" spans="1:12" x14ac:dyDescent="0.2">
      <c r="A1301">
        <v>3747</v>
      </c>
      <c r="B1301" s="43">
        <v>236</v>
      </c>
      <c r="C1301" s="43">
        <v>236</v>
      </c>
      <c r="D1301" s="43">
        <v>189</v>
      </c>
      <c r="E1301" s="31">
        <v>0.80100000000000005</v>
      </c>
      <c r="F1301" s="31">
        <v>0.10199999999999999</v>
      </c>
      <c r="G1301" s="31">
        <v>9.7000000000000003E-2</v>
      </c>
      <c r="H1301" s="31">
        <v>0.30099999999999999</v>
      </c>
      <c r="I1301" s="31">
        <v>0.5</v>
      </c>
      <c r="J1301" s="31">
        <v>0.80084745800000001</v>
      </c>
      <c r="K1301" s="31">
        <v>0</v>
      </c>
      <c r="L1301" s="29">
        <f t="shared" si="20"/>
        <v>3.1989999999999998</v>
      </c>
    </row>
    <row r="1302" spans="1:12" x14ac:dyDescent="0.2">
      <c r="A1302">
        <v>3748</v>
      </c>
      <c r="B1302" s="43">
        <v>208</v>
      </c>
      <c r="C1302" s="43">
        <v>208</v>
      </c>
      <c r="D1302" s="43">
        <v>136</v>
      </c>
      <c r="E1302" s="31">
        <v>0.65400000000000003</v>
      </c>
      <c r="F1302" s="31">
        <v>0.13900000000000001</v>
      </c>
      <c r="G1302" s="31">
        <v>0.188</v>
      </c>
      <c r="H1302" s="31">
        <v>0.26400000000000001</v>
      </c>
      <c r="I1302" s="31">
        <v>0.38900000000000001</v>
      </c>
      <c r="J1302" s="31">
        <v>0.66666666699999999</v>
      </c>
      <c r="K1302" s="31">
        <v>1.9E-2</v>
      </c>
      <c r="L1302" s="29">
        <f t="shared" si="20"/>
        <v>2.9184505606523956</v>
      </c>
    </row>
    <row r="1303" spans="1:12" x14ac:dyDescent="0.2">
      <c r="A1303">
        <v>3749</v>
      </c>
      <c r="B1303" s="43">
        <v>254</v>
      </c>
      <c r="C1303" s="43">
        <v>254</v>
      </c>
      <c r="D1303" s="43">
        <v>154</v>
      </c>
      <c r="E1303" s="31">
        <v>0.60599999999999998</v>
      </c>
      <c r="F1303" s="31">
        <v>0.18099999999999999</v>
      </c>
      <c r="G1303" s="31">
        <v>0.20100000000000001</v>
      </c>
      <c r="H1303" s="31">
        <v>0.24</v>
      </c>
      <c r="I1303" s="31">
        <v>0.36599999999999999</v>
      </c>
      <c r="J1303" s="31">
        <v>0.61354581699999999</v>
      </c>
      <c r="K1303" s="31">
        <v>1.2E-2</v>
      </c>
      <c r="L1303" s="29">
        <f t="shared" si="20"/>
        <v>2.8006072874493926</v>
      </c>
    </row>
    <row r="1304" spans="1:12" x14ac:dyDescent="0.2">
      <c r="A1304">
        <v>3750</v>
      </c>
      <c r="B1304" s="43">
        <v>650</v>
      </c>
      <c r="C1304" s="43">
        <v>650</v>
      </c>
      <c r="D1304" s="43">
        <v>422</v>
      </c>
      <c r="E1304" s="31">
        <v>0.64900000000000002</v>
      </c>
      <c r="F1304" s="31">
        <v>0.13700000000000001</v>
      </c>
      <c r="G1304" s="31">
        <v>0.20599999999999999</v>
      </c>
      <c r="H1304" s="31">
        <v>0.42199999999999999</v>
      </c>
      <c r="I1304" s="31">
        <v>0.22800000000000001</v>
      </c>
      <c r="J1304" s="31">
        <v>0.65426356600000002</v>
      </c>
      <c r="K1304" s="31">
        <v>8.0000000000000002E-3</v>
      </c>
      <c r="L1304" s="29">
        <f t="shared" si="20"/>
        <v>2.748991935483871</v>
      </c>
    </row>
    <row r="1305" spans="1:12" x14ac:dyDescent="0.2">
      <c r="A1305">
        <v>3751</v>
      </c>
      <c r="B1305" s="43">
        <v>761</v>
      </c>
      <c r="C1305" s="43">
        <v>761</v>
      </c>
      <c r="D1305" s="43">
        <v>361</v>
      </c>
      <c r="E1305" s="31">
        <v>0.47399999999999998</v>
      </c>
      <c r="F1305" s="31">
        <v>0.24199999999999999</v>
      </c>
      <c r="G1305" s="31">
        <v>0.26900000000000002</v>
      </c>
      <c r="H1305" s="31">
        <v>0.33500000000000002</v>
      </c>
      <c r="I1305" s="31">
        <v>0.13900000000000001</v>
      </c>
      <c r="J1305" s="31">
        <v>0.48133333299999997</v>
      </c>
      <c r="K1305" s="31">
        <v>1.4E-2</v>
      </c>
      <c r="L1305" s="29">
        <f t="shared" si="20"/>
        <v>2.374239350912779</v>
      </c>
    </row>
    <row r="1306" spans="1:12" x14ac:dyDescent="0.2">
      <c r="A1306">
        <v>3752</v>
      </c>
      <c r="B1306" s="43">
        <v>927</v>
      </c>
      <c r="C1306" s="43">
        <v>927</v>
      </c>
      <c r="D1306" s="43">
        <v>602</v>
      </c>
      <c r="E1306" s="31">
        <v>0.64900000000000002</v>
      </c>
      <c r="F1306" s="31">
        <v>0.14699999999999999</v>
      </c>
      <c r="G1306" s="31">
        <v>0.20100000000000001</v>
      </c>
      <c r="H1306" s="31">
        <v>0.38100000000000001</v>
      </c>
      <c r="I1306" s="31">
        <v>0.26900000000000002</v>
      </c>
      <c r="J1306" s="31">
        <v>0.65151515199999999</v>
      </c>
      <c r="K1306" s="31">
        <v>3.0000000000000001E-3</v>
      </c>
      <c r="L1306" s="29">
        <f t="shared" si="20"/>
        <v>2.7763289869608827</v>
      </c>
    </row>
    <row r="1307" spans="1:12" x14ac:dyDescent="0.2">
      <c r="A1307">
        <v>3753</v>
      </c>
      <c r="B1307" s="43">
        <v>281</v>
      </c>
      <c r="C1307" s="43">
        <v>281</v>
      </c>
      <c r="D1307" s="43">
        <v>192</v>
      </c>
      <c r="E1307" s="31">
        <v>0.68300000000000005</v>
      </c>
      <c r="F1307" s="31">
        <v>0.13200000000000001</v>
      </c>
      <c r="G1307" s="31">
        <v>0.18099999999999999</v>
      </c>
      <c r="H1307" s="31">
        <v>0.33100000000000002</v>
      </c>
      <c r="I1307" s="31">
        <v>0.35199999999999998</v>
      </c>
      <c r="J1307" s="31">
        <v>0.68571428599999995</v>
      </c>
      <c r="K1307" s="31">
        <v>4.0000000000000001E-3</v>
      </c>
      <c r="L1307" s="29">
        <f t="shared" si="20"/>
        <v>2.9066265060240966</v>
      </c>
    </row>
    <row r="1308" spans="1:12" x14ac:dyDescent="0.2">
      <c r="A1308">
        <v>3754</v>
      </c>
      <c r="B1308" s="43">
        <v>418</v>
      </c>
      <c r="C1308" s="43">
        <v>418</v>
      </c>
      <c r="D1308" s="43">
        <v>264</v>
      </c>
      <c r="E1308" s="31">
        <v>0.63200000000000001</v>
      </c>
      <c r="F1308" s="31">
        <v>0.17199999999999999</v>
      </c>
      <c r="G1308" s="31">
        <v>0.17499999999999999</v>
      </c>
      <c r="H1308" s="31">
        <v>0.38500000000000001</v>
      </c>
      <c r="I1308" s="31">
        <v>0.246</v>
      </c>
      <c r="J1308" s="31">
        <v>0.64547677299999995</v>
      </c>
      <c r="K1308" s="31">
        <v>2.1999999999999999E-2</v>
      </c>
      <c r="L1308" s="29">
        <f t="shared" si="20"/>
        <v>2.7208588957055215</v>
      </c>
    </row>
    <row r="1309" spans="1:12" x14ac:dyDescent="0.2">
      <c r="A1309">
        <v>3755</v>
      </c>
      <c r="B1309" s="43">
        <v>306</v>
      </c>
      <c r="C1309" s="43">
        <v>306</v>
      </c>
      <c r="D1309" s="43">
        <v>227</v>
      </c>
      <c r="E1309" s="31">
        <v>0.74199999999999999</v>
      </c>
      <c r="F1309" s="31">
        <v>0.105</v>
      </c>
      <c r="G1309" s="31">
        <v>0.124</v>
      </c>
      <c r="H1309" s="31">
        <v>0.40200000000000002</v>
      </c>
      <c r="I1309" s="31">
        <v>0.34</v>
      </c>
      <c r="J1309" s="31">
        <v>0.76430976399999995</v>
      </c>
      <c r="K1309" s="31">
        <v>2.9000000000000001E-2</v>
      </c>
      <c r="L1309" s="29">
        <f t="shared" si="20"/>
        <v>3.0061791967044287</v>
      </c>
    </row>
    <row r="1310" spans="1:12" x14ac:dyDescent="0.2">
      <c r="A1310">
        <v>3758</v>
      </c>
      <c r="B1310" s="43">
        <v>579</v>
      </c>
      <c r="C1310" s="43">
        <v>579</v>
      </c>
      <c r="D1310" s="43">
        <v>204</v>
      </c>
      <c r="E1310" s="31">
        <v>0.35199999999999998</v>
      </c>
      <c r="F1310" s="31">
        <v>0.35399999999999998</v>
      </c>
      <c r="G1310" s="31">
        <v>0.27300000000000002</v>
      </c>
      <c r="H1310" s="31">
        <v>0.28499999999999998</v>
      </c>
      <c r="I1310" s="31">
        <v>6.7000000000000004E-2</v>
      </c>
      <c r="J1310" s="31">
        <v>0.35978835999999997</v>
      </c>
      <c r="K1310" s="31">
        <v>2.1000000000000001E-2</v>
      </c>
      <c r="L1310" s="29">
        <f t="shared" si="20"/>
        <v>2.0663942798774255</v>
      </c>
    </row>
    <row r="1311" spans="1:12" x14ac:dyDescent="0.2">
      <c r="A1311">
        <v>3759</v>
      </c>
      <c r="B1311" s="43">
        <v>332</v>
      </c>
      <c r="C1311" s="43">
        <v>332</v>
      </c>
      <c r="D1311" s="43">
        <v>236</v>
      </c>
      <c r="E1311" s="31">
        <v>0.71099999999999997</v>
      </c>
      <c r="F1311" s="31">
        <v>0.12</v>
      </c>
      <c r="G1311" s="31">
        <v>0.14199999999999999</v>
      </c>
      <c r="H1311" s="31">
        <v>0.35799999999999998</v>
      </c>
      <c r="I1311" s="31">
        <v>0.35199999999999998</v>
      </c>
      <c r="J1311" s="31">
        <v>0.73065015499999997</v>
      </c>
      <c r="K1311" s="31">
        <v>2.7E-2</v>
      </c>
      <c r="L1311" s="29">
        <f t="shared" si="20"/>
        <v>2.9660842754367933</v>
      </c>
    </row>
    <row r="1312" spans="1:12" x14ac:dyDescent="0.2">
      <c r="A1312">
        <v>3761</v>
      </c>
      <c r="B1312" s="43">
        <v>188</v>
      </c>
      <c r="C1312" s="43">
        <v>188</v>
      </c>
      <c r="D1312" s="43">
        <v>81</v>
      </c>
      <c r="E1312" s="31">
        <v>0.43099999999999999</v>
      </c>
      <c r="F1312" s="31">
        <v>0.32400000000000001</v>
      </c>
      <c r="G1312" s="31">
        <v>0.245</v>
      </c>
      <c r="H1312" s="31">
        <v>0.28699999999999998</v>
      </c>
      <c r="I1312" s="31">
        <v>0.14399999999999999</v>
      </c>
      <c r="J1312" s="31">
        <v>0.43085106400000001</v>
      </c>
      <c r="K1312" s="31">
        <v>0</v>
      </c>
      <c r="L1312" s="29">
        <f t="shared" si="20"/>
        <v>2.2509999999999999</v>
      </c>
    </row>
    <row r="1313" spans="1:12" x14ac:dyDescent="0.2">
      <c r="A1313">
        <v>3762</v>
      </c>
      <c r="B1313" s="43">
        <v>586</v>
      </c>
      <c r="C1313" s="43">
        <v>586</v>
      </c>
      <c r="D1313" s="43">
        <v>338</v>
      </c>
      <c r="E1313" s="31">
        <v>0.57699999999999996</v>
      </c>
      <c r="F1313" s="31">
        <v>0.21199999999999999</v>
      </c>
      <c r="G1313" s="31">
        <v>0.20599999999999999</v>
      </c>
      <c r="H1313" s="31">
        <v>0.34</v>
      </c>
      <c r="I1313" s="31">
        <v>0.23699999999999999</v>
      </c>
      <c r="J1313" s="31">
        <v>0.57975986300000004</v>
      </c>
      <c r="K1313" s="31">
        <v>5.0000000000000001E-3</v>
      </c>
      <c r="L1313" s="29">
        <f t="shared" si="20"/>
        <v>2.6050251256281407</v>
      </c>
    </row>
    <row r="1314" spans="1:12" x14ac:dyDescent="0.2">
      <c r="A1314">
        <v>3763</v>
      </c>
      <c r="B1314" s="43">
        <v>178</v>
      </c>
      <c r="C1314" s="43">
        <v>178</v>
      </c>
      <c r="D1314" s="43">
        <v>98</v>
      </c>
      <c r="E1314" s="31">
        <v>0.55100000000000005</v>
      </c>
      <c r="F1314" s="31">
        <v>0.28699999999999998</v>
      </c>
      <c r="G1314" s="31">
        <v>0.16300000000000001</v>
      </c>
      <c r="H1314" s="31">
        <v>0.23</v>
      </c>
      <c r="I1314" s="31">
        <v>0.32</v>
      </c>
      <c r="J1314" s="31">
        <v>0.55056179800000005</v>
      </c>
      <c r="K1314" s="31">
        <v>0</v>
      </c>
      <c r="L1314" s="29">
        <f t="shared" si="20"/>
        <v>2.5830000000000002</v>
      </c>
    </row>
    <row r="1315" spans="1:12" x14ac:dyDescent="0.2">
      <c r="A1315">
        <v>3764</v>
      </c>
      <c r="B1315" s="43">
        <v>630</v>
      </c>
      <c r="C1315" s="43">
        <v>630</v>
      </c>
      <c r="D1315" s="43">
        <v>345</v>
      </c>
      <c r="E1315" s="31">
        <v>0.54800000000000004</v>
      </c>
      <c r="F1315" s="31">
        <v>0.24299999999999999</v>
      </c>
      <c r="G1315" s="31">
        <v>0.19400000000000001</v>
      </c>
      <c r="H1315" s="31">
        <v>0.34</v>
      </c>
      <c r="I1315" s="31">
        <v>0.20799999999999999</v>
      </c>
      <c r="J1315" s="31">
        <v>0.55645161300000001</v>
      </c>
      <c r="K1315" s="31">
        <v>1.6E-2</v>
      </c>
      <c r="L1315" s="29">
        <f t="shared" si="20"/>
        <v>2.5233739837398375</v>
      </c>
    </row>
    <row r="1316" spans="1:12" x14ac:dyDescent="0.2">
      <c r="A1316">
        <v>3766</v>
      </c>
      <c r="B1316" s="43">
        <v>338</v>
      </c>
      <c r="C1316" s="43">
        <v>338</v>
      </c>
      <c r="D1316" s="43">
        <v>159</v>
      </c>
      <c r="E1316" s="31">
        <v>0.47</v>
      </c>
      <c r="F1316" s="31">
        <v>0.154</v>
      </c>
      <c r="G1316" s="31">
        <v>0.17499999999999999</v>
      </c>
      <c r="H1316" s="31">
        <v>0.30199999999999999</v>
      </c>
      <c r="I1316" s="31">
        <v>0.16900000000000001</v>
      </c>
      <c r="J1316" s="31">
        <v>0.58888888900000003</v>
      </c>
      <c r="K1316" s="31">
        <v>0.20100000000000001</v>
      </c>
      <c r="L1316" s="29">
        <f t="shared" si="20"/>
        <v>2.6107634543178975</v>
      </c>
    </row>
    <row r="1317" spans="1:12" x14ac:dyDescent="0.2">
      <c r="A1317">
        <v>3771</v>
      </c>
      <c r="B1317" s="43">
        <v>364</v>
      </c>
      <c r="C1317" s="43">
        <v>364</v>
      </c>
      <c r="D1317" s="43">
        <v>295</v>
      </c>
      <c r="E1317" s="31">
        <v>0.81</v>
      </c>
      <c r="F1317" s="31">
        <v>6.3E-2</v>
      </c>
      <c r="G1317" s="31">
        <v>9.9000000000000005E-2</v>
      </c>
      <c r="H1317" s="31">
        <v>0.34300000000000003</v>
      </c>
      <c r="I1317" s="31">
        <v>0.46700000000000003</v>
      </c>
      <c r="J1317" s="31">
        <v>0.83333333300000001</v>
      </c>
      <c r="K1317" s="31">
        <v>2.7E-2</v>
      </c>
      <c r="L1317" s="29">
        <f t="shared" si="20"/>
        <v>3.245632065775951</v>
      </c>
    </row>
    <row r="1318" spans="1:12" x14ac:dyDescent="0.2">
      <c r="A1318">
        <v>3774</v>
      </c>
      <c r="B1318" s="43">
        <v>648</v>
      </c>
      <c r="C1318" s="43">
        <v>648</v>
      </c>
      <c r="D1318" s="43">
        <v>290</v>
      </c>
      <c r="E1318" s="31">
        <v>0.44800000000000001</v>
      </c>
      <c r="F1318" s="31">
        <v>0.316</v>
      </c>
      <c r="G1318" s="31">
        <v>0.22700000000000001</v>
      </c>
      <c r="H1318" s="31">
        <v>0.29199999999999998</v>
      </c>
      <c r="I1318" s="31">
        <v>0.156</v>
      </c>
      <c r="J1318" s="31">
        <v>0.45171339599999999</v>
      </c>
      <c r="K1318" s="31">
        <v>8.9999999999999993E-3</v>
      </c>
      <c r="L1318" s="29">
        <f t="shared" si="20"/>
        <v>2.2906155398587287</v>
      </c>
    </row>
    <row r="1319" spans="1:12" x14ac:dyDescent="0.2">
      <c r="A1319">
        <v>3779</v>
      </c>
      <c r="B1319" s="43">
        <v>136</v>
      </c>
      <c r="C1319" s="43">
        <v>136</v>
      </c>
      <c r="D1319" s="43">
        <v>53</v>
      </c>
      <c r="E1319" s="31">
        <v>0.39</v>
      </c>
      <c r="F1319" s="31">
        <v>0.34599999999999997</v>
      </c>
      <c r="G1319" s="31">
        <v>0.22800000000000001</v>
      </c>
      <c r="H1319" s="31">
        <v>0.25</v>
      </c>
      <c r="I1319" s="31">
        <v>0.14000000000000001</v>
      </c>
      <c r="J1319" s="31">
        <v>0.404580153</v>
      </c>
      <c r="K1319" s="31">
        <v>3.6999999999999998E-2</v>
      </c>
      <c r="L1319" s="29">
        <f t="shared" si="20"/>
        <v>2.1931464174454831</v>
      </c>
    </row>
    <row r="1320" spans="1:12" x14ac:dyDescent="0.2">
      <c r="A1320">
        <v>3785</v>
      </c>
      <c r="B1320" s="43">
        <v>967</v>
      </c>
      <c r="C1320" s="43">
        <v>967</v>
      </c>
      <c r="D1320" s="43">
        <v>336</v>
      </c>
      <c r="E1320" s="31">
        <v>0.34699999999999998</v>
      </c>
      <c r="F1320" s="31">
        <v>0.33100000000000002</v>
      </c>
      <c r="G1320" s="31">
        <v>0.26200000000000001</v>
      </c>
      <c r="H1320" s="31">
        <v>0.255</v>
      </c>
      <c r="I1320" s="31">
        <v>9.1999999999999998E-2</v>
      </c>
      <c r="J1320" s="31">
        <v>0.36963696400000001</v>
      </c>
      <c r="K1320" s="31">
        <v>0.06</v>
      </c>
      <c r="L1320" s="29">
        <f t="shared" si="20"/>
        <v>2.1148936170212767</v>
      </c>
    </row>
    <row r="1321" spans="1:12" x14ac:dyDescent="0.2">
      <c r="A1321">
        <v>3786</v>
      </c>
      <c r="B1321" s="43">
        <v>314</v>
      </c>
      <c r="C1321" s="43">
        <v>314</v>
      </c>
      <c r="D1321" s="43">
        <v>230</v>
      </c>
      <c r="E1321" s="31">
        <v>0.73199999999999998</v>
      </c>
      <c r="F1321" s="31">
        <v>0.111</v>
      </c>
      <c r="G1321" s="31">
        <v>0.14599999999999999</v>
      </c>
      <c r="H1321" s="31">
        <v>0.27400000000000002</v>
      </c>
      <c r="I1321" s="31">
        <v>0.45900000000000002</v>
      </c>
      <c r="J1321" s="31">
        <v>0.73954983900000004</v>
      </c>
      <c r="K1321" s="31">
        <v>0.01</v>
      </c>
      <c r="L1321" s="29">
        <f t="shared" si="20"/>
        <v>3.091919191919192</v>
      </c>
    </row>
    <row r="1322" spans="1:12" x14ac:dyDescent="0.2">
      <c r="A1322">
        <v>3787</v>
      </c>
      <c r="B1322" s="43">
        <v>156</v>
      </c>
      <c r="C1322" s="43">
        <v>156</v>
      </c>
      <c r="D1322" s="43">
        <v>65</v>
      </c>
      <c r="E1322" s="31">
        <v>0.41699999999999998</v>
      </c>
      <c r="F1322" s="31">
        <v>0.30099999999999999</v>
      </c>
      <c r="G1322" s="31">
        <v>0.28199999999999997</v>
      </c>
      <c r="H1322" s="31">
        <v>0.24399999999999999</v>
      </c>
      <c r="I1322" s="31">
        <v>0.17299999999999999</v>
      </c>
      <c r="J1322" s="31">
        <v>0.41666666699999999</v>
      </c>
      <c r="K1322" s="31">
        <v>0</v>
      </c>
      <c r="L1322" s="29">
        <f t="shared" si="20"/>
        <v>2.2889999999999997</v>
      </c>
    </row>
    <row r="1323" spans="1:12" x14ac:dyDescent="0.2">
      <c r="A1323">
        <v>3788</v>
      </c>
      <c r="B1323" s="43">
        <v>99</v>
      </c>
      <c r="C1323" s="43">
        <v>99</v>
      </c>
      <c r="D1323" s="43">
        <v>49</v>
      </c>
      <c r="E1323" s="31">
        <v>0.495</v>
      </c>
      <c r="F1323" s="31">
        <v>0.27300000000000002</v>
      </c>
      <c r="G1323" s="31">
        <v>0.182</v>
      </c>
      <c r="H1323" s="31">
        <v>0.39400000000000002</v>
      </c>
      <c r="I1323" s="31">
        <v>0.10100000000000001</v>
      </c>
      <c r="J1323" s="31">
        <v>0.52127659599999998</v>
      </c>
      <c r="K1323" s="31">
        <v>5.0999999999999997E-2</v>
      </c>
      <c r="L1323" s="29">
        <f t="shared" si="20"/>
        <v>2.3424657534246576</v>
      </c>
    </row>
    <row r="1324" spans="1:12" x14ac:dyDescent="0.2">
      <c r="A1324">
        <v>3789</v>
      </c>
      <c r="B1324" s="43">
        <v>421</v>
      </c>
      <c r="C1324" s="43">
        <v>421</v>
      </c>
      <c r="D1324" s="43">
        <v>392</v>
      </c>
      <c r="E1324" s="31">
        <v>0.93100000000000005</v>
      </c>
      <c r="F1324" s="31">
        <v>2.4E-2</v>
      </c>
      <c r="G1324" s="31">
        <v>4.2999999999999997E-2</v>
      </c>
      <c r="H1324" s="31">
        <v>0.16200000000000001</v>
      </c>
      <c r="I1324" s="31">
        <v>0.77</v>
      </c>
      <c r="J1324" s="31">
        <v>0.93333333299999999</v>
      </c>
      <c r="K1324" s="31">
        <v>2E-3</v>
      </c>
      <c r="L1324" s="29">
        <f t="shared" si="20"/>
        <v>3.6833667334669342</v>
      </c>
    </row>
    <row r="1325" spans="1:12" x14ac:dyDescent="0.2">
      <c r="A1325">
        <v>3790</v>
      </c>
      <c r="B1325" s="43">
        <v>899</v>
      </c>
      <c r="C1325" s="43">
        <v>899</v>
      </c>
      <c r="D1325" s="43">
        <v>682</v>
      </c>
      <c r="E1325" s="31">
        <v>0.75900000000000001</v>
      </c>
      <c r="F1325" s="31">
        <v>0.1</v>
      </c>
      <c r="G1325" s="31">
        <v>0.13600000000000001</v>
      </c>
      <c r="H1325" s="31">
        <v>0.36599999999999999</v>
      </c>
      <c r="I1325" s="31">
        <v>0.39300000000000002</v>
      </c>
      <c r="J1325" s="31">
        <v>0.76286353500000004</v>
      </c>
      <c r="K1325" s="31">
        <v>6.0000000000000001E-3</v>
      </c>
      <c r="L1325" s="29">
        <f t="shared" si="20"/>
        <v>3.0603621730382291</v>
      </c>
    </row>
    <row r="1326" spans="1:12" x14ac:dyDescent="0.2">
      <c r="A1326">
        <v>3791</v>
      </c>
      <c r="B1326" s="43">
        <v>665</v>
      </c>
      <c r="C1326" s="43">
        <v>665</v>
      </c>
      <c r="D1326" s="43">
        <v>376</v>
      </c>
      <c r="E1326" s="31">
        <v>0.56499999999999995</v>
      </c>
      <c r="F1326" s="31">
        <v>0.16500000000000001</v>
      </c>
      <c r="G1326" s="31">
        <v>0.26</v>
      </c>
      <c r="H1326" s="31">
        <v>0.39200000000000002</v>
      </c>
      <c r="I1326" s="31">
        <v>0.17299999999999999</v>
      </c>
      <c r="J1326" s="31">
        <v>0.57056145700000005</v>
      </c>
      <c r="K1326" s="31">
        <v>8.9999999999999993E-3</v>
      </c>
      <c r="L1326" s="29">
        <f t="shared" si="20"/>
        <v>2.576185671039354</v>
      </c>
    </row>
    <row r="1327" spans="1:12" x14ac:dyDescent="0.2">
      <c r="A1327">
        <v>3792</v>
      </c>
      <c r="B1327" s="43">
        <v>212</v>
      </c>
      <c r="C1327" s="43">
        <v>212</v>
      </c>
      <c r="D1327" s="43">
        <v>144</v>
      </c>
      <c r="E1327" s="31">
        <v>0.67900000000000005</v>
      </c>
      <c r="F1327" s="31">
        <v>0.17499999999999999</v>
      </c>
      <c r="G1327" s="31">
        <v>0.14599999999999999</v>
      </c>
      <c r="H1327" s="31">
        <v>0.25900000000000001</v>
      </c>
      <c r="I1327" s="31">
        <v>0.42</v>
      </c>
      <c r="J1327" s="31">
        <v>0.67924528299999998</v>
      </c>
      <c r="K1327" s="31">
        <v>0</v>
      </c>
      <c r="L1327" s="29">
        <f t="shared" si="20"/>
        <v>2.9239999999999999</v>
      </c>
    </row>
    <row r="1328" spans="1:12" x14ac:dyDescent="0.2">
      <c r="A1328">
        <v>3794</v>
      </c>
      <c r="B1328" s="43">
        <v>202</v>
      </c>
      <c r="C1328" s="43">
        <v>202</v>
      </c>
      <c r="D1328" s="43">
        <v>133</v>
      </c>
      <c r="E1328" s="31">
        <v>0.65800000000000003</v>
      </c>
      <c r="F1328" s="31">
        <v>0.16800000000000001</v>
      </c>
      <c r="G1328" s="31">
        <v>0.16300000000000001</v>
      </c>
      <c r="H1328" s="31">
        <v>0.29699999999999999</v>
      </c>
      <c r="I1328" s="31">
        <v>0.36099999999999999</v>
      </c>
      <c r="J1328" s="31">
        <v>0.66500000000000004</v>
      </c>
      <c r="K1328" s="31">
        <v>0.01</v>
      </c>
      <c r="L1328" s="29">
        <f t="shared" si="20"/>
        <v>2.8575757575757574</v>
      </c>
    </row>
    <row r="1329" spans="1:12" x14ac:dyDescent="0.2">
      <c r="A1329">
        <v>3795</v>
      </c>
      <c r="B1329" s="43">
        <v>310</v>
      </c>
      <c r="C1329" s="43">
        <v>310</v>
      </c>
      <c r="D1329" s="43">
        <v>182</v>
      </c>
      <c r="E1329" s="31">
        <v>0.58699999999999997</v>
      </c>
      <c r="F1329" s="31">
        <v>0.16500000000000001</v>
      </c>
      <c r="G1329" s="31">
        <v>0.23200000000000001</v>
      </c>
      <c r="H1329" s="31">
        <v>0.42299999999999999</v>
      </c>
      <c r="I1329" s="31">
        <v>0.16500000000000001</v>
      </c>
      <c r="J1329" s="31">
        <v>0.59672131100000003</v>
      </c>
      <c r="K1329" s="31">
        <v>1.6E-2</v>
      </c>
      <c r="L1329" s="29">
        <f t="shared" si="20"/>
        <v>2.5995934959349594</v>
      </c>
    </row>
    <row r="1330" spans="1:12" x14ac:dyDescent="0.2">
      <c r="A1330">
        <v>3796</v>
      </c>
      <c r="B1330" s="43">
        <v>510</v>
      </c>
      <c r="C1330" s="43">
        <v>510</v>
      </c>
      <c r="D1330" s="43">
        <v>275</v>
      </c>
      <c r="E1330" s="31">
        <v>0.53900000000000003</v>
      </c>
      <c r="F1330" s="31">
        <v>0.19</v>
      </c>
      <c r="G1330" s="31">
        <v>0.25700000000000001</v>
      </c>
      <c r="H1330" s="31">
        <v>0.36699999999999999</v>
      </c>
      <c r="I1330" s="31">
        <v>0.17299999999999999</v>
      </c>
      <c r="J1330" s="31">
        <v>0.54671968199999998</v>
      </c>
      <c r="K1330" s="31">
        <v>1.4E-2</v>
      </c>
      <c r="L1330" s="29">
        <f t="shared" si="20"/>
        <v>2.5324543610547665</v>
      </c>
    </row>
    <row r="1331" spans="1:12" x14ac:dyDescent="0.2">
      <c r="A1331">
        <v>3798</v>
      </c>
      <c r="B1331" s="43">
        <v>600</v>
      </c>
      <c r="C1331" s="43">
        <v>600</v>
      </c>
      <c r="D1331" s="43">
        <v>313</v>
      </c>
      <c r="E1331" s="31">
        <v>0.52200000000000002</v>
      </c>
      <c r="F1331" s="31">
        <v>0.22800000000000001</v>
      </c>
      <c r="G1331" s="31">
        <v>0.23</v>
      </c>
      <c r="H1331" s="31">
        <v>0.373</v>
      </c>
      <c r="I1331" s="31">
        <v>0.14799999999999999</v>
      </c>
      <c r="J1331" s="31">
        <v>0.53231292500000005</v>
      </c>
      <c r="K1331" s="31">
        <v>0.02</v>
      </c>
      <c r="L1331" s="29">
        <f t="shared" si="20"/>
        <v>2.4479591836734693</v>
      </c>
    </row>
    <row r="1332" spans="1:12" x14ac:dyDescent="0.2">
      <c r="A1332">
        <v>3799</v>
      </c>
      <c r="B1332" s="43">
        <v>21</v>
      </c>
      <c r="C1332" s="43">
        <v>21</v>
      </c>
      <c r="D1332" s="43">
        <v>8</v>
      </c>
      <c r="E1332" s="31">
        <v>0.38100000000000001</v>
      </c>
      <c r="F1332" s="31">
        <v>0.28599999999999998</v>
      </c>
      <c r="G1332" s="31">
        <v>0.33300000000000002</v>
      </c>
      <c r="H1332" s="31">
        <v>0.38100000000000001</v>
      </c>
      <c r="I1332" s="31">
        <v>0</v>
      </c>
      <c r="J1332" s="31">
        <v>0.38095238100000001</v>
      </c>
      <c r="K1332" s="31">
        <v>0</v>
      </c>
      <c r="L1332" s="29">
        <f t="shared" si="20"/>
        <v>2.0949999999999998</v>
      </c>
    </row>
    <row r="1333" spans="1:12" x14ac:dyDescent="0.2">
      <c r="A1333">
        <v>3800</v>
      </c>
      <c r="B1333" s="43">
        <v>123</v>
      </c>
      <c r="C1333" s="43">
        <v>123</v>
      </c>
      <c r="D1333" s="43">
        <v>63</v>
      </c>
      <c r="E1333" s="31">
        <v>0.51200000000000001</v>
      </c>
      <c r="F1333" s="31">
        <v>0.16300000000000001</v>
      </c>
      <c r="G1333" s="31">
        <v>0.27600000000000002</v>
      </c>
      <c r="H1333" s="31">
        <v>0.38200000000000001</v>
      </c>
      <c r="I1333" s="31">
        <v>0.13</v>
      </c>
      <c r="J1333" s="31">
        <v>0.53846153799999996</v>
      </c>
      <c r="K1333" s="31">
        <v>4.9000000000000002E-2</v>
      </c>
      <c r="L1333" s="29">
        <f t="shared" si="20"/>
        <v>2.5036803364879079</v>
      </c>
    </row>
    <row r="1334" spans="1:12" x14ac:dyDescent="0.2">
      <c r="A1334">
        <v>3801</v>
      </c>
      <c r="B1334" s="43">
        <v>325</v>
      </c>
      <c r="C1334" s="43">
        <v>325</v>
      </c>
      <c r="D1334" s="43">
        <v>162</v>
      </c>
      <c r="E1334" s="31">
        <v>0.498</v>
      </c>
      <c r="F1334" s="31">
        <v>0.25800000000000001</v>
      </c>
      <c r="G1334" s="31">
        <v>0.23400000000000001</v>
      </c>
      <c r="H1334" s="31">
        <v>0.246</v>
      </c>
      <c r="I1334" s="31">
        <v>0.252</v>
      </c>
      <c r="J1334" s="31">
        <v>0.50310558999999999</v>
      </c>
      <c r="K1334" s="31">
        <v>8.9999999999999993E-3</v>
      </c>
      <c r="L1334" s="29">
        <f t="shared" si="20"/>
        <v>2.4944500504540867</v>
      </c>
    </row>
    <row r="1335" spans="1:12" x14ac:dyDescent="0.2">
      <c r="A1335">
        <v>3803</v>
      </c>
      <c r="B1335" s="43">
        <v>167</v>
      </c>
      <c r="C1335" s="43">
        <v>167</v>
      </c>
      <c r="D1335" s="43">
        <v>65</v>
      </c>
      <c r="E1335" s="31">
        <v>0.38900000000000001</v>
      </c>
      <c r="F1335" s="31">
        <v>0.32900000000000001</v>
      </c>
      <c r="G1335" s="31">
        <v>0.246</v>
      </c>
      <c r="H1335" s="31">
        <v>0.216</v>
      </c>
      <c r="I1335" s="31">
        <v>0.17399999999999999</v>
      </c>
      <c r="J1335" s="31">
        <v>0.40372670799999999</v>
      </c>
      <c r="K1335" s="31">
        <v>3.5999999999999997E-2</v>
      </c>
      <c r="L1335" s="29">
        <f t="shared" si="20"/>
        <v>2.245850622406639</v>
      </c>
    </row>
    <row r="1336" spans="1:12" x14ac:dyDescent="0.2">
      <c r="A1336">
        <v>3811</v>
      </c>
      <c r="B1336" s="43">
        <v>35</v>
      </c>
      <c r="C1336" s="43">
        <v>35</v>
      </c>
      <c r="D1336" s="43">
        <v>23</v>
      </c>
      <c r="E1336" s="31">
        <v>0.65700000000000003</v>
      </c>
      <c r="F1336" s="31">
        <v>5.7000000000000002E-2</v>
      </c>
      <c r="G1336" s="31">
        <v>0.22900000000000001</v>
      </c>
      <c r="H1336" s="31">
        <v>0.28599999999999998</v>
      </c>
      <c r="I1336" s="31">
        <v>0.371</v>
      </c>
      <c r="J1336" s="31">
        <v>0.696969697</v>
      </c>
      <c r="K1336" s="31">
        <v>5.7000000000000002E-2</v>
      </c>
      <c r="L1336" s="29">
        <f t="shared" si="20"/>
        <v>3.0296924708377517</v>
      </c>
    </row>
    <row r="1337" spans="1:12" x14ac:dyDescent="0.2">
      <c r="A1337">
        <v>3817</v>
      </c>
      <c r="B1337" s="43">
        <v>290</v>
      </c>
      <c r="C1337" s="43">
        <v>290</v>
      </c>
      <c r="D1337" s="43">
        <v>108</v>
      </c>
      <c r="E1337" s="31">
        <v>0.372</v>
      </c>
      <c r="F1337" s="31">
        <v>0.34799999999999998</v>
      </c>
      <c r="G1337" s="31">
        <v>0.27900000000000003</v>
      </c>
      <c r="H1337" s="31">
        <v>0.255</v>
      </c>
      <c r="I1337" s="31">
        <v>0.11700000000000001</v>
      </c>
      <c r="J1337" s="31">
        <v>0.37241379299999999</v>
      </c>
      <c r="K1337" s="31">
        <v>0</v>
      </c>
      <c r="L1337" s="29">
        <f t="shared" si="20"/>
        <v>2.1390000000000002</v>
      </c>
    </row>
    <row r="1338" spans="1:12" x14ac:dyDescent="0.2">
      <c r="A1338">
        <v>3821</v>
      </c>
      <c r="B1338" s="43">
        <v>711</v>
      </c>
      <c r="C1338" s="43">
        <v>711</v>
      </c>
      <c r="D1338" s="43">
        <v>256</v>
      </c>
      <c r="E1338" s="31">
        <v>0.36</v>
      </c>
      <c r="F1338" s="31">
        <v>0.33100000000000002</v>
      </c>
      <c r="G1338" s="31">
        <v>0.29099999999999998</v>
      </c>
      <c r="H1338" s="31">
        <v>0.24299999999999999</v>
      </c>
      <c r="I1338" s="31">
        <v>0.11700000000000001</v>
      </c>
      <c r="J1338" s="31">
        <v>0.36676217799999999</v>
      </c>
      <c r="K1338" s="31">
        <v>1.7999999999999999E-2</v>
      </c>
      <c r="L1338" s="29">
        <f t="shared" si="20"/>
        <v>2.1486761710794298</v>
      </c>
    </row>
    <row r="1339" spans="1:12" x14ac:dyDescent="0.2">
      <c r="A1339">
        <v>3822</v>
      </c>
      <c r="B1339" s="43">
        <v>240</v>
      </c>
      <c r="C1339" s="43">
        <v>240</v>
      </c>
      <c r="D1339" s="43">
        <v>105</v>
      </c>
      <c r="E1339" s="31">
        <v>0.438</v>
      </c>
      <c r="F1339" s="31">
        <v>0.3</v>
      </c>
      <c r="G1339" s="31">
        <v>0.254</v>
      </c>
      <c r="H1339" s="31">
        <v>0.22500000000000001</v>
      </c>
      <c r="I1339" s="31">
        <v>0.21299999999999999</v>
      </c>
      <c r="J1339" s="31">
        <v>0.44117647100000001</v>
      </c>
      <c r="K1339" s="31">
        <v>8.0000000000000002E-3</v>
      </c>
      <c r="L1339" s="29">
        <f t="shared" si="20"/>
        <v>2.3538306451612905</v>
      </c>
    </row>
    <row r="1340" spans="1:12" x14ac:dyDescent="0.2">
      <c r="A1340">
        <v>3823</v>
      </c>
      <c r="B1340" s="43">
        <v>209</v>
      </c>
      <c r="C1340" s="43">
        <v>209</v>
      </c>
      <c r="D1340" s="43">
        <v>83</v>
      </c>
      <c r="E1340" s="31">
        <v>0.39700000000000002</v>
      </c>
      <c r="F1340" s="31">
        <v>0.33500000000000002</v>
      </c>
      <c r="G1340" s="31">
        <v>0.254</v>
      </c>
      <c r="H1340" s="31">
        <v>0.26300000000000001</v>
      </c>
      <c r="I1340" s="31">
        <v>0.13400000000000001</v>
      </c>
      <c r="J1340" s="31">
        <v>0.40291262100000003</v>
      </c>
      <c r="K1340" s="31">
        <v>1.4E-2</v>
      </c>
      <c r="L1340" s="29">
        <f t="shared" si="20"/>
        <v>2.1987829614604464</v>
      </c>
    </row>
    <row r="1341" spans="1:12" x14ac:dyDescent="0.2">
      <c r="A1341">
        <v>3825</v>
      </c>
      <c r="B1341" s="43">
        <v>295</v>
      </c>
      <c r="C1341" s="43">
        <v>295</v>
      </c>
      <c r="D1341" s="43">
        <v>165</v>
      </c>
      <c r="E1341" s="31">
        <v>0.55900000000000005</v>
      </c>
      <c r="F1341" s="31">
        <v>0.224</v>
      </c>
      <c r="G1341" s="31">
        <v>0.217</v>
      </c>
      <c r="H1341" s="31">
        <v>0.28499999999999998</v>
      </c>
      <c r="I1341" s="31">
        <v>0.27500000000000002</v>
      </c>
      <c r="J1341" s="31">
        <v>0.55932203400000002</v>
      </c>
      <c r="K1341" s="31">
        <v>0</v>
      </c>
      <c r="L1341" s="29">
        <f t="shared" si="20"/>
        <v>2.613</v>
      </c>
    </row>
    <row r="1342" spans="1:12" x14ac:dyDescent="0.2">
      <c r="A1342">
        <v>3827</v>
      </c>
      <c r="B1342" s="43">
        <v>475</v>
      </c>
      <c r="C1342" s="43">
        <v>475</v>
      </c>
      <c r="D1342" s="43">
        <v>313</v>
      </c>
      <c r="E1342" s="31">
        <v>0.65900000000000003</v>
      </c>
      <c r="F1342" s="31">
        <v>0.183</v>
      </c>
      <c r="G1342" s="31">
        <v>0.14699999999999999</v>
      </c>
      <c r="H1342" s="31">
        <v>0.34100000000000003</v>
      </c>
      <c r="I1342" s="31">
        <v>0.318</v>
      </c>
      <c r="J1342" s="31">
        <v>0.66595744700000004</v>
      </c>
      <c r="K1342" s="31">
        <v>1.0999999999999999E-2</v>
      </c>
      <c r="L1342" s="29">
        <f t="shared" si="20"/>
        <v>2.8028311425682508</v>
      </c>
    </row>
    <row r="1343" spans="1:12" x14ac:dyDescent="0.2">
      <c r="A1343">
        <v>3831</v>
      </c>
      <c r="B1343" s="43">
        <v>418</v>
      </c>
      <c r="C1343" s="43">
        <v>418</v>
      </c>
      <c r="D1343" s="43">
        <v>286</v>
      </c>
      <c r="E1343" s="31">
        <v>0.68400000000000005</v>
      </c>
      <c r="F1343" s="31">
        <v>0.122</v>
      </c>
      <c r="G1343" s="31">
        <v>0.182</v>
      </c>
      <c r="H1343" s="31">
        <v>0.378</v>
      </c>
      <c r="I1343" s="31">
        <v>0.30599999999999999</v>
      </c>
      <c r="J1343" s="31">
        <v>0.692493947</v>
      </c>
      <c r="K1343" s="31">
        <v>1.2E-2</v>
      </c>
      <c r="L1343" s="29">
        <f t="shared" si="20"/>
        <v>2.8785425101214575</v>
      </c>
    </row>
    <row r="1344" spans="1:12" x14ac:dyDescent="0.2">
      <c r="A1344">
        <v>3833</v>
      </c>
      <c r="B1344" s="43">
        <v>551</v>
      </c>
      <c r="C1344" s="43">
        <v>551</v>
      </c>
      <c r="D1344" s="43">
        <v>432</v>
      </c>
      <c r="E1344" s="31">
        <v>0.78400000000000003</v>
      </c>
      <c r="F1344" s="31">
        <v>5.2999999999999999E-2</v>
      </c>
      <c r="G1344" s="31">
        <v>0.11799999999999999</v>
      </c>
      <c r="H1344" s="31">
        <v>0.36099999999999999</v>
      </c>
      <c r="I1344" s="31">
        <v>0.42299999999999999</v>
      </c>
      <c r="J1344" s="31">
        <v>0.82129277599999995</v>
      </c>
      <c r="K1344" s="31">
        <v>4.4999999999999998E-2</v>
      </c>
      <c r="L1344" s="29">
        <f t="shared" si="20"/>
        <v>3.2083769633507857</v>
      </c>
    </row>
    <row r="1345" spans="1:12" x14ac:dyDescent="0.2">
      <c r="A1345">
        <v>3848</v>
      </c>
      <c r="B1345" s="43">
        <v>264</v>
      </c>
      <c r="C1345" s="43">
        <v>264</v>
      </c>
      <c r="D1345" s="43">
        <v>150</v>
      </c>
      <c r="E1345" s="31">
        <v>0.56799999999999995</v>
      </c>
      <c r="F1345" s="31">
        <v>0.193</v>
      </c>
      <c r="G1345" s="31">
        <v>0.23499999999999999</v>
      </c>
      <c r="H1345" s="31">
        <v>0.32200000000000001</v>
      </c>
      <c r="I1345" s="31">
        <v>0.246</v>
      </c>
      <c r="J1345" s="31">
        <v>0.57034220499999999</v>
      </c>
      <c r="K1345" s="31">
        <v>4.0000000000000001E-3</v>
      </c>
      <c r="L1345" s="29">
        <f t="shared" si="20"/>
        <v>2.6234939759036147</v>
      </c>
    </row>
    <row r="1346" spans="1:12" x14ac:dyDescent="0.2">
      <c r="A1346">
        <v>3851</v>
      </c>
      <c r="B1346" s="43">
        <v>961</v>
      </c>
      <c r="C1346" s="43">
        <v>961</v>
      </c>
      <c r="D1346" s="43">
        <v>662</v>
      </c>
      <c r="E1346" s="31">
        <v>0.68899999999999995</v>
      </c>
      <c r="F1346" s="31">
        <v>0.11600000000000001</v>
      </c>
      <c r="G1346" s="31">
        <v>0.18099999999999999</v>
      </c>
      <c r="H1346" s="31">
        <v>0.438</v>
      </c>
      <c r="I1346" s="31">
        <v>0.251</v>
      </c>
      <c r="J1346" s="31">
        <v>0.69904962999999998</v>
      </c>
      <c r="K1346" s="31">
        <v>1.4999999999999999E-2</v>
      </c>
      <c r="L1346" s="29">
        <f t="shared" si="20"/>
        <v>2.8385786802030459</v>
      </c>
    </row>
    <row r="1347" spans="1:12" x14ac:dyDescent="0.2">
      <c r="A1347">
        <v>3854</v>
      </c>
      <c r="B1347" s="43">
        <v>46</v>
      </c>
      <c r="C1347" s="43">
        <v>46</v>
      </c>
      <c r="D1347" s="43">
        <v>20</v>
      </c>
      <c r="E1347" s="31">
        <v>0.435</v>
      </c>
      <c r="F1347" s="31">
        <v>0.217</v>
      </c>
      <c r="G1347" s="31">
        <v>0.17399999999999999</v>
      </c>
      <c r="H1347" s="31">
        <v>0.26100000000000001</v>
      </c>
      <c r="I1347" s="31">
        <v>0.17399999999999999</v>
      </c>
      <c r="J1347" s="31">
        <v>0.52631578899999998</v>
      </c>
      <c r="K1347" s="31">
        <v>0.17399999999999999</v>
      </c>
      <c r="L1347" s="29">
        <f t="shared" ref="L1347:L1410" si="21">(F1347+2*G1347+3*H1347+4*I1347)/(1-K1347)</f>
        <v>2.4745762711864399</v>
      </c>
    </row>
    <row r="1348" spans="1:12" x14ac:dyDescent="0.2">
      <c r="A1348">
        <v>3855</v>
      </c>
      <c r="B1348" s="43">
        <v>15</v>
      </c>
      <c r="C1348" s="43">
        <v>15</v>
      </c>
      <c r="D1348" s="43">
        <v>5</v>
      </c>
      <c r="E1348" s="31">
        <v>0.33300000000000002</v>
      </c>
      <c r="F1348" s="31">
        <v>0.2</v>
      </c>
      <c r="G1348" s="31">
        <v>0.26700000000000002</v>
      </c>
      <c r="H1348" s="31">
        <v>0.13300000000000001</v>
      </c>
      <c r="I1348" s="31">
        <v>0.2</v>
      </c>
      <c r="J1348" s="31">
        <v>0.41666666699999999</v>
      </c>
      <c r="K1348" s="31">
        <v>0.2</v>
      </c>
      <c r="L1348" s="29">
        <f t="shared" si="21"/>
        <v>2.4162499999999998</v>
      </c>
    </row>
    <row r="1349" spans="1:12" x14ac:dyDescent="0.2">
      <c r="A1349">
        <v>3857</v>
      </c>
      <c r="B1349" s="43"/>
      <c r="C1349" s="43"/>
      <c r="D1349" s="43"/>
      <c r="E1349" s="31">
        <v>0.27800000000000002</v>
      </c>
      <c r="F1349" s="31">
        <v>0.5</v>
      </c>
      <c r="G1349" s="31">
        <v>0.222</v>
      </c>
      <c r="H1349" s="31">
        <v>0.111</v>
      </c>
      <c r="I1349" s="31">
        <v>0.16700000000000001</v>
      </c>
      <c r="J1349" s="31">
        <v>0.27777777799999998</v>
      </c>
      <c r="K1349" s="31">
        <v>0</v>
      </c>
      <c r="L1349" s="29">
        <f t="shared" si="21"/>
        <v>1.9449999999999998</v>
      </c>
    </row>
    <row r="1350" spans="1:12" x14ac:dyDescent="0.2">
      <c r="A1350">
        <v>3868</v>
      </c>
      <c r="B1350" s="43">
        <v>50</v>
      </c>
      <c r="C1350" s="43">
        <v>50</v>
      </c>
      <c r="D1350" s="43">
        <v>21</v>
      </c>
      <c r="E1350" s="31">
        <v>0.42</v>
      </c>
      <c r="F1350" s="31">
        <v>0.06</v>
      </c>
      <c r="G1350" s="31">
        <v>0.06</v>
      </c>
      <c r="H1350" s="31">
        <v>0.16</v>
      </c>
      <c r="I1350" s="31">
        <v>0.26</v>
      </c>
      <c r="J1350" s="31">
        <v>0.77777777800000003</v>
      </c>
      <c r="K1350" s="31">
        <v>0.46</v>
      </c>
      <c r="L1350" s="29">
        <f t="shared" si="21"/>
        <v>3.1481481481481479</v>
      </c>
    </row>
    <row r="1351" spans="1:12" x14ac:dyDescent="0.2">
      <c r="A1351">
        <v>3874</v>
      </c>
      <c r="B1351" s="43">
        <v>100</v>
      </c>
      <c r="C1351" s="43">
        <v>100</v>
      </c>
      <c r="D1351" s="43">
        <v>52</v>
      </c>
      <c r="E1351" s="31">
        <v>0.52</v>
      </c>
      <c r="F1351" s="31">
        <v>0.23</v>
      </c>
      <c r="G1351" s="31">
        <v>0.17</v>
      </c>
      <c r="H1351" s="31">
        <v>0.3</v>
      </c>
      <c r="I1351" s="31">
        <v>0.22</v>
      </c>
      <c r="J1351" s="31">
        <v>0.56521739100000001</v>
      </c>
      <c r="K1351" s="31">
        <v>0.08</v>
      </c>
      <c r="L1351" s="29">
        <f t="shared" si="21"/>
        <v>2.5543478260869565</v>
      </c>
    </row>
    <row r="1352" spans="1:12" x14ac:dyDescent="0.2">
      <c r="A1352">
        <v>3879</v>
      </c>
      <c r="B1352" s="43">
        <v>944</v>
      </c>
      <c r="C1352" s="43">
        <v>944</v>
      </c>
      <c r="D1352" s="43">
        <v>779</v>
      </c>
      <c r="E1352" s="31">
        <v>0.82499999999999996</v>
      </c>
      <c r="F1352" s="31">
        <v>5.8000000000000003E-2</v>
      </c>
      <c r="G1352" s="31">
        <v>0.104</v>
      </c>
      <c r="H1352" s="31">
        <v>0.36399999999999999</v>
      </c>
      <c r="I1352" s="31">
        <v>0.46100000000000002</v>
      </c>
      <c r="J1352" s="31">
        <v>0.83583691000000004</v>
      </c>
      <c r="K1352" s="31">
        <v>1.2999999999999999E-2</v>
      </c>
      <c r="L1352" s="29">
        <f t="shared" si="21"/>
        <v>3.2441742654508614</v>
      </c>
    </row>
    <row r="1353" spans="1:12" x14ac:dyDescent="0.2">
      <c r="A1353">
        <v>3880</v>
      </c>
      <c r="B1353" s="43">
        <v>156</v>
      </c>
      <c r="C1353" s="43">
        <v>156</v>
      </c>
      <c r="D1353" s="43">
        <v>71</v>
      </c>
      <c r="E1353" s="31">
        <v>0.45500000000000002</v>
      </c>
      <c r="F1353" s="31">
        <v>0.23100000000000001</v>
      </c>
      <c r="G1353" s="31">
        <v>0.218</v>
      </c>
      <c r="H1353" s="31">
        <v>0.26900000000000002</v>
      </c>
      <c r="I1353" s="31">
        <v>0.186</v>
      </c>
      <c r="J1353" s="31">
        <v>0.50354609900000002</v>
      </c>
      <c r="K1353" s="31">
        <v>9.6000000000000002E-2</v>
      </c>
      <c r="L1353" s="29">
        <f t="shared" si="21"/>
        <v>2.4535398230088497</v>
      </c>
    </row>
    <row r="1354" spans="1:12" x14ac:dyDescent="0.2">
      <c r="A1354">
        <v>3890</v>
      </c>
      <c r="B1354" s="43">
        <v>757</v>
      </c>
      <c r="C1354" s="43">
        <v>757</v>
      </c>
      <c r="D1354" s="43">
        <v>470</v>
      </c>
      <c r="E1354" s="31">
        <v>0.621</v>
      </c>
      <c r="F1354" s="31">
        <v>0.152</v>
      </c>
      <c r="G1354" s="31">
        <v>0.20599999999999999</v>
      </c>
      <c r="H1354" s="31">
        <v>0.34899999999999998</v>
      </c>
      <c r="I1354" s="31">
        <v>0.27200000000000002</v>
      </c>
      <c r="J1354" s="31">
        <v>0.63427800300000003</v>
      </c>
      <c r="K1354" s="31">
        <v>2.1000000000000001E-2</v>
      </c>
      <c r="L1354" s="29">
        <f t="shared" si="21"/>
        <v>2.7568947906026557</v>
      </c>
    </row>
    <row r="1355" spans="1:12" x14ac:dyDescent="0.2">
      <c r="A1355">
        <v>3891</v>
      </c>
      <c r="B1355" s="43">
        <v>458</v>
      </c>
      <c r="C1355" s="43">
        <v>458</v>
      </c>
      <c r="D1355" s="43">
        <v>289</v>
      </c>
      <c r="E1355" s="31">
        <v>0.63100000000000001</v>
      </c>
      <c r="F1355" s="31">
        <v>0.129</v>
      </c>
      <c r="G1355" s="31">
        <v>0.19</v>
      </c>
      <c r="H1355" s="31">
        <v>0.39100000000000001</v>
      </c>
      <c r="I1355" s="31">
        <v>0.24</v>
      </c>
      <c r="J1355" s="31">
        <v>0.66436781600000006</v>
      </c>
      <c r="K1355" s="31">
        <v>0.05</v>
      </c>
      <c r="L1355" s="29">
        <f t="shared" si="21"/>
        <v>2.7810526315789472</v>
      </c>
    </row>
    <row r="1356" spans="1:12" x14ac:dyDescent="0.2">
      <c r="A1356">
        <v>3893</v>
      </c>
      <c r="B1356" s="43">
        <v>576</v>
      </c>
      <c r="C1356" s="43">
        <v>576</v>
      </c>
      <c r="D1356" s="43">
        <v>325</v>
      </c>
      <c r="E1356" s="31">
        <v>0.56399999999999995</v>
      </c>
      <c r="F1356" s="31">
        <v>0.214</v>
      </c>
      <c r="G1356" s="31">
        <v>0.214</v>
      </c>
      <c r="H1356" s="31">
        <v>0.41099999999999998</v>
      </c>
      <c r="I1356" s="31">
        <v>0.153</v>
      </c>
      <c r="J1356" s="31">
        <v>0.56917688300000002</v>
      </c>
      <c r="K1356" s="31">
        <v>8.9999999999999993E-3</v>
      </c>
      <c r="L1356" s="29">
        <f t="shared" si="21"/>
        <v>2.5095862764883958</v>
      </c>
    </row>
    <row r="1357" spans="1:12" x14ac:dyDescent="0.2">
      <c r="A1357">
        <v>3894</v>
      </c>
      <c r="B1357" s="43">
        <v>110</v>
      </c>
      <c r="C1357" s="43">
        <v>110</v>
      </c>
      <c r="D1357" s="43">
        <v>33</v>
      </c>
      <c r="E1357" s="31">
        <v>0.3</v>
      </c>
      <c r="F1357" s="31">
        <v>0.309</v>
      </c>
      <c r="G1357" s="31">
        <v>0.36399999999999999</v>
      </c>
      <c r="H1357" s="31">
        <v>0.245</v>
      </c>
      <c r="I1357" s="31">
        <v>5.5E-2</v>
      </c>
      <c r="J1357" s="31">
        <v>0.30841121500000002</v>
      </c>
      <c r="K1357" s="31">
        <v>2.7E-2</v>
      </c>
      <c r="L1357" s="29">
        <f t="shared" si="21"/>
        <v>2.0472764645426516</v>
      </c>
    </row>
    <row r="1358" spans="1:12" x14ac:dyDescent="0.2">
      <c r="A1358">
        <v>3896</v>
      </c>
      <c r="B1358" s="43">
        <v>283</v>
      </c>
      <c r="C1358" s="43">
        <v>283</v>
      </c>
      <c r="D1358" s="43">
        <v>167</v>
      </c>
      <c r="E1358" s="31">
        <v>0.59</v>
      </c>
      <c r="F1358" s="31">
        <v>0.187</v>
      </c>
      <c r="G1358" s="31">
        <v>0.223</v>
      </c>
      <c r="H1358" s="31">
        <v>0.25800000000000001</v>
      </c>
      <c r="I1358" s="31">
        <v>0.33200000000000002</v>
      </c>
      <c r="J1358" s="31">
        <v>0.59010600700000004</v>
      </c>
      <c r="K1358" s="31">
        <v>0</v>
      </c>
      <c r="L1358" s="29">
        <f t="shared" si="21"/>
        <v>2.7350000000000003</v>
      </c>
    </row>
    <row r="1359" spans="1:12" x14ac:dyDescent="0.2">
      <c r="A1359">
        <v>3898</v>
      </c>
      <c r="B1359" s="43">
        <v>805</v>
      </c>
      <c r="C1359" s="43">
        <v>805</v>
      </c>
      <c r="D1359" s="43">
        <v>370</v>
      </c>
      <c r="E1359" s="31">
        <v>0.46</v>
      </c>
      <c r="F1359" s="31">
        <v>0.28399999999999997</v>
      </c>
      <c r="G1359" s="31">
        <v>0.22700000000000001</v>
      </c>
      <c r="H1359" s="31">
        <v>0.308</v>
      </c>
      <c r="I1359" s="31">
        <v>0.152</v>
      </c>
      <c r="J1359" s="31">
        <v>0.47314578000000002</v>
      </c>
      <c r="K1359" s="31">
        <v>2.9000000000000001E-2</v>
      </c>
      <c r="L1359" s="29">
        <f t="shared" si="21"/>
        <v>2.3377960865087539</v>
      </c>
    </row>
    <row r="1360" spans="1:12" x14ac:dyDescent="0.2">
      <c r="A1360">
        <v>3900</v>
      </c>
      <c r="B1360" s="43">
        <v>152</v>
      </c>
      <c r="C1360" s="43">
        <v>152</v>
      </c>
      <c r="D1360" s="43">
        <v>71</v>
      </c>
      <c r="E1360" s="31">
        <v>0.46700000000000003</v>
      </c>
      <c r="F1360" s="31">
        <v>0.26300000000000001</v>
      </c>
      <c r="G1360" s="31">
        <v>0.23699999999999999</v>
      </c>
      <c r="H1360" s="31">
        <v>0.30299999999999999</v>
      </c>
      <c r="I1360" s="31">
        <v>0.16400000000000001</v>
      </c>
      <c r="J1360" s="31">
        <v>0.48299319699999999</v>
      </c>
      <c r="K1360" s="31">
        <v>3.3000000000000002E-2</v>
      </c>
      <c r="L1360" s="29">
        <f t="shared" si="21"/>
        <v>2.3805584281282317</v>
      </c>
    </row>
    <row r="1361" spans="1:12" x14ac:dyDescent="0.2">
      <c r="A1361">
        <v>3902</v>
      </c>
      <c r="B1361" s="43">
        <v>859</v>
      </c>
      <c r="C1361" s="43">
        <v>859</v>
      </c>
      <c r="D1361" s="43">
        <v>342</v>
      </c>
      <c r="E1361" s="31">
        <v>0.39800000000000002</v>
      </c>
      <c r="F1361" s="31">
        <v>0.32700000000000001</v>
      </c>
      <c r="G1361" s="31">
        <v>0.248</v>
      </c>
      <c r="H1361" s="31">
        <v>0.29699999999999999</v>
      </c>
      <c r="I1361" s="31">
        <v>0.10100000000000001</v>
      </c>
      <c r="J1361" s="31">
        <v>0.409090909</v>
      </c>
      <c r="K1361" s="31">
        <v>2.7E-2</v>
      </c>
      <c r="L1361" s="29">
        <f t="shared" si="21"/>
        <v>2.1767728674203495</v>
      </c>
    </row>
    <row r="1362" spans="1:12" x14ac:dyDescent="0.2">
      <c r="A1362">
        <v>3909</v>
      </c>
      <c r="B1362" s="43">
        <v>240</v>
      </c>
      <c r="C1362" s="43">
        <v>240</v>
      </c>
      <c r="D1362" s="43">
        <v>108</v>
      </c>
      <c r="E1362" s="31">
        <v>0.45</v>
      </c>
      <c r="F1362" s="31">
        <v>0.20399999999999999</v>
      </c>
      <c r="G1362" s="31">
        <v>0.32500000000000001</v>
      </c>
      <c r="H1362" s="31">
        <v>0.36299999999999999</v>
      </c>
      <c r="I1362" s="31">
        <v>8.7999999999999995E-2</v>
      </c>
      <c r="J1362" s="31">
        <v>0.45957446800000001</v>
      </c>
      <c r="K1362" s="31">
        <v>2.1000000000000001E-2</v>
      </c>
      <c r="L1362" s="29">
        <f t="shared" si="21"/>
        <v>2.3442288049029623</v>
      </c>
    </row>
    <row r="1363" spans="1:12" x14ac:dyDescent="0.2">
      <c r="A1363">
        <v>3918</v>
      </c>
      <c r="B1363" s="43">
        <v>36</v>
      </c>
      <c r="C1363" s="43">
        <v>36</v>
      </c>
      <c r="D1363" s="43">
        <v>16</v>
      </c>
      <c r="E1363" s="31">
        <v>0.44400000000000001</v>
      </c>
      <c r="F1363" s="31">
        <v>8.3000000000000004E-2</v>
      </c>
      <c r="G1363" s="31">
        <v>0.222</v>
      </c>
      <c r="H1363" s="31">
        <v>0.33300000000000002</v>
      </c>
      <c r="I1363" s="31">
        <v>0.111</v>
      </c>
      <c r="J1363" s="31">
        <v>0.592592593</v>
      </c>
      <c r="K1363" s="31">
        <v>0.25</v>
      </c>
      <c r="L1363" s="29">
        <f t="shared" si="21"/>
        <v>2.6266666666666669</v>
      </c>
    </row>
    <row r="1364" spans="1:12" x14ac:dyDescent="0.2">
      <c r="A1364">
        <v>3921</v>
      </c>
      <c r="B1364" s="43">
        <v>365</v>
      </c>
      <c r="C1364" s="43">
        <v>365</v>
      </c>
      <c r="D1364" s="43">
        <v>298</v>
      </c>
      <c r="E1364" s="31">
        <v>0.81599999999999995</v>
      </c>
      <c r="F1364" s="31">
        <v>2.7E-2</v>
      </c>
      <c r="G1364" s="31">
        <v>8.5000000000000006E-2</v>
      </c>
      <c r="H1364" s="31">
        <v>0.29599999999999999</v>
      </c>
      <c r="I1364" s="31">
        <v>0.52100000000000002</v>
      </c>
      <c r="J1364" s="31">
        <v>0.87905604699999995</v>
      </c>
      <c r="K1364" s="31">
        <v>7.0999999999999994E-2</v>
      </c>
      <c r="L1364" s="29">
        <f t="shared" si="21"/>
        <v>3.411194833153929</v>
      </c>
    </row>
    <row r="1365" spans="1:12" x14ac:dyDescent="0.2">
      <c r="A1365">
        <v>3922</v>
      </c>
      <c r="B1365" s="43">
        <v>576</v>
      </c>
      <c r="C1365" s="43">
        <v>576</v>
      </c>
      <c r="D1365" s="43">
        <v>388</v>
      </c>
      <c r="E1365" s="31">
        <v>0.67400000000000004</v>
      </c>
      <c r="F1365" s="31">
        <v>0.14199999999999999</v>
      </c>
      <c r="G1365" s="31">
        <v>0.153</v>
      </c>
      <c r="H1365" s="31">
        <v>0.314</v>
      </c>
      <c r="I1365" s="31">
        <v>0.35899999999999999</v>
      </c>
      <c r="J1365" s="31">
        <v>0.69534050199999997</v>
      </c>
      <c r="K1365" s="31">
        <v>3.1E-2</v>
      </c>
      <c r="L1365" s="29">
        <f t="shared" si="21"/>
        <v>2.9164086687306496</v>
      </c>
    </row>
    <row r="1366" spans="1:12" x14ac:dyDescent="0.2">
      <c r="A1366">
        <v>3926</v>
      </c>
      <c r="B1366" s="43">
        <v>718</v>
      </c>
      <c r="C1366" s="43">
        <v>718</v>
      </c>
      <c r="D1366" s="43">
        <v>456</v>
      </c>
      <c r="E1366" s="31">
        <v>0.63500000000000001</v>
      </c>
      <c r="F1366" s="31">
        <v>0.13800000000000001</v>
      </c>
      <c r="G1366" s="31">
        <v>0.214</v>
      </c>
      <c r="H1366" s="31">
        <v>0.35099999999999998</v>
      </c>
      <c r="I1366" s="31">
        <v>0.28399999999999997</v>
      </c>
      <c r="J1366" s="31">
        <v>0.64315937899999998</v>
      </c>
      <c r="K1366" s="31">
        <v>1.2999999999999999E-2</v>
      </c>
      <c r="L1366" s="29">
        <f t="shared" si="21"/>
        <v>2.79128672745694</v>
      </c>
    </row>
    <row r="1367" spans="1:12" x14ac:dyDescent="0.2">
      <c r="A1367">
        <v>3927</v>
      </c>
      <c r="B1367" s="43">
        <v>245</v>
      </c>
      <c r="C1367" s="43">
        <v>245</v>
      </c>
      <c r="D1367" s="43">
        <v>163</v>
      </c>
      <c r="E1367" s="31">
        <v>0.66500000000000004</v>
      </c>
      <c r="F1367" s="31">
        <v>0.159</v>
      </c>
      <c r="G1367" s="31">
        <v>0.17599999999999999</v>
      </c>
      <c r="H1367" s="31">
        <v>0.34699999999999998</v>
      </c>
      <c r="I1367" s="31">
        <v>0.318</v>
      </c>
      <c r="J1367" s="31">
        <v>0.66530612200000006</v>
      </c>
      <c r="K1367" s="31">
        <v>0</v>
      </c>
      <c r="L1367" s="29">
        <f t="shared" si="21"/>
        <v>2.8239999999999998</v>
      </c>
    </row>
    <row r="1368" spans="1:12" x14ac:dyDescent="0.2">
      <c r="A1368">
        <v>3929</v>
      </c>
      <c r="B1368" s="43">
        <v>262</v>
      </c>
      <c r="C1368" s="43">
        <v>262</v>
      </c>
      <c r="D1368" s="43">
        <v>170</v>
      </c>
      <c r="E1368" s="31">
        <v>0.64900000000000002</v>
      </c>
      <c r="F1368" s="31">
        <v>0.187</v>
      </c>
      <c r="G1368" s="31">
        <v>0.16</v>
      </c>
      <c r="H1368" s="31">
        <v>0.252</v>
      </c>
      <c r="I1368" s="31">
        <v>0.39700000000000002</v>
      </c>
      <c r="J1368" s="31">
        <v>0.65134099599999995</v>
      </c>
      <c r="K1368" s="31">
        <v>4.0000000000000001E-3</v>
      </c>
      <c r="L1368" s="29">
        <f t="shared" si="21"/>
        <v>2.8624497991967872</v>
      </c>
    </row>
    <row r="1369" spans="1:12" x14ac:dyDescent="0.2">
      <c r="A1369">
        <v>3930</v>
      </c>
      <c r="B1369" s="43">
        <v>339</v>
      </c>
      <c r="C1369" s="43">
        <v>339</v>
      </c>
      <c r="D1369" s="43">
        <v>183</v>
      </c>
      <c r="E1369" s="31">
        <v>0.54</v>
      </c>
      <c r="F1369" s="31">
        <v>0.20399999999999999</v>
      </c>
      <c r="G1369" s="31">
        <v>0.254</v>
      </c>
      <c r="H1369" s="31">
        <v>0.35699999999999998</v>
      </c>
      <c r="I1369" s="31">
        <v>0.183</v>
      </c>
      <c r="J1369" s="31">
        <v>0.54142011800000001</v>
      </c>
      <c r="K1369" s="31">
        <v>3.0000000000000001E-3</v>
      </c>
      <c r="L1369" s="29">
        <f t="shared" si="21"/>
        <v>2.5225677031093277</v>
      </c>
    </row>
    <row r="1370" spans="1:12" x14ac:dyDescent="0.2">
      <c r="A1370">
        <v>3932</v>
      </c>
      <c r="B1370" s="43">
        <v>26</v>
      </c>
      <c r="C1370" s="43">
        <v>26</v>
      </c>
      <c r="D1370" s="43">
        <v>18</v>
      </c>
      <c r="E1370" s="31">
        <v>0.69199999999999995</v>
      </c>
      <c r="F1370" s="31">
        <v>0.115</v>
      </c>
      <c r="G1370" s="31">
        <v>0.115</v>
      </c>
      <c r="H1370" s="31">
        <v>0.34599999999999997</v>
      </c>
      <c r="I1370" s="31">
        <v>0.34599999999999997</v>
      </c>
      <c r="J1370" s="31">
        <v>0.75</v>
      </c>
      <c r="K1370" s="31">
        <v>7.6999999999999999E-2</v>
      </c>
      <c r="L1370" s="29">
        <f t="shared" si="21"/>
        <v>2.9978331527627295</v>
      </c>
    </row>
    <row r="1371" spans="1:12" x14ac:dyDescent="0.2">
      <c r="A1371">
        <v>3937</v>
      </c>
      <c r="B1371" s="43">
        <v>1003</v>
      </c>
      <c r="C1371" s="43">
        <v>1003</v>
      </c>
      <c r="D1371" s="43">
        <v>688</v>
      </c>
      <c r="E1371" s="31">
        <v>0.68600000000000005</v>
      </c>
      <c r="F1371" s="31">
        <v>0.14899999999999999</v>
      </c>
      <c r="G1371" s="31">
        <v>0.155</v>
      </c>
      <c r="H1371" s="31">
        <v>0.36599999999999999</v>
      </c>
      <c r="I1371" s="31">
        <v>0.32</v>
      </c>
      <c r="J1371" s="31">
        <v>0.69354838699999999</v>
      </c>
      <c r="K1371" s="31">
        <v>1.0999999999999999E-2</v>
      </c>
      <c r="L1371" s="29">
        <f t="shared" si="21"/>
        <v>2.8685540950455004</v>
      </c>
    </row>
    <row r="1372" spans="1:12" x14ac:dyDescent="0.2">
      <c r="A1372">
        <v>3939</v>
      </c>
      <c r="B1372" s="43">
        <v>749</v>
      </c>
      <c r="C1372" s="43">
        <v>749</v>
      </c>
      <c r="D1372" s="43">
        <v>447</v>
      </c>
      <c r="E1372" s="31">
        <v>0.59699999999999998</v>
      </c>
      <c r="F1372" s="31">
        <v>0.16600000000000001</v>
      </c>
      <c r="G1372" s="31">
        <v>0.224</v>
      </c>
      <c r="H1372" s="31">
        <v>0.39100000000000001</v>
      </c>
      <c r="I1372" s="31">
        <v>0.20599999999999999</v>
      </c>
      <c r="J1372" s="31">
        <v>0.60487144800000003</v>
      </c>
      <c r="K1372" s="31">
        <v>1.2999999999999999E-2</v>
      </c>
      <c r="L1372" s="29">
        <f t="shared" si="21"/>
        <v>2.6453900709219855</v>
      </c>
    </row>
    <row r="1373" spans="1:12" x14ac:dyDescent="0.2">
      <c r="A1373">
        <v>3941</v>
      </c>
      <c r="B1373" s="43">
        <v>294</v>
      </c>
      <c r="C1373" s="43">
        <v>294</v>
      </c>
      <c r="D1373" s="43">
        <v>240</v>
      </c>
      <c r="E1373" s="31">
        <v>0.81599999999999995</v>
      </c>
      <c r="F1373" s="31">
        <v>8.5000000000000006E-2</v>
      </c>
      <c r="G1373" s="31">
        <v>9.9000000000000005E-2</v>
      </c>
      <c r="H1373" s="31">
        <v>0.28899999999999998</v>
      </c>
      <c r="I1373" s="31">
        <v>0.52700000000000002</v>
      </c>
      <c r="J1373" s="31">
        <v>0.81632653099999997</v>
      </c>
      <c r="K1373" s="31">
        <v>0</v>
      </c>
      <c r="L1373" s="29">
        <f t="shared" si="21"/>
        <v>3.258</v>
      </c>
    </row>
    <row r="1374" spans="1:12" x14ac:dyDescent="0.2">
      <c r="A1374">
        <v>3942</v>
      </c>
      <c r="B1374" s="43">
        <v>331</v>
      </c>
      <c r="C1374" s="43">
        <v>331</v>
      </c>
      <c r="D1374" s="43">
        <v>141</v>
      </c>
      <c r="E1374" s="31">
        <v>0.42599999999999999</v>
      </c>
      <c r="F1374" s="31">
        <v>0.29299999999999998</v>
      </c>
      <c r="G1374" s="31">
        <v>0.27500000000000002</v>
      </c>
      <c r="H1374" s="31">
        <v>0.254</v>
      </c>
      <c r="I1374" s="31">
        <v>0.17199999999999999</v>
      </c>
      <c r="J1374" s="31">
        <v>0.428571429</v>
      </c>
      <c r="K1374" s="31">
        <v>6.0000000000000001E-3</v>
      </c>
      <c r="L1374" s="29">
        <f t="shared" si="21"/>
        <v>2.3068410462776661</v>
      </c>
    </row>
    <row r="1375" spans="1:12" x14ac:dyDescent="0.2">
      <c r="A1375">
        <v>3958</v>
      </c>
      <c r="B1375" s="43">
        <v>393</v>
      </c>
      <c r="C1375" s="43">
        <v>393</v>
      </c>
      <c r="D1375" s="43">
        <v>308</v>
      </c>
      <c r="E1375" s="31">
        <v>0.78400000000000003</v>
      </c>
      <c r="F1375" s="31">
        <v>8.6999999999999994E-2</v>
      </c>
      <c r="G1375" s="31">
        <v>0.11700000000000001</v>
      </c>
      <c r="H1375" s="31">
        <v>0.247</v>
      </c>
      <c r="I1375" s="31">
        <v>0.53700000000000003</v>
      </c>
      <c r="J1375" s="31">
        <v>0.79381443299999999</v>
      </c>
      <c r="K1375" s="31">
        <v>1.2999999999999999E-2</v>
      </c>
      <c r="L1375" s="29">
        <f t="shared" si="21"/>
        <v>3.2522796352583585</v>
      </c>
    </row>
    <row r="1376" spans="1:12" x14ac:dyDescent="0.2">
      <c r="A1376">
        <v>3960</v>
      </c>
      <c r="B1376" s="43">
        <v>331</v>
      </c>
      <c r="C1376" s="43">
        <v>331</v>
      </c>
      <c r="D1376" s="43">
        <v>259</v>
      </c>
      <c r="E1376" s="31">
        <v>0.78200000000000003</v>
      </c>
      <c r="F1376" s="31">
        <v>4.2000000000000003E-2</v>
      </c>
      <c r="G1376" s="31">
        <v>0.13900000000000001</v>
      </c>
      <c r="H1376" s="31">
        <v>0.33200000000000002</v>
      </c>
      <c r="I1376" s="31">
        <v>0.45</v>
      </c>
      <c r="J1376" s="31">
        <v>0.81191222600000001</v>
      </c>
      <c r="K1376" s="31">
        <v>3.5999999999999997E-2</v>
      </c>
      <c r="L1376" s="29">
        <f t="shared" si="21"/>
        <v>3.2323651452282158</v>
      </c>
    </row>
    <row r="1377" spans="1:12" x14ac:dyDescent="0.2">
      <c r="A1377">
        <v>3961</v>
      </c>
      <c r="B1377" s="43">
        <v>310</v>
      </c>
      <c r="C1377" s="43">
        <v>310</v>
      </c>
      <c r="D1377" s="43">
        <v>102</v>
      </c>
      <c r="E1377" s="31">
        <v>0.32900000000000001</v>
      </c>
      <c r="F1377" s="31">
        <v>0.36499999999999999</v>
      </c>
      <c r="G1377" s="31">
        <v>0.28699999999999998</v>
      </c>
      <c r="H1377" s="31">
        <v>0.26800000000000002</v>
      </c>
      <c r="I1377" s="31">
        <v>6.0999999999999999E-2</v>
      </c>
      <c r="J1377" s="31">
        <v>0.33552631599999999</v>
      </c>
      <c r="K1377" s="31">
        <v>1.9E-2</v>
      </c>
      <c r="L1377" s="29">
        <f t="shared" si="21"/>
        <v>2.0254841997961264</v>
      </c>
    </row>
    <row r="1378" spans="1:12" x14ac:dyDescent="0.2">
      <c r="A1378">
        <v>3962</v>
      </c>
      <c r="B1378" s="43">
        <v>385</v>
      </c>
      <c r="C1378" s="43">
        <v>385</v>
      </c>
      <c r="D1378" s="43">
        <v>338</v>
      </c>
      <c r="E1378" s="31">
        <v>0.878</v>
      </c>
      <c r="F1378" s="31">
        <v>2.3E-2</v>
      </c>
      <c r="G1378" s="31">
        <v>9.4E-2</v>
      </c>
      <c r="H1378" s="31">
        <v>0.38400000000000001</v>
      </c>
      <c r="I1378" s="31">
        <v>0.49399999999999999</v>
      </c>
      <c r="J1378" s="31">
        <v>0.88250652699999999</v>
      </c>
      <c r="K1378" s="31">
        <v>5.0000000000000001E-3</v>
      </c>
      <c r="L1378" s="29">
        <f t="shared" si="21"/>
        <v>3.3557788944723623</v>
      </c>
    </row>
    <row r="1379" spans="1:12" x14ac:dyDescent="0.2">
      <c r="A1379">
        <v>3964</v>
      </c>
      <c r="B1379" s="43">
        <v>217</v>
      </c>
      <c r="C1379" s="43">
        <v>217</v>
      </c>
      <c r="D1379" s="43">
        <v>80</v>
      </c>
      <c r="E1379" s="31">
        <v>0.36899999999999999</v>
      </c>
      <c r="F1379" s="31">
        <v>0.36399999999999999</v>
      </c>
      <c r="G1379" s="31">
        <v>0.26700000000000002</v>
      </c>
      <c r="H1379" s="31">
        <v>0.23</v>
      </c>
      <c r="I1379" s="31">
        <v>0.13800000000000001</v>
      </c>
      <c r="J1379" s="31">
        <v>0.36866359399999998</v>
      </c>
      <c r="K1379" s="31">
        <v>0</v>
      </c>
      <c r="L1379" s="29">
        <f t="shared" si="21"/>
        <v>2.14</v>
      </c>
    </row>
    <row r="1380" spans="1:12" x14ac:dyDescent="0.2">
      <c r="A1380">
        <v>3965</v>
      </c>
      <c r="B1380" s="43">
        <v>391</v>
      </c>
      <c r="C1380" s="43">
        <v>391</v>
      </c>
      <c r="D1380" s="43">
        <v>248</v>
      </c>
      <c r="E1380" s="31">
        <v>0.63400000000000001</v>
      </c>
      <c r="F1380" s="31">
        <v>0.14799999999999999</v>
      </c>
      <c r="G1380" s="31">
        <v>0.21</v>
      </c>
      <c r="H1380" s="31">
        <v>0.432</v>
      </c>
      <c r="I1380" s="31">
        <v>0.20200000000000001</v>
      </c>
      <c r="J1380" s="31">
        <v>0.63917525799999997</v>
      </c>
      <c r="K1380" s="31">
        <v>8.0000000000000002E-3</v>
      </c>
      <c r="L1380" s="29">
        <f t="shared" si="21"/>
        <v>2.693548387096774</v>
      </c>
    </row>
    <row r="1381" spans="1:12" x14ac:dyDescent="0.2">
      <c r="A1381">
        <v>3968</v>
      </c>
      <c r="B1381" s="43">
        <v>352</v>
      </c>
      <c r="C1381" s="43">
        <v>352</v>
      </c>
      <c r="D1381" s="43">
        <v>174</v>
      </c>
      <c r="E1381" s="31">
        <v>0.49399999999999999</v>
      </c>
      <c r="F1381" s="31">
        <v>0.23899999999999999</v>
      </c>
      <c r="G1381" s="31">
        <v>0.24099999999999999</v>
      </c>
      <c r="H1381" s="31">
        <v>0.32400000000000001</v>
      </c>
      <c r="I1381" s="31">
        <v>0.17</v>
      </c>
      <c r="J1381" s="31">
        <v>0.50728863000000002</v>
      </c>
      <c r="K1381" s="31">
        <v>2.5999999999999999E-2</v>
      </c>
      <c r="L1381" s="29">
        <f t="shared" si="21"/>
        <v>2.4363449691991788</v>
      </c>
    </row>
    <row r="1382" spans="1:12" x14ac:dyDescent="0.2">
      <c r="A1382">
        <v>3969</v>
      </c>
      <c r="B1382" s="43">
        <v>322</v>
      </c>
      <c r="C1382" s="43">
        <v>322</v>
      </c>
      <c r="D1382" s="43">
        <v>182</v>
      </c>
      <c r="E1382" s="31">
        <v>0.56499999999999995</v>
      </c>
      <c r="F1382" s="31">
        <v>0.17399999999999999</v>
      </c>
      <c r="G1382" s="31">
        <v>0.252</v>
      </c>
      <c r="H1382" s="31">
        <v>0.40100000000000002</v>
      </c>
      <c r="I1382" s="31">
        <v>0.16500000000000001</v>
      </c>
      <c r="J1382" s="31">
        <v>0.57053291500000003</v>
      </c>
      <c r="K1382" s="31">
        <v>8.9999999999999993E-3</v>
      </c>
      <c r="L1382" s="29">
        <f t="shared" si="21"/>
        <v>2.5640766902119072</v>
      </c>
    </row>
    <row r="1383" spans="1:12" x14ac:dyDescent="0.2">
      <c r="A1383">
        <v>3970</v>
      </c>
      <c r="B1383" s="43">
        <v>253</v>
      </c>
      <c r="C1383" s="43">
        <v>253</v>
      </c>
      <c r="D1383" s="43">
        <v>100</v>
      </c>
      <c r="E1383" s="31">
        <v>0.39500000000000002</v>
      </c>
      <c r="F1383" s="31">
        <v>0.312</v>
      </c>
      <c r="G1383" s="31">
        <v>0.27700000000000002</v>
      </c>
      <c r="H1383" s="31">
        <v>0.22900000000000001</v>
      </c>
      <c r="I1383" s="31">
        <v>0.16600000000000001</v>
      </c>
      <c r="J1383" s="31">
        <v>0.40160642600000002</v>
      </c>
      <c r="K1383" s="31">
        <v>1.6E-2</v>
      </c>
      <c r="L1383" s="29">
        <f t="shared" si="21"/>
        <v>2.2530487804878052</v>
      </c>
    </row>
    <row r="1384" spans="1:12" x14ac:dyDescent="0.2">
      <c r="A1384">
        <v>3971</v>
      </c>
      <c r="B1384" s="43">
        <v>237</v>
      </c>
      <c r="C1384" s="43">
        <v>237</v>
      </c>
      <c r="D1384" s="43">
        <v>109</v>
      </c>
      <c r="E1384" s="31">
        <v>0.46</v>
      </c>
      <c r="F1384" s="31">
        <v>0.308</v>
      </c>
      <c r="G1384" s="31">
        <v>0.219</v>
      </c>
      <c r="H1384" s="31">
        <v>0.26600000000000001</v>
      </c>
      <c r="I1384" s="31">
        <v>0.19400000000000001</v>
      </c>
      <c r="J1384" s="31">
        <v>0.46581196600000002</v>
      </c>
      <c r="K1384" s="31">
        <v>1.2999999999999999E-2</v>
      </c>
      <c r="L1384" s="29">
        <f t="shared" si="21"/>
        <v>2.3505572441742659</v>
      </c>
    </row>
    <row r="1385" spans="1:12" x14ac:dyDescent="0.2">
      <c r="A1385">
        <v>3972</v>
      </c>
      <c r="B1385" s="43">
        <v>26</v>
      </c>
      <c r="C1385" s="43">
        <v>26</v>
      </c>
      <c r="D1385" s="43">
        <v>8</v>
      </c>
      <c r="E1385" s="31">
        <v>0.308</v>
      </c>
      <c r="F1385" s="31">
        <v>0.38500000000000001</v>
      </c>
      <c r="G1385" s="31">
        <v>0.23100000000000001</v>
      </c>
      <c r="H1385" s="31">
        <v>0.308</v>
      </c>
      <c r="I1385" s="31">
        <v>0</v>
      </c>
      <c r="J1385" s="31">
        <v>0.33333333300000001</v>
      </c>
      <c r="K1385" s="31">
        <v>7.6999999999999999E-2</v>
      </c>
      <c r="L1385" s="29">
        <f t="shared" si="21"/>
        <v>1.9187432286023833</v>
      </c>
    </row>
    <row r="1386" spans="1:12" x14ac:dyDescent="0.2">
      <c r="A1386">
        <v>3974</v>
      </c>
      <c r="B1386" s="43">
        <v>261</v>
      </c>
      <c r="C1386" s="43">
        <v>261</v>
      </c>
      <c r="D1386" s="43">
        <v>181</v>
      </c>
      <c r="E1386" s="31">
        <v>0.69299999999999995</v>
      </c>
      <c r="F1386" s="31">
        <v>5.3999999999999999E-2</v>
      </c>
      <c r="G1386" s="31">
        <v>7.6999999999999999E-2</v>
      </c>
      <c r="H1386" s="31">
        <v>0.28399999999999997</v>
      </c>
      <c r="I1386" s="31">
        <v>0.41</v>
      </c>
      <c r="J1386" s="31">
        <v>0.841860465</v>
      </c>
      <c r="K1386" s="31">
        <v>0.17599999999999999</v>
      </c>
      <c r="L1386" s="29">
        <f t="shared" si="21"/>
        <v>3.2766990291262128</v>
      </c>
    </row>
    <row r="1387" spans="1:12" x14ac:dyDescent="0.2">
      <c r="A1387">
        <v>3977</v>
      </c>
      <c r="B1387" s="43">
        <v>175</v>
      </c>
      <c r="C1387" s="43">
        <v>175</v>
      </c>
      <c r="D1387" s="43">
        <v>113</v>
      </c>
      <c r="E1387" s="31">
        <v>0.64600000000000002</v>
      </c>
      <c r="F1387" s="31">
        <v>0.08</v>
      </c>
      <c r="G1387" s="31">
        <v>0.27400000000000002</v>
      </c>
      <c r="H1387" s="31">
        <v>0.434</v>
      </c>
      <c r="I1387" s="31">
        <v>0.21099999999999999</v>
      </c>
      <c r="J1387" s="31">
        <v>0.64571428600000003</v>
      </c>
      <c r="K1387" s="31">
        <v>0</v>
      </c>
      <c r="L1387" s="29">
        <f t="shared" si="21"/>
        <v>2.774</v>
      </c>
    </row>
    <row r="1388" spans="1:12" x14ac:dyDescent="0.2">
      <c r="A1388">
        <v>3994</v>
      </c>
      <c r="B1388" s="43">
        <v>372</v>
      </c>
      <c r="C1388" s="43">
        <v>372</v>
      </c>
      <c r="D1388" s="43">
        <v>221</v>
      </c>
      <c r="E1388" s="31">
        <v>0.59399999999999997</v>
      </c>
      <c r="F1388" s="31">
        <v>0.183</v>
      </c>
      <c r="G1388" s="31">
        <v>0.21</v>
      </c>
      <c r="H1388" s="31">
        <v>0.25800000000000001</v>
      </c>
      <c r="I1388" s="31">
        <v>0.33600000000000002</v>
      </c>
      <c r="J1388" s="31">
        <v>0.602179837</v>
      </c>
      <c r="K1388" s="31">
        <v>1.2999999999999999E-2</v>
      </c>
      <c r="L1388" s="29">
        <f t="shared" si="21"/>
        <v>2.756838905775076</v>
      </c>
    </row>
    <row r="1389" spans="1:12" x14ac:dyDescent="0.2">
      <c r="A1389">
        <v>3995</v>
      </c>
      <c r="B1389" s="43">
        <v>237</v>
      </c>
      <c r="C1389" s="43">
        <v>237</v>
      </c>
      <c r="D1389" s="43">
        <v>119</v>
      </c>
      <c r="E1389" s="31">
        <v>0.502</v>
      </c>
      <c r="F1389" s="31">
        <v>0.28699999999999998</v>
      </c>
      <c r="G1389" s="31">
        <v>0.20300000000000001</v>
      </c>
      <c r="H1389" s="31">
        <v>0.27400000000000002</v>
      </c>
      <c r="I1389" s="31">
        <v>0.22800000000000001</v>
      </c>
      <c r="J1389" s="31">
        <v>0.50638297899999996</v>
      </c>
      <c r="K1389" s="31">
        <v>8.0000000000000002E-3</v>
      </c>
      <c r="L1389" s="29">
        <f t="shared" si="21"/>
        <v>2.4465725806451615</v>
      </c>
    </row>
    <row r="1390" spans="1:12" x14ac:dyDescent="0.2">
      <c r="A1390">
        <v>3996</v>
      </c>
      <c r="B1390" s="43">
        <v>222</v>
      </c>
      <c r="C1390" s="43">
        <v>222</v>
      </c>
      <c r="D1390" s="43">
        <v>127</v>
      </c>
      <c r="E1390" s="31">
        <v>0.57199999999999995</v>
      </c>
      <c r="F1390" s="31">
        <v>0.24299999999999999</v>
      </c>
      <c r="G1390" s="31">
        <v>0.185</v>
      </c>
      <c r="H1390" s="31">
        <v>0.311</v>
      </c>
      <c r="I1390" s="31">
        <v>0.26100000000000001</v>
      </c>
      <c r="J1390" s="31">
        <v>0.57207207199999999</v>
      </c>
      <c r="K1390" s="31">
        <v>0</v>
      </c>
      <c r="L1390" s="29">
        <f t="shared" si="21"/>
        <v>2.59</v>
      </c>
    </row>
    <row r="1391" spans="1:12" x14ac:dyDescent="0.2">
      <c r="A1391">
        <v>3997</v>
      </c>
      <c r="B1391" s="43">
        <v>555</v>
      </c>
      <c r="C1391" s="43">
        <v>555</v>
      </c>
      <c r="D1391" s="43">
        <v>297</v>
      </c>
      <c r="E1391" s="31">
        <v>0.53500000000000003</v>
      </c>
      <c r="F1391" s="31">
        <v>0.222</v>
      </c>
      <c r="G1391" s="31">
        <v>0.23599999999999999</v>
      </c>
      <c r="H1391" s="31">
        <v>0.34100000000000003</v>
      </c>
      <c r="I1391" s="31">
        <v>0.19500000000000001</v>
      </c>
      <c r="J1391" s="31">
        <v>0.53901996399999996</v>
      </c>
      <c r="K1391" s="31">
        <v>7.0000000000000001E-3</v>
      </c>
      <c r="L1391" s="29">
        <f t="shared" si="21"/>
        <v>2.5146022155085599</v>
      </c>
    </row>
    <row r="1392" spans="1:12" x14ac:dyDescent="0.2">
      <c r="A1392">
        <v>4000</v>
      </c>
      <c r="B1392" s="43">
        <v>414</v>
      </c>
      <c r="C1392" s="43">
        <v>414</v>
      </c>
      <c r="D1392" s="43">
        <v>184</v>
      </c>
      <c r="E1392" s="31">
        <v>0.44400000000000001</v>
      </c>
      <c r="F1392" s="31">
        <v>0.312</v>
      </c>
      <c r="G1392" s="31">
        <v>0.24399999999999999</v>
      </c>
      <c r="H1392" s="31">
        <v>0.23699999999999999</v>
      </c>
      <c r="I1392" s="31">
        <v>0.20799999999999999</v>
      </c>
      <c r="J1392" s="31">
        <v>0.44444444399999999</v>
      </c>
      <c r="K1392" s="31">
        <v>0</v>
      </c>
      <c r="L1392" s="29">
        <f t="shared" si="21"/>
        <v>2.343</v>
      </c>
    </row>
    <row r="1393" spans="1:12" x14ac:dyDescent="0.2">
      <c r="A1393">
        <v>4003</v>
      </c>
      <c r="B1393" s="43"/>
      <c r="C1393" s="43"/>
      <c r="D1393" s="43"/>
      <c r="E1393" s="31">
        <v>0.6</v>
      </c>
      <c r="F1393" s="31">
        <v>0.1</v>
      </c>
      <c r="G1393" s="31">
        <v>0.05</v>
      </c>
      <c r="H1393" s="31">
        <v>0.5</v>
      </c>
      <c r="I1393" s="31">
        <v>0.1</v>
      </c>
      <c r="J1393" s="31">
        <v>0.8</v>
      </c>
      <c r="K1393" s="31">
        <v>0.25</v>
      </c>
      <c r="L1393" s="29">
        <f t="shared" si="21"/>
        <v>2.8000000000000003</v>
      </c>
    </row>
    <row r="1394" spans="1:12" x14ac:dyDescent="0.2">
      <c r="A1394">
        <v>4004</v>
      </c>
      <c r="B1394" s="43">
        <v>233</v>
      </c>
      <c r="C1394" s="43">
        <v>233</v>
      </c>
      <c r="D1394" s="43">
        <v>170</v>
      </c>
      <c r="E1394" s="31">
        <v>0.73</v>
      </c>
      <c r="F1394" s="31">
        <v>0.112</v>
      </c>
      <c r="G1394" s="31">
        <v>0.155</v>
      </c>
      <c r="H1394" s="31">
        <v>0.40799999999999997</v>
      </c>
      <c r="I1394" s="31">
        <v>0.32200000000000001</v>
      </c>
      <c r="J1394" s="31">
        <v>0.732758621</v>
      </c>
      <c r="K1394" s="31">
        <v>4.0000000000000001E-3</v>
      </c>
      <c r="L1394" s="29">
        <f t="shared" si="21"/>
        <v>2.9457831325301207</v>
      </c>
    </row>
    <row r="1395" spans="1:12" x14ac:dyDescent="0.2">
      <c r="A1395">
        <v>4011</v>
      </c>
      <c r="B1395" s="43">
        <v>95</v>
      </c>
      <c r="C1395" s="43">
        <v>95</v>
      </c>
      <c r="D1395" s="43">
        <v>65</v>
      </c>
      <c r="E1395" s="31">
        <v>0.68400000000000005</v>
      </c>
      <c r="F1395" s="31">
        <v>0.16800000000000001</v>
      </c>
      <c r="G1395" s="31">
        <v>0.13700000000000001</v>
      </c>
      <c r="H1395" s="31">
        <v>0.42099999999999999</v>
      </c>
      <c r="I1395" s="31">
        <v>0.26300000000000001</v>
      </c>
      <c r="J1395" s="31">
        <v>0.691489362</v>
      </c>
      <c r="K1395" s="31">
        <v>1.0999999999999999E-2</v>
      </c>
      <c r="L1395" s="29">
        <f t="shared" si="21"/>
        <v>2.7876643073811933</v>
      </c>
    </row>
    <row r="1396" spans="1:12" x14ac:dyDescent="0.2">
      <c r="A1396">
        <v>4013</v>
      </c>
      <c r="B1396" s="43">
        <v>320</v>
      </c>
      <c r="C1396" s="43">
        <v>320</v>
      </c>
      <c r="D1396" s="43">
        <v>146</v>
      </c>
      <c r="E1396" s="31">
        <v>0.45600000000000002</v>
      </c>
      <c r="F1396" s="31">
        <v>0.28799999999999998</v>
      </c>
      <c r="G1396" s="31">
        <v>0.253</v>
      </c>
      <c r="H1396" s="31">
        <v>0.25900000000000001</v>
      </c>
      <c r="I1396" s="31">
        <v>0.19700000000000001</v>
      </c>
      <c r="J1396" s="31">
        <v>0.45768025099999998</v>
      </c>
      <c r="K1396" s="31">
        <v>3.0000000000000001E-3</v>
      </c>
      <c r="L1396" s="29">
        <f t="shared" si="21"/>
        <v>2.3660982948846541</v>
      </c>
    </row>
    <row r="1397" spans="1:12" x14ac:dyDescent="0.2">
      <c r="A1397">
        <v>4014</v>
      </c>
      <c r="B1397" s="43">
        <v>162</v>
      </c>
      <c r="C1397" s="43">
        <v>162</v>
      </c>
      <c r="D1397" s="43">
        <v>117</v>
      </c>
      <c r="E1397" s="31">
        <v>0.72199999999999998</v>
      </c>
      <c r="F1397" s="31">
        <v>9.2999999999999999E-2</v>
      </c>
      <c r="G1397" s="31">
        <v>0.16700000000000001</v>
      </c>
      <c r="H1397" s="31">
        <v>0.309</v>
      </c>
      <c r="I1397" s="31">
        <v>0.41399999999999998</v>
      </c>
      <c r="J1397" s="31">
        <v>0.73584905700000003</v>
      </c>
      <c r="K1397" s="31">
        <v>1.9E-2</v>
      </c>
      <c r="L1397" s="29">
        <f t="shared" si="21"/>
        <v>3.0682976554536188</v>
      </c>
    </row>
    <row r="1398" spans="1:12" x14ac:dyDescent="0.2">
      <c r="A1398">
        <v>4015</v>
      </c>
      <c r="B1398" s="43">
        <v>169</v>
      </c>
      <c r="C1398" s="43">
        <v>169</v>
      </c>
      <c r="D1398" s="43">
        <v>99</v>
      </c>
      <c r="E1398" s="31">
        <v>0.58599999999999997</v>
      </c>
      <c r="F1398" s="31">
        <v>0.17799999999999999</v>
      </c>
      <c r="G1398" s="31">
        <v>0.219</v>
      </c>
      <c r="H1398" s="31">
        <v>0.308</v>
      </c>
      <c r="I1398" s="31">
        <v>0.27800000000000002</v>
      </c>
      <c r="J1398" s="31">
        <v>0.59638554200000005</v>
      </c>
      <c r="K1398" s="31">
        <v>1.7999999999999999E-2</v>
      </c>
      <c r="L1398" s="29">
        <f t="shared" si="21"/>
        <v>2.7006109979633401</v>
      </c>
    </row>
    <row r="1399" spans="1:12" x14ac:dyDescent="0.2">
      <c r="A1399">
        <v>4016</v>
      </c>
      <c r="B1399" s="43">
        <v>239</v>
      </c>
      <c r="C1399" s="43">
        <v>239</v>
      </c>
      <c r="D1399" s="43">
        <v>136</v>
      </c>
      <c r="E1399" s="31">
        <v>0.56899999999999995</v>
      </c>
      <c r="F1399" s="31">
        <v>0.17599999999999999</v>
      </c>
      <c r="G1399" s="31">
        <v>0.24299999999999999</v>
      </c>
      <c r="H1399" s="31">
        <v>0.28000000000000003</v>
      </c>
      <c r="I1399" s="31">
        <v>0.28899999999999998</v>
      </c>
      <c r="J1399" s="31">
        <v>0.57627118600000005</v>
      </c>
      <c r="K1399" s="31">
        <v>1.2999999999999999E-2</v>
      </c>
      <c r="L1399" s="29">
        <f t="shared" si="21"/>
        <v>2.6930091185410334</v>
      </c>
    </row>
    <row r="1400" spans="1:12" x14ac:dyDescent="0.2">
      <c r="A1400">
        <v>4017</v>
      </c>
      <c r="B1400" s="43">
        <v>382</v>
      </c>
      <c r="C1400" s="43">
        <v>382</v>
      </c>
      <c r="D1400" s="43">
        <v>279</v>
      </c>
      <c r="E1400" s="31">
        <v>0.73</v>
      </c>
      <c r="F1400" s="31">
        <v>0.11799999999999999</v>
      </c>
      <c r="G1400" s="31">
        <v>0.14699999999999999</v>
      </c>
      <c r="H1400" s="31">
        <v>0.28799999999999998</v>
      </c>
      <c r="I1400" s="31">
        <v>0.442</v>
      </c>
      <c r="J1400" s="31">
        <v>0.73421052600000003</v>
      </c>
      <c r="K1400" s="31">
        <v>5.0000000000000001E-3</v>
      </c>
      <c r="L1400" s="29">
        <f t="shared" si="21"/>
        <v>3.0592964824120599</v>
      </c>
    </row>
    <row r="1401" spans="1:12" x14ac:dyDescent="0.2">
      <c r="A1401">
        <v>4018</v>
      </c>
      <c r="B1401" s="43">
        <v>193</v>
      </c>
      <c r="C1401" s="43">
        <v>194</v>
      </c>
      <c r="D1401" s="43">
        <v>149</v>
      </c>
      <c r="E1401" s="31">
        <v>0.76800000000000002</v>
      </c>
      <c r="F1401" s="31">
        <v>6.7000000000000004E-2</v>
      </c>
      <c r="G1401" s="31">
        <v>0.155</v>
      </c>
      <c r="H1401" s="31">
        <v>0.316</v>
      </c>
      <c r="I1401" s="31">
        <v>0.45100000000000001</v>
      </c>
      <c r="J1401" s="31">
        <v>0.77486911000000003</v>
      </c>
      <c r="K1401" s="31">
        <v>0.01</v>
      </c>
      <c r="L1401" s="29">
        <f t="shared" si="21"/>
        <v>3.1606060606060606</v>
      </c>
    </row>
    <row r="1402" spans="1:12" x14ac:dyDescent="0.2">
      <c r="A1402">
        <v>4021</v>
      </c>
      <c r="B1402" s="43">
        <v>925</v>
      </c>
      <c r="C1402" s="43">
        <v>925</v>
      </c>
      <c r="D1402" s="43">
        <v>671</v>
      </c>
      <c r="E1402" s="31">
        <v>0.72499999999999998</v>
      </c>
      <c r="F1402" s="31">
        <v>0.11</v>
      </c>
      <c r="G1402" s="31">
        <v>0.14599999999999999</v>
      </c>
      <c r="H1402" s="31">
        <v>0.38400000000000001</v>
      </c>
      <c r="I1402" s="31">
        <v>0.34200000000000003</v>
      </c>
      <c r="J1402" s="31">
        <v>0.73898678399999995</v>
      </c>
      <c r="K1402" s="31">
        <v>1.7999999999999999E-2</v>
      </c>
      <c r="L1402" s="29">
        <f t="shared" si="21"/>
        <v>2.9755600814663952</v>
      </c>
    </row>
    <row r="1403" spans="1:12" x14ac:dyDescent="0.2">
      <c r="A1403">
        <v>4028</v>
      </c>
      <c r="B1403" s="43">
        <v>904</v>
      </c>
      <c r="C1403" s="43">
        <v>904</v>
      </c>
      <c r="D1403" s="43">
        <v>629</v>
      </c>
      <c r="E1403" s="31">
        <v>0.69599999999999995</v>
      </c>
      <c r="F1403" s="31">
        <v>0.111</v>
      </c>
      <c r="G1403" s="31">
        <v>0.186</v>
      </c>
      <c r="H1403" s="31">
        <v>0.41</v>
      </c>
      <c r="I1403" s="31">
        <v>0.28499999999999998</v>
      </c>
      <c r="J1403" s="31">
        <v>0.70122631000000002</v>
      </c>
      <c r="K1403" s="31">
        <v>8.0000000000000002E-3</v>
      </c>
      <c r="L1403" s="29">
        <f t="shared" si="21"/>
        <v>2.876008064516129</v>
      </c>
    </row>
    <row r="1404" spans="1:12" x14ac:dyDescent="0.2">
      <c r="A1404">
        <v>4029</v>
      </c>
      <c r="B1404" s="43">
        <v>234</v>
      </c>
      <c r="C1404" s="43">
        <v>234</v>
      </c>
      <c r="D1404" s="43">
        <v>145</v>
      </c>
      <c r="E1404" s="31">
        <v>0.62</v>
      </c>
      <c r="F1404" s="31">
        <v>0.17100000000000001</v>
      </c>
      <c r="G1404" s="31">
        <v>0.20100000000000001</v>
      </c>
      <c r="H1404" s="31">
        <v>0.33800000000000002</v>
      </c>
      <c r="I1404" s="31">
        <v>0.28199999999999997</v>
      </c>
      <c r="J1404" s="31">
        <v>0.625</v>
      </c>
      <c r="K1404" s="31">
        <v>8.9999999999999993E-3</v>
      </c>
      <c r="L1404" s="29">
        <f t="shared" si="21"/>
        <v>2.7396569122098891</v>
      </c>
    </row>
    <row r="1405" spans="1:12" x14ac:dyDescent="0.2">
      <c r="A1405">
        <v>4031</v>
      </c>
      <c r="B1405" s="43">
        <v>197</v>
      </c>
      <c r="C1405" s="43">
        <v>197</v>
      </c>
      <c r="D1405" s="43">
        <v>88</v>
      </c>
      <c r="E1405" s="31">
        <v>0.44700000000000001</v>
      </c>
      <c r="F1405" s="31">
        <v>0.27400000000000002</v>
      </c>
      <c r="G1405" s="31">
        <v>0.27400000000000002</v>
      </c>
      <c r="H1405" s="31">
        <v>0.371</v>
      </c>
      <c r="I1405" s="31">
        <v>7.5999999999999998E-2</v>
      </c>
      <c r="J1405" s="31">
        <v>0.44897959199999998</v>
      </c>
      <c r="K1405" s="31">
        <v>5.0000000000000001E-3</v>
      </c>
      <c r="L1405" s="29">
        <f t="shared" si="21"/>
        <v>2.2502512562814068</v>
      </c>
    </row>
    <row r="1406" spans="1:12" x14ac:dyDescent="0.2">
      <c r="A1406">
        <v>4033</v>
      </c>
      <c r="B1406" s="43">
        <v>194</v>
      </c>
      <c r="C1406" s="43">
        <v>194</v>
      </c>
      <c r="D1406" s="43">
        <v>81</v>
      </c>
      <c r="E1406" s="31">
        <v>0.41799999999999998</v>
      </c>
      <c r="F1406" s="31">
        <v>0.29899999999999999</v>
      </c>
      <c r="G1406" s="31">
        <v>0.27300000000000002</v>
      </c>
      <c r="H1406" s="31">
        <v>0.25800000000000001</v>
      </c>
      <c r="I1406" s="31">
        <v>0.16</v>
      </c>
      <c r="J1406" s="31">
        <v>0.421875</v>
      </c>
      <c r="K1406" s="31">
        <v>0.01</v>
      </c>
      <c r="L1406" s="29">
        <f t="shared" si="21"/>
        <v>2.2818181818181817</v>
      </c>
    </row>
    <row r="1407" spans="1:12" x14ac:dyDescent="0.2">
      <c r="A1407">
        <v>4034</v>
      </c>
      <c r="B1407" s="43">
        <v>201</v>
      </c>
      <c r="C1407" s="43">
        <v>201</v>
      </c>
      <c r="D1407" s="43">
        <v>103</v>
      </c>
      <c r="E1407" s="31">
        <v>0.51200000000000001</v>
      </c>
      <c r="F1407" s="31">
        <v>0.28399999999999997</v>
      </c>
      <c r="G1407" s="31">
        <v>0.184</v>
      </c>
      <c r="H1407" s="31">
        <v>0.29399999999999998</v>
      </c>
      <c r="I1407" s="31">
        <v>0.219</v>
      </c>
      <c r="J1407" s="31">
        <v>0.52284264000000003</v>
      </c>
      <c r="K1407" s="31">
        <v>0.02</v>
      </c>
      <c r="L1407" s="29">
        <f t="shared" si="21"/>
        <v>2.4591836734693877</v>
      </c>
    </row>
    <row r="1408" spans="1:12" x14ac:dyDescent="0.2">
      <c r="A1408">
        <v>4035</v>
      </c>
      <c r="B1408" s="43">
        <v>400</v>
      </c>
      <c r="C1408" s="43">
        <v>400</v>
      </c>
      <c r="D1408" s="43">
        <v>285</v>
      </c>
      <c r="E1408" s="31">
        <v>0.71299999999999997</v>
      </c>
      <c r="F1408" s="31">
        <v>0.123</v>
      </c>
      <c r="G1408" s="31">
        <v>0.155</v>
      </c>
      <c r="H1408" s="31">
        <v>0.29799999999999999</v>
      </c>
      <c r="I1408" s="31">
        <v>0.41499999999999998</v>
      </c>
      <c r="J1408" s="31">
        <v>0.71969696999999999</v>
      </c>
      <c r="K1408" s="31">
        <v>0.01</v>
      </c>
      <c r="L1408" s="29">
        <f t="shared" si="21"/>
        <v>3.0171717171717174</v>
      </c>
    </row>
    <row r="1409" spans="1:12" x14ac:dyDescent="0.2">
      <c r="A1409">
        <v>4036</v>
      </c>
      <c r="B1409" s="43">
        <v>234</v>
      </c>
      <c r="C1409" s="43">
        <v>234</v>
      </c>
      <c r="D1409" s="43">
        <v>120</v>
      </c>
      <c r="E1409" s="31">
        <v>0.51300000000000001</v>
      </c>
      <c r="F1409" s="31">
        <v>0.20499999999999999</v>
      </c>
      <c r="G1409" s="31">
        <v>0.27400000000000002</v>
      </c>
      <c r="H1409" s="31">
        <v>0.28599999999999998</v>
      </c>
      <c r="I1409" s="31">
        <v>0.22600000000000001</v>
      </c>
      <c r="J1409" s="31">
        <v>0.517241379</v>
      </c>
      <c r="K1409" s="31">
        <v>8.9999999999999993E-3</v>
      </c>
      <c r="L1409" s="29">
        <f t="shared" si="21"/>
        <v>2.5378405650857716</v>
      </c>
    </row>
    <row r="1410" spans="1:12" x14ac:dyDescent="0.2">
      <c r="A1410">
        <v>4039</v>
      </c>
      <c r="B1410" s="43">
        <v>57</v>
      </c>
      <c r="C1410" s="43">
        <v>57</v>
      </c>
      <c r="D1410" s="43">
        <v>20</v>
      </c>
      <c r="E1410" s="31">
        <v>0.35099999999999998</v>
      </c>
      <c r="F1410" s="31">
        <v>0.49099999999999999</v>
      </c>
      <c r="G1410" s="31">
        <v>0.14000000000000001</v>
      </c>
      <c r="H1410" s="31">
        <v>0.22800000000000001</v>
      </c>
      <c r="I1410" s="31">
        <v>0.123</v>
      </c>
      <c r="J1410" s="31">
        <v>0.35714285699999998</v>
      </c>
      <c r="K1410" s="31">
        <v>1.7999999999999999E-2</v>
      </c>
      <c r="L1410" s="29">
        <f t="shared" si="21"/>
        <v>1.9826883910386965</v>
      </c>
    </row>
    <row r="1411" spans="1:12" x14ac:dyDescent="0.2">
      <c r="A1411">
        <v>4040</v>
      </c>
      <c r="B1411" s="43">
        <v>859</v>
      </c>
      <c r="C1411" s="43">
        <v>859</v>
      </c>
      <c r="D1411" s="43">
        <v>510</v>
      </c>
      <c r="E1411" s="31">
        <v>0.59399999999999997</v>
      </c>
      <c r="F1411" s="31">
        <v>0.16400000000000001</v>
      </c>
      <c r="G1411" s="31">
        <v>0.217</v>
      </c>
      <c r="H1411" s="31">
        <v>0.375</v>
      </c>
      <c r="I1411" s="31">
        <v>0.219</v>
      </c>
      <c r="J1411" s="31">
        <v>0.60931899599999995</v>
      </c>
      <c r="K1411" s="31">
        <v>2.5999999999999999E-2</v>
      </c>
      <c r="L1411" s="29">
        <f t="shared" ref="L1411:L1474" si="22">(F1411+2*G1411+3*H1411+4*I1411)/(1-K1411)</f>
        <v>2.668377823408624</v>
      </c>
    </row>
    <row r="1412" spans="1:12" x14ac:dyDescent="0.2">
      <c r="A1412">
        <v>4041</v>
      </c>
      <c r="B1412" s="43">
        <v>523</v>
      </c>
      <c r="C1412" s="43">
        <v>523</v>
      </c>
      <c r="D1412" s="43">
        <v>344</v>
      </c>
      <c r="E1412" s="31">
        <v>0.65800000000000003</v>
      </c>
      <c r="F1412" s="31">
        <v>0.14499999999999999</v>
      </c>
      <c r="G1412" s="31">
        <v>0.17599999999999999</v>
      </c>
      <c r="H1412" s="31">
        <v>0.27200000000000002</v>
      </c>
      <c r="I1412" s="31">
        <v>0.38600000000000001</v>
      </c>
      <c r="J1412" s="31">
        <v>0.671875</v>
      </c>
      <c r="K1412" s="31">
        <v>2.1000000000000001E-2</v>
      </c>
      <c r="L1412" s="29">
        <f t="shared" si="22"/>
        <v>2.9182839632277839</v>
      </c>
    </row>
    <row r="1413" spans="1:12" x14ac:dyDescent="0.2">
      <c r="A1413">
        <v>4042</v>
      </c>
      <c r="B1413" s="43">
        <v>64</v>
      </c>
      <c r="C1413" s="43">
        <v>64</v>
      </c>
      <c r="D1413" s="43">
        <v>26</v>
      </c>
      <c r="E1413" s="31">
        <v>0.40600000000000003</v>
      </c>
      <c r="F1413" s="31">
        <v>0.28100000000000003</v>
      </c>
      <c r="G1413" s="31">
        <v>0.156</v>
      </c>
      <c r="H1413" s="31">
        <v>0.32800000000000001</v>
      </c>
      <c r="I1413" s="31">
        <v>7.8E-2</v>
      </c>
      <c r="J1413" s="31">
        <v>0.48148148099999999</v>
      </c>
      <c r="K1413" s="31">
        <v>0.156</v>
      </c>
      <c r="L1413" s="29">
        <f t="shared" si="22"/>
        <v>2.2381516587677726</v>
      </c>
    </row>
    <row r="1414" spans="1:12" x14ac:dyDescent="0.2">
      <c r="A1414">
        <v>4049</v>
      </c>
      <c r="B1414" s="43">
        <v>59</v>
      </c>
      <c r="C1414" s="43">
        <v>59</v>
      </c>
      <c r="D1414" s="43">
        <v>26</v>
      </c>
      <c r="E1414" s="31">
        <v>0.441</v>
      </c>
      <c r="F1414" s="31">
        <v>0.13600000000000001</v>
      </c>
      <c r="G1414" s="31">
        <v>0.32200000000000001</v>
      </c>
      <c r="H1414" s="31">
        <v>0.27100000000000002</v>
      </c>
      <c r="I1414" s="31">
        <v>0.16900000000000001</v>
      </c>
      <c r="J1414" s="31">
        <v>0.49056603799999998</v>
      </c>
      <c r="K1414" s="31">
        <v>0.10199999999999999</v>
      </c>
      <c r="L1414" s="29">
        <f t="shared" si="22"/>
        <v>2.5267260579064588</v>
      </c>
    </row>
    <row r="1415" spans="1:12" x14ac:dyDescent="0.2">
      <c r="A1415">
        <v>4051</v>
      </c>
      <c r="B1415" s="43">
        <v>868</v>
      </c>
      <c r="C1415" s="43">
        <v>868</v>
      </c>
      <c r="D1415" s="43">
        <v>391</v>
      </c>
      <c r="E1415" s="31">
        <v>0.45</v>
      </c>
      <c r="F1415" s="31">
        <v>0.29699999999999999</v>
      </c>
      <c r="G1415" s="31">
        <v>0.23400000000000001</v>
      </c>
      <c r="H1415" s="31">
        <v>0.315</v>
      </c>
      <c r="I1415" s="31">
        <v>0.13600000000000001</v>
      </c>
      <c r="J1415" s="31">
        <v>0.45892018800000001</v>
      </c>
      <c r="K1415" s="31">
        <v>1.7999999999999999E-2</v>
      </c>
      <c r="L1415" s="29">
        <f t="shared" si="22"/>
        <v>2.2953156822810592</v>
      </c>
    </row>
    <row r="1416" spans="1:12" x14ac:dyDescent="0.2">
      <c r="A1416">
        <v>4055</v>
      </c>
      <c r="B1416" s="43">
        <v>787</v>
      </c>
      <c r="C1416" s="43">
        <v>787</v>
      </c>
      <c r="D1416" s="43">
        <v>480</v>
      </c>
      <c r="E1416" s="31">
        <v>0.61</v>
      </c>
      <c r="F1416" s="31">
        <v>0.14099999999999999</v>
      </c>
      <c r="G1416" s="31">
        <v>0.24099999999999999</v>
      </c>
      <c r="H1416" s="31">
        <v>0.41899999999999998</v>
      </c>
      <c r="I1416" s="31">
        <v>0.191</v>
      </c>
      <c r="J1416" s="31">
        <v>0.61459667100000004</v>
      </c>
      <c r="K1416" s="31">
        <v>8.0000000000000002E-3</v>
      </c>
      <c r="L1416" s="29">
        <f t="shared" si="22"/>
        <v>2.6653225806451615</v>
      </c>
    </row>
    <row r="1417" spans="1:12" x14ac:dyDescent="0.2">
      <c r="A1417">
        <v>4058</v>
      </c>
      <c r="B1417" s="43">
        <v>288</v>
      </c>
      <c r="C1417" s="43">
        <v>288</v>
      </c>
      <c r="D1417" s="43">
        <v>189</v>
      </c>
      <c r="E1417" s="31">
        <v>0.65600000000000003</v>
      </c>
      <c r="F1417" s="31">
        <v>0.153</v>
      </c>
      <c r="G1417" s="31">
        <v>0.18099999999999999</v>
      </c>
      <c r="H1417" s="31">
        <v>0.35099999999999998</v>
      </c>
      <c r="I1417" s="31">
        <v>0.30599999999999999</v>
      </c>
      <c r="J1417" s="31">
        <v>0.663157895</v>
      </c>
      <c r="K1417" s="31">
        <v>0.01</v>
      </c>
      <c r="L1417" s="29">
        <f t="shared" si="22"/>
        <v>2.8202020202020202</v>
      </c>
    </row>
    <row r="1418" spans="1:12" x14ac:dyDescent="0.2">
      <c r="A1418">
        <v>4059</v>
      </c>
      <c r="B1418" s="43">
        <v>337</v>
      </c>
      <c r="C1418" s="43">
        <v>337</v>
      </c>
      <c r="D1418" s="43">
        <v>171</v>
      </c>
      <c r="E1418" s="31">
        <v>0.50700000000000001</v>
      </c>
      <c r="F1418" s="31">
        <v>0.252</v>
      </c>
      <c r="G1418" s="31">
        <v>0.22600000000000001</v>
      </c>
      <c r="H1418" s="31">
        <v>0.19</v>
      </c>
      <c r="I1418" s="31">
        <v>0.318</v>
      </c>
      <c r="J1418" s="31">
        <v>0.51506024100000003</v>
      </c>
      <c r="K1418" s="31">
        <v>1.4999999999999999E-2</v>
      </c>
      <c r="L1418" s="29">
        <f t="shared" si="22"/>
        <v>2.5847715736040611</v>
      </c>
    </row>
    <row r="1419" spans="1:12" x14ac:dyDescent="0.2">
      <c r="A1419">
        <v>4060</v>
      </c>
      <c r="B1419" s="43">
        <v>321</v>
      </c>
      <c r="C1419" s="43">
        <v>321</v>
      </c>
      <c r="D1419" s="43">
        <v>191</v>
      </c>
      <c r="E1419" s="31">
        <v>0.59499999999999997</v>
      </c>
      <c r="F1419" s="31">
        <v>0.19600000000000001</v>
      </c>
      <c r="G1419" s="31">
        <v>0.20899999999999999</v>
      </c>
      <c r="H1419" s="31">
        <v>0.27700000000000002</v>
      </c>
      <c r="I1419" s="31">
        <v>0.318</v>
      </c>
      <c r="J1419" s="31">
        <v>0.59501557599999999</v>
      </c>
      <c r="K1419" s="31">
        <v>0</v>
      </c>
      <c r="L1419" s="29">
        <f t="shared" si="22"/>
        <v>2.7170000000000001</v>
      </c>
    </row>
    <row r="1420" spans="1:12" x14ac:dyDescent="0.2">
      <c r="A1420">
        <v>4062</v>
      </c>
      <c r="B1420" s="43">
        <v>136</v>
      </c>
      <c r="C1420" s="43">
        <v>136</v>
      </c>
      <c r="D1420" s="43">
        <v>115</v>
      </c>
      <c r="E1420" s="31">
        <v>0.84599999999999997</v>
      </c>
      <c r="F1420" s="31">
        <v>3.6999999999999998E-2</v>
      </c>
      <c r="G1420" s="31">
        <v>0.10299999999999999</v>
      </c>
      <c r="H1420" s="31">
        <v>0.25700000000000001</v>
      </c>
      <c r="I1420" s="31">
        <v>0.58799999999999997</v>
      </c>
      <c r="J1420" s="31">
        <v>0.85820895500000005</v>
      </c>
      <c r="K1420" s="31">
        <v>1.4999999999999999E-2</v>
      </c>
      <c r="L1420" s="29">
        <f t="shared" si="22"/>
        <v>3.4172588832487305</v>
      </c>
    </row>
    <row r="1421" spans="1:12" x14ac:dyDescent="0.2">
      <c r="A1421">
        <v>4063</v>
      </c>
      <c r="B1421" s="43">
        <v>14</v>
      </c>
      <c r="C1421" s="43">
        <v>14</v>
      </c>
      <c r="D1421" s="43">
        <v>7</v>
      </c>
      <c r="E1421" s="31">
        <v>0.5</v>
      </c>
      <c r="F1421" s="31">
        <v>0.28599999999999998</v>
      </c>
      <c r="G1421" s="31">
        <v>0.14299999999999999</v>
      </c>
      <c r="H1421" s="31">
        <v>0.5</v>
      </c>
      <c r="I1421" s="31">
        <v>0</v>
      </c>
      <c r="J1421" s="31">
        <v>0.53846153799999996</v>
      </c>
      <c r="K1421" s="31">
        <v>7.0999999999999994E-2</v>
      </c>
      <c r="L1421" s="29">
        <f t="shared" si="22"/>
        <v>2.2303552206673842</v>
      </c>
    </row>
    <row r="1422" spans="1:12" x14ac:dyDescent="0.2">
      <c r="A1422">
        <v>4064</v>
      </c>
      <c r="B1422" s="43">
        <v>645</v>
      </c>
      <c r="C1422" s="43">
        <v>645</v>
      </c>
      <c r="D1422" s="43">
        <v>446</v>
      </c>
      <c r="E1422" s="31">
        <v>0.69099999999999995</v>
      </c>
      <c r="F1422" s="31">
        <v>0.14399999999999999</v>
      </c>
      <c r="G1422" s="31">
        <v>0.122</v>
      </c>
      <c r="H1422" s="31">
        <v>0.217</v>
      </c>
      <c r="I1422" s="31">
        <v>0.47399999999999998</v>
      </c>
      <c r="J1422" s="31">
        <v>0.72168284800000004</v>
      </c>
      <c r="K1422" s="31">
        <v>4.2000000000000003E-2</v>
      </c>
      <c r="L1422" s="29">
        <f t="shared" si="22"/>
        <v>3.0636743215031319</v>
      </c>
    </row>
    <row r="1423" spans="1:12" x14ac:dyDescent="0.2">
      <c r="A1423">
        <v>4065</v>
      </c>
      <c r="B1423" s="43">
        <v>251</v>
      </c>
      <c r="C1423" s="43">
        <v>251</v>
      </c>
      <c r="D1423" s="43">
        <v>154</v>
      </c>
      <c r="E1423" s="31">
        <v>0.61399999999999999</v>
      </c>
      <c r="F1423" s="31">
        <v>0.159</v>
      </c>
      <c r="G1423" s="31">
        <v>0.155</v>
      </c>
      <c r="H1423" s="31">
        <v>0.32300000000000001</v>
      </c>
      <c r="I1423" s="31">
        <v>0.29099999999999998</v>
      </c>
      <c r="J1423" s="31">
        <v>0.66094420600000003</v>
      </c>
      <c r="K1423" s="31">
        <v>7.1999999999999995E-2</v>
      </c>
      <c r="L1423" s="29">
        <f t="shared" si="22"/>
        <v>2.8038793103448278</v>
      </c>
    </row>
    <row r="1424" spans="1:12" x14ac:dyDescent="0.2">
      <c r="A1424">
        <v>4069</v>
      </c>
      <c r="B1424" s="43">
        <v>243</v>
      </c>
      <c r="C1424" s="43">
        <v>243</v>
      </c>
      <c r="D1424" s="43">
        <v>186</v>
      </c>
      <c r="E1424" s="31">
        <v>0.76500000000000001</v>
      </c>
      <c r="F1424" s="31">
        <v>5.8000000000000003E-2</v>
      </c>
      <c r="G1424" s="31">
        <v>0.152</v>
      </c>
      <c r="H1424" s="31">
        <v>0.32500000000000001</v>
      </c>
      <c r="I1424" s="31">
        <v>0.44</v>
      </c>
      <c r="J1424" s="31">
        <v>0.78481012699999997</v>
      </c>
      <c r="K1424" s="31">
        <v>2.5000000000000001E-2</v>
      </c>
      <c r="L1424" s="29">
        <f t="shared" si="22"/>
        <v>3.1764102564102568</v>
      </c>
    </row>
    <row r="1425" spans="1:12" x14ac:dyDescent="0.2">
      <c r="A1425">
        <v>4071</v>
      </c>
      <c r="B1425" s="43">
        <v>43</v>
      </c>
      <c r="C1425" s="43">
        <v>43</v>
      </c>
      <c r="D1425" s="43">
        <v>11</v>
      </c>
      <c r="E1425" s="31">
        <v>0.25600000000000001</v>
      </c>
      <c r="F1425" s="31">
        <v>0.32600000000000001</v>
      </c>
      <c r="G1425" s="31">
        <v>0.20899999999999999</v>
      </c>
      <c r="H1425" s="31">
        <v>0.186</v>
      </c>
      <c r="I1425" s="31">
        <v>7.0000000000000007E-2</v>
      </c>
      <c r="J1425" s="31">
        <v>0.32352941200000002</v>
      </c>
      <c r="K1425" s="31">
        <v>0.20899999999999999</v>
      </c>
      <c r="L1425" s="29">
        <f t="shared" si="22"/>
        <v>2</v>
      </c>
    </row>
    <row r="1426" spans="1:12" x14ac:dyDescent="0.2">
      <c r="A1426">
        <v>4072</v>
      </c>
      <c r="B1426" s="43">
        <v>256</v>
      </c>
      <c r="C1426" s="43">
        <v>256</v>
      </c>
      <c r="D1426" s="43">
        <v>142</v>
      </c>
      <c r="E1426" s="31">
        <v>0.55500000000000005</v>
      </c>
      <c r="F1426" s="31">
        <v>0.215</v>
      </c>
      <c r="G1426" s="31">
        <v>0.21099999999999999</v>
      </c>
      <c r="H1426" s="31">
        <v>0.309</v>
      </c>
      <c r="I1426" s="31">
        <v>0.246</v>
      </c>
      <c r="J1426" s="31">
        <v>0.56573705200000002</v>
      </c>
      <c r="K1426" s="31">
        <v>0.02</v>
      </c>
      <c r="L1426" s="29">
        <f t="shared" si="22"/>
        <v>2.6</v>
      </c>
    </row>
    <row r="1427" spans="1:12" x14ac:dyDescent="0.2">
      <c r="A1427">
        <v>4073</v>
      </c>
      <c r="B1427" s="43">
        <v>218</v>
      </c>
      <c r="C1427" s="43">
        <v>218</v>
      </c>
      <c r="D1427" s="43">
        <v>110</v>
      </c>
      <c r="E1427" s="31">
        <v>0.505</v>
      </c>
      <c r="F1427" s="31">
        <v>0.252</v>
      </c>
      <c r="G1427" s="31">
        <v>0.23899999999999999</v>
      </c>
      <c r="H1427" s="31">
        <v>0.33</v>
      </c>
      <c r="I1427" s="31">
        <v>0.17399999999999999</v>
      </c>
      <c r="J1427" s="31">
        <v>0.50691244199999996</v>
      </c>
      <c r="K1427" s="31">
        <v>5.0000000000000001E-3</v>
      </c>
      <c r="L1427" s="29">
        <f t="shared" si="22"/>
        <v>2.4281407035175877</v>
      </c>
    </row>
    <row r="1428" spans="1:12" x14ac:dyDescent="0.2">
      <c r="A1428">
        <v>4075</v>
      </c>
      <c r="B1428" s="43">
        <v>371</v>
      </c>
      <c r="C1428" s="43">
        <v>371</v>
      </c>
      <c r="D1428" s="43">
        <v>272</v>
      </c>
      <c r="E1428" s="31">
        <v>0.73299999999999998</v>
      </c>
      <c r="F1428" s="31">
        <v>0.13200000000000001</v>
      </c>
      <c r="G1428" s="31">
        <v>0.13200000000000001</v>
      </c>
      <c r="H1428" s="31">
        <v>0.27500000000000002</v>
      </c>
      <c r="I1428" s="31">
        <v>0.45800000000000002</v>
      </c>
      <c r="J1428" s="31">
        <v>0.73513513500000005</v>
      </c>
      <c r="K1428" s="31">
        <v>3.0000000000000001E-3</v>
      </c>
      <c r="L1428" s="29">
        <f t="shared" si="22"/>
        <v>3.062186559679037</v>
      </c>
    </row>
    <row r="1429" spans="1:12" x14ac:dyDescent="0.2">
      <c r="A1429">
        <v>4079</v>
      </c>
      <c r="B1429" s="43">
        <v>203</v>
      </c>
      <c r="C1429" s="43">
        <v>203</v>
      </c>
      <c r="D1429" s="43">
        <v>117</v>
      </c>
      <c r="E1429" s="31">
        <v>0.57599999999999996</v>
      </c>
      <c r="F1429" s="31">
        <v>0.17199999999999999</v>
      </c>
      <c r="G1429" s="31">
        <v>0.246</v>
      </c>
      <c r="H1429" s="31">
        <v>0.29099999999999998</v>
      </c>
      <c r="I1429" s="31">
        <v>0.28599999999999998</v>
      </c>
      <c r="J1429" s="31">
        <v>0.57920792099999996</v>
      </c>
      <c r="K1429" s="31">
        <v>5.0000000000000001E-3</v>
      </c>
      <c r="L1429" s="29">
        <f t="shared" si="22"/>
        <v>2.6944723618090451</v>
      </c>
    </row>
    <row r="1430" spans="1:12" x14ac:dyDescent="0.2">
      <c r="A1430">
        <v>4080</v>
      </c>
      <c r="B1430" s="43">
        <v>316</v>
      </c>
      <c r="C1430" s="43">
        <v>316</v>
      </c>
      <c r="D1430" s="43">
        <v>243</v>
      </c>
      <c r="E1430" s="31">
        <v>0.76900000000000002</v>
      </c>
      <c r="F1430" s="31">
        <v>8.5000000000000006E-2</v>
      </c>
      <c r="G1430" s="31">
        <v>0.13600000000000001</v>
      </c>
      <c r="H1430" s="31">
        <v>0.29099999999999998</v>
      </c>
      <c r="I1430" s="31">
        <v>0.47799999999999998</v>
      </c>
      <c r="J1430" s="31">
        <v>0.776357827</v>
      </c>
      <c r="K1430" s="31">
        <v>8.9999999999999993E-3</v>
      </c>
      <c r="L1430" s="29">
        <f t="shared" si="22"/>
        <v>3.170534813319879</v>
      </c>
    </row>
    <row r="1431" spans="1:12" x14ac:dyDescent="0.2">
      <c r="A1431">
        <v>4081</v>
      </c>
      <c r="B1431" s="43">
        <v>367</v>
      </c>
      <c r="C1431" s="43">
        <v>367</v>
      </c>
      <c r="D1431" s="43">
        <v>315</v>
      </c>
      <c r="E1431" s="31">
        <v>0.85799999999999998</v>
      </c>
      <c r="F1431" s="31">
        <v>4.1000000000000002E-2</v>
      </c>
      <c r="G1431" s="31">
        <v>8.6999999999999994E-2</v>
      </c>
      <c r="H1431" s="31">
        <v>0.42199999999999999</v>
      </c>
      <c r="I1431" s="31">
        <v>0.436</v>
      </c>
      <c r="J1431" s="31">
        <v>0.87016574599999996</v>
      </c>
      <c r="K1431" s="31">
        <v>1.4E-2</v>
      </c>
      <c r="L1431" s="29">
        <f t="shared" si="22"/>
        <v>3.2707910750507101</v>
      </c>
    </row>
    <row r="1432" spans="1:12" x14ac:dyDescent="0.2">
      <c r="A1432">
        <v>4093</v>
      </c>
      <c r="B1432" s="43">
        <v>41</v>
      </c>
      <c r="C1432" s="43">
        <v>41</v>
      </c>
      <c r="D1432" s="43">
        <v>10</v>
      </c>
      <c r="E1432" s="31">
        <v>0.24399999999999999</v>
      </c>
      <c r="F1432" s="31">
        <v>0.24399999999999999</v>
      </c>
      <c r="G1432" s="31">
        <v>0.24399999999999999</v>
      </c>
      <c r="H1432" s="31">
        <v>0.19500000000000001</v>
      </c>
      <c r="I1432" s="31">
        <v>4.9000000000000002E-2</v>
      </c>
      <c r="J1432" s="31">
        <v>0.33333333300000001</v>
      </c>
      <c r="K1432" s="31">
        <v>0.26800000000000002</v>
      </c>
      <c r="L1432" s="29">
        <f t="shared" si="22"/>
        <v>2.0669398907103824</v>
      </c>
    </row>
    <row r="1433" spans="1:12" x14ac:dyDescent="0.2">
      <c r="A1433">
        <v>4095</v>
      </c>
      <c r="B1433" s="43">
        <v>832</v>
      </c>
      <c r="C1433" s="43">
        <v>832</v>
      </c>
      <c r="D1433" s="43">
        <v>531</v>
      </c>
      <c r="E1433" s="31">
        <v>0.63800000000000001</v>
      </c>
      <c r="F1433" s="31">
        <v>0.186</v>
      </c>
      <c r="G1433" s="31">
        <v>0.17100000000000001</v>
      </c>
      <c r="H1433" s="31">
        <v>0.35299999999999998</v>
      </c>
      <c r="I1433" s="31">
        <v>0.28499999999999998</v>
      </c>
      <c r="J1433" s="31">
        <v>0.64130434800000002</v>
      </c>
      <c r="K1433" s="31">
        <v>5.0000000000000001E-3</v>
      </c>
      <c r="L1433" s="29">
        <f t="shared" si="22"/>
        <v>2.7407035175879395</v>
      </c>
    </row>
    <row r="1434" spans="1:12" x14ac:dyDescent="0.2">
      <c r="A1434">
        <v>4096</v>
      </c>
      <c r="B1434" s="43">
        <v>312</v>
      </c>
      <c r="C1434" s="43">
        <v>312</v>
      </c>
      <c r="D1434" s="43">
        <v>271</v>
      </c>
      <c r="E1434" s="31">
        <v>0.86899999999999999</v>
      </c>
      <c r="F1434" s="31">
        <v>3.2000000000000001E-2</v>
      </c>
      <c r="G1434" s="31">
        <v>8.6999999999999994E-2</v>
      </c>
      <c r="H1434" s="31">
        <v>0.224</v>
      </c>
      <c r="I1434" s="31">
        <v>0.64400000000000002</v>
      </c>
      <c r="J1434" s="31">
        <v>0.87987013000000003</v>
      </c>
      <c r="K1434" s="31">
        <v>1.2999999999999999E-2</v>
      </c>
      <c r="L1434" s="29">
        <f t="shared" si="22"/>
        <v>3.4994934143870315</v>
      </c>
    </row>
    <row r="1435" spans="1:12" x14ac:dyDescent="0.2">
      <c r="A1435">
        <v>4097</v>
      </c>
      <c r="B1435" s="43">
        <v>255</v>
      </c>
      <c r="C1435" s="43">
        <v>255</v>
      </c>
      <c r="D1435" s="43">
        <v>142</v>
      </c>
      <c r="E1435" s="31">
        <v>0.55700000000000005</v>
      </c>
      <c r="F1435" s="31">
        <v>0.184</v>
      </c>
      <c r="G1435" s="31">
        <v>0.247</v>
      </c>
      <c r="H1435" s="31">
        <v>0.33300000000000002</v>
      </c>
      <c r="I1435" s="31">
        <v>0.224</v>
      </c>
      <c r="J1435" s="31">
        <v>0.56349206299999999</v>
      </c>
      <c r="K1435" s="31">
        <v>1.2E-2</v>
      </c>
      <c r="L1435" s="29">
        <f t="shared" si="22"/>
        <v>2.6042510121457489</v>
      </c>
    </row>
    <row r="1436" spans="1:12" x14ac:dyDescent="0.2">
      <c r="A1436">
        <v>4098</v>
      </c>
      <c r="B1436" s="43">
        <v>224</v>
      </c>
      <c r="C1436" s="43">
        <v>224</v>
      </c>
      <c r="D1436" s="43">
        <v>150</v>
      </c>
      <c r="E1436" s="31">
        <v>0.67</v>
      </c>
      <c r="F1436" s="31">
        <v>0.161</v>
      </c>
      <c r="G1436" s="31">
        <v>0.161</v>
      </c>
      <c r="H1436" s="31">
        <v>0.27700000000000002</v>
      </c>
      <c r="I1436" s="31">
        <v>0.39300000000000002</v>
      </c>
      <c r="J1436" s="31">
        <v>0.675675676</v>
      </c>
      <c r="K1436" s="31">
        <v>8.9999999999999993E-3</v>
      </c>
      <c r="L1436" s="29">
        <f t="shared" si="22"/>
        <v>2.9122098890010091</v>
      </c>
    </row>
    <row r="1437" spans="1:12" x14ac:dyDescent="0.2">
      <c r="A1437">
        <v>4099</v>
      </c>
      <c r="B1437" s="43">
        <v>259</v>
      </c>
      <c r="C1437" s="43">
        <v>259</v>
      </c>
      <c r="D1437" s="43">
        <v>194</v>
      </c>
      <c r="E1437" s="31">
        <v>0.749</v>
      </c>
      <c r="F1437" s="31">
        <v>0.14299999999999999</v>
      </c>
      <c r="G1437" s="31">
        <v>0.108</v>
      </c>
      <c r="H1437" s="31">
        <v>0.33200000000000002</v>
      </c>
      <c r="I1437" s="31">
        <v>0.41699999999999998</v>
      </c>
      <c r="J1437" s="31">
        <v>0.749034749</v>
      </c>
      <c r="K1437" s="31">
        <v>0</v>
      </c>
      <c r="L1437" s="29">
        <f t="shared" si="22"/>
        <v>3.0229999999999997</v>
      </c>
    </row>
    <row r="1438" spans="1:12" x14ac:dyDescent="0.2">
      <c r="A1438">
        <v>4100</v>
      </c>
      <c r="B1438" s="43">
        <v>277</v>
      </c>
      <c r="C1438" s="43">
        <v>280</v>
      </c>
      <c r="D1438" s="43">
        <v>181</v>
      </c>
      <c r="E1438" s="31">
        <v>0.64600000000000002</v>
      </c>
      <c r="F1438" s="31">
        <v>0.17299999999999999</v>
      </c>
      <c r="G1438" s="31">
        <v>0.16200000000000001</v>
      </c>
      <c r="H1438" s="31">
        <v>0.33900000000000002</v>
      </c>
      <c r="I1438" s="31">
        <v>0.30299999999999999</v>
      </c>
      <c r="J1438" s="31">
        <v>0.65682656800000006</v>
      </c>
      <c r="K1438" s="31">
        <v>2.1999999999999999E-2</v>
      </c>
      <c r="L1438" s="29">
        <f t="shared" si="22"/>
        <v>2.7873210633946832</v>
      </c>
    </row>
    <row r="1439" spans="1:12" x14ac:dyDescent="0.2">
      <c r="A1439">
        <v>4101</v>
      </c>
      <c r="B1439" s="43">
        <v>242</v>
      </c>
      <c r="C1439" s="43">
        <v>242</v>
      </c>
      <c r="D1439" s="43">
        <v>148</v>
      </c>
      <c r="E1439" s="31">
        <v>0.61199999999999999</v>
      </c>
      <c r="F1439" s="31">
        <v>0.161</v>
      </c>
      <c r="G1439" s="31">
        <v>0.19800000000000001</v>
      </c>
      <c r="H1439" s="31">
        <v>0.314</v>
      </c>
      <c r="I1439" s="31">
        <v>0.29799999999999999</v>
      </c>
      <c r="J1439" s="31">
        <v>0.62978723400000003</v>
      </c>
      <c r="K1439" s="31">
        <v>2.9000000000000001E-2</v>
      </c>
      <c r="L1439" s="29">
        <f t="shared" si="22"/>
        <v>2.7713697219361482</v>
      </c>
    </row>
    <row r="1440" spans="1:12" x14ac:dyDescent="0.2">
      <c r="A1440">
        <v>4102</v>
      </c>
      <c r="B1440" s="43">
        <v>319</v>
      </c>
      <c r="C1440" s="43">
        <v>319</v>
      </c>
      <c r="D1440" s="43">
        <v>230</v>
      </c>
      <c r="E1440" s="31">
        <v>0.72099999999999997</v>
      </c>
      <c r="F1440" s="31">
        <v>9.0999999999999998E-2</v>
      </c>
      <c r="G1440" s="31">
        <v>0.182</v>
      </c>
      <c r="H1440" s="31">
        <v>0.24099999999999999</v>
      </c>
      <c r="I1440" s="31">
        <v>0.48</v>
      </c>
      <c r="J1440" s="31">
        <v>0.72555205</v>
      </c>
      <c r="K1440" s="31">
        <v>6.0000000000000001E-3</v>
      </c>
      <c r="L1440" s="29">
        <f t="shared" si="22"/>
        <v>3.1167002012072436</v>
      </c>
    </row>
    <row r="1441" spans="1:12" x14ac:dyDescent="0.2">
      <c r="A1441">
        <v>4103</v>
      </c>
      <c r="B1441" s="43">
        <v>419</v>
      </c>
      <c r="C1441" s="43">
        <v>419</v>
      </c>
      <c r="D1441" s="43">
        <v>215</v>
      </c>
      <c r="E1441" s="31">
        <v>0.51300000000000001</v>
      </c>
      <c r="F1441" s="31">
        <v>0.28899999999999998</v>
      </c>
      <c r="G1441" s="31">
        <v>0.19800000000000001</v>
      </c>
      <c r="H1441" s="31">
        <v>0.27900000000000003</v>
      </c>
      <c r="I1441" s="31">
        <v>0.23400000000000001</v>
      </c>
      <c r="J1441" s="31">
        <v>0.51312649200000005</v>
      </c>
      <c r="K1441" s="31">
        <v>0</v>
      </c>
      <c r="L1441" s="29">
        <f t="shared" si="22"/>
        <v>2.4580000000000002</v>
      </c>
    </row>
    <row r="1442" spans="1:12" x14ac:dyDescent="0.2">
      <c r="A1442">
        <v>4104</v>
      </c>
      <c r="B1442" s="43">
        <v>385</v>
      </c>
      <c r="C1442" s="43">
        <v>385</v>
      </c>
      <c r="D1442" s="43">
        <v>292</v>
      </c>
      <c r="E1442" s="31">
        <v>0.75800000000000001</v>
      </c>
      <c r="F1442" s="31">
        <v>7.8E-2</v>
      </c>
      <c r="G1442" s="31">
        <v>0.151</v>
      </c>
      <c r="H1442" s="31">
        <v>0.41</v>
      </c>
      <c r="I1442" s="31">
        <v>0.34799999999999998</v>
      </c>
      <c r="J1442" s="31">
        <v>0.76842105299999997</v>
      </c>
      <c r="K1442" s="31">
        <v>1.2999999999999999E-2</v>
      </c>
      <c r="L1442" s="29">
        <f t="shared" si="22"/>
        <v>3.0415400202634242</v>
      </c>
    </row>
    <row r="1443" spans="1:12" x14ac:dyDescent="0.2">
      <c r="A1443">
        <v>4106</v>
      </c>
      <c r="B1443" s="43">
        <v>278</v>
      </c>
      <c r="C1443" s="43">
        <v>278</v>
      </c>
      <c r="D1443" s="43">
        <v>59</v>
      </c>
      <c r="E1443" s="31">
        <v>0.21199999999999999</v>
      </c>
      <c r="F1443" s="31">
        <v>0.58599999999999997</v>
      </c>
      <c r="G1443" s="31">
        <v>0.20100000000000001</v>
      </c>
      <c r="H1443" s="31">
        <v>0.16200000000000001</v>
      </c>
      <c r="I1443" s="31">
        <v>0.05</v>
      </c>
      <c r="J1443" s="31">
        <v>0.212230216</v>
      </c>
      <c r="K1443" s="31">
        <v>0</v>
      </c>
      <c r="L1443" s="29">
        <f t="shared" si="22"/>
        <v>1.6739999999999999</v>
      </c>
    </row>
    <row r="1444" spans="1:12" x14ac:dyDescent="0.2">
      <c r="A1444">
        <v>4107</v>
      </c>
      <c r="B1444" s="43">
        <v>68</v>
      </c>
      <c r="C1444" s="43">
        <v>68</v>
      </c>
      <c r="D1444" s="43">
        <v>38</v>
      </c>
      <c r="E1444" s="31">
        <v>0.55900000000000005</v>
      </c>
      <c r="F1444" s="31">
        <v>0.13200000000000001</v>
      </c>
      <c r="G1444" s="31">
        <v>0.26500000000000001</v>
      </c>
      <c r="H1444" s="31">
        <v>0.26500000000000001</v>
      </c>
      <c r="I1444" s="31">
        <v>0.29399999999999998</v>
      </c>
      <c r="J1444" s="31">
        <v>0.58461538499999999</v>
      </c>
      <c r="K1444" s="31">
        <v>4.3999999999999997E-2</v>
      </c>
      <c r="L1444" s="29">
        <f t="shared" si="22"/>
        <v>2.75418410041841</v>
      </c>
    </row>
    <row r="1445" spans="1:12" x14ac:dyDescent="0.2">
      <c r="A1445">
        <v>4109</v>
      </c>
      <c r="B1445" s="43">
        <v>50</v>
      </c>
      <c r="C1445" s="43">
        <v>50</v>
      </c>
      <c r="D1445" s="43">
        <v>4</v>
      </c>
      <c r="E1445" s="31">
        <v>0.08</v>
      </c>
      <c r="F1445" s="31">
        <v>0.32</v>
      </c>
      <c r="G1445" s="31">
        <v>0.12</v>
      </c>
      <c r="H1445" s="31">
        <v>0.06</v>
      </c>
      <c r="I1445" s="31">
        <v>0.02</v>
      </c>
      <c r="J1445" s="31">
        <v>0.15384615400000001</v>
      </c>
      <c r="K1445" s="31">
        <v>0.48</v>
      </c>
      <c r="L1445" s="29">
        <f t="shared" si="22"/>
        <v>1.5769230769230769</v>
      </c>
    </row>
    <row r="1446" spans="1:12" x14ac:dyDescent="0.2">
      <c r="A1446">
        <v>4113</v>
      </c>
      <c r="B1446" s="43">
        <v>403</v>
      </c>
      <c r="C1446" s="43">
        <v>403</v>
      </c>
      <c r="D1446" s="43">
        <v>151</v>
      </c>
      <c r="E1446" s="31">
        <v>0.375</v>
      </c>
      <c r="F1446" s="31">
        <v>0.33500000000000002</v>
      </c>
      <c r="G1446" s="31">
        <v>0.25800000000000001</v>
      </c>
      <c r="H1446" s="31">
        <v>0.29499999999999998</v>
      </c>
      <c r="I1446" s="31">
        <v>7.9000000000000001E-2</v>
      </c>
      <c r="J1446" s="31">
        <v>0.38717948699999999</v>
      </c>
      <c r="K1446" s="31">
        <v>3.2000000000000001E-2</v>
      </c>
      <c r="L1446" s="29">
        <f t="shared" si="22"/>
        <v>2.1198347107438016</v>
      </c>
    </row>
    <row r="1447" spans="1:12" x14ac:dyDescent="0.2">
      <c r="A1447">
        <v>4120</v>
      </c>
      <c r="B1447" s="43">
        <v>224</v>
      </c>
      <c r="C1447" s="43">
        <v>224</v>
      </c>
      <c r="D1447" s="43">
        <v>142</v>
      </c>
      <c r="E1447" s="31">
        <v>0.63400000000000001</v>
      </c>
      <c r="F1447" s="31">
        <v>0.17</v>
      </c>
      <c r="G1447" s="31">
        <v>0.188</v>
      </c>
      <c r="H1447" s="31">
        <v>0.29899999999999999</v>
      </c>
      <c r="I1447" s="31">
        <v>0.33500000000000002</v>
      </c>
      <c r="J1447" s="31">
        <v>0.63963963999999995</v>
      </c>
      <c r="K1447" s="31">
        <v>8.9999999999999993E-3</v>
      </c>
      <c r="L1447" s="29">
        <f t="shared" si="22"/>
        <v>2.8082744702320892</v>
      </c>
    </row>
    <row r="1448" spans="1:12" x14ac:dyDescent="0.2">
      <c r="A1448">
        <v>4121</v>
      </c>
      <c r="B1448" s="43">
        <v>305</v>
      </c>
      <c r="C1448" s="43">
        <v>305</v>
      </c>
      <c r="D1448" s="43">
        <v>225</v>
      </c>
      <c r="E1448" s="31">
        <v>0.73799999999999999</v>
      </c>
      <c r="F1448" s="31">
        <v>0.125</v>
      </c>
      <c r="G1448" s="31">
        <v>0.13100000000000001</v>
      </c>
      <c r="H1448" s="31">
        <v>0.34799999999999998</v>
      </c>
      <c r="I1448" s="31">
        <v>0.39</v>
      </c>
      <c r="J1448" s="31">
        <v>0.74257425700000002</v>
      </c>
      <c r="K1448" s="31">
        <v>7.0000000000000001E-3</v>
      </c>
      <c r="L1448" s="29">
        <f t="shared" si="22"/>
        <v>3.0120845921450154</v>
      </c>
    </row>
    <row r="1449" spans="1:12" x14ac:dyDescent="0.2">
      <c r="A1449">
        <v>4122</v>
      </c>
      <c r="B1449" s="43">
        <v>252</v>
      </c>
      <c r="C1449" s="43">
        <v>252</v>
      </c>
      <c r="D1449" s="43">
        <v>145</v>
      </c>
      <c r="E1449" s="31">
        <v>0.57499999999999996</v>
      </c>
      <c r="F1449" s="31">
        <v>0.21</v>
      </c>
      <c r="G1449" s="31">
        <v>0.19400000000000001</v>
      </c>
      <c r="H1449" s="31">
        <v>0.25800000000000001</v>
      </c>
      <c r="I1449" s="31">
        <v>0.317</v>
      </c>
      <c r="J1449" s="31">
        <v>0.58704453400000001</v>
      </c>
      <c r="K1449" s="31">
        <v>0.02</v>
      </c>
      <c r="L1449" s="29">
        <f t="shared" si="22"/>
        <v>2.693877551020408</v>
      </c>
    </row>
    <row r="1450" spans="1:12" x14ac:dyDescent="0.2">
      <c r="A1450">
        <v>4123</v>
      </c>
      <c r="B1450" s="43">
        <v>177</v>
      </c>
      <c r="C1450" s="43">
        <v>177</v>
      </c>
      <c r="D1450" s="43">
        <v>134</v>
      </c>
      <c r="E1450" s="31">
        <v>0.75700000000000001</v>
      </c>
      <c r="F1450" s="31">
        <v>8.5000000000000006E-2</v>
      </c>
      <c r="G1450" s="31">
        <v>0.13</v>
      </c>
      <c r="H1450" s="31">
        <v>0.39500000000000002</v>
      </c>
      <c r="I1450" s="31">
        <v>0.36199999999999999</v>
      </c>
      <c r="J1450" s="31">
        <v>0.77906976699999997</v>
      </c>
      <c r="K1450" s="31">
        <v>2.8000000000000001E-2</v>
      </c>
      <c r="L1450" s="29">
        <f t="shared" si="22"/>
        <v>3.0637860082304527</v>
      </c>
    </row>
    <row r="1451" spans="1:12" x14ac:dyDescent="0.2">
      <c r="A1451">
        <v>4124</v>
      </c>
      <c r="B1451" s="43">
        <v>164</v>
      </c>
      <c r="C1451" s="43">
        <v>164</v>
      </c>
      <c r="D1451" s="43">
        <v>108</v>
      </c>
      <c r="E1451" s="31">
        <v>0.65900000000000003</v>
      </c>
      <c r="F1451" s="31">
        <v>0.13400000000000001</v>
      </c>
      <c r="G1451" s="31">
        <v>0.20100000000000001</v>
      </c>
      <c r="H1451" s="31">
        <v>0.23799999999999999</v>
      </c>
      <c r="I1451" s="31">
        <v>0.42099999999999999</v>
      </c>
      <c r="J1451" s="31">
        <v>0.66257668700000005</v>
      </c>
      <c r="K1451" s="31">
        <v>6.0000000000000001E-3</v>
      </c>
      <c r="L1451" s="29">
        <f t="shared" si="22"/>
        <v>2.9517102615694166</v>
      </c>
    </row>
    <row r="1452" spans="1:12" x14ac:dyDescent="0.2">
      <c r="A1452">
        <v>4125</v>
      </c>
      <c r="B1452" s="43">
        <v>331</v>
      </c>
      <c r="C1452" s="43">
        <v>331</v>
      </c>
      <c r="D1452" s="43">
        <v>231</v>
      </c>
      <c r="E1452" s="31">
        <v>0.69799999999999995</v>
      </c>
      <c r="F1452" s="31">
        <v>0.13900000000000001</v>
      </c>
      <c r="G1452" s="31">
        <v>0.16</v>
      </c>
      <c r="H1452" s="31">
        <v>0.254</v>
      </c>
      <c r="I1452" s="31">
        <v>0.44400000000000001</v>
      </c>
      <c r="J1452" s="31">
        <v>0.7</v>
      </c>
      <c r="K1452" s="31">
        <v>3.0000000000000001E-3</v>
      </c>
      <c r="L1452" s="29">
        <f t="shared" si="22"/>
        <v>3.0060180541624875</v>
      </c>
    </row>
    <row r="1453" spans="1:12" x14ac:dyDescent="0.2">
      <c r="A1453">
        <v>4126</v>
      </c>
      <c r="B1453" s="43">
        <v>300</v>
      </c>
      <c r="C1453" s="43">
        <v>300</v>
      </c>
      <c r="D1453" s="43">
        <v>190</v>
      </c>
      <c r="E1453" s="31">
        <v>0.63300000000000001</v>
      </c>
      <c r="F1453" s="31">
        <v>0.14299999999999999</v>
      </c>
      <c r="G1453" s="31">
        <v>0.21</v>
      </c>
      <c r="H1453" s="31">
        <v>0.33300000000000002</v>
      </c>
      <c r="I1453" s="31">
        <v>0.3</v>
      </c>
      <c r="J1453" s="31">
        <v>0.64189189199999996</v>
      </c>
      <c r="K1453" s="31">
        <v>1.2999999999999999E-2</v>
      </c>
      <c r="L1453" s="29">
        <f t="shared" si="22"/>
        <v>2.7983789260385006</v>
      </c>
    </row>
    <row r="1454" spans="1:12" x14ac:dyDescent="0.2">
      <c r="A1454">
        <v>4127</v>
      </c>
      <c r="B1454" s="43">
        <v>619</v>
      </c>
      <c r="C1454" s="43">
        <v>619</v>
      </c>
      <c r="D1454" s="43">
        <v>354</v>
      </c>
      <c r="E1454" s="31">
        <v>0.57199999999999995</v>
      </c>
      <c r="F1454" s="31">
        <v>0.19900000000000001</v>
      </c>
      <c r="G1454" s="31">
        <v>0.20200000000000001</v>
      </c>
      <c r="H1454" s="31">
        <v>0.378</v>
      </c>
      <c r="I1454" s="31">
        <v>0.19400000000000001</v>
      </c>
      <c r="J1454" s="31">
        <v>0.58803986699999999</v>
      </c>
      <c r="K1454" s="31">
        <v>2.7E-2</v>
      </c>
      <c r="L1454" s="29">
        <f t="shared" si="22"/>
        <v>2.5827338129496402</v>
      </c>
    </row>
    <row r="1455" spans="1:12" x14ac:dyDescent="0.2">
      <c r="A1455">
        <v>4128</v>
      </c>
      <c r="B1455" s="43">
        <v>458</v>
      </c>
      <c r="C1455" s="43">
        <v>458</v>
      </c>
      <c r="D1455" s="43">
        <v>370</v>
      </c>
      <c r="E1455" s="31">
        <v>0.80800000000000005</v>
      </c>
      <c r="F1455" s="31">
        <v>0.05</v>
      </c>
      <c r="G1455" s="31">
        <v>0.12</v>
      </c>
      <c r="H1455" s="31">
        <v>0.373</v>
      </c>
      <c r="I1455" s="31">
        <v>0.434</v>
      </c>
      <c r="J1455" s="31">
        <v>0.82589285700000004</v>
      </c>
      <c r="K1455" s="31">
        <v>2.1999999999999999E-2</v>
      </c>
      <c r="L1455" s="29">
        <f t="shared" si="22"/>
        <v>3.2157464212678937</v>
      </c>
    </row>
    <row r="1456" spans="1:12" x14ac:dyDescent="0.2">
      <c r="A1456">
        <v>4130</v>
      </c>
      <c r="B1456" s="43">
        <v>214</v>
      </c>
      <c r="C1456" s="43">
        <v>214</v>
      </c>
      <c r="D1456" s="43">
        <v>108</v>
      </c>
      <c r="E1456" s="31">
        <v>0.505</v>
      </c>
      <c r="F1456" s="31">
        <v>0.25700000000000001</v>
      </c>
      <c r="G1456" s="31">
        <v>0.23400000000000001</v>
      </c>
      <c r="H1456" s="31">
        <v>0.25700000000000001</v>
      </c>
      <c r="I1456" s="31">
        <v>0.248</v>
      </c>
      <c r="J1456" s="31">
        <v>0.50704225400000003</v>
      </c>
      <c r="K1456" s="31">
        <v>5.0000000000000001E-3</v>
      </c>
      <c r="L1456" s="29">
        <f t="shared" si="22"/>
        <v>2.500502512562814</v>
      </c>
    </row>
    <row r="1457" spans="1:12" x14ac:dyDescent="0.2">
      <c r="A1457">
        <v>4131</v>
      </c>
      <c r="B1457" s="43">
        <v>267</v>
      </c>
      <c r="C1457" s="43">
        <v>267</v>
      </c>
      <c r="D1457" s="43">
        <v>222</v>
      </c>
      <c r="E1457" s="31">
        <v>0.83099999999999996</v>
      </c>
      <c r="F1457" s="31">
        <v>4.9000000000000002E-2</v>
      </c>
      <c r="G1457" s="31">
        <v>0.10100000000000001</v>
      </c>
      <c r="H1457" s="31">
        <v>0.33</v>
      </c>
      <c r="I1457" s="31">
        <v>0.502</v>
      </c>
      <c r="J1457" s="31">
        <v>0.84732824399999995</v>
      </c>
      <c r="K1457" s="31">
        <v>1.9E-2</v>
      </c>
      <c r="L1457" s="29">
        <f t="shared" si="22"/>
        <v>3.3119266055045875</v>
      </c>
    </row>
    <row r="1458" spans="1:12" x14ac:dyDescent="0.2">
      <c r="A1458">
        <v>4132</v>
      </c>
      <c r="B1458" s="43">
        <v>738</v>
      </c>
      <c r="C1458" s="43">
        <v>738</v>
      </c>
      <c r="D1458" s="43">
        <v>541</v>
      </c>
      <c r="E1458" s="31">
        <v>0.73299999999999998</v>
      </c>
      <c r="F1458" s="31">
        <v>0.1</v>
      </c>
      <c r="G1458" s="31">
        <v>0.152</v>
      </c>
      <c r="H1458" s="31">
        <v>0.373</v>
      </c>
      <c r="I1458" s="31">
        <v>0.36</v>
      </c>
      <c r="J1458" s="31">
        <v>0.74415405800000001</v>
      </c>
      <c r="K1458" s="31">
        <v>1.4999999999999999E-2</v>
      </c>
      <c r="L1458" s="29">
        <f t="shared" si="22"/>
        <v>3.0081218274111676</v>
      </c>
    </row>
    <row r="1459" spans="1:12" x14ac:dyDescent="0.2">
      <c r="A1459">
        <v>4133</v>
      </c>
      <c r="B1459" s="43">
        <v>390</v>
      </c>
      <c r="C1459" s="43">
        <v>390</v>
      </c>
      <c r="D1459" s="43">
        <v>294</v>
      </c>
      <c r="E1459" s="31">
        <v>0.754</v>
      </c>
      <c r="F1459" s="31">
        <v>9.5000000000000001E-2</v>
      </c>
      <c r="G1459" s="31">
        <v>0.14399999999999999</v>
      </c>
      <c r="H1459" s="31">
        <v>0.26700000000000002</v>
      </c>
      <c r="I1459" s="31">
        <v>0.48699999999999999</v>
      </c>
      <c r="J1459" s="31">
        <v>0.75968992199999996</v>
      </c>
      <c r="K1459" s="31">
        <v>8.0000000000000002E-3</v>
      </c>
      <c r="L1459" s="29">
        <f t="shared" si="22"/>
        <v>3.157258064516129</v>
      </c>
    </row>
    <row r="1460" spans="1:12" x14ac:dyDescent="0.2">
      <c r="A1460">
        <v>4134</v>
      </c>
      <c r="B1460" s="43">
        <v>326</v>
      </c>
      <c r="C1460" s="43">
        <v>326</v>
      </c>
      <c r="D1460" s="43">
        <v>184</v>
      </c>
      <c r="E1460" s="31">
        <v>0.56399999999999995</v>
      </c>
      <c r="F1460" s="31">
        <v>0.184</v>
      </c>
      <c r="G1460" s="31">
        <v>0.23599999999999999</v>
      </c>
      <c r="H1460" s="31">
        <v>0.307</v>
      </c>
      <c r="I1460" s="31">
        <v>0.25800000000000001</v>
      </c>
      <c r="J1460" s="31">
        <v>0.57320872300000003</v>
      </c>
      <c r="K1460" s="31">
        <v>1.4999999999999999E-2</v>
      </c>
      <c r="L1460" s="29">
        <f t="shared" si="22"/>
        <v>2.648730964467005</v>
      </c>
    </row>
    <row r="1461" spans="1:12" x14ac:dyDescent="0.2">
      <c r="A1461">
        <v>4135</v>
      </c>
      <c r="B1461" s="43">
        <v>181</v>
      </c>
      <c r="C1461" s="43">
        <v>181</v>
      </c>
      <c r="D1461" s="43">
        <v>111</v>
      </c>
      <c r="E1461" s="31">
        <v>0.61299999999999999</v>
      </c>
      <c r="F1461" s="31">
        <v>0.23799999999999999</v>
      </c>
      <c r="G1461" s="31">
        <v>0.13800000000000001</v>
      </c>
      <c r="H1461" s="31">
        <v>0.29299999999999998</v>
      </c>
      <c r="I1461" s="31">
        <v>0.32</v>
      </c>
      <c r="J1461" s="31">
        <v>0.62011173200000003</v>
      </c>
      <c r="K1461" s="31">
        <v>1.0999999999999999E-2</v>
      </c>
      <c r="L1461" s="29">
        <f t="shared" si="22"/>
        <v>2.7027300303336705</v>
      </c>
    </row>
    <row r="1462" spans="1:12" x14ac:dyDescent="0.2">
      <c r="A1462">
        <v>4136</v>
      </c>
      <c r="B1462" s="43">
        <v>231</v>
      </c>
      <c r="C1462" s="43">
        <v>231</v>
      </c>
      <c r="D1462" s="43">
        <v>145</v>
      </c>
      <c r="E1462" s="31">
        <v>0.628</v>
      </c>
      <c r="F1462" s="31">
        <v>0.13900000000000001</v>
      </c>
      <c r="G1462" s="31">
        <v>0.22500000000000001</v>
      </c>
      <c r="H1462" s="31">
        <v>0.34599999999999997</v>
      </c>
      <c r="I1462" s="31">
        <v>0.28100000000000003</v>
      </c>
      <c r="J1462" s="31">
        <v>0.63318777299999995</v>
      </c>
      <c r="K1462" s="31">
        <v>8.9999999999999993E-3</v>
      </c>
      <c r="L1462" s="29">
        <f t="shared" si="22"/>
        <v>2.77598385469223</v>
      </c>
    </row>
    <row r="1463" spans="1:12" x14ac:dyDescent="0.2">
      <c r="A1463">
        <v>4137</v>
      </c>
      <c r="B1463" s="43">
        <v>69</v>
      </c>
      <c r="C1463" s="43">
        <v>69</v>
      </c>
      <c r="D1463" s="43">
        <v>31</v>
      </c>
      <c r="E1463" s="31">
        <v>0.44900000000000001</v>
      </c>
      <c r="F1463" s="31">
        <v>0.26100000000000001</v>
      </c>
      <c r="G1463" s="31">
        <v>0.28999999999999998</v>
      </c>
      <c r="H1463" s="31">
        <v>0.33300000000000002</v>
      </c>
      <c r="I1463" s="31">
        <v>0.11600000000000001</v>
      </c>
      <c r="J1463" s="31">
        <v>0.44927536200000001</v>
      </c>
      <c r="K1463" s="31">
        <v>0</v>
      </c>
      <c r="L1463" s="29">
        <f t="shared" si="22"/>
        <v>2.3040000000000003</v>
      </c>
    </row>
    <row r="1464" spans="1:12" x14ac:dyDescent="0.2">
      <c r="A1464">
        <v>4139</v>
      </c>
      <c r="B1464" s="43">
        <v>754</v>
      </c>
      <c r="C1464" s="43">
        <v>754</v>
      </c>
      <c r="D1464" s="43">
        <v>519</v>
      </c>
      <c r="E1464" s="31">
        <v>0.68799999999999994</v>
      </c>
      <c r="F1464" s="31">
        <v>0.13400000000000001</v>
      </c>
      <c r="G1464" s="31">
        <v>0.16400000000000001</v>
      </c>
      <c r="H1464" s="31">
        <v>0.39900000000000002</v>
      </c>
      <c r="I1464" s="31">
        <v>0.28899999999999998</v>
      </c>
      <c r="J1464" s="31">
        <v>0.69758064500000005</v>
      </c>
      <c r="K1464" s="31">
        <v>1.2999999999999999E-2</v>
      </c>
      <c r="L1464" s="29">
        <f t="shared" si="22"/>
        <v>2.8520770010131713</v>
      </c>
    </row>
    <row r="1465" spans="1:12" x14ac:dyDescent="0.2">
      <c r="A1465">
        <v>4141</v>
      </c>
      <c r="B1465" s="43">
        <v>216</v>
      </c>
      <c r="C1465" s="43">
        <v>216</v>
      </c>
      <c r="D1465" s="43">
        <v>140</v>
      </c>
      <c r="E1465" s="31">
        <v>0.64800000000000002</v>
      </c>
      <c r="F1465" s="31">
        <v>0.13</v>
      </c>
      <c r="G1465" s="31">
        <v>0.21299999999999999</v>
      </c>
      <c r="H1465" s="31">
        <v>0.35199999999999998</v>
      </c>
      <c r="I1465" s="31">
        <v>0.29599999999999999</v>
      </c>
      <c r="J1465" s="31">
        <v>0.65420560699999997</v>
      </c>
      <c r="K1465" s="31">
        <v>8.9999999999999993E-3</v>
      </c>
      <c r="L1465" s="29">
        <f t="shared" si="22"/>
        <v>2.8213925327951568</v>
      </c>
    </row>
    <row r="1466" spans="1:12" x14ac:dyDescent="0.2">
      <c r="A1466">
        <v>4142</v>
      </c>
      <c r="B1466" s="43">
        <v>726</v>
      </c>
      <c r="C1466" s="43">
        <v>726</v>
      </c>
      <c r="D1466" s="43">
        <v>489</v>
      </c>
      <c r="E1466" s="31">
        <v>0.67400000000000004</v>
      </c>
      <c r="F1466" s="31">
        <v>0.114</v>
      </c>
      <c r="G1466" s="31">
        <v>0.20399999999999999</v>
      </c>
      <c r="H1466" s="31">
        <v>0.42399999999999999</v>
      </c>
      <c r="I1466" s="31">
        <v>0.249</v>
      </c>
      <c r="J1466" s="31">
        <v>0.67916666699999995</v>
      </c>
      <c r="K1466" s="31">
        <v>8.0000000000000002E-3</v>
      </c>
      <c r="L1466" s="29">
        <f t="shared" si="22"/>
        <v>2.8125</v>
      </c>
    </row>
    <row r="1467" spans="1:12" x14ac:dyDescent="0.2">
      <c r="A1467">
        <v>4145</v>
      </c>
      <c r="B1467" s="43">
        <v>672</v>
      </c>
      <c r="C1467" s="43">
        <v>672</v>
      </c>
      <c r="D1467" s="43">
        <v>487</v>
      </c>
      <c r="E1467" s="31">
        <v>0.72499999999999998</v>
      </c>
      <c r="F1467" s="31">
        <v>9.4E-2</v>
      </c>
      <c r="G1467" s="31">
        <v>0.161</v>
      </c>
      <c r="H1467" s="31">
        <v>0.443</v>
      </c>
      <c r="I1467" s="31">
        <v>0.28100000000000003</v>
      </c>
      <c r="J1467" s="31">
        <v>0.74012158100000003</v>
      </c>
      <c r="K1467" s="31">
        <v>2.1000000000000001E-2</v>
      </c>
      <c r="L1467" s="29">
        <f t="shared" si="22"/>
        <v>2.9305413687436164</v>
      </c>
    </row>
    <row r="1468" spans="1:12" x14ac:dyDescent="0.2">
      <c r="A1468">
        <v>4146</v>
      </c>
      <c r="B1468" s="43">
        <v>366</v>
      </c>
      <c r="C1468" s="43">
        <v>366</v>
      </c>
      <c r="D1468" s="43">
        <v>236</v>
      </c>
      <c r="E1468" s="31">
        <v>0.64500000000000002</v>
      </c>
      <c r="F1468" s="31">
        <v>0.14799999999999999</v>
      </c>
      <c r="G1468" s="31">
        <v>0.20200000000000001</v>
      </c>
      <c r="H1468" s="31">
        <v>0.29499999999999998</v>
      </c>
      <c r="I1468" s="31">
        <v>0.35</v>
      </c>
      <c r="J1468" s="31">
        <v>0.648351648</v>
      </c>
      <c r="K1468" s="31">
        <v>5.0000000000000001E-3</v>
      </c>
      <c r="L1468" s="29">
        <f t="shared" si="22"/>
        <v>2.8512562814070348</v>
      </c>
    </row>
    <row r="1469" spans="1:12" x14ac:dyDescent="0.2">
      <c r="A1469">
        <v>4147</v>
      </c>
      <c r="B1469" s="43">
        <v>265</v>
      </c>
      <c r="C1469" s="43">
        <v>265</v>
      </c>
      <c r="D1469" s="43">
        <v>227</v>
      </c>
      <c r="E1469" s="31">
        <v>0.85699999999999998</v>
      </c>
      <c r="F1469" s="31">
        <v>4.2000000000000003E-2</v>
      </c>
      <c r="G1469" s="31">
        <v>9.8000000000000004E-2</v>
      </c>
      <c r="H1469" s="31">
        <v>0.22600000000000001</v>
      </c>
      <c r="I1469" s="31">
        <v>0.63</v>
      </c>
      <c r="J1469" s="31">
        <v>0.859848485</v>
      </c>
      <c r="K1469" s="31">
        <v>4.0000000000000001E-3</v>
      </c>
      <c r="L1469" s="29">
        <f t="shared" si="22"/>
        <v>3.4497991967871484</v>
      </c>
    </row>
    <row r="1470" spans="1:12" x14ac:dyDescent="0.2">
      <c r="A1470">
        <v>4148</v>
      </c>
      <c r="B1470" s="43">
        <v>1245</v>
      </c>
      <c r="C1470" s="43">
        <v>1245</v>
      </c>
      <c r="D1470" s="43">
        <v>1065</v>
      </c>
      <c r="E1470" s="31">
        <v>0.85499999999999998</v>
      </c>
      <c r="F1470" s="31">
        <v>3.3000000000000002E-2</v>
      </c>
      <c r="G1470" s="31">
        <v>8.4000000000000005E-2</v>
      </c>
      <c r="H1470" s="31">
        <v>0.28000000000000003</v>
      </c>
      <c r="I1470" s="31">
        <v>0.57499999999999996</v>
      </c>
      <c r="J1470" s="31">
        <v>0.87943848099999999</v>
      </c>
      <c r="K1470" s="31">
        <v>2.7E-2</v>
      </c>
      <c r="L1470" s="29">
        <f t="shared" si="22"/>
        <v>3.4337101747173691</v>
      </c>
    </row>
    <row r="1471" spans="1:12" x14ac:dyDescent="0.2">
      <c r="A1471">
        <v>4149</v>
      </c>
      <c r="B1471" s="43">
        <v>92</v>
      </c>
      <c r="C1471" s="43">
        <v>92</v>
      </c>
      <c r="D1471" s="43">
        <v>75</v>
      </c>
      <c r="E1471" s="31">
        <v>0.81499999999999995</v>
      </c>
      <c r="F1471" s="31">
        <v>7.5999999999999998E-2</v>
      </c>
      <c r="G1471" s="31">
        <v>8.6999999999999994E-2</v>
      </c>
      <c r="H1471" s="31">
        <v>0.29299999999999998</v>
      </c>
      <c r="I1471" s="31">
        <v>0.52200000000000002</v>
      </c>
      <c r="J1471" s="31">
        <v>0.83333333300000001</v>
      </c>
      <c r="K1471" s="31">
        <v>2.1999999999999999E-2</v>
      </c>
      <c r="L1471" s="29">
        <f t="shared" si="22"/>
        <v>3.2893660531697342</v>
      </c>
    </row>
    <row r="1472" spans="1:12" x14ac:dyDescent="0.2">
      <c r="A1472">
        <v>4150</v>
      </c>
      <c r="B1472" s="43">
        <v>173</v>
      </c>
      <c r="C1472" s="43">
        <v>173</v>
      </c>
      <c r="D1472" s="43">
        <v>73</v>
      </c>
      <c r="E1472" s="31">
        <v>0.42199999999999999</v>
      </c>
      <c r="F1472" s="31">
        <v>0.32400000000000001</v>
      </c>
      <c r="G1472" s="31">
        <v>0.19700000000000001</v>
      </c>
      <c r="H1472" s="31">
        <v>0.24299999999999999</v>
      </c>
      <c r="I1472" s="31">
        <v>0.17899999999999999</v>
      </c>
      <c r="J1472" s="31">
        <v>0.44785276099999999</v>
      </c>
      <c r="K1472" s="31">
        <v>5.8000000000000003E-2</v>
      </c>
      <c r="L1472" s="29">
        <f t="shared" si="22"/>
        <v>2.2961783439490451</v>
      </c>
    </row>
    <row r="1473" spans="1:12" x14ac:dyDescent="0.2">
      <c r="A1473">
        <v>4154</v>
      </c>
      <c r="B1473" s="43">
        <v>280</v>
      </c>
      <c r="C1473" s="43">
        <v>280</v>
      </c>
      <c r="D1473" s="43">
        <v>173</v>
      </c>
      <c r="E1473" s="31">
        <v>0.61799999999999999</v>
      </c>
      <c r="F1473" s="31">
        <v>0.16800000000000001</v>
      </c>
      <c r="G1473" s="31">
        <v>0.214</v>
      </c>
      <c r="H1473" s="31">
        <v>0.3</v>
      </c>
      <c r="I1473" s="31">
        <v>0.318</v>
      </c>
      <c r="J1473" s="31">
        <v>0.61785714300000005</v>
      </c>
      <c r="K1473" s="31">
        <v>0</v>
      </c>
      <c r="L1473" s="29">
        <f t="shared" si="22"/>
        <v>2.7679999999999998</v>
      </c>
    </row>
    <row r="1474" spans="1:12" x14ac:dyDescent="0.2">
      <c r="A1474">
        <v>4155</v>
      </c>
      <c r="B1474" s="43">
        <v>406</v>
      </c>
      <c r="C1474" s="43">
        <v>406</v>
      </c>
      <c r="D1474" s="43">
        <v>196</v>
      </c>
      <c r="E1474" s="31">
        <v>0.48299999999999998</v>
      </c>
      <c r="F1474" s="31">
        <v>0.249</v>
      </c>
      <c r="G1474" s="31">
        <v>0.25600000000000001</v>
      </c>
      <c r="H1474" s="31">
        <v>0.28100000000000003</v>
      </c>
      <c r="I1474" s="31">
        <v>0.20200000000000001</v>
      </c>
      <c r="J1474" s="31">
        <v>0.48877805499999999</v>
      </c>
      <c r="K1474" s="31">
        <v>1.2E-2</v>
      </c>
      <c r="L1474" s="29">
        <f t="shared" si="22"/>
        <v>2.4412955465587043</v>
      </c>
    </row>
    <row r="1475" spans="1:12" x14ac:dyDescent="0.2">
      <c r="A1475">
        <v>4156</v>
      </c>
      <c r="B1475" s="43">
        <v>485</v>
      </c>
      <c r="C1475" s="43">
        <v>485</v>
      </c>
      <c r="D1475" s="43">
        <v>289</v>
      </c>
      <c r="E1475" s="31">
        <v>0.59599999999999997</v>
      </c>
      <c r="F1475" s="31">
        <v>0.186</v>
      </c>
      <c r="G1475" s="31">
        <v>0.21199999999999999</v>
      </c>
      <c r="H1475" s="31">
        <v>0.36099999999999999</v>
      </c>
      <c r="I1475" s="31">
        <v>0.23499999999999999</v>
      </c>
      <c r="J1475" s="31">
        <v>0.59958506199999995</v>
      </c>
      <c r="K1475" s="31">
        <v>6.0000000000000001E-3</v>
      </c>
      <c r="L1475" s="29">
        <f t="shared" ref="L1475:L1538" si="23">(F1475+2*G1475+3*H1475+4*I1475)/(1-K1475)</f>
        <v>2.6488933601609657</v>
      </c>
    </row>
    <row r="1476" spans="1:12" x14ac:dyDescent="0.2">
      <c r="A1476">
        <v>4158</v>
      </c>
      <c r="B1476" s="43">
        <v>380</v>
      </c>
      <c r="C1476" s="43">
        <v>381</v>
      </c>
      <c r="D1476" s="43">
        <v>239</v>
      </c>
      <c r="E1476" s="31">
        <v>0.627</v>
      </c>
      <c r="F1476" s="31">
        <v>0.17399999999999999</v>
      </c>
      <c r="G1476" s="31">
        <v>0.189</v>
      </c>
      <c r="H1476" s="31">
        <v>0.40500000000000003</v>
      </c>
      <c r="I1476" s="31">
        <v>0.221</v>
      </c>
      <c r="J1476" s="31">
        <v>0.63297872300000002</v>
      </c>
      <c r="K1476" s="31">
        <v>1.0999999999999999E-2</v>
      </c>
      <c r="L1476" s="29">
        <f t="shared" si="23"/>
        <v>2.6804853387259859</v>
      </c>
    </row>
    <row r="1477" spans="1:12" x14ac:dyDescent="0.2">
      <c r="A1477">
        <v>4159</v>
      </c>
      <c r="B1477" s="43">
        <v>270</v>
      </c>
      <c r="C1477" s="43">
        <v>270</v>
      </c>
      <c r="D1477" s="43">
        <v>181</v>
      </c>
      <c r="E1477" s="31">
        <v>0.67</v>
      </c>
      <c r="F1477" s="31">
        <v>0.14399999999999999</v>
      </c>
      <c r="G1477" s="31">
        <v>0.17399999999999999</v>
      </c>
      <c r="H1477" s="31">
        <v>0.30399999999999999</v>
      </c>
      <c r="I1477" s="31">
        <v>0.36699999999999999</v>
      </c>
      <c r="J1477" s="31">
        <v>0.67790262199999995</v>
      </c>
      <c r="K1477" s="31">
        <v>1.0999999999999999E-2</v>
      </c>
      <c r="L1477" s="29">
        <f t="shared" si="23"/>
        <v>2.9039433771486349</v>
      </c>
    </row>
    <row r="1478" spans="1:12" x14ac:dyDescent="0.2">
      <c r="A1478">
        <v>4160</v>
      </c>
      <c r="B1478" s="43">
        <v>315</v>
      </c>
      <c r="C1478" s="43">
        <v>315</v>
      </c>
      <c r="D1478" s="43">
        <v>233</v>
      </c>
      <c r="E1478" s="31">
        <v>0.74</v>
      </c>
      <c r="F1478" s="31">
        <v>8.3000000000000004E-2</v>
      </c>
      <c r="G1478" s="31">
        <v>0.159</v>
      </c>
      <c r="H1478" s="31">
        <v>0.28899999999999998</v>
      </c>
      <c r="I1478" s="31">
        <v>0.45100000000000001</v>
      </c>
      <c r="J1478" s="31">
        <v>0.75404530700000005</v>
      </c>
      <c r="K1478" s="31">
        <v>1.9E-2</v>
      </c>
      <c r="L1478" s="29">
        <f t="shared" si="23"/>
        <v>3.1314984709480123</v>
      </c>
    </row>
    <row r="1479" spans="1:12" x14ac:dyDescent="0.2">
      <c r="A1479">
        <v>4162</v>
      </c>
      <c r="B1479" s="43">
        <v>430</v>
      </c>
      <c r="C1479" s="43">
        <v>430</v>
      </c>
      <c r="D1479" s="43">
        <v>307</v>
      </c>
      <c r="E1479" s="31">
        <v>0.71399999999999997</v>
      </c>
      <c r="F1479" s="31">
        <v>0.109</v>
      </c>
      <c r="G1479" s="31">
        <v>0.158</v>
      </c>
      <c r="H1479" s="31">
        <v>0.35799999999999998</v>
      </c>
      <c r="I1479" s="31">
        <v>0.35599999999999998</v>
      </c>
      <c r="J1479" s="31">
        <v>0.72748815200000005</v>
      </c>
      <c r="K1479" s="31">
        <v>1.9E-2</v>
      </c>
      <c r="L1479" s="29">
        <f t="shared" si="23"/>
        <v>2.9796126401630989</v>
      </c>
    </row>
    <row r="1480" spans="1:12" x14ac:dyDescent="0.2">
      <c r="A1480">
        <v>4163</v>
      </c>
      <c r="B1480" s="43">
        <v>200</v>
      </c>
      <c r="C1480" s="43">
        <v>200</v>
      </c>
      <c r="D1480" s="43">
        <v>80</v>
      </c>
      <c r="E1480" s="31">
        <v>0.4</v>
      </c>
      <c r="F1480" s="31">
        <v>0.30499999999999999</v>
      </c>
      <c r="G1480" s="31">
        <v>0.27500000000000002</v>
      </c>
      <c r="H1480" s="31">
        <v>0.215</v>
      </c>
      <c r="I1480" s="31">
        <v>0.185</v>
      </c>
      <c r="J1480" s="31">
        <v>0.408163265</v>
      </c>
      <c r="K1480" s="31">
        <v>0.02</v>
      </c>
      <c r="L1480" s="29">
        <f t="shared" si="23"/>
        <v>2.285714285714286</v>
      </c>
    </row>
    <row r="1481" spans="1:12" x14ac:dyDescent="0.2">
      <c r="A1481">
        <v>4164</v>
      </c>
      <c r="B1481" s="43">
        <v>367</v>
      </c>
      <c r="C1481" s="43">
        <v>367</v>
      </c>
      <c r="D1481" s="43">
        <v>264</v>
      </c>
      <c r="E1481" s="31">
        <v>0.71899999999999997</v>
      </c>
      <c r="F1481" s="31">
        <v>0.109</v>
      </c>
      <c r="G1481" s="31">
        <v>0.155</v>
      </c>
      <c r="H1481" s="31">
        <v>0.253</v>
      </c>
      <c r="I1481" s="31">
        <v>0.46600000000000003</v>
      </c>
      <c r="J1481" s="31">
        <v>0.73130193899999996</v>
      </c>
      <c r="K1481" s="31">
        <v>1.6E-2</v>
      </c>
      <c r="L1481" s="29">
        <f t="shared" si="23"/>
        <v>3.0914634146341462</v>
      </c>
    </row>
    <row r="1482" spans="1:12" x14ac:dyDescent="0.2">
      <c r="A1482">
        <v>4165</v>
      </c>
      <c r="B1482" s="43">
        <v>209</v>
      </c>
      <c r="C1482" s="43">
        <v>209</v>
      </c>
      <c r="D1482" s="43">
        <v>134</v>
      </c>
      <c r="E1482" s="31">
        <v>0.64100000000000001</v>
      </c>
      <c r="F1482" s="31">
        <v>0.19600000000000001</v>
      </c>
      <c r="G1482" s="31">
        <v>0.158</v>
      </c>
      <c r="H1482" s="31">
        <v>0.27800000000000002</v>
      </c>
      <c r="I1482" s="31">
        <v>0.36399999999999999</v>
      </c>
      <c r="J1482" s="31">
        <v>0.64423076899999998</v>
      </c>
      <c r="K1482" s="31">
        <v>5.0000000000000001E-3</v>
      </c>
      <c r="L1482" s="29">
        <f t="shared" si="23"/>
        <v>2.8160804020100505</v>
      </c>
    </row>
    <row r="1483" spans="1:12" x14ac:dyDescent="0.2">
      <c r="A1483">
        <v>4166</v>
      </c>
      <c r="B1483" s="43">
        <v>309</v>
      </c>
      <c r="C1483" s="43">
        <v>309</v>
      </c>
      <c r="D1483" s="43">
        <v>216</v>
      </c>
      <c r="E1483" s="31">
        <v>0.69899999999999995</v>
      </c>
      <c r="F1483" s="31">
        <v>0.126</v>
      </c>
      <c r="G1483" s="31">
        <v>0.17499999999999999</v>
      </c>
      <c r="H1483" s="31">
        <v>0.32400000000000001</v>
      </c>
      <c r="I1483" s="31">
        <v>0.375</v>
      </c>
      <c r="J1483" s="31">
        <v>0.699029126</v>
      </c>
      <c r="K1483" s="31">
        <v>0</v>
      </c>
      <c r="L1483" s="29">
        <f t="shared" si="23"/>
        <v>2.948</v>
      </c>
    </row>
    <row r="1484" spans="1:12" x14ac:dyDescent="0.2">
      <c r="A1484">
        <v>4167</v>
      </c>
      <c r="B1484" s="43">
        <v>89</v>
      </c>
      <c r="C1484" s="43">
        <v>89</v>
      </c>
      <c r="D1484" s="43">
        <v>86</v>
      </c>
      <c r="E1484" s="31">
        <v>0.96599999999999997</v>
      </c>
      <c r="F1484" s="31">
        <v>0</v>
      </c>
      <c r="G1484" s="31">
        <v>2.1999999999999999E-2</v>
      </c>
      <c r="H1484" s="31">
        <v>0.29199999999999998</v>
      </c>
      <c r="I1484" s="31">
        <v>0.67400000000000004</v>
      </c>
      <c r="J1484" s="31">
        <v>0.97727272700000001</v>
      </c>
      <c r="K1484" s="31">
        <v>1.0999999999999999E-2</v>
      </c>
      <c r="L1484" s="29">
        <f t="shared" si="23"/>
        <v>3.6562184024266937</v>
      </c>
    </row>
    <row r="1485" spans="1:12" x14ac:dyDescent="0.2">
      <c r="A1485">
        <v>4170</v>
      </c>
      <c r="B1485" s="43"/>
      <c r="C1485" s="43"/>
      <c r="D1485" s="43"/>
      <c r="E1485" s="31">
        <v>0.71899999999999997</v>
      </c>
      <c r="F1485" s="31">
        <v>0.13700000000000001</v>
      </c>
      <c r="G1485" s="31">
        <v>0.14399999999999999</v>
      </c>
      <c r="H1485" s="31">
        <v>0.315</v>
      </c>
      <c r="I1485" s="31">
        <v>0.40400000000000003</v>
      </c>
      <c r="J1485" s="31">
        <v>0.719178082</v>
      </c>
      <c r="K1485" s="31">
        <v>0</v>
      </c>
      <c r="L1485" s="29">
        <f t="shared" si="23"/>
        <v>2.9860000000000002</v>
      </c>
    </row>
    <row r="1486" spans="1:12" x14ac:dyDescent="0.2">
      <c r="A1486">
        <v>4180</v>
      </c>
      <c r="B1486" s="43">
        <v>397</v>
      </c>
      <c r="C1486" s="43">
        <v>397</v>
      </c>
      <c r="D1486" s="43">
        <v>255</v>
      </c>
      <c r="E1486" s="31">
        <v>0.64200000000000002</v>
      </c>
      <c r="F1486" s="31">
        <v>0.13900000000000001</v>
      </c>
      <c r="G1486" s="31">
        <v>0.20200000000000001</v>
      </c>
      <c r="H1486" s="31">
        <v>0.30499999999999999</v>
      </c>
      <c r="I1486" s="31">
        <v>0.33800000000000002</v>
      </c>
      <c r="J1486" s="31">
        <v>0.65384615400000001</v>
      </c>
      <c r="K1486" s="31">
        <v>1.7999999999999999E-2</v>
      </c>
      <c r="L1486" s="29">
        <f t="shared" si="23"/>
        <v>2.8615071283095728</v>
      </c>
    </row>
    <row r="1487" spans="1:12" x14ac:dyDescent="0.2">
      <c r="A1487">
        <v>4181</v>
      </c>
      <c r="B1487" s="43">
        <v>237</v>
      </c>
      <c r="C1487" s="43">
        <v>237</v>
      </c>
      <c r="D1487" s="43">
        <v>156</v>
      </c>
      <c r="E1487" s="31">
        <v>0.65800000000000003</v>
      </c>
      <c r="F1487" s="31">
        <v>0.17299999999999999</v>
      </c>
      <c r="G1487" s="31">
        <v>0.16500000000000001</v>
      </c>
      <c r="H1487" s="31">
        <v>0.26200000000000001</v>
      </c>
      <c r="I1487" s="31">
        <v>0.39700000000000002</v>
      </c>
      <c r="J1487" s="31">
        <v>0.66101694899999996</v>
      </c>
      <c r="K1487" s="31">
        <v>4.0000000000000001E-3</v>
      </c>
      <c r="L1487" s="29">
        <f t="shared" si="23"/>
        <v>2.8885542168674703</v>
      </c>
    </row>
    <row r="1488" spans="1:12" x14ac:dyDescent="0.2">
      <c r="A1488">
        <v>4182</v>
      </c>
      <c r="B1488" s="43">
        <v>254</v>
      </c>
      <c r="C1488" s="43">
        <v>254</v>
      </c>
      <c r="D1488" s="43">
        <v>209</v>
      </c>
      <c r="E1488" s="31">
        <v>0.82299999999999995</v>
      </c>
      <c r="F1488" s="31">
        <v>9.4E-2</v>
      </c>
      <c r="G1488" s="31">
        <v>7.9000000000000001E-2</v>
      </c>
      <c r="H1488" s="31">
        <v>0.25600000000000001</v>
      </c>
      <c r="I1488" s="31">
        <v>0.56699999999999995</v>
      </c>
      <c r="J1488" s="31">
        <v>0.82608695700000001</v>
      </c>
      <c r="K1488" s="31">
        <v>4.0000000000000001E-3</v>
      </c>
      <c r="L1488" s="29">
        <f t="shared" si="23"/>
        <v>3.3012048192771082</v>
      </c>
    </row>
    <row r="1489" spans="1:12" x14ac:dyDescent="0.2">
      <c r="A1489">
        <v>4183</v>
      </c>
      <c r="B1489" s="43">
        <v>517</v>
      </c>
      <c r="C1489" s="43">
        <v>518</v>
      </c>
      <c r="D1489" s="43">
        <v>320</v>
      </c>
      <c r="E1489" s="31">
        <v>0.61799999999999999</v>
      </c>
      <c r="F1489" s="31">
        <v>0.17</v>
      </c>
      <c r="G1489" s="31">
        <v>0.20300000000000001</v>
      </c>
      <c r="H1489" s="31">
        <v>0.441</v>
      </c>
      <c r="I1489" s="31">
        <v>0.17599999999999999</v>
      </c>
      <c r="J1489" s="31">
        <v>0.623046875</v>
      </c>
      <c r="K1489" s="31">
        <v>0.01</v>
      </c>
      <c r="L1489" s="29">
        <f t="shared" si="23"/>
        <v>2.6292929292929292</v>
      </c>
    </row>
    <row r="1490" spans="1:12" x14ac:dyDescent="0.2">
      <c r="A1490">
        <v>4184</v>
      </c>
      <c r="B1490" s="43">
        <v>396</v>
      </c>
      <c r="C1490" s="43">
        <v>396</v>
      </c>
      <c r="D1490" s="43">
        <v>281</v>
      </c>
      <c r="E1490" s="31">
        <v>0.71</v>
      </c>
      <c r="F1490" s="31">
        <v>0.111</v>
      </c>
      <c r="G1490" s="31">
        <v>0.17199999999999999</v>
      </c>
      <c r="H1490" s="31">
        <v>0.38100000000000001</v>
      </c>
      <c r="I1490" s="31">
        <v>0.32800000000000001</v>
      </c>
      <c r="J1490" s="31">
        <v>0.71501272299999996</v>
      </c>
      <c r="K1490" s="31">
        <v>8.0000000000000002E-3</v>
      </c>
      <c r="L1490" s="29">
        <f t="shared" si="23"/>
        <v>2.933467741935484</v>
      </c>
    </row>
    <row r="1491" spans="1:12" x14ac:dyDescent="0.2">
      <c r="A1491">
        <v>4185</v>
      </c>
      <c r="B1491" s="43">
        <v>537</v>
      </c>
      <c r="C1491" s="43">
        <v>537</v>
      </c>
      <c r="D1491" s="43">
        <v>387</v>
      </c>
      <c r="E1491" s="31">
        <v>0.72099999999999997</v>
      </c>
      <c r="F1491" s="31">
        <v>8.8999999999999996E-2</v>
      </c>
      <c r="G1491" s="31">
        <v>0.17299999999999999</v>
      </c>
      <c r="H1491" s="31">
        <v>0.40600000000000003</v>
      </c>
      <c r="I1491" s="31">
        <v>0.315</v>
      </c>
      <c r="J1491" s="31">
        <v>0.73295454500000001</v>
      </c>
      <c r="K1491" s="31">
        <v>1.7000000000000001E-2</v>
      </c>
      <c r="L1491" s="29">
        <f t="shared" si="23"/>
        <v>2.9633774160732456</v>
      </c>
    </row>
    <row r="1492" spans="1:12" x14ac:dyDescent="0.2">
      <c r="A1492">
        <v>4186</v>
      </c>
      <c r="B1492" s="43">
        <v>705</v>
      </c>
      <c r="C1492" s="43">
        <v>705</v>
      </c>
      <c r="D1492" s="43">
        <v>325</v>
      </c>
      <c r="E1492" s="31">
        <v>0.46100000000000002</v>
      </c>
      <c r="F1492" s="31">
        <v>0.247</v>
      </c>
      <c r="G1492" s="31">
        <v>0.28399999999999997</v>
      </c>
      <c r="H1492" s="31">
        <v>0.32800000000000001</v>
      </c>
      <c r="I1492" s="31">
        <v>0.13300000000000001</v>
      </c>
      <c r="J1492" s="31">
        <v>0.46494992800000001</v>
      </c>
      <c r="K1492" s="31">
        <v>8.9999999999999993E-3</v>
      </c>
      <c r="L1492" s="29">
        <f t="shared" si="23"/>
        <v>2.3521695257315844</v>
      </c>
    </row>
    <row r="1493" spans="1:12" x14ac:dyDescent="0.2">
      <c r="A1493">
        <v>4187</v>
      </c>
      <c r="B1493" s="43">
        <v>163</v>
      </c>
      <c r="C1493" s="43">
        <v>163</v>
      </c>
      <c r="D1493" s="43">
        <v>147</v>
      </c>
      <c r="E1493" s="31">
        <v>0.90200000000000002</v>
      </c>
      <c r="F1493" s="31">
        <v>3.6999999999999998E-2</v>
      </c>
      <c r="G1493" s="31">
        <v>4.9000000000000002E-2</v>
      </c>
      <c r="H1493" s="31">
        <v>0.20899999999999999</v>
      </c>
      <c r="I1493" s="31">
        <v>0.69299999999999995</v>
      </c>
      <c r="J1493" s="31">
        <v>0.91304347799999996</v>
      </c>
      <c r="K1493" s="31">
        <v>1.2E-2</v>
      </c>
      <c r="L1493" s="29">
        <f t="shared" si="23"/>
        <v>3.5769230769230766</v>
      </c>
    </row>
    <row r="1494" spans="1:12" x14ac:dyDescent="0.2">
      <c r="A1494">
        <v>4189</v>
      </c>
      <c r="B1494" s="43">
        <v>201</v>
      </c>
      <c r="C1494" s="43">
        <v>201</v>
      </c>
      <c r="D1494" s="43">
        <v>128</v>
      </c>
      <c r="E1494" s="31">
        <v>0.63700000000000001</v>
      </c>
      <c r="F1494" s="31">
        <v>0.19900000000000001</v>
      </c>
      <c r="G1494" s="31">
        <v>0.16400000000000001</v>
      </c>
      <c r="H1494" s="31">
        <v>0.313</v>
      </c>
      <c r="I1494" s="31">
        <v>0.32300000000000001</v>
      </c>
      <c r="J1494" s="31">
        <v>0.63681591999999998</v>
      </c>
      <c r="K1494" s="31">
        <v>0</v>
      </c>
      <c r="L1494" s="29">
        <f t="shared" si="23"/>
        <v>2.758</v>
      </c>
    </row>
    <row r="1495" spans="1:12" x14ac:dyDescent="0.2">
      <c r="A1495">
        <v>4192</v>
      </c>
      <c r="B1495" s="43">
        <v>265</v>
      </c>
      <c r="C1495" s="43">
        <v>265</v>
      </c>
      <c r="D1495" s="43">
        <v>173</v>
      </c>
      <c r="E1495" s="31">
        <v>0.65300000000000002</v>
      </c>
      <c r="F1495" s="31">
        <v>8.6999999999999994E-2</v>
      </c>
      <c r="G1495" s="31">
        <v>0.22600000000000001</v>
      </c>
      <c r="H1495" s="31">
        <v>0.29399999999999998</v>
      </c>
      <c r="I1495" s="31">
        <v>0.35799999999999998</v>
      </c>
      <c r="J1495" s="31">
        <v>0.67578125</v>
      </c>
      <c r="K1495" s="31">
        <v>3.4000000000000002E-2</v>
      </c>
      <c r="L1495" s="29">
        <f t="shared" si="23"/>
        <v>2.9534161490683228</v>
      </c>
    </row>
    <row r="1496" spans="1:12" x14ac:dyDescent="0.2">
      <c r="A1496">
        <v>4193</v>
      </c>
      <c r="B1496" s="43">
        <v>130</v>
      </c>
      <c r="C1496" s="43">
        <v>130</v>
      </c>
      <c r="D1496" s="43">
        <v>50</v>
      </c>
      <c r="E1496" s="31">
        <v>0.38500000000000001</v>
      </c>
      <c r="F1496" s="31">
        <v>0.308</v>
      </c>
      <c r="G1496" s="31">
        <v>0.3</v>
      </c>
      <c r="H1496" s="31">
        <v>0.26900000000000002</v>
      </c>
      <c r="I1496" s="31">
        <v>0.115</v>
      </c>
      <c r="J1496" s="31">
        <v>0.38759689899999999</v>
      </c>
      <c r="K1496" s="31">
        <v>8.0000000000000002E-3</v>
      </c>
      <c r="L1496" s="29">
        <f t="shared" si="23"/>
        <v>2.192540322580645</v>
      </c>
    </row>
    <row r="1497" spans="1:12" x14ac:dyDescent="0.2">
      <c r="A1497">
        <v>4196</v>
      </c>
      <c r="B1497" s="43">
        <v>278</v>
      </c>
      <c r="C1497" s="43">
        <v>278</v>
      </c>
      <c r="D1497" s="43">
        <v>150</v>
      </c>
      <c r="E1497" s="31">
        <v>0.54</v>
      </c>
      <c r="F1497" s="31">
        <v>0.16200000000000001</v>
      </c>
      <c r="G1497" s="31">
        <v>0.29499999999999998</v>
      </c>
      <c r="H1497" s="31">
        <v>0.41699999999999998</v>
      </c>
      <c r="I1497" s="31">
        <v>0.122</v>
      </c>
      <c r="J1497" s="31">
        <v>0.54151624499999995</v>
      </c>
      <c r="K1497" s="31">
        <v>4.0000000000000001E-3</v>
      </c>
      <c r="L1497" s="29">
        <f t="shared" si="23"/>
        <v>2.501004016064257</v>
      </c>
    </row>
    <row r="1498" spans="1:12" x14ac:dyDescent="0.2">
      <c r="A1498">
        <v>4201</v>
      </c>
      <c r="B1498" s="43">
        <v>230</v>
      </c>
      <c r="C1498" s="43">
        <v>230</v>
      </c>
      <c r="D1498" s="43">
        <v>157</v>
      </c>
      <c r="E1498" s="31">
        <v>0.68300000000000005</v>
      </c>
      <c r="F1498" s="31">
        <v>0.13500000000000001</v>
      </c>
      <c r="G1498" s="31">
        <v>0.14799999999999999</v>
      </c>
      <c r="H1498" s="31">
        <v>0.313</v>
      </c>
      <c r="I1498" s="31">
        <v>0.37</v>
      </c>
      <c r="J1498" s="31">
        <v>0.70720720699999995</v>
      </c>
      <c r="K1498" s="31">
        <v>3.5000000000000003E-2</v>
      </c>
      <c r="L1498" s="29">
        <f t="shared" si="23"/>
        <v>2.9533678756476687</v>
      </c>
    </row>
    <row r="1499" spans="1:12" x14ac:dyDescent="0.2">
      <c r="A1499">
        <v>4202</v>
      </c>
      <c r="B1499" s="43">
        <v>312</v>
      </c>
      <c r="C1499" s="43">
        <v>312</v>
      </c>
      <c r="D1499" s="43">
        <v>179</v>
      </c>
      <c r="E1499" s="31">
        <v>0.57399999999999995</v>
      </c>
      <c r="F1499" s="31">
        <v>0.17599999999999999</v>
      </c>
      <c r="G1499" s="31">
        <v>0.24399999999999999</v>
      </c>
      <c r="H1499" s="31">
        <v>0.32700000000000001</v>
      </c>
      <c r="I1499" s="31">
        <v>0.247</v>
      </c>
      <c r="J1499" s="31">
        <v>0.57741935499999997</v>
      </c>
      <c r="K1499" s="31">
        <v>6.0000000000000001E-3</v>
      </c>
      <c r="L1499" s="29">
        <f t="shared" si="23"/>
        <v>2.6488933601609657</v>
      </c>
    </row>
    <row r="1500" spans="1:12" x14ac:dyDescent="0.2">
      <c r="A1500">
        <v>4204</v>
      </c>
      <c r="B1500" s="43">
        <v>166</v>
      </c>
      <c r="C1500" s="43">
        <v>166</v>
      </c>
      <c r="D1500" s="43">
        <v>107</v>
      </c>
      <c r="E1500" s="31">
        <v>0.64500000000000002</v>
      </c>
      <c r="F1500" s="31">
        <v>0.13900000000000001</v>
      </c>
      <c r="G1500" s="31">
        <v>0.157</v>
      </c>
      <c r="H1500" s="31">
        <v>0.40400000000000003</v>
      </c>
      <c r="I1500" s="31">
        <v>0.24099999999999999</v>
      </c>
      <c r="J1500" s="31">
        <v>0.68589743599999997</v>
      </c>
      <c r="K1500" s="31">
        <v>0.06</v>
      </c>
      <c r="L1500" s="29">
        <f t="shared" si="23"/>
        <v>2.7968085106382987</v>
      </c>
    </row>
    <row r="1501" spans="1:12" x14ac:dyDescent="0.2">
      <c r="A1501">
        <v>4205</v>
      </c>
      <c r="B1501" s="43">
        <v>189</v>
      </c>
      <c r="C1501" s="43">
        <v>189</v>
      </c>
      <c r="D1501" s="43">
        <v>142</v>
      </c>
      <c r="E1501" s="31">
        <v>0.751</v>
      </c>
      <c r="F1501" s="31">
        <v>9.5000000000000001E-2</v>
      </c>
      <c r="G1501" s="31">
        <v>0.14299999999999999</v>
      </c>
      <c r="H1501" s="31">
        <v>0.25900000000000001</v>
      </c>
      <c r="I1501" s="31">
        <v>0.49199999999999999</v>
      </c>
      <c r="J1501" s="31">
        <v>0.75935828900000002</v>
      </c>
      <c r="K1501" s="31">
        <v>1.0999999999999999E-2</v>
      </c>
      <c r="L1501" s="29">
        <f t="shared" si="23"/>
        <v>3.1607684529828108</v>
      </c>
    </row>
    <row r="1502" spans="1:12" x14ac:dyDescent="0.2">
      <c r="A1502">
        <v>4206</v>
      </c>
      <c r="B1502" s="43">
        <v>56</v>
      </c>
      <c r="C1502" s="43">
        <v>56</v>
      </c>
      <c r="D1502" s="43">
        <v>32</v>
      </c>
      <c r="E1502" s="31">
        <v>0.57099999999999995</v>
      </c>
      <c r="F1502" s="31">
        <v>0.14299999999999999</v>
      </c>
      <c r="G1502" s="31">
        <v>0.28599999999999998</v>
      </c>
      <c r="H1502" s="31">
        <v>0.35699999999999998</v>
      </c>
      <c r="I1502" s="31">
        <v>0.214</v>
      </c>
      <c r="J1502" s="31">
        <v>0.571428571</v>
      </c>
      <c r="K1502" s="31">
        <v>0</v>
      </c>
      <c r="L1502" s="29">
        <f t="shared" si="23"/>
        <v>2.6419999999999999</v>
      </c>
    </row>
    <row r="1503" spans="1:12" x14ac:dyDescent="0.2">
      <c r="A1503">
        <v>4207</v>
      </c>
      <c r="B1503" s="43">
        <v>509</v>
      </c>
      <c r="C1503" s="43">
        <v>509</v>
      </c>
      <c r="D1503" s="43">
        <v>331</v>
      </c>
      <c r="E1503" s="31">
        <v>0.65</v>
      </c>
      <c r="F1503" s="31">
        <v>0.11600000000000001</v>
      </c>
      <c r="G1503" s="31">
        <v>0.21199999999999999</v>
      </c>
      <c r="H1503" s="31">
        <v>0.41299999999999998</v>
      </c>
      <c r="I1503" s="31">
        <v>0.23799999999999999</v>
      </c>
      <c r="J1503" s="31">
        <v>0.664658635</v>
      </c>
      <c r="K1503" s="31">
        <v>2.1999999999999999E-2</v>
      </c>
      <c r="L1503" s="29">
        <f t="shared" si="23"/>
        <v>2.7924335378323106</v>
      </c>
    </row>
    <row r="1504" spans="1:12" x14ac:dyDescent="0.2">
      <c r="A1504">
        <v>4208</v>
      </c>
      <c r="B1504" s="43">
        <v>425</v>
      </c>
      <c r="C1504" s="43">
        <v>425</v>
      </c>
      <c r="D1504" s="43">
        <v>381</v>
      </c>
      <c r="E1504" s="31">
        <v>0.89600000000000002</v>
      </c>
      <c r="F1504" s="31">
        <v>1.9E-2</v>
      </c>
      <c r="G1504" s="31">
        <v>7.8E-2</v>
      </c>
      <c r="H1504" s="31">
        <v>0.32200000000000001</v>
      </c>
      <c r="I1504" s="31">
        <v>0.57399999999999995</v>
      </c>
      <c r="J1504" s="31">
        <v>0.90284360200000002</v>
      </c>
      <c r="K1504" s="31">
        <v>7.0000000000000001E-3</v>
      </c>
      <c r="L1504" s="29">
        <f t="shared" si="23"/>
        <v>3.4612286002014097</v>
      </c>
    </row>
    <row r="1505" spans="1:12" x14ac:dyDescent="0.2">
      <c r="A1505">
        <v>4209</v>
      </c>
      <c r="B1505" s="43">
        <v>941</v>
      </c>
      <c r="C1505" s="43">
        <v>941</v>
      </c>
      <c r="D1505" s="43">
        <v>470</v>
      </c>
      <c r="E1505" s="31">
        <v>0.499</v>
      </c>
      <c r="F1505" s="31">
        <v>0.19700000000000001</v>
      </c>
      <c r="G1505" s="31">
        <v>0.25</v>
      </c>
      <c r="H1505" s="31">
        <v>0.35299999999999998</v>
      </c>
      <c r="I1505" s="31">
        <v>0.14699999999999999</v>
      </c>
      <c r="J1505" s="31">
        <v>0.52808988800000001</v>
      </c>
      <c r="K1505" s="31">
        <v>5.3999999999999999E-2</v>
      </c>
      <c r="L1505" s="29">
        <f t="shared" si="23"/>
        <v>2.477801268498943</v>
      </c>
    </row>
    <row r="1506" spans="1:12" x14ac:dyDescent="0.2">
      <c r="A1506">
        <v>4210</v>
      </c>
      <c r="B1506" s="43">
        <v>490</v>
      </c>
      <c r="C1506" s="43">
        <v>490</v>
      </c>
      <c r="D1506" s="43">
        <v>319</v>
      </c>
      <c r="E1506" s="31">
        <v>0.65100000000000002</v>
      </c>
      <c r="F1506" s="31">
        <v>0.13100000000000001</v>
      </c>
      <c r="G1506" s="31">
        <v>0.20399999999999999</v>
      </c>
      <c r="H1506" s="31">
        <v>0.45700000000000002</v>
      </c>
      <c r="I1506" s="31">
        <v>0.19400000000000001</v>
      </c>
      <c r="J1506" s="31">
        <v>0.66045548700000001</v>
      </c>
      <c r="K1506" s="31">
        <v>1.4E-2</v>
      </c>
      <c r="L1506" s="29">
        <f t="shared" si="23"/>
        <v>2.7241379310344827</v>
      </c>
    </row>
    <row r="1507" spans="1:12" x14ac:dyDescent="0.2">
      <c r="A1507">
        <v>4213</v>
      </c>
      <c r="B1507" s="43">
        <v>181</v>
      </c>
      <c r="C1507" s="43">
        <v>181</v>
      </c>
      <c r="D1507" s="43">
        <v>50</v>
      </c>
      <c r="E1507" s="31">
        <v>0.27600000000000002</v>
      </c>
      <c r="F1507" s="31">
        <v>0.36499999999999999</v>
      </c>
      <c r="G1507" s="31">
        <v>0.35899999999999999</v>
      </c>
      <c r="H1507" s="31">
        <v>0.215</v>
      </c>
      <c r="I1507" s="31">
        <v>6.0999999999999999E-2</v>
      </c>
      <c r="J1507" s="31">
        <v>0.27624309400000002</v>
      </c>
      <c r="K1507" s="31">
        <v>0</v>
      </c>
      <c r="L1507" s="29">
        <f t="shared" si="23"/>
        <v>1.972</v>
      </c>
    </row>
    <row r="1508" spans="1:12" x14ac:dyDescent="0.2">
      <c r="A1508">
        <v>4214</v>
      </c>
      <c r="B1508" s="43">
        <v>53</v>
      </c>
      <c r="C1508" s="43">
        <v>53</v>
      </c>
      <c r="D1508" s="43">
        <v>11</v>
      </c>
      <c r="E1508" s="31">
        <v>0.20799999999999999</v>
      </c>
      <c r="F1508" s="31">
        <v>0.56599999999999995</v>
      </c>
      <c r="G1508" s="31">
        <v>0.22600000000000001</v>
      </c>
      <c r="H1508" s="31">
        <v>0.13200000000000001</v>
      </c>
      <c r="I1508" s="31">
        <v>7.4999999999999997E-2</v>
      </c>
      <c r="J1508" s="31">
        <v>0.20754717</v>
      </c>
      <c r="K1508" s="31">
        <v>0</v>
      </c>
      <c r="L1508" s="29">
        <f t="shared" si="23"/>
        <v>1.7140000000000002</v>
      </c>
    </row>
    <row r="1509" spans="1:12" x14ac:dyDescent="0.2">
      <c r="A1509">
        <v>4215</v>
      </c>
      <c r="B1509" s="43">
        <v>47</v>
      </c>
      <c r="C1509" s="43">
        <v>47</v>
      </c>
      <c r="D1509" s="43">
        <v>13</v>
      </c>
      <c r="E1509" s="31">
        <v>0.27700000000000002</v>
      </c>
      <c r="F1509" s="31">
        <v>0.55300000000000005</v>
      </c>
      <c r="G1509" s="31">
        <v>0.17</v>
      </c>
      <c r="H1509" s="31">
        <v>0.21299999999999999</v>
      </c>
      <c r="I1509" s="31">
        <v>6.4000000000000001E-2</v>
      </c>
      <c r="J1509" s="31">
        <v>0.276595745</v>
      </c>
      <c r="K1509" s="31">
        <v>0</v>
      </c>
      <c r="L1509" s="29">
        <f t="shared" si="23"/>
        <v>1.788</v>
      </c>
    </row>
    <row r="1510" spans="1:12" x14ac:dyDescent="0.2">
      <c r="A1510">
        <v>4217</v>
      </c>
      <c r="B1510" s="43">
        <v>334</v>
      </c>
      <c r="C1510" s="43">
        <v>334</v>
      </c>
      <c r="D1510" s="43">
        <v>100</v>
      </c>
      <c r="E1510" s="31">
        <v>0.29899999999999999</v>
      </c>
      <c r="F1510" s="31">
        <v>0.44600000000000001</v>
      </c>
      <c r="G1510" s="31">
        <v>0.249</v>
      </c>
      <c r="H1510" s="31">
        <v>0.216</v>
      </c>
      <c r="I1510" s="31">
        <v>8.4000000000000005E-2</v>
      </c>
      <c r="J1510" s="31">
        <v>0.30120481900000001</v>
      </c>
      <c r="K1510" s="31">
        <v>6.0000000000000001E-3</v>
      </c>
      <c r="L1510" s="29">
        <f t="shared" si="23"/>
        <v>1.9396378269617709</v>
      </c>
    </row>
    <row r="1511" spans="1:12" x14ac:dyDescent="0.2">
      <c r="A1511">
        <v>4218</v>
      </c>
      <c r="B1511" s="43">
        <v>364</v>
      </c>
      <c r="C1511" s="43">
        <v>364</v>
      </c>
      <c r="D1511" s="43">
        <v>170</v>
      </c>
      <c r="E1511" s="31">
        <v>0.46700000000000003</v>
      </c>
      <c r="F1511" s="31">
        <v>0.23599999999999999</v>
      </c>
      <c r="G1511" s="31">
        <v>0.27200000000000002</v>
      </c>
      <c r="H1511" s="31">
        <v>0.316</v>
      </c>
      <c r="I1511" s="31">
        <v>0.151</v>
      </c>
      <c r="J1511" s="31">
        <v>0.47887323900000001</v>
      </c>
      <c r="K1511" s="31">
        <v>2.5000000000000001E-2</v>
      </c>
      <c r="L1511" s="29">
        <f t="shared" si="23"/>
        <v>2.3917948717948718</v>
      </c>
    </row>
    <row r="1512" spans="1:12" x14ac:dyDescent="0.2">
      <c r="A1512">
        <v>4219</v>
      </c>
      <c r="B1512" s="43">
        <v>522</v>
      </c>
      <c r="C1512" s="43">
        <v>522</v>
      </c>
      <c r="D1512" s="43">
        <v>389</v>
      </c>
      <c r="E1512" s="31">
        <v>0.745</v>
      </c>
      <c r="F1512" s="31">
        <v>7.2999999999999995E-2</v>
      </c>
      <c r="G1512" s="31">
        <v>0.16900000000000001</v>
      </c>
      <c r="H1512" s="31">
        <v>0.42699999999999999</v>
      </c>
      <c r="I1512" s="31">
        <v>0.318</v>
      </c>
      <c r="J1512" s="31">
        <v>0.75533980599999995</v>
      </c>
      <c r="K1512" s="31">
        <v>1.2999999999999999E-2</v>
      </c>
      <c r="L1512" s="29">
        <f t="shared" si="23"/>
        <v>3.0030395136778116</v>
      </c>
    </row>
    <row r="1513" spans="1:12" x14ac:dyDescent="0.2">
      <c r="A1513">
        <v>4220</v>
      </c>
      <c r="B1513" s="43">
        <v>63</v>
      </c>
      <c r="C1513" s="43">
        <v>63</v>
      </c>
      <c r="D1513" s="43">
        <v>30</v>
      </c>
      <c r="E1513" s="31">
        <v>0.47599999999999998</v>
      </c>
      <c r="F1513" s="31">
        <v>0.30199999999999999</v>
      </c>
      <c r="G1513" s="31">
        <v>0.20599999999999999</v>
      </c>
      <c r="H1513" s="31">
        <v>0.28599999999999998</v>
      </c>
      <c r="I1513" s="31">
        <v>0.19</v>
      </c>
      <c r="J1513" s="31">
        <v>0.48387096800000001</v>
      </c>
      <c r="K1513" s="31">
        <v>1.6E-2</v>
      </c>
      <c r="L1513" s="29">
        <f t="shared" si="23"/>
        <v>2.3699186991869916</v>
      </c>
    </row>
    <row r="1514" spans="1:12" x14ac:dyDescent="0.2">
      <c r="A1514">
        <v>4221</v>
      </c>
      <c r="B1514" s="43">
        <v>294</v>
      </c>
      <c r="C1514" s="43">
        <v>294</v>
      </c>
      <c r="D1514" s="43">
        <v>207</v>
      </c>
      <c r="E1514" s="31">
        <v>0.70399999999999996</v>
      </c>
      <c r="F1514" s="31">
        <v>0.10199999999999999</v>
      </c>
      <c r="G1514" s="31">
        <v>0.19400000000000001</v>
      </c>
      <c r="H1514" s="31">
        <v>0.432</v>
      </c>
      <c r="I1514" s="31">
        <v>0.27200000000000002</v>
      </c>
      <c r="J1514" s="31">
        <v>0.70408163300000004</v>
      </c>
      <c r="K1514" s="31">
        <v>0</v>
      </c>
      <c r="L1514" s="29">
        <f t="shared" si="23"/>
        <v>2.8740000000000001</v>
      </c>
    </row>
    <row r="1515" spans="1:12" x14ac:dyDescent="0.2">
      <c r="A1515">
        <v>4222</v>
      </c>
      <c r="B1515" s="43"/>
      <c r="C1515" s="43"/>
      <c r="D1515" s="43"/>
      <c r="E1515" s="31">
        <v>0.13800000000000001</v>
      </c>
      <c r="F1515" s="31">
        <v>0.66900000000000004</v>
      </c>
      <c r="G1515" s="31">
        <v>0.193</v>
      </c>
      <c r="H1515" s="31">
        <v>0.124</v>
      </c>
      <c r="I1515" s="31">
        <v>1.4E-2</v>
      </c>
      <c r="J1515" s="31">
        <v>0.13793103400000001</v>
      </c>
      <c r="K1515" s="31">
        <v>0</v>
      </c>
      <c r="L1515" s="29">
        <f t="shared" si="23"/>
        <v>1.4830000000000001</v>
      </c>
    </row>
    <row r="1516" spans="1:12" x14ac:dyDescent="0.2">
      <c r="A1516">
        <v>4223</v>
      </c>
      <c r="B1516" s="43">
        <v>225</v>
      </c>
      <c r="C1516" s="43">
        <v>225</v>
      </c>
      <c r="D1516" s="43">
        <v>113</v>
      </c>
      <c r="E1516" s="31">
        <v>0.502</v>
      </c>
      <c r="F1516" s="31">
        <v>0.16</v>
      </c>
      <c r="G1516" s="31">
        <v>0.32900000000000001</v>
      </c>
      <c r="H1516" s="31">
        <v>0.36399999999999999</v>
      </c>
      <c r="I1516" s="31">
        <v>0.13800000000000001</v>
      </c>
      <c r="J1516" s="31">
        <v>0.50672645699999996</v>
      </c>
      <c r="K1516" s="31">
        <v>8.9999999999999993E-3</v>
      </c>
      <c r="L1516" s="29">
        <f t="shared" si="23"/>
        <v>2.484359233097881</v>
      </c>
    </row>
    <row r="1517" spans="1:12" x14ac:dyDescent="0.2">
      <c r="A1517">
        <v>4224</v>
      </c>
      <c r="B1517" s="43">
        <v>220</v>
      </c>
      <c r="C1517" s="43">
        <v>220</v>
      </c>
      <c r="D1517" s="43">
        <v>127</v>
      </c>
      <c r="E1517" s="31">
        <v>0.57699999999999996</v>
      </c>
      <c r="F1517" s="31">
        <v>0.20499999999999999</v>
      </c>
      <c r="G1517" s="31">
        <v>0.214</v>
      </c>
      <c r="H1517" s="31">
        <v>0.28199999999999997</v>
      </c>
      <c r="I1517" s="31">
        <v>0.29499999999999998</v>
      </c>
      <c r="J1517" s="31">
        <v>0.57990867599999996</v>
      </c>
      <c r="K1517" s="31">
        <v>5.0000000000000001E-3</v>
      </c>
      <c r="L1517" s="29">
        <f t="shared" si="23"/>
        <v>2.6723618090452259</v>
      </c>
    </row>
    <row r="1518" spans="1:12" x14ac:dyDescent="0.2">
      <c r="A1518">
        <v>4226</v>
      </c>
      <c r="B1518" s="43">
        <v>232</v>
      </c>
      <c r="C1518" s="43">
        <v>232</v>
      </c>
      <c r="D1518" s="43">
        <v>156</v>
      </c>
      <c r="E1518" s="31">
        <v>0.67200000000000004</v>
      </c>
      <c r="F1518" s="31">
        <v>0.125</v>
      </c>
      <c r="G1518" s="31">
        <v>0.19400000000000001</v>
      </c>
      <c r="H1518" s="31">
        <v>0.38800000000000001</v>
      </c>
      <c r="I1518" s="31">
        <v>0.28399999999999997</v>
      </c>
      <c r="J1518" s="31">
        <v>0.67826087000000002</v>
      </c>
      <c r="K1518" s="31">
        <v>8.9999999999999993E-3</v>
      </c>
      <c r="L1518" s="29">
        <f t="shared" si="23"/>
        <v>2.838546922300706</v>
      </c>
    </row>
    <row r="1519" spans="1:12" x14ac:dyDescent="0.2">
      <c r="A1519">
        <v>4227</v>
      </c>
      <c r="B1519" s="43">
        <v>238</v>
      </c>
      <c r="C1519" s="43">
        <v>238</v>
      </c>
      <c r="D1519" s="43">
        <v>145</v>
      </c>
      <c r="E1519" s="31">
        <v>0.60899999999999999</v>
      </c>
      <c r="F1519" s="31">
        <v>0.185</v>
      </c>
      <c r="G1519" s="31">
        <v>0.20200000000000001</v>
      </c>
      <c r="H1519" s="31">
        <v>0.311</v>
      </c>
      <c r="I1519" s="31">
        <v>0.29799999999999999</v>
      </c>
      <c r="J1519" s="31">
        <v>0.61181434599999995</v>
      </c>
      <c r="K1519" s="31">
        <v>4.0000000000000001E-3</v>
      </c>
      <c r="L1519" s="29">
        <f t="shared" si="23"/>
        <v>2.7248995983935744</v>
      </c>
    </row>
    <row r="1520" spans="1:12" x14ac:dyDescent="0.2">
      <c r="A1520">
        <v>4228</v>
      </c>
      <c r="B1520" s="43">
        <v>109</v>
      </c>
      <c r="C1520" s="43">
        <v>109</v>
      </c>
      <c r="D1520" s="43">
        <v>70</v>
      </c>
      <c r="E1520" s="31">
        <v>0.64200000000000002</v>
      </c>
      <c r="F1520" s="31">
        <v>0.16500000000000001</v>
      </c>
      <c r="G1520" s="31">
        <v>0.14699999999999999</v>
      </c>
      <c r="H1520" s="31">
        <v>0.38500000000000001</v>
      </c>
      <c r="I1520" s="31">
        <v>0.25700000000000001</v>
      </c>
      <c r="J1520" s="31">
        <v>0.67307692299999999</v>
      </c>
      <c r="K1520" s="31">
        <v>4.5999999999999999E-2</v>
      </c>
      <c r="L1520" s="29">
        <f t="shared" si="23"/>
        <v>2.7693920335429771</v>
      </c>
    </row>
    <row r="1521" spans="1:12" x14ac:dyDescent="0.2">
      <c r="A1521">
        <v>4230</v>
      </c>
      <c r="B1521" s="43">
        <v>388</v>
      </c>
      <c r="C1521" s="43">
        <v>388</v>
      </c>
      <c r="D1521" s="43">
        <v>240</v>
      </c>
      <c r="E1521" s="31">
        <v>0.61899999999999999</v>
      </c>
      <c r="F1521" s="31">
        <v>0.17</v>
      </c>
      <c r="G1521" s="31">
        <v>0.19800000000000001</v>
      </c>
      <c r="H1521" s="31">
        <v>0.38700000000000001</v>
      </c>
      <c r="I1521" s="31">
        <v>0.23200000000000001</v>
      </c>
      <c r="J1521" s="31">
        <v>0.62663185399999999</v>
      </c>
      <c r="K1521" s="31">
        <v>1.2999999999999999E-2</v>
      </c>
      <c r="L1521" s="29">
        <f t="shared" si="23"/>
        <v>2.6899696048632222</v>
      </c>
    </row>
    <row r="1522" spans="1:12" x14ac:dyDescent="0.2">
      <c r="A1522">
        <v>4231</v>
      </c>
      <c r="B1522" s="43">
        <v>920</v>
      </c>
      <c r="C1522" s="43">
        <v>920</v>
      </c>
      <c r="D1522" s="43">
        <v>457</v>
      </c>
      <c r="E1522" s="31">
        <v>0.497</v>
      </c>
      <c r="F1522" s="31">
        <v>0.25</v>
      </c>
      <c r="G1522" s="31">
        <v>0.24</v>
      </c>
      <c r="H1522" s="31">
        <v>0.27300000000000002</v>
      </c>
      <c r="I1522" s="31">
        <v>0.224</v>
      </c>
      <c r="J1522" s="31">
        <v>0.50330396499999996</v>
      </c>
      <c r="K1522" s="31">
        <v>1.2999999999999999E-2</v>
      </c>
      <c r="L1522" s="29">
        <f t="shared" si="23"/>
        <v>2.4772036474164132</v>
      </c>
    </row>
    <row r="1523" spans="1:12" x14ac:dyDescent="0.2">
      <c r="A1523">
        <v>4232</v>
      </c>
      <c r="B1523" s="43">
        <v>83</v>
      </c>
      <c r="C1523" s="43">
        <v>83</v>
      </c>
      <c r="D1523" s="43">
        <v>20</v>
      </c>
      <c r="E1523" s="31">
        <v>0.24099999999999999</v>
      </c>
      <c r="F1523" s="31">
        <v>0.51800000000000002</v>
      </c>
      <c r="G1523" s="31">
        <v>0.20499999999999999</v>
      </c>
      <c r="H1523" s="31">
        <v>0.157</v>
      </c>
      <c r="I1523" s="31">
        <v>8.4000000000000005E-2</v>
      </c>
      <c r="J1523" s="31">
        <v>0.25</v>
      </c>
      <c r="K1523" s="31">
        <v>3.5999999999999997E-2</v>
      </c>
      <c r="L1523" s="29">
        <f t="shared" si="23"/>
        <v>1.7997925311203322</v>
      </c>
    </row>
    <row r="1524" spans="1:12" x14ac:dyDescent="0.2">
      <c r="A1524">
        <v>4237</v>
      </c>
      <c r="B1524" s="43">
        <v>365</v>
      </c>
      <c r="C1524" s="43">
        <v>365</v>
      </c>
      <c r="D1524" s="43">
        <v>95</v>
      </c>
      <c r="E1524" s="31">
        <v>0.26</v>
      </c>
      <c r="F1524" s="31">
        <v>0.441</v>
      </c>
      <c r="G1524" s="31">
        <v>0.27400000000000002</v>
      </c>
      <c r="H1524" s="31">
        <v>0.19500000000000001</v>
      </c>
      <c r="I1524" s="31">
        <v>6.6000000000000003E-2</v>
      </c>
      <c r="J1524" s="31">
        <v>0.26685393299999999</v>
      </c>
      <c r="K1524" s="31">
        <v>2.5000000000000001E-2</v>
      </c>
      <c r="L1524" s="29">
        <f t="shared" si="23"/>
        <v>1.8851282051282052</v>
      </c>
    </row>
    <row r="1525" spans="1:12" x14ac:dyDescent="0.2">
      <c r="A1525">
        <v>4238</v>
      </c>
      <c r="B1525" s="43">
        <v>298</v>
      </c>
      <c r="C1525" s="43">
        <v>298</v>
      </c>
      <c r="D1525" s="43">
        <v>172</v>
      </c>
      <c r="E1525" s="31">
        <v>0.57699999999999996</v>
      </c>
      <c r="F1525" s="31">
        <v>0.218</v>
      </c>
      <c r="G1525" s="31">
        <v>0.19800000000000001</v>
      </c>
      <c r="H1525" s="31">
        <v>0.312</v>
      </c>
      <c r="I1525" s="31">
        <v>0.26500000000000001</v>
      </c>
      <c r="J1525" s="31">
        <v>0.581081081</v>
      </c>
      <c r="K1525" s="31">
        <v>7.0000000000000001E-3</v>
      </c>
      <c r="L1525" s="29">
        <f t="shared" si="23"/>
        <v>2.6283987915407856</v>
      </c>
    </row>
    <row r="1526" spans="1:12" x14ac:dyDescent="0.2">
      <c r="A1526">
        <v>4241</v>
      </c>
      <c r="B1526" s="43">
        <v>381</v>
      </c>
      <c r="C1526" s="43">
        <v>381</v>
      </c>
      <c r="D1526" s="43">
        <v>252</v>
      </c>
      <c r="E1526" s="31">
        <v>0.66100000000000003</v>
      </c>
      <c r="F1526" s="31">
        <v>0.13400000000000001</v>
      </c>
      <c r="G1526" s="31">
        <v>0.192</v>
      </c>
      <c r="H1526" s="31">
        <v>0.30199999999999999</v>
      </c>
      <c r="I1526" s="31">
        <v>0.36</v>
      </c>
      <c r="J1526" s="31">
        <v>0.67021276600000002</v>
      </c>
      <c r="K1526" s="31">
        <v>1.2999999999999999E-2</v>
      </c>
      <c r="L1526" s="29">
        <f t="shared" si="23"/>
        <v>2.901722391084093</v>
      </c>
    </row>
    <row r="1527" spans="1:12" x14ac:dyDescent="0.2">
      <c r="A1527">
        <v>4245</v>
      </c>
      <c r="B1527" s="43">
        <v>346</v>
      </c>
      <c r="C1527" s="43">
        <v>346</v>
      </c>
      <c r="D1527" s="43">
        <v>171</v>
      </c>
      <c r="E1527" s="31">
        <v>0.49399999999999999</v>
      </c>
      <c r="F1527" s="31">
        <v>0.223</v>
      </c>
      <c r="G1527" s="31">
        <v>0.27200000000000002</v>
      </c>
      <c r="H1527" s="31">
        <v>0.376</v>
      </c>
      <c r="I1527" s="31">
        <v>0.11799999999999999</v>
      </c>
      <c r="J1527" s="31">
        <v>0.5</v>
      </c>
      <c r="K1527" s="31">
        <v>1.2E-2</v>
      </c>
      <c r="L1527" s="29">
        <f t="shared" si="23"/>
        <v>2.3957489878542511</v>
      </c>
    </row>
    <row r="1528" spans="1:12" x14ac:dyDescent="0.2">
      <c r="A1528">
        <v>4247</v>
      </c>
      <c r="B1528" s="43"/>
      <c r="C1528" s="43"/>
      <c r="D1528" s="43"/>
      <c r="E1528" s="31">
        <v>0.35299999999999998</v>
      </c>
      <c r="F1528" s="31">
        <v>0.20599999999999999</v>
      </c>
      <c r="G1528" s="31">
        <v>0.14699999999999999</v>
      </c>
      <c r="H1528" s="31">
        <v>0.26500000000000001</v>
      </c>
      <c r="I1528" s="31">
        <v>8.7999999999999995E-2</v>
      </c>
      <c r="J1528" s="31">
        <v>0.5</v>
      </c>
      <c r="K1528" s="31">
        <v>0.29399999999999998</v>
      </c>
      <c r="L1528" s="29">
        <f t="shared" si="23"/>
        <v>2.3328611898016995</v>
      </c>
    </row>
    <row r="1529" spans="1:12" x14ac:dyDescent="0.2">
      <c r="A1529">
        <v>4248</v>
      </c>
      <c r="B1529" s="43">
        <v>198</v>
      </c>
      <c r="C1529" s="43">
        <v>198</v>
      </c>
      <c r="D1529" s="43">
        <v>117</v>
      </c>
      <c r="E1529" s="31">
        <v>0.59099999999999997</v>
      </c>
      <c r="F1529" s="31">
        <v>0.187</v>
      </c>
      <c r="G1529" s="31">
        <v>0.20699999999999999</v>
      </c>
      <c r="H1529" s="31">
        <v>0.21199999999999999</v>
      </c>
      <c r="I1529" s="31">
        <v>0.379</v>
      </c>
      <c r="J1529" s="31">
        <v>0.6</v>
      </c>
      <c r="K1529" s="31">
        <v>1.4999999999999999E-2</v>
      </c>
      <c r="L1529" s="29">
        <f t="shared" si="23"/>
        <v>2.7949238578680204</v>
      </c>
    </row>
    <row r="1530" spans="1:12" x14ac:dyDescent="0.2">
      <c r="A1530">
        <v>4249</v>
      </c>
      <c r="B1530" s="43">
        <v>740</v>
      </c>
      <c r="C1530" s="43">
        <v>740</v>
      </c>
      <c r="D1530" s="43">
        <v>463</v>
      </c>
      <c r="E1530" s="31">
        <v>0.626</v>
      </c>
      <c r="F1530" s="31">
        <v>0.13400000000000001</v>
      </c>
      <c r="G1530" s="31">
        <v>0.222</v>
      </c>
      <c r="H1530" s="31">
        <v>0.41499999999999998</v>
      </c>
      <c r="I1530" s="31">
        <v>0.21099999999999999</v>
      </c>
      <c r="J1530" s="31">
        <v>0.63774104700000001</v>
      </c>
      <c r="K1530" s="31">
        <v>1.9E-2</v>
      </c>
      <c r="L1530" s="29">
        <f t="shared" si="23"/>
        <v>2.7186544342507646</v>
      </c>
    </row>
    <row r="1531" spans="1:12" x14ac:dyDescent="0.2">
      <c r="A1531">
        <v>4250</v>
      </c>
      <c r="B1531" s="43">
        <v>271</v>
      </c>
      <c r="C1531" s="43">
        <v>271</v>
      </c>
      <c r="D1531" s="43">
        <v>227</v>
      </c>
      <c r="E1531" s="31">
        <v>0.83799999999999997</v>
      </c>
      <c r="F1531" s="31">
        <v>6.3E-2</v>
      </c>
      <c r="G1531" s="31">
        <v>0.1</v>
      </c>
      <c r="H1531" s="31">
        <v>0.26900000000000002</v>
      </c>
      <c r="I1531" s="31">
        <v>0.56799999999999995</v>
      </c>
      <c r="J1531" s="31">
        <v>0.83763837600000002</v>
      </c>
      <c r="K1531" s="31">
        <v>0</v>
      </c>
      <c r="L1531" s="29">
        <f t="shared" si="23"/>
        <v>3.3419999999999996</v>
      </c>
    </row>
    <row r="1532" spans="1:12" x14ac:dyDescent="0.2">
      <c r="A1532">
        <v>4254</v>
      </c>
      <c r="B1532" s="43">
        <v>161</v>
      </c>
      <c r="C1532" s="43">
        <v>161</v>
      </c>
      <c r="D1532" s="43">
        <v>52</v>
      </c>
      <c r="E1532" s="31">
        <v>0.32300000000000001</v>
      </c>
      <c r="F1532" s="31">
        <v>0.39100000000000001</v>
      </c>
      <c r="G1532" s="31">
        <v>0.16800000000000001</v>
      </c>
      <c r="H1532" s="31">
        <v>0.23</v>
      </c>
      <c r="I1532" s="31">
        <v>9.2999999999999999E-2</v>
      </c>
      <c r="J1532" s="31">
        <v>0.36619718299999998</v>
      </c>
      <c r="K1532" s="31">
        <v>0.11799999999999999</v>
      </c>
      <c r="L1532" s="29">
        <f t="shared" si="23"/>
        <v>2.0283446712018143</v>
      </c>
    </row>
    <row r="1533" spans="1:12" x14ac:dyDescent="0.2">
      <c r="A1533">
        <v>4255</v>
      </c>
      <c r="B1533" s="43">
        <v>312</v>
      </c>
      <c r="C1533" s="43">
        <v>312</v>
      </c>
      <c r="D1533" s="43">
        <v>212</v>
      </c>
      <c r="E1533" s="31">
        <v>0.67900000000000005</v>
      </c>
      <c r="F1533" s="31">
        <v>0.14699999999999999</v>
      </c>
      <c r="G1533" s="31">
        <v>0.157</v>
      </c>
      <c r="H1533" s="31">
        <v>0.26900000000000002</v>
      </c>
      <c r="I1533" s="31">
        <v>0.41</v>
      </c>
      <c r="J1533" s="31">
        <v>0.69055374599999997</v>
      </c>
      <c r="K1533" s="31">
        <v>1.6E-2</v>
      </c>
      <c r="L1533" s="29">
        <f t="shared" si="23"/>
        <v>2.9552845528455283</v>
      </c>
    </row>
    <row r="1534" spans="1:12" x14ac:dyDescent="0.2">
      <c r="A1534">
        <v>4256</v>
      </c>
      <c r="B1534" s="43">
        <v>355</v>
      </c>
      <c r="C1534" s="43">
        <v>355</v>
      </c>
      <c r="D1534" s="43">
        <v>305</v>
      </c>
      <c r="E1534" s="31">
        <v>0.85899999999999999</v>
      </c>
      <c r="F1534" s="31">
        <v>4.8000000000000001E-2</v>
      </c>
      <c r="G1534" s="31">
        <v>0.09</v>
      </c>
      <c r="H1534" s="31">
        <v>0.214</v>
      </c>
      <c r="I1534" s="31">
        <v>0.64500000000000002</v>
      </c>
      <c r="J1534" s="31">
        <v>0.86158192099999997</v>
      </c>
      <c r="K1534" s="31">
        <v>3.0000000000000001E-3</v>
      </c>
      <c r="L1534" s="29">
        <f t="shared" si="23"/>
        <v>3.4603811434302911</v>
      </c>
    </row>
    <row r="1535" spans="1:12" x14ac:dyDescent="0.2">
      <c r="A1535">
        <v>4260</v>
      </c>
      <c r="B1535" s="43">
        <v>113</v>
      </c>
      <c r="C1535" s="43">
        <v>113</v>
      </c>
      <c r="D1535" s="43">
        <v>80</v>
      </c>
      <c r="E1535" s="31">
        <v>0.70799999999999996</v>
      </c>
      <c r="F1535" s="31">
        <v>0.13300000000000001</v>
      </c>
      <c r="G1535" s="31">
        <v>0.159</v>
      </c>
      <c r="H1535" s="31">
        <v>0.31</v>
      </c>
      <c r="I1535" s="31">
        <v>0.39800000000000002</v>
      </c>
      <c r="J1535" s="31">
        <v>0.707964602</v>
      </c>
      <c r="K1535" s="31">
        <v>0</v>
      </c>
      <c r="L1535" s="29">
        <f t="shared" si="23"/>
        <v>2.9729999999999999</v>
      </c>
    </row>
    <row r="1536" spans="1:12" x14ac:dyDescent="0.2">
      <c r="A1536">
        <v>4261</v>
      </c>
      <c r="B1536" s="43">
        <v>148</v>
      </c>
      <c r="C1536" s="43">
        <v>148</v>
      </c>
      <c r="D1536" s="43">
        <v>68</v>
      </c>
      <c r="E1536" s="31">
        <v>0.45900000000000002</v>
      </c>
      <c r="F1536" s="31">
        <v>0.26400000000000001</v>
      </c>
      <c r="G1536" s="31">
        <v>0.26400000000000001</v>
      </c>
      <c r="H1536" s="31">
        <v>0.39200000000000002</v>
      </c>
      <c r="I1536" s="31">
        <v>6.8000000000000005E-2</v>
      </c>
      <c r="J1536" s="31">
        <v>0.465753425</v>
      </c>
      <c r="K1536" s="31">
        <v>1.4E-2</v>
      </c>
      <c r="L1536" s="29">
        <f t="shared" si="23"/>
        <v>2.2718052738336718</v>
      </c>
    </row>
    <row r="1537" spans="1:12" x14ac:dyDescent="0.2">
      <c r="A1537">
        <v>4262</v>
      </c>
      <c r="B1537" s="43">
        <v>644</v>
      </c>
      <c r="C1537" s="43">
        <v>644</v>
      </c>
      <c r="D1537" s="43">
        <v>355</v>
      </c>
      <c r="E1537" s="31">
        <v>0.55100000000000005</v>
      </c>
      <c r="F1537" s="31">
        <v>0.17100000000000001</v>
      </c>
      <c r="G1537" s="31">
        <v>0.27800000000000002</v>
      </c>
      <c r="H1537" s="31">
        <v>0.377</v>
      </c>
      <c r="I1537" s="31">
        <v>0.17399999999999999</v>
      </c>
      <c r="J1537" s="31">
        <v>0.551242236</v>
      </c>
      <c r="K1537" s="31">
        <v>0</v>
      </c>
      <c r="L1537" s="29">
        <f t="shared" si="23"/>
        <v>2.5540000000000003</v>
      </c>
    </row>
    <row r="1538" spans="1:12" x14ac:dyDescent="0.2">
      <c r="A1538">
        <v>4264</v>
      </c>
      <c r="B1538" s="43">
        <v>222</v>
      </c>
      <c r="C1538" s="43">
        <v>222</v>
      </c>
      <c r="D1538" s="43">
        <v>135</v>
      </c>
      <c r="E1538" s="31">
        <v>0.60799999999999998</v>
      </c>
      <c r="F1538" s="31">
        <v>0.16700000000000001</v>
      </c>
      <c r="G1538" s="31">
        <v>0.22500000000000001</v>
      </c>
      <c r="H1538" s="31">
        <v>0.34699999999999998</v>
      </c>
      <c r="I1538" s="31">
        <v>0.26100000000000001</v>
      </c>
      <c r="J1538" s="31">
        <v>0.60810810800000004</v>
      </c>
      <c r="K1538" s="31">
        <v>0</v>
      </c>
      <c r="L1538" s="29">
        <f t="shared" si="23"/>
        <v>2.702</v>
      </c>
    </row>
    <row r="1539" spans="1:12" x14ac:dyDescent="0.2">
      <c r="A1539">
        <v>4265</v>
      </c>
      <c r="B1539" s="43">
        <v>31</v>
      </c>
      <c r="C1539" s="43">
        <v>32</v>
      </c>
      <c r="D1539" s="43">
        <v>21</v>
      </c>
      <c r="E1539" s="31">
        <v>0.65600000000000003</v>
      </c>
      <c r="F1539" s="31">
        <v>0.161</v>
      </c>
      <c r="G1539" s="31">
        <v>0.161</v>
      </c>
      <c r="H1539" s="31">
        <v>0.48399999999999999</v>
      </c>
      <c r="I1539" s="31">
        <v>0.161</v>
      </c>
      <c r="J1539" s="31">
        <v>0.66666666699999999</v>
      </c>
      <c r="K1539" s="31">
        <v>3.2000000000000001E-2</v>
      </c>
      <c r="L1539" s="29">
        <f t="shared" ref="L1539:L1602" si="24">(F1539+2*G1539+3*H1539+4*I1539)/(1-K1539)</f>
        <v>2.6642561983471076</v>
      </c>
    </row>
    <row r="1540" spans="1:12" x14ac:dyDescent="0.2">
      <c r="A1540">
        <v>4267</v>
      </c>
      <c r="B1540" s="43">
        <v>19</v>
      </c>
      <c r="C1540" s="43">
        <v>19</v>
      </c>
      <c r="D1540" s="43">
        <v>3</v>
      </c>
      <c r="E1540" s="31">
        <v>0.158</v>
      </c>
      <c r="F1540" s="31">
        <v>0.68400000000000005</v>
      </c>
      <c r="G1540" s="31">
        <v>0.158</v>
      </c>
      <c r="H1540" s="31">
        <v>0.158</v>
      </c>
      <c r="I1540" s="31">
        <v>0</v>
      </c>
      <c r="J1540" s="31">
        <v>0.15789473700000001</v>
      </c>
      <c r="K1540" s="31">
        <v>0</v>
      </c>
      <c r="L1540" s="29">
        <f t="shared" si="24"/>
        <v>1.474</v>
      </c>
    </row>
    <row r="1541" spans="1:12" x14ac:dyDescent="0.2">
      <c r="A1541">
        <v>4271</v>
      </c>
      <c r="B1541" s="43">
        <v>195</v>
      </c>
      <c r="C1541" s="43">
        <v>195</v>
      </c>
      <c r="D1541" s="43">
        <v>115</v>
      </c>
      <c r="E1541" s="31">
        <v>0.59</v>
      </c>
      <c r="F1541" s="31">
        <v>0.221</v>
      </c>
      <c r="G1541" s="31">
        <v>0.17399999999999999</v>
      </c>
      <c r="H1541" s="31">
        <v>0.28699999999999998</v>
      </c>
      <c r="I1541" s="31">
        <v>0.30299999999999999</v>
      </c>
      <c r="J1541" s="31">
        <v>0.59895833300000001</v>
      </c>
      <c r="K1541" s="31">
        <v>1.4999999999999999E-2</v>
      </c>
      <c r="L1541" s="29">
        <f t="shared" si="24"/>
        <v>2.6822335025380708</v>
      </c>
    </row>
    <row r="1542" spans="1:12" x14ac:dyDescent="0.2">
      <c r="A1542">
        <v>4272</v>
      </c>
      <c r="B1542" s="43">
        <v>21</v>
      </c>
      <c r="C1542" s="43">
        <v>21</v>
      </c>
      <c r="D1542" s="43">
        <v>5</v>
      </c>
      <c r="E1542" s="31">
        <v>0.23799999999999999</v>
      </c>
      <c r="F1542" s="31">
        <v>0.14299999999999999</v>
      </c>
      <c r="G1542" s="31">
        <v>0.33300000000000002</v>
      </c>
      <c r="H1542" s="31">
        <v>0.23799999999999999</v>
      </c>
      <c r="I1542" s="31">
        <v>0</v>
      </c>
      <c r="J1542" s="31">
        <v>0.33333333300000001</v>
      </c>
      <c r="K1542" s="31">
        <v>0.28599999999999998</v>
      </c>
      <c r="L1542" s="29">
        <f t="shared" si="24"/>
        <v>2.1330532212885158</v>
      </c>
    </row>
    <row r="1543" spans="1:12" x14ac:dyDescent="0.2">
      <c r="A1543">
        <v>4274</v>
      </c>
      <c r="B1543" s="43"/>
      <c r="C1543" s="43"/>
      <c r="D1543" s="43"/>
      <c r="E1543" s="31">
        <v>0.66900000000000004</v>
      </c>
      <c r="F1543" s="31">
        <v>0.108</v>
      </c>
      <c r="G1543" s="31">
        <v>0.187</v>
      </c>
      <c r="H1543" s="31">
        <v>0.38800000000000001</v>
      </c>
      <c r="I1543" s="31">
        <v>0.28100000000000003</v>
      </c>
      <c r="J1543" s="31">
        <v>0.69402985100000003</v>
      </c>
      <c r="K1543" s="31">
        <v>3.5999999999999997E-2</v>
      </c>
      <c r="L1543" s="29">
        <f t="shared" si="24"/>
        <v>2.8734439834024901</v>
      </c>
    </row>
    <row r="1544" spans="1:12" x14ac:dyDescent="0.2">
      <c r="A1544">
        <v>4278</v>
      </c>
      <c r="B1544" s="43">
        <v>76</v>
      </c>
      <c r="C1544" s="43">
        <v>76</v>
      </c>
      <c r="D1544" s="43">
        <v>6</v>
      </c>
      <c r="E1544" s="31">
        <v>7.9000000000000001E-2</v>
      </c>
      <c r="F1544" s="31">
        <v>0.51300000000000001</v>
      </c>
      <c r="G1544" s="31">
        <v>0.158</v>
      </c>
      <c r="H1544" s="31">
        <v>6.6000000000000003E-2</v>
      </c>
      <c r="I1544" s="31">
        <v>1.2999999999999999E-2</v>
      </c>
      <c r="J1544" s="31">
        <v>0.105263158</v>
      </c>
      <c r="K1544" s="31">
        <v>0.25</v>
      </c>
      <c r="L1544" s="29">
        <f t="shared" si="24"/>
        <v>1.4386666666666665</v>
      </c>
    </row>
    <row r="1545" spans="1:12" x14ac:dyDescent="0.2">
      <c r="A1545">
        <v>4287</v>
      </c>
      <c r="B1545" s="43">
        <v>44</v>
      </c>
      <c r="C1545" s="43">
        <v>44</v>
      </c>
      <c r="D1545" s="43">
        <v>13</v>
      </c>
      <c r="E1545" s="31">
        <v>0.29499999999999998</v>
      </c>
      <c r="F1545" s="31">
        <v>0.27300000000000002</v>
      </c>
      <c r="G1545" s="31">
        <v>0.40899999999999997</v>
      </c>
      <c r="H1545" s="31">
        <v>0.22700000000000001</v>
      </c>
      <c r="I1545" s="31">
        <v>6.8000000000000005E-2</v>
      </c>
      <c r="J1545" s="31">
        <v>0.30232558100000001</v>
      </c>
      <c r="K1545" s="31">
        <v>2.3E-2</v>
      </c>
      <c r="L1545" s="29">
        <f t="shared" si="24"/>
        <v>2.0921187308085978</v>
      </c>
    </row>
    <row r="1546" spans="1:12" x14ac:dyDescent="0.2">
      <c r="A1546">
        <v>4288</v>
      </c>
      <c r="B1546" s="43">
        <v>64</v>
      </c>
      <c r="C1546" s="43">
        <v>64</v>
      </c>
      <c r="D1546" s="43">
        <v>16</v>
      </c>
      <c r="E1546" s="31">
        <v>0.25</v>
      </c>
      <c r="F1546" s="31">
        <v>0.42199999999999999</v>
      </c>
      <c r="G1546" s="31">
        <v>0.25</v>
      </c>
      <c r="H1546" s="31">
        <v>0.17199999999999999</v>
      </c>
      <c r="I1546" s="31">
        <v>7.8E-2</v>
      </c>
      <c r="J1546" s="31">
        <v>0.271186441</v>
      </c>
      <c r="K1546" s="31">
        <v>7.8E-2</v>
      </c>
      <c r="L1546" s="29">
        <f t="shared" si="24"/>
        <v>1.898047722342733</v>
      </c>
    </row>
    <row r="1547" spans="1:12" x14ac:dyDescent="0.2">
      <c r="A1547">
        <v>4289</v>
      </c>
      <c r="B1547" s="43">
        <v>229</v>
      </c>
      <c r="C1547" s="43">
        <v>229</v>
      </c>
      <c r="D1547" s="43">
        <v>151</v>
      </c>
      <c r="E1547" s="31">
        <v>0.65900000000000003</v>
      </c>
      <c r="F1547" s="31">
        <v>0.11799999999999999</v>
      </c>
      <c r="G1547" s="31">
        <v>0.218</v>
      </c>
      <c r="H1547" s="31">
        <v>0.27900000000000003</v>
      </c>
      <c r="I1547" s="31">
        <v>0.38</v>
      </c>
      <c r="J1547" s="31">
        <v>0.662280702</v>
      </c>
      <c r="K1547" s="31">
        <v>4.0000000000000001E-3</v>
      </c>
      <c r="L1547" s="29">
        <f t="shared" si="24"/>
        <v>2.9226907630522088</v>
      </c>
    </row>
    <row r="1548" spans="1:12" x14ac:dyDescent="0.2">
      <c r="A1548">
        <v>4293</v>
      </c>
      <c r="B1548" s="43">
        <v>307</v>
      </c>
      <c r="C1548" s="43">
        <v>307</v>
      </c>
      <c r="D1548" s="43">
        <v>234</v>
      </c>
      <c r="E1548" s="31">
        <v>0.76200000000000001</v>
      </c>
      <c r="F1548" s="31">
        <v>9.4E-2</v>
      </c>
      <c r="G1548" s="31">
        <v>0.121</v>
      </c>
      <c r="H1548" s="31">
        <v>0.34499999999999997</v>
      </c>
      <c r="I1548" s="31">
        <v>0.41699999999999998</v>
      </c>
      <c r="J1548" s="31">
        <v>0.78</v>
      </c>
      <c r="K1548" s="31">
        <v>2.3E-2</v>
      </c>
      <c r="L1548" s="29">
        <f t="shared" si="24"/>
        <v>3.1105424769703172</v>
      </c>
    </row>
    <row r="1549" spans="1:12" x14ac:dyDescent="0.2">
      <c r="A1549">
        <v>4294</v>
      </c>
      <c r="B1549" s="43">
        <v>399</v>
      </c>
      <c r="C1549" s="43">
        <v>399</v>
      </c>
      <c r="D1549" s="43">
        <v>279</v>
      </c>
      <c r="E1549" s="31">
        <v>0.69899999999999995</v>
      </c>
      <c r="F1549" s="31">
        <v>0.11</v>
      </c>
      <c r="G1549" s="31">
        <v>0.188</v>
      </c>
      <c r="H1549" s="31">
        <v>0.27600000000000002</v>
      </c>
      <c r="I1549" s="31">
        <v>0.42399999999999999</v>
      </c>
      <c r="J1549" s="31">
        <v>0.70100502499999995</v>
      </c>
      <c r="K1549" s="31">
        <v>3.0000000000000001E-3</v>
      </c>
      <c r="L1549" s="29">
        <f t="shared" si="24"/>
        <v>3.0190571715145436</v>
      </c>
    </row>
    <row r="1550" spans="1:12" x14ac:dyDescent="0.2">
      <c r="A1550">
        <v>4295</v>
      </c>
      <c r="B1550" s="43"/>
      <c r="C1550" s="43"/>
      <c r="D1550" s="43"/>
      <c r="E1550" s="31">
        <v>0.22800000000000001</v>
      </c>
      <c r="F1550" s="31">
        <v>0.21099999999999999</v>
      </c>
      <c r="G1550" s="31">
        <v>0.316</v>
      </c>
      <c r="H1550" s="31">
        <v>0.21099999999999999</v>
      </c>
      <c r="I1550" s="31">
        <v>1.7999999999999999E-2</v>
      </c>
      <c r="J1550" s="31">
        <v>0.30232558100000001</v>
      </c>
      <c r="K1550" s="31">
        <v>0.246</v>
      </c>
      <c r="L1550" s="29">
        <f t="shared" si="24"/>
        <v>2.0530503978779842</v>
      </c>
    </row>
    <row r="1551" spans="1:12" x14ac:dyDescent="0.2">
      <c r="A1551">
        <v>4296</v>
      </c>
      <c r="B1551" s="43">
        <v>302</v>
      </c>
      <c r="C1551" s="43">
        <v>302</v>
      </c>
      <c r="D1551" s="43">
        <v>171</v>
      </c>
      <c r="E1551" s="31">
        <v>0.56599999999999995</v>
      </c>
      <c r="F1551" s="31">
        <v>0.22500000000000001</v>
      </c>
      <c r="G1551" s="31">
        <v>0.20499999999999999</v>
      </c>
      <c r="H1551" s="31">
        <v>0.30499999999999999</v>
      </c>
      <c r="I1551" s="31">
        <v>0.26200000000000001</v>
      </c>
      <c r="J1551" s="31">
        <v>0.56810631199999995</v>
      </c>
      <c r="K1551" s="31">
        <v>3.0000000000000001E-3</v>
      </c>
      <c r="L1551" s="29">
        <f t="shared" si="24"/>
        <v>2.605817452357071</v>
      </c>
    </row>
    <row r="1552" spans="1:12" x14ac:dyDescent="0.2">
      <c r="A1552">
        <v>4297</v>
      </c>
      <c r="B1552" s="43">
        <v>363</v>
      </c>
      <c r="C1552" s="43">
        <v>363</v>
      </c>
      <c r="D1552" s="43">
        <v>228</v>
      </c>
      <c r="E1552" s="31">
        <v>0.628</v>
      </c>
      <c r="F1552" s="31">
        <v>0.24</v>
      </c>
      <c r="G1552" s="31">
        <v>0.127</v>
      </c>
      <c r="H1552" s="31">
        <v>0.28399999999999997</v>
      </c>
      <c r="I1552" s="31">
        <v>0.34399999999999997</v>
      </c>
      <c r="J1552" s="31">
        <v>0.63157894699999995</v>
      </c>
      <c r="K1552" s="31">
        <v>6.0000000000000001E-3</v>
      </c>
      <c r="L1552" s="29">
        <f t="shared" si="24"/>
        <v>2.7384305835010054</v>
      </c>
    </row>
    <row r="1553" spans="1:12" x14ac:dyDescent="0.2">
      <c r="A1553">
        <v>4298</v>
      </c>
      <c r="B1553" s="43">
        <v>248</v>
      </c>
      <c r="C1553" s="43">
        <v>248</v>
      </c>
      <c r="D1553" s="43">
        <v>194</v>
      </c>
      <c r="E1553" s="31">
        <v>0.78200000000000003</v>
      </c>
      <c r="F1553" s="31">
        <v>9.2999999999999999E-2</v>
      </c>
      <c r="G1553" s="31">
        <v>0.125</v>
      </c>
      <c r="H1553" s="31">
        <v>0.26200000000000001</v>
      </c>
      <c r="I1553" s="31">
        <v>0.52</v>
      </c>
      <c r="J1553" s="31">
        <v>0.78225806499999995</v>
      </c>
      <c r="K1553" s="31">
        <v>0</v>
      </c>
      <c r="L1553" s="29">
        <f t="shared" si="24"/>
        <v>3.2090000000000001</v>
      </c>
    </row>
    <row r="1554" spans="1:12" x14ac:dyDescent="0.2">
      <c r="A1554">
        <v>4299</v>
      </c>
      <c r="B1554" s="43">
        <v>208</v>
      </c>
      <c r="C1554" s="43">
        <v>208</v>
      </c>
      <c r="D1554" s="43">
        <v>89</v>
      </c>
      <c r="E1554" s="31">
        <v>0.42799999999999999</v>
      </c>
      <c r="F1554" s="31">
        <v>0.32700000000000001</v>
      </c>
      <c r="G1554" s="31">
        <v>0.23599999999999999</v>
      </c>
      <c r="H1554" s="31">
        <v>0.26900000000000002</v>
      </c>
      <c r="I1554" s="31">
        <v>0.159</v>
      </c>
      <c r="J1554" s="31">
        <v>0.43203883500000001</v>
      </c>
      <c r="K1554" s="31">
        <v>0.01</v>
      </c>
      <c r="L1554" s="29">
        <f t="shared" si="24"/>
        <v>2.2646464646464648</v>
      </c>
    </row>
    <row r="1555" spans="1:12" x14ac:dyDescent="0.2">
      <c r="A1555">
        <v>4300</v>
      </c>
      <c r="B1555" s="43">
        <v>256</v>
      </c>
      <c r="C1555" s="43">
        <v>256</v>
      </c>
      <c r="D1555" s="43">
        <v>181</v>
      </c>
      <c r="E1555" s="31">
        <v>0.70699999999999996</v>
      </c>
      <c r="F1555" s="31">
        <v>0.156</v>
      </c>
      <c r="G1555" s="31">
        <v>0.13700000000000001</v>
      </c>
      <c r="H1555" s="31">
        <v>0.25</v>
      </c>
      <c r="I1555" s="31">
        <v>0.45700000000000002</v>
      </c>
      <c r="J1555" s="31">
        <v>0.70703125</v>
      </c>
      <c r="K1555" s="31">
        <v>0</v>
      </c>
      <c r="L1555" s="29">
        <f t="shared" si="24"/>
        <v>3.008</v>
      </c>
    </row>
    <row r="1556" spans="1:12" x14ac:dyDescent="0.2">
      <c r="A1556">
        <v>4301</v>
      </c>
      <c r="B1556" s="43">
        <v>229</v>
      </c>
      <c r="C1556" s="43">
        <v>229</v>
      </c>
      <c r="D1556" s="43">
        <v>123</v>
      </c>
      <c r="E1556" s="31">
        <v>0.53700000000000003</v>
      </c>
      <c r="F1556" s="31">
        <v>0.23100000000000001</v>
      </c>
      <c r="G1556" s="31">
        <v>0.214</v>
      </c>
      <c r="H1556" s="31">
        <v>0.36199999999999999</v>
      </c>
      <c r="I1556" s="31">
        <v>0.17499999999999999</v>
      </c>
      <c r="J1556" s="31">
        <v>0.546666667</v>
      </c>
      <c r="K1556" s="31">
        <v>1.7000000000000001E-2</v>
      </c>
      <c r="L1556" s="29">
        <f t="shared" si="24"/>
        <v>2.4872838250254321</v>
      </c>
    </row>
    <row r="1557" spans="1:12" x14ac:dyDescent="0.2">
      <c r="A1557">
        <v>4302</v>
      </c>
      <c r="B1557" s="43">
        <v>363</v>
      </c>
      <c r="C1557" s="43">
        <v>363</v>
      </c>
      <c r="D1557" s="43">
        <v>330</v>
      </c>
      <c r="E1557" s="31">
        <v>0.90900000000000003</v>
      </c>
      <c r="F1557" s="31">
        <v>2.8000000000000001E-2</v>
      </c>
      <c r="G1557" s="31">
        <v>4.3999999999999997E-2</v>
      </c>
      <c r="H1557" s="31">
        <v>0.16</v>
      </c>
      <c r="I1557" s="31">
        <v>0.749</v>
      </c>
      <c r="J1557" s="31">
        <v>0.92696629200000003</v>
      </c>
      <c r="K1557" s="31">
        <v>1.9E-2</v>
      </c>
      <c r="L1557" s="29">
        <f t="shared" si="24"/>
        <v>3.6615698267074417</v>
      </c>
    </row>
    <row r="1558" spans="1:12" x14ac:dyDescent="0.2">
      <c r="A1558">
        <v>4303</v>
      </c>
      <c r="B1558" s="43">
        <v>310</v>
      </c>
      <c r="C1558" s="43">
        <v>310</v>
      </c>
      <c r="D1558" s="43">
        <v>168</v>
      </c>
      <c r="E1558" s="31">
        <v>0.54200000000000004</v>
      </c>
      <c r="F1558" s="31">
        <v>0.27100000000000002</v>
      </c>
      <c r="G1558" s="31">
        <v>0.17699999999999999</v>
      </c>
      <c r="H1558" s="31">
        <v>0.27100000000000002</v>
      </c>
      <c r="I1558" s="31">
        <v>0.27100000000000002</v>
      </c>
      <c r="J1558" s="31">
        <v>0.54723127000000005</v>
      </c>
      <c r="K1558" s="31">
        <v>0.01</v>
      </c>
      <c r="L1558" s="29">
        <f t="shared" si="24"/>
        <v>2.5474747474747477</v>
      </c>
    </row>
    <row r="1559" spans="1:12" x14ac:dyDescent="0.2">
      <c r="A1559">
        <v>4304</v>
      </c>
      <c r="B1559" s="43">
        <v>322</v>
      </c>
      <c r="C1559" s="43">
        <v>322</v>
      </c>
      <c r="D1559" s="43">
        <v>126</v>
      </c>
      <c r="E1559" s="31">
        <v>0.39100000000000001</v>
      </c>
      <c r="F1559" s="31">
        <v>0.35399999999999998</v>
      </c>
      <c r="G1559" s="31">
        <v>0.248</v>
      </c>
      <c r="H1559" s="31">
        <v>0.214</v>
      </c>
      <c r="I1559" s="31">
        <v>0.17699999999999999</v>
      </c>
      <c r="J1559" s="31">
        <v>0.39374999999999999</v>
      </c>
      <c r="K1559" s="31">
        <v>6.0000000000000001E-3</v>
      </c>
      <c r="L1559" s="29">
        <f t="shared" si="24"/>
        <v>2.2132796780684107</v>
      </c>
    </row>
    <row r="1560" spans="1:12" x14ac:dyDescent="0.2">
      <c r="A1560">
        <v>4305</v>
      </c>
      <c r="B1560" s="43">
        <v>292</v>
      </c>
      <c r="C1560" s="43">
        <v>292</v>
      </c>
      <c r="D1560" s="43">
        <v>255</v>
      </c>
      <c r="E1560" s="31">
        <v>0.873</v>
      </c>
      <c r="F1560" s="31">
        <v>3.7999999999999999E-2</v>
      </c>
      <c r="G1560" s="31">
        <v>5.0999999999999997E-2</v>
      </c>
      <c r="H1560" s="31">
        <v>0.13700000000000001</v>
      </c>
      <c r="I1560" s="31">
        <v>0.73599999999999999</v>
      </c>
      <c r="J1560" s="31">
        <v>0.90747330999999998</v>
      </c>
      <c r="K1560" s="31">
        <v>3.7999999999999999E-2</v>
      </c>
      <c r="L1560" s="29">
        <f t="shared" si="24"/>
        <v>3.6330561330561335</v>
      </c>
    </row>
    <row r="1561" spans="1:12" x14ac:dyDescent="0.2">
      <c r="A1561">
        <v>4306</v>
      </c>
      <c r="B1561" s="43">
        <v>432</v>
      </c>
      <c r="C1561" s="43">
        <v>432</v>
      </c>
      <c r="D1561" s="43">
        <v>352</v>
      </c>
      <c r="E1561" s="31">
        <v>0.81499999999999995</v>
      </c>
      <c r="F1561" s="31">
        <v>5.6000000000000001E-2</v>
      </c>
      <c r="G1561" s="31">
        <v>0.123</v>
      </c>
      <c r="H1561" s="31">
        <v>0.28499999999999998</v>
      </c>
      <c r="I1561" s="31">
        <v>0.53</v>
      </c>
      <c r="J1561" s="31">
        <v>0.820512821</v>
      </c>
      <c r="K1561" s="31">
        <v>7.0000000000000001E-3</v>
      </c>
      <c r="L1561" s="29">
        <f t="shared" si="24"/>
        <v>3.3001007049345419</v>
      </c>
    </row>
    <row r="1562" spans="1:12" x14ac:dyDescent="0.2">
      <c r="A1562">
        <v>4307</v>
      </c>
      <c r="B1562" s="43">
        <v>298</v>
      </c>
      <c r="C1562" s="43">
        <v>298</v>
      </c>
      <c r="D1562" s="43">
        <v>225</v>
      </c>
      <c r="E1562" s="31">
        <v>0.755</v>
      </c>
      <c r="F1562" s="31">
        <v>9.7000000000000003E-2</v>
      </c>
      <c r="G1562" s="31">
        <v>0.13400000000000001</v>
      </c>
      <c r="H1562" s="31">
        <v>0.218</v>
      </c>
      <c r="I1562" s="31">
        <v>0.53700000000000003</v>
      </c>
      <c r="J1562" s="31">
        <v>0.76530612200000003</v>
      </c>
      <c r="K1562" s="31">
        <v>1.2999999999999999E-2</v>
      </c>
      <c r="L1562" s="29">
        <f t="shared" si="24"/>
        <v>3.20871327254306</v>
      </c>
    </row>
    <row r="1563" spans="1:12" x14ac:dyDescent="0.2">
      <c r="A1563">
        <v>4308</v>
      </c>
      <c r="B1563" s="43">
        <v>289</v>
      </c>
      <c r="C1563" s="43">
        <v>289</v>
      </c>
      <c r="D1563" s="43">
        <v>224</v>
      </c>
      <c r="E1563" s="31">
        <v>0.77500000000000002</v>
      </c>
      <c r="F1563" s="31">
        <v>9.7000000000000003E-2</v>
      </c>
      <c r="G1563" s="31">
        <v>0.128</v>
      </c>
      <c r="H1563" s="31">
        <v>0.29099999999999998</v>
      </c>
      <c r="I1563" s="31">
        <v>0.48399999999999999</v>
      </c>
      <c r="J1563" s="31">
        <v>0.77508650499999998</v>
      </c>
      <c r="K1563" s="31">
        <v>0</v>
      </c>
      <c r="L1563" s="29">
        <f t="shared" si="24"/>
        <v>3.1619999999999999</v>
      </c>
    </row>
    <row r="1564" spans="1:12" x14ac:dyDescent="0.2">
      <c r="A1564">
        <v>4309</v>
      </c>
      <c r="B1564" s="43">
        <v>311</v>
      </c>
      <c r="C1564" s="43">
        <v>311</v>
      </c>
      <c r="D1564" s="43">
        <v>184</v>
      </c>
      <c r="E1564" s="31">
        <v>0.59199999999999997</v>
      </c>
      <c r="F1564" s="31">
        <v>0.19900000000000001</v>
      </c>
      <c r="G1564" s="31">
        <v>0.193</v>
      </c>
      <c r="H1564" s="31">
        <v>0.30499999999999999</v>
      </c>
      <c r="I1564" s="31">
        <v>0.28599999999999998</v>
      </c>
      <c r="J1564" s="31">
        <v>0.60130718999999999</v>
      </c>
      <c r="K1564" s="31">
        <v>1.6E-2</v>
      </c>
      <c r="L1564" s="29">
        <f t="shared" si="24"/>
        <v>2.6869918699186992</v>
      </c>
    </row>
    <row r="1565" spans="1:12" x14ac:dyDescent="0.2">
      <c r="A1565">
        <v>4311</v>
      </c>
      <c r="B1565" s="43">
        <v>618</v>
      </c>
      <c r="C1565" s="43">
        <v>618</v>
      </c>
      <c r="D1565" s="43">
        <v>389</v>
      </c>
      <c r="E1565" s="31">
        <v>0.629</v>
      </c>
      <c r="F1565" s="31">
        <v>0.17499999999999999</v>
      </c>
      <c r="G1565" s="31">
        <v>0.191</v>
      </c>
      <c r="H1565" s="31">
        <v>0.39300000000000002</v>
      </c>
      <c r="I1565" s="31">
        <v>0.23599999999999999</v>
      </c>
      <c r="J1565" s="31">
        <v>0.63252032499999999</v>
      </c>
      <c r="K1565" s="31">
        <v>5.0000000000000001E-3</v>
      </c>
      <c r="L1565" s="29">
        <f t="shared" si="24"/>
        <v>2.6934673366834168</v>
      </c>
    </row>
    <row r="1566" spans="1:12" x14ac:dyDescent="0.2">
      <c r="A1566">
        <v>4314</v>
      </c>
      <c r="B1566" s="43">
        <v>20</v>
      </c>
      <c r="C1566" s="43">
        <v>20</v>
      </c>
      <c r="D1566" s="43">
        <v>8</v>
      </c>
      <c r="E1566" s="31">
        <v>0.4</v>
      </c>
      <c r="F1566" s="31">
        <v>0.25</v>
      </c>
      <c r="G1566" s="31">
        <v>0.25</v>
      </c>
      <c r="H1566" s="31">
        <v>0.35</v>
      </c>
      <c r="I1566" s="31">
        <v>0.05</v>
      </c>
      <c r="J1566" s="31">
        <v>0.44444444399999999</v>
      </c>
      <c r="K1566" s="31">
        <v>0.1</v>
      </c>
      <c r="L1566" s="29">
        <f t="shared" si="24"/>
        <v>2.2222222222222219</v>
      </c>
    </row>
    <row r="1567" spans="1:12" x14ac:dyDescent="0.2">
      <c r="A1567">
        <v>4316</v>
      </c>
      <c r="B1567" s="43">
        <v>373</v>
      </c>
      <c r="C1567" s="43">
        <v>373</v>
      </c>
      <c r="D1567" s="43">
        <v>312</v>
      </c>
      <c r="E1567" s="31">
        <v>0.83599999999999997</v>
      </c>
      <c r="F1567" s="31">
        <v>6.2E-2</v>
      </c>
      <c r="G1567" s="31">
        <v>9.4E-2</v>
      </c>
      <c r="H1567" s="31">
        <v>0.17699999999999999</v>
      </c>
      <c r="I1567" s="31">
        <v>0.66</v>
      </c>
      <c r="J1567" s="31">
        <v>0.84324324299999998</v>
      </c>
      <c r="K1567" s="31">
        <v>8.0000000000000002E-3</v>
      </c>
      <c r="L1567" s="29">
        <f t="shared" si="24"/>
        <v>3.4485887096774195</v>
      </c>
    </row>
    <row r="1568" spans="1:12" x14ac:dyDescent="0.2">
      <c r="A1568">
        <v>4318</v>
      </c>
      <c r="B1568" s="43">
        <v>772</v>
      </c>
      <c r="C1568" s="43">
        <v>772</v>
      </c>
      <c r="D1568" s="43">
        <v>508</v>
      </c>
      <c r="E1568" s="31">
        <v>0.65800000000000003</v>
      </c>
      <c r="F1568" s="31">
        <v>0.13100000000000001</v>
      </c>
      <c r="G1568" s="31">
        <v>0.20100000000000001</v>
      </c>
      <c r="H1568" s="31">
        <v>0.39600000000000002</v>
      </c>
      <c r="I1568" s="31">
        <v>0.26200000000000001</v>
      </c>
      <c r="J1568" s="31">
        <v>0.66492146600000002</v>
      </c>
      <c r="K1568" s="31">
        <v>0.01</v>
      </c>
      <c r="L1568" s="29">
        <f t="shared" si="24"/>
        <v>2.7969696969696973</v>
      </c>
    </row>
    <row r="1569" spans="1:12" x14ac:dyDescent="0.2">
      <c r="A1569">
        <v>4320</v>
      </c>
      <c r="B1569" s="43">
        <v>247</v>
      </c>
      <c r="C1569" s="43">
        <v>247</v>
      </c>
      <c r="D1569" s="43">
        <v>94</v>
      </c>
      <c r="E1569" s="31">
        <v>0.38100000000000001</v>
      </c>
      <c r="F1569" s="31">
        <v>0.39300000000000002</v>
      </c>
      <c r="G1569" s="31">
        <v>0.21099999999999999</v>
      </c>
      <c r="H1569" s="31">
        <v>0.219</v>
      </c>
      <c r="I1569" s="31">
        <v>0.16200000000000001</v>
      </c>
      <c r="J1569" s="31">
        <v>0.386831276</v>
      </c>
      <c r="K1569" s="31">
        <v>1.6E-2</v>
      </c>
      <c r="L1569" s="29">
        <f t="shared" si="24"/>
        <v>2.1544715447154474</v>
      </c>
    </row>
    <row r="1570" spans="1:12" x14ac:dyDescent="0.2">
      <c r="A1570">
        <v>4321</v>
      </c>
      <c r="B1570" s="43">
        <v>368</v>
      </c>
      <c r="C1570" s="43">
        <v>368</v>
      </c>
      <c r="D1570" s="43">
        <v>212</v>
      </c>
      <c r="E1570" s="31">
        <v>0.57599999999999996</v>
      </c>
      <c r="F1570" s="31">
        <v>0.19</v>
      </c>
      <c r="G1570" s="31">
        <v>0.223</v>
      </c>
      <c r="H1570" s="31">
        <v>0.307</v>
      </c>
      <c r="I1570" s="31">
        <v>0.26900000000000002</v>
      </c>
      <c r="J1570" s="31">
        <v>0.58241758200000004</v>
      </c>
      <c r="K1570" s="31">
        <v>1.0999999999999999E-2</v>
      </c>
      <c r="L1570" s="29">
        <f t="shared" si="24"/>
        <v>2.6622851365015165</v>
      </c>
    </row>
    <row r="1571" spans="1:12" x14ac:dyDescent="0.2">
      <c r="A1571">
        <v>4323</v>
      </c>
      <c r="B1571" s="43">
        <v>239</v>
      </c>
      <c r="C1571" s="43">
        <v>239</v>
      </c>
      <c r="D1571" s="43">
        <v>123</v>
      </c>
      <c r="E1571" s="31">
        <v>0.51500000000000001</v>
      </c>
      <c r="F1571" s="31">
        <v>0.247</v>
      </c>
      <c r="G1571" s="31">
        <v>0.188</v>
      </c>
      <c r="H1571" s="31">
        <v>0.21299999999999999</v>
      </c>
      <c r="I1571" s="31">
        <v>0.30099999999999999</v>
      </c>
      <c r="J1571" s="31">
        <v>0.54185022000000005</v>
      </c>
      <c r="K1571" s="31">
        <v>0.05</v>
      </c>
      <c r="L1571" s="29">
        <f t="shared" si="24"/>
        <v>2.5957894736842109</v>
      </c>
    </row>
    <row r="1572" spans="1:12" x14ac:dyDescent="0.2">
      <c r="A1572">
        <v>4324</v>
      </c>
      <c r="B1572" s="43">
        <v>261</v>
      </c>
      <c r="C1572" s="43">
        <v>261</v>
      </c>
      <c r="D1572" s="43">
        <v>146</v>
      </c>
      <c r="E1572" s="31">
        <v>0.55900000000000005</v>
      </c>
      <c r="F1572" s="31">
        <v>0.192</v>
      </c>
      <c r="G1572" s="31">
        <v>0.22600000000000001</v>
      </c>
      <c r="H1572" s="31">
        <v>0.28000000000000003</v>
      </c>
      <c r="I1572" s="31">
        <v>0.28000000000000003</v>
      </c>
      <c r="J1572" s="31">
        <v>0.57254901999999996</v>
      </c>
      <c r="K1572" s="31">
        <v>2.3E-2</v>
      </c>
      <c r="L1572" s="29">
        <f t="shared" si="24"/>
        <v>2.6653019447287618</v>
      </c>
    </row>
    <row r="1573" spans="1:12" x14ac:dyDescent="0.2">
      <c r="A1573">
        <v>4325</v>
      </c>
      <c r="B1573" s="43">
        <v>565</v>
      </c>
      <c r="C1573" s="43">
        <v>565</v>
      </c>
      <c r="D1573" s="43">
        <v>443</v>
      </c>
      <c r="E1573" s="31">
        <v>0.78400000000000003</v>
      </c>
      <c r="F1573" s="31">
        <v>7.3999999999999996E-2</v>
      </c>
      <c r="G1573" s="31">
        <v>0.13100000000000001</v>
      </c>
      <c r="H1573" s="31">
        <v>0.37</v>
      </c>
      <c r="I1573" s="31">
        <v>0.41399999999999998</v>
      </c>
      <c r="J1573" s="31">
        <v>0.79248658299999997</v>
      </c>
      <c r="K1573" s="31">
        <v>1.0999999999999999E-2</v>
      </c>
      <c r="L1573" s="29">
        <f t="shared" si="24"/>
        <v>3.1365015166835186</v>
      </c>
    </row>
    <row r="1574" spans="1:12" x14ac:dyDescent="0.2">
      <c r="A1574">
        <v>4326</v>
      </c>
      <c r="B1574" s="43"/>
      <c r="C1574" s="43"/>
      <c r="D1574" s="43"/>
      <c r="E1574" s="31">
        <v>0.62</v>
      </c>
      <c r="F1574" s="31">
        <v>0.08</v>
      </c>
      <c r="G1574" s="31">
        <v>0.27300000000000002</v>
      </c>
      <c r="H1574" s="31">
        <v>0.34699999999999998</v>
      </c>
      <c r="I1574" s="31">
        <v>0.27300000000000002</v>
      </c>
      <c r="J1574" s="31">
        <v>0.63698630099999998</v>
      </c>
      <c r="K1574" s="31">
        <v>2.7E-2</v>
      </c>
      <c r="L1574" s="29">
        <f t="shared" si="24"/>
        <v>2.8355601233299073</v>
      </c>
    </row>
    <row r="1575" spans="1:12" x14ac:dyDescent="0.2">
      <c r="A1575">
        <v>4327</v>
      </c>
      <c r="B1575" s="43">
        <v>318</v>
      </c>
      <c r="C1575" s="43">
        <v>318</v>
      </c>
      <c r="D1575" s="43">
        <v>189</v>
      </c>
      <c r="E1575" s="31">
        <v>0.59399999999999997</v>
      </c>
      <c r="F1575" s="31">
        <v>0.223</v>
      </c>
      <c r="G1575" s="31">
        <v>0.17899999999999999</v>
      </c>
      <c r="H1575" s="31">
        <v>0.28599999999999998</v>
      </c>
      <c r="I1575" s="31">
        <v>0.308</v>
      </c>
      <c r="J1575" s="31">
        <v>0.596214511</v>
      </c>
      <c r="K1575" s="31">
        <v>3.0000000000000001E-3</v>
      </c>
      <c r="L1575" s="29">
        <f t="shared" si="24"/>
        <v>2.6790371113340017</v>
      </c>
    </row>
    <row r="1576" spans="1:12" x14ac:dyDescent="0.2">
      <c r="A1576">
        <v>4328</v>
      </c>
      <c r="B1576" s="43">
        <v>196</v>
      </c>
      <c r="C1576" s="43">
        <v>196</v>
      </c>
      <c r="D1576" s="43">
        <v>129</v>
      </c>
      <c r="E1576" s="31">
        <v>0.65800000000000003</v>
      </c>
      <c r="F1576" s="31">
        <v>0.13300000000000001</v>
      </c>
      <c r="G1576" s="31">
        <v>0.189</v>
      </c>
      <c r="H1576" s="31">
        <v>0.30599999999999999</v>
      </c>
      <c r="I1576" s="31">
        <v>0.35199999999999998</v>
      </c>
      <c r="J1576" s="31">
        <v>0.671875</v>
      </c>
      <c r="K1576" s="31">
        <v>0.02</v>
      </c>
      <c r="L1576" s="29">
        <f t="shared" si="24"/>
        <v>2.8948979591836732</v>
      </c>
    </row>
    <row r="1577" spans="1:12" x14ac:dyDescent="0.2">
      <c r="A1577">
        <v>4329</v>
      </c>
      <c r="B1577" s="43">
        <v>261</v>
      </c>
      <c r="C1577" s="43">
        <v>261</v>
      </c>
      <c r="D1577" s="43">
        <v>132</v>
      </c>
      <c r="E1577" s="31">
        <v>0.50600000000000001</v>
      </c>
      <c r="F1577" s="31">
        <v>0.25700000000000001</v>
      </c>
      <c r="G1577" s="31">
        <v>0.23400000000000001</v>
      </c>
      <c r="H1577" s="31">
        <v>0.314</v>
      </c>
      <c r="I1577" s="31">
        <v>0.192</v>
      </c>
      <c r="J1577" s="31">
        <v>0.50769230799999998</v>
      </c>
      <c r="K1577" s="31">
        <v>4.0000000000000001E-3</v>
      </c>
      <c r="L1577" s="29">
        <f t="shared" si="24"/>
        <v>2.4447791164658637</v>
      </c>
    </row>
    <row r="1578" spans="1:12" x14ac:dyDescent="0.2">
      <c r="A1578">
        <v>4331</v>
      </c>
      <c r="B1578" s="43">
        <v>247</v>
      </c>
      <c r="C1578" s="43">
        <v>247</v>
      </c>
      <c r="D1578" s="43">
        <v>164</v>
      </c>
      <c r="E1578" s="31">
        <v>0.66400000000000003</v>
      </c>
      <c r="F1578" s="31">
        <v>0.14599999999999999</v>
      </c>
      <c r="G1578" s="31">
        <v>0.19</v>
      </c>
      <c r="H1578" s="31">
        <v>0.35199999999999998</v>
      </c>
      <c r="I1578" s="31">
        <v>0.312</v>
      </c>
      <c r="J1578" s="31">
        <v>0.66396761100000001</v>
      </c>
      <c r="K1578" s="31">
        <v>0</v>
      </c>
      <c r="L1578" s="29">
        <f t="shared" si="24"/>
        <v>2.83</v>
      </c>
    </row>
    <row r="1579" spans="1:12" x14ac:dyDescent="0.2">
      <c r="A1579">
        <v>4332</v>
      </c>
      <c r="B1579" s="43">
        <v>235</v>
      </c>
      <c r="C1579" s="43">
        <v>235</v>
      </c>
      <c r="D1579" s="43">
        <v>174</v>
      </c>
      <c r="E1579" s="31">
        <v>0.74</v>
      </c>
      <c r="F1579" s="31">
        <v>8.8999999999999996E-2</v>
      </c>
      <c r="G1579" s="31">
        <v>0.14899999999999999</v>
      </c>
      <c r="H1579" s="31">
        <v>0.30199999999999999</v>
      </c>
      <c r="I1579" s="31">
        <v>0.438</v>
      </c>
      <c r="J1579" s="31">
        <v>0.75652173899999997</v>
      </c>
      <c r="K1579" s="31">
        <v>2.1000000000000001E-2</v>
      </c>
      <c r="L1579" s="29">
        <f t="shared" si="24"/>
        <v>3.1103166496424923</v>
      </c>
    </row>
    <row r="1580" spans="1:12" x14ac:dyDescent="0.2">
      <c r="A1580">
        <v>4333</v>
      </c>
      <c r="B1580" s="43">
        <v>129</v>
      </c>
      <c r="C1580" s="43">
        <v>129</v>
      </c>
      <c r="D1580" s="43">
        <v>107</v>
      </c>
      <c r="E1580" s="31">
        <v>0.82899999999999996</v>
      </c>
      <c r="F1580" s="31">
        <v>6.2E-2</v>
      </c>
      <c r="G1580" s="31">
        <v>0.10100000000000001</v>
      </c>
      <c r="H1580" s="31">
        <v>0.45700000000000002</v>
      </c>
      <c r="I1580" s="31">
        <v>0.372</v>
      </c>
      <c r="J1580" s="31">
        <v>0.8359375</v>
      </c>
      <c r="K1580" s="31">
        <v>8.0000000000000002E-3</v>
      </c>
      <c r="L1580" s="29">
        <f t="shared" si="24"/>
        <v>3.148185483870968</v>
      </c>
    </row>
    <row r="1581" spans="1:12" x14ac:dyDescent="0.2">
      <c r="A1581">
        <v>4334</v>
      </c>
      <c r="B1581" s="43">
        <v>1008</v>
      </c>
      <c r="C1581" s="43">
        <v>1008</v>
      </c>
      <c r="D1581" s="43">
        <v>833</v>
      </c>
      <c r="E1581" s="31">
        <v>0.82599999999999996</v>
      </c>
      <c r="F1581" s="31">
        <v>7.9000000000000001E-2</v>
      </c>
      <c r="G1581" s="31">
        <v>9.1999999999999998E-2</v>
      </c>
      <c r="H1581" s="31">
        <v>0.33400000000000002</v>
      </c>
      <c r="I1581" s="31">
        <v>0.49199999999999999</v>
      </c>
      <c r="J1581" s="31">
        <v>0.82803180899999995</v>
      </c>
      <c r="K1581" s="31">
        <v>2E-3</v>
      </c>
      <c r="L1581" s="29">
        <f t="shared" si="24"/>
        <v>3.2394789579158316</v>
      </c>
    </row>
    <row r="1582" spans="1:12" x14ac:dyDescent="0.2">
      <c r="A1582">
        <v>4335</v>
      </c>
      <c r="B1582" s="43">
        <v>193</v>
      </c>
      <c r="C1582" s="43">
        <v>193</v>
      </c>
      <c r="D1582" s="43">
        <v>99</v>
      </c>
      <c r="E1582" s="31">
        <v>0.51300000000000001</v>
      </c>
      <c r="F1582" s="31">
        <v>0.249</v>
      </c>
      <c r="G1582" s="31">
        <v>0.223</v>
      </c>
      <c r="H1582" s="31">
        <v>0.35799999999999998</v>
      </c>
      <c r="I1582" s="31">
        <v>0.155</v>
      </c>
      <c r="J1582" s="31">
        <v>0.52105263199999996</v>
      </c>
      <c r="K1582" s="31">
        <v>1.6E-2</v>
      </c>
      <c r="L1582" s="29">
        <f t="shared" si="24"/>
        <v>2.4278455284552845</v>
      </c>
    </row>
    <row r="1583" spans="1:12" x14ac:dyDescent="0.2">
      <c r="A1583">
        <v>4336</v>
      </c>
      <c r="B1583" s="43">
        <v>193</v>
      </c>
      <c r="C1583" s="43">
        <v>193</v>
      </c>
      <c r="D1583" s="43">
        <v>173</v>
      </c>
      <c r="E1583" s="31">
        <v>0.89600000000000002</v>
      </c>
      <c r="F1583" s="31">
        <v>2.1000000000000001E-2</v>
      </c>
      <c r="G1583" s="31">
        <v>7.2999999999999995E-2</v>
      </c>
      <c r="H1583" s="31">
        <v>0.23799999999999999</v>
      </c>
      <c r="I1583" s="31">
        <v>0.65800000000000003</v>
      </c>
      <c r="J1583" s="31">
        <v>0.90575916199999995</v>
      </c>
      <c r="K1583" s="31">
        <v>0.01</v>
      </c>
      <c r="L1583" s="29">
        <f t="shared" si="24"/>
        <v>3.5484848484848484</v>
      </c>
    </row>
    <row r="1584" spans="1:12" x14ac:dyDescent="0.2">
      <c r="A1584">
        <v>4341</v>
      </c>
      <c r="B1584" s="43">
        <v>217</v>
      </c>
      <c r="C1584" s="43">
        <v>217</v>
      </c>
      <c r="D1584" s="43">
        <v>163</v>
      </c>
      <c r="E1584" s="31">
        <v>0.751</v>
      </c>
      <c r="F1584" s="31">
        <v>8.3000000000000004E-2</v>
      </c>
      <c r="G1584" s="31">
        <v>0.12</v>
      </c>
      <c r="H1584" s="31">
        <v>0.35</v>
      </c>
      <c r="I1584" s="31">
        <v>0.40100000000000002</v>
      </c>
      <c r="J1584" s="31">
        <v>0.78743961399999995</v>
      </c>
      <c r="K1584" s="31">
        <v>4.5999999999999999E-2</v>
      </c>
      <c r="L1584" s="29">
        <f t="shared" si="24"/>
        <v>3.1205450733752622</v>
      </c>
    </row>
    <row r="1585" spans="1:12" x14ac:dyDescent="0.2">
      <c r="A1585">
        <v>4342</v>
      </c>
      <c r="B1585" s="43">
        <v>270</v>
      </c>
      <c r="C1585" s="43">
        <v>270</v>
      </c>
      <c r="D1585" s="43">
        <v>176</v>
      </c>
      <c r="E1585" s="31">
        <v>0.65200000000000002</v>
      </c>
      <c r="F1585" s="31">
        <v>0.17399999999999999</v>
      </c>
      <c r="G1585" s="31">
        <v>0.17</v>
      </c>
      <c r="H1585" s="31">
        <v>0.29599999999999999</v>
      </c>
      <c r="I1585" s="31">
        <v>0.35599999999999998</v>
      </c>
      <c r="J1585" s="31">
        <v>0.65427509299999997</v>
      </c>
      <c r="K1585" s="31">
        <v>4.0000000000000001E-3</v>
      </c>
      <c r="L1585" s="29">
        <f t="shared" si="24"/>
        <v>2.8373493975903612</v>
      </c>
    </row>
    <row r="1586" spans="1:12" x14ac:dyDescent="0.2">
      <c r="A1586">
        <v>4343</v>
      </c>
      <c r="B1586" s="43">
        <v>227</v>
      </c>
      <c r="C1586" s="43">
        <v>227</v>
      </c>
      <c r="D1586" s="43">
        <v>100</v>
      </c>
      <c r="E1586" s="31">
        <v>0.441</v>
      </c>
      <c r="F1586" s="31">
        <v>0.36599999999999999</v>
      </c>
      <c r="G1586" s="31">
        <v>0.17199999999999999</v>
      </c>
      <c r="H1586" s="31">
        <v>0.247</v>
      </c>
      <c r="I1586" s="31">
        <v>0.19400000000000001</v>
      </c>
      <c r="J1586" s="31">
        <v>0.45045045</v>
      </c>
      <c r="K1586" s="31">
        <v>2.1999999999999999E-2</v>
      </c>
      <c r="L1586" s="29">
        <f t="shared" si="24"/>
        <v>2.2770961145194279</v>
      </c>
    </row>
    <row r="1587" spans="1:12" x14ac:dyDescent="0.2">
      <c r="A1587">
        <v>4344</v>
      </c>
      <c r="B1587" s="43">
        <v>320</v>
      </c>
      <c r="C1587" s="43">
        <v>320</v>
      </c>
      <c r="D1587" s="43">
        <v>110</v>
      </c>
      <c r="E1587" s="31">
        <v>0.34399999999999997</v>
      </c>
      <c r="F1587" s="31">
        <v>0.35899999999999999</v>
      </c>
      <c r="G1587" s="31">
        <v>0.28100000000000003</v>
      </c>
      <c r="H1587" s="31">
        <v>0.222</v>
      </c>
      <c r="I1587" s="31">
        <v>0.122</v>
      </c>
      <c r="J1587" s="31">
        <v>0.34920634900000003</v>
      </c>
      <c r="K1587" s="31">
        <v>1.6E-2</v>
      </c>
      <c r="L1587" s="29">
        <f t="shared" si="24"/>
        <v>2.1087398373983741</v>
      </c>
    </row>
    <row r="1588" spans="1:12" x14ac:dyDescent="0.2">
      <c r="A1588">
        <v>4345</v>
      </c>
      <c r="B1588" s="43">
        <v>255</v>
      </c>
      <c r="C1588" s="43">
        <v>255</v>
      </c>
      <c r="D1588" s="43">
        <v>151</v>
      </c>
      <c r="E1588" s="31">
        <v>0.59199999999999997</v>
      </c>
      <c r="F1588" s="31">
        <v>0.20399999999999999</v>
      </c>
      <c r="G1588" s="31">
        <v>0.19600000000000001</v>
      </c>
      <c r="H1588" s="31">
        <v>0.29799999999999999</v>
      </c>
      <c r="I1588" s="31">
        <v>0.29399999999999998</v>
      </c>
      <c r="J1588" s="31">
        <v>0.59683794499999998</v>
      </c>
      <c r="K1588" s="31">
        <v>8.0000000000000002E-3</v>
      </c>
      <c r="L1588" s="29">
        <f t="shared" si="24"/>
        <v>2.6874999999999996</v>
      </c>
    </row>
    <row r="1589" spans="1:12" x14ac:dyDescent="0.2">
      <c r="A1589">
        <v>4346</v>
      </c>
      <c r="B1589" s="43">
        <v>250</v>
      </c>
      <c r="C1589" s="43">
        <v>250</v>
      </c>
      <c r="D1589" s="43">
        <v>149</v>
      </c>
      <c r="E1589" s="31">
        <v>0.59599999999999997</v>
      </c>
      <c r="F1589" s="31">
        <v>0.19600000000000001</v>
      </c>
      <c r="G1589" s="31">
        <v>0.20799999999999999</v>
      </c>
      <c r="H1589" s="31">
        <v>0.308</v>
      </c>
      <c r="I1589" s="31">
        <v>0.28799999999999998</v>
      </c>
      <c r="J1589" s="31">
        <v>0.59599999999999997</v>
      </c>
      <c r="K1589" s="31">
        <v>0</v>
      </c>
      <c r="L1589" s="29">
        <f t="shared" si="24"/>
        <v>2.6879999999999997</v>
      </c>
    </row>
    <row r="1590" spans="1:12" x14ac:dyDescent="0.2">
      <c r="A1590">
        <v>4347</v>
      </c>
      <c r="B1590" s="43">
        <v>295</v>
      </c>
      <c r="C1590" s="43">
        <v>295</v>
      </c>
      <c r="D1590" s="43">
        <v>205</v>
      </c>
      <c r="E1590" s="31">
        <v>0.69499999999999995</v>
      </c>
      <c r="F1590" s="31">
        <v>0.14199999999999999</v>
      </c>
      <c r="G1590" s="31">
        <v>0.16300000000000001</v>
      </c>
      <c r="H1590" s="31">
        <v>0.312</v>
      </c>
      <c r="I1590" s="31">
        <v>0.38300000000000001</v>
      </c>
      <c r="J1590" s="31">
        <v>0.69491525399999998</v>
      </c>
      <c r="K1590" s="31">
        <v>0</v>
      </c>
      <c r="L1590" s="29">
        <f t="shared" si="24"/>
        <v>2.9359999999999999</v>
      </c>
    </row>
    <row r="1591" spans="1:12" x14ac:dyDescent="0.2">
      <c r="A1591">
        <v>4348</v>
      </c>
      <c r="B1591" s="43">
        <v>223</v>
      </c>
      <c r="C1591" s="43">
        <v>223</v>
      </c>
      <c r="D1591" s="43">
        <v>150</v>
      </c>
      <c r="E1591" s="31">
        <v>0.67300000000000004</v>
      </c>
      <c r="F1591" s="31">
        <v>0.13</v>
      </c>
      <c r="G1591" s="31">
        <v>0.184</v>
      </c>
      <c r="H1591" s="31">
        <v>0.34499999999999997</v>
      </c>
      <c r="I1591" s="31">
        <v>0.32700000000000001</v>
      </c>
      <c r="J1591" s="31">
        <v>0.68181818199999999</v>
      </c>
      <c r="K1591" s="31">
        <v>1.2999999999999999E-2</v>
      </c>
      <c r="L1591" s="29">
        <f t="shared" si="24"/>
        <v>2.8784194528875382</v>
      </c>
    </row>
    <row r="1592" spans="1:12" x14ac:dyDescent="0.2">
      <c r="A1592">
        <v>4349</v>
      </c>
      <c r="B1592" s="43">
        <v>243</v>
      </c>
      <c r="C1592" s="43">
        <v>243</v>
      </c>
      <c r="D1592" s="43">
        <v>142</v>
      </c>
      <c r="E1592" s="31">
        <v>0.58399999999999996</v>
      </c>
      <c r="F1592" s="31">
        <v>0.16</v>
      </c>
      <c r="G1592" s="31">
        <v>0.251</v>
      </c>
      <c r="H1592" s="31">
        <v>0.309</v>
      </c>
      <c r="I1592" s="31">
        <v>0.27600000000000002</v>
      </c>
      <c r="J1592" s="31">
        <v>0.58677685999999996</v>
      </c>
      <c r="K1592" s="31">
        <v>4.0000000000000001E-3</v>
      </c>
      <c r="L1592" s="29">
        <f t="shared" si="24"/>
        <v>2.7038152610441766</v>
      </c>
    </row>
    <row r="1593" spans="1:12" x14ac:dyDescent="0.2">
      <c r="A1593">
        <v>4350</v>
      </c>
      <c r="B1593" s="43">
        <v>217</v>
      </c>
      <c r="C1593" s="43">
        <v>217</v>
      </c>
      <c r="D1593" s="43">
        <v>163</v>
      </c>
      <c r="E1593" s="31">
        <v>0.751</v>
      </c>
      <c r="F1593" s="31">
        <v>8.3000000000000004E-2</v>
      </c>
      <c r="G1593" s="31">
        <v>0.14699999999999999</v>
      </c>
      <c r="H1593" s="31">
        <v>0.30399999999999999</v>
      </c>
      <c r="I1593" s="31">
        <v>0.44700000000000001</v>
      </c>
      <c r="J1593" s="31">
        <v>0.76525821599999999</v>
      </c>
      <c r="K1593" s="31">
        <v>1.7999999999999999E-2</v>
      </c>
      <c r="L1593" s="29">
        <f t="shared" si="24"/>
        <v>3.1334012219959266</v>
      </c>
    </row>
    <row r="1594" spans="1:12" x14ac:dyDescent="0.2">
      <c r="A1594">
        <v>4352</v>
      </c>
      <c r="B1594" s="43">
        <v>292</v>
      </c>
      <c r="C1594" s="43">
        <v>292</v>
      </c>
      <c r="D1594" s="43">
        <v>152</v>
      </c>
      <c r="E1594" s="31">
        <v>0.52100000000000002</v>
      </c>
      <c r="F1594" s="31">
        <v>0.253</v>
      </c>
      <c r="G1594" s="31">
        <v>0.223</v>
      </c>
      <c r="H1594" s="31">
        <v>0.216</v>
      </c>
      <c r="I1594" s="31">
        <v>0.30499999999999999</v>
      </c>
      <c r="J1594" s="31">
        <v>0.52233677000000001</v>
      </c>
      <c r="K1594" s="31">
        <v>3.0000000000000001E-3</v>
      </c>
      <c r="L1594" s="29">
        <f t="shared" si="24"/>
        <v>2.5747241725175529</v>
      </c>
    </row>
    <row r="1595" spans="1:12" x14ac:dyDescent="0.2">
      <c r="A1595">
        <v>4353</v>
      </c>
      <c r="B1595" s="43">
        <v>260</v>
      </c>
      <c r="C1595" s="43">
        <v>260</v>
      </c>
      <c r="D1595" s="43">
        <v>176</v>
      </c>
      <c r="E1595" s="31">
        <v>0.67700000000000005</v>
      </c>
      <c r="F1595" s="31">
        <v>0.13800000000000001</v>
      </c>
      <c r="G1595" s="31">
        <v>0.158</v>
      </c>
      <c r="H1595" s="31">
        <v>0.32300000000000001</v>
      </c>
      <c r="I1595" s="31">
        <v>0.35399999999999998</v>
      </c>
      <c r="J1595" s="31">
        <v>0.69565217400000001</v>
      </c>
      <c r="K1595" s="31">
        <v>2.7E-2</v>
      </c>
      <c r="L1595" s="29">
        <f t="shared" si="24"/>
        <v>2.9177800616649536</v>
      </c>
    </row>
    <row r="1596" spans="1:12" x14ac:dyDescent="0.2">
      <c r="A1596">
        <v>4354</v>
      </c>
      <c r="B1596" s="43">
        <v>268</v>
      </c>
      <c r="C1596" s="43">
        <v>268</v>
      </c>
      <c r="D1596" s="43">
        <v>237</v>
      </c>
      <c r="E1596" s="31">
        <v>0.88400000000000001</v>
      </c>
      <c r="F1596" s="31">
        <v>2.5999999999999999E-2</v>
      </c>
      <c r="G1596" s="31">
        <v>8.2000000000000003E-2</v>
      </c>
      <c r="H1596" s="31">
        <v>0.19800000000000001</v>
      </c>
      <c r="I1596" s="31">
        <v>0.68700000000000006</v>
      </c>
      <c r="J1596" s="31">
        <v>0.89097744400000001</v>
      </c>
      <c r="K1596" s="31">
        <v>7.0000000000000001E-3</v>
      </c>
      <c r="L1596" s="29">
        <f t="shared" si="24"/>
        <v>3.5568982880161126</v>
      </c>
    </row>
    <row r="1597" spans="1:12" x14ac:dyDescent="0.2">
      <c r="A1597">
        <v>4355</v>
      </c>
      <c r="B1597" s="43">
        <v>260</v>
      </c>
      <c r="C1597" s="43">
        <v>260</v>
      </c>
      <c r="D1597" s="43">
        <v>177</v>
      </c>
      <c r="E1597" s="31">
        <v>0.68100000000000005</v>
      </c>
      <c r="F1597" s="31">
        <v>0.13500000000000001</v>
      </c>
      <c r="G1597" s="31">
        <v>0.17699999999999999</v>
      </c>
      <c r="H1597" s="31">
        <v>0.3</v>
      </c>
      <c r="I1597" s="31">
        <v>0.38100000000000001</v>
      </c>
      <c r="J1597" s="31">
        <v>0.686046512</v>
      </c>
      <c r="K1597" s="31">
        <v>8.0000000000000002E-3</v>
      </c>
      <c r="L1597" s="29">
        <f t="shared" si="24"/>
        <v>2.936491935483871</v>
      </c>
    </row>
    <row r="1598" spans="1:12" x14ac:dyDescent="0.2">
      <c r="A1598">
        <v>4356</v>
      </c>
      <c r="B1598" s="43">
        <v>422</v>
      </c>
      <c r="C1598" s="43">
        <v>422</v>
      </c>
      <c r="D1598" s="43">
        <v>137</v>
      </c>
      <c r="E1598" s="31">
        <v>0.32500000000000001</v>
      </c>
      <c r="F1598" s="31">
        <v>0.45700000000000002</v>
      </c>
      <c r="G1598" s="31">
        <v>0.21299999999999999</v>
      </c>
      <c r="H1598" s="31">
        <v>0.20899999999999999</v>
      </c>
      <c r="I1598" s="31">
        <v>0.11600000000000001</v>
      </c>
      <c r="J1598" s="31">
        <v>0.32619047600000001</v>
      </c>
      <c r="K1598" s="31">
        <v>5.0000000000000001E-3</v>
      </c>
      <c r="L1598" s="29">
        <f t="shared" si="24"/>
        <v>1.9839195979899498</v>
      </c>
    </row>
    <row r="1599" spans="1:12" x14ac:dyDescent="0.2">
      <c r="A1599">
        <v>4357</v>
      </c>
      <c r="B1599" s="43">
        <v>779</v>
      </c>
      <c r="C1599" s="43">
        <v>779</v>
      </c>
      <c r="D1599" s="43">
        <v>426</v>
      </c>
      <c r="E1599" s="31">
        <v>0.54700000000000004</v>
      </c>
      <c r="F1599" s="31">
        <v>0.20899999999999999</v>
      </c>
      <c r="G1599" s="31">
        <v>0.222</v>
      </c>
      <c r="H1599" s="31">
        <v>0.37</v>
      </c>
      <c r="I1599" s="31">
        <v>0.17699999999999999</v>
      </c>
      <c r="J1599" s="31">
        <v>0.55905511799999996</v>
      </c>
      <c r="K1599" s="31">
        <v>2.1999999999999999E-2</v>
      </c>
      <c r="L1599" s="29">
        <f t="shared" si="24"/>
        <v>2.5265848670756648</v>
      </c>
    </row>
    <row r="1600" spans="1:12" x14ac:dyDescent="0.2">
      <c r="A1600">
        <v>4359</v>
      </c>
      <c r="B1600" s="43">
        <v>488</v>
      </c>
      <c r="C1600" s="43">
        <v>488</v>
      </c>
      <c r="D1600" s="43">
        <v>277</v>
      </c>
      <c r="E1600" s="31">
        <v>0.56799999999999995</v>
      </c>
      <c r="F1600" s="31">
        <v>0.182</v>
      </c>
      <c r="G1600" s="31">
        <v>0.24199999999999999</v>
      </c>
      <c r="H1600" s="31">
        <v>0.371</v>
      </c>
      <c r="I1600" s="31">
        <v>0.19700000000000001</v>
      </c>
      <c r="J1600" s="31">
        <v>0.57231405000000002</v>
      </c>
      <c r="K1600" s="31">
        <v>8.0000000000000002E-3</v>
      </c>
      <c r="L1600" s="29">
        <f t="shared" si="24"/>
        <v>2.587701612903226</v>
      </c>
    </row>
    <row r="1601" spans="1:12" x14ac:dyDescent="0.2">
      <c r="A1601">
        <v>4360</v>
      </c>
      <c r="B1601" s="43">
        <v>390</v>
      </c>
      <c r="C1601" s="43">
        <v>390</v>
      </c>
      <c r="D1601" s="43">
        <v>234</v>
      </c>
      <c r="E1601" s="31">
        <v>0.6</v>
      </c>
      <c r="F1601" s="31">
        <v>0.16900000000000001</v>
      </c>
      <c r="G1601" s="31">
        <v>0.22600000000000001</v>
      </c>
      <c r="H1601" s="31">
        <v>0.313</v>
      </c>
      <c r="I1601" s="31">
        <v>0.28699999999999998</v>
      </c>
      <c r="J1601" s="31">
        <v>0.60309278399999999</v>
      </c>
      <c r="K1601" s="31">
        <v>5.0000000000000001E-3</v>
      </c>
      <c r="L1601" s="29">
        <f t="shared" si="24"/>
        <v>2.7216080402010054</v>
      </c>
    </row>
    <row r="1602" spans="1:12" x14ac:dyDescent="0.2">
      <c r="A1602">
        <v>4361</v>
      </c>
      <c r="B1602" s="43">
        <v>406</v>
      </c>
      <c r="C1602" s="43">
        <v>406</v>
      </c>
      <c r="D1602" s="43">
        <v>242</v>
      </c>
      <c r="E1602" s="31">
        <v>0.59599999999999997</v>
      </c>
      <c r="F1602" s="31">
        <v>0.16700000000000001</v>
      </c>
      <c r="G1602" s="31">
        <v>0.22700000000000001</v>
      </c>
      <c r="H1602" s="31">
        <v>0.27600000000000002</v>
      </c>
      <c r="I1602" s="31">
        <v>0.32</v>
      </c>
      <c r="J1602" s="31">
        <v>0.60199005000000005</v>
      </c>
      <c r="K1602" s="31">
        <v>0.01</v>
      </c>
      <c r="L1602" s="29">
        <f t="shared" si="24"/>
        <v>2.7565656565656567</v>
      </c>
    </row>
    <row r="1603" spans="1:12" x14ac:dyDescent="0.2">
      <c r="A1603">
        <v>4362</v>
      </c>
      <c r="B1603" s="43">
        <v>285</v>
      </c>
      <c r="C1603" s="43">
        <v>285</v>
      </c>
      <c r="D1603" s="43">
        <v>193</v>
      </c>
      <c r="E1603" s="31">
        <v>0.67700000000000005</v>
      </c>
      <c r="F1603" s="31">
        <v>0.14399999999999999</v>
      </c>
      <c r="G1603" s="31">
        <v>0.17499999999999999</v>
      </c>
      <c r="H1603" s="31">
        <v>0.34</v>
      </c>
      <c r="I1603" s="31">
        <v>0.33700000000000002</v>
      </c>
      <c r="J1603" s="31">
        <v>0.67957746500000005</v>
      </c>
      <c r="K1603" s="31">
        <v>4.0000000000000001E-3</v>
      </c>
      <c r="L1603" s="29">
        <f t="shared" ref="L1603:L1666" si="25">(F1603+2*G1603+3*H1603+4*I1603)/(1-K1603)</f>
        <v>2.8734939759036147</v>
      </c>
    </row>
    <row r="1604" spans="1:12" x14ac:dyDescent="0.2">
      <c r="A1604">
        <v>4363</v>
      </c>
      <c r="B1604" s="43">
        <v>303</v>
      </c>
      <c r="C1604" s="43">
        <v>303</v>
      </c>
      <c r="D1604" s="43">
        <v>114</v>
      </c>
      <c r="E1604" s="31">
        <v>0.376</v>
      </c>
      <c r="F1604" s="31">
        <v>0.373</v>
      </c>
      <c r="G1604" s="31">
        <v>0.23400000000000001</v>
      </c>
      <c r="H1604" s="31">
        <v>0.31</v>
      </c>
      <c r="I1604" s="31">
        <v>6.6000000000000003E-2</v>
      </c>
      <c r="J1604" s="31">
        <v>0.38255033599999999</v>
      </c>
      <c r="K1604" s="31">
        <v>1.7000000000000001E-2</v>
      </c>
      <c r="L1604" s="29">
        <f t="shared" si="25"/>
        <v>2.0701932858596135</v>
      </c>
    </row>
    <row r="1605" spans="1:12" x14ac:dyDescent="0.2">
      <c r="A1605">
        <v>4364</v>
      </c>
      <c r="B1605" s="43">
        <v>199</v>
      </c>
      <c r="C1605" s="43">
        <v>199</v>
      </c>
      <c r="D1605" s="43">
        <v>140</v>
      </c>
      <c r="E1605" s="31">
        <v>0.70399999999999996</v>
      </c>
      <c r="F1605" s="31">
        <v>0.121</v>
      </c>
      <c r="G1605" s="31">
        <v>0.17100000000000001</v>
      </c>
      <c r="H1605" s="31">
        <v>0.317</v>
      </c>
      <c r="I1605" s="31">
        <v>0.38700000000000001</v>
      </c>
      <c r="J1605" s="31">
        <v>0.70707070699999996</v>
      </c>
      <c r="K1605" s="31">
        <v>5.0000000000000001E-3</v>
      </c>
      <c r="L1605" s="29">
        <f t="shared" si="25"/>
        <v>2.9768844221105528</v>
      </c>
    </row>
    <row r="1606" spans="1:12" x14ac:dyDescent="0.2">
      <c r="A1606">
        <v>4365</v>
      </c>
      <c r="B1606" s="43">
        <v>262</v>
      </c>
      <c r="C1606" s="43">
        <v>262</v>
      </c>
      <c r="D1606" s="43">
        <v>183</v>
      </c>
      <c r="E1606" s="31">
        <v>0.69799999999999995</v>
      </c>
      <c r="F1606" s="31">
        <v>0.13700000000000001</v>
      </c>
      <c r="G1606" s="31">
        <v>0.16400000000000001</v>
      </c>
      <c r="H1606" s="31">
        <v>0.28199999999999997</v>
      </c>
      <c r="I1606" s="31">
        <v>0.41599999999999998</v>
      </c>
      <c r="J1606" s="31">
        <v>0.69847328200000003</v>
      </c>
      <c r="K1606" s="31">
        <v>0</v>
      </c>
      <c r="L1606" s="29">
        <f t="shared" si="25"/>
        <v>2.9749999999999996</v>
      </c>
    </row>
    <row r="1607" spans="1:12" x14ac:dyDescent="0.2">
      <c r="A1607">
        <v>4366</v>
      </c>
      <c r="B1607" s="43">
        <v>247</v>
      </c>
      <c r="C1607" s="43">
        <v>247</v>
      </c>
      <c r="D1607" s="43">
        <v>122</v>
      </c>
      <c r="E1607" s="31">
        <v>0.49399999999999999</v>
      </c>
      <c r="F1607" s="31">
        <v>0.23499999999999999</v>
      </c>
      <c r="G1607" s="31">
        <v>0.215</v>
      </c>
      <c r="H1607" s="31">
        <v>0.29599999999999999</v>
      </c>
      <c r="I1607" s="31">
        <v>0.19800000000000001</v>
      </c>
      <c r="J1607" s="31">
        <v>0.52360514999999996</v>
      </c>
      <c r="K1607" s="31">
        <v>5.7000000000000002E-2</v>
      </c>
      <c r="L1607" s="29">
        <f t="shared" si="25"/>
        <v>2.4867444326617179</v>
      </c>
    </row>
    <row r="1608" spans="1:12" x14ac:dyDescent="0.2">
      <c r="A1608">
        <v>4367</v>
      </c>
      <c r="B1608" s="43">
        <v>272</v>
      </c>
      <c r="C1608" s="43">
        <v>272</v>
      </c>
      <c r="D1608" s="43">
        <v>221</v>
      </c>
      <c r="E1608" s="31">
        <v>0.81299999999999994</v>
      </c>
      <c r="F1608" s="31">
        <v>7.6999999999999999E-2</v>
      </c>
      <c r="G1608" s="31">
        <v>0.10299999999999999</v>
      </c>
      <c r="H1608" s="31">
        <v>0.26500000000000001</v>
      </c>
      <c r="I1608" s="31">
        <v>0.54800000000000004</v>
      </c>
      <c r="J1608" s="31">
        <v>0.81851851900000006</v>
      </c>
      <c r="K1608" s="31">
        <v>7.0000000000000001E-3</v>
      </c>
      <c r="L1608" s="29">
        <f t="shared" si="25"/>
        <v>3.2930513595166166</v>
      </c>
    </row>
    <row r="1609" spans="1:12" x14ac:dyDescent="0.2">
      <c r="A1609">
        <v>4368</v>
      </c>
      <c r="B1609" s="43">
        <v>235</v>
      </c>
      <c r="C1609" s="43">
        <v>235</v>
      </c>
      <c r="D1609" s="43">
        <v>115</v>
      </c>
      <c r="E1609" s="31">
        <v>0.48899999999999999</v>
      </c>
      <c r="F1609" s="31">
        <v>0.23799999999999999</v>
      </c>
      <c r="G1609" s="31">
        <v>0.26800000000000002</v>
      </c>
      <c r="H1609" s="31">
        <v>0.26400000000000001</v>
      </c>
      <c r="I1609" s="31">
        <v>0.22600000000000001</v>
      </c>
      <c r="J1609" s="31">
        <v>0.49145299100000001</v>
      </c>
      <c r="K1609" s="31">
        <v>4.0000000000000001E-3</v>
      </c>
      <c r="L1609" s="29">
        <f t="shared" si="25"/>
        <v>2.4799196787148596</v>
      </c>
    </row>
    <row r="1610" spans="1:12" x14ac:dyDescent="0.2">
      <c r="A1610">
        <v>4369</v>
      </c>
      <c r="B1610" s="43">
        <v>164</v>
      </c>
      <c r="C1610" s="43">
        <v>164</v>
      </c>
      <c r="D1610" s="43">
        <v>74</v>
      </c>
      <c r="E1610" s="31">
        <v>0.45100000000000001</v>
      </c>
      <c r="F1610" s="31">
        <v>0.27400000000000002</v>
      </c>
      <c r="G1610" s="31">
        <v>0.26200000000000001</v>
      </c>
      <c r="H1610" s="31">
        <v>0.34799999999999998</v>
      </c>
      <c r="I1610" s="31">
        <v>0.104</v>
      </c>
      <c r="J1610" s="31">
        <v>0.45679012299999999</v>
      </c>
      <c r="K1610" s="31">
        <v>1.2E-2</v>
      </c>
      <c r="L1610" s="29">
        <f t="shared" si="25"/>
        <v>2.285425101214575</v>
      </c>
    </row>
    <row r="1611" spans="1:12" x14ac:dyDescent="0.2">
      <c r="A1611">
        <v>4371</v>
      </c>
      <c r="B1611" s="43">
        <v>975</v>
      </c>
      <c r="C1611" s="43">
        <v>975</v>
      </c>
      <c r="D1611" s="43">
        <v>733</v>
      </c>
      <c r="E1611" s="31">
        <v>0.752</v>
      </c>
      <c r="F1611" s="31">
        <v>8.7999999999999995E-2</v>
      </c>
      <c r="G1611" s="31">
        <v>0.14499999999999999</v>
      </c>
      <c r="H1611" s="31">
        <v>0.39</v>
      </c>
      <c r="I1611" s="31">
        <v>0.36199999999999999</v>
      </c>
      <c r="J1611" s="31">
        <v>0.76354166700000003</v>
      </c>
      <c r="K1611" s="31">
        <v>1.4999999999999999E-2</v>
      </c>
      <c r="L1611" s="29">
        <f t="shared" si="25"/>
        <v>3.0416243654822335</v>
      </c>
    </row>
    <row r="1612" spans="1:12" x14ac:dyDescent="0.2">
      <c r="A1612">
        <v>4372</v>
      </c>
      <c r="B1612" s="43">
        <v>205</v>
      </c>
      <c r="C1612" s="43">
        <v>205</v>
      </c>
      <c r="D1612" s="43">
        <v>155</v>
      </c>
      <c r="E1612" s="31">
        <v>0.75600000000000001</v>
      </c>
      <c r="F1612" s="31">
        <v>7.2999999999999995E-2</v>
      </c>
      <c r="G1612" s="31">
        <v>0.161</v>
      </c>
      <c r="H1612" s="31">
        <v>0.29299999999999998</v>
      </c>
      <c r="I1612" s="31">
        <v>0.46300000000000002</v>
      </c>
      <c r="J1612" s="31">
        <v>0.76354679800000003</v>
      </c>
      <c r="K1612" s="31">
        <v>0.01</v>
      </c>
      <c r="L1612" s="29">
        <f t="shared" si="25"/>
        <v>3.1575757575757581</v>
      </c>
    </row>
    <row r="1613" spans="1:12" x14ac:dyDescent="0.2">
      <c r="A1613">
        <v>4373</v>
      </c>
      <c r="B1613" s="43">
        <v>213</v>
      </c>
      <c r="C1613" s="43">
        <v>213</v>
      </c>
      <c r="D1613" s="43">
        <v>134</v>
      </c>
      <c r="E1613" s="31">
        <v>0.629</v>
      </c>
      <c r="F1613" s="31">
        <v>0.16900000000000001</v>
      </c>
      <c r="G1613" s="31">
        <v>0.16400000000000001</v>
      </c>
      <c r="H1613" s="31">
        <v>0.27700000000000002</v>
      </c>
      <c r="I1613" s="31">
        <v>0.35199999999999998</v>
      </c>
      <c r="J1613" s="31">
        <v>0.65365853699999998</v>
      </c>
      <c r="K1613" s="31">
        <v>3.7999999999999999E-2</v>
      </c>
      <c r="L1613" s="29">
        <f t="shared" si="25"/>
        <v>2.8440748440748438</v>
      </c>
    </row>
    <row r="1614" spans="1:12" x14ac:dyDescent="0.2">
      <c r="A1614">
        <v>4374</v>
      </c>
      <c r="B1614" s="43">
        <v>223</v>
      </c>
      <c r="C1614" s="43">
        <v>223</v>
      </c>
      <c r="D1614" s="43">
        <v>100</v>
      </c>
      <c r="E1614" s="31">
        <v>0.44800000000000001</v>
      </c>
      <c r="F1614" s="31">
        <v>0.34100000000000003</v>
      </c>
      <c r="G1614" s="31">
        <v>0.20200000000000001</v>
      </c>
      <c r="H1614" s="31">
        <v>0.29099999999999998</v>
      </c>
      <c r="I1614" s="31">
        <v>0.157</v>
      </c>
      <c r="J1614" s="31">
        <v>0.45248868799999997</v>
      </c>
      <c r="K1614" s="31">
        <v>8.9999999999999993E-3</v>
      </c>
      <c r="L1614" s="29">
        <f t="shared" si="25"/>
        <v>2.2663975782038346</v>
      </c>
    </row>
    <row r="1615" spans="1:12" x14ac:dyDescent="0.2">
      <c r="A1615">
        <v>4375</v>
      </c>
      <c r="B1615" s="43">
        <v>305</v>
      </c>
      <c r="C1615" s="43">
        <v>305</v>
      </c>
      <c r="D1615" s="43">
        <v>271</v>
      </c>
      <c r="E1615" s="31">
        <v>0.88900000000000001</v>
      </c>
      <c r="F1615" s="31">
        <v>4.2999999999999997E-2</v>
      </c>
      <c r="G1615" s="31">
        <v>6.9000000000000006E-2</v>
      </c>
      <c r="H1615" s="31">
        <v>0.26600000000000001</v>
      </c>
      <c r="I1615" s="31">
        <v>0.623</v>
      </c>
      <c r="J1615" s="31">
        <v>0.88852458999999995</v>
      </c>
      <c r="K1615" s="31">
        <v>0</v>
      </c>
      <c r="L1615" s="29">
        <f t="shared" si="25"/>
        <v>3.4710000000000001</v>
      </c>
    </row>
    <row r="1616" spans="1:12" x14ac:dyDescent="0.2">
      <c r="A1616">
        <v>4376</v>
      </c>
      <c r="B1616" s="43">
        <v>330</v>
      </c>
      <c r="C1616" s="43">
        <v>330</v>
      </c>
      <c r="D1616" s="43">
        <v>296</v>
      </c>
      <c r="E1616" s="31">
        <v>0.89700000000000002</v>
      </c>
      <c r="F1616" s="31">
        <v>1.7999999999999999E-2</v>
      </c>
      <c r="G1616" s="31">
        <v>7.9000000000000001E-2</v>
      </c>
      <c r="H1616" s="31">
        <v>0.248</v>
      </c>
      <c r="I1616" s="31">
        <v>0.64800000000000002</v>
      </c>
      <c r="J1616" s="31">
        <v>0.90243902399999998</v>
      </c>
      <c r="K1616" s="31">
        <v>6.0000000000000001E-3</v>
      </c>
      <c r="L1616" s="29">
        <f t="shared" si="25"/>
        <v>3.5331991951710262</v>
      </c>
    </row>
    <row r="1617" spans="1:12" x14ac:dyDescent="0.2">
      <c r="A1617">
        <v>4377</v>
      </c>
      <c r="B1617" s="43">
        <v>409</v>
      </c>
      <c r="C1617" s="43">
        <v>409</v>
      </c>
      <c r="D1617" s="43">
        <v>291</v>
      </c>
      <c r="E1617" s="31">
        <v>0.71099999999999997</v>
      </c>
      <c r="F1617" s="31">
        <v>0.112</v>
      </c>
      <c r="G1617" s="31">
        <v>0.156</v>
      </c>
      <c r="H1617" s="31">
        <v>0.252</v>
      </c>
      <c r="I1617" s="31">
        <v>0.46</v>
      </c>
      <c r="J1617" s="31">
        <v>0.725685786</v>
      </c>
      <c r="K1617" s="31">
        <v>0.02</v>
      </c>
      <c r="L1617" s="29">
        <f t="shared" si="25"/>
        <v>3.0816326530612246</v>
      </c>
    </row>
    <row r="1618" spans="1:12" x14ac:dyDescent="0.2">
      <c r="A1618">
        <v>4378</v>
      </c>
      <c r="B1618" s="43">
        <v>287</v>
      </c>
      <c r="C1618" s="43">
        <v>287</v>
      </c>
      <c r="D1618" s="43">
        <v>185</v>
      </c>
      <c r="E1618" s="31">
        <v>0.64500000000000002</v>
      </c>
      <c r="F1618" s="31">
        <v>0.157</v>
      </c>
      <c r="G1618" s="31">
        <v>0.192</v>
      </c>
      <c r="H1618" s="31">
        <v>0.27200000000000002</v>
      </c>
      <c r="I1618" s="31">
        <v>0.373</v>
      </c>
      <c r="J1618" s="31">
        <v>0.64912280700000002</v>
      </c>
      <c r="K1618" s="31">
        <v>7.0000000000000001E-3</v>
      </c>
      <c r="L1618" s="29">
        <f t="shared" si="25"/>
        <v>2.86908358509567</v>
      </c>
    </row>
    <row r="1619" spans="1:12" x14ac:dyDescent="0.2">
      <c r="A1619">
        <v>4379</v>
      </c>
      <c r="B1619" s="43">
        <v>196</v>
      </c>
      <c r="C1619" s="43">
        <v>196</v>
      </c>
      <c r="D1619" s="43">
        <v>156</v>
      </c>
      <c r="E1619" s="31">
        <v>0.79600000000000004</v>
      </c>
      <c r="F1619" s="31">
        <v>9.1999999999999998E-2</v>
      </c>
      <c r="G1619" s="31">
        <v>0.10199999999999999</v>
      </c>
      <c r="H1619" s="31">
        <v>0.30099999999999999</v>
      </c>
      <c r="I1619" s="31">
        <v>0.495</v>
      </c>
      <c r="J1619" s="31">
        <v>0.80412371100000002</v>
      </c>
      <c r="K1619" s="31">
        <v>0.01</v>
      </c>
      <c r="L1619" s="29">
        <f t="shared" si="25"/>
        <v>3.2111111111111112</v>
      </c>
    </row>
    <row r="1620" spans="1:12" x14ac:dyDescent="0.2">
      <c r="A1620">
        <v>4380</v>
      </c>
      <c r="B1620" s="43">
        <v>346</v>
      </c>
      <c r="C1620" s="43">
        <v>346</v>
      </c>
      <c r="D1620" s="43">
        <v>220</v>
      </c>
      <c r="E1620" s="31">
        <v>0.63600000000000001</v>
      </c>
      <c r="F1620" s="31">
        <v>0.16500000000000001</v>
      </c>
      <c r="G1620" s="31">
        <v>0.19400000000000001</v>
      </c>
      <c r="H1620" s="31">
        <v>0.30299999999999999</v>
      </c>
      <c r="I1620" s="31">
        <v>0.33200000000000002</v>
      </c>
      <c r="J1620" s="31">
        <v>0.63953488400000003</v>
      </c>
      <c r="K1620" s="31">
        <v>6.0000000000000001E-3</v>
      </c>
      <c r="L1620" s="29">
        <f t="shared" si="25"/>
        <v>2.8068410462776661</v>
      </c>
    </row>
    <row r="1621" spans="1:12" x14ac:dyDescent="0.2">
      <c r="A1621">
        <v>4381</v>
      </c>
      <c r="B1621" s="43">
        <v>219</v>
      </c>
      <c r="C1621" s="43">
        <v>219</v>
      </c>
      <c r="D1621" s="43">
        <v>138</v>
      </c>
      <c r="E1621" s="31">
        <v>0.63</v>
      </c>
      <c r="F1621" s="31">
        <v>0.151</v>
      </c>
      <c r="G1621" s="31">
        <v>0.219</v>
      </c>
      <c r="H1621" s="31">
        <v>0.374</v>
      </c>
      <c r="I1621" s="31">
        <v>0.25600000000000001</v>
      </c>
      <c r="J1621" s="31">
        <v>0.63013698600000001</v>
      </c>
      <c r="K1621" s="31">
        <v>0</v>
      </c>
      <c r="L1621" s="29">
        <f t="shared" si="25"/>
        <v>2.7349999999999999</v>
      </c>
    </row>
    <row r="1622" spans="1:12" x14ac:dyDescent="0.2">
      <c r="A1622">
        <v>4382</v>
      </c>
      <c r="B1622" s="43">
        <v>366</v>
      </c>
      <c r="C1622" s="43">
        <v>366</v>
      </c>
      <c r="D1622" s="43">
        <v>339</v>
      </c>
      <c r="E1622" s="31">
        <v>0.92600000000000005</v>
      </c>
      <c r="F1622" s="31">
        <v>3.5999999999999997E-2</v>
      </c>
      <c r="G1622" s="31">
        <v>3.7999999999999999E-2</v>
      </c>
      <c r="H1622" s="31">
        <v>0.13900000000000001</v>
      </c>
      <c r="I1622" s="31">
        <v>0.78700000000000003</v>
      </c>
      <c r="J1622" s="31">
        <v>0.92622950800000003</v>
      </c>
      <c r="K1622" s="31">
        <v>0</v>
      </c>
      <c r="L1622" s="29">
        <f t="shared" si="25"/>
        <v>3.677</v>
      </c>
    </row>
    <row r="1623" spans="1:12" x14ac:dyDescent="0.2">
      <c r="A1623">
        <v>4383</v>
      </c>
      <c r="B1623" s="43">
        <v>242</v>
      </c>
      <c r="C1623" s="43">
        <v>242</v>
      </c>
      <c r="D1623" s="43">
        <v>180</v>
      </c>
      <c r="E1623" s="31">
        <v>0.74399999999999999</v>
      </c>
      <c r="F1623" s="31">
        <v>9.5000000000000001E-2</v>
      </c>
      <c r="G1623" s="31">
        <v>0.14499999999999999</v>
      </c>
      <c r="H1623" s="31">
        <v>0.29799999999999999</v>
      </c>
      <c r="I1623" s="31">
        <v>0.44600000000000001</v>
      </c>
      <c r="J1623" s="31">
        <v>0.75630252099999995</v>
      </c>
      <c r="K1623" s="31">
        <v>1.7000000000000001E-2</v>
      </c>
      <c r="L1623" s="29">
        <f t="shared" si="25"/>
        <v>3.1159715157680568</v>
      </c>
    </row>
    <row r="1624" spans="1:12" x14ac:dyDescent="0.2">
      <c r="A1624">
        <v>4384</v>
      </c>
      <c r="B1624" s="43">
        <v>235</v>
      </c>
      <c r="C1624" s="43">
        <v>235</v>
      </c>
      <c r="D1624" s="43">
        <v>175</v>
      </c>
      <c r="E1624" s="31">
        <v>0.745</v>
      </c>
      <c r="F1624" s="31">
        <v>6.4000000000000001E-2</v>
      </c>
      <c r="G1624" s="31">
        <v>0.191</v>
      </c>
      <c r="H1624" s="31">
        <v>0.379</v>
      </c>
      <c r="I1624" s="31">
        <v>0.36599999999999999</v>
      </c>
      <c r="J1624" s="31">
        <v>0.74468085100000003</v>
      </c>
      <c r="K1624" s="31">
        <v>0</v>
      </c>
      <c r="L1624" s="29">
        <f t="shared" si="25"/>
        <v>3.0469999999999997</v>
      </c>
    </row>
    <row r="1625" spans="1:12" x14ac:dyDescent="0.2">
      <c r="A1625">
        <v>4385</v>
      </c>
      <c r="B1625" s="43">
        <v>936</v>
      </c>
      <c r="C1625" s="43">
        <v>936</v>
      </c>
      <c r="D1625" s="43">
        <v>499</v>
      </c>
      <c r="E1625" s="31">
        <v>0.53300000000000003</v>
      </c>
      <c r="F1625" s="31">
        <v>0.21</v>
      </c>
      <c r="G1625" s="31">
        <v>0.22500000000000001</v>
      </c>
      <c r="H1625" s="31">
        <v>0.34399999999999997</v>
      </c>
      <c r="I1625" s="31">
        <v>0.189</v>
      </c>
      <c r="J1625" s="31">
        <v>0.55016538000000004</v>
      </c>
      <c r="K1625" s="31">
        <v>3.1E-2</v>
      </c>
      <c r="L1625" s="29">
        <f t="shared" si="25"/>
        <v>2.5263157894736845</v>
      </c>
    </row>
    <row r="1626" spans="1:12" x14ac:dyDescent="0.2">
      <c r="A1626">
        <v>4386</v>
      </c>
      <c r="B1626" s="43">
        <v>1254</v>
      </c>
      <c r="C1626" s="43">
        <v>1254</v>
      </c>
      <c r="D1626" s="43">
        <v>1086</v>
      </c>
      <c r="E1626" s="31">
        <v>0.86599999999999999</v>
      </c>
      <c r="F1626" s="31">
        <v>0.03</v>
      </c>
      <c r="G1626" s="31">
        <v>8.5000000000000006E-2</v>
      </c>
      <c r="H1626" s="31">
        <v>0.32900000000000001</v>
      </c>
      <c r="I1626" s="31">
        <v>0.53700000000000003</v>
      </c>
      <c r="J1626" s="31">
        <v>0.88220958599999999</v>
      </c>
      <c r="K1626" s="31">
        <v>1.7999999999999999E-2</v>
      </c>
      <c r="L1626" s="29">
        <f t="shared" si="25"/>
        <v>3.3961303462321792</v>
      </c>
    </row>
    <row r="1627" spans="1:12" x14ac:dyDescent="0.2">
      <c r="A1627">
        <v>4387</v>
      </c>
      <c r="B1627" s="43">
        <v>616</v>
      </c>
      <c r="C1627" s="43">
        <v>616</v>
      </c>
      <c r="D1627" s="43">
        <v>444</v>
      </c>
      <c r="E1627" s="31">
        <v>0.72099999999999997</v>
      </c>
      <c r="F1627" s="31">
        <v>8.4000000000000005E-2</v>
      </c>
      <c r="G1627" s="31">
        <v>0.188</v>
      </c>
      <c r="H1627" s="31">
        <v>0.47899999999999998</v>
      </c>
      <c r="I1627" s="31">
        <v>0.24199999999999999</v>
      </c>
      <c r="J1627" s="31">
        <v>0.72549019599999998</v>
      </c>
      <c r="K1627" s="31">
        <v>6.0000000000000001E-3</v>
      </c>
      <c r="L1627" s="29">
        <f t="shared" si="25"/>
        <v>2.8822937625754523</v>
      </c>
    </row>
    <row r="1628" spans="1:12" x14ac:dyDescent="0.2">
      <c r="A1628">
        <v>4389</v>
      </c>
      <c r="B1628" s="43">
        <v>311</v>
      </c>
      <c r="C1628" s="43">
        <v>311</v>
      </c>
      <c r="D1628" s="43">
        <v>253</v>
      </c>
      <c r="E1628" s="31">
        <v>0.81399999999999995</v>
      </c>
      <c r="F1628" s="31">
        <v>7.0999999999999994E-2</v>
      </c>
      <c r="G1628" s="31">
        <v>0.113</v>
      </c>
      <c r="H1628" s="31">
        <v>0.30199999999999999</v>
      </c>
      <c r="I1628" s="31">
        <v>0.51100000000000001</v>
      </c>
      <c r="J1628" s="31">
        <v>0.81612903199999998</v>
      </c>
      <c r="K1628" s="31">
        <v>3.0000000000000001E-3</v>
      </c>
      <c r="L1628" s="29">
        <f t="shared" si="25"/>
        <v>3.2567703109327981</v>
      </c>
    </row>
    <row r="1629" spans="1:12" x14ac:dyDescent="0.2">
      <c r="A1629">
        <v>4391</v>
      </c>
      <c r="B1629" s="43">
        <v>291</v>
      </c>
      <c r="C1629" s="43">
        <v>291</v>
      </c>
      <c r="D1629" s="43">
        <v>206</v>
      </c>
      <c r="E1629" s="31">
        <v>0.70799999999999996</v>
      </c>
      <c r="F1629" s="31">
        <v>0.13100000000000001</v>
      </c>
      <c r="G1629" s="31">
        <v>0.16200000000000001</v>
      </c>
      <c r="H1629" s="31">
        <v>0.26800000000000002</v>
      </c>
      <c r="I1629" s="31">
        <v>0.44</v>
      </c>
      <c r="J1629" s="31">
        <v>0.70790377999999998</v>
      </c>
      <c r="K1629" s="31">
        <v>0</v>
      </c>
      <c r="L1629" s="29">
        <f t="shared" si="25"/>
        <v>3.0190000000000001</v>
      </c>
    </row>
    <row r="1630" spans="1:12" x14ac:dyDescent="0.2">
      <c r="A1630">
        <v>4392</v>
      </c>
      <c r="B1630" s="43">
        <v>284</v>
      </c>
      <c r="C1630" s="43">
        <v>284</v>
      </c>
      <c r="D1630" s="43">
        <v>196</v>
      </c>
      <c r="E1630" s="31">
        <v>0.69</v>
      </c>
      <c r="F1630" s="31">
        <v>0.13</v>
      </c>
      <c r="G1630" s="31">
        <v>0.16900000000000001</v>
      </c>
      <c r="H1630" s="31">
        <v>0.33100000000000002</v>
      </c>
      <c r="I1630" s="31">
        <v>0.35899999999999999</v>
      </c>
      <c r="J1630" s="31">
        <v>0.69750889699999996</v>
      </c>
      <c r="K1630" s="31">
        <v>1.0999999999999999E-2</v>
      </c>
      <c r="L1630" s="29">
        <f t="shared" si="25"/>
        <v>2.9292214357937314</v>
      </c>
    </row>
    <row r="1631" spans="1:12" x14ac:dyDescent="0.2">
      <c r="A1631">
        <v>4393</v>
      </c>
      <c r="B1631" s="43">
        <v>181</v>
      </c>
      <c r="C1631" s="43">
        <v>181</v>
      </c>
      <c r="D1631" s="43">
        <v>131</v>
      </c>
      <c r="E1631" s="31">
        <v>0.72399999999999998</v>
      </c>
      <c r="F1631" s="31">
        <v>8.7999999999999995E-2</v>
      </c>
      <c r="G1631" s="31">
        <v>0.182</v>
      </c>
      <c r="H1631" s="31">
        <v>0.35899999999999999</v>
      </c>
      <c r="I1631" s="31">
        <v>0.36499999999999999</v>
      </c>
      <c r="J1631" s="31">
        <v>0.72777777799999999</v>
      </c>
      <c r="K1631" s="31">
        <v>6.0000000000000001E-3</v>
      </c>
      <c r="L1631" s="29">
        <f t="shared" si="25"/>
        <v>3.0070422535211265</v>
      </c>
    </row>
    <row r="1632" spans="1:12" x14ac:dyDescent="0.2">
      <c r="A1632">
        <v>4394</v>
      </c>
      <c r="B1632" s="43">
        <v>50</v>
      </c>
      <c r="C1632" s="43">
        <v>50</v>
      </c>
      <c r="D1632" s="43">
        <v>25</v>
      </c>
      <c r="E1632" s="31">
        <v>0.5</v>
      </c>
      <c r="F1632" s="31">
        <v>0.26</v>
      </c>
      <c r="G1632" s="31">
        <v>0.24</v>
      </c>
      <c r="H1632" s="31">
        <v>0.46</v>
      </c>
      <c r="I1632" s="31">
        <v>0.04</v>
      </c>
      <c r="J1632" s="31">
        <v>0.5</v>
      </c>
      <c r="K1632" s="31">
        <v>0</v>
      </c>
      <c r="L1632" s="29">
        <f t="shared" si="25"/>
        <v>2.2800000000000002</v>
      </c>
    </row>
    <row r="1633" spans="1:12" x14ac:dyDescent="0.2">
      <c r="A1633">
        <v>4395</v>
      </c>
      <c r="B1633" s="43">
        <v>806</v>
      </c>
      <c r="C1633" s="43">
        <v>806</v>
      </c>
      <c r="D1633" s="43">
        <v>527</v>
      </c>
      <c r="E1633" s="31">
        <v>0.65400000000000003</v>
      </c>
      <c r="F1633" s="31">
        <v>0.128</v>
      </c>
      <c r="G1633" s="31">
        <v>0.20100000000000001</v>
      </c>
      <c r="H1633" s="31">
        <v>0.41899999999999998</v>
      </c>
      <c r="I1633" s="31">
        <v>0.23400000000000001</v>
      </c>
      <c r="J1633" s="31">
        <v>0.66540403999999997</v>
      </c>
      <c r="K1633" s="31">
        <v>1.7000000000000001E-2</v>
      </c>
      <c r="L1633" s="29">
        <f t="shared" si="25"/>
        <v>2.7700915564598168</v>
      </c>
    </row>
    <row r="1634" spans="1:12" x14ac:dyDescent="0.2">
      <c r="A1634">
        <v>4396</v>
      </c>
      <c r="B1634" s="43">
        <v>156</v>
      </c>
      <c r="C1634" s="43">
        <v>156</v>
      </c>
      <c r="D1634" s="43">
        <v>72</v>
      </c>
      <c r="E1634" s="31">
        <v>0.46200000000000002</v>
      </c>
      <c r="F1634" s="31">
        <v>0.308</v>
      </c>
      <c r="G1634" s="31">
        <v>0.218</v>
      </c>
      <c r="H1634" s="31">
        <v>0.23699999999999999</v>
      </c>
      <c r="I1634" s="31">
        <v>0.224</v>
      </c>
      <c r="J1634" s="31">
        <v>0.46753246799999998</v>
      </c>
      <c r="K1634" s="31">
        <v>1.2999999999999999E-2</v>
      </c>
      <c r="L1634" s="29">
        <f t="shared" si="25"/>
        <v>2.3819655521783183</v>
      </c>
    </row>
    <row r="1635" spans="1:12" x14ac:dyDescent="0.2">
      <c r="A1635">
        <v>4397</v>
      </c>
      <c r="B1635" s="43">
        <v>781</v>
      </c>
      <c r="C1635" s="43">
        <v>781</v>
      </c>
      <c r="D1635" s="43">
        <v>613</v>
      </c>
      <c r="E1635" s="31">
        <v>0.78500000000000003</v>
      </c>
      <c r="F1635" s="31">
        <v>6.5000000000000002E-2</v>
      </c>
      <c r="G1635" s="31">
        <v>0.13600000000000001</v>
      </c>
      <c r="H1635" s="31">
        <v>0.48099999999999998</v>
      </c>
      <c r="I1635" s="31">
        <v>0.30299999999999999</v>
      </c>
      <c r="J1635" s="31">
        <v>0.79610389599999998</v>
      </c>
      <c r="K1635" s="31">
        <v>1.4E-2</v>
      </c>
      <c r="L1635" s="29">
        <f t="shared" si="25"/>
        <v>3.0344827586206895</v>
      </c>
    </row>
    <row r="1636" spans="1:12" x14ac:dyDescent="0.2">
      <c r="A1636">
        <v>4399</v>
      </c>
      <c r="B1636" s="43">
        <v>163</v>
      </c>
      <c r="C1636" s="43">
        <v>163</v>
      </c>
      <c r="D1636" s="43">
        <v>81</v>
      </c>
      <c r="E1636" s="31">
        <v>0.497</v>
      </c>
      <c r="F1636" s="31">
        <v>0.27600000000000002</v>
      </c>
      <c r="G1636" s="31">
        <v>0.22700000000000001</v>
      </c>
      <c r="H1636" s="31">
        <v>0.245</v>
      </c>
      <c r="I1636" s="31">
        <v>0.252</v>
      </c>
      <c r="J1636" s="31">
        <v>0.49693251500000002</v>
      </c>
      <c r="K1636" s="31">
        <v>0</v>
      </c>
      <c r="L1636" s="29">
        <f t="shared" si="25"/>
        <v>2.4729999999999999</v>
      </c>
    </row>
    <row r="1637" spans="1:12" x14ac:dyDescent="0.2">
      <c r="A1637">
        <v>4400</v>
      </c>
      <c r="B1637" s="43">
        <v>387</v>
      </c>
      <c r="C1637" s="43">
        <v>387</v>
      </c>
      <c r="D1637" s="43">
        <v>265</v>
      </c>
      <c r="E1637" s="31">
        <v>0.68500000000000005</v>
      </c>
      <c r="F1637" s="31">
        <v>0.13400000000000001</v>
      </c>
      <c r="G1637" s="31">
        <v>0.17100000000000001</v>
      </c>
      <c r="H1637" s="31">
        <v>0.27100000000000002</v>
      </c>
      <c r="I1637" s="31">
        <v>0.41299999999999998</v>
      </c>
      <c r="J1637" s="31">
        <v>0.69190600499999999</v>
      </c>
      <c r="K1637" s="31">
        <v>0.01</v>
      </c>
      <c r="L1637" s="29">
        <f t="shared" si="25"/>
        <v>2.9707070707070704</v>
      </c>
    </row>
    <row r="1638" spans="1:12" x14ac:dyDescent="0.2">
      <c r="A1638">
        <v>4402</v>
      </c>
      <c r="B1638" s="43">
        <v>239</v>
      </c>
      <c r="C1638" s="43">
        <v>239</v>
      </c>
      <c r="D1638" s="43">
        <v>135</v>
      </c>
      <c r="E1638" s="31">
        <v>0.56499999999999995</v>
      </c>
      <c r="F1638" s="31">
        <v>0.23799999999999999</v>
      </c>
      <c r="G1638" s="31">
        <v>0.17599999999999999</v>
      </c>
      <c r="H1638" s="31">
        <v>0.26400000000000001</v>
      </c>
      <c r="I1638" s="31">
        <v>0.30099999999999999</v>
      </c>
      <c r="J1638" s="31">
        <v>0.57692307700000001</v>
      </c>
      <c r="K1638" s="31">
        <v>2.1000000000000001E-2</v>
      </c>
      <c r="L1638" s="29">
        <f t="shared" si="25"/>
        <v>2.6414708886619001</v>
      </c>
    </row>
    <row r="1639" spans="1:12" x14ac:dyDescent="0.2">
      <c r="A1639">
        <v>4403</v>
      </c>
      <c r="B1639" s="43">
        <v>286</v>
      </c>
      <c r="C1639" s="43">
        <v>286</v>
      </c>
      <c r="D1639" s="43">
        <v>203</v>
      </c>
      <c r="E1639" s="31">
        <v>0.71</v>
      </c>
      <c r="F1639" s="31">
        <v>0.122</v>
      </c>
      <c r="G1639" s="31">
        <v>0.157</v>
      </c>
      <c r="H1639" s="31">
        <v>0.35699999999999998</v>
      </c>
      <c r="I1639" s="31">
        <v>0.35299999999999998</v>
      </c>
      <c r="J1639" s="31">
        <v>0.71731448799999997</v>
      </c>
      <c r="K1639" s="31">
        <v>0.01</v>
      </c>
      <c r="L1639" s="29">
        <f t="shared" si="25"/>
        <v>2.9484848484848483</v>
      </c>
    </row>
    <row r="1640" spans="1:12" x14ac:dyDescent="0.2">
      <c r="A1640">
        <v>4405</v>
      </c>
      <c r="B1640" s="43">
        <v>375</v>
      </c>
      <c r="C1640" s="43">
        <v>375</v>
      </c>
      <c r="D1640" s="43">
        <v>238</v>
      </c>
      <c r="E1640" s="31">
        <v>0.63500000000000001</v>
      </c>
      <c r="F1640" s="31">
        <v>0.157</v>
      </c>
      <c r="G1640" s="31">
        <v>0.2</v>
      </c>
      <c r="H1640" s="31">
        <v>0.29099999999999998</v>
      </c>
      <c r="I1640" s="31">
        <v>0.34399999999999997</v>
      </c>
      <c r="J1640" s="31">
        <v>0.63978494600000002</v>
      </c>
      <c r="K1640" s="31">
        <v>8.0000000000000002E-3</v>
      </c>
      <c r="L1640" s="29">
        <f t="shared" si="25"/>
        <v>2.8286290322580645</v>
      </c>
    </row>
    <row r="1641" spans="1:12" x14ac:dyDescent="0.2">
      <c r="A1641">
        <v>4406</v>
      </c>
      <c r="B1641" s="43">
        <v>652</v>
      </c>
      <c r="C1641" s="43">
        <v>652</v>
      </c>
      <c r="D1641" s="43">
        <v>473</v>
      </c>
      <c r="E1641" s="31">
        <v>0.72499999999999998</v>
      </c>
      <c r="F1641" s="31">
        <v>0.112</v>
      </c>
      <c r="G1641" s="31">
        <v>0.152</v>
      </c>
      <c r="H1641" s="31">
        <v>0.41399999999999998</v>
      </c>
      <c r="I1641" s="31">
        <v>0.311</v>
      </c>
      <c r="J1641" s="31">
        <v>0.73333333300000003</v>
      </c>
      <c r="K1641" s="31">
        <v>1.0999999999999999E-2</v>
      </c>
      <c r="L1641" s="29">
        <f t="shared" si="25"/>
        <v>2.9342770475227504</v>
      </c>
    </row>
    <row r="1642" spans="1:12" x14ac:dyDescent="0.2">
      <c r="A1642">
        <v>4407</v>
      </c>
      <c r="B1642" s="43">
        <v>734</v>
      </c>
      <c r="C1642" s="43">
        <v>734</v>
      </c>
      <c r="D1642" s="43">
        <v>434</v>
      </c>
      <c r="E1642" s="31">
        <v>0.59099999999999997</v>
      </c>
      <c r="F1642" s="31">
        <v>0.17399999999999999</v>
      </c>
      <c r="G1642" s="31">
        <v>0.223</v>
      </c>
      <c r="H1642" s="31">
        <v>0.39200000000000002</v>
      </c>
      <c r="I1642" s="31">
        <v>0.19900000000000001</v>
      </c>
      <c r="J1642" s="31">
        <v>0.59779614299999995</v>
      </c>
      <c r="K1642" s="31">
        <v>1.0999999999999999E-2</v>
      </c>
      <c r="L1642" s="29">
        <f t="shared" si="25"/>
        <v>2.6208291203235596</v>
      </c>
    </row>
    <row r="1643" spans="1:12" x14ac:dyDescent="0.2">
      <c r="A1643">
        <v>4408</v>
      </c>
      <c r="B1643" s="43">
        <v>280</v>
      </c>
      <c r="C1643" s="43">
        <v>280</v>
      </c>
      <c r="D1643" s="43">
        <v>201</v>
      </c>
      <c r="E1643" s="31">
        <v>0.71799999999999997</v>
      </c>
      <c r="F1643" s="31">
        <v>0.129</v>
      </c>
      <c r="G1643" s="31">
        <v>0.13900000000000001</v>
      </c>
      <c r="H1643" s="31">
        <v>0.318</v>
      </c>
      <c r="I1643" s="31">
        <v>0.4</v>
      </c>
      <c r="J1643" s="31">
        <v>0.72826086999999995</v>
      </c>
      <c r="K1643" s="31">
        <v>1.4E-2</v>
      </c>
      <c r="L1643" s="29">
        <f t="shared" si="25"/>
        <v>3.0030425963488847</v>
      </c>
    </row>
    <row r="1644" spans="1:12" x14ac:dyDescent="0.2">
      <c r="A1644">
        <v>4409</v>
      </c>
      <c r="B1644" s="43">
        <v>731</v>
      </c>
      <c r="C1644" s="43">
        <v>731</v>
      </c>
      <c r="D1644" s="43">
        <v>402</v>
      </c>
      <c r="E1644" s="31">
        <v>0.55000000000000004</v>
      </c>
      <c r="F1644" s="31">
        <v>0.20899999999999999</v>
      </c>
      <c r="G1644" s="31">
        <v>0.22600000000000001</v>
      </c>
      <c r="H1644" s="31">
        <v>0.376</v>
      </c>
      <c r="I1644" s="31">
        <v>0.17399999999999999</v>
      </c>
      <c r="J1644" s="31">
        <v>0.55833333299999999</v>
      </c>
      <c r="K1644" s="31">
        <v>1.4999999999999999E-2</v>
      </c>
      <c r="L1644" s="29">
        <f t="shared" si="25"/>
        <v>2.5228426395939092</v>
      </c>
    </row>
    <row r="1645" spans="1:12" x14ac:dyDescent="0.2">
      <c r="A1645">
        <v>4410</v>
      </c>
      <c r="B1645" s="43">
        <v>358</v>
      </c>
      <c r="C1645" s="43">
        <v>358</v>
      </c>
      <c r="D1645" s="43">
        <v>133</v>
      </c>
      <c r="E1645" s="31">
        <v>0.372</v>
      </c>
      <c r="F1645" s="31">
        <v>0.34899999999999998</v>
      </c>
      <c r="G1645" s="31">
        <v>0.27900000000000003</v>
      </c>
      <c r="H1645" s="31">
        <v>0.187</v>
      </c>
      <c r="I1645" s="31">
        <v>0.184</v>
      </c>
      <c r="J1645" s="31">
        <v>0.37150838000000003</v>
      </c>
      <c r="K1645" s="31">
        <v>0</v>
      </c>
      <c r="L1645" s="29">
        <f t="shared" si="25"/>
        <v>2.2039999999999997</v>
      </c>
    </row>
    <row r="1646" spans="1:12" x14ac:dyDescent="0.2">
      <c r="A1646">
        <v>4411</v>
      </c>
      <c r="B1646" s="43">
        <v>286</v>
      </c>
      <c r="C1646" s="43">
        <v>286</v>
      </c>
      <c r="D1646" s="43">
        <v>156</v>
      </c>
      <c r="E1646" s="31">
        <v>0.54500000000000004</v>
      </c>
      <c r="F1646" s="31">
        <v>0.25900000000000001</v>
      </c>
      <c r="G1646" s="31">
        <v>0.16800000000000001</v>
      </c>
      <c r="H1646" s="31">
        <v>0.26200000000000001</v>
      </c>
      <c r="I1646" s="31">
        <v>0.28299999999999997</v>
      </c>
      <c r="J1646" s="31">
        <v>0.56115107900000005</v>
      </c>
      <c r="K1646" s="31">
        <v>2.8000000000000001E-2</v>
      </c>
      <c r="L1646" s="29">
        <f t="shared" si="25"/>
        <v>2.5853909465020575</v>
      </c>
    </row>
    <row r="1647" spans="1:12" x14ac:dyDescent="0.2">
      <c r="A1647">
        <v>4412</v>
      </c>
      <c r="B1647" s="43">
        <v>361</v>
      </c>
      <c r="C1647" s="43">
        <v>361</v>
      </c>
      <c r="D1647" s="43">
        <v>173</v>
      </c>
      <c r="E1647" s="31">
        <v>0.47899999999999998</v>
      </c>
      <c r="F1647" s="31">
        <v>0.26600000000000001</v>
      </c>
      <c r="G1647" s="31">
        <v>0.255</v>
      </c>
      <c r="H1647" s="31">
        <v>0.32100000000000001</v>
      </c>
      <c r="I1647" s="31">
        <v>0.158</v>
      </c>
      <c r="J1647" s="31">
        <v>0.47922437699999998</v>
      </c>
      <c r="K1647" s="31">
        <v>0</v>
      </c>
      <c r="L1647" s="29">
        <f t="shared" si="25"/>
        <v>2.371</v>
      </c>
    </row>
    <row r="1648" spans="1:12" x14ac:dyDescent="0.2">
      <c r="A1648">
        <v>4413</v>
      </c>
      <c r="B1648" s="43">
        <v>272</v>
      </c>
      <c r="C1648" s="43">
        <v>272</v>
      </c>
      <c r="D1648" s="43">
        <v>97</v>
      </c>
      <c r="E1648" s="31">
        <v>0.35699999999999998</v>
      </c>
      <c r="F1648" s="31">
        <v>0.33100000000000002</v>
      </c>
      <c r="G1648" s="31">
        <v>0.309</v>
      </c>
      <c r="H1648" s="31">
        <v>0.21299999999999999</v>
      </c>
      <c r="I1648" s="31">
        <v>0.14299999999999999</v>
      </c>
      <c r="J1648" s="31">
        <v>0.357933579</v>
      </c>
      <c r="K1648" s="31">
        <v>4.0000000000000001E-3</v>
      </c>
      <c r="L1648" s="29">
        <f t="shared" si="25"/>
        <v>2.168674698795181</v>
      </c>
    </row>
    <row r="1649" spans="1:12" x14ac:dyDescent="0.2">
      <c r="A1649">
        <v>4414</v>
      </c>
      <c r="B1649" s="43">
        <v>408</v>
      </c>
      <c r="C1649" s="43">
        <v>408</v>
      </c>
      <c r="D1649" s="43">
        <v>295</v>
      </c>
      <c r="E1649" s="31">
        <v>0.72299999999999998</v>
      </c>
      <c r="F1649" s="31">
        <v>0.108</v>
      </c>
      <c r="G1649" s="31">
        <v>0.152</v>
      </c>
      <c r="H1649" s="31">
        <v>0.309</v>
      </c>
      <c r="I1649" s="31">
        <v>0.41399999999999998</v>
      </c>
      <c r="J1649" s="31">
        <v>0.73566084799999998</v>
      </c>
      <c r="K1649" s="31">
        <v>1.7000000000000001E-2</v>
      </c>
      <c r="L1649" s="29">
        <f t="shared" si="25"/>
        <v>3.0467955239064093</v>
      </c>
    </row>
    <row r="1650" spans="1:12" x14ac:dyDescent="0.2">
      <c r="A1650">
        <v>4415</v>
      </c>
      <c r="B1650" s="43">
        <v>366</v>
      </c>
      <c r="C1650" s="43">
        <v>366</v>
      </c>
      <c r="D1650" s="43">
        <v>281</v>
      </c>
      <c r="E1650" s="31">
        <v>0.76800000000000002</v>
      </c>
      <c r="F1650" s="31">
        <v>0.13900000000000001</v>
      </c>
      <c r="G1650" s="31">
        <v>0.09</v>
      </c>
      <c r="H1650" s="31">
        <v>0.27900000000000003</v>
      </c>
      <c r="I1650" s="31">
        <v>0.48899999999999999</v>
      </c>
      <c r="J1650" s="31">
        <v>0.76986301400000001</v>
      </c>
      <c r="K1650" s="31">
        <v>3.0000000000000001E-3</v>
      </c>
      <c r="L1650" s="29">
        <f t="shared" si="25"/>
        <v>3.1213640922768304</v>
      </c>
    </row>
    <row r="1651" spans="1:12" x14ac:dyDescent="0.2">
      <c r="A1651">
        <v>4416</v>
      </c>
      <c r="B1651" s="43">
        <v>509</v>
      </c>
      <c r="C1651" s="43">
        <v>509</v>
      </c>
      <c r="D1651" s="43">
        <v>422</v>
      </c>
      <c r="E1651" s="31">
        <v>0.82899999999999996</v>
      </c>
      <c r="F1651" s="31">
        <v>4.2999999999999997E-2</v>
      </c>
      <c r="G1651" s="31">
        <v>0.11799999999999999</v>
      </c>
      <c r="H1651" s="31">
        <v>0.47699999999999998</v>
      </c>
      <c r="I1651" s="31">
        <v>0.35199999999999998</v>
      </c>
      <c r="J1651" s="31">
        <v>0.83730158700000001</v>
      </c>
      <c r="K1651" s="31">
        <v>0.01</v>
      </c>
      <c r="L1651" s="29">
        <f t="shared" si="25"/>
        <v>3.1494949494949496</v>
      </c>
    </row>
    <row r="1652" spans="1:12" x14ac:dyDescent="0.2">
      <c r="A1652">
        <v>4417</v>
      </c>
      <c r="B1652" s="43">
        <v>342</v>
      </c>
      <c r="C1652" s="43">
        <v>342</v>
      </c>
      <c r="D1652" s="43">
        <v>181</v>
      </c>
      <c r="E1652" s="31">
        <v>0.52900000000000003</v>
      </c>
      <c r="F1652" s="31">
        <v>0.251</v>
      </c>
      <c r="G1652" s="31">
        <v>0.19900000000000001</v>
      </c>
      <c r="H1652" s="31">
        <v>0.251</v>
      </c>
      <c r="I1652" s="31">
        <v>0.27800000000000002</v>
      </c>
      <c r="J1652" s="31">
        <v>0.54029850700000004</v>
      </c>
      <c r="K1652" s="31">
        <v>0.02</v>
      </c>
      <c r="L1652" s="29">
        <f t="shared" si="25"/>
        <v>2.5653061224489799</v>
      </c>
    </row>
    <row r="1653" spans="1:12" x14ac:dyDescent="0.2">
      <c r="A1653">
        <v>4418</v>
      </c>
      <c r="B1653" s="43">
        <v>212</v>
      </c>
      <c r="C1653" s="43">
        <v>212</v>
      </c>
      <c r="D1653" s="43">
        <v>29</v>
      </c>
      <c r="E1653" s="31">
        <v>0.13700000000000001</v>
      </c>
      <c r="F1653" s="31">
        <v>0.63700000000000001</v>
      </c>
      <c r="G1653" s="31">
        <v>0.20799999999999999</v>
      </c>
      <c r="H1653" s="31">
        <v>0.11799999999999999</v>
      </c>
      <c r="I1653" s="31">
        <v>1.9E-2</v>
      </c>
      <c r="J1653" s="31">
        <v>0.13942307700000001</v>
      </c>
      <c r="K1653" s="31">
        <v>1.9E-2</v>
      </c>
      <c r="L1653" s="29">
        <f t="shared" si="25"/>
        <v>1.5117227319062183</v>
      </c>
    </row>
    <row r="1654" spans="1:12" x14ac:dyDescent="0.2">
      <c r="A1654">
        <v>4420</v>
      </c>
      <c r="B1654" s="43">
        <v>415</v>
      </c>
      <c r="C1654" s="43">
        <v>415</v>
      </c>
      <c r="D1654" s="43">
        <v>290</v>
      </c>
      <c r="E1654" s="31">
        <v>0.69899999999999995</v>
      </c>
      <c r="F1654" s="31">
        <v>0.13</v>
      </c>
      <c r="G1654" s="31">
        <v>0.16600000000000001</v>
      </c>
      <c r="H1654" s="31">
        <v>0.24299999999999999</v>
      </c>
      <c r="I1654" s="31">
        <v>0.45500000000000002</v>
      </c>
      <c r="J1654" s="31">
        <v>0.70217917699999999</v>
      </c>
      <c r="K1654" s="31">
        <v>5.0000000000000001E-3</v>
      </c>
      <c r="L1654" s="29">
        <f t="shared" si="25"/>
        <v>3.0261306532663319</v>
      </c>
    </row>
    <row r="1655" spans="1:12" x14ac:dyDescent="0.2">
      <c r="A1655">
        <v>4421</v>
      </c>
      <c r="B1655" s="43">
        <v>206</v>
      </c>
      <c r="C1655" s="43">
        <v>206</v>
      </c>
      <c r="D1655" s="43">
        <v>134</v>
      </c>
      <c r="E1655" s="31">
        <v>0.65</v>
      </c>
      <c r="F1655" s="31">
        <v>0.20399999999999999</v>
      </c>
      <c r="G1655" s="31">
        <v>0.13600000000000001</v>
      </c>
      <c r="H1655" s="31">
        <v>0.25700000000000001</v>
      </c>
      <c r="I1655" s="31">
        <v>0.39300000000000002</v>
      </c>
      <c r="J1655" s="31">
        <v>0.65686274499999997</v>
      </c>
      <c r="K1655" s="31">
        <v>0.01</v>
      </c>
      <c r="L1655" s="29">
        <f t="shared" si="25"/>
        <v>2.8474747474747475</v>
      </c>
    </row>
    <row r="1656" spans="1:12" x14ac:dyDescent="0.2">
      <c r="A1656">
        <v>4422</v>
      </c>
      <c r="B1656" s="43">
        <v>233</v>
      </c>
      <c r="C1656" s="43">
        <v>233</v>
      </c>
      <c r="D1656" s="43">
        <v>94</v>
      </c>
      <c r="E1656" s="31">
        <v>0.40300000000000002</v>
      </c>
      <c r="F1656" s="31">
        <v>0.34799999999999998</v>
      </c>
      <c r="G1656" s="31">
        <v>0.245</v>
      </c>
      <c r="H1656" s="31">
        <v>0.23599999999999999</v>
      </c>
      <c r="I1656" s="31">
        <v>0.16700000000000001</v>
      </c>
      <c r="J1656" s="31">
        <v>0.40517241399999998</v>
      </c>
      <c r="K1656" s="31">
        <v>4.0000000000000001E-3</v>
      </c>
      <c r="L1656" s="29">
        <f t="shared" si="25"/>
        <v>2.2228915662650603</v>
      </c>
    </row>
    <row r="1657" spans="1:12" x14ac:dyDescent="0.2">
      <c r="A1657">
        <v>4423</v>
      </c>
      <c r="B1657" s="43">
        <v>257</v>
      </c>
      <c r="C1657" s="43">
        <v>257</v>
      </c>
      <c r="D1657" s="43">
        <v>131</v>
      </c>
      <c r="E1657" s="31">
        <v>0.51</v>
      </c>
      <c r="F1657" s="31">
        <v>0.26500000000000001</v>
      </c>
      <c r="G1657" s="31">
        <v>0.214</v>
      </c>
      <c r="H1657" s="31">
        <v>0.26800000000000002</v>
      </c>
      <c r="I1657" s="31">
        <v>0.24099999999999999</v>
      </c>
      <c r="J1657" s="31">
        <v>0.515748031</v>
      </c>
      <c r="K1657" s="31">
        <v>1.2E-2</v>
      </c>
      <c r="L1657" s="29">
        <f t="shared" si="25"/>
        <v>2.4908906882591095</v>
      </c>
    </row>
    <row r="1658" spans="1:12" x14ac:dyDescent="0.2">
      <c r="A1658">
        <v>4424</v>
      </c>
      <c r="B1658" s="43">
        <v>212</v>
      </c>
      <c r="C1658" s="43">
        <v>212</v>
      </c>
      <c r="D1658" s="43">
        <v>183</v>
      </c>
      <c r="E1658" s="31">
        <v>0.86299999999999999</v>
      </c>
      <c r="F1658" s="31">
        <v>7.4999999999999997E-2</v>
      </c>
      <c r="G1658" s="31">
        <v>6.0999999999999999E-2</v>
      </c>
      <c r="H1658" s="31">
        <v>0.13700000000000001</v>
      </c>
      <c r="I1658" s="31">
        <v>0.72599999999999998</v>
      </c>
      <c r="J1658" s="31">
        <v>0.86320754700000002</v>
      </c>
      <c r="K1658" s="31">
        <v>0</v>
      </c>
      <c r="L1658" s="29">
        <f t="shared" si="25"/>
        <v>3.512</v>
      </c>
    </row>
    <row r="1659" spans="1:12" x14ac:dyDescent="0.2">
      <c r="A1659">
        <v>4425</v>
      </c>
      <c r="B1659" s="43">
        <v>874</v>
      </c>
      <c r="C1659" s="43">
        <v>874</v>
      </c>
      <c r="D1659" s="43">
        <v>400</v>
      </c>
      <c r="E1659" s="31">
        <v>0.45800000000000002</v>
      </c>
      <c r="F1659" s="31">
        <v>0.253</v>
      </c>
      <c r="G1659" s="31">
        <v>0.27600000000000002</v>
      </c>
      <c r="H1659" s="31">
        <v>0.317</v>
      </c>
      <c r="I1659" s="31">
        <v>0.14099999999999999</v>
      </c>
      <c r="J1659" s="31">
        <v>0.464037123</v>
      </c>
      <c r="K1659" s="31">
        <v>1.4E-2</v>
      </c>
      <c r="L1659" s="29">
        <f t="shared" si="25"/>
        <v>2.3529411764705888</v>
      </c>
    </row>
    <row r="1660" spans="1:12" x14ac:dyDescent="0.2">
      <c r="A1660">
        <v>4426</v>
      </c>
      <c r="B1660" s="43">
        <v>185</v>
      </c>
      <c r="C1660" s="43">
        <v>185</v>
      </c>
      <c r="D1660" s="43">
        <v>92</v>
      </c>
      <c r="E1660" s="31">
        <v>0.497</v>
      </c>
      <c r="F1660" s="31">
        <v>0.27600000000000002</v>
      </c>
      <c r="G1660" s="31">
        <v>0.216</v>
      </c>
      <c r="H1660" s="31">
        <v>0.23799999999999999</v>
      </c>
      <c r="I1660" s="31">
        <v>0.25900000000000001</v>
      </c>
      <c r="J1660" s="31">
        <v>0.50273224000000005</v>
      </c>
      <c r="K1660" s="31">
        <v>1.0999999999999999E-2</v>
      </c>
      <c r="L1660" s="29">
        <f t="shared" si="25"/>
        <v>2.4853387259858444</v>
      </c>
    </row>
    <row r="1661" spans="1:12" x14ac:dyDescent="0.2">
      <c r="A1661">
        <v>4427</v>
      </c>
      <c r="B1661" s="43">
        <v>358</v>
      </c>
      <c r="C1661" s="43">
        <v>358</v>
      </c>
      <c r="D1661" s="43">
        <v>275</v>
      </c>
      <c r="E1661" s="31">
        <v>0.76800000000000002</v>
      </c>
      <c r="F1661" s="31">
        <v>6.0999999999999999E-2</v>
      </c>
      <c r="G1661" s="31">
        <v>0.13100000000000001</v>
      </c>
      <c r="H1661" s="31">
        <v>0.38500000000000001</v>
      </c>
      <c r="I1661" s="31">
        <v>0.38300000000000001</v>
      </c>
      <c r="J1661" s="31">
        <v>0.79941860499999995</v>
      </c>
      <c r="K1661" s="31">
        <v>3.9E-2</v>
      </c>
      <c r="L1661" s="29">
        <f t="shared" si="25"/>
        <v>3.1321540062434963</v>
      </c>
    </row>
    <row r="1662" spans="1:12" x14ac:dyDescent="0.2">
      <c r="A1662">
        <v>4428</v>
      </c>
      <c r="B1662" s="43">
        <v>140</v>
      </c>
      <c r="C1662" s="43">
        <v>140</v>
      </c>
      <c r="D1662" s="43">
        <v>60</v>
      </c>
      <c r="E1662" s="31">
        <v>0.42899999999999999</v>
      </c>
      <c r="F1662" s="31">
        <v>0.33600000000000002</v>
      </c>
      <c r="G1662" s="31">
        <v>0.23599999999999999</v>
      </c>
      <c r="H1662" s="31">
        <v>0.23599999999999999</v>
      </c>
      <c r="I1662" s="31">
        <v>0.193</v>
      </c>
      <c r="J1662" s="31">
        <v>0.428571429</v>
      </c>
      <c r="K1662" s="31">
        <v>0</v>
      </c>
      <c r="L1662" s="29">
        <f t="shared" si="25"/>
        <v>2.2880000000000003</v>
      </c>
    </row>
    <row r="1663" spans="1:12" x14ac:dyDescent="0.2">
      <c r="A1663">
        <v>4429</v>
      </c>
      <c r="B1663" s="43">
        <v>852</v>
      </c>
      <c r="C1663" s="43">
        <v>852</v>
      </c>
      <c r="D1663" s="43">
        <v>487</v>
      </c>
      <c r="E1663" s="31">
        <v>0.57199999999999995</v>
      </c>
      <c r="F1663" s="31">
        <v>0.158</v>
      </c>
      <c r="G1663" s="31">
        <v>0.251</v>
      </c>
      <c r="H1663" s="31">
        <v>0.39200000000000002</v>
      </c>
      <c r="I1663" s="31">
        <v>0.18</v>
      </c>
      <c r="J1663" s="31">
        <v>0.58253588499999998</v>
      </c>
      <c r="K1663" s="31">
        <v>1.9E-2</v>
      </c>
      <c r="L1663" s="29">
        <f t="shared" si="25"/>
        <v>2.6055045871559632</v>
      </c>
    </row>
    <row r="1664" spans="1:12" x14ac:dyDescent="0.2">
      <c r="A1664">
        <v>4430</v>
      </c>
      <c r="B1664" s="43">
        <v>744</v>
      </c>
      <c r="C1664" s="43">
        <v>744</v>
      </c>
      <c r="D1664" s="43">
        <v>548</v>
      </c>
      <c r="E1664" s="31">
        <v>0.73699999999999999</v>
      </c>
      <c r="F1664" s="31">
        <v>9.4E-2</v>
      </c>
      <c r="G1664" s="31">
        <v>0.14199999999999999</v>
      </c>
      <c r="H1664" s="31">
        <v>0.371</v>
      </c>
      <c r="I1664" s="31">
        <v>0.36599999999999999</v>
      </c>
      <c r="J1664" s="31">
        <v>0.75690607700000001</v>
      </c>
      <c r="K1664" s="31">
        <v>2.7E-2</v>
      </c>
      <c r="L1664" s="29">
        <f t="shared" si="25"/>
        <v>3.0369989722507711</v>
      </c>
    </row>
    <row r="1665" spans="1:12" x14ac:dyDescent="0.2">
      <c r="A1665">
        <v>4431</v>
      </c>
      <c r="B1665" s="43">
        <v>128</v>
      </c>
      <c r="C1665" s="43">
        <v>128</v>
      </c>
      <c r="D1665" s="43">
        <v>106</v>
      </c>
      <c r="E1665" s="31">
        <v>0.82799999999999996</v>
      </c>
      <c r="F1665" s="31">
        <v>3.9E-2</v>
      </c>
      <c r="G1665" s="31">
        <v>0.11700000000000001</v>
      </c>
      <c r="H1665" s="31">
        <v>0.43</v>
      </c>
      <c r="I1665" s="31">
        <v>0.39800000000000002</v>
      </c>
      <c r="J1665" s="31">
        <v>0.84126984100000002</v>
      </c>
      <c r="K1665" s="31">
        <v>1.6E-2</v>
      </c>
      <c r="L1665" s="29">
        <f t="shared" si="25"/>
        <v>3.2063008130081303</v>
      </c>
    </row>
    <row r="1666" spans="1:12" x14ac:dyDescent="0.2">
      <c r="A1666">
        <v>4432</v>
      </c>
      <c r="B1666" s="43">
        <v>594</v>
      </c>
      <c r="C1666" s="43">
        <v>594</v>
      </c>
      <c r="D1666" s="43">
        <v>393</v>
      </c>
      <c r="E1666" s="31">
        <v>0.66200000000000003</v>
      </c>
      <c r="F1666" s="31">
        <v>0.126</v>
      </c>
      <c r="G1666" s="31">
        <v>0.20499999999999999</v>
      </c>
      <c r="H1666" s="31">
        <v>0.38700000000000001</v>
      </c>
      <c r="I1666" s="31">
        <v>0.27400000000000002</v>
      </c>
      <c r="J1666" s="31">
        <v>0.66610169500000005</v>
      </c>
      <c r="K1666" s="31">
        <v>7.0000000000000001E-3</v>
      </c>
      <c r="L1666" s="29">
        <f t="shared" si="25"/>
        <v>2.8126888217522659</v>
      </c>
    </row>
    <row r="1667" spans="1:12" x14ac:dyDescent="0.2">
      <c r="A1667">
        <v>4433</v>
      </c>
      <c r="B1667" s="43">
        <v>509</v>
      </c>
      <c r="C1667" s="43">
        <v>509</v>
      </c>
      <c r="D1667" s="43">
        <v>449</v>
      </c>
      <c r="E1667" s="31">
        <v>0.88200000000000001</v>
      </c>
      <c r="F1667" s="31">
        <v>2.5999999999999999E-2</v>
      </c>
      <c r="G1667" s="31">
        <v>6.7000000000000004E-2</v>
      </c>
      <c r="H1667" s="31">
        <v>0.30499999999999999</v>
      </c>
      <c r="I1667" s="31">
        <v>0.57799999999999996</v>
      </c>
      <c r="J1667" s="31">
        <v>0.90524193500000005</v>
      </c>
      <c r="K1667" s="31">
        <v>2.5999999999999999E-2</v>
      </c>
      <c r="L1667" s="29">
        <f t="shared" ref="L1667:L1730" si="26">(F1667+2*G1667+3*H1667+4*I1667)/(1-K1667)</f>
        <v>3.4774127310061598</v>
      </c>
    </row>
    <row r="1668" spans="1:12" x14ac:dyDescent="0.2">
      <c r="A1668">
        <v>4435</v>
      </c>
      <c r="B1668" s="43">
        <v>210</v>
      </c>
      <c r="C1668" s="43">
        <v>210</v>
      </c>
      <c r="D1668" s="43">
        <v>142</v>
      </c>
      <c r="E1668" s="31">
        <v>0.67600000000000005</v>
      </c>
      <c r="F1668" s="31">
        <v>0.152</v>
      </c>
      <c r="G1668" s="31">
        <v>0.16700000000000001</v>
      </c>
      <c r="H1668" s="31">
        <v>0.35699999999999998</v>
      </c>
      <c r="I1668" s="31">
        <v>0.31900000000000001</v>
      </c>
      <c r="J1668" s="31">
        <v>0.67942583700000003</v>
      </c>
      <c r="K1668" s="31">
        <v>5.0000000000000001E-3</v>
      </c>
      <c r="L1668" s="29">
        <f t="shared" si="26"/>
        <v>2.847236180904523</v>
      </c>
    </row>
    <row r="1669" spans="1:12" x14ac:dyDescent="0.2">
      <c r="A1669">
        <v>4436</v>
      </c>
      <c r="B1669" s="43">
        <v>361</v>
      </c>
      <c r="C1669" s="43">
        <v>361</v>
      </c>
      <c r="D1669" s="43">
        <v>234</v>
      </c>
      <c r="E1669" s="31">
        <v>0.64800000000000002</v>
      </c>
      <c r="F1669" s="31">
        <v>0.14099999999999999</v>
      </c>
      <c r="G1669" s="31">
        <v>0.19900000000000001</v>
      </c>
      <c r="H1669" s="31">
        <v>0.31</v>
      </c>
      <c r="I1669" s="31">
        <v>0.33800000000000002</v>
      </c>
      <c r="J1669" s="31">
        <v>0.65546218499999997</v>
      </c>
      <c r="K1669" s="31">
        <v>1.0999999999999999E-2</v>
      </c>
      <c r="L1669" s="29">
        <f t="shared" si="26"/>
        <v>2.8523761375126386</v>
      </c>
    </row>
    <row r="1670" spans="1:12" x14ac:dyDescent="0.2">
      <c r="A1670">
        <v>4437</v>
      </c>
      <c r="B1670" s="43">
        <v>905</v>
      </c>
      <c r="C1670" s="43">
        <v>905</v>
      </c>
      <c r="D1670" s="43">
        <v>764</v>
      </c>
      <c r="E1670" s="31">
        <v>0.84399999999999997</v>
      </c>
      <c r="F1670" s="31">
        <v>6.0999999999999999E-2</v>
      </c>
      <c r="G1670" s="31">
        <v>9.1999999999999998E-2</v>
      </c>
      <c r="H1670" s="31">
        <v>0.32300000000000001</v>
      </c>
      <c r="I1670" s="31">
        <v>0.52200000000000002</v>
      </c>
      <c r="J1670" s="31">
        <v>0.84700665200000003</v>
      </c>
      <c r="K1670" s="31">
        <v>3.0000000000000001E-3</v>
      </c>
      <c r="L1670" s="29">
        <f t="shared" si="26"/>
        <v>3.3119358074222669</v>
      </c>
    </row>
    <row r="1671" spans="1:12" x14ac:dyDescent="0.2">
      <c r="A1671">
        <v>4438</v>
      </c>
      <c r="B1671" s="43">
        <v>566</v>
      </c>
      <c r="C1671" s="43">
        <v>566</v>
      </c>
      <c r="D1671" s="43">
        <v>485</v>
      </c>
      <c r="E1671" s="31">
        <v>0.85699999999999998</v>
      </c>
      <c r="F1671" s="31">
        <v>4.2000000000000003E-2</v>
      </c>
      <c r="G1671" s="31">
        <v>7.5999999999999998E-2</v>
      </c>
      <c r="H1671" s="31">
        <v>0.318</v>
      </c>
      <c r="I1671" s="31">
        <v>0.53900000000000003</v>
      </c>
      <c r="J1671" s="31">
        <v>0.87862318800000005</v>
      </c>
      <c r="K1671" s="31">
        <v>2.5000000000000001E-2</v>
      </c>
      <c r="L1671" s="29">
        <f t="shared" si="26"/>
        <v>3.3887179487179493</v>
      </c>
    </row>
    <row r="1672" spans="1:12" x14ac:dyDescent="0.2">
      <c r="A1672">
        <v>4439</v>
      </c>
      <c r="B1672" s="43">
        <v>517</v>
      </c>
      <c r="C1672" s="43">
        <v>517</v>
      </c>
      <c r="D1672" s="43">
        <v>475</v>
      </c>
      <c r="E1672" s="31">
        <v>0.91900000000000004</v>
      </c>
      <c r="F1672" s="31">
        <v>2.3E-2</v>
      </c>
      <c r="G1672" s="31">
        <v>3.1E-2</v>
      </c>
      <c r="H1672" s="31">
        <v>0.27500000000000002</v>
      </c>
      <c r="I1672" s="31">
        <v>0.64400000000000002</v>
      </c>
      <c r="J1672" s="31">
        <v>0.94433399600000001</v>
      </c>
      <c r="K1672" s="31">
        <v>2.7E-2</v>
      </c>
      <c r="L1672" s="29">
        <f t="shared" si="26"/>
        <v>3.5827338129496407</v>
      </c>
    </row>
    <row r="1673" spans="1:12" x14ac:dyDescent="0.2">
      <c r="A1673">
        <v>4440</v>
      </c>
      <c r="B1673" s="43">
        <v>647</v>
      </c>
      <c r="C1673" s="43">
        <v>647</v>
      </c>
      <c r="D1673" s="43">
        <v>351</v>
      </c>
      <c r="E1673" s="31">
        <v>0.54300000000000004</v>
      </c>
      <c r="F1673" s="31">
        <v>0.20100000000000001</v>
      </c>
      <c r="G1673" s="31">
        <v>0.23599999999999999</v>
      </c>
      <c r="H1673" s="31">
        <v>0.35399999999999998</v>
      </c>
      <c r="I1673" s="31">
        <v>0.189</v>
      </c>
      <c r="J1673" s="31">
        <v>0.55362776000000002</v>
      </c>
      <c r="K1673" s="31">
        <v>0.02</v>
      </c>
      <c r="L1673" s="29">
        <f t="shared" si="26"/>
        <v>2.5418367346938773</v>
      </c>
    </row>
    <row r="1674" spans="1:12" x14ac:dyDescent="0.2">
      <c r="A1674">
        <v>4441</v>
      </c>
      <c r="B1674" s="43">
        <v>858</v>
      </c>
      <c r="C1674" s="43">
        <v>858</v>
      </c>
      <c r="D1674" s="43">
        <v>399</v>
      </c>
      <c r="E1674" s="31">
        <v>0.46500000000000002</v>
      </c>
      <c r="F1674" s="31">
        <v>0.29399999999999998</v>
      </c>
      <c r="G1674" s="31">
        <v>0.223</v>
      </c>
      <c r="H1674" s="31">
        <v>0.35099999999999998</v>
      </c>
      <c r="I1674" s="31">
        <v>0.114</v>
      </c>
      <c r="J1674" s="31">
        <v>0.47387173399999999</v>
      </c>
      <c r="K1674" s="31">
        <v>1.9E-2</v>
      </c>
      <c r="L1674" s="29">
        <f t="shared" si="26"/>
        <v>2.2925586136595313</v>
      </c>
    </row>
    <row r="1675" spans="1:12" x14ac:dyDescent="0.2">
      <c r="A1675">
        <v>4442</v>
      </c>
      <c r="B1675" s="43">
        <v>549</v>
      </c>
      <c r="C1675" s="43">
        <v>549</v>
      </c>
      <c r="D1675" s="43">
        <v>333</v>
      </c>
      <c r="E1675" s="31">
        <v>0.60699999999999998</v>
      </c>
      <c r="F1675" s="31">
        <v>0.16800000000000001</v>
      </c>
      <c r="G1675" s="31">
        <v>0.215</v>
      </c>
      <c r="H1675" s="31">
        <v>0.36599999999999999</v>
      </c>
      <c r="I1675" s="31">
        <v>0.24</v>
      </c>
      <c r="J1675" s="31">
        <v>0.61325966899999995</v>
      </c>
      <c r="K1675" s="31">
        <v>1.0999999999999999E-2</v>
      </c>
      <c r="L1675" s="29">
        <f t="shared" si="26"/>
        <v>2.685540950455005</v>
      </c>
    </row>
    <row r="1676" spans="1:12" x14ac:dyDescent="0.2">
      <c r="A1676">
        <v>4443</v>
      </c>
      <c r="B1676" s="43">
        <v>547</v>
      </c>
      <c r="C1676" s="43">
        <v>547</v>
      </c>
      <c r="D1676" s="43">
        <v>364</v>
      </c>
      <c r="E1676" s="31">
        <v>0.66500000000000004</v>
      </c>
      <c r="F1676" s="31">
        <v>0.13500000000000001</v>
      </c>
      <c r="G1676" s="31">
        <v>0.185</v>
      </c>
      <c r="H1676" s="31">
        <v>0.44400000000000001</v>
      </c>
      <c r="I1676" s="31">
        <v>0.221</v>
      </c>
      <c r="J1676" s="31">
        <v>0.67532467500000004</v>
      </c>
      <c r="K1676" s="31">
        <v>1.4999999999999999E-2</v>
      </c>
      <c r="L1676" s="29">
        <f t="shared" si="26"/>
        <v>2.7624365482233504</v>
      </c>
    </row>
    <row r="1677" spans="1:12" x14ac:dyDescent="0.2">
      <c r="A1677">
        <v>4444</v>
      </c>
      <c r="B1677" s="43">
        <v>239</v>
      </c>
      <c r="C1677" s="43">
        <v>239</v>
      </c>
      <c r="D1677" s="43">
        <v>186</v>
      </c>
      <c r="E1677" s="31">
        <v>0.77800000000000002</v>
      </c>
      <c r="F1677" s="31">
        <v>7.9000000000000001E-2</v>
      </c>
      <c r="G1677" s="31">
        <v>0.13800000000000001</v>
      </c>
      <c r="H1677" s="31">
        <v>0.255</v>
      </c>
      <c r="I1677" s="31">
        <v>0.52300000000000002</v>
      </c>
      <c r="J1677" s="31">
        <v>0.78151260499999997</v>
      </c>
      <c r="K1677" s="31">
        <v>4.0000000000000001E-3</v>
      </c>
      <c r="L1677" s="29">
        <f t="shared" si="26"/>
        <v>3.2248995983935744</v>
      </c>
    </row>
    <row r="1678" spans="1:12" x14ac:dyDescent="0.2">
      <c r="A1678">
        <v>4445</v>
      </c>
      <c r="B1678" s="43">
        <v>384</v>
      </c>
      <c r="C1678" s="43">
        <v>384</v>
      </c>
      <c r="D1678" s="43">
        <v>170</v>
      </c>
      <c r="E1678" s="31">
        <v>0.443</v>
      </c>
      <c r="F1678" s="31">
        <v>0.29899999999999999</v>
      </c>
      <c r="G1678" s="31">
        <v>0.23200000000000001</v>
      </c>
      <c r="H1678" s="31">
        <v>0.245</v>
      </c>
      <c r="I1678" s="31">
        <v>0.19800000000000001</v>
      </c>
      <c r="J1678" s="31">
        <v>0.45454545499999999</v>
      </c>
      <c r="K1678" s="31">
        <v>2.5999999999999999E-2</v>
      </c>
      <c r="L1678" s="29">
        <f t="shared" si="26"/>
        <v>2.3511293634496919</v>
      </c>
    </row>
    <row r="1679" spans="1:12" x14ac:dyDescent="0.2">
      <c r="A1679">
        <v>4446</v>
      </c>
      <c r="B1679" s="43">
        <v>221</v>
      </c>
      <c r="C1679" s="43">
        <v>221</v>
      </c>
      <c r="D1679" s="43">
        <v>157</v>
      </c>
      <c r="E1679" s="31">
        <v>0.71</v>
      </c>
      <c r="F1679" s="31">
        <v>0.122</v>
      </c>
      <c r="G1679" s="31">
        <v>0.14899999999999999</v>
      </c>
      <c r="H1679" s="31">
        <v>0.22600000000000001</v>
      </c>
      <c r="I1679" s="31">
        <v>0.48399999999999999</v>
      </c>
      <c r="J1679" s="31">
        <v>0.72350230400000004</v>
      </c>
      <c r="K1679" s="31">
        <v>1.7999999999999999E-2</v>
      </c>
      <c r="L1679" s="29">
        <f t="shared" si="26"/>
        <v>3.0896130346232176</v>
      </c>
    </row>
    <row r="1680" spans="1:12" x14ac:dyDescent="0.2">
      <c r="A1680">
        <v>4447</v>
      </c>
      <c r="B1680" s="43">
        <v>220</v>
      </c>
      <c r="C1680" s="43">
        <v>220</v>
      </c>
      <c r="D1680" s="43">
        <v>141</v>
      </c>
      <c r="E1680" s="31">
        <v>0.64100000000000001</v>
      </c>
      <c r="F1680" s="31">
        <v>0.186</v>
      </c>
      <c r="G1680" s="31">
        <v>0.17299999999999999</v>
      </c>
      <c r="H1680" s="31">
        <v>0.26800000000000002</v>
      </c>
      <c r="I1680" s="31">
        <v>0.373</v>
      </c>
      <c r="J1680" s="31">
        <v>0.64090909100000004</v>
      </c>
      <c r="K1680" s="31">
        <v>0</v>
      </c>
      <c r="L1680" s="29">
        <f t="shared" si="26"/>
        <v>2.8280000000000003</v>
      </c>
    </row>
    <row r="1681" spans="1:12" x14ac:dyDescent="0.2">
      <c r="A1681">
        <v>4448</v>
      </c>
      <c r="B1681" s="43">
        <v>168</v>
      </c>
      <c r="C1681" s="43">
        <v>168</v>
      </c>
      <c r="D1681" s="43">
        <v>121</v>
      </c>
      <c r="E1681" s="31">
        <v>0.72</v>
      </c>
      <c r="F1681" s="31">
        <v>6.5000000000000002E-2</v>
      </c>
      <c r="G1681" s="31">
        <v>0.19</v>
      </c>
      <c r="H1681" s="31">
        <v>0.32700000000000001</v>
      </c>
      <c r="I1681" s="31">
        <v>0.39300000000000002</v>
      </c>
      <c r="J1681" s="31">
        <v>0.73780487800000005</v>
      </c>
      <c r="K1681" s="31">
        <v>2.4E-2</v>
      </c>
      <c r="L1681" s="29">
        <f t="shared" si="26"/>
        <v>3.0717213114754101</v>
      </c>
    </row>
    <row r="1682" spans="1:12" x14ac:dyDescent="0.2">
      <c r="A1682">
        <v>4450</v>
      </c>
      <c r="B1682" s="43"/>
      <c r="C1682" s="43"/>
      <c r="D1682" s="43"/>
      <c r="E1682" s="31">
        <v>0.35399999999999998</v>
      </c>
      <c r="F1682" s="31">
        <v>0.26800000000000002</v>
      </c>
      <c r="G1682" s="31">
        <v>0.17100000000000001</v>
      </c>
      <c r="H1682" s="31">
        <v>0.29299999999999998</v>
      </c>
      <c r="I1682" s="31">
        <v>6.0999999999999999E-2</v>
      </c>
      <c r="J1682" s="31">
        <v>0.44615384600000002</v>
      </c>
      <c r="K1682" s="31">
        <v>0.20699999999999999</v>
      </c>
      <c r="L1682" s="29">
        <f t="shared" si="26"/>
        <v>2.1853720050441363</v>
      </c>
    </row>
    <row r="1683" spans="1:12" x14ac:dyDescent="0.2">
      <c r="A1683">
        <v>4451</v>
      </c>
      <c r="B1683" s="43">
        <v>221</v>
      </c>
      <c r="C1683" s="43">
        <v>221</v>
      </c>
      <c r="D1683" s="43">
        <v>133</v>
      </c>
      <c r="E1683" s="31">
        <v>0.60199999999999998</v>
      </c>
      <c r="F1683" s="31">
        <v>0.20799999999999999</v>
      </c>
      <c r="G1683" s="31">
        <v>0.186</v>
      </c>
      <c r="H1683" s="31">
        <v>0.32600000000000001</v>
      </c>
      <c r="I1683" s="31">
        <v>0.27600000000000002</v>
      </c>
      <c r="J1683" s="31">
        <v>0.60454545500000001</v>
      </c>
      <c r="K1683" s="31">
        <v>5.0000000000000001E-3</v>
      </c>
      <c r="L1683" s="29">
        <f t="shared" si="26"/>
        <v>2.6753768844221106</v>
      </c>
    </row>
    <row r="1684" spans="1:12" x14ac:dyDescent="0.2">
      <c r="A1684">
        <v>4452</v>
      </c>
      <c r="B1684" s="43">
        <v>729</v>
      </c>
      <c r="C1684" s="43">
        <v>729</v>
      </c>
      <c r="D1684" s="43">
        <v>453</v>
      </c>
      <c r="E1684" s="31">
        <v>0.621</v>
      </c>
      <c r="F1684" s="31">
        <v>0.126</v>
      </c>
      <c r="G1684" s="31">
        <v>0.23300000000000001</v>
      </c>
      <c r="H1684" s="31">
        <v>0.41299999999999998</v>
      </c>
      <c r="I1684" s="31">
        <v>0.20899999999999999</v>
      </c>
      <c r="J1684" s="31">
        <v>0.63356643400000001</v>
      </c>
      <c r="K1684" s="31">
        <v>1.9E-2</v>
      </c>
      <c r="L1684" s="29">
        <f t="shared" si="26"/>
        <v>2.7186544342507646</v>
      </c>
    </row>
    <row r="1685" spans="1:12" x14ac:dyDescent="0.2">
      <c r="A1685">
        <v>4453</v>
      </c>
      <c r="B1685" s="43">
        <v>342</v>
      </c>
      <c r="C1685" s="43">
        <v>342</v>
      </c>
      <c r="D1685" s="43">
        <v>258</v>
      </c>
      <c r="E1685" s="31">
        <v>0.754</v>
      </c>
      <c r="F1685" s="31">
        <v>8.2000000000000003E-2</v>
      </c>
      <c r="G1685" s="31">
        <v>0.14000000000000001</v>
      </c>
      <c r="H1685" s="31">
        <v>0.25700000000000001</v>
      </c>
      <c r="I1685" s="31">
        <v>0.497</v>
      </c>
      <c r="J1685" s="31">
        <v>0.77245509000000001</v>
      </c>
      <c r="K1685" s="31">
        <v>2.3E-2</v>
      </c>
      <c r="L1685" s="29">
        <f t="shared" si="26"/>
        <v>3.194472876151484</v>
      </c>
    </row>
    <row r="1686" spans="1:12" x14ac:dyDescent="0.2">
      <c r="A1686">
        <v>4454</v>
      </c>
      <c r="B1686" s="43">
        <v>245</v>
      </c>
      <c r="C1686" s="43">
        <v>245</v>
      </c>
      <c r="D1686" s="43">
        <v>133</v>
      </c>
      <c r="E1686" s="31">
        <v>0.54300000000000004</v>
      </c>
      <c r="F1686" s="31">
        <v>0.253</v>
      </c>
      <c r="G1686" s="31">
        <v>0.19600000000000001</v>
      </c>
      <c r="H1686" s="31">
        <v>0.25700000000000001</v>
      </c>
      <c r="I1686" s="31">
        <v>0.28599999999999998</v>
      </c>
      <c r="J1686" s="31">
        <v>0.54732510300000004</v>
      </c>
      <c r="K1686" s="31">
        <v>8.0000000000000002E-3</v>
      </c>
      <c r="L1686" s="29">
        <f t="shared" si="26"/>
        <v>2.5806451612903221</v>
      </c>
    </row>
    <row r="1687" spans="1:12" x14ac:dyDescent="0.2">
      <c r="A1687">
        <v>4455</v>
      </c>
      <c r="B1687" s="43">
        <v>384</v>
      </c>
      <c r="C1687" s="43">
        <v>384</v>
      </c>
      <c r="D1687" s="43">
        <v>296</v>
      </c>
      <c r="E1687" s="31">
        <v>0.77100000000000002</v>
      </c>
      <c r="F1687" s="31">
        <v>9.6000000000000002E-2</v>
      </c>
      <c r="G1687" s="31">
        <v>0.115</v>
      </c>
      <c r="H1687" s="31">
        <v>0.24</v>
      </c>
      <c r="I1687" s="31">
        <v>0.53100000000000003</v>
      </c>
      <c r="J1687" s="31">
        <v>0.78514588900000004</v>
      </c>
      <c r="K1687" s="31">
        <v>1.7999999999999999E-2</v>
      </c>
      <c r="L1687" s="29">
        <f t="shared" si="26"/>
        <v>3.2281059063136457</v>
      </c>
    </row>
    <row r="1688" spans="1:12" x14ac:dyDescent="0.2">
      <c r="A1688">
        <v>4457</v>
      </c>
      <c r="B1688" s="43">
        <v>715</v>
      </c>
      <c r="C1688" s="43">
        <v>715</v>
      </c>
      <c r="D1688" s="43">
        <v>465</v>
      </c>
      <c r="E1688" s="31">
        <v>0.65</v>
      </c>
      <c r="F1688" s="31">
        <v>0.13600000000000001</v>
      </c>
      <c r="G1688" s="31">
        <v>0.20100000000000001</v>
      </c>
      <c r="H1688" s="31">
        <v>0.41299999999999998</v>
      </c>
      <c r="I1688" s="31">
        <v>0.23799999999999999</v>
      </c>
      <c r="J1688" s="31">
        <v>0.65864022700000002</v>
      </c>
      <c r="K1688" s="31">
        <v>1.2999999999999999E-2</v>
      </c>
      <c r="L1688" s="29">
        <f t="shared" si="26"/>
        <v>2.7649442755825735</v>
      </c>
    </row>
    <row r="1689" spans="1:12" x14ac:dyDescent="0.2">
      <c r="A1689">
        <v>4458</v>
      </c>
      <c r="B1689" s="43">
        <v>180</v>
      </c>
      <c r="C1689" s="43">
        <v>180</v>
      </c>
      <c r="D1689" s="43">
        <v>127</v>
      </c>
      <c r="E1689" s="31">
        <v>0.70599999999999996</v>
      </c>
      <c r="F1689" s="31">
        <v>0.106</v>
      </c>
      <c r="G1689" s="31">
        <v>0.183</v>
      </c>
      <c r="H1689" s="31">
        <v>0.32800000000000001</v>
      </c>
      <c r="I1689" s="31">
        <v>0.378</v>
      </c>
      <c r="J1689" s="31">
        <v>0.70949720699999996</v>
      </c>
      <c r="K1689" s="31">
        <v>6.0000000000000001E-3</v>
      </c>
      <c r="L1689" s="29">
        <f t="shared" si="26"/>
        <v>2.9859154929577465</v>
      </c>
    </row>
    <row r="1690" spans="1:12" x14ac:dyDescent="0.2">
      <c r="A1690">
        <v>4460</v>
      </c>
      <c r="B1690" s="43">
        <v>836</v>
      </c>
      <c r="C1690" s="43">
        <v>836</v>
      </c>
      <c r="D1690" s="43">
        <v>690</v>
      </c>
      <c r="E1690" s="31">
        <v>0.82499999999999996</v>
      </c>
      <c r="F1690" s="31">
        <v>0.05</v>
      </c>
      <c r="G1690" s="31">
        <v>9.6000000000000002E-2</v>
      </c>
      <c r="H1690" s="31">
        <v>0.38</v>
      </c>
      <c r="I1690" s="31">
        <v>0.44500000000000001</v>
      </c>
      <c r="J1690" s="31">
        <v>0.84975369499999998</v>
      </c>
      <c r="K1690" s="31">
        <v>2.9000000000000001E-2</v>
      </c>
      <c r="L1690" s="29">
        <f t="shared" si="26"/>
        <v>3.2564366632337798</v>
      </c>
    </row>
    <row r="1691" spans="1:12" x14ac:dyDescent="0.2">
      <c r="A1691">
        <v>4461</v>
      </c>
      <c r="B1691" s="43">
        <v>273</v>
      </c>
      <c r="C1691" s="43">
        <v>273</v>
      </c>
      <c r="D1691" s="43">
        <v>159</v>
      </c>
      <c r="E1691" s="31">
        <v>0.58199999999999996</v>
      </c>
      <c r="F1691" s="31">
        <v>0.161</v>
      </c>
      <c r="G1691" s="31">
        <v>0.25600000000000001</v>
      </c>
      <c r="H1691" s="31">
        <v>0.28599999999999998</v>
      </c>
      <c r="I1691" s="31">
        <v>0.29699999999999999</v>
      </c>
      <c r="J1691" s="31">
        <v>0.58241758200000004</v>
      </c>
      <c r="K1691" s="31">
        <v>0</v>
      </c>
      <c r="L1691" s="29">
        <f t="shared" si="26"/>
        <v>2.7189999999999999</v>
      </c>
    </row>
    <row r="1692" spans="1:12" x14ac:dyDescent="0.2">
      <c r="A1692">
        <v>4462</v>
      </c>
      <c r="B1692" s="43">
        <v>983</v>
      </c>
      <c r="C1692" s="43">
        <v>983</v>
      </c>
      <c r="D1692" s="43">
        <v>610</v>
      </c>
      <c r="E1692" s="31">
        <v>0.621</v>
      </c>
      <c r="F1692" s="31">
        <v>0.16600000000000001</v>
      </c>
      <c r="G1692" s="31">
        <v>0.2</v>
      </c>
      <c r="H1692" s="31">
        <v>0.36199999999999999</v>
      </c>
      <c r="I1692" s="31">
        <v>0.25800000000000001</v>
      </c>
      <c r="J1692" s="31">
        <v>0.62886597899999996</v>
      </c>
      <c r="K1692" s="31">
        <v>1.2999999999999999E-2</v>
      </c>
      <c r="L1692" s="29">
        <f t="shared" si="26"/>
        <v>2.7193515704154003</v>
      </c>
    </row>
    <row r="1693" spans="1:12" x14ac:dyDescent="0.2">
      <c r="A1693">
        <v>4463</v>
      </c>
      <c r="B1693" s="43">
        <v>255</v>
      </c>
      <c r="C1693" s="43">
        <v>255</v>
      </c>
      <c r="D1693" s="43">
        <v>122</v>
      </c>
      <c r="E1693" s="31">
        <v>0.47799999999999998</v>
      </c>
      <c r="F1693" s="31">
        <v>0.27800000000000002</v>
      </c>
      <c r="G1693" s="31">
        <v>0.24299999999999999</v>
      </c>
      <c r="H1693" s="31">
        <v>0.28599999999999998</v>
      </c>
      <c r="I1693" s="31">
        <v>0.192</v>
      </c>
      <c r="J1693" s="31">
        <v>0.47843137299999999</v>
      </c>
      <c r="K1693" s="31">
        <v>0</v>
      </c>
      <c r="L1693" s="29">
        <f t="shared" si="26"/>
        <v>2.3899999999999997</v>
      </c>
    </row>
    <row r="1694" spans="1:12" x14ac:dyDescent="0.2">
      <c r="A1694">
        <v>4465</v>
      </c>
      <c r="B1694" s="43">
        <v>288</v>
      </c>
      <c r="C1694" s="43">
        <v>288</v>
      </c>
      <c r="D1694" s="43">
        <v>108</v>
      </c>
      <c r="E1694" s="31">
        <v>0.375</v>
      </c>
      <c r="F1694" s="31">
        <v>0.41299999999999998</v>
      </c>
      <c r="G1694" s="31">
        <v>0.20100000000000001</v>
      </c>
      <c r="H1694" s="31">
        <v>0.24</v>
      </c>
      <c r="I1694" s="31">
        <v>0.13500000000000001</v>
      </c>
      <c r="J1694" s="31">
        <v>0.37894736800000001</v>
      </c>
      <c r="K1694" s="31">
        <v>0.01</v>
      </c>
      <c r="L1694" s="29">
        <f t="shared" si="26"/>
        <v>2.095959595959596</v>
      </c>
    </row>
    <row r="1695" spans="1:12" x14ac:dyDescent="0.2">
      <c r="A1695">
        <v>4466</v>
      </c>
      <c r="B1695" s="43">
        <v>262</v>
      </c>
      <c r="C1695" s="43">
        <v>262</v>
      </c>
      <c r="D1695" s="43">
        <v>192</v>
      </c>
      <c r="E1695" s="31">
        <v>0.73299999999999998</v>
      </c>
      <c r="F1695" s="31">
        <v>9.5000000000000001E-2</v>
      </c>
      <c r="G1695" s="31">
        <v>0.17199999999999999</v>
      </c>
      <c r="H1695" s="31">
        <v>0.30499999999999999</v>
      </c>
      <c r="I1695" s="31">
        <v>0.42699999999999999</v>
      </c>
      <c r="J1695" s="31">
        <v>0.73282442699999994</v>
      </c>
      <c r="K1695" s="31">
        <v>0</v>
      </c>
      <c r="L1695" s="29">
        <f t="shared" si="26"/>
        <v>3.0620000000000003</v>
      </c>
    </row>
    <row r="1696" spans="1:12" x14ac:dyDescent="0.2">
      <c r="A1696">
        <v>4467</v>
      </c>
      <c r="B1696" s="43">
        <v>218</v>
      </c>
      <c r="C1696" s="43">
        <v>218</v>
      </c>
      <c r="D1696" s="43">
        <v>140</v>
      </c>
      <c r="E1696" s="31">
        <v>0.64200000000000002</v>
      </c>
      <c r="F1696" s="31">
        <v>0.13300000000000001</v>
      </c>
      <c r="G1696" s="31">
        <v>0.21099999999999999</v>
      </c>
      <c r="H1696" s="31">
        <v>0.28899999999999998</v>
      </c>
      <c r="I1696" s="31">
        <v>0.35299999999999998</v>
      </c>
      <c r="J1696" s="31">
        <v>0.65116279099999996</v>
      </c>
      <c r="K1696" s="31">
        <v>1.4E-2</v>
      </c>
      <c r="L1696" s="29">
        <f t="shared" si="26"/>
        <v>2.8742393509127786</v>
      </c>
    </row>
    <row r="1697" spans="1:12" x14ac:dyDescent="0.2">
      <c r="A1697">
        <v>4468</v>
      </c>
      <c r="B1697" s="43">
        <v>282</v>
      </c>
      <c r="C1697" s="43">
        <v>282</v>
      </c>
      <c r="D1697" s="43">
        <v>162</v>
      </c>
      <c r="E1697" s="31">
        <v>0.57399999999999995</v>
      </c>
      <c r="F1697" s="31">
        <v>0.191</v>
      </c>
      <c r="G1697" s="31">
        <v>0.21299999999999999</v>
      </c>
      <c r="H1697" s="31">
        <v>0.27300000000000002</v>
      </c>
      <c r="I1697" s="31">
        <v>0.30099999999999999</v>
      </c>
      <c r="J1697" s="31">
        <v>0.58695652200000004</v>
      </c>
      <c r="K1697" s="31">
        <v>2.1000000000000001E-2</v>
      </c>
      <c r="L1697" s="29">
        <f t="shared" si="26"/>
        <v>2.696629213483146</v>
      </c>
    </row>
    <row r="1698" spans="1:12" x14ac:dyDescent="0.2">
      <c r="A1698">
        <v>4469</v>
      </c>
      <c r="B1698" s="43">
        <v>264</v>
      </c>
      <c r="C1698" s="43">
        <v>264</v>
      </c>
      <c r="D1698" s="43">
        <v>189</v>
      </c>
      <c r="E1698" s="31">
        <v>0.71599999999999997</v>
      </c>
      <c r="F1698" s="31">
        <v>0.14799999999999999</v>
      </c>
      <c r="G1698" s="31">
        <v>0.125</v>
      </c>
      <c r="H1698" s="31">
        <v>0.26900000000000002</v>
      </c>
      <c r="I1698" s="31">
        <v>0.44700000000000001</v>
      </c>
      <c r="J1698" s="31">
        <v>0.72413793100000001</v>
      </c>
      <c r="K1698" s="31">
        <v>1.0999999999999999E-2</v>
      </c>
      <c r="L1698" s="29">
        <f t="shared" si="26"/>
        <v>3.0262891809909003</v>
      </c>
    </row>
    <row r="1699" spans="1:12" x14ac:dyDescent="0.2">
      <c r="A1699">
        <v>4470</v>
      </c>
      <c r="B1699" s="43">
        <v>220</v>
      </c>
      <c r="C1699" s="43">
        <v>220</v>
      </c>
      <c r="D1699" s="43">
        <v>106</v>
      </c>
      <c r="E1699" s="31">
        <v>0.48199999999999998</v>
      </c>
      <c r="F1699" s="31">
        <v>0.3</v>
      </c>
      <c r="G1699" s="31">
        <v>0.20899999999999999</v>
      </c>
      <c r="H1699" s="31">
        <v>0.255</v>
      </c>
      <c r="I1699" s="31">
        <v>0.22700000000000001</v>
      </c>
      <c r="J1699" s="31">
        <v>0.486238532</v>
      </c>
      <c r="K1699" s="31">
        <v>8.9999999999999993E-3</v>
      </c>
      <c r="L1699" s="29">
        <f t="shared" si="26"/>
        <v>2.4127144298688195</v>
      </c>
    </row>
    <row r="1700" spans="1:12" x14ac:dyDescent="0.2">
      <c r="A1700">
        <v>4471</v>
      </c>
      <c r="B1700" s="43">
        <v>272</v>
      </c>
      <c r="C1700" s="43">
        <v>272</v>
      </c>
      <c r="D1700" s="43">
        <v>235</v>
      </c>
      <c r="E1700" s="31">
        <v>0.86399999999999999</v>
      </c>
      <c r="F1700" s="31">
        <v>3.6999999999999998E-2</v>
      </c>
      <c r="G1700" s="31">
        <v>9.9000000000000005E-2</v>
      </c>
      <c r="H1700" s="31">
        <v>0.27900000000000003</v>
      </c>
      <c r="I1700" s="31">
        <v>0.58499999999999996</v>
      </c>
      <c r="J1700" s="31">
        <v>0.86397058800000004</v>
      </c>
      <c r="K1700" s="31">
        <v>0</v>
      </c>
      <c r="L1700" s="29">
        <f t="shared" si="26"/>
        <v>3.4119999999999999</v>
      </c>
    </row>
    <row r="1701" spans="1:12" x14ac:dyDescent="0.2">
      <c r="A1701">
        <v>4472</v>
      </c>
      <c r="B1701" s="43">
        <v>220</v>
      </c>
      <c r="C1701" s="43">
        <v>220</v>
      </c>
      <c r="D1701" s="43">
        <v>130</v>
      </c>
      <c r="E1701" s="31">
        <v>0.59099999999999997</v>
      </c>
      <c r="F1701" s="31">
        <v>0.19500000000000001</v>
      </c>
      <c r="G1701" s="31">
        <v>0.19500000000000001</v>
      </c>
      <c r="H1701" s="31">
        <v>0.28599999999999998</v>
      </c>
      <c r="I1701" s="31">
        <v>0.30499999999999999</v>
      </c>
      <c r="J1701" s="31">
        <v>0.60185185200000002</v>
      </c>
      <c r="K1701" s="31">
        <v>1.7999999999999999E-2</v>
      </c>
      <c r="L1701" s="29">
        <f t="shared" si="26"/>
        <v>2.7118126272912422</v>
      </c>
    </row>
    <row r="1702" spans="1:12" x14ac:dyDescent="0.2">
      <c r="A1702">
        <v>4473</v>
      </c>
      <c r="B1702" s="43">
        <v>413</v>
      </c>
      <c r="C1702" s="43">
        <v>413</v>
      </c>
      <c r="D1702" s="43">
        <v>279</v>
      </c>
      <c r="E1702" s="31">
        <v>0.67600000000000005</v>
      </c>
      <c r="F1702" s="31">
        <v>0.109</v>
      </c>
      <c r="G1702" s="31">
        <v>0.19400000000000001</v>
      </c>
      <c r="H1702" s="31">
        <v>0.443</v>
      </c>
      <c r="I1702" s="31">
        <v>0.23200000000000001</v>
      </c>
      <c r="J1702" s="31">
        <v>0.69059405900000004</v>
      </c>
      <c r="K1702" s="31">
        <v>2.1999999999999999E-2</v>
      </c>
      <c r="L1702" s="29">
        <f t="shared" si="26"/>
        <v>2.8159509202453989</v>
      </c>
    </row>
    <row r="1703" spans="1:12" x14ac:dyDescent="0.2">
      <c r="A1703">
        <v>4474</v>
      </c>
      <c r="B1703" s="43">
        <v>403</v>
      </c>
      <c r="C1703" s="43">
        <v>403</v>
      </c>
      <c r="D1703" s="43">
        <v>301</v>
      </c>
      <c r="E1703" s="31">
        <v>0.747</v>
      </c>
      <c r="F1703" s="31">
        <v>6.5000000000000002E-2</v>
      </c>
      <c r="G1703" s="31">
        <v>0.184</v>
      </c>
      <c r="H1703" s="31">
        <v>0.39700000000000002</v>
      </c>
      <c r="I1703" s="31">
        <v>0.35</v>
      </c>
      <c r="J1703" s="31">
        <v>0.750623441</v>
      </c>
      <c r="K1703" s="31">
        <v>5.0000000000000001E-3</v>
      </c>
      <c r="L1703" s="29">
        <f t="shared" si="26"/>
        <v>3.0391959798994974</v>
      </c>
    </row>
    <row r="1704" spans="1:12" x14ac:dyDescent="0.2">
      <c r="A1704">
        <v>4475</v>
      </c>
      <c r="B1704" s="43">
        <v>289</v>
      </c>
      <c r="C1704" s="43">
        <v>289</v>
      </c>
      <c r="D1704" s="43">
        <v>191</v>
      </c>
      <c r="E1704" s="31">
        <v>0.66100000000000003</v>
      </c>
      <c r="F1704" s="31">
        <v>0.14499999999999999</v>
      </c>
      <c r="G1704" s="31">
        <v>0.16300000000000001</v>
      </c>
      <c r="H1704" s="31">
        <v>0.35299999999999998</v>
      </c>
      <c r="I1704" s="31">
        <v>0.308</v>
      </c>
      <c r="J1704" s="31">
        <v>0.68214285699999999</v>
      </c>
      <c r="K1704" s="31">
        <v>3.1E-2</v>
      </c>
      <c r="L1704" s="29">
        <f t="shared" si="26"/>
        <v>2.8503611971104226</v>
      </c>
    </row>
    <row r="1705" spans="1:12" x14ac:dyDescent="0.2">
      <c r="A1705">
        <v>4477</v>
      </c>
      <c r="B1705" s="43">
        <v>174</v>
      </c>
      <c r="C1705" s="43">
        <v>174</v>
      </c>
      <c r="D1705" s="43">
        <v>81</v>
      </c>
      <c r="E1705" s="31">
        <v>0.46600000000000003</v>
      </c>
      <c r="F1705" s="31">
        <v>0.29299999999999998</v>
      </c>
      <c r="G1705" s="31">
        <v>0.23</v>
      </c>
      <c r="H1705" s="31">
        <v>0.31</v>
      </c>
      <c r="I1705" s="31">
        <v>0.155</v>
      </c>
      <c r="J1705" s="31">
        <v>0.47093023299999998</v>
      </c>
      <c r="K1705" s="31">
        <v>1.0999999999999999E-2</v>
      </c>
      <c r="L1705" s="29">
        <f t="shared" si="26"/>
        <v>2.3286147623862488</v>
      </c>
    </row>
    <row r="1706" spans="1:12" x14ac:dyDescent="0.2">
      <c r="A1706">
        <v>4478</v>
      </c>
      <c r="B1706" s="43">
        <v>149</v>
      </c>
      <c r="C1706" s="43">
        <v>149</v>
      </c>
      <c r="D1706" s="43">
        <v>73</v>
      </c>
      <c r="E1706" s="31">
        <v>0.49</v>
      </c>
      <c r="F1706" s="31">
        <v>0.23499999999999999</v>
      </c>
      <c r="G1706" s="31">
        <v>0.248</v>
      </c>
      <c r="H1706" s="31">
        <v>0.22800000000000001</v>
      </c>
      <c r="I1706" s="31">
        <v>0.26200000000000001</v>
      </c>
      <c r="J1706" s="31">
        <v>0.50344827599999997</v>
      </c>
      <c r="K1706" s="31">
        <v>2.7E-2</v>
      </c>
      <c r="L1706" s="29">
        <f t="shared" si="26"/>
        <v>2.5313463514902366</v>
      </c>
    </row>
    <row r="1707" spans="1:12" x14ac:dyDescent="0.2">
      <c r="A1707">
        <v>4479</v>
      </c>
      <c r="B1707" s="43">
        <v>452</v>
      </c>
      <c r="C1707" s="43">
        <v>452</v>
      </c>
      <c r="D1707" s="43">
        <v>200</v>
      </c>
      <c r="E1707" s="31">
        <v>0.442</v>
      </c>
      <c r="F1707" s="31">
        <v>0.33</v>
      </c>
      <c r="G1707" s="31">
        <v>0.223</v>
      </c>
      <c r="H1707" s="31">
        <v>0.29899999999999999</v>
      </c>
      <c r="I1707" s="31">
        <v>0.14399999999999999</v>
      </c>
      <c r="J1707" s="31">
        <v>0.44444444399999999</v>
      </c>
      <c r="K1707" s="31">
        <v>4.0000000000000001E-3</v>
      </c>
      <c r="L1707" s="29">
        <f t="shared" si="26"/>
        <v>2.2580321285140563</v>
      </c>
    </row>
    <row r="1708" spans="1:12" x14ac:dyDescent="0.2">
      <c r="A1708">
        <v>4480</v>
      </c>
      <c r="B1708" s="43">
        <v>218</v>
      </c>
      <c r="C1708" s="43">
        <v>218</v>
      </c>
      <c r="D1708" s="43">
        <v>86</v>
      </c>
      <c r="E1708" s="31">
        <v>0.39400000000000002</v>
      </c>
      <c r="F1708" s="31">
        <v>0.38100000000000001</v>
      </c>
      <c r="G1708" s="31">
        <v>0.20200000000000001</v>
      </c>
      <c r="H1708" s="31">
        <v>0.22500000000000001</v>
      </c>
      <c r="I1708" s="31">
        <v>0.17</v>
      </c>
      <c r="J1708" s="31">
        <v>0.40375586899999999</v>
      </c>
      <c r="K1708" s="31">
        <v>2.3E-2</v>
      </c>
      <c r="L1708" s="29">
        <f t="shared" si="26"/>
        <v>2.190378710337769</v>
      </c>
    </row>
    <row r="1709" spans="1:12" x14ac:dyDescent="0.2">
      <c r="A1709">
        <v>4481</v>
      </c>
      <c r="B1709" s="43">
        <v>203</v>
      </c>
      <c r="C1709" s="43">
        <v>203</v>
      </c>
      <c r="D1709" s="43">
        <v>110</v>
      </c>
      <c r="E1709" s="31">
        <v>0.54200000000000004</v>
      </c>
      <c r="F1709" s="31">
        <v>0.17199999999999999</v>
      </c>
      <c r="G1709" s="31">
        <v>0.28100000000000003</v>
      </c>
      <c r="H1709" s="31">
        <v>0.36899999999999999</v>
      </c>
      <c r="I1709" s="31">
        <v>0.17199999999999999</v>
      </c>
      <c r="J1709" s="31">
        <v>0.54455445499999999</v>
      </c>
      <c r="K1709" s="31">
        <v>5.0000000000000001E-3</v>
      </c>
      <c r="L1709" s="29">
        <f t="shared" si="26"/>
        <v>2.5417085427135677</v>
      </c>
    </row>
    <row r="1710" spans="1:12" x14ac:dyDescent="0.2">
      <c r="A1710">
        <v>4482</v>
      </c>
      <c r="B1710" s="43">
        <v>238</v>
      </c>
      <c r="C1710" s="43">
        <v>238</v>
      </c>
      <c r="D1710" s="43">
        <v>88</v>
      </c>
      <c r="E1710" s="31">
        <v>0.37</v>
      </c>
      <c r="F1710" s="31">
        <v>0.42</v>
      </c>
      <c r="G1710" s="31">
        <v>0.21</v>
      </c>
      <c r="H1710" s="31">
        <v>0.23100000000000001</v>
      </c>
      <c r="I1710" s="31">
        <v>0.13900000000000001</v>
      </c>
      <c r="J1710" s="31">
        <v>0.36974789899999999</v>
      </c>
      <c r="K1710" s="31">
        <v>0</v>
      </c>
      <c r="L1710" s="29">
        <f t="shared" si="26"/>
        <v>2.089</v>
      </c>
    </row>
    <row r="1711" spans="1:12" x14ac:dyDescent="0.2">
      <c r="A1711">
        <v>4483</v>
      </c>
      <c r="B1711" s="43">
        <v>262</v>
      </c>
      <c r="C1711" s="43">
        <v>262</v>
      </c>
      <c r="D1711" s="43">
        <v>160</v>
      </c>
      <c r="E1711" s="31">
        <v>0.61099999999999999</v>
      </c>
      <c r="F1711" s="31">
        <v>0.16400000000000001</v>
      </c>
      <c r="G1711" s="31">
        <v>0.22500000000000001</v>
      </c>
      <c r="H1711" s="31">
        <v>0.32100000000000001</v>
      </c>
      <c r="I1711" s="31">
        <v>0.28999999999999998</v>
      </c>
      <c r="J1711" s="31">
        <v>0.610687023</v>
      </c>
      <c r="K1711" s="31">
        <v>0</v>
      </c>
      <c r="L1711" s="29">
        <f t="shared" si="26"/>
        <v>2.7370000000000001</v>
      </c>
    </row>
    <row r="1712" spans="1:12" x14ac:dyDescent="0.2">
      <c r="A1712">
        <v>4484</v>
      </c>
      <c r="B1712" s="43">
        <v>412</v>
      </c>
      <c r="C1712" s="43">
        <v>412</v>
      </c>
      <c r="D1712" s="43">
        <v>308</v>
      </c>
      <c r="E1712" s="31">
        <v>0.748</v>
      </c>
      <c r="F1712" s="31">
        <v>0.10199999999999999</v>
      </c>
      <c r="G1712" s="31">
        <v>0.114</v>
      </c>
      <c r="H1712" s="31">
        <v>0.39300000000000002</v>
      </c>
      <c r="I1712" s="31">
        <v>0.35399999999999998</v>
      </c>
      <c r="J1712" s="31">
        <v>0.77581864</v>
      </c>
      <c r="K1712" s="31">
        <v>3.5999999999999997E-2</v>
      </c>
      <c r="L1712" s="29">
        <f t="shared" si="26"/>
        <v>3.0342323651452281</v>
      </c>
    </row>
    <row r="1713" spans="1:12" x14ac:dyDescent="0.2">
      <c r="A1713">
        <v>4485</v>
      </c>
      <c r="B1713" s="43">
        <v>554</v>
      </c>
      <c r="C1713" s="43">
        <v>554</v>
      </c>
      <c r="D1713" s="43">
        <v>355</v>
      </c>
      <c r="E1713" s="31">
        <v>0.64100000000000001</v>
      </c>
      <c r="F1713" s="31">
        <v>0.14599999999999999</v>
      </c>
      <c r="G1713" s="31">
        <v>0.184</v>
      </c>
      <c r="H1713" s="31">
        <v>0.40100000000000002</v>
      </c>
      <c r="I1713" s="31">
        <v>0.24</v>
      </c>
      <c r="J1713" s="31">
        <v>0.659851301</v>
      </c>
      <c r="K1713" s="31">
        <v>2.9000000000000001E-2</v>
      </c>
      <c r="L1713" s="29">
        <f t="shared" si="26"/>
        <v>2.756951596292482</v>
      </c>
    </row>
    <row r="1714" spans="1:12" x14ac:dyDescent="0.2">
      <c r="A1714">
        <v>4486</v>
      </c>
      <c r="B1714" s="43">
        <v>200</v>
      </c>
      <c r="C1714" s="43">
        <v>200</v>
      </c>
      <c r="D1714" s="43">
        <v>107</v>
      </c>
      <c r="E1714" s="31">
        <v>0.53500000000000003</v>
      </c>
      <c r="F1714" s="31">
        <v>0.24</v>
      </c>
      <c r="G1714" s="31">
        <v>0.22</v>
      </c>
      <c r="H1714" s="31">
        <v>0.33500000000000002</v>
      </c>
      <c r="I1714" s="31">
        <v>0.2</v>
      </c>
      <c r="J1714" s="31">
        <v>0.53768844199999999</v>
      </c>
      <c r="K1714" s="31">
        <v>5.0000000000000001E-3</v>
      </c>
      <c r="L1714" s="29">
        <f t="shared" si="26"/>
        <v>2.4974874371859301</v>
      </c>
    </row>
    <row r="1715" spans="1:12" x14ac:dyDescent="0.2">
      <c r="A1715">
        <v>4487</v>
      </c>
      <c r="B1715" s="43">
        <v>270</v>
      </c>
      <c r="C1715" s="43">
        <v>270</v>
      </c>
      <c r="D1715" s="43">
        <v>155</v>
      </c>
      <c r="E1715" s="31">
        <v>0.57399999999999995</v>
      </c>
      <c r="F1715" s="31">
        <v>0.17</v>
      </c>
      <c r="G1715" s="31">
        <v>0.25600000000000001</v>
      </c>
      <c r="H1715" s="31">
        <v>0.29599999999999999</v>
      </c>
      <c r="I1715" s="31">
        <v>0.27800000000000002</v>
      </c>
      <c r="J1715" s="31">
        <v>0.57407407399999999</v>
      </c>
      <c r="K1715" s="31">
        <v>0</v>
      </c>
      <c r="L1715" s="29">
        <f t="shared" si="26"/>
        <v>2.6819999999999999</v>
      </c>
    </row>
    <row r="1716" spans="1:12" x14ac:dyDescent="0.2">
      <c r="A1716">
        <v>4489</v>
      </c>
      <c r="B1716" s="43">
        <v>275</v>
      </c>
      <c r="C1716" s="43">
        <v>275</v>
      </c>
      <c r="D1716" s="43">
        <v>174</v>
      </c>
      <c r="E1716" s="31">
        <v>0.63300000000000001</v>
      </c>
      <c r="F1716" s="31">
        <v>0.14499999999999999</v>
      </c>
      <c r="G1716" s="31">
        <v>0.218</v>
      </c>
      <c r="H1716" s="31">
        <v>0.27300000000000002</v>
      </c>
      <c r="I1716" s="31">
        <v>0.36</v>
      </c>
      <c r="J1716" s="31">
        <v>0.63503649600000001</v>
      </c>
      <c r="K1716" s="31">
        <v>4.0000000000000001E-3</v>
      </c>
      <c r="L1716" s="29">
        <f t="shared" si="26"/>
        <v>2.8514056224899598</v>
      </c>
    </row>
    <row r="1717" spans="1:12" x14ac:dyDescent="0.2">
      <c r="A1717">
        <v>4490</v>
      </c>
      <c r="B1717" s="43">
        <v>235</v>
      </c>
      <c r="C1717" s="43">
        <v>235</v>
      </c>
      <c r="D1717" s="43">
        <v>41</v>
      </c>
      <c r="E1717" s="31">
        <v>0.17399999999999999</v>
      </c>
      <c r="F1717" s="31">
        <v>0.626</v>
      </c>
      <c r="G1717" s="31">
        <v>0.191</v>
      </c>
      <c r="H1717" s="31">
        <v>0.115</v>
      </c>
      <c r="I1717" s="31">
        <v>0.06</v>
      </c>
      <c r="J1717" s="31">
        <v>0.17596566499999999</v>
      </c>
      <c r="K1717" s="31">
        <v>8.9999999999999993E-3</v>
      </c>
      <c r="L1717" s="29">
        <f t="shared" si="26"/>
        <v>1.6074672048435923</v>
      </c>
    </row>
    <row r="1718" spans="1:12" x14ac:dyDescent="0.2">
      <c r="A1718">
        <v>4491</v>
      </c>
      <c r="B1718" s="43">
        <v>411</v>
      </c>
      <c r="C1718" s="43">
        <v>411</v>
      </c>
      <c r="D1718" s="43">
        <v>341</v>
      </c>
      <c r="E1718" s="31">
        <v>0.83</v>
      </c>
      <c r="F1718" s="31">
        <v>6.6000000000000003E-2</v>
      </c>
      <c r="G1718" s="31">
        <v>8.5000000000000006E-2</v>
      </c>
      <c r="H1718" s="31">
        <v>0.38</v>
      </c>
      <c r="I1718" s="31">
        <v>0.45</v>
      </c>
      <c r="J1718" s="31">
        <v>0.84615384599999999</v>
      </c>
      <c r="K1718" s="31">
        <v>1.9E-2</v>
      </c>
      <c r="L1718" s="29">
        <f t="shared" si="26"/>
        <v>3.2375127420998981</v>
      </c>
    </row>
    <row r="1719" spans="1:12" x14ac:dyDescent="0.2">
      <c r="A1719">
        <v>4492</v>
      </c>
      <c r="B1719" s="43">
        <v>360</v>
      </c>
      <c r="C1719" s="43">
        <v>360</v>
      </c>
      <c r="D1719" s="43">
        <v>239</v>
      </c>
      <c r="E1719" s="31">
        <v>0.66400000000000003</v>
      </c>
      <c r="F1719" s="31">
        <v>0.14699999999999999</v>
      </c>
      <c r="G1719" s="31">
        <v>0.122</v>
      </c>
      <c r="H1719" s="31">
        <v>0.32500000000000001</v>
      </c>
      <c r="I1719" s="31">
        <v>0.33900000000000002</v>
      </c>
      <c r="J1719" s="31">
        <v>0.71130952400000003</v>
      </c>
      <c r="K1719" s="31">
        <v>6.7000000000000004E-2</v>
      </c>
      <c r="L1719" s="29">
        <f t="shared" si="26"/>
        <v>2.9174705251875674</v>
      </c>
    </row>
    <row r="1720" spans="1:12" x14ac:dyDescent="0.2">
      <c r="A1720">
        <v>4493</v>
      </c>
      <c r="B1720" s="43">
        <v>343</v>
      </c>
      <c r="C1720" s="43">
        <v>343</v>
      </c>
      <c r="D1720" s="43">
        <v>281</v>
      </c>
      <c r="E1720" s="31">
        <v>0.81899999999999995</v>
      </c>
      <c r="F1720" s="31">
        <v>8.2000000000000003E-2</v>
      </c>
      <c r="G1720" s="31">
        <v>9.9000000000000005E-2</v>
      </c>
      <c r="H1720" s="31">
        <v>0.224</v>
      </c>
      <c r="I1720" s="31">
        <v>0.59499999999999997</v>
      </c>
      <c r="J1720" s="31">
        <v>0.81924198299999995</v>
      </c>
      <c r="K1720" s="31">
        <v>0</v>
      </c>
      <c r="L1720" s="29">
        <f t="shared" si="26"/>
        <v>3.3319999999999999</v>
      </c>
    </row>
    <row r="1721" spans="1:12" x14ac:dyDescent="0.2">
      <c r="A1721">
        <v>4494</v>
      </c>
      <c r="B1721" s="43">
        <v>184</v>
      </c>
      <c r="C1721" s="43">
        <v>184</v>
      </c>
      <c r="D1721" s="43">
        <v>74</v>
      </c>
      <c r="E1721" s="31">
        <v>0.40200000000000002</v>
      </c>
      <c r="F1721" s="31">
        <v>0.34200000000000003</v>
      </c>
      <c r="G1721" s="31">
        <v>0.255</v>
      </c>
      <c r="H1721" s="31">
        <v>0.245</v>
      </c>
      <c r="I1721" s="31">
        <v>0.158</v>
      </c>
      <c r="J1721" s="31">
        <v>0.40217391299999999</v>
      </c>
      <c r="K1721" s="31">
        <v>0</v>
      </c>
      <c r="L1721" s="29">
        <f t="shared" si="26"/>
        <v>2.2190000000000003</v>
      </c>
    </row>
    <row r="1722" spans="1:12" x14ac:dyDescent="0.2">
      <c r="A1722">
        <v>4495</v>
      </c>
      <c r="B1722" s="43">
        <v>541</v>
      </c>
      <c r="C1722" s="43">
        <v>541</v>
      </c>
      <c r="D1722" s="43">
        <v>487</v>
      </c>
      <c r="E1722" s="31">
        <v>0.9</v>
      </c>
      <c r="F1722" s="31">
        <v>1.0999999999999999E-2</v>
      </c>
      <c r="G1722" s="31">
        <v>4.1000000000000002E-2</v>
      </c>
      <c r="H1722" s="31">
        <v>0.26600000000000001</v>
      </c>
      <c r="I1722" s="31">
        <v>0.63400000000000001</v>
      </c>
      <c r="J1722" s="31">
        <v>0.94563106799999996</v>
      </c>
      <c r="K1722" s="31">
        <v>4.8000000000000001E-2</v>
      </c>
      <c r="L1722" s="29">
        <f t="shared" si="26"/>
        <v>3.5997899159663866</v>
      </c>
    </row>
    <row r="1723" spans="1:12" x14ac:dyDescent="0.2">
      <c r="A1723">
        <v>4496</v>
      </c>
      <c r="B1723" s="43">
        <v>400</v>
      </c>
      <c r="C1723" s="43">
        <v>400</v>
      </c>
      <c r="D1723" s="43">
        <v>236</v>
      </c>
      <c r="E1723" s="31">
        <v>0.59</v>
      </c>
      <c r="F1723" s="31">
        <v>0.19800000000000001</v>
      </c>
      <c r="G1723" s="31">
        <v>0.193</v>
      </c>
      <c r="H1723" s="31">
        <v>0.28799999999999998</v>
      </c>
      <c r="I1723" s="31">
        <v>0.30299999999999999</v>
      </c>
      <c r="J1723" s="31">
        <v>0.60204081600000003</v>
      </c>
      <c r="K1723" s="31">
        <v>0.02</v>
      </c>
      <c r="L1723" s="29">
        <f t="shared" si="26"/>
        <v>2.7142857142857144</v>
      </c>
    </row>
    <row r="1724" spans="1:12" x14ac:dyDescent="0.2">
      <c r="A1724">
        <v>4497</v>
      </c>
      <c r="B1724" s="43">
        <v>401</v>
      </c>
      <c r="C1724" s="43">
        <v>401</v>
      </c>
      <c r="D1724" s="43">
        <v>172</v>
      </c>
      <c r="E1724" s="31">
        <v>0.42899999999999999</v>
      </c>
      <c r="F1724" s="31">
        <v>0.317</v>
      </c>
      <c r="G1724" s="31">
        <v>0.24399999999999999</v>
      </c>
      <c r="H1724" s="31">
        <v>0.27900000000000003</v>
      </c>
      <c r="I1724" s="31">
        <v>0.15</v>
      </c>
      <c r="J1724" s="31">
        <v>0.43324937000000002</v>
      </c>
      <c r="K1724" s="31">
        <v>0.01</v>
      </c>
      <c r="L1724" s="29">
        <f t="shared" si="26"/>
        <v>2.2646464646464648</v>
      </c>
    </row>
    <row r="1725" spans="1:12" x14ac:dyDescent="0.2">
      <c r="A1725">
        <v>4498</v>
      </c>
      <c r="B1725" s="43">
        <v>814</v>
      </c>
      <c r="C1725" s="43">
        <v>814</v>
      </c>
      <c r="D1725" s="43">
        <v>347</v>
      </c>
      <c r="E1725" s="31">
        <v>0.42599999999999999</v>
      </c>
      <c r="F1725" s="31">
        <v>0.251</v>
      </c>
      <c r="G1725" s="31">
        <v>0.27300000000000002</v>
      </c>
      <c r="H1725" s="31">
        <v>0.32700000000000001</v>
      </c>
      <c r="I1725" s="31">
        <v>0.1</v>
      </c>
      <c r="J1725" s="31">
        <v>0.44890038799999998</v>
      </c>
      <c r="K1725" s="31">
        <v>0.05</v>
      </c>
      <c r="L1725" s="29">
        <f t="shared" si="26"/>
        <v>2.2926315789473684</v>
      </c>
    </row>
    <row r="1726" spans="1:12" x14ac:dyDescent="0.2">
      <c r="A1726">
        <v>4499</v>
      </c>
      <c r="B1726" s="43">
        <v>300</v>
      </c>
      <c r="C1726" s="43">
        <v>300</v>
      </c>
      <c r="D1726" s="43">
        <v>228</v>
      </c>
      <c r="E1726" s="31">
        <v>0.76</v>
      </c>
      <c r="F1726" s="31">
        <v>8.6999999999999994E-2</v>
      </c>
      <c r="G1726" s="31">
        <v>0.127</v>
      </c>
      <c r="H1726" s="31">
        <v>0.21299999999999999</v>
      </c>
      <c r="I1726" s="31">
        <v>0.54700000000000004</v>
      </c>
      <c r="J1726" s="31">
        <v>0.780821918</v>
      </c>
      <c r="K1726" s="31">
        <v>2.7E-2</v>
      </c>
      <c r="L1726" s="29">
        <f t="shared" si="26"/>
        <v>3.2559095580678319</v>
      </c>
    </row>
    <row r="1727" spans="1:12" x14ac:dyDescent="0.2">
      <c r="A1727">
        <v>4500</v>
      </c>
      <c r="B1727" s="43">
        <v>222</v>
      </c>
      <c r="C1727" s="43">
        <v>222</v>
      </c>
      <c r="D1727" s="43">
        <v>173</v>
      </c>
      <c r="E1727" s="31">
        <v>0.77900000000000003</v>
      </c>
      <c r="F1727" s="31">
        <v>6.3E-2</v>
      </c>
      <c r="G1727" s="31">
        <v>0.13100000000000001</v>
      </c>
      <c r="H1727" s="31">
        <v>0.35599999999999998</v>
      </c>
      <c r="I1727" s="31">
        <v>0.42299999999999999</v>
      </c>
      <c r="J1727" s="31">
        <v>0.80092592600000001</v>
      </c>
      <c r="K1727" s="31">
        <v>2.7E-2</v>
      </c>
      <c r="L1727" s="29">
        <f t="shared" si="26"/>
        <v>3.1706063720452211</v>
      </c>
    </row>
    <row r="1728" spans="1:12" x14ac:dyDescent="0.2">
      <c r="A1728">
        <v>4501</v>
      </c>
      <c r="B1728" s="43">
        <v>204</v>
      </c>
      <c r="C1728" s="43">
        <v>204</v>
      </c>
      <c r="D1728" s="43">
        <v>134</v>
      </c>
      <c r="E1728" s="31">
        <v>0.65700000000000003</v>
      </c>
      <c r="F1728" s="31">
        <v>0.152</v>
      </c>
      <c r="G1728" s="31">
        <v>0.16200000000000001</v>
      </c>
      <c r="H1728" s="31">
        <v>0.33800000000000002</v>
      </c>
      <c r="I1728" s="31">
        <v>0.31900000000000001</v>
      </c>
      <c r="J1728" s="31">
        <v>0.67676767699999996</v>
      </c>
      <c r="K1728" s="31">
        <v>2.9000000000000001E-2</v>
      </c>
      <c r="L1728" s="29">
        <f t="shared" si="26"/>
        <v>2.8486096807415038</v>
      </c>
    </row>
    <row r="1729" spans="1:12" x14ac:dyDescent="0.2">
      <c r="A1729">
        <v>4502</v>
      </c>
      <c r="B1729" s="43">
        <v>736</v>
      </c>
      <c r="C1729" s="43">
        <v>736</v>
      </c>
      <c r="D1729" s="43">
        <v>526</v>
      </c>
      <c r="E1729" s="31">
        <v>0.71499999999999997</v>
      </c>
      <c r="F1729" s="31">
        <v>9.9000000000000005E-2</v>
      </c>
      <c r="G1729" s="31">
        <v>0.17399999999999999</v>
      </c>
      <c r="H1729" s="31">
        <v>0.433</v>
      </c>
      <c r="I1729" s="31">
        <v>0.28100000000000003</v>
      </c>
      <c r="J1729" s="31">
        <v>0.72352132000000002</v>
      </c>
      <c r="K1729" s="31">
        <v>1.2E-2</v>
      </c>
      <c r="L1729" s="29">
        <f t="shared" si="26"/>
        <v>2.904858299595142</v>
      </c>
    </row>
    <row r="1730" spans="1:12" x14ac:dyDescent="0.2">
      <c r="A1730">
        <v>4503</v>
      </c>
      <c r="B1730" s="43">
        <v>666</v>
      </c>
      <c r="C1730" s="43">
        <v>666</v>
      </c>
      <c r="D1730" s="43">
        <v>223</v>
      </c>
      <c r="E1730" s="31">
        <v>0.33500000000000002</v>
      </c>
      <c r="F1730" s="31">
        <v>0.374</v>
      </c>
      <c r="G1730" s="31">
        <v>0.255</v>
      </c>
      <c r="H1730" s="31">
        <v>0.255</v>
      </c>
      <c r="I1730" s="31">
        <v>0.08</v>
      </c>
      <c r="J1730" s="31">
        <v>0.34735202500000001</v>
      </c>
      <c r="K1730" s="31">
        <v>3.5999999999999997E-2</v>
      </c>
      <c r="L1730" s="29">
        <f t="shared" si="26"/>
        <v>2.0425311203319505</v>
      </c>
    </row>
    <row r="1731" spans="1:12" x14ac:dyDescent="0.2">
      <c r="A1731">
        <v>4504</v>
      </c>
      <c r="B1731" s="43">
        <v>454</v>
      </c>
      <c r="C1731" s="43">
        <v>454</v>
      </c>
      <c r="D1731" s="43">
        <v>287</v>
      </c>
      <c r="E1731" s="31">
        <v>0.63200000000000001</v>
      </c>
      <c r="F1731" s="31">
        <v>0.13700000000000001</v>
      </c>
      <c r="G1731" s="31">
        <v>0.187</v>
      </c>
      <c r="H1731" s="31">
        <v>0.32200000000000001</v>
      </c>
      <c r="I1731" s="31">
        <v>0.311</v>
      </c>
      <c r="J1731" s="31">
        <v>0.66129032300000001</v>
      </c>
      <c r="K1731" s="31">
        <v>4.3999999999999997E-2</v>
      </c>
      <c r="L1731" s="29">
        <f t="shared" ref="L1731:L1794" si="27">(F1731+2*G1731+3*H1731+4*I1731)/(1-K1731)</f>
        <v>2.8462343096234313</v>
      </c>
    </row>
    <row r="1732" spans="1:12" x14ac:dyDescent="0.2">
      <c r="A1732">
        <v>4505</v>
      </c>
      <c r="B1732" s="43">
        <v>537</v>
      </c>
      <c r="C1732" s="43">
        <v>537</v>
      </c>
      <c r="D1732" s="43">
        <v>454</v>
      </c>
      <c r="E1732" s="31">
        <v>0.84499999999999997</v>
      </c>
      <c r="F1732" s="31">
        <v>1.9E-2</v>
      </c>
      <c r="G1732" s="31">
        <v>0.115</v>
      </c>
      <c r="H1732" s="31">
        <v>0.46899999999999997</v>
      </c>
      <c r="I1732" s="31">
        <v>0.376</v>
      </c>
      <c r="J1732" s="31">
        <v>0.86311787100000004</v>
      </c>
      <c r="K1732" s="31">
        <v>0.02</v>
      </c>
      <c r="L1732" s="29">
        <f t="shared" si="27"/>
        <v>3.2244897959183674</v>
      </c>
    </row>
    <row r="1733" spans="1:12" x14ac:dyDescent="0.2">
      <c r="A1733">
        <v>4506</v>
      </c>
      <c r="B1733" s="43">
        <v>861</v>
      </c>
      <c r="C1733" s="43">
        <v>861</v>
      </c>
      <c r="D1733" s="43">
        <v>540</v>
      </c>
      <c r="E1733" s="31">
        <v>0.627</v>
      </c>
      <c r="F1733" s="31">
        <v>0.17699999999999999</v>
      </c>
      <c r="G1733" s="31">
        <v>0.185</v>
      </c>
      <c r="H1733" s="31">
        <v>0.36699999999999999</v>
      </c>
      <c r="I1733" s="31">
        <v>0.26</v>
      </c>
      <c r="J1733" s="31">
        <v>0.63454759100000002</v>
      </c>
      <c r="K1733" s="31">
        <v>1.2E-2</v>
      </c>
      <c r="L1733" s="29">
        <f t="shared" si="27"/>
        <v>2.7206477732793521</v>
      </c>
    </row>
    <row r="1734" spans="1:12" x14ac:dyDescent="0.2">
      <c r="A1734">
        <v>4508</v>
      </c>
      <c r="B1734" s="43">
        <v>817</v>
      </c>
      <c r="C1734" s="43">
        <v>817</v>
      </c>
      <c r="D1734" s="43">
        <v>665</v>
      </c>
      <c r="E1734" s="31">
        <v>0.81399999999999995</v>
      </c>
      <c r="F1734" s="31">
        <v>5.6000000000000001E-2</v>
      </c>
      <c r="G1734" s="31">
        <v>0.121</v>
      </c>
      <c r="H1734" s="31">
        <v>0.33</v>
      </c>
      <c r="I1734" s="31">
        <v>0.48299999999999998</v>
      </c>
      <c r="J1734" s="31">
        <v>0.82098765399999996</v>
      </c>
      <c r="K1734" s="31">
        <v>8.9999999999999993E-3</v>
      </c>
      <c r="L1734" s="29">
        <f t="shared" si="27"/>
        <v>3.2492431886982844</v>
      </c>
    </row>
    <row r="1735" spans="1:12" x14ac:dyDescent="0.2">
      <c r="A1735">
        <v>4509</v>
      </c>
      <c r="B1735" s="43">
        <v>587</v>
      </c>
      <c r="C1735" s="43">
        <v>588</v>
      </c>
      <c r="D1735" s="43">
        <v>381</v>
      </c>
      <c r="E1735" s="31">
        <v>0.64800000000000002</v>
      </c>
      <c r="F1735" s="31">
        <v>0.13500000000000001</v>
      </c>
      <c r="G1735" s="31">
        <v>0.20100000000000001</v>
      </c>
      <c r="H1735" s="31">
        <v>0.378</v>
      </c>
      <c r="I1735" s="31">
        <v>0.26900000000000002</v>
      </c>
      <c r="J1735" s="31">
        <v>0.65857885599999999</v>
      </c>
      <c r="K1735" s="31">
        <v>1.7000000000000001E-2</v>
      </c>
      <c r="L1735" s="29">
        <f t="shared" si="27"/>
        <v>2.7945066124109865</v>
      </c>
    </row>
    <row r="1736" spans="1:12" x14ac:dyDescent="0.2">
      <c r="A1736">
        <v>4511</v>
      </c>
      <c r="B1736" s="43">
        <v>683</v>
      </c>
      <c r="C1736" s="43">
        <v>683</v>
      </c>
      <c r="D1736" s="43">
        <v>286</v>
      </c>
      <c r="E1736" s="31">
        <v>0.41899999999999998</v>
      </c>
      <c r="F1736" s="31">
        <v>0.29399999999999998</v>
      </c>
      <c r="G1736" s="31">
        <v>0.27200000000000002</v>
      </c>
      <c r="H1736" s="31">
        <v>0.29699999999999999</v>
      </c>
      <c r="I1736" s="31">
        <v>0.122</v>
      </c>
      <c r="J1736" s="31">
        <v>0.42496285299999997</v>
      </c>
      <c r="K1736" s="31">
        <v>1.4999999999999999E-2</v>
      </c>
      <c r="L1736" s="29">
        <f t="shared" si="27"/>
        <v>2.2507614213197971</v>
      </c>
    </row>
    <row r="1737" spans="1:12" x14ac:dyDescent="0.2">
      <c r="A1737">
        <v>4512</v>
      </c>
      <c r="B1737" s="43">
        <v>494</v>
      </c>
      <c r="C1737" s="43">
        <v>494</v>
      </c>
      <c r="D1737" s="43">
        <v>367</v>
      </c>
      <c r="E1737" s="31">
        <v>0.74299999999999999</v>
      </c>
      <c r="F1737" s="31">
        <v>9.7000000000000003E-2</v>
      </c>
      <c r="G1737" s="31">
        <v>0.14199999999999999</v>
      </c>
      <c r="H1737" s="31">
        <v>0.42899999999999999</v>
      </c>
      <c r="I1737" s="31">
        <v>0.314</v>
      </c>
      <c r="J1737" s="31">
        <v>0.75670103099999997</v>
      </c>
      <c r="K1737" s="31">
        <v>1.7999999999999999E-2</v>
      </c>
      <c r="L1737" s="29">
        <f t="shared" si="27"/>
        <v>2.9775967413441955</v>
      </c>
    </row>
    <row r="1738" spans="1:12" x14ac:dyDescent="0.2">
      <c r="A1738">
        <v>4513</v>
      </c>
      <c r="B1738" s="43">
        <v>288</v>
      </c>
      <c r="C1738" s="43">
        <v>288</v>
      </c>
      <c r="D1738" s="43">
        <v>206</v>
      </c>
      <c r="E1738" s="31">
        <v>0.71499999999999997</v>
      </c>
      <c r="F1738" s="31">
        <v>0.115</v>
      </c>
      <c r="G1738" s="31">
        <v>0.16300000000000001</v>
      </c>
      <c r="H1738" s="31">
        <v>0.32600000000000001</v>
      </c>
      <c r="I1738" s="31">
        <v>0.38900000000000001</v>
      </c>
      <c r="J1738" s="31">
        <v>0.72027971999999996</v>
      </c>
      <c r="K1738" s="31">
        <v>7.0000000000000001E-3</v>
      </c>
      <c r="L1738" s="29">
        <f t="shared" si="27"/>
        <v>2.9959718026183286</v>
      </c>
    </row>
    <row r="1739" spans="1:12" x14ac:dyDescent="0.2">
      <c r="A1739">
        <v>4515</v>
      </c>
      <c r="B1739" s="43">
        <v>319</v>
      </c>
      <c r="C1739" s="43">
        <v>319</v>
      </c>
      <c r="D1739" s="43">
        <v>241</v>
      </c>
      <c r="E1739" s="31">
        <v>0.755</v>
      </c>
      <c r="F1739" s="31">
        <v>0.10299999999999999</v>
      </c>
      <c r="G1739" s="31">
        <v>0.122</v>
      </c>
      <c r="H1739" s="31">
        <v>0.34200000000000003</v>
      </c>
      <c r="I1739" s="31">
        <v>0.41399999999999998</v>
      </c>
      <c r="J1739" s="31">
        <v>0.76996805099999999</v>
      </c>
      <c r="K1739" s="31">
        <v>1.9E-2</v>
      </c>
      <c r="L1739" s="29">
        <f t="shared" si="27"/>
        <v>3.087665647298675</v>
      </c>
    </row>
    <row r="1740" spans="1:12" x14ac:dyDescent="0.2">
      <c r="A1740">
        <v>4516</v>
      </c>
      <c r="B1740" s="43">
        <v>768</v>
      </c>
      <c r="C1740" s="43">
        <v>768</v>
      </c>
      <c r="D1740" s="43">
        <v>602</v>
      </c>
      <c r="E1740" s="31">
        <v>0.78400000000000003</v>
      </c>
      <c r="F1740" s="31">
        <v>5.5E-2</v>
      </c>
      <c r="G1740" s="31">
        <v>0.14799999999999999</v>
      </c>
      <c r="H1740" s="31">
        <v>0.38800000000000001</v>
      </c>
      <c r="I1740" s="31">
        <v>0.39600000000000002</v>
      </c>
      <c r="J1740" s="31">
        <v>0.79419525099999999</v>
      </c>
      <c r="K1740" s="31">
        <v>1.2999999999999999E-2</v>
      </c>
      <c r="L1740" s="29">
        <f t="shared" si="27"/>
        <v>3.1398176291793316</v>
      </c>
    </row>
    <row r="1741" spans="1:12" x14ac:dyDescent="0.2">
      <c r="A1741">
        <v>4517</v>
      </c>
      <c r="B1741" s="43">
        <v>235</v>
      </c>
      <c r="C1741" s="43">
        <v>235</v>
      </c>
      <c r="D1741" s="43">
        <v>154</v>
      </c>
      <c r="E1741" s="31">
        <v>0.65500000000000003</v>
      </c>
      <c r="F1741" s="31">
        <v>0.14499999999999999</v>
      </c>
      <c r="G1741" s="31">
        <v>0.191</v>
      </c>
      <c r="H1741" s="31">
        <v>0.34899999999999998</v>
      </c>
      <c r="I1741" s="31">
        <v>0.30599999999999999</v>
      </c>
      <c r="J1741" s="31">
        <v>0.66094420600000003</v>
      </c>
      <c r="K1741" s="31">
        <v>8.9999999999999993E-3</v>
      </c>
      <c r="L1741" s="29">
        <f t="shared" si="27"/>
        <v>2.8234106962663978</v>
      </c>
    </row>
    <row r="1742" spans="1:12" x14ac:dyDescent="0.2">
      <c r="A1742">
        <v>4518</v>
      </c>
      <c r="B1742" s="43">
        <v>420</v>
      </c>
      <c r="C1742" s="43">
        <v>420</v>
      </c>
      <c r="D1742" s="43">
        <v>107</v>
      </c>
      <c r="E1742" s="31">
        <v>0.255</v>
      </c>
      <c r="F1742" s="31">
        <v>0.502</v>
      </c>
      <c r="G1742" s="31">
        <v>0.24299999999999999</v>
      </c>
      <c r="H1742" s="31">
        <v>0.186</v>
      </c>
      <c r="I1742" s="31">
        <v>6.9000000000000006E-2</v>
      </c>
      <c r="J1742" s="31">
        <v>0.25476190500000001</v>
      </c>
      <c r="K1742" s="31">
        <v>0</v>
      </c>
      <c r="L1742" s="29">
        <f t="shared" si="27"/>
        <v>1.8220000000000001</v>
      </c>
    </row>
    <row r="1743" spans="1:12" x14ac:dyDescent="0.2">
      <c r="A1743">
        <v>4519</v>
      </c>
      <c r="B1743" s="43">
        <v>600</v>
      </c>
      <c r="C1743" s="43">
        <v>600</v>
      </c>
      <c r="D1743" s="43">
        <v>401</v>
      </c>
      <c r="E1743" s="31">
        <v>0.66800000000000004</v>
      </c>
      <c r="F1743" s="31">
        <v>0.123</v>
      </c>
      <c r="G1743" s="31">
        <v>0.2</v>
      </c>
      <c r="H1743" s="31">
        <v>0.41699999999999998</v>
      </c>
      <c r="I1743" s="31">
        <v>0.252</v>
      </c>
      <c r="J1743" s="31">
        <v>0.67394958000000005</v>
      </c>
      <c r="K1743" s="31">
        <v>8.0000000000000002E-3</v>
      </c>
      <c r="L1743" s="29">
        <f t="shared" si="27"/>
        <v>2.804435483870968</v>
      </c>
    </row>
    <row r="1744" spans="1:12" x14ac:dyDescent="0.2">
      <c r="A1744">
        <v>4520</v>
      </c>
      <c r="B1744" s="43">
        <v>366</v>
      </c>
      <c r="C1744" s="43">
        <v>366</v>
      </c>
      <c r="D1744" s="43">
        <v>142</v>
      </c>
      <c r="E1744" s="31">
        <v>0.38800000000000001</v>
      </c>
      <c r="F1744" s="31">
        <v>0.33300000000000002</v>
      </c>
      <c r="G1744" s="31">
        <v>0.27600000000000002</v>
      </c>
      <c r="H1744" s="31">
        <v>0.219</v>
      </c>
      <c r="I1744" s="31">
        <v>0.16900000000000001</v>
      </c>
      <c r="J1744" s="31">
        <v>0.38904109599999998</v>
      </c>
      <c r="K1744" s="31">
        <v>3.0000000000000001E-3</v>
      </c>
      <c r="L1744" s="29">
        <f t="shared" si="27"/>
        <v>2.2246740220661985</v>
      </c>
    </row>
    <row r="1745" spans="1:12" x14ac:dyDescent="0.2">
      <c r="A1745">
        <v>4521</v>
      </c>
      <c r="B1745" s="43">
        <v>328</v>
      </c>
      <c r="C1745" s="43">
        <v>328</v>
      </c>
      <c r="D1745" s="43">
        <v>220</v>
      </c>
      <c r="E1745" s="31">
        <v>0.67100000000000004</v>
      </c>
      <c r="F1745" s="31">
        <v>9.8000000000000004E-2</v>
      </c>
      <c r="G1745" s="31">
        <v>0.22600000000000001</v>
      </c>
      <c r="H1745" s="31">
        <v>0.44800000000000001</v>
      </c>
      <c r="I1745" s="31">
        <v>0.223</v>
      </c>
      <c r="J1745" s="31">
        <v>0.674846626</v>
      </c>
      <c r="K1745" s="31">
        <v>6.0000000000000001E-3</v>
      </c>
      <c r="L1745" s="29">
        <f t="shared" si="27"/>
        <v>2.802816901408451</v>
      </c>
    </row>
    <row r="1746" spans="1:12" x14ac:dyDescent="0.2">
      <c r="A1746">
        <v>4523</v>
      </c>
      <c r="B1746" s="43">
        <v>399</v>
      </c>
      <c r="C1746" s="43">
        <v>399</v>
      </c>
      <c r="D1746" s="43">
        <v>220</v>
      </c>
      <c r="E1746" s="31">
        <v>0.55100000000000005</v>
      </c>
      <c r="F1746" s="31">
        <v>0.14299999999999999</v>
      </c>
      <c r="G1746" s="31">
        <v>0.216</v>
      </c>
      <c r="H1746" s="31">
        <v>0.371</v>
      </c>
      <c r="I1746" s="31">
        <v>0.18</v>
      </c>
      <c r="J1746" s="31">
        <v>0.606060606</v>
      </c>
      <c r="K1746" s="31">
        <v>0.09</v>
      </c>
      <c r="L1746" s="29">
        <f t="shared" si="27"/>
        <v>2.6461538461538461</v>
      </c>
    </row>
    <row r="1747" spans="1:12" x14ac:dyDescent="0.2">
      <c r="A1747">
        <v>4525</v>
      </c>
      <c r="B1747" s="43">
        <v>193</v>
      </c>
      <c r="C1747" s="43">
        <v>193</v>
      </c>
      <c r="D1747" s="43">
        <v>136</v>
      </c>
      <c r="E1747" s="31">
        <v>0.70499999999999996</v>
      </c>
      <c r="F1747" s="31">
        <v>0.11899999999999999</v>
      </c>
      <c r="G1747" s="31">
        <v>0.17599999999999999</v>
      </c>
      <c r="H1747" s="31">
        <v>0.29499999999999998</v>
      </c>
      <c r="I1747" s="31">
        <v>0.40899999999999997</v>
      </c>
      <c r="J1747" s="31">
        <v>0.70466321200000004</v>
      </c>
      <c r="K1747" s="31">
        <v>0</v>
      </c>
      <c r="L1747" s="29">
        <f t="shared" si="27"/>
        <v>2.992</v>
      </c>
    </row>
    <row r="1748" spans="1:12" x14ac:dyDescent="0.2">
      <c r="A1748">
        <v>4527</v>
      </c>
      <c r="B1748" s="43">
        <v>204</v>
      </c>
      <c r="C1748" s="43">
        <v>204</v>
      </c>
      <c r="D1748" s="43">
        <v>113</v>
      </c>
      <c r="E1748" s="31">
        <v>0.55400000000000005</v>
      </c>
      <c r="F1748" s="31">
        <v>0.18099999999999999</v>
      </c>
      <c r="G1748" s="31">
        <v>0.255</v>
      </c>
      <c r="H1748" s="31">
        <v>0.32800000000000001</v>
      </c>
      <c r="I1748" s="31">
        <v>0.22500000000000001</v>
      </c>
      <c r="J1748" s="31">
        <v>0.55940594099999996</v>
      </c>
      <c r="K1748" s="31">
        <v>0.01</v>
      </c>
      <c r="L1748" s="29">
        <f t="shared" si="27"/>
        <v>2.6010101010101012</v>
      </c>
    </row>
    <row r="1749" spans="1:12" x14ac:dyDescent="0.2">
      <c r="A1749">
        <v>4528</v>
      </c>
      <c r="B1749" s="43">
        <v>413</v>
      </c>
      <c r="C1749" s="43">
        <v>413</v>
      </c>
      <c r="D1749" s="43">
        <v>304</v>
      </c>
      <c r="E1749" s="31">
        <v>0.73599999999999999</v>
      </c>
      <c r="F1749" s="31">
        <v>7.0000000000000007E-2</v>
      </c>
      <c r="G1749" s="31">
        <v>0.16900000000000001</v>
      </c>
      <c r="H1749" s="31">
        <v>0.36599999999999999</v>
      </c>
      <c r="I1749" s="31">
        <v>0.37</v>
      </c>
      <c r="J1749" s="31">
        <v>0.75434243199999995</v>
      </c>
      <c r="K1749" s="31">
        <v>2.4E-2</v>
      </c>
      <c r="L1749" s="29">
        <f t="shared" si="27"/>
        <v>3.0594262295081966</v>
      </c>
    </row>
    <row r="1750" spans="1:12" x14ac:dyDescent="0.2">
      <c r="A1750">
        <v>4529</v>
      </c>
      <c r="B1750" s="43">
        <v>530</v>
      </c>
      <c r="C1750" s="43">
        <v>530</v>
      </c>
      <c r="D1750" s="43">
        <v>384</v>
      </c>
      <c r="E1750" s="31">
        <v>0.72499999999999998</v>
      </c>
      <c r="F1750" s="31">
        <v>0.109</v>
      </c>
      <c r="G1750" s="31">
        <v>0.16200000000000001</v>
      </c>
      <c r="H1750" s="31">
        <v>0.29799999999999999</v>
      </c>
      <c r="I1750" s="31">
        <v>0.42599999999999999</v>
      </c>
      <c r="J1750" s="31">
        <v>0.72727272700000001</v>
      </c>
      <c r="K1750" s="31">
        <v>4.0000000000000001E-3</v>
      </c>
      <c r="L1750" s="29">
        <f t="shared" si="27"/>
        <v>3.0431726907630519</v>
      </c>
    </row>
    <row r="1751" spans="1:12" x14ac:dyDescent="0.2">
      <c r="A1751">
        <v>4530</v>
      </c>
      <c r="B1751" s="43">
        <v>401</v>
      </c>
      <c r="C1751" s="43">
        <v>401</v>
      </c>
      <c r="D1751" s="43">
        <v>319</v>
      </c>
      <c r="E1751" s="31">
        <v>0.79600000000000004</v>
      </c>
      <c r="F1751" s="31">
        <v>0.11</v>
      </c>
      <c r="G1751" s="31">
        <v>9.5000000000000001E-2</v>
      </c>
      <c r="H1751" s="31">
        <v>0.24199999999999999</v>
      </c>
      <c r="I1751" s="31">
        <v>0.55400000000000005</v>
      </c>
      <c r="J1751" s="31">
        <v>0.79551122200000002</v>
      </c>
      <c r="K1751" s="31">
        <v>0</v>
      </c>
      <c r="L1751" s="29">
        <f t="shared" si="27"/>
        <v>3.242</v>
      </c>
    </row>
    <row r="1752" spans="1:12" x14ac:dyDescent="0.2">
      <c r="A1752">
        <v>4532</v>
      </c>
      <c r="B1752" s="43">
        <v>287</v>
      </c>
      <c r="C1752" s="43">
        <v>287</v>
      </c>
      <c r="D1752" s="43">
        <v>254</v>
      </c>
      <c r="E1752" s="31">
        <v>0.88500000000000001</v>
      </c>
      <c r="F1752" s="31">
        <v>4.9000000000000002E-2</v>
      </c>
      <c r="G1752" s="31">
        <v>5.1999999999999998E-2</v>
      </c>
      <c r="H1752" s="31">
        <v>0.13600000000000001</v>
      </c>
      <c r="I1752" s="31">
        <v>0.749</v>
      </c>
      <c r="J1752" s="31">
        <v>0.89752650199999995</v>
      </c>
      <c r="K1752" s="31">
        <v>1.4E-2</v>
      </c>
      <c r="L1752" s="29">
        <f t="shared" si="27"/>
        <v>3.6075050709939149</v>
      </c>
    </row>
    <row r="1753" spans="1:12" x14ac:dyDescent="0.2">
      <c r="A1753">
        <v>4533</v>
      </c>
      <c r="B1753" s="43">
        <v>246</v>
      </c>
      <c r="C1753" s="43">
        <v>246</v>
      </c>
      <c r="D1753" s="43">
        <v>115</v>
      </c>
      <c r="E1753" s="31">
        <v>0.46700000000000003</v>
      </c>
      <c r="F1753" s="31">
        <v>0.30499999999999999</v>
      </c>
      <c r="G1753" s="31">
        <v>0.22800000000000001</v>
      </c>
      <c r="H1753" s="31">
        <v>0.28000000000000003</v>
      </c>
      <c r="I1753" s="31">
        <v>0.187</v>
      </c>
      <c r="J1753" s="31">
        <v>0.46747967499999998</v>
      </c>
      <c r="K1753" s="31">
        <v>0</v>
      </c>
      <c r="L1753" s="29">
        <f t="shared" si="27"/>
        <v>2.3490000000000002</v>
      </c>
    </row>
    <row r="1754" spans="1:12" x14ac:dyDescent="0.2">
      <c r="A1754">
        <v>4534</v>
      </c>
      <c r="B1754" s="43">
        <v>274</v>
      </c>
      <c r="C1754" s="43">
        <v>274</v>
      </c>
      <c r="D1754" s="43">
        <v>195</v>
      </c>
      <c r="E1754" s="31">
        <v>0.71199999999999997</v>
      </c>
      <c r="F1754" s="31">
        <v>0.12</v>
      </c>
      <c r="G1754" s="31">
        <v>0.157</v>
      </c>
      <c r="H1754" s="31">
        <v>0.32100000000000001</v>
      </c>
      <c r="I1754" s="31">
        <v>0.39100000000000001</v>
      </c>
      <c r="J1754" s="31">
        <v>0.71955719600000001</v>
      </c>
      <c r="K1754" s="31">
        <v>1.0999999999999999E-2</v>
      </c>
      <c r="L1754" s="29">
        <f t="shared" si="27"/>
        <v>2.9939332659251772</v>
      </c>
    </row>
    <row r="1755" spans="1:12" x14ac:dyDescent="0.2">
      <c r="A1755">
        <v>4535</v>
      </c>
      <c r="B1755" s="43">
        <v>236</v>
      </c>
      <c r="C1755" s="43">
        <v>236</v>
      </c>
      <c r="D1755" s="43">
        <v>62</v>
      </c>
      <c r="E1755" s="31">
        <v>0.26300000000000001</v>
      </c>
      <c r="F1755" s="31">
        <v>0.49199999999999999</v>
      </c>
      <c r="G1755" s="31">
        <v>0.24199999999999999</v>
      </c>
      <c r="H1755" s="31">
        <v>0.182</v>
      </c>
      <c r="I1755" s="31">
        <v>8.1000000000000003E-2</v>
      </c>
      <c r="J1755" s="31">
        <v>0.26382978699999998</v>
      </c>
      <c r="K1755" s="31">
        <v>4.0000000000000001E-3</v>
      </c>
      <c r="L1755" s="29">
        <f t="shared" si="27"/>
        <v>1.8534136546184741</v>
      </c>
    </row>
    <row r="1756" spans="1:12" x14ac:dyDescent="0.2">
      <c r="A1756">
        <v>4536</v>
      </c>
      <c r="B1756" s="43">
        <v>657</v>
      </c>
      <c r="C1756" s="43">
        <v>657</v>
      </c>
      <c r="D1756" s="43">
        <v>213</v>
      </c>
      <c r="E1756" s="31">
        <v>0.32400000000000001</v>
      </c>
      <c r="F1756" s="31">
        <v>0.41899999999999998</v>
      </c>
      <c r="G1756" s="31">
        <v>0.24199999999999999</v>
      </c>
      <c r="H1756" s="31">
        <v>0.23100000000000001</v>
      </c>
      <c r="I1756" s="31">
        <v>9.2999999999999999E-2</v>
      </c>
      <c r="J1756" s="31">
        <v>0.329211747</v>
      </c>
      <c r="K1756" s="31">
        <v>1.4999999999999999E-2</v>
      </c>
      <c r="L1756" s="29">
        <f t="shared" si="27"/>
        <v>1.9979695431472082</v>
      </c>
    </row>
    <row r="1757" spans="1:12" x14ac:dyDescent="0.2">
      <c r="A1757">
        <v>4537</v>
      </c>
      <c r="B1757" s="43">
        <v>233</v>
      </c>
      <c r="C1757" s="43">
        <v>233</v>
      </c>
      <c r="D1757" s="43">
        <v>153</v>
      </c>
      <c r="E1757" s="31">
        <v>0.65700000000000003</v>
      </c>
      <c r="F1757" s="31">
        <v>0.159</v>
      </c>
      <c r="G1757" s="31">
        <v>0.18</v>
      </c>
      <c r="H1757" s="31">
        <v>0.29199999999999998</v>
      </c>
      <c r="I1757" s="31">
        <v>0.36499999999999999</v>
      </c>
      <c r="J1757" s="31">
        <v>0.65948275899999997</v>
      </c>
      <c r="K1757" s="31">
        <v>4.0000000000000001E-3</v>
      </c>
      <c r="L1757" s="29">
        <f t="shared" si="27"/>
        <v>2.8664658634538154</v>
      </c>
    </row>
    <row r="1758" spans="1:12" x14ac:dyDescent="0.2">
      <c r="A1758">
        <v>4538</v>
      </c>
      <c r="B1758" s="43">
        <v>264</v>
      </c>
      <c r="C1758" s="43">
        <v>264</v>
      </c>
      <c r="D1758" s="43">
        <v>156</v>
      </c>
      <c r="E1758" s="31">
        <v>0.59099999999999997</v>
      </c>
      <c r="F1758" s="31">
        <v>0.22700000000000001</v>
      </c>
      <c r="G1758" s="31">
        <v>0.17399999999999999</v>
      </c>
      <c r="H1758" s="31">
        <v>0.29899999999999999</v>
      </c>
      <c r="I1758" s="31">
        <v>0.29199999999999998</v>
      </c>
      <c r="J1758" s="31">
        <v>0.59541984699999995</v>
      </c>
      <c r="K1758" s="31">
        <v>8.0000000000000002E-3</v>
      </c>
      <c r="L1758" s="29">
        <f t="shared" si="27"/>
        <v>2.661290322580645</v>
      </c>
    </row>
    <row r="1759" spans="1:12" x14ac:dyDescent="0.2">
      <c r="A1759">
        <v>4540</v>
      </c>
      <c r="B1759" s="43">
        <v>507</v>
      </c>
      <c r="C1759" s="43">
        <v>507</v>
      </c>
      <c r="D1759" s="43">
        <v>416</v>
      </c>
      <c r="E1759" s="31">
        <v>0.82099999999999995</v>
      </c>
      <c r="F1759" s="31">
        <v>6.0999999999999999E-2</v>
      </c>
      <c r="G1759" s="31">
        <v>0.10299999999999999</v>
      </c>
      <c r="H1759" s="31">
        <v>0.371</v>
      </c>
      <c r="I1759" s="31">
        <v>0.45</v>
      </c>
      <c r="J1759" s="31">
        <v>0.83366733500000001</v>
      </c>
      <c r="K1759" s="31">
        <v>1.6E-2</v>
      </c>
      <c r="L1759" s="29">
        <f t="shared" si="27"/>
        <v>3.2317073170731705</v>
      </c>
    </row>
    <row r="1760" spans="1:12" x14ac:dyDescent="0.2">
      <c r="A1760">
        <v>4541</v>
      </c>
      <c r="B1760" s="43">
        <v>236</v>
      </c>
      <c r="C1760" s="43">
        <v>236</v>
      </c>
      <c r="D1760" s="43">
        <v>141</v>
      </c>
      <c r="E1760" s="31">
        <v>0.59699999999999998</v>
      </c>
      <c r="F1760" s="31">
        <v>0.20799999999999999</v>
      </c>
      <c r="G1760" s="31">
        <v>0.19500000000000001</v>
      </c>
      <c r="H1760" s="31">
        <v>0.254</v>
      </c>
      <c r="I1760" s="31">
        <v>0.34300000000000003</v>
      </c>
      <c r="J1760" s="31">
        <v>0.59745762700000005</v>
      </c>
      <c r="K1760" s="31">
        <v>0</v>
      </c>
      <c r="L1760" s="29">
        <f t="shared" si="27"/>
        <v>2.7320000000000002</v>
      </c>
    </row>
    <row r="1761" spans="1:12" x14ac:dyDescent="0.2">
      <c r="A1761">
        <v>4542</v>
      </c>
      <c r="B1761" s="43">
        <v>541</v>
      </c>
      <c r="C1761" s="43">
        <v>541</v>
      </c>
      <c r="D1761" s="43">
        <v>453</v>
      </c>
      <c r="E1761" s="31">
        <v>0.83699999999999997</v>
      </c>
      <c r="F1761" s="31">
        <v>4.5999999999999999E-2</v>
      </c>
      <c r="G1761" s="31">
        <v>0.1</v>
      </c>
      <c r="H1761" s="31">
        <v>0.29199999999999998</v>
      </c>
      <c r="I1761" s="31">
        <v>0.54500000000000004</v>
      </c>
      <c r="J1761" s="31">
        <v>0.85150375899999997</v>
      </c>
      <c r="K1761" s="31">
        <v>1.7000000000000001E-2</v>
      </c>
      <c r="L1761" s="29">
        <f t="shared" si="27"/>
        <v>3.3591047812817907</v>
      </c>
    </row>
    <row r="1762" spans="1:12" x14ac:dyDescent="0.2">
      <c r="A1762">
        <v>4543</v>
      </c>
      <c r="B1762" s="43">
        <v>280</v>
      </c>
      <c r="C1762" s="43">
        <v>280</v>
      </c>
      <c r="D1762" s="43">
        <v>212</v>
      </c>
      <c r="E1762" s="31">
        <v>0.75700000000000001</v>
      </c>
      <c r="F1762" s="31">
        <v>9.2999999999999999E-2</v>
      </c>
      <c r="G1762" s="31">
        <v>0.13900000000000001</v>
      </c>
      <c r="H1762" s="31">
        <v>0.23899999999999999</v>
      </c>
      <c r="I1762" s="31">
        <v>0.51800000000000002</v>
      </c>
      <c r="J1762" s="31">
        <v>0.76534296000000002</v>
      </c>
      <c r="K1762" s="31">
        <v>1.0999999999999999E-2</v>
      </c>
      <c r="L1762" s="29">
        <f t="shared" si="27"/>
        <v>3.1951466127401416</v>
      </c>
    </row>
    <row r="1763" spans="1:12" x14ac:dyDescent="0.2">
      <c r="A1763">
        <v>4544</v>
      </c>
      <c r="B1763" s="43">
        <v>438</v>
      </c>
      <c r="C1763" s="43">
        <v>438</v>
      </c>
      <c r="D1763" s="43">
        <v>302</v>
      </c>
      <c r="E1763" s="31">
        <v>0.68899999999999995</v>
      </c>
      <c r="F1763" s="31">
        <v>0.123</v>
      </c>
      <c r="G1763" s="31">
        <v>0.17599999999999999</v>
      </c>
      <c r="H1763" s="31">
        <v>0.34899999999999998</v>
      </c>
      <c r="I1763" s="31">
        <v>0.34</v>
      </c>
      <c r="J1763" s="31">
        <v>0.69745958399999997</v>
      </c>
      <c r="K1763" s="31">
        <v>1.0999999999999999E-2</v>
      </c>
      <c r="L1763" s="29">
        <f t="shared" si="27"/>
        <v>2.914054600606673</v>
      </c>
    </row>
    <row r="1764" spans="1:12" x14ac:dyDescent="0.2">
      <c r="A1764">
        <v>4545</v>
      </c>
      <c r="B1764" s="43">
        <v>315</v>
      </c>
      <c r="C1764" s="43">
        <v>315</v>
      </c>
      <c r="D1764" s="43">
        <v>186</v>
      </c>
      <c r="E1764" s="31">
        <v>0.59</v>
      </c>
      <c r="F1764" s="31">
        <v>0.22500000000000001</v>
      </c>
      <c r="G1764" s="31">
        <v>0.17799999999999999</v>
      </c>
      <c r="H1764" s="31">
        <v>0.29499999999999998</v>
      </c>
      <c r="I1764" s="31">
        <v>0.29499999999999998</v>
      </c>
      <c r="J1764" s="31">
        <v>0.594249201</v>
      </c>
      <c r="K1764" s="31">
        <v>6.0000000000000001E-3</v>
      </c>
      <c r="L1764" s="29">
        <f t="shared" si="27"/>
        <v>2.6619718309859155</v>
      </c>
    </row>
    <row r="1765" spans="1:12" x14ac:dyDescent="0.2">
      <c r="A1765">
        <v>4547</v>
      </c>
      <c r="B1765" s="43">
        <v>516</v>
      </c>
      <c r="C1765" s="43">
        <v>516</v>
      </c>
      <c r="D1765" s="43">
        <v>273</v>
      </c>
      <c r="E1765" s="31">
        <v>0.52900000000000003</v>
      </c>
      <c r="F1765" s="31">
        <v>0.24399999999999999</v>
      </c>
      <c r="G1765" s="31">
        <v>0.223</v>
      </c>
      <c r="H1765" s="31">
        <v>0.26400000000000001</v>
      </c>
      <c r="I1765" s="31">
        <v>0.26600000000000001</v>
      </c>
      <c r="J1765" s="31">
        <v>0.53112840500000003</v>
      </c>
      <c r="K1765" s="31">
        <v>4.0000000000000001E-3</v>
      </c>
      <c r="L1765" s="29">
        <f t="shared" si="27"/>
        <v>2.5562248995983938</v>
      </c>
    </row>
    <row r="1766" spans="1:12" x14ac:dyDescent="0.2">
      <c r="A1766">
        <v>4548</v>
      </c>
      <c r="B1766" s="43">
        <v>317</v>
      </c>
      <c r="C1766" s="43">
        <v>317</v>
      </c>
      <c r="D1766" s="43">
        <v>248</v>
      </c>
      <c r="E1766" s="31">
        <v>0.78200000000000003</v>
      </c>
      <c r="F1766" s="31">
        <v>6.3E-2</v>
      </c>
      <c r="G1766" s="31">
        <v>0.14499999999999999</v>
      </c>
      <c r="H1766" s="31">
        <v>0.31900000000000001</v>
      </c>
      <c r="I1766" s="31">
        <v>0.46400000000000002</v>
      </c>
      <c r="J1766" s="31">
        <v>0.789808917</v>
      </c>
      <c r="K1766" s="31">
        <v>8.9999999999999993E-3</v>
      </c>
      <c r="L1766" s="29">
        <f t="shared" si="27"/>
        <v>3.1947527749747735</v>
      </c>
    </row>
    <row r="1767" spans="1:12" x14ac:dyDescent="0.2">
      <c r="A1767">
        <v>4549</v>
      </c>
      <c r="B1767" s="43">
        <v>243</v>
      </c>
      <c r="C1767" s="43">
        <v>243</v>
      </c>
      <c r="D1767" s="43">
        <v>160</v>
      </c>
      <c r="E1767" s="31">
        <v>0.65800000000000003</v>
      </c>
      <c r="F1767" s="31">
        <v>9.9000000000000005E-2</v>
      </c>
      <c r="G1767" s="31">
        <v>0.20200000000000001</v>
      </c>
      <c r="H1767" s="31">
        <v>0.38300000000000001</v>
      </c>
      <c r="I1767" s="31">
        <v>0.27600000000000002</v>
      </c>
      <c r="J1767" s="31">
        <v>0.68669527900000005</v>
      </c>
      <c r="K1767" s="31">
        <v>4.1000000000000002E-2</v>
      </c>
      <c r="L1767" s="29">
        <f t="shared" si="27"/>
        <v>2.8738269030239838</v>
      </c>
    </row>
    <row r="1768" spans="1:12" x14ac:dyDescent="0.2">
      <c r="A1768">
        <v>4550</v>
      </c>
      <c r="B1768" s="43">
        <v>438</v>
      </c>
      <c r="C1768" s="43">
        <v>438</v>
      </c>
      <c r="D1768" s="43">
        <v>297</v>
      </c>
      <c r="E1768" s="31">
        <v>0.67800000000000005</v>
      </c>
      <c r="F1768" s="31">
        <v>0.112</v>
      </c>
      <c r="G1768" s="31">
        <v>0.185</v>
      </c>
      <c r="H1768" s="31">
        <v>0.41299999999999998</v>
      </c>
      <c r="I1768" s="31">
        <v>0.26500000000000001</v>
      </c>
      <c r="J1768" s="31">
        <v>0.69555035099999996</v>
      </c>
      <c r="K1768" s="31">
        <v>2.5000000000000001E-2</v>
      </c>
      <c r="L1768" s="29">
        <f t="shared" si="27"/>
        <v>2.8523076923076922</v>
      </c>
    </row>
    <row r="1769" spans="1:12" x14ac:dyDescent="0.2">
      <c r="A1769">
        <v>4551</v>
      </c>
      <c r="B1769" s="43">
        <v>165</v>
      </c>
      <c r="C1769" s="43">
        <v>165</v>
      </c>
      <c r="D1769" s="43">
        <v>118</v>
      </c>
      <c r="E1769" s="31">
        <v>0.71499999999999997</v>
      </c>
      <c r="F1769" s="31">
        <v>0.13300000000000001</v>
      </c>
      <c r="G1769" s="31">
        <v>0.14499999999999999</v>
      </c>
      <c r="H1769" s="31">
        <v>0.35199999999999998</v>
      </c>
      <c r="I1769" s="31">
        <v>0.36399999999999999</v>
      </c>
      <c r="J1769" s="31">
        <v>0.71951219499999997</v>
      </c>
      <c r="K1769" s="31">
        <v>6.0000000000000001E-3</v>
      </c>
      <c r="L1769" s="29">
        <f t="shared" si="27"/>
        <v>2.9527162977867203</v>
      </c>
    </row>
    <row r="1770" spans="1:12" x14ac:dyDescent="0.2">
      <c r="A1770">
        <v>4553</v>
      </c>
      <c r="B1770" s="43">
        <v>168</v>
      </c>
      <c r="C1770" s="43">
        <v>168</v>
      </c>
      <c r="D1770" s="43">
        <v>97</v>
      </c>
      <c r="E1770" s="31">
        <v>0.57699999999999996</v>
      </c>
      <c r="F1770" s="31">
        <v>0.20200000000000001</v>
      </c>
      <c r="G1770" s="31">
        <v>0.185</v>
      </c>
      <c r="H1770" s="31">
        <v>0.29799999999999999</v>
      </c>
      <c r="I1770" s="31">
        <v>0.28000000000000003</v>
      </c>
      <c r="J1770" s="31">
        <v>0.59876543199999999</v>
      </c>
      <c r="K1770" s="31">
        <v>3.5999999999999997E-2</v>
      </c>
      <c r="L1770" s="29">
        <f t="shared" si="27"/>
        <v>2.6825726141078841</v>
      </c>
    </row>
    <row r="1771" spans="1:12" x14ac:dyDescent="0.2">
      <c r="A1771">
        <v>4554</v>
      </c>
      <c r="B1771" s="43">
        <v>471</v>
      </c>
      <c r="C1771" s="43">
        <v>471</v>
      </c>
      <c r="D1771" s="43">
        <v>262</v>
      </c>
      <c r="E1771" s="31">
        <v>0.55600000000000005</v>
      </c>
      <c r="F1771" s="31">
        <v>0.24399999999999999</v>
      </c>
      <c r="G1771" s="31">
        <v>0.19500000000000001</v>
      </c>
      <c r="H1771" s="31">
        <v>0.39900000000000002</v>
      </c>
      <c r="I1771" s="31">
        <v>0.157</v>
      </c>
      <c r="J1771" s="31">
        <v>0.55863539399999995</v>
      </c>
      <c r="K1771" s="31">
        <v>4.0000000000000001E-3</v>
      </c>
      <c r="L1771" s="29">
        <f t="shared" si="27"/>
        <v>2.4688755020080322</v>
      </c>
    </row>
    <row r="1772" spans="1:12" x14ac:dyDescent="0.2">
      <c r="A1772">
        <v>4555</v>
      </c>
      <c r="B1772" s="43">
        <v>308</v>
      </c>
      <c r="C1772" s="43">
        <v>308</v>
      </c>
      <c r="D1772" s="43">
        <v>41</v>
      </c>
      <c r="E1772" s="31">
        <v>0.13300000000000001</v>
      </c>
      <c r="F1772" s="31">
        <v>0.62</v>
      </c>
      <c r="G1772" s="31">
        <v>0.23400000000000001</v>
      </c>
      <c r="H1772" s="31">
        <v>0.114</v>
      </c>
      <c r="I1772" s="31">
        <v>1.9E-2</v>
      </c>
      <c r="J1772" s="31">
        <v>0.13486842099999999</v>
      </c>
      <c r="K1772" s="31">
        <v>1.2999999999999999E-2</v>
      </c>
      <c r="L1772" s="29">
        <f t="shared" si="27"/>
        <v>1.5258358662613984</v>
      </c>
    </row>
    <row r="1773" spans="1:12" x14ac:dyDescent="0.2">
      <c r="A1773">
        <v>4557</v>
      </c>
      <c r="B1773" s="43">
        <v>414</v>
      </c>
      <c r="C1773" s="43">
        <v>414</v>
      </c>
      <c r="D1773" s="43">
        <v>229</v>
      </c>
      <c r="E1773" s="31">
        <v>0.55300000000000005</v>
      </c>
      <c r="F1773" s="31">
        <v>0.23699999999999999</v>
      </c>
      <c r="G1773" s="31">
        <v>0.20300000000000001</v>
      </c>
      <c r="H1773" s="31">
        <v>0.28299999999999997</v>
      </c>
      <c r="I1773" s="31">
        <v>0.27100000000000002</v>
      </c>
      <c r="J1773" s="31">
        <v>0.55717761600000004</v>
      </c>
      <c r="K1773" s="31">
        <v>7.0000000000000001E-3</v>
      </c>
      <c r="L1773" s="29">
        <f t="shared" si="27"/>
        <v>2.594159113796576</v>
      </c>
    </row>
    <row r="1774" spans="1:12" x14ac:dyDescent="0.2">
      <c r="A1774">
        <v>4558</v>
      </c>
      <c r="B1774" s="43">
        <v>103</v>
      </c>
      <c r="C1774" s="43">
        <v>103</v>
      </c>
      <c r="D1774" s="43">
        <v>53</v>
      </c>
      <c r="E1774" s="31">
        <v>0.51500000000000001</v>
      </c>
      <c r="F1774" s="31">
        <v>0.184</v>
      </c>
      <c r="G1774" s="31">
        <v>0.223</v>
      </c>
      <c r="H1774" s="31">
        <v>0.29099999999999998</v>
      </c>
      <c r="I1774" s="31">
        <v>0.223</v>
      </c>
      <c r="J1774" s="31">
        <v>0.55789473700000003</v>
      </c>
      <c r="K1774" s="31">
        <v>7.8E-2</v>
      </c>
      <c r="L1774" s="29">
        <f t="shared" si="27"/>
        <v>2.5976138828633406</v>
      </c>
    </row>
    <row r="1775" spans="1:12" x14ac:dyDescent="0.2">
      <c r="A1775">
        <v>4559</v>
      </c>
      <c r="B1775" s="43">
        <v>78</v>
      </c>
      <c r="C1775" s="43">
        <v>78</v>
      </c>
      <c r="D1775" s="43">
        <v>48</v>
      </c>
      <c r="E1775" s="31">
        <v>0.61499999999999999</v>
      </c>
      <c r="F1775" s="31">
        <v>0.128</v>
      </c>
      <c r="G1775" s="31">
        <v>0.25600000000000001</v>
      </c>
      <c r="H1775" s="31">
        <v>0.39700000000000002</v>
      </c>
      <c r="I1775" s="31">
        <v>0.218</v>
      </c>
      <c r="J1775" s="31">
        <v>0.61538461499999997</v>
      </c>
      <c r="K1775" s="31">
        <v>0</v>
      </c>
      <c r="L1775" s="29">
        <f t="shared" si="27"/>
        <v>2.7029999999999998</v>
      </c>
    </row>
    <row r="1776" spans="1:12" x14ac:dyDescent="0.2">
      <c r="A1776">
        <v>4560</v>
      </c>
      <c r="B1776" s="43">
        <v>336</v>
      </c>
      <c r="C1776" s="43">
        <v>336</v>
      </c>
      <c r="D1776" s="43">
        <v>222</v>
      </c>
      <c r="E1776" s="31">
        <v>0.66100000000000003</v>
      </c>
      <c r="F1776" s="31">
        <v>0.161</v>
      </c>
      <c r="G1776" s="31">
        <v>0.14599999999999999</v>
      </c>
      <c r="H1776" s="31">
        <v>0.27700000000000002</v>
      </c>
      <c r="I1776" s="31">
        <v>0.38400000000000001</v>
      </c>
      <c r="J1776" s="31">
        <v>0.683076923</v>
      </c>
      <c r="K1776" s="31">
        <v>3.3000000000000002E-2</v>
      </c>
      <c r="L1776" s="29">
        <f t="shared" si="27"/>
        <v>2.9162357807652537</v>
      </c>
    </row>
    <row r="1777" spans="1:12" x14ac:dyDescent="0.2">
      <c r="A1777">
        <v>4561</v>
      </c>
      <c r="B1777" s="43">
        <v>1071</v>
      </c>
      <c r="C1777" s="43">
        <v>1071</v>
      </c>
      <c r="D1777" s="43">
        <v>657</v>
      </c>
      <c r="E1777" s="31">
        <v>0.61299999999999999</v>
      </c>
      <c r="F1777" s="31">
        <v>0.155</v>
      </c>
      <c r="G1777" s="31">
        <v>0.20599999999999999</v>
      </c>
      <c r="H1777" s="31">
        <v>0.35</v>
      </c>
      <c r="I1777" s="31">
        <v>0.26300000000000001</v>
      </c>
      <c r="J1777" s="31">
        <v>0.62931034500000005</v>
      </c>
      <c r="K1777" s="31">
        <v>2.5000000000000001E-2</v>
      </c>
      <c r="L1777" s="29">
        <f t="shared" si="27"/>
        <v>2.7374358974358972</v>
      </c>
    </row>
    <row r="1778" spans="1:12" x14ac:dyDescent="0.2">
      <c r="A1778">
        <v>4562</v>
      </c>
      <c r="B1778" s="43">
        <v>152</v>
      </c>
      <c r="C1778" s="43">
        <v>152</v>
      </c>
      <c r="D1778" s="43">
        <v>88</v>
      </c>
      <c r="E1778" s="31">
        <v>0.57899999999999996</v>
      </c>
      <c r="F1778" s="31">
        <v>0.17799999999999999</v>
      </c>
      <c r="G1778" s="31">
        <v>0.24299999999999999</v>
      </c>
      <c r="H1778" s="31">
        <v>0.29599999999999999</v>
      </c>
      <c r="I1778" s="31">
        <v>0.28299999999999997</v>
      </c>
      <c r="J1778" s="31">
        <v>0.57894736800000002</v>
      </c>
      <c r="K1778" s="31">
        <v>0</v>
      </c>
      <c r="L1778" s="29">
        <f t="shared" si="27"/>
        <v>2.6839999999999997</v>
      </c>
    </row>
    <row r="1779" spans="1:12" x14ac:dyDescent="0.2">
      <c r="A1779">
        <v>4563</v>
      </c>
      <c r="B1779" s="43">
        <v>252</v>
      </c>
      <c r="C1779" s="43">
        <v>252</v>
      </c>
      <c r="D1779" s="43">
        <v>212</v>
      </c>
      <c r="E1779" s="31">
        <v>0.84099999999999997</v>
      </c>
      <c r="F1779" s="31">
        <v>2.8000000000000001E-2</v>
      </c>
      <c r="G1779" s="31">
        <v>0.11899999999999999</v>
      </c>
      <c r="H1779" s="31">
        <v>0.27400000000000002</v>
      </c>
      <c r="I1779" s="31">
        <v>0.56699999999999995</v>
      </c>
      <c r="J1779" s="31">
        <v>0.85140562200000003</v>
      </c>
      <c r="K1779" s="31">
        <v>1.2E-2</v>
      </c>
      <c r="L1779" s="29">
        <f t="shared" si="27"/>
        <v>3.3967611336032388</v>
      </c>
    </row>
    <row r="1780" spans="1:12" x14ac:dyDescent="0.2">
      <c r="A1780">
        <v>4564</v>
      </c>
      <c r="B1780" s="43">
        <v>726</v>
      </c>
      <c r="C1780" s="43">
        <v>726</v>
      </c>
      <c r="D1780" s="43">
        <v>182</v>
      </c>
      <c r="E1780" s="31">
        <v>0.251</v>
      </c>
      <c r="F1780" s="31">
        <v>0.45300000000000001</v>
      </c>
      <c r="G1780" s="31">
        <v>0.28699999999999998</v>
      </c>
      <c r="H1780" s="31">
        <v>0.2</v>
      </c>
      <c r="I1780" s="31">
        <v>5.0999999999999997E-2</v>
      </c>
      <c r="J1780" s="31">
        <v>0.25312934599999998</v>
      </c>
      <c r="K1780" s="31">
        <v>0.01</v>
      </c>
      <c r="L1780" s="29">
        <f t="shared" si="27"/>
        <v>1.8494949494949495</v>
      </c>
    </row>
    <row r="1781" spans="1:12" x14ac:dyDescent="0.2">
      <c r="A1781">
        <v>4565</v>
      </c>
      <c r="B1781" s="43">
        <v>293</v>
      </c>
      <c r="C1781" s="43">
        <v>293</v>
      </c>
      <c r="D1781" s="43">
        <v>248</v>
      </c>
      <c r="E1781" s="31">
        <v>0.84599999999999997</v>
      </c>
      <c r="F1781" s="31">
        <v>5.8000000000000003E-2</v>
      </c>
      <c r="G1781" s="31">
        <v>8.8999999999999996E-2</v>
      </c>
      <c r="H1781" s="31">
        <v>0.23899999999999999</v>
      </c>
      <c r="I1781" s="31">
        <v>0.60799999999999998</v>
      </c>
      <c r="J1781" s="31">
        <v>0.85223367699999997</v>
      </c>
      <c r="K1781" s="31">
        <v>7.0000000000000001E-3</v>
      </c>
      <c r="L1781" s="29">
        <f t="shared" si="27"/>
        <v>3.4088620342396774</v>
      </c>
    </row>
    <row r="1782" spans="1:12" x14ac:dyDescent="0.2">
      <c r="A1782">
        <v>4567</v>
      </c>
      <c r="B1782" s="43">
        <v>571</v>
      </c>
      <c r="C1782" s="43">
        <v>571</v>
      </c>
      <c r="D1782" s="43">
        <v>500</v>
      </c>
      <c r="E1782" s="31">
        <v>0.876</v>
      </c>
      <c r="F1782" s="31">
        <v>3.2000000000000001E-2</v>
      </c>
      <c r="G1782" s="31">
        <v>8.4000000000000005E-2</v>
      </c>
      <c r="H1782" s="31">
        <v>0.315</v>
      </c>
      <c r="I1782" s="31">
        <v>0.56000000000000005</v>
      </c>
      <c r="J1782" s="31">
        <v>0.883392226</v>
      </c>
      <c r="K1782" s="31">
        <v>8.9999999999999993E-3</v>
      </c>
      <c r="L1782" s="29">
        <f t="shared" si="27"/>
        <v>3.4157416750756813</v>
      </c>
    </row>
    <row r="1783" spans="1:12" x14ac:dyDescent="0.2">
      <c r="A1783">
        <v>4568</v>
      </c>
      <c r="B1783" s="43">
        <v>149</v>
      </c>
      <c r="C1783" s="43">
        <v>149</v>
      </c>
      <c r="D1783" s="43">
        <v>125</v>
      </c>
      <c r="E1783" s="31">
        <v>0.83899999999999997</v>
      </c>
      <c r="F1783" s="31">
        <v>3.4000000000000002E-2</v>
      </c>
      <c r="G1783" s="31">
        <v>0.128</v>
      </c>
      <c r="H1783" s="31">
        <v>0.36199999999999999</v>
      </c>
      <c r="I1783" s="31">
        <v>0.47699999999999998</v>
      </c>
      <c r="J1783" s="31">
        <v>0.83892617400000002</v>
      </c>
      <c r="K1783" s="31">
        <v>0</v>
      </c>
      <c r="L1783" s="29">
        <f t="shared" si="27"/>
        <v>3.2839999999999998</v>
      </c>
    </row>
    <row r="1784" spans="1:12" x14ac:dyDescent="0.2">
      <c r="A1784">
        <v>4569</v>
      </c>
      <c r="B1784" s="43">
        <v>277</v>
      </c>
      <c r="C1784" s="43">
        <v>277</v>
      </c>
      <c r="D1784" s="43">
        <v>207</v>
      </c>
      <c r="E1784" s="31">
        <v>0.747</v>
      </c>
      <c r="F1784" s="31">
        <v>6.0999999999999999E-2</v>
      </c>
      <c r="G1784" s="31">
        <v>0.14799999999999999</v>
      </c>
      <c r="H1784" s="31">
        <v>0.38600000000000001</v>
      </c>
      <c r="I1784" s="31">
        <v>0.36099999999999999</v>
      </c>
      <c r="J1784" s="31">
        <v>0.78113207500000004</v>
      </c>
      <c r="K1784" s="31">
        <v>4.2999999999999997E-2</v>
      </c>
      <c r="L1784" s="29">
        <f t="shared" si="27"/>
        <v>3.0919540229885056</v>
      </c>
    </row>
    <row r="1785" spans="1:12" x14ac:dyDescent="0.2">
      <c r="A1785">
        <v>4570</v>
      </c>
      <c r="B1785" s="43">
        <v>363</v>
      </c>
      <c r="C1785" s="43">
        <v>363</v>
      </c>
      <c r="D1785" s="43">
        <v>180</v>
      </c>
      <c r="E1785" s="31">
        <v>0.496</v>
      </c>
      <c r="F1785" s="31">
        <v>0.22600000000000001</v>
      </c>
      <c r="G1785" s="31">
        <v>0.182</v>
      </c>
      <c r="H1785" s="31">
        <v>0.29499999999999998</v>
      </c>
      <c r="I1785" s="31">
        <v>0.20100000000000001</v>
      </c>
      <c r="J1785" s="31">
        <v>0.54878048800000001</v>
      </c>
      <c r="K1785" s="31">
        <v>9.6000000000000002E-2</v>
      </c>
      <c r="L1785" s="29">
        <f t="shared" si="27"/>
        <v>2.5210176991150441</v>
      </c>
    </row>
    <row r="1786" spans="1:12" x14ac:dyDescent="0.2">
      <c r="A1786">
        <v>4571</v>
      </c>
      <c r="B1786" s="43">
        <v>210</v>
      </c>
      <c r="C1786" s="43">
        <v>210</v>
      </c>
      <c r="D1786" s="43">
        <v>100</v>
      </c>
      <c r="E1786" s="31">
        <v>0.47599999999999998</v>
      </c>
      <c r="F1786" s="31">
        <v>0.248</v>
      </c>
      <c r="G1786" s="31">
        <v>0.27600000000000002</v>
      </c>
      <c r="H1786" s="31">
        <v>0.248</v>
      </c>
      <c r="I1786" s="31">
        <v>0.22900000000000001</v>
      </c>
      <c r="J1786" s="31">
        <v>0.47619047599999997</v>
      </c>
      <c r="K1786" s="31">
        <v>0</v>
      </c>
      <c r="L1786" s="29">
        <f t="shared" si="27"/>
        <v>2.46</v>
      </c>
    </row>
    <row r="1787" spans="1:12" x14ac:dyDescent="0.2">
      <c r="A1787">
        <v>4573</v>
      </c>
      <c r="B1787" s="43">
        <v>296</v>
      </c>
      <c r="C1787" s="43">
        <v>296</v>
      </c>
      <c r="D1787" s="43">
        <v>181</v>
      </c>
      <c r="E1787" s="31">
        <v>0.61099999999999999</v>
      </c>
      <c r="F1787" s="31">
        <v>0.152</v>
      </c>
      <c r="G1787" s="31">
        <v>0.223</v>
      </c>
      <c r="H1787" s="31">
        <v>0.29399999999999998</v>
      </c>
      <c r="I1787" s="31">
        <v>0.318</v>
      </c>
      <c r="J1787" s="31">
        <v>0.61986301399999999</v>
      </c>
      <c r="K1787" s="31">
        <v>1.4E-2</v>
      </c>
      <c r="L1787" s="29">
        <f t="shared" si="27"/>
        <v>2.7910750507099391</v>
      </c>
    </row>
    <row r="1788" spans="1:12" x14ac:dyDescent="0.2">
      <c r="A1788">
        <v>4574</v>
      </c>
      <c r="B1788" s="43">
        <v>429</v>
      </c>
      <c r="C1788" s="43">
        <v>429</v>
      </c>
      <c r="D1788" s="43">
        <v>254</v>
      </c>
      <c r="E1788" s="31">
        <v>0.59199999999999997</v>
      </c>
      <c r="F1788" s="31">
        <v>0.14899999999999999</v>
      </c>
      <c r="G1788" s="31">
        <v>0.25600000000000001</v>
      </c>
      <c r="H1788" s="31">
        <v>0.39400000000000002</v>
      </c>
      <c r="I1788" s="31">
        <v>0.19800000000000001</v>
      </c>
      <c r="J1788" s="31">
        <v>0.59345794399999996</v>
      </c>
      <c r="K1788" s="31">
        <v>2E-3</v>
      </c>
      <c r="L1788" s="29">
        <f t="shared" si="27"/>
        <v>2.6402805611222444</v>
      </c>
    </row>
    <row r="1789" spans="1:12" x14ac:dyDescent="0.2">
      <c r="A1789">
        <v>4575</v>
      </c>
      <c r="B1789" s="43">
        <v>604</v>
      </c>
      <c r="C1789" s="43">
        <v>604</v>
      </c>
      <c r="D1789" s="43">
        <v>254</v>
      </c>
      <c r="E1789" s="31">
        <v>0.42099999999999999</v>
      </c>
      <c r="F1789" s="31">
        <v>0.30299999999999999</v>
      </c>
      <c r="G1789" s="31">
        <v>0.27300000000000002</v>
      </c>
      <c r="H1789" s="31">
        <v>0.316</v>
      </c>
      <c r="I1789" s="31">
        <v>0.104</v>
      </c>
      <c r="J1789" s="31">
        <v>0.42192690999999999</v>
      </c>
      <c r="K1789" s="31">
        <v>3.0000000000000001E-3</v>
      </c>
      <c r="L1789" s="29">
        <f t="shared" si="27"/>
        <v>2.2196589769307926</v>
      </c>
    </row>
    <row r="1790" spans="1:12" x14ac:dyDescent="0.2">
      <c r="A1790">
        <v>4576</v>
      </c>
      <c r="B1790" s="43">
        <v>212</v>
      </c>
      <c r="C1790" s="43">
        <v>212</v>
      </c>
      <c r="D1790" s="43">
        <v>129</v>
      </c>
      <c r="E1790" s="31">
        <v>0.60799999999999998</v>
      </c>
      <c r="F1790" s="31">
        <v>0.23599999999999999</v>
      </c>
      <c r="G1790" s="31">
        <v>0.14599999999999999</v>
      </c>
      <c r="H1790" s="31">
        <v>0.27800000000000002</v>
      </c>
      <c r="I1790" s="31">
        <v>0.33</v>
      </c>
      <c r="J1790" s="31">
        <v>0.61428571399999998</v>
      </c>
      <c r="K1790" s="31">
        <v>8.9999999999999993E-3</v>
      </c>
      <c r="L1790" s="29">
        <f t="shared" si="27"/>
        <v>2.7063572149344099</v>
      </c>
    </row>
    <row r="1791" spans="1:12" x14ac:dyDescent="0.2">
      <c r="A1791">
        <v>4577</v>
      </c>
      <c r="B1791" s="43">
        <v>172</v>
      </c>
      <c r="C1791" s="43">
        <v>172</v>
      </c>
      <c r="D1791" s="43">
        <v>102</v>
      </c>
      <c r="E1791" s="31">
        <v>0.59299999999999997</v>
      </c>
      <c r="F1791" s="31">
        <v>0.17399999999999999</v>
      </c>
      <c r="G1791" s="31">
        <v>0.215</v>
      </c>
      <c r="H1791" s="31">
        <v>0.33700000000000002</v>
      </c>
      <c r="I1791" s="31">
        <v>0.25600000000000001</v>
      </c>
      <c r="J1791" s="31">
        <v>0.60355029599999999</v>
      </c>
      <c r="K1791" s="31">
        <v>1.7000000000000001E-2</v>
      </c>
      <c r="L1791" s="29">
        <f t="shared" si="27"/>
        <v>2.6846388606307228</v>
      </c>
    </row>
    <row r="1792" spans="1:12" x14ac:dyDescent="0.2">
      <c r="A1792">
        <v>4578</v>
      </c>
      <c r="B1792" s="43">
        <v>625</v>
      </c>
      <c r="C1792" s="43">
        <v>625</v>
      </c>
      <c r="D1792" s="43">
        <v>376</v>
      </c>
      <c r="E1792" s="31">
        <v>0.60199999999999998</v>
      </c>
      <c r="F1792" s="31">
        <v>0.17899999999999999</v>
      </c>
      <c r="G1792" s="31">
        <v>0.20499999999999999</v>
      </c>
      <c r="H1792" s="31">
        <v>0.41899999999999998</v>
      </c>
      <c r="I1792" s="31">
        <v>0.182</v>
      </c>
      <c r="J1792" s="31">
        <v>0.61038961000000003</v>
      </c>
      <c r="K1792" s="31">
        <v>1.4E-2</v>
      </c>
      <c r="L1792" s="29">
        <f t="shared" si="27"/>
        <v>2.6105476673427992</v>
      </c>
    </row>
    <row r="1793" spans="1:12" x14ac:dyDescent="0.2">
      <c r="A1793">
        <v>4579</v>
      </c>
      <c r="B1793" s="43">
        <v>264</v>
      </c>
      <c r="C1793" s="43">
        <v>264</v>
      </c>
      <c r="D1793" s="43">
        <v>157</v>
      </c>
      <c r="E1793" s="31">
        <v>0.59499999999999997</v>
      </c>
      <c r="F1793" s="31">
        <v>0.17799999999999999</v>
      </c>
      <c r="G1793" s="31">
        <v>0.223</v>
      </c>
      <c r="H1793" s="31">
        <v>0.27300000000000002</v>
      </c>
      <c r="I1793" s="31">
        <v>0.32200000000000001</v>
      </c>
      <c r="J1793" s="31">
        <v>0.59695817500000004</v>
      </c>
      <c r="K1793" s="31">
        <v>4.0000000000000001E-3</v>
      </c>
      <c r="L1793" s="29">
        <f t="shared" si="27"/>
        <v>2.7419678714859437</v>
      </c>
    </row>
    <row r="1794" spans="1:12" x14ac:dyDescent="0.2">
      <c r="A1794">
        <v>4581</v>
      </c>
      <c r="B1794" s="43">
        <v>337</v>
      </c>
      <c r="C1794" s="43">
        <v>337</v>
      </c>
      <c r="D1794" s="43">
        <v>198</v>
      </c>
      <c r="E1794" s="31">
        <v>0.58799999999999997</v>
      </c>
      <c r="F1794" s="31">
        <v>0.19</v>
      </c>
      <c r="G1794" s="31">
        <v>0.223</v>
      </c>
      <c r="H1794" s="31">
        <v>0.318</v>
      </c>
      <c r="I1794" s="31">
        <v>0.27</v>
      </c>
      <c r="J1794" s="31">
        <v>0.58753709200000004</v>
      </c>
      <c r="K1794" s="31">
        <v>0</v>
      </c>
      <c r="L1794" s="29">
        <f t="shared" si="27"/>
        <v>2.67</v>
      </c>
    </row>
    <row r="1795" spans="1:12" x14ac:dyDescent="0.2">
      <c r="A1795">
        <v>4582</v>
      </c>
      <c r="B1795" s="43"/>
      <c r="C1795" s="43"/>
      <c r="D1795" s="43"/>
      <c r="E1795" s="31">
        <v>0.52600000000000002</v>
      </c>
      <c r="F1795" s="31">
        <v>0.21299999999999999</v>
      </c>
      <c r="G1795" s="31">
        <v>0.254</v>
      </c>
      <c r="H1795" s="31">
        <v>0.38400000000000001</v>
      </c>
      <c r="I1795" s="31">
        <v>0.14199999999999999</v>
      </c>
      <c r="J1795" s="31">
        <v>0.53007518799999997</v>
      </c>
      <c r="K1795" s="31">
        <v>7.0000000000000001E-3</v>
      </c>
      <c r="L1795" s="29">
        <f t="shared" ref="L1795:L1858" si="28">(F1795+2*G1795+3*H1795+4*I1795)/(1-K1795)</f>
        <v>2.4582074521651562</v>
      </c>
    </row>
    <row r="1796" spans="1:12" x14ac:dyDescent="0.2">
      <c r="A1796">
        <v>4583</v>
      </c>
      <c r="B1796" s="43">
        <v>307</v>
      </c>
      <c r="C1796" s="43">
        <v>307</v>
      </c>
      <c r="D1796" s="43">
        <v>147</v>
      </c>
      <c r="E1796" s="31">
        <v>0.47899999999999998</v>
      </c>
      <c r="F1796" s="31">
        <v>0.28000000000000003</v>
      </c>
      <c r="G1796" s="31">
        <v>0.23799999999999999</v>
      </c>
      <c r="H1796" s="31">
        <v>0.28999999999999998</v>
      </c>
      <c r="I1796" s="31">
        <v>0.189</v>
      </c>
      <c r="J1796" s="31">
        <v>0.48039215699999999</v>
      </c>
      <c r="K1796" s="31">
        <v>3.0000000000000001E-3</v>
      </c>
      <c r="L1796" s="29">
        <f t="shared" si="28"/>
        <v>2.3891675025075223</v>
      </c>
    </row>
    <row r="1797" spans="1:12" x14ac:dyDescent="0.2">
      <c r="A1797">
        <v>4585</v>
      </c>
      <c r="B1797" s="43">
        <v>323</v>
      </c>
      <c r="C1797" s="43">
        <v>323</v>
      </c>
      <c r="D1797" s="43">
        <v>247</v>
      </c>
      <c r="E1797" s="31">
        <v>0.76500000000000001</v>
      </c>
      <c r="F1797" s="31">
        <v>0.05</v>
      </c>
      <c r="G1797" s="31">
        <v>0.16400000000000001</v>
      </c>
      <c r="H1797" s="31">
        <v>0.433</v>
      </c>
      <c r="I1797" s="31">
        <v>0.33100000000000002</v>
      </c>
      <c r="J1797" s="31">
        <v>0.78164557000000001</v>
      </c>
      <c r="K1797" s="31">
        <v>2.1999999999999999E-2</v>
      </c>
      <c r="L1797" s="29">
        <f t="shared" si="28"/>
        <v>3.0685071574642131</v>
      </c>
    </row>
    <row r="1798" spans="1:12" x14ac:dyDescent="0.2">
      <c r="A1798">
        <v>4586</v>
      </c>
      <c r="B1798" s="43">
        <v>577</v>
      </c>
      <c r="C1798" s="43">
        <v>577</v>
      </c>
      <c r="D1798" s="43">
        <v>248</v>
      </c>
      <c r="E1798" s="31">
        <v>0.43</v>
      </c>
      <c r="F1798" s="31">
        <v>0.30499999999999999</v>
      </c>
      <c r="G1798" s="31">
        <v>0.248</v>
      </c>
      <c r="H1798" s="31">
        <v>0.30499999999999999</v>
      </c>
      <c r="I1798" s="31">
        <v>0.125</v>
      </c>
      <c r="J1798" s="31">
        <v>0.43738977099999998</v>
      </c>
      <c r="K1798" s="31">
        <v>1.7000000000000001E-2</v>
      </c>
      <c r="L1798" s="29">
        <f t="shared" si="28"/>
        <v>2.254323499491353</v>
      </c>
    </row>
    <row r="1799" spans="1:12" x14ac:dyDescent="0.2">
      <c r="A1799">
        <v>4587</v>
      </c>
      <c r="B1799" s="43">
        <v>272</v>
      </c>
      <c r="C1799" s="43">
        <v>272</v>
      </c>
      <c r="D1799" s="43">
        <v>135</v>
      </c>
      <c r="E1799" s="31">
        <v>0.496</v>
      </c>
      <c r="F1799" s="31">
        <v>0.254</v>
      </c>
      <c r="G1799" s="31">
        <v>0.22800000000000001</v>
      </c>
      <c r="H1799" s="31">
        <v>0.27900000000000003</v>
      </c>
      <c r="I1799" s="31">
        <v>0.217</v>
      </c>
      <c r="J1799" s="31">
        <v>0.50751879700000002</v>
      </c>
      <c r="K1799" s="31">
        <v>2.1999999999999999E-2</v>
      </c>
      <c r="L1799" s="29">
        <f t="shared" si="28"/>
        <v>2.4693251533742333</v>
      </c>
    </row>
    <row r="1800" spans="1:12" x14ac:dyDescent="0.2">
      <c r="A1800">
        <v>4588</v>
      </c>
      <c r="B1800" s="43">
        <v>247</v>
      </c>
      <c r="C1800" s="43">
        <v>247</v>
      </c>
      <c r="D1800" s="43">
        <v>98</v>
      </c>
      <c r="E1800" s="31">
        <v>0.39700000000000002</v>
      </c>
      <c r="F1800" s="31">
        <v>0.38500000000000001</v>
      </c>
      <c r="G1800" s="31">
        <v>0.215</v>
      </c>
      <c r="H1800" s="31">
        <v>0.26700000000000002</v>
      </c>
      <c r="I1800" s="31">
        <v>0.13</v>
      </c>
      <c r="J1800" s="31">
        <v>0.39837398400000001</v>
      </c>
      <c r="K1800" s="31">
        <v>4.0000000000000001E-3</v>
      </c>
      <c r="L1800" s="29">
        <f t="shared" si="28"/>
        <v>2.1445783132530121</v>
      </c>
    </row>
    <row r="1801" spans="1:12" x14ac:dyDescent="0.2">
      <c r="A1801">
        <v>4590</v>
      </c>
      <c r="B1801" s="43">
        <v>699</v>
      </c>
      <c r="C1801" s="43">
        <v>699</v>
      </c>
      <c r="D1801" s="43">
        <v>368</v>
      </c>
      <c r="E1801" s="31">
        <v>0.52600000000000002</v>
      </c>
      <c r="F1801" s="31">
        <v>0.245</v>
      </c>
      <c r="G1801" s="31">
        <v>0.20599999999999999</v>
      </c>
      <c r="H1801" s="31">
        <v>0.34</v>
      </c>
      <c r="I1801" s="31">
        <v>0.186</v>
      </c>
      <c r="J1801" s="31">
        <v>0.53879941399999998</v>
      </c>
      <c r="K1801" s="31">
        <v>2.3E-2</v>
      </c>
      <c r="L1801" s="29">
        <f t="shared" si="28"/>
        <v>2.4779938587512795</v>
      </c>
    </row>
    <row r="1802" spans="1:12" x14ac:dyDescent="0.2">
      <c r="A1802">
        <v>4591</v>
      </c>
      <c r="B1802" s="43">
        <v>829</v>
      </c>
      <c r="C1802" s="43">
        <v>829</v>
      </c>
      <c r="D1802" s="43">
        <v>539</v>
      </c>
      <c r="E1802" s="31">
        <v>0.65</v>
      </c>
      <c r="F1802" s="31">
        <v>0.152</v>
      </c>
      <c r="G1802" s="31">
        <v>0.18099999999999999</v>
      </c>
      <c r="H1802" s="31">
        <v>0.378</v>
      </c>
      <c r="I1802" s="31">
        <v>0.27300000000000002</v>
      </c>
      <c r="J1802" s="31">
        <v>0.66134969300000002</v>
      </c>
      <c r="K1802" s="31">
        <v>1.7000000000000001E-2</v>
      </c>
      <c r="L1802" s="29">
        <f t="shared" si="28"/>
        <v>2.7873855544252293</v>
      </c>
    </row>
    <row r="1803" spans="1:12" x14ac:dyDescent="0.2">
      <c r="A1803">
        <v>4592</v>
      </c>
      <c r="B1803" s="43">
        <v>306</v>
      </c>
      <c r="C1803" s="43">
        <v>306</v>
      </c>
      <c r="D1803" s="43">
        <v>236</v>
      </c>
      <c r="E1803" s="31">
        <v>0.77100000000000002</v>
      </c>
      <c r="F1803" s="31">
        <v>8.7999999999999995E-2</v>
      </c>
      <c r="G1803" s="31">
        <v>0.13700000000000001</v>
      </c>
      <c r="H1803" s="31">
        <v>0.255</v>
      </c>
      <c r="I1803" s="31">
        <v>0.51600000000000001</v>
      </c>
      <c r="J1803" s="31">
        <v>0.77377049200000003</v>
      </c>
      <c r="K1803" s="31">
        <v>3.0000000000000001E-3</v>
      </c>
      <c r="L1803" s="29">
        <f t="shared" si="28"/>
        <v>3.2006018054162486</v>
      </c>
    </row>
    <row r="1804" spans="1:12" x14ac:dyDescent="0.2">
      <c r="A1804">
        <v>4593</v>
      </c>
      <c r="B1804" s="43">
        <v>226</v>
      </c>
      <c r="C1804" s="43">
        <v>226</v>
      </c>
      <c r="D1804" s="43">
        <v>149</v>
      </c>
      <c r="E1804" s="31">
        <v>0.65900000000000003</v>
      </c>
      <c r="F1804" s="31">
        <v>0.11899999999999999</v>
      </c>
      <c r="G1804" s="31">
        <v>0.20799999999999999</v>
      </c>
      <c r="H1804" s="31">
        <v>0.42899999999999999</v>
      </c>
      <c r="I1804" s="31">
        <v>0.23</v>
      </c>
      <c r="J1804" s="31">
        <v>0.66816143500000003</v>
      </c>
      <c r="K1804" s="31">
        <v>1.2999999999999999E-2</v>
      </c>
      <c r="L1804" s="29">
        <f t="shared" si="28"/>
        <v>2.7781155015197569</v>
      </c>
    </row>
    <row r="1805" spans="1:12" x14ac:dyDescent="0.2">
      <c r="A1805">
        <v>4594</v>
      </c>
      <c r="B1805" s="43">
        <v>220</v>
      </c>
      <c r="C1805" s="43">
        <v>220</v>
      </c>
      <c r="D1805" s="43">
        <v>117</v>
      </c>
      <c r="E1805" s="31">
        <v>0.53200000000000003</v>
      </c>
      <c r="F1805" s="31">
        <v>0.255</v>
      </c>
      <c r="G1805" s="31">
        <v>0.2</v>
      </c>
      <c r="H1805" s="31">
        <v>0.26400000000000001</v>
      </c>
      <c r="I1805" s="31">
        <v>0.26800000000000002</v>
      </c>
      <c r="J1805" s="31">
        <v>0.53917050700000002</v>
      </c>
      <c r="K1805" s="31">
        <v>1.4E-2</v>
      </c>
      <c r="L1805" s="29">
        <f t="shared" si="28"/>
        <v>2.554766734279919</v>
      </c>
    </row>
    <row r="1806" spans="1:12" x14ac:dyDescent="0.2">
      <c r="A1806">
        <v>4595</v>
      </c>
      <c r="B1806" s="43">
        <v>529</v>
      </c>
      <c r="C1806" s="43">
        <v>529</v>
      </c>
      <c r="D1806" s="43">
        <v>262</v>
      </c>
      <c r="E1806" s="31">
        <v>0.495</v>
      </c>
      <c r="F1806" s="31">
        <v>0.248</v>
      </c>
      <c r="G1806" s="31">
        <v>0.23400000000000001</v>
      </c>
      <c r="H1806" s="31">
        <v>0.27400000000000002</v>
      </c>
      <c r="I1806" s="31">
        <v>0.221</v>
      </c>
      <c r="J1806" s="31">
        <v>0.50676982599999998</v>
      </c>
      <c r="K1806" s="31">
        <v>2.3E-2</v>
      </c>
      <c r="L1806" s="29">
        <f t="shared" si="28"/>
        <v>2.4790174002047083</v>
      </c>
    </row>
    <row r="1807" spans="1:12" x14ac:dyDescent="0.2">
      <c r="A1807">
        <v>5004</v>
      </c>
      <c r="B1807" s="43">
        <v>109</v>
      </c>
      <c r="C1807" s="43">
        <v>109</v>
      </c>
      <c r="D1807" s="43">
        <v>44</v>
      </c>
      <c r="E1807" s="31">
        <v>0.40400000000000003</v>
      </c>
      <c r="F1807" s="31">
        <v>0.11899999999999999</v>
      </c>
      <c r="G1807" s="31">
        <v>0.20200000000000001</v>
      </c>
      <c r="H1807" s="31">
        <v>0.22900000000000001</v>
      </c>
      <c r="I1807" s="31">
        <v>0.17399999999999999</v>
      </c>
      <c r="J1807" s="31">
        <v>0.55696202500000003</v>
      </c>
      <c r="K1807" s="31">
        <v>0.27500000000000002</v>
      </c>
      <c r="L1807" s="29">
        <f t="shared" si="28"/>
        <v>2.6289655172413791</v>
      </c>
    </row>
    <row r="1808" spans="1:12" x14ac:dyDescent="0.2">
      <c r="A1808">
        <v>5010</v>
      </c>
      <c r="B1808" s="43">
        <v>645</v>
      </c>
      <c r="C1808" s="43">
        <v>645</v>
      </c>
      <c r="D1808" s="43">
        <v>448</v>
      </c>
      <c r="E1808" s="31">
        <v>0.69499999999999995</v>
      </c>
      <c r="F1808" s="31">
        <v>0.11</v>
      </c>
      <c r="G1808" s="31">
        <v>0.17399999999999999</v>
      </c>
      <c r="H1808" s="31">
        <v>0.36299999999999999</v>
      </c>
      <c r="I1808" s="31">
        <v>0.33200000000000002</v>
      </c>
      <c r="J1808" s="31">
        <v>0.70998415199999998</v>
      </c>
      <c r="K1808" s="31">
        <v>2.1999999999999999E-2</v>
      </c>
      <c r="L1808" s="29">
        <f t="shared" si="28"/>
        <v>2.9396728016359921</v>
      </c>
    </row>
    <row r="1809" spans="1:12" x14ac:dyDescent="0.2">
      <c r="A1809">
        <v>5015</v>
      </c>
      <c r="B1809" s="43">
        <v>284</v>
      </c>
      <c r="C1809" s="43">
        <v>284</v>
      </c>
      <c r="D1809" s="43">
        <v>224</v>
      </c>
      <c r="E1809" s="31">
        <v>0.78900000000000003</v>
      </c>
      <c r="F1809" s="31">
        <v>5.6000000000000001E-2</v>
      </c>
      <c r="G1809" s="31">
        <v>0.14799999999999999</v>
      </c>
      <c r="H1809" s="31">
        <v>0.26400000000000001</v>
      </c>
      <c r="I1809" s="31">
        <v>0.52500000000000002</v>
      </c>
      <c r="J1809" s="31">
        <v>0.79432624100000004</v>
      </c>
      <c r="K1809" s="31">
        <v>7.0000000000000001E-3</v>
      </c>
      <c r="L1809" s="29">
        <f t="shared" si="28"/>
        <v>3.2668680765357503</v>
      </c>
    </row>
    <row r="1810" spans="1:12" x14ac:dyDescent="0.2">
      <c r="A1810">
        <v>5016</v>
      </c>
      <c r="B1810" s="43">
        <v>825</v>
      </c>
      <c r="C1810" s="43">
        <v>825</v>
      </c>
      <c r="D1810" s="43">
        <v>317</v>
      </c>
      <c r="E1810" s="31">
        <v>0.38400000000000001</v>
      </c>
      <c r="F1810" s="31">
        <v>0.34300000000000003</v>
      </c>
      <c r="G1810" s="31">
        <v>0.20599999999999999</v>
      </c>
      <c r="H1810" s="31">
        <v>0.28499999999999998</v>
      </c>
      <c r="I1810" s="31">
        <v>9.9000000000000005E-2</v>
      </c>
      <c r="J1810" s="31">
        <v>0.411688312</v>
      </c>
      <c r="K1810" s="31">
        <v>6.7000000000000004E-2</v>
      </c>
      <c r="L1810" s="29">
        <f t="shared" si="28"/>
        <v>2.1500535905680596</v>
      </c>
    </row>
    <row r="1811" spans="1:12" x14ac:dyDescent="0.2">
      <c r="A1811">
        <v>5018</v>
      </c>
      <c r="B1811" s="43">
        <v>154</v>
      </c>
      <c r="C1811" s="43">
        <v>154</v>
      </c>
      <c r="D1811" s="43">
        <v>77</v>
      </c>
      <c r="E1811" s="31">
        <v>0.5</v>
      </c>
      <c r="F1811" s="31">
        <v>0.28599999999999998</v>
      </c>
      <c r="G1811" s="31">
        <v>0.214</v>
      </c>
      <c r="H1811" s="31">
        <v>0.253</v>
      </c>
      <c r="I1811" s="31">
        <v>0.247</v>
      </c>
      <c r="J1811" s="31">
        <v>0.5</v>
      </c>
      <c r="K1811" s="31">
        <v>0</v>
      </c>
      <c r="L1811" s="29">
        <f t="shared" si="28"/>
        <v>2.4609999999999999</v>
      </c>
    </row>
    <row r="1812" spans="1:12" x14ac:dyDescent="0.2">
      <c r="A1812">
        <v>5020</v>
      </c>
      <c r="B1812" s="43">
        <v>439</v>
      </c>
      <c r="C1812" s="43">
        <v>439</v>
      </c>
      <c r="D1812" s="43">
        <v>133</v>
      </c>
      <c r="E1812" s="31">
        <v>0.30299999999999999</v>
      </c>
      <c r="F1812" s="31">
        <v>0.49</v>
      </c>
      <c r="G1812" s="31">
        <v>0.20699999999999999</v>
      </c>
      <c r="H1812" s="31">
        <v>0.216</v>
      </c>
      <c r="I1812" s="31">
        <v>8.6999999999999994E-2</v>
      </c>
      <c r="J1812" s="31">
        <v>0.302961276</v>
      </c>
      <c r="K1812" s="31">
        <v>0</v>
      </c>
      <c r="L1812" s="29">
        <f t="shared" si="28"/>
        <v>1.9</v>
      </c>
    </row>
    <row r="1813" spans="1:12" x14ac:dyDescent="0.2">
      <c r="A1813">
        <v>5021</v>
      </c>
      <c r="B1813" s="43"/>
      <c r="C1813" s="43"/>
      <c r="D1813" s="43"/>
      <c r="E1813" s="31">
        <v>0.34100000000000003</v>
      </c>
      <c r="F1813" s="31">
        <v>0.25</v>
      </c>
      <c r="G1813" s="31">
        <v>0.20499999999999999</v>
      </c>
      <c r="H1813" s="31">
        <v>0.25</v>
      </c>
      <c r="I1813" s="31">
        <v>9.0999999999999998E-2</v>
      </c>
      <c r="J1813" s="31">
        <v>0.428571429</v>
      </c>
      <c r="K1813" s="31">
        <v>0.20499999999999999</v>
      </c>
      <c r="L1813" s="29">
        <f t="shared" si="28"/>
        <v>2.2314465408805031</v>
      </c>
    </row>
    <row r="1814" spans="1:12" x14ac:dyDescent="0.2">
      <c r="A1814">
        <v>5027</v>
      </c>
      <c r="B1814" s="43">
        <v>487</v>
      </c>
      <c r="C1814" s="43">
        <v>487</v>
      </c>
      <c r="D1814" s="43">
        <v>337</v>
      </c>
      <c r="E1814" s="31">
        <v>0.69199999999999995</v>
      </c>
      <c r="F1814" s="31">
        <v>7.0000000000000007E-2</v>
      </c>
      <c r="G1814" s="31">
        <v>0.23</v>
      </c>
      <c r="H1814" s="31">
        <v>0.435</v>
      </c>
      <c r="I1814" s="31">
        <v>0.25700000000000001</v>
      </c>
      <c r="J1814" s="31">
        <v>0.69772256700000002</v>
      </c>
      <c r="K1814" s="31">
        <v>8.0000000000000002E-3</v>
      </c>
      <c r="L1814" s="29">
        <f t="shared" si="28"/>
        <v>2.8860887096774195</v>
      </c>
    </row>
    <row r="1815" spans="1:12" x14ac:dyDescent="0.2">
      <c r="A1815">
        <v>5028</v>
      </c>
      <c r="B1815" s="43">
        <v>82</v>
      </c>
      <c r="C1815" s="43">
        <v>82</v>
      </c>
      <c r="D1815" s="43">
        <v>50</v>
      </c>
      <c r="E1815" s="31">
        <v>0.61</v>
      </c>
      <c r="F1815" s="31">
        <v>0.13400000000000001</v>
      </c>
      <c r="G1815" s="31">
        <v>0.23200000000000001</v>
      </c>
      <c r="H1815" s="31">
        <v>0.46300000000000002</v>
      </c>
      <c r="I1815" s="31">
        <v>0.14599999999999999</v>
      </c>
      <c r="J1815" s="31">
        <v>0.625</v>
      </c>
      <c r="K1815" s="31">
        <v>2.4E-2</v>
      </c>
      <c r="L1815" s="29">
        <f t="shared" si="28"/>
        <v>2.6342213114754101</v>
      </c>
    </row>
    <row r="1816" spans="1:12" x14ac:dyDescent="0.2">
      <c r="A1816">
        <v>5029</v>
      </c>
      <c r="B1816" s="43">
        <v>583</v>
      </c>
      <c r="C1816" s="43">
        <v>583</v>
      </c>
      <c r="D1816" s="43">
        <v>238</v>
      </c>
      <c r="E1816" s="31">
        <v>0.40799999999999997</v>
      </c>
      <c r="F1816" s="31">
        <v>0.314</v>
      </c>
      <c r="G1816" s="31">
        <v>0.25700000000000001</v>
      </c>
      <c r="H1816" s="31">
        <v>0.28000000000000003</v>
      </c>
      <c r="I1816" s="31">
        <v>0.129</v>
      </c>
      <c r="J1816" s="31">
        <v>0.416812609</v>
      </c>
      <c r="K1816" s="31">
        <v>2.1000000000000001E-2</v>
      </c>
      <c r="L1816" s="29">
        <f t="shared" si="28"/>
        <v>2.2308478038815118</v>
      </c>
    </row>
    <row r="1817" spans="1:12" x14ac:dyDescent="0.2">
      <c r="A1817">
        <v>5030</v>
      </c>
      <c r="B1817" s="43">
        <v>62</v>
      </c>
      <c r="C1817" s="43">
        <v>62</v>
      </c>
      <c r="D1817" s="43">
        <v>14</v>
      </c>
      <c r="E1817" s="31">
        <v>0.22600000000000001</v>
      </c>
      <c r="F1817" s="31">
        <v>0.17699999999999999</v>
      </c>
      <c r="G1817" s="31">
        <v>0.113</v>
      </c>
      <c r="H1817" s="31">
        <v>0.129</v>
      </c>
      <c r="I1817" s="31">
        <v>9.7000000000000003E-2</v>
      </c>
      <c r="J1817" s="31">
        <v>0.4375</v>
      </c>
      <c r="K1817" s="31">
        <v>0.48399999999999999</v>
      </c>
      <c r="L1817" s="29">
        <f t="shared" si="28"/>
        <v>2.2829457364341081</v>
      </c>
    </row>
    <row r="1818" spans="1:12" x14ac:dyDescent="0.2">
      <c r="A1818">
        <v>5032</v>
      </c>
      <c r="B1818" s="43">
        <v>80</v>
      </c>
      <c r="C1818" s="43">
        <v>80</v>
      </c>
      <c r="D1818" s="43">
        <v>4</v>
      </c>
      <c r="E1818" s="31">
        <v>0.05</v>
      </c>
      <c r="F1818" s="31">
        <v>0.68799999999999994</v>
      </c>
      <c r="G1818" s="31">
        <v>0.125</v>
      </c>
      <c r="H1818" s="31">
        <v>0.05</v>
      </c>
      <c r="I1818" s="31">
        <v>0</v>
      </c>
      <c r="J1818" s="31">
        <v>5.7971014000000001E-2</v>
      </c>
      <c r="K1818" s="31">
        <v>0.13800000000000001</v>
      </c>
      <c r="L1818" s="29">
        <f t="shared" si="28"/>
        <v>1.2621809744779584</v>
      </c>
    </row>
    <row r="1819" spans="1:12" x14ac:dyDescent="0.2">
      <c r="A1819">
        <v>5033</v>
      </c>
      <c r="B1819" s="43">
        <v>458</v>
      </c>
      <c r="C1819" s="43">
        <v>458</v>
      </c>
      <c r="D1819" s="43">
        <v>319</v>
      </c>
      <c r="E1819" s="31">
        <v>0.69699999999999995</v>
      </c>
      <c r="F1819" s="31">
        <v>0.111</v>
      </c>
      <c r="G1819" s="31">
        <v>0.16400000000000001</v>
      </c>
      <c r="H1819" s="31">
        <v>0.40200000000000002</v>
      </c>
      <c r="I1819" s="31">
        <v>0.29499999999999998</v>
      </c>
      <c r="J1819" s="31">
        <v>0.716853933</v>
      </c>
      <c r="K1819" s="31">
        <v>2.8000000000000001E-2</v>
      </c>
      <c r="L1819" s="29">
        <f t="shared" si="28"/>
        <v>2.9063786008230457</v>
      </c>
    </row>
    <row r="1820" spans="1:12" x14ac:dyDescent="0.2">
      <c r="A1820">
        <v>5035</v>
      </c>
      <c r="B1820" s="43">
        <v>48</v>
      </c>
      <c r="C1820" s="43">
        <v>48</v>
      </c>
      <c r="D1820" s="43">
        <v>25</v>
      </c>
      <c r="E1820" s="31">
        <v>0.52100000000000002</v>
      </c>
      <c r="F1820" s="31">
        <v>0.14599999999999999</v>
      </c>
      <c r="G1820" s="31">
        <v>8.3000000000000004E-2</v>
      </c>
      <c r="H1820" s="31">
        <v>0.313</v>
      </c>
      <c r="I1820" s="31">
        <v>0.20799999999999999</v>
      </c>
      <c r="J1820" s="31">
        <v>0.69444444400000005</v>
      </c>
      <c r="K1820" s="31">
        <v>0.25</v>
      </c>
      <c r="L1820" s="29">
        <f t="shared" si="28"/>
        <v>2.7773333333333334</v>
      </c>
    </row>
    <row r="1821" spans="1:12" x14ac:dyDescent="0.2">
      <c r="A1821">
        <v>5037</v>
      </c>
      <c r="B1821" s="43">
        <v>405</v>
      </c>
      <c r="C1821" s="43">
        <v>405</v>
      </c>
      <c r="D1821" s="43">
        <v>284</v>
      </c>
      <c r="E1821" s="31">
        <v>0.70099999999999996</v>
      </c>
      <c r="F1821" s="31">
        <v>9.6000000000000002E-2</v>
      </c>
      <c r="G1821" s="31">
        <v>0.17299999999999999</v>
      </c>
      <c r="H1821" s="31">
        <v>0.36499999999999999</v>
      </c>
      <c r="I1821" s="31">
        <v>0.33600000000000002</v>
      </c>
      <c r="J1821" s="31">
        <v>0.72264631000000001</v>
      </c>
      <c r="K1821" s="31">
        <v>0.03</v>
      </c>
      <c r="L1821" s="29">
        <f t="shared" si="28"/>
        <v>2.9701030927835053</v>
      </c>
    </row>
    <row r="1822" spans="1:12" x14ac:dyDescent="0.2">
      <c r="A1822">
        <v>5040</v>
      </c>
      <c r="B1822" s="43">
        <v>767</v>
      </c>
      <c r="C1822" s="43">
        <v>767</v>
      </c>
      <c r="D1822" s="43">
        <v>427</v>
      </c>
      <c r="E1822" s="31">
        <v>0.55700000000000005</v>
      </c>
      <c r="F1822" s="31">
        <v>0.17899999999999999</v>
      </c>
      <c r="G1822" s="31">
        <v>0.24299999999999999</v>
      </c>
      <c r="H1822" s="31">
        <v>0.36799999999999999</v>
      </c>
      <c r="I1822" s="31">
        <v>0.189</v>
      </c>
      <c r="J1822" s="31">
        <v>0.569333333</v>
      </c>
      <c r="K1822" s="31">
        <v>2.1999999999999999E-2</v>
      </c>
      <c r="L1822" s="29">
        <f t="shared" si="28"/>
        <v>2.5817995910020453</v>
      </c>
    </row>
    <row r="1823" spans="1:12" x14ac:dyDescent="0.2">
      <c r="A1823">
        <v>5042</v>
      </c>
      <c r="B1823" s="43">
        <v>15</v>
      </c>
      <c r="C1823" s="43">
        <v>15</v>
      </c>
      <c r="D1823" s="43">
        <v>5</v>
      </c>
      <c r="E1823" s="31">
        <v>0.33300000000000002</v>
      </c>
      <c r="F1823" s="31">
        <v>6.7000000000000004E-2</v>
      </c>
      <c r="G1823" s="31">
        <v>0.4</v>
      </c>
      <c r="H1823" s="31">
        <v>0.26700000000000002</v>
      </c>
      <c r="I1823" s="31">
        <v>6.7000000000000004E-2</v>
      </c>
      <c r="J1823" s="31">
        <v>0.41666666699999999</v>
      </c>
      <c r="K1823" s="31">
        <v>0.2</v>
      </c>
      <c r="L1823" s="29">
        <f t="shared" si="28"/>
        <v>2.42</v>
      </c>
    </row>
    <row r="1824" spans="1:12" x14ac:dyDescent="0.2">
      <c r="A1824">
        <v>5046</v>
      </c>
      <c r="B1824" s="43">
        <v>39</v>
      </c>
      <c r="C1824" s="43">
        <v>39</v>
      </c>
      <c r="D1824" s="43">
        <v>4</v>
      </c>
      <c r="E1824" s="31">
        <v>0.10299999999999999</v>
      </c>
      <c r="F1824" s="31">
        <v>0.128</v>
      </c>
      <c r="G1824" s="31">
        <v>0.10299999999999999</v>
      </c>
      <c r="H1824" s="31">
        <v>7.6999999999999999E-2</v>
      </c>
      <c r="I1824" s="31">
        <v>2.5999999999999999E-2</v>
      </c>
      <c r="J1824" s="31">
        <v>0.30769230800000003</v>
      </c>
      <c r="K1824" s="31">
        <v>0.66700000000000004</v>
      </c>
      <c r="L1824" s="29">
        <f t="shared" si="28"/>
        <v>2.0090090090090089</v>
      </c>
    </row>
    <row r="1825" spans="1:12" x14ac:dyDescent="0.2">
      <c r="A1825">
        <v>5047</v>
      </c>
      <c r="B1825" s="43">
        <v>160</v>
      </c>
      <c r="C1825" s="43">
        <v>160</v>
      </c>
      <c r="D1825" s="43">
        <v>84</v>
      </c>
      <c r="E1825" s="31">
        <v>0.52500000000000002</v>
      </c>
      <c r="F1825" s="31">
        <v>0.15</v>
      </c>
      <c r="G1825" s="31">
        <v>0.18099999999999999</v>
      </c>
      <c r="H1825" s="31">
        <v>0.3</v>
      </c>
      <c r="I1825" s="31">
        <v>0.22500000000000001</v>
      </c>
      <c r="J1825" s="31">
        <v>0.61313868599999999</v>
      </c>
      <c r="K1825" s="31">
        <v>0.14399999999999999</v>
      </c>
      <c r="L1825" s="29">
        <f t="shared" si="28"/>
        <v>2.7009345794392523</v>
      </c>
    </row>
    <row r="1826" spans="1:12" x14ac:dyDescent="0.2">
      <c r="A1826">
        <v>5049</v>
      </c>
      <c r="B1826" s="43">
        <v>725</v>
      </c>
      <c r="C1826" s="43">
        <v>725</v>
      </c>
      <c r="D1826" s="43">
        <v>287</v>
      </c>
      <c r="E1826" s="31">
        <v>0.39600000000000002</v>
      </c>
      <c r="F1826" s="31">
        <v>0.316</v>
      </c>
      <c r="G1826" s="31">
        <v>0.254</v>
      </c>
      <c r="H1826" s="31">
        <v>0.29099999999999998</v>
      </c>
      <c r="I1826" s="31">
        <v>0.105</v>
      </c>
      <c r="J1826" s="31">
        <v>0.41</v>
      </c>
      <c r="K1826" s="31">
        <v>3.4000000000000002E-2</v>
      </c>
      <c r="L1826" s="29">
        <f t="shared" si="28"/>
        <v>2.191511387163561</v>
      </c>
    </row>
    <row r="1827" spans="1:12" x14ac:dyDescent="0.2">
      <c r="A1827">
        <v>5051</v>
      </c>
      <c r="B1827" s="43">
        <v>356</v>
      </c>
      <c r="C1827" s="43">
        <v>356</v>
      </c>
      <c r="D1827" s="43">
        <v>289</v>
      </c>
      <c r="E1827" s="31">
        <v>0.81200000000000006</v>
      </c>
      <c r="F1827" s="31">
        <v>8.6999999999999994E-2</v>
      </c>
      <c r="G1827" s="31">
        <v>0.10100000000000001</v>
      </c>
      <c r="H1827" s="31">
        <v>0.253</v>
      </c>
      <c r="I1827" s="31">
        <v>0.55900000000000005</v>
      </c>
      <c r="J1827" s="31">
        <v>0.81179775300000001</v>
      </c>
      <c r="K1827" s="31">
        <v>0</v>
      </c>
      <c r="L1827" s="29">
        <f t="shared" si="28"/>
        <v>3.2840000000000003</v>
      </c>
    </row>
    <row r="1828" spans="1:12" x14ac:dyDescent="0.2">
      <c r="A1828">
        <v>5052</v>
      </c>
      <c r="B1828" s="43">
        <v>601</v>
      </c>
      <c r="C1828" s="43">
        <v>601</v>
      </c>
      <c r="D1828" s="43">
        <v>369</v>
      </c>
      <c r="E1828" s="31">
        <v>0.61399999999999999</v>
      </c>
      <c r="F1828" s="31">
        <v>0.14599999999999999</v>
      </c>
      <c r="G1828" s="31">
        <v>0.23300000000000001</v>
      </c>
      <c r="H1828" s="31">
        <v>0.40100000000000002</v>
      </c>
      <c r="I1828" s="31">
        <v>0.21299999999999999</v>
      </c>
      <c r="J1828" s="31">
        <v>0.61809045200000001</v>
      </c>
      <c r="K1828" s="31">
        <v>7.0000000000000001E-3</v>
      </c>
      <c r="L1828" s="29">
        <f t="shared" si="28"/>
        <v>2.6858006042296072</v>
      </c>
    </row>
    <row r="1829" spans="1:12" x14ac:dyDescent="0.2">
      <c r="A1829">
        <v>5053</v>
      </c>
      <c r="B1829" s="43">
        <v>332</v>
      </c>
      <c r="C1829" s="43">
        <v>332</v>
      </c>
      <c r="D1829" s="43">
        <v>299</v>
      </c>
      <c r="E1829" s="31">
        <v>0.90100000000000002</v>
      </c>
      <c r="F1829" s="31">
        <v>4.4999999999999998E-2</v>
      </c>
      <c r="G1829" s="31">
        <v>5.3999999999999999E-2</v>
      </c>
      <c r="H1829" s="31">
        <v>0.18099999999999999</v>
      </c>
      <c r="I1829" s="31">
        <v>0.72</v>
      </c>
      <c r="J1829" s="31">
        <v>0.90060240999999996</v>
      </c>
      <c r="K1829" s="31">
        <v>0</v>
      </c>
      <c r="L1829" s="29">
        <f t="shared" si="28"/>
        <v>3.5759999999999996</v>
      </c>
    </row>
    <row r="1830" spans="1:12" x14ac:dyDescent="0.2">
      <c r="A1830">
        <v>5054</v>
      </c>
      <c r="B1830" s="43">
        <v>740</v>
      </c>
      <c r="C1830" s="43">
        <v>741</v>
      </c>
      <c r="D1830" s="43">
        <v>575</v>
      </c>
      <c r="E1830" s="31">
        <v>0.77600000000000002</v>
      </c>
      <c r="F1830" s="31">
        <v>8.1000000000000003E-2</v>
      </c>
      <c r="G1830" s="31">
        <v>0.13100000000000001</v>
      </c>
      <c r="H1830" s="31">
        <v>0.38100000000000001</v>
      </c>
      <c r="I1830" s="31">
        <v>0.39500000000000002</v>
      </c>
      <c r="J1830" s="31">
        <v>0.78522571799999996</v>
      </c>
      <c r="K1830" s="31">
        <v>1.2E-2</v>
      </c>
      <c r="L1830" s="29">
        <f t="shared" si="28"/>
        <v>3.1032388663967612</v>
      </c>
    </row>
    <row r="1831" spans="1:12" x14ac:dyDescent="0.2">
      <c r="A1831">
        <v>5056</v>
      </c>
      <c r="B1831" s="43">
        <v>452</v>
      </c>
      <c r="C1831" s="43">
        <v>452</v>
      </c>
      <c r="D1831" s="43">
        <v>334</v>
      </c>
      <c r="E1831" s="31">
        <v>0.73899999999999999</v>
      </c>
      <c r="F1831" s="31">
        <v>9.5000000000000001E-2</v>
      </c>
      <c r="G1831" s="31">
        <v>0.155</v>
      </c>
      <c r="H1831" s="31">
        <v>0.27200000000000002</v>
      </c>
      <c r="I1831" s="31">
        <v>0.46700000000000003</v>
      </c>
      <c r="J1831" s="31">
        <v>0.74720357900000001</v>
      </c>
      <c r="K1831" s="31">
        <v>1.0999999999999999E-2</v>
      </c>
      <c r="L1831" s="29">
        <f t="shared" si="28"/>
        <v>3.1233569261880691</v>
      </c>
    </row>
    <row r="1832" spans="1:12" x14ac:dyDescent="0.2">
      <c r="A1832">
        <v>5057</v>
      </c>
      <c r="B1832" s="43">
        <v>93</v>
      </c>
      <c r="C1832" s="43">
        <v>93</v>
      </c>
      <c r="D1832" s="43">
        <v>76</v>
      </c>
      <c r="E1832" s="31">
        <v>0.81699999999999995</v>
      </c>
      <c r="F1832" s="31">
        <v>5.3999999999999999E-2</v>
      </c>
      <c r="G1832" s="31">
        <v>8.5999999999999993E-2</v>
      </c>
      <c r="H1832" s="31">
        <v>0.28000000000000003</v>
      </c>
      <c r="I1832" s="31">
        <v>0.53800000000000003</v>
      </c>
      <c r="J1832" s="31">
        <v>0.85393258400000005</v>
      </c>
      <c r="K1832" s="31">
        <v>4.2999999999999997E-2</v>
      </c>
      <c r="L1832" s="29">
        <f t="shared" si="28"/>
        <v>3.362591431556949</v>
      </c>
    </row>
    <row r="1833" spans="1:12" x14ac:dyDescent="0.2">
      <c r="A1833">
        <v>5066</v>
      </c>
      <c r="B1833" s="43">
        <v>258</v>
      </c>
      <c r="C1833" s="43">
        <v>258</v>
      </c>
      <c r="D1833" s="43">
        <v>114</v>
      </c>
      <c r="E1833" s="31">
        <v>0.442</v>
      </c>
      <c r="F1833" s="31">
        <v>0.28299999999999997</v>
      </c>
      <c r="G1833" s="31">
        <v>0.27500000000000002</v>
      </c>
      <c r="H1833" s="31">
        <v>0.28299999999999997</v>
      </c>
      <c r="I1833" s="31">
        <v>0.159</v>
      </c>
      <c r="J1833" s="31">
        <v>0.44186046499999998</v>
      </c>
      <c r="K1833" s="31">
        <v>0</v>
      </c>
      <c r="L1833" s="29">
        <f t="shared" si="28"/>
        <v>2.3180000000000001</v>
      </c>
    </row>
    <row r="1834" spans="1:12" x14ac:dyDescent="0.2">
      <c r="A1834">
        <v>5071</v>
      </c>
      <c r="B1834" s="43">
        <v>700</v>
      </c>
      <c r="C1834" s="43">
        <v>700</v>
      </c>
      <c r="D1834" s="43">
        <v>334</v>
      </c>
      <c r="E1834" s="31">
        <v>0.47699999999999998</v>
      </c>
      <c r="F1834" s="31">
        <v>0.18099999999999999</v>
      </c>
      <c r="G1834" s="31">
        <v>0.19400000000000001</v>
      </c>
      <c r="H1834" s="31">
        <v>0.33</v>
      </c>
      <c r="I1834" s="31">
        <v>0.14699999999999999</v>
      </c>
      <c r="J1834" s="31">
        <v>0.559463987</v>
      </c>
      <c r="K1834" s="31">
        <v>0.14699999999999999</v>
      </c>
      <c r="L1834" s="29">
        <f t="shared" si="28"/>
        <v>2.5169988276670572</v>
      </c>
    </row>
    <row r="1835" spans="1:12" x14ac:dyDescent="0.2">
      <c r="A1835">
        <v>5075</v>
      </c>
      <c r="B1835" s="43">
        <v>59</v>
      </c>
      <c r="C1835" s="43">
        <v>59</v>
      </c>
      <c r="D1835" s="43">
        <v>42</v>
      </c>
      <c r="E1835" s="31">
        <v>0.71199999999999997</v>
      </c>
      <c r="F1835" s="31">
        <v>0.11899999999999999</v>
      </c>
      <c r="G1835" s="31">
        <v>0.16900000000000001</v>
      </c>
      <c r="H1835" s="31">
        <v>0.42399999999999999</v>
      </c>
      <c r="I1835" s="31">
        <v>0.28799999999999998</v>
      </c>
      <c r="J1835" s="31">
        <v>0.71186440699999998</v>
      </c>
      <c r="K1835" s="31">
        <v>0</v>
      </c>
      <c r="L1835" s="29">
        <f t="shared" si="28"/>
        <v>2.8810000000000002</v>
      </c>
    </row>
    <row r="1836" spans="1:12" x14ac:dyDescent="0.2">
      <c r="A1836">
        <v>5078</v>
      </c>
      <c r="B1836" s="43">
        <v>32</v>
      </c>
      <c r="C1836" s="43">
        <v>32</v>
      </c>
      <c r="D1836" s="43">
        <v>13</v>
      </c>
      <c r="E1836" s="31">
        <v>0.40600000000000003</v>
      </c>
      <c r="F1836" s="31">
        <v>3.1E-2</v>
      </c>
      <c r="G1836" s="31">
        <v>0.125</v>
      </c>
      <c r="H1836" s="31">
        <v>0.25</v>
      </c>
      <c r="I1836" s="31">
        <v>0.156</v>
      </c>
      <c r="J1836" s="31">
        <v>0.72222222199999997</v>
      </c>
      <c r="K1836" s="31">
        <v>0.438</v>
      </c>
      <c r="L1836" s="29">
        <f t="shared" si="28"/>
        <v>2.9448398576512456</v>
      </c>
    </row>
    <row r="1837" spans="1:12" x14ac:dyDescent="0.2">
      <c r="A1837">
        <v>5082</v>
      </c>
      <c r="B1837" s="43">
        <v>284</v>
      </c>
      <c r="C1837" s="43">
        <v>284</v>
      </c>
      <c r="D1837" s="43">
        <v>165</v>
      </c>
      <c r="E1837" s="31">
        <v>0.58099999999999996</v>
      </c>
      <c r="F1837" s="31">
        <v>0.23899999999999999</v>
      </c>
      <c r="G1837" s="31">
        <v>0.18</v>
      </c>
      <c r="H1837" s="31">
        <v>0.30599999999999999</v>
      </c>
      <c r="I1837" s="31">
        <v>0.27500000000000002</v>
      </c>
      <c r="J1837" s="31">
        <v>0.58098591499999996</v>
      </c>
      <c r="K1837" s="31">
        <v>0</v>
      </c>
      <c r="L1837" s="29">
        <f t="shared" si="28"/>
        <v>2.617</v>
      </c>
    </row>
    <row r="1838" spans="1:12" x14ac:dyDescent="0.2">
      <c r="A1838">
        <v>5085</v>
      </c>
      <c r="B1838" s="43">
        <v>168</v>
      </c>
      <c r="C1838" s="43">
        <v>168</v>
      </c>
      <c r="D1838" s="43">
        <v>133</v>
      </c>
      <c r="E1838" s="31">
        <v>0.79200000000000004</v>
      </c>
      <c r="F1838" s="31">
        <v>7.0999999999999994E-2</v>
      </c>
      <c r="G1838" s="31">
        <v>0.13700000000000001</v>
      </c>
      <c r="H1838" s="31">
        <v>0.33900000000000002</v>
      </c>
      <c r="I1838" s="31">
        <v>0.45200000000000001</v>
      </c>
      <c r="J1838" s="31">
        <v>0.79166666699999999</v>
      </c>
      <c r="K1838" s="31">
        <v>0</v>
      </c>
      <c r="L1838" s="29">
        <f t="shared" si="28"/>
        <v>3.17</v>
      </c>
    </row>
    <row r="1839" spans="1:12" x14ac:dyDescent="0.2">
      <c r="A1839">
        <v>5088</v>
      </c>
      <c r="B1839" s="43">
        <v>523</v>
      </c>
      <c r="C1839" s="43">
        <v>523</v>
      </c>
      <c r="D1839" s="43">
        <v>320</v>
      </c>
      <c r="E1839" s="31">
        <v>0.61199999999999999</v>
      </c>
      <c r="F1839" s="31">
        <v>0.17599999999999999</v>
      </c>
      <c r="G1839" s="31">
        <v>0.21</v>
      </c>
      <c r="H1839" s="31">
        <v>0.32100000000000001</v>
      </c>
      <c r="I1839" s="31">
        <v>0.29099999999999998</v>
      </c>
      <c r="J1839" s="31">
        <v>0.61302681999999997</v>
      </c>
      <c r="K1839" s="31">
        <v>2E-3</v>
      </c>
      <c r="L1839" s="29">
        <f t="shared" si="28"/>
        <v>2.7284569138276553</v>
      </c>
    </row>
    <row r="1840" spans="1:12" x14ac:dyDescent="0.2">
      <c r="A1840">
        <v>5089</v>
      </c>
      <c r="B1840" s="43">
        <v>451</v>
      </c>
      <c r="C1840" s="43">
        <v>451</v>
      </c>
      <c r="D1840" s="43">
        <v>209</v>
      </c>
      <c r="E1840" s="31">
        <v>0.46300000000000002</v>
      </c>
      <c r="F1840" s="31">
        <v>0.26800000000000002</v>
      </c>
      <c r="G1840" s="31">
        <v>0.22800000000000001</v>
      </c>
      <c r="H1840" s="31">
        <v>0.35299999999999998</v>
      </c>
      <c r="I1840" s="31">
        <v>0.111</v>
      </c>
      <c r="J1840" s="31">
        <v>0.48267898399999998</v>
      </c>
      <c r="K1840" s="31">
        <v>0.04</v>
      </c>
      <c r="L1840" s="29">
        <f t="shared" si="28"/>
        <v>2.3197916666666667</v>
      </c>
    </row>
    <row r="1841" spans="1:12" x14ac:dyDescent="0.2">
      <c r="A1841">
        <v>5090</v>
      </c>
      <c r="B1841" s="43">
        <v>201</v>
      </c>
      <c r="C1841" s="43">
        <v>201</v>
      </c>
      <c r="D1841" s="43">
        <v>103</v>
      </c>
      <c r="E1841" s="31">
        <v>0.51200000000000001</v>
      </c>
      <c r="F1841" s="31">
        <v>0.23899999999999999</v>
      </c>
      <c r="G1841" s="31">
        <v>0.23899999999999999</v>
      </c>
      <c r="H1841" s="31">
        <v>0.24399999999999999</v>
      </c>
      <c r="I1841" s="31">
        <v>0.26900000000000002</v>
      </c>
      <c r="J1841" s="31">
        <v>0.51758793999999997</v>
      </c>
      <c r="K1841" s="31">
        <v>0.01</v>
      </c>
      <c r="L1841" s="29">
        <f t="shared" si="28"/>
        <v>2.5505050505050506</v>
      </c>
    </row>
    <row r="1842" spans="1:12" x14ac:dyDescent="0.2">
      <c r="A1842">
        <v>5091</v>
      </c>
      <c r="B1842" s="43">
        <v>397</v>
      </c>
      <c r="C1842" s="43">
        <v>397</v>
      </c>
      <c r="D1842" s="43">
        <v>336</v>
      </c>
      <c r="E1842" s="31">
        <v>0.84599999999999997</v>
      </c>
      <c r="F1842" s="31">
        <v>7.0999999999999994E-2</v>
      </c>
      <c r="G1842" s="31">
        <v>7.5999999999999998E-2</v>
      </c>
      <c r="H1842" s="31">
        <v>0.252</v>
      </c>
      <c r="I1842" s="31">
        <v>0.59399999999999997</v>
      </c>
      <c r="J1842" s="31">
        <v>0.852791878</v>
      </c>
      <c r="K1842" s="31">
        <v>8.0000000000000002E-3</v>
      </c>
      <c r="L1842" s="29">
        <f t="shared" si="28"/>
        <v>3.382056451612903</v>
      </c>
    </row>
    <row r="1843" spans="1:12" x14ac:dyDescent="0.2">
      <c r="A1843">
        <v>5092</v>
      </c>
      <c r="B1843" s="43">
        <v>403</v>
      </c>
      <c r="C1843" s="43">
        <v>403</v>
      </c>
      <c r="D1843" s="43">
        <v>322</v>
      </c>
      <c r="E1843" s="31">
        <v>0.79900000000000004</v>
      </c>
      <c r="F1843" s="31">
        <v>0.06</v>
      </c>
      <c r="G1843" s="31">
        <v>0.129</v>
      </c>
      <c r="H1843" s="31">
        <v>0.25800000000000001</v>
      </c>
      <c r="I1843" s="31">
        <v>0.54100000000000004</v>
      </c>
      <c r="J1843" s="31">
        <v>0.80904522599999995</v>
      </c>
      <c r="K1843" s="31">
        <v>1.2E-2</v>
      </c>
      <c r="L1843" s="29">
        <f t="shared" si="28"/>
        <v>3.2955465587044537</v>
      </c>
    </row>
    <row r="1844" spans="1:12" x14ac:dyDescent="0.2">
      <c r="A1844">
        <v>5093</v>
      </c>
      <c r="B1844" s="43">
        <v>448</v>
      </c>
      <c r="C1844" s="43">
        <v>448</v>
      </c>
      <c r="D1844" s="43">
        <v>313</v>
      </c>
      <c r="E1844" s="31">
        <v>0.69899999999999995</v>
      </c>
      <c r="F1844" s="31">
        <v>0.14499999999999999</v>
      </c>
      <c r="G1844" s="31">
        <v>0.13600000000000001</v>
      </c>
      <c r="H1844" s="31">
        <v>0.36399999999999999</v>
      </c>
      <c r="I1844" s="31">
        <v>0.33500000000000002</v>
      </c>
      <c r="J1844" s="31">
        <v>0.71298405499999995</v>
      </c>
      <c r="K1844" s="31">
        <v>0.02</v>
      </c>
      <c r="L1844" s="29">
        <f t="shared" si="28"/>
        <v>2.9071428571428575</v>
      </c>
    </row>
    <row r="1845" spans="1:12" x14ac:dyDescent="0.2">
      <c r="A1845">
        <v>5094</v>
      </c>
      <c r="B1845" s="43">
        <v>361</v>
      </c>
      <c r="C1845" s="43">
        <v>361</v>
      </c>
      <c r="D1845" s="43">
        <v>283</v>
      </c>
      <c r="E1845" s="31">
        <v>0.78400000000000003</v>
      </c>
      <c r="F1845" s="31">
        <v>6.4000000000000001E-2</v>
      </c>
      <c r="G1845" s="31">
        <v>0.13</v>
      </c>
      <c r="H1845" s="31">
        <v>0.26600000000000001</v>
      </c>
      <c r="I1845" s="31">
        <v>0.51800000000000002</v>
      </c>
      <c r="J1845" s="31">
        <v>0.80169971699999998</v>
      </c>
      <c r="K1845" s="31">
        <v>2.1999999999999999E-2</v>
      </c>
      <c r="L1845" s="29">
        <f t="shared" si="28"/>
        <v>3.2658486707566463</v>
      </c>
    </row>
    <row r="1846" spans="1:12" x14ac:dyDescent="0.2">
      <c r="A1846">
        <v>5098</v>
      </c>
      <c r="B1846" s="43">
        <v>77</v>
      </c>
      <c r="C1846" s="43">
        <v>77</v>
      </c>
      <c r="D1846" s="43">
        <v>36</v>
      </c>
      <c r="E1846" s="31">
        <v>0.46800000000000003</v>
      </c>
      <c r="F1846" s="31">
        <v>0.11700000000000001</v>
      </c>
      <c r="G1846" s="31">
        <v>0.14299999999999999</v>
      </c>
      <c r="H1846" s="31">
        <v>0.32500000000000001</v>
      </c>
      <c r="I1846" s="31">
        <v>0.14299999999999999</v>
      </c>
      <c r="J1846" s="31">
        <v>0.64285714299999996</v>
      </c>
      <c r="K1846" s="31">
        <v>0.27300000000000002</v>
      </c>
      <c r="L1846" s="29">
        <f t="shared" si="28"/>
        <v>2.6822558459422288</v>
      </c>
    </row>
    <row r="1847" spans="1:12" x14ac:dyDescent="0.2">
      <c r="A1847">
        <v>5099</v>
      </c>
      <c r="B1847" s="43">
        <v>729</v>
      </c>
      <c r="C1847" s="43">
        <v>729</v>
      </c>
      <c r="D1847" s="43">
        <v>463</v>
      </c>
      <c r="E1847" s="31">
        <v>0.63500000000000001</v>
      </c>
      <c r="F1847" s="31">
        <v>0.16500000000000001</v>
      </c>
      <c r="G1847" s="31">
        <v>0.17399999999999999</v>
      </c>
      <c r="H1847" s="31">
        <v>0.40100000000000002</v>
      </c>
      <c r="I1847" s="31">
        <v>0.23499999999999999</v>
      </c>
      <c r="J1847" s="31">
        <v>0.652112676</v>
      </c>
      <c r="K1847" s="31">
        <v>2.5999999999999999E-2</v>
      </c>
      <c r="L1847" s="29">
        <f t="shared" si="28"/>
        <v>2.7268993839835729</v>
      </c>
    </row>
    <row r="1848" spans="1:12" x14ac:dyDescent="0.2">
      <c r="A1848">
        <v>5100</v>
      </c>
      <c r="B1848" s="43">
        <v>410</v>
      </c>
      <c r="C1848" s="43">
        <v>410</v>
      </c>
      <c r="D1848" s="43">
        <v>308</v>
      </c>
      <c r="E1848" s="31">
        <v>0.751</v>
      </c>
      <c r="F1848" s="31">
        <v>0.1</v>
      </c>
      <c r="G1848" s="31">
        <v>0.14899999999999999</v>
      </c>
      <c r="H1848" s="31">
        <v>0.373</v>
      </c>
      <c r="I1848" s="31">
        <v>0.378</v>
      </c>
      <c r="J1848" s="31">
        <v>0.75121951200000003</v>
      </c>
      <c r="K1848" s="31">
        <v>0</v>
      </c>
      <c r="L1848" s="29">
        <f t="shared" si="28"/>
        <v>3.0289999999999999</v>
      </c>
    </row>
    <row r="1849" spans="1:12" x14ac:dyDescent="0.2">
      <c r="A1849">
        <v>5104</v>
      </c>
      <c r="B1849" s="43">
        <v>32</v>
      </c>
      <c r="C1849" s="43">
        <v>32</v>
      </c>
      <c r="D1849" s="43">
        <v>22</v>
      </c>
      <c r="E1849" s="31">
        <v>0.68799999999999994</v>
      </c>
      <c r="F1849" s="31">
        <v>0.125</v>
      </c>
      <c r="G1849" s="31">
        <v>0.156</v>
      </c>
      <c r="H1849" s="31">
        <v>0.375</v>
      </c>
      <c r="I1849" s="31">
        <v>0.313</v>
      </c>
      <c r="J1849" s="31">
        <v>0.70967741900000003</v>
      </c>
      <c r="K1849" s="31">
        <v>3.1E-2</v>
      </c>
      <c r="L1849" s="29">
        <f t="shared" si="28"/>
        <v>2.9040247678018578</v>
      </c>
    </row>
    <row r="1850" spans="1:12" x14ac:dyDescent="0.2">
      <c r="A1850">
        <v>5106</v>
      </c>
      <c r="B1850" s="43">
        <v>11</v>
      </c>
      <c r="C1850" s="43">
        <v>11</v>
      </c>
      <c r="D1850" s="43">
        <v>5</v>
      </c>
      <c r="E1850" s="31">
        <v>0.45500000000000002</v>
      </c>
      <c r="F1850" s="31">
        <v>0.182</v>
      </c>
      <c r="G1850" s="31">
        <v>0.182</v>
      </c>
      <c r="H1850" s="31">
        <v>0.45500000000000002</v>
      </c>
      <c r="I1850" s="31">
        <v>0</v>
      </c>
      <c r="J1850" s="31">
        <v>0.55555555599999995</v>
      </c>
      <c r="K1850" s="31">
        <v>0.182</v>
      </c>
      <c r="L1850" s="29">
        <f t="shared" si="28"/>
        <v>2.3361858190709044</v>
      </c>
    </row>
    <row r="1851" spans="1:12" x14ac:dyDescent="0.2">
      <c r="A1851">
        <v>5108</v>
      </c>
      <c r="B1851" s="43">
        <v>15</v>
      </c>
      <c r="C1851" s="43">
        <v>15</v>
      </c>
      <c r="D1851" s="43">
        <v>7</v>
      </c>
      <c r="E1851" s="31">
        <v>0.46700000000000003</v>
      </c>
      <c r="F1851" s="31">
        <v>0.33300000000000002</v>
      </c>
      <c r="G1851" s="31">
        <v>0.13300000000000001</v>
      </c>
      <c r="H1851" s="31">
        <v>0.4</v>
      </c>
      <c r="I1851" s="31">
        <v>6.7000000000000004E-2</v>
      </c>
      <c r="J1851" s="31">
        <v>0.5</v>
      </c>
      <c r="K1851" s="31">
        <v>6.7000000000000004E-2</v>
      </c>
      <c r="L1851" s="29">
        <f t="shared" si="28"/>
        <v>2.215434083601286</v>
      </c>
    </row>
    <row r="1852" spans="1:12" x14ac:dyDescent="0.2">
      <c r="A1852">
        <v>5111</v>
      </c>
      <c r="B1852" s="43">
        <v>477</v>
      </c>
      <c r="C1852" s="43">
        <v>477</v>
      </c>
      <c r="D1852" s="43">
        <v>340</v>
      </c>
      <c r="E1852" s="31">
        <v>0.71299999999999997</v>
      </c>
      <c r="F1852" s="31">
        <v>8.5999999999999993E-2</v>
      </c>
      <c r="G1852" s="31">
        <v>0.17799999999999999</v>
      </c>
      <c r="H1852" s="31">
        <v>0.34399999999999997</v>
      </c>
      <c r="I1852" s="31">
        <v>0.36899999999999999</v>
      </c>
      <c r="J1852" s="31">
        <v>0.72961373399999996</v>
      </c>
      <c r="K1852" s="31">
        <v>2.3E-2</v>
      </c>
      <c r="L1852" s="29">
        <f t="shared" si="28"/>
        <v>3.0194472876151486</v>
      </c>
    </row>
    <row r="1853" spans="1:12" x14ac:dyDescent="0.2">
      <c r="A1853">
        <v>5112</v>
      </c>
      <c r="B1853" s="43">
        <v>13</v>
      </c>
      <c r="C1853" s="43">
        <v>13</v>
      </c>
      <c r="D1853" s="43">
        <v>6</v>
      </c>
      <c r="E1853" s="31">
        <v>0.46200000000000002</v>
      </c>
      <c r="F1853" s="31">
        <v>0.23100000000000001</v>
      </c>
      <c r="G1853" s="31">
        <v>0.23100000000000001</v>
      </c>
      <c r="H1853" s="31">
        <v>0.46200000000000002</v>
      </c>
      <c r="I1853" s="31">
        <v>0</v>
      </c>
      <c r="J1853" s="31">
        <v>0.5</v>
      </c>
      <c r="K1853" s="31">
        <v>7.6999999999999999E-2</v>
      </c>
      <c r="L1853" s="29">
        <f t="shared" si="28"/>
        <v>2.2524377031419287</v>
      </c>
    </row>
    <row r="1854" spans="1:12" x14ac:dyDescent="0.2">
      <c r="A1854">
        <v>5115</v>
      </c>
      <c r="B1854" s="43">
        <v>325</v>
      </c>
      <c r="C1854" s="43">
        <v>325</v>
      </c>
      <c r="D1854" s="43">
        <v>204</v>
      </c>
      <c r="E1854" s="31">
        <v>0.628</v>
      </c>
      <c r="F1854" s="31">
        <v>0.126</v>
      </c>
      <c r="G1854" s="31">
        <v>0.24299999999999999</v>
      </c>
      <c r="H1854" s="31">
        <v>0.249</v>
      </c>
      <c r="I1854" s="31">
        <v>0.378</v>
      </c>
      <c r="J1854" s="31">
        <v>0.62962963000000005</v>
      </c>
      <c r="K1854" s="31">
        <v>3.0000000000000001E-3</v>
      </c>
      <c r="L1854" s="29">
        <f t="shared" si="28"/>
        <v>2.8796389167502507</v>
      </c>
    </row>
    <row r="1855" spans="1:12" x14ac:dyDescent="0.2">
      <c r="A1855">
        <v>5123</v>
      </c>
      <c r="B1855" s="43">
        <v>241</v>
      </c>
      <c r="C1855" s="43">
        <v>241</v>
      </c>
      <c r="D1855" s="43">
        <v>121</v>
      </c>
      <c r="E1855" s="31">
        <v>0.502</v>
      </c>
      <c r="F1855" s="31">
        <v>0.307</v>
      </c>
      <c r="G1855" s="31">
        <v>0.17399999999999999</v>
      </c>
      <c r="H1855" s="31">
        <v>0.29899999999999999</v>
      </c>
      <c r="I1855" s="31">
        <v>0.20300000000000001</v>
      </c>
      <c r="J1855" s="31">
        <v>0.51054852299999998</v>
      </c>
      <c r="K1855" s="31">
        <v>1.7000000000000001E-2</v>
      </c>
      <c r="L1855" s="29">
        <f t="shared" si="28"/>
        <v>2.404883011190234</v>
      </c>
    </row>
    <row r="1856" spans="1:12" x14ac:dyDescent="0.2">
      <c r="A1856">
        <v>5125</v>
      </c>
      <c r="B1856" s="43">
        <v>212</v>
      </c>
      <c r="C1856" s="43">
        <v>212</v>
      </c>
      <c r="D1856" s="43">
        <v>133</v>
      </c>
      <c r="E1856" s="31">
        <v>0.627</v>
      </c>
      <c r="F1856" s="31">
        <v>0.17499999999999999</v>
      </c>
      <c r="G1856" s="31">
        <v>0.17899999999999999</v>
      </c>
      <c r="H1856" s="31">
        <v>0.255</v>
      </c>
      <c r="I1856" s="31">
        <v>0.373</v>
      </c>
      <c r="J1856" s="31">
        <v>0.63942307700000001</v>
      </c>
      <c r="K1856" s="31">
        <v>1.9E-2</v>
      </c>
      <c r="L1856" s="29">
        <f t="shared" si="28"/>
        <v>2.8440366972477067</v>
      </c>
    </row>
    <row r="1857" spans="1:12" x14ac:dyDescent="0.2">
      <c r="A1857">
        <v>5128</v>
      </c>
      <c r="B1857" s="43">
        <v>443</v>
      </c>
      <c r="C1857" s="43">
        <v>443</v>
      </c>
      <c r="D1857" s="43">
        <v>376</v>
      </c>
      <c r="E1857" s="31">
        <v>0.84899999999999998</v>
      </c>
      <c r="F1857" s="31">
        <v>4.4999999999999998E-2</v>
      </c>
      <c r="G1857" s="31">
        <v>8.5999999999999993E-2</v>
      </c>
      <c r="H1857" s="31">
        <v>0.36099999999999999</v>
      </c>
      <c r="I1857" s="31">
        <v>0.48799999999999999</v>
      </c>
      <c r="J1857" s="31">
        <v>0.866359447</v>
      </c>
      <c r="K1857" s="31">
        <v>0.02</v>
      </c>
      <c r="L1857" s="29">
        <f t="shared" si="28"/>
        <v>3.3183673469387753</v>
      </c>
    </row>
    <row r="1858" spans="1:12" x14ac:dyDescent="0.2">
      <c r="A1858">
        <v>5131</v>
      </c>
      <c r="B1858" s="43">
        <v>474</v>
      </c>
      <c r="C1858" s="43">
        <v>474</v>
      </c>
      <c r="D1858" s="43">
        <v>288</v>
      </c>
      <c r="E1858" s="31">
        <v>0.60799999999999998</v>
      </c>
      <c r="F1858" s="31">
        <v>0.20699999999999999</v>
      </c>
      <c r="G1858" s="31">
        <v>0.17899999999999999</v>
      </c>
      <c r="H1858" s="31">
        <v>0.36499999999999999</v>
      </c>
      <c r="I1858" s="31">
        <v>0.24299999999999999</v>
      </c>
      <c r="J1858" s="31">
        <v>0.61146496800000005</v>
      </c>
      <c r="K1858" s="31">
        <v>6.0000000000000001E-3</v>
      </c>
      <c r="L1858" s="29">
        <f t="shared" si="28"/>
        <v>2.6478873239436616</v>
      </c>
    </row>
    <row r="1859" spans="1:12" x14ac:dyDescent="0.2">
      <c r="A1859">
        <v>5132</v>
      </c>
      <c r="B1859" s="43">
        <v>225</v>
      </c>
      <c r="C1859" s="43">
        <v>225</v>
      </c>
      <c r="D1859" s="43">
        <v>104</v>
      </c>
      <c r="E1859" s="31">
        <v>0.46200000000000002</v>
      </c>
      <c r="F1859" s="31">
        <v>0.218</v>
      </c>
      <c r="G1859" s="31">
        <v>0.28399999999999997</v>
      </c>
      <c r="H1859" s="31">
        <v>0.187</v>
      </c>
      <c r="I1859" s="31">
        <v>0.27600000000000002</v>
      </c>
      <c r="J1859" s="31">
        <v>0.47926267299999997</v>
      </c>
      <c r="K1859" s="31">
        <v>3.5999999999999997E-2</v>
      </c>
      <c r="L1859" s="29">
        <f t="shared" ref="L1859:L1922" si="29">(F1859+2*G1859+3*H1859+4*I1859)/(1-K1859)</f>
        <v>2.5425311203319505</v>
      </c>
    </row>
    <row r="1860" spans="1:12" x14ac:dyDescent="0.2">
      <c r="A1860">
        <v>5133</v>
      </c>
      <c r="B1860" s="43">
        <v>596</v>
      </c>
      <c r="C1860" s="43">
        <v>596</v>
      </c>
      <c r="D1860" s="43">
        <v>352</v>
      </c>
      <c r="E1860" s="31">
        <v>0.59099999999999997</v>
      </c>
      <c r="F1860" s="31">
        <v>0.20100000000000001</v>
      </c>
      <c r="G1860" s="31">
        <v>0.20599999999999999</v>
      </c>
      <c r="H1860" s="31">
        <v>0.33600000000000002</v>
      </c>
      <c r="I1860" s="31">
        <v>0.255</v>
      </c>
      <c r="J1860" s="31">
        <v>0.59159663900000004</v>
      </c>
      <c r="K1860" s="31">
        <v>2E-3</v>
      </c>
      <c r="L1860" s="29">
        <f t="shared" si="29"/>
        <v>2.6462925851703405</v>
      </c>
    </row>
    <row r="1861" spans="1:12" x14ac:dyDescent="0.2">
      <c r="A1861">
        <v>5135</v>
      </c>
      <c r="B1861" s="43">
        <v>839</v>
      </c>
      <c r="C1861" s="43">
        <v>839</v>
      </c>
      <c r="D1861" s="43">
        <v>632</v>
      </c>
      <c r="E1861" s="31">
        <v>0.753</v>
      </c>
      <c r="F1861" s="31">
        <v>7.4999999999999997E-2</v>
      </c>
      <c r="G1861" s="31">
        <v>0.161</v>
      </c>
      <c r="H1861" s="31">
        <v>0.42699999999999999</v>
      </c>
      <c r="I1861" s="31">
        <v>0.32700000000000001</v>
      </c>
      <c r="J1861" s="31">
        <v>0.76144578299999999</v>
      </c>
      <c r="K1861" s="31">
        <v>1.0999999999999999E-2</v>
      </c>
      <c r="L1861" s="29">
        <f t="shared" si="29"/>
        <v>3.0192113245702727</v>
      </c>
    </row>
    <row r="1862" spans="1:12" x14ac:dyDescent="0.2">
      <c r="A1862">
        <v>5136</v>
      </c>
      <c r="B1862" s="43">
        <v>349</v>
      </c>
      <c r="C1862" s="43">
        <v>349</v>
      </c>
      <c r="D1862" s="43">
        <v>197</v>
      </c>
      <c r="E1862" s="31">
        <v>0.56399999999999995</v>
      </c>
      <c r="F1862" s="31">
        <v>0.21199999999999999</v>
      </c>
      <c r="G1862" s="31">
        <v>0.20100000000000001</v>
      </c>
      <c r="H1862" s="31">
        <v>0.28100000000000003</v>
      </c>
      <c r="I1862" s="31">
        <v>0.28399999999999997</v>
      </c>
      <c r="J1862" s="31">
        <v>0.57771260999999996</v>
      </c>
      <c r="K1862" s="31">
        <v>2.3E-2</v>
      </c>
      <c r="L1862" s="29">
        <f t="shared" si="29"/>
        <v>2.6540429887410442</v>
      </c>
    </row>
    <row r="1863" spans="1:12" x14ac:dyDescent="0.2">
      <c r="A1863">
        <v>5139</v>
      </c>
      <c r="B1863" s="43">
        <v>243</v>
      </c>
      <c r="C1863" s="43">
        <v>243</v>
      </c>
      <c r="D1863" s="43">
        <v>218</v>
      </c>
      <c r="E1863" s="31">
        <v>0.89700000000000002</v>
      </c>
      <c r="F1863" s="31">
        <v>2.1000000000000001E-2</v>
      </c>
      <c r="G1863" s="31">
        <v>8.2000000000000003E-2</v>
      </c>
      <c r="H1863" s="31">
        <v>0.21</v>
      </c>
      <c r="I1863" s="31">
        <v>0.68700000000000006</v>
      </c>
      <c r="J1863" s="31">
        <v>0.89711934199999999</v>
      </c>
      <c r="K1863" s="31">
        <v>0</v>
      </c>
      <c r="L1863" s="29">
        <f t="shared" si="29"/>
        <v>3.5630000000000002</v>
      </c>
    </row>
    <row r="1864" spans="1:12" x14ac:dyDescent="0.2">
      <c r="A1864">
        <v>5142</v>
      </c>
      <c r="B1864" s="43">
        <v>587</v>
      </c>
      <c r="C1864" s="43">
        <v>587</v>
      </c>
      <c r="D1864" s="43">
        <v>341</v>
      </c>
      <c r="E1864" s="31">
        <v>0.58099999999999996</v>
      </c>
      <c r="F1864" s="31">
        <v>0.157</v>
      </c>
      <c r="G1864" s="31">
        <v>0.247</v>
      </c>
      <c r="H1864" s="31">
        <v>0.4</v>
      </c>
      <c r="I1864" s="31">
        <v>0.18099999999999999</v>
      </c>
      <c r="J1864" s="31">
        <v>0.58996539800000003</v>
      </c>
      <c r="K1864" s="31">
        <v>1.4999999999999999E-2</v>
      </c>
      <c r="L1864" s="29">
        <f t="shared" si="29"/>
        <v>2.6142131979695433</v>
      </c>
    </row>
    <row r="1865" spans="1:12" x14ac:dyDescent="0.2">
      <c r="A1865">
        <v>5144</v>
      </c>
      <c r="B1865" s="43">
        <v>610</v>
      </c>
      <c r="C1865" s="43">
        <v>610</v>
      </c>
      <c r="D1865" s="43">
        <v>214</v>
      </c>
      <c r="E1865" s="31">
        <v>0.35099999999999998</v>
      </c>
      <c r="F1865" s="31">
        <v>0.31</v>
      </c>
      <c r="G1865" s="31">
        <v>0.33300000000000002</v>
      </c>
      <c r="H1865" s="31">
        <v>0.29499999999999998</v>
      </c>
      <c r="I1865" s="31">
        <v>5.6000000000000001E-2</v>
      </c>
      <c r="J1865" s="31">
        <v>0.35313531399999998</v>
      </c>
      <c r="K1865" s="31">
        <v>7.0000000000000001E-3</v>
      </c>
      <c r="L1865" s="29">
        <f t="shared" si="29"/>
        <v>2.0996978851963748</v>
      </c>
    </row>
    <row r="1866" spans="1:12" x14ac:dyDescent="0.2">
      <c r="A1866">
        <v>5149</v>
      </c>
      <c r="B1866" s="43">
        <v>83</v>
      </c>
      <c r="C1866" s="43">
        <v>83</v>
      </c>
      <c r="D1866" s="43">
        <v>30</v>
      </c>
      <c r="E1866" s="31">
        <v>0.36099999999999999</v>
      </c>
      <c r="F1866" s="31">
        <v>0.33700000000000002</v>
      </c>
      <c r="G1866" s="31">
        <v>0.157</v>
      </c>
      <c r="H1866" s="31">
        <v>0.30099999999999999</v>
      </c>
      <c r="I1866" s="31">
        <v>0.06</v>
      </c>
      <c r="J1866" s="31">
        <v>0.42253521100000002</v>
      </c>
      <c r="K1866" s="31">
        <v>0.14499999999999999</v>
      </c>
      <c r="L1866" s="29">
        <f t="shared" si="29"/>
        <v>2.098245614035088</v>
      </c>
    </row>
    <row r="1867" spans="1:12" x14ac:dyDescent="0.2">
      <c r="A1867">
        <v>5151</v>
      </c>
      <c r="B1867" s="43">
        <v>22</v>
      </c>
      <c r="C1867" s="43">
        <v>22</v>
      </c>
      <c r="D1867" s="43">
        <v>7</v>
      </c>
      <c r="E1867" s="31">
        <v>0.318</v>
      </c>
      <c r="F1867" s="31">
        <v>0.318</v>
      </c>
      <c r="G1867" s="31">
        <v>0.13600000000000001</v>
      </c>
      <c r="H1867" s="31">
        <v>0.22700000000000001</v>
      </c>
      <c r="I1867" s="31">
        <v>9.0999999999999998E-2</v>
      </c>
      <c r="J1867" s="31">
        <v>0.41176470599999998</v>
      </c>
      <c r="K1867" s="31">
        <v>0.22700000000000001</v>
      </c>
      <c r="L1867" s="29">
        <f t="shared" si="29"/>
        <v>2.1151358344113844</v>
      </c>
    </row>
    <row r="1868" spans="1:12" x14ac:dyDescent="0.2">
      <c r="A1868">
        <v>5153</v>
      </c>
      <c r="B1868" s="43"/>
      <c r="C1868" s="43"/>
      <c r="D1868" s="43"/>
      <c r="E1868" s="31">
        <v>0.48599999999999999</v>
      </c>
      <c r="F1868" s="31">
        <v>8.5999999999999993E-2</v>
      </c>
      <c r="G1868" s="31">
        <v>0.17100000000000001</v>
      </c>
      <c r="H1868" s="31">
        <v>0.28599999999999998</v>
      </c>
      <c r="I1868" s="31">
        <v>0.2</v>
      </c>
      <c r="J1868" s="31">
        <v>0.65384615400000001</v>
      </c>
      <c r="K1868" s="31">
        <v>0.25700000000000001</v>
      </c>
      <c r="L1868" s="29">
        <f t="shared" si="29"/>
        <v>2.8075370121130554</v>
      </c>
    </row>
    <row r="1869" spans="1:12" x14ac:dyDescent="0.2">
      <c r="A1869">
        <v>5158</v>
      </c>
      <c r="B1869" s="43">
        <v>297</v>
      </c>
      <c r="C1869" s="43">
        <v>297</v>
      </c>
      <c r="D1869" s="43">
        <v>251</v>
      </c>
      <c r="E1869" s="31">
        <v>0.84499999999999997</v>
      </c>
      <c r="F1869" s="31">
        <v>7.0999999999999994E-2</v>
      </c>
      <c r="G1869" s="31">
        <v>7.6999999999999999E-2</v>
      </c>
      <c r="H1869" s="31">
        <v>0.23599999999999999</v>
      </c>
      <c r="I1869" s="31">
        <v>0.60899999999999999</v>
      </c>
      <c r="J1869" s="31">
        <v>0.85084745799999995</v>
      </c>
      <c r="K1869" s="31">
        <v>7.0000000000000001E-3</v>
      </c>
      <c r="L1869" s="29">
        <f t="shared" si="29"/>
        <v>3.3927492447129906</v>
      </c>
    </row>
    <row r="1870" spans="1:12" x14ac:dyDescent="0.2">
      <c r="A1870">
        <v>5159</v>
      </c>
      <c r="B1870" s="43">
        <v>322</v>
      </c>
      <c r="C1870" s="43">
        <v>322</v>
      </c>
      <c r="D1870" s="43">
        <v>193</v>
      </c>
      <c r="E1870" s="31">
        <v>0.59899999999999998</v>
      </c>
      <c r="F1870" s="31">
        <v>0.193</v>
      </c>
      <c r="G1870" s="31">
        <v>0.20200000000000001</v>
      </c>
      <c r="H1870" s="31">
        <v>0.30099999999999999</v>
      </c>
      <c r="I1870" s="31">
        <v>0.29799999999999999</v>
      </c>
      <c r="J1870" s="31">
        <v>0.60312500000000002</v>
      </c>
      <c r="K1870" s="31">
        <v>6.0000000000000001E-3</v>
      </c>
      <c r="L1870" s="29">
        <f t="shared" si="29"/>
        <v>2.7082494969818915</v>
      </c>
    </row>
    <row r="1871" spans="1:12" x14ac:dyDescent="0.2">
      <c r="A1871">
        <v>5160</v>
      </c>
      <c r="B1871" s="43">
        <v>331</v>
      </c>
      <c r="C1871" s="43">
        <v>331</v>
      </c>
      <c r="D1871" s="43">
        <v>206</v>
      </c>
      <c r="E1871" s="31">
        <v>0.622</v>
      </c>
      <c r="F1871" s="31">
        <v>0.14199999999999999</v>
      </c>
      <c r="G1871" s="31">
        <v>0.23</v>
      </c>
      <c r="H1871" s="31">
        <v>0.32600000000000001</v>
      </c>
      <c r="I1871" s="31">
        <v>0.29599999999999999</v>
      </c>
      <c r="J1871" s="31">
        <v>0.62613981799999996</v>
      </c>
      <c r="K1871" s="31">
        <v>6.0000000000000001E-3</v>
      </c>
      <c r="L1871" s="29">
        <f t="shared" si="29"/>
        <v>2.7806841046277668</v>
      </c>
    </row>
    <row r="1872" spans="1:12" x14ac:dyDescent="0.2">
      <c r="A1872">
        <v>5164</v>
      </c>
      <c r="B1872" s="43">
        <v>736</v>
      </c>
      <c r="C1872" s="43">
        <v>736</v>
      </c>
      <c r="D1872" s="43">
        <v>434</v>
      </c>
      <c r="E1872" s="31">
        <v>0.59</v>
      </c>
      <c r="F1872" s="31">
        <v>0.189</v>
      </c>
      <c r="G1872" s="31">
        <v>0.192</v>
      </c>
      <c r="H1872" s="31">
        <v>0.39400000000000002</v>
      </c>
      <c r="I1872" s="31">
        <v>0.19600000000000001</v>
      </c>
      <c r="J1872" s="31">
        <v>0.60784313700000003</v>
      </c>
      <c r="K1872" s="31">
        <v>0.03</v>
      </c>
      <c r="L1872" s="29">
        <f t="shared" si="29"/>
        <v>2.6175257731958759</v>
      </c>
    </row>
    <row r="1873" spans="1:12" x14ac:dyDescent="0.2">
      <c r="A1873">
        <v>5165</v>
      </c>
      <c r="B1873" s="43">
        <v>275</v>
      </c>
      <c r="C1873" s="43">
        <v>275</v>
      </c>
      <c r="D1873" s="43">
        <v>121</v>
      </c>
      <c r="E1873" s="31">
        <v>0.44</v>
      </c>
      <c r="F1873" s="31">
        <v>9.0999999999999998E-2</v>
      </c>
      <c r="G1873" s="31">
        <v>0.105</v>
      </c>
      <c r="H1873" s="31">
        <v>0.251</v>
      </c>
      <c r="I1873" s="31">
        <v>0.189</v>
      </c>
      <c r="J1873" s="31">
        <v>0.69142857099999999</v>
      </c>
      <c r="K1873" s="31">
        <v>0.36399999999999999</v>
      </c>
      <c r="L1873" s="29">
        <f t="shared" si="29"/>
        <v>2.8459119496855347</v>
      </c>
    </row>
    <row r="1874" spans="1:12" x14ac:dyDescent="0.2">
      <c r="A1874">
        <v>5167</v>
      </c>
      <c r="B1874" s="43">
        <v>245</v>
      </c>
      <c r="C1874" s="43">
        <v>245</v>
      </c>
      <c r="D1874" s="43">
        <v>125</v>
      </c>
      <c r="E1874" s="31">
        <v>0.51</v>
      </c>
      <c r="F1874" s="31">
        <v>0.26100000000000001</v>
      </c>
      <c r="G1874" s="31">
        <v>0.224</v>
      </c>
      <c r="H1874" s="31">
        <v>0.253</v>
      </c>
      <c r="I1874" s="31">
        <v>0.25700000000000001</v>
      </c>
      <c r="J1874" s="31">
        <v>0.51229508199999996</v>
      </c>
      <c r="K1874" s="31">
        <v>4.0000000000000001E-3</v>
      </c>
      <c r="L1874" s="29">
        <f t="shared" si="29"/>
        <v>2.5060240963855422</v>
      </c>
    </row>
    <row r="1875" spans="1:12" x14ac:dyDescent="0.2">
      <c r="A1875">
        <v>5168</v>
      </c>
      <c r="B1875" s="43">
        <v>289</v>
      </c>
      <c r="C1875" s="43">
        <v>289</v>
      </c>
      <c r="D1875" s="43">
        <v>213</v>
      </c>
      <c r="E1875" s="31">
        <v>0.73699999999999999</v>
      </c>
      <c r="F1875" s="31">
        <v>5.8999999999999997E-2</v>
      </c>
      <c r="G1875" s="31">
        <v>0.19700000000000001</v>
      </c>
      <c r="H1875" s="31">
        <v>0.44600000000000001</v>
      </c>
      <c r="I1875" s="31">
        <v>0.29099999999999998</v>
      </c>
      <c r="J1875" s="31">
        <v>0.74216027900000003</v>
      </c>
      <c r="K1875" s="31">
        <v>7.0000000000000001E-3</v>
      </c>
      <c r="L1875" s="29">
        <f t="shared" si="29"/>
        <v>2.97583081570997</v>
      </c>
    </row>
    <row r="1876" spans="1:12" x14ac:dyDescent="0.2">
      <c r="A1876">
        <v>5169</v>
      </c>
      <c r="B1876" s="43">
        <v>156</v>
      </c>
      <c r="C1876" s="43">
        <v>156</v>
      </c>
      <c r="D1876" s="43">
        <v>125</v>
      </c>
      <c r="E1876" s="31">
        <v>0.80100000000000005</v>
      </c>
      <c r="F1876" s="31">
        <v>5.8000000000000003E-2</v>
      </c>
      <c r="G1876" s="31">
        <v>0.13500000000000001</v>
      </c>
      <c r="H1876" s="31">
        <v>0.29499999999999998</v>
      </c>
      <c r="I1876" s="31">
        <v>0.50600000000000001</v>
      </c>
      <c r="J1876" s="31">
        <v>0.80645161300000001</v>
      </c>
      <c r="K1876" s="31">
        <v>6.0000000000000001E-3</v>
      </c>
      <c r="L1876" s="29">
        <f t="shared" si="29"/>
        <v>3.2565392354124749</v>
      </c>
    </row>
    <row r="1877" spans="1:12" x14ac:dyDescent="0.2">
      <c r="A1877">
        <v>5170</v>
      </c>
      <c r="B1877" s="43">
        <v>697</v>
      </c>
      <c r="C1877" s="43">
        <v>697</v>
      </c>
      <c r="D1877" s="43">
        <v>240</v>
      </c>
      <c r="E1877" s="31">
        <v>0.34399999999999997</v>
      </c>
      <c r="F1877" s="31">
        <v>0.374</v>
      </c>
      <c r="G1877" s="31">
        <v>0.27400000000000002</v>
      </c>
      <c r="H1877" s="31">
        <v>0.28299999999999997</v>
      </c>
      <c r="I1877" s="31">
        <v>6.2E-2</v>
      </c>
      <c r="J1877" s="31">
        <v>0.34682080900000001</v>
      </c>
      <c r="K1877" s="31">
        <v>7.0000000000000001E-3</v>
      </c>
      <c r="L1877" s="29">
        <f t="shared" si="29"/>
        <v>2.0332326283987916</v>
      </c>
    </row>
    <row r="1878" spans="1:12" x14ac:dyDescent="0.2">
      <c r="A1878">
        <v>5171</v>
      </c>
      <c r="B1878" s="43">
        <v>31</v>
      </c>
      <c r="C1878" s="43">
        <v>31</v>
      </c>
      <c r="D1878" s="43">
        <v>12</v>
      </c>
      <c r="E1878" s="31">
        <v>0.38700000000000001</v>
      </c>
      <c r="F1878" s="31">
        <v>0.35499999999999998</v>
      </c>
      <c r="G1878" s="31">
        <v>0.22600000000000001</v>
      </c>
      <c r="H1878" s="31">
        <v>0.28999999999999998</v>
      </c>
      <c r="I1878" s="31">
        <v>9.7000000000000003E-2</v>
      </c>
      <c r="J1878" s="31">
        <v>0.4</v>
      </c>
      <c r="K1878" s="31">
        <v>3.2000000000000001E-2</v>
      </c>
      <c r="L1878" s="29">
        <f t="shared" si="29"/>
        <v>2.1332644628099175</v>
      </c>
    </row>
    <row r="1879" spans="1:12" x14ac:dyDescent="0.2">
      <c r="A1879">
        <v>5172</v>
      </c>
      <c r="B1879" s="43">
        <v>25</v>
      </c>
      <c r="C1879" s="43">
        <v>25</v>
      </c>
      <c r="D1879" s="43">
        <v>5</v>
      </c>
      <c r="E1879" s="31">
        <v>0.2</v>
      </c>
      <c r="F1879" s="31">
        <v>0.68</v>
      </c>
      <c r="G1879" s="31">
        <v>0.12</v>
      </c>
      <c r="H1879" s="31">
        <v>0.08</v>
      </c>
      <c r="I1879" s="31">
        <v>0.12</v>
      </c>
      <c r="J1879" s="31">
        <v>0.2</v>
      </c>
      <c r="K1879" s="31">
        <v>0</v>
      </c>
      <c r="L1879" s="29">
        <f t="shared" si="29"/>
        <v>1.6400000000000001</v>
      </c>
    </row>
    <row r="1880" spans="1:12" x14ac:dyDescent="0.2">
      <c r="A1880">
        <v>5173</v>
      </c>
      <c r="B1880" s="43">
        <v>213</v>
      </c>
      <c r="C1880" s="43">
        <v>213</v>
      </c>
      <c r="D1880" s="43">
        <v>155</v>
      </c>
      <c r="E1880" s="31">
        <v>0.72799999999999998</v>
      </c>
      <c r="F1880" s="31">
        <v>0.10299999999999999</v>
      </c>
      <c r="G1880" s="31">
        <v>0.16400000000000001</v>
      </c>
      <c r="H1880" s="31">
        <v>0.33300000000000002</v>
      </c>
      <c r="I1880" s="31">
        <v>0.39400000000000002</v>
      </c>
      <c r="J1880" s="31">
        <v>0.73113207499999999</v>
      </c>
      <c r="K1880" s="31">
        <v>5.0000000000000001E-3</v>
      </c>
      <c r="L1880" s="29">
        <f t="shared" si="29"/>
        <v>3.0211055276381913</v>
      </c>
    </row>
    <row r="1881" spans="1:12" x14ac:dyDescent="0.2">
      <c r="A1881">
        <v>5175</v>
      </c>
      <c r="B1881" s="43">
        <v>496</v>
      </c>
      <c r="C1881" s="43">
        <v>496</v>
      </c>
      <c r="D1881" s="43">
        <v>399</v>
      </c>
      <c r="E1881" s="31">
        <v>0.80400000000000005</v>
      </c>
      <c r="F1881" s="31">
        <v>5.8000000000000003E-2</v>
      </c>
      <c r="G1881" s="31">
        <v>0.123</v>
      </c>
      <c r="H1881" s="31">
        <v>0.26200000000000001</v>
      </c>
      <c r="I1881" s="31">
        <v>0.54200000000000004</v>
      </c>
      <c r="J1881" s="31">
        <v>0.81595092000000002</v>
      </c>
      <c r="K1881" s="31">
        <v>1.4E-2</v>
      </c>
      <c r="L1881" s="29">
        <f t="shared" si="29"/>
        <v>3.3042596348884383</v>
      </c>
    </row>
    <row r="1882" spans="1:12" x14ac:dyDescent="0.2">
      <c r="A1882">
        <v>5176</v>
      </c>
      <c r="B1882" s="43">
        <v>14</v>
      </c>
      <c r="C1882" s="43">
        <v>14</v>
      </c>
      <c r="D1882" s="43">
        <v>2</v>
      </c>
      <c r="E1882" s="31">
        <v>0.14299999999999999</v>
      </c>
      <c r="F1882" s="31">
        <v>0.71399999999999997</v>
      </c>
      <c r="G1882" s="31">
        <v>0</v>
      </c>
      <c r="H1882" s="31">
        <v>0.14299999999999999</v>
      </c>
      <c r="I1882" s="31">
        <v>0</v>
      </c>
      <c r="J1882" s="31">
        <v>0.16666666699999999</v>
      </c>
      <c r="K1882" s="31">
        <v>0.14299999999999999</v>
      </c>
      <c r="L1882" s="29">
        <f t="shared" si="29"/>
        <v>1.3337222870478411</v>
      </c>
    </row>
    <row r="1883" spans="1:12" x14ac:dyDescent="0.2">
      <c r="A1883">
        <v>5178</v>
      </c>
      <c r="B1883" s="43">
        <v>365</v>
      </c>
      <c r="C1883" s="43">
        <v>365</v>
      </c>
      <c r="D1883" s="43">
        <v>165</v>
      </c>
      <c r="E1883" s="31">
        <v>0.45200000000000001</v>
      </c>
      <c r="F1883" s="31">
        <v>0.25800000000000001</v>
      </c>
      <c r="G1883" s="31">
        <v>0.28499999999999998</v>
      </c>
      <c r="H1883" s="31">
        <v>0.252</v>
      </c>
      <c r="I1883" s="31">
        <v>0.2</v>
      </c>
      <c r="J1883" s="31">
        <v>0.45454545499999999</v>
      </c>
      <c r="K1883" s="31">
        <v>5.0000000000000001E-3</v>
      </c>
      <c r="L1883" s="29">
        <f t="shared" si="29"/>
        <v>2.3959798994974877</v>
      </c>
    </row>
    <row r="1884" spans="1:12" x14ac:dyDescent="0.2">
      <c r="A1884">
        <v>5180</v>
      </c>
      <c r="B1884" s="43">
        <v>71</v>
      </c>
      <c r="C1884" s="43">
        <v>71</v>
      </c>
      <c r="D1884" s="43">
        <v>44</v>
      </c>
      <c r="E1884" s="31">
        <v>0.62</v>
      </c>
      <c r="F1884" s="31">
        <v>2.8000000000000001E-2</v>
      </c>
      <c r="G1884" s="31">
        <v>9.9000000000000005E-2</v>
      </c>
      <c r="H1884" s="31">
        <v>0.29599999999999999</v>
      </c>
      <c r="I1884" s="31">
        <v>0.32400000000000001</v>
      </c>
      <c r="J1884" s="31">
        <v>0.83018867900000004</v>
      </c>
      <c r="K1884" s="31">
        <v>0.254</v>
      </c>
      <c r="L1884" s="29">
        <f t="shared" si="29"/>
        <v>3.2305630026809653</v>
      </c>
    </row>
    <row r="1885" spans="1:12" x14ac:dyDescent="0.2">
      <c r="A1885">
        <v>5181</v>
      </c>
      <c r="B1885" s="43">
        <v>10</v>
      </c>
      <c r="C1885" s="43">
        <v>10</v>
      </c>
      <c r="D1885" s="43">
        <v>3</v>
      </c>
      <c r="E1885" s="31">
        <v>0.3</v>
      </c>
      <c r="F1885" s="31">
        <v>0.1</v>
      </c>
      <c r="G1885" s="31">
        <v>0.1</v>
      </c>
      <c r="H1885" s="31">
        <v>0.2</v>
      </c>
      <c r="I1885" s="31">
        <v>0.1</v>
      </c>
      <c r="J1885" s="31">
        <v>0.6</v>
      </c>
      <c r="K1885" s="31">
        <v>0.5</v>
      </c>
      <c r="L1885" s="29">
        <f t="shared" si="29"/>
        <v>2.6000000000000005</v>
      </c>
    </row>
    <row r="1886" spans="1:12" x14ac:dyDescent="0.2">
      <c r="A1886">
        <v>5191</v>
      </c>
      <c r="B1886" s="43">
        <v>48</v>
      </c>
      <c r="C1886" s="43">
        <v>48</v>
      </c>
      <c r="D1886" s="43">
        <v>16</v>
      </c>
      <c r="E1886" s="31">
        <v>0.33300000000000002</v>
      </c>
      <c r="F1886" s="31">
        <v>0.375</v>
      </c>
      <c r="G1886" s="31">
        <v>0.25</v>
      </c>
      <c r="H1886" s="31">
        <v>0.25</v>
      </c>
      <c r="I1886" s="31">
        <v>8.3000000000000004E-2</v>
      </c>
      <c r="J1886" s="31">
        <v>0.34782608700000001</v>
      </c>
      <c r="K1886" s="31">
        <v>4.2000000000000003E-2</v>
      </c>
      <c r="L1886" s="29">
        <f t="shared" si="29"/>
        <v>2.0427974947807934</v>
      </c>
    </row>
    <row r="1887" spans="1:12" x14ac:dyDescent="0.2">
      <c r="A1887">
        <v>5195</v>
      </c>
      <c r="B1887" s="43">
        <v>655</v>
      </c>
      <c r="C1887" s="43">
        <v>655</v>
      </c>
      <c r="D1887" s="43">
        <v>297</v>
      </c>
      <c r="E1887" s="31">
        <v>0.45300000000000001</v>
      </c>
      <c r="F1887" s="31">
        <v>0.27300000000000002</v>
      </c>
      <c r="G1887" s="31">
        <v>0.19500000000000001</v>
      </c>
      <c r="H1887" s="31">
        <v>0.23699999999999999</v>
      </c>
      <c r="I1887" s="31">
        <v>0.217</v>
      </c>
      <c r="J1887" s="31">
        <v>0.49172185400000001</v>
      </c>
      <c r="K1887" s="31">
        <v>7.8E-2</v>
      </c>
      <c r="L1887" s="29">
        <f t="shared" si="29"/>
        <v>2.4316702819956615</v>
      </c>
    </row>
    <row r="1888" spans="1:12" x14ac:dyDescent="0.2">
      <c r="A1888">
        <v>5196</v>
      </c>
      <c r="B1888" s="43">
        <v>1397</v>
      </c>
      <c r="C1888" s="43">
        <v>1397</v>
      </c>
      <c r="D1888" s="43">
        <v>684</v>
      </c>
      <c r="E1888" s="31">
        <v>0.49</v>
      </c>
      <c r="F1888" s="31">
        <v>0.214</v>
      </c>
      <c r="G1888" s="31">
        <v>0.246</v>
      </c>
      <c r="H1888" s="31">
        <v>0.34899999999999998</v>
      </c>
      <c r="I1888" s="31">
        <v>0.14000000000000001</v>
      </c>
      <c r="J1888" s="31">
        <v>0.51583710400000005</v>
      </c>
      <c r="K1888" s="31">
        <v>5.0999999999999997E-2</v>
      </c>
      <c r="L1888" s="29">
        <f t="shared" si="29"/>
        <v>2.4373024236037932</v>
      </c>
    </row>
    <row r="1889" spans="1:12" x14ac:dyDescent="0.2">
      <c r="A1889">
        <v>5197</v>
      </c>
      <c r="B1889" s="43">
        <v>322</v>
      </c>
      <c r="C1889" s="43">
        <v>322</v>
      </c>
      <c r="D1889" s="43">
        <v>237</v>
      </c>
      <c r="E1889" s="31">
        <v>0.73599999999999999</v>
      </c>
      <c r="F1889" s="31">
        <v>0.112</v>
      </c>
      <c r="G1889" s="31">
        <v>0.127</v>
      </c>
      <c r="H1889" s="31">
        <v>0.32600000000000001</v>
      </c>
      <c r="I1889" s="31">
        <v>0.41</v>
      </c>
      <c r="J1889" s="31">
        <v>0.75477707000000005</v>
      </c>
      <c r="K1889" s="31">
        <v>2.5000000000000001E-2</v>
      </c>
      <c r="L1889" s="29">
        <f t="shared" si="29"/>
        <v>3.0605128205128205</v>
      </c>
    </row>
    <row r="1890" spans="1:12" x14ac:dyDescent="0.2">
      <c r="A1890">
        <v>5200</v>
      </c>
      <c r="B1890" s="43">
        <v>1004</v>
      </c>
      <c r="C1890" s="43">
        <v>1004</v>
      </c>
      <c r="D1890" s="43">
        <v>805</v>
      </c>
      <c r="E1890" s="31">
        <v>0.80200000000000005</v>
      </c>
      <c r="F1890" s="31">
        <v>4.9000000000000002E-2</v>
      </c>
      <c r="G1890" s="31">
        <v>0.14000000000000001</v>
      </c>
      <c r="H1890" s="31">
        <v>0.38800000000000001</v>
      </c>
      <c r="I1890" s="31">
        <v>0.41299999999999998</v>
      </c>
      <c r="J1890" s="31">
        <v>0.80904522599999995</v>
      </c>
      <c r="K1890" s="31">
        <v>8.9999999999999993E-3</v>
      </c>
      <c r="L1890" s="29">
        <f t="shared" si="29"/>
        <v>3.1735620585267408</v>
      </c>
    </row>
    <row r="1891" spans="1:12" x14ac:dyDescent="0.2">
      <c r="A1891">
        <v>5201</v>
      </c>
      <c r="B1891" s="43">
        <v>379</v>
      </c>
      <c r="C1891" s="43">
        <v>379</v>
      </c>
      <c r="D1891" s="43">
        <v>300</v>
      </c>
      <c r="E1891" s="31">
        <v>0.79200000000000004</v>
      </c>
      <c r="F1891" s="31">
        <v>6.9000000000000006E-2</v>
      </c>
      <c r="G1891" s="31">
        <v>0.13200000000000001</v>
      </c>
      <c r="H1891" s="31">
        <v>0.27700000000000002</v>
      </c>
      <c r="I1891" s="31">
        <v>0.51500000000000001</v>
      </c>
      <c r="J1891" s="31">
        <v>0.79787233999999996</v>
      </c>
      <c r="K1891" s="31">
        <v>8.0000000000000002E-3</v>
      </c>
      <c r="L1891" s="29">
        <f t="shared" si="29"/>
        <v>3.2500000000000004</v>
      </c>
    </row>
    <row r="1892" spans="1:12" x14ac:dyDescent="0.2">
      <c r="A1892">
        <v>5203</v>
      </c>
      <c r="B1892" s="43">
        <v>217</v>
      </c>
      <c r="C1892" s="43">
        <v>217</v>
      </c>
      <c r="D1892" s="43">
        <v>196</v>
      </c>
      <c r="E1892" s="31">
        <v>0.90300000000000002</v>
      </c>
      <c r="F1892" s="31">
        <v>8.9999999999999993E-3</v>
      </c>
      <c r="G1892" s="31">
        <v>4.1000000000000002E-2</v>
      </c>
      <c r="H1892" s="31">
        <v>0.253</v>
      </c>
      <c r="I1892" s="31">
        <v>0.65</v>
      </c>
      <c r="J1892" s="31">
        <v>0.946859903</v>
      </c>
      <c r="K1892" s="31">
        <v>4.5999999999999999E-2</v>
      </c>
      <c r="L1892" s="29">
        <f t="shared" si="29"/>
        <v>3.6163522012578619</v>
      </c>
    </row>
    <row r="1893" spans="1:12" x14ac:dyDescent="0.2">
      <c r="A1893">
        <v>5204</v>
      </c>
      <c r="B1893" s="43">
        <v>140</v>
      </c>
      <c r="C1893" s="43">
        <v>140</v>
      </c>
      <c r="D1893" s="43">
        <v>113</v>
      </c>
      <c r="E1893" s="31">
        <v>0.80700000000000005</v>
      </c>
      <c r="F1893" s="31">
        <v>5.7000000000000002E-2</v>
      </c>
      <c r="G1893" s="31">
        <v>0.107</v>
      </c>
      <c r="H1893" s="31">
        <v>0.3</v>
      </c>
      <c r="I1893" s="31">
        <v>0.50700000000000001</v>
      </c>
      <c r="J1893" s="31">
        <v>0.83088235300000002</v>
      </c>
      <c r="K1893" s="31">
        <v>2.9000000000000001E-2</v>
      </c>
      <c r="L1893" s="29">
        <f t="shared" si="29"/>
        <v>3.2945417095777549</v>
      </c>
    </row>
    <row r="1894" spans="1:12" x14ac:dyDescent="0.2">
      <c r="A1894">
        <v>5205</v>
      </c>
      <c r="B1894" s="43">
        <v>88</v>
      </c>
      <c r="C1894" s="43">
        <v>88</v>
      </c>
      <c r="D1894" s="43">
        <v>46</v>
      </c>
      <c r="E1894" s="31">
        <v>0.52300000000000002</v>
      </c>
      <c r="F1894" s="31">
        <v>0.26100000000000001</v>
      </c>
      <c r="G1894" s="31">
        <v>0.216</v>
      </c>
      <c r="H1894" s="31">
        <v>0.25</v>
      </c>
      <c r="I1894" s="31">
        <v>0.27300000000000002</v>
      </c>
      <c r="J1894" s="31">
        <v>0.52272727299999999</v>
      </c>
      <c r="K1894" s="31">
        <v>0</v>
      </c>
      <c r="L1894" s="29">
        <f t="shared" si="29"/>
        <v>2.5350000000000001</v>
      </c>
    </row>
    <row r="1895" spans="1:12" x14ac:dyDescent="0.2">
      <c r="A1895">
        <v>5206</v>
      </c>
      <c r="B1895" s="43">
        <v>759</v>
      </c>
      <c r="C1895" s="43">
        <v>759</v>
      </c>
      <c r="D1895" s="43">
        <v>413</v>
      </c>
      <c r="E1895" s="31">
        <v>0.54400000000000004</v>
      </c>
      <c r="F1895" s="31">
        <v>0.21099999999999999</v>
      </c>
      <c r="G1895" s="31">
        <v>0.24</v>
      </c>
      <c r="H1895" s="31">
        <v>0.375</v>
      </c>
      <c r="I1895" s="31">
        <v>0.16900000000000001</v>
      </c>
      <c r="J1895" s="31">
        <v>0.54701986800000002</v>
      </c>
      <c r="K1895" s="31">
        <v>5.0000000000000001E-3</v>
      </c>
      <c r="L1895" s="29">
        <f t="shared" si="29"/>
        <v>2.5045226130653266</v>
      </c>
    </row>
    <row r="1896" spans="1:12" x14ac:dyDescent="0.2">
      <c r="A1896">
        <v>5207</v>
      </c>
      <c r="B1896" s="43">
        <v>215</v>
      </c>
      <c r="C1896" s="43">
        <v>215</v>
      </c>
      <c r="D1896" s="43">
        <v>155</v>
      </c>
      <c r="E1896" s="31">
        <v>0.72099999999999997</v>
      </c>
      <c r="F1896" s="31">
        <v>0.107</v>
      </c>
      <c r="G1896" s="31">
        <v>0.153</v>
      </c>
      <c r="H1896" s="31">
        <v>0.29799999999999999</v>
      </c>
      <c r="I1896" s="31">
        <v>0.42299999999999999</v>
      </c>
      <c r="J1896" s="31">
        <v>0.73459715599999997</v>
      </c>
      <c r="K1896" s="31">
        <v>1.9E-2</v>
      </c>
      <c r="L1896" s="29">
        <f t="shared" si="29"/>
        <v>3.0570846075433229</v>
      </c>
    </row>
    <row r="1897" spans="1:12" x14ac:dyDescent="0.2">
      <c r="A1897">
        <v>5213</v>
      </c>
      <c r="B1897" s="43">
        <v>276</v>
      </c>
      <c r="C1897" s="43">
        <v>276</v>
      </c>
      <c r="D1897" s="43">
        <v>157</v>
      </c>
      <c r="E1897" s="31">
        <v>0.56899999999999995</v>
      </c>
      <c r="F1897" s="31">
        <v>0.19900000000000001</v>
      </c>
      <c r="G1897" s="31">
        <v>0.188</v>
      </c>
      <c r="H1897" s="31">
        <v>0.37</v>
      </c>
      <c r="I1897" s="31">
        <v>0.19900000000000001</v>
      </c>
      <c r="J1897" s="31">
        <v>0.59469696999999999</v>
      </c>
      <c r="K1897" s="31">
        <v>4.2999999999999997E-2</v>
      </c>
      <c r="L1897" s="29">
        <f t="shared" si="29"/>
        <v>2.592476489028213</v>
      </c>
    </row>
    <row r="1898" spans="1:12" x14ac:dyDescent="0.2">
      <c r="A1898">
        <v>5220</v>
      </c>
      <c r="B1898" s="43">
        <v>241</v>
      </c>
      <c r="C1898" s="43">
        <v>241</v>
      </c>
      <c r="D1898" s="43">
        <v>196</v>
      </c>
      <c r="E1898" s="31">
        <v>0.81299999999999994</v>
      </c>
      <c r="F1898" s="31">
        <v>6.2E-2</v>
      </c>
      <c r="G1898" s="31">
        <v>0.112</v>
      </c>
      <c r="H1898" s="31">
        <v>0.245</v>
      </c>
      <c r="I1898" s="31">
        <v>0.56799999999999995</v>
      </c>
      <c r="J1898" s="31">
        <v>0.82352941199999996</v>
      </c>
      <c r="K1898" s="31">
        <v>1.2E-2</v>
      </c>
      <c r="L1898" s="29">
        <f t="shared" si="29"/>
        <v>3.3329959514170038</v>
      </c>
    </row>
    <row r="1899" spans="1:12" x14ac:dyDescent="0.2">
      <c r="A1899">
        <v>5223</v>
      </c>
      <c r="B1899" s="43">
        <v>15</v>
      </c>
      <c r="C1899" s="43">
        <v>15</v>
      </c>
      <c r="D1899" s="43">
        <v>8</v>
      </c>
      <c r="E1899" s="31">
        <v>0.53300000000000003</v>
      </c>
      <c r="F1899" s="31">
        <v>0.13300000000000001</v>
      </c>
      <c r="G1899" s="31">
        <v>0.33300000000000002</v>
      </c>
      <c r="H1899" s="31">
        <v>0.2</v>
      </c>
      <c r="I1899" s="31">
        <v>0.33300000000000002</v>
      </c>
      <c r="J1899" s="31">
        <v>0.53333333299999997</v>
      </c>
      <c r="K1899" s="31">
        <v>0</v>
      </c>
      <c r="L1899" s="29">
        <f t="shared" si="29"/>
        <v>2.7309999999999999</v>
      </c>
    </row>
    <row r="1900" spans="1:12" x14ac:dyDescent="0.2">
      <c r="A1900">
        <v>5225</v>
      </c>
      <c r="B1900" s="43">
        <v>62</v>
      </c>
      <c r="C1900" s="43">
        <v>62</v>
      </c>
      <c r="D1900" s="43">
        <v>45</v>
      </c>
      <c r="E1900" s="31">
        <v>0.72599999999999998</v>
      </c>
      <c r="F1900" s="31">
        <v>4.8000000000000001E-2</v>
      </c>
      <c r="G1900" s="31">
        <v>0.22600000000000001</v>
      </c>
      <c r="H1900" s="31">
        <v>0.51600000000000001</v>
      </c>
      <c r="I1900" s="31">
        <v>0.21</v>
      </c>
      <c r="J1900" s="31">
        <v>0.72580645200000005</v>
      </c>
      <c r="K1900" s="31">
        <v>0</v>
      </c>
      <c r="L1900" s="29">
        <f t="shared" si="29"/>
        <v>2.8879999999999999</v>
      </c>
    </row>
    <row r="1901" spans="1:12" x14ac:dyDescent="0.2">
      <c r="A1901">
        <v>5226</v>
      </c>
      <c r="B1901" s="43">
        <v>18</v>
      </c>
      <c r="C1901" s="43">
        <v>18</v>
      </c>
      <c r="D1901" s="43">
        <v>13</v>
      </c>
      <c r="E1901" s="31">
        <v>0.72199999999999998</v>
      </c>
      <c r="F1901" s="31">
        <v>0</v>
      </c>
      <c r="G1901" s="31">
        <v>0.27800000000000002</v>
      </c>
      <c r="H1901" s="31">
        <v>0.27800000000000002</v>
      </c>
      <c r="I1901" s="31">
        <v>0.44400000000000001</v>
      </c>
      <c r="J1901" s="31">
        <v>0.72222222199999997</v>
      </c>
      <c r="K1901" s="31">
        <v>0</v>
      </c>
      <c r="L1901" s="29">
        <f t="shared" si="29"/>
        <v>3.1660000000000004</v>
      </c>
    </row>
    <row r="1902" spans="1:12" x14ac:dyDescent="0.2">
      <c r="A1902">
        <v>5229</v>
      </c>
      <c r="B1902" s="43">
        <v>244</v>
      </c>
      <c r="C1902" s="43">
        <v>244</v>
      </c>
      <c r="D1902" s="43">
        <v>80</v>
      </c>
      <c r="E1902" s="31">
        <v>0.32800000000000001</v>
      </c>
      <c r="F1902" s="31">
        <v>0.41</v>
      </c>
      <c r="G1902" s="31">
        <v>0.26200000000000001</v>
      </c>
      <c r="H1902" s="31">
        <v>0.21299999999999999</v>
      </c>
      <c r="I1902" s="31">
        <v>0.115</v>
      </c>
      <c r="J1902" s="31">
        <v>0.32786885199999999</v>
      </c>
      <c r="K1902" s="31">
        <v>0</v>
      </c>
      <c r="L1902" s="29">
        <f t="shared" si="29"/>
        <v>2.0329999999999999</v>
      </c>
    </row>
    <row r="1903" spans="1:12" x14ac:dyDescent="0.2">
      <c r="A1903">
        <v>5231</v>
      </c>
      <c r="B1903" s="43">
        <v>22</v>
      </c>
      <c r="C1903" s="43">
        <v>22</v>
      </c>
      <c r="D1903" s="43">
        <v>7</v>
      </c>
      <c r="E1903" s="31">
        <v>0.318</v>
      </c>
      <c r="F1903" s="31">
        <v>0.45500000000000002</v>
      </c>
      <c r="G1903" s="31">
        <v>0.182</v>
      </c>
      <c r="H1903" s="31">
        <v>0.13600000000000001</v>
      </c>
      <c r="I1903" s="31">
        <v>0.182</v>
      </c>
      <c r="J1903" s="31">
        <v>0.33333333300000001</v>
      </c>
      <c r="K1903" s="31">
        <v>4.4999999999999998E-2</v>
      </c>
      <c r="L1903" s="29">
        <f t="shared" si="29"/>
        <v>2.0471204188481673</v>
      </c>
    </row>
    <row r="1904" spans="1:12" x14ac:dyDescent="0.2">
      <c r="A1904">
        <v>5236</v>
      </c>
      <c r="B1904" s="43">
        <v>153</v>
      </c>
      <c r="C1904" s="43">
        <v>153</v>
      </c>
      <c r="D1904" s="43">
        <v>48</v>
      </c>
      <c r="E1904" s="31">
        <v>0.314</v>
      </c>
      <c r="F1904" s="31">
        <v>8.5000000000000006E-2</v>
      </c>
      <c r="G1904" s="31">
        <v>5.8999999999999997E-2</v>
      </c>
      <c r="H1904" s="31">
        <v>0.17599999999999999</v>
      </c>
      <c r="I1904" s="31">
        <v>0.13700000000000001</v>
      </c>
      <c r="J1904" s="31">
        <v>0.68571428599999995</v>
      </c>
      <c r="K1904" s="31">
        <v>0.54200000000000004</v>
      </c>
      <c r="L1904" s="29">
        <f t="shared" si="29"/>
        <v>2.7925764192139741</v>
      </c>
    </row>
    <row r="1905" spans="1:12" x14ac:dyDescent="0.2">
      <c r="A1905">
        <v>5239</v>
      </c>
      <c r="B1905" s="43">
        <v>174</v>
      </c>
      <c r="C1905" s="43">
        <v>174</v>
      </c>
      <c r="D1905" s="43">
        <v>45</v>
      </c>
      <c r="E1905" s="31">
        <v>0.25900000000000001</v>
      </c>
      <c r="F1905" s="31">
        <v>0.40200000000000002</v>
      </c>
      <c r="G1905" s="31">
        <v>0.20100000000000001</v>
      </c>
      <c r="H1905" s="31">
        <v>0.20100000000000001</v>
      </c>
      <c r="I1905" s="31">
        <v>5.7000000000000002E-2</v>
      </c>
      <c r="J1905" s="31">
        <v>0.3</v>
      </c>
      <c r="K1905" s="31">
        <v>0.13800000000000001</v>
      </c>
      <c r="L1905" s="29">
        <f t="shared" si="29"/>
        <v>1.8967517401392111</v>
      </c>
    </row>
    <row r="1906" spans="1:12" x14ac:dyDescent="0.2">
      <c r="A1906">
        <v>5240</v>
      </c>
      <c r="B1906" s="43">
        <v>268</v>
      </c>
      <c r="C1906" s="43">
        <v>268</v>
      </c>
      <c r="D1906" s="43">
        <v>211</v>
      </c>
      <c r="E1906" s="31">
        <v>0.78700000000000003</v>
      </c>
      <c r="F1906" s="31">
        <v>0.06</v>
      </c>
      <c r="G1906" s="31">
        <v>0.127</v>
      </c>
      <c r="H1906" s="31">
        <v>0.38400000000000001</v>
      </c>
      <c r="I1906" s="31">
        <v>0.40300000000000002</v>
      </c>
      <c r="J1906" s="31">
        <v>0.80842911900000003</v>
      </c>
      <c r="K1906" s="31">
        <v>2.5999999999999999E-2</v>
      </c>
      <c r="L1906" s="29">
        <f t="shared" si="29"/>
        <v>3.1601642710472282</v>
      </c>
    </row>
    <row r="1907" spans="1:12" x14ac:dyDescent="0.2">
      <c r="A1907">
        <v>5244</v>
      </c>
      <c r="B1907" s="43"/>
      <c r="C1907" s="43"/>
      <c r="D1907" s="43"/>
      <c r="E1907" s="31">
        <v>0.6</v>
      </c>
      <c r="F1907" s="31">
        <v>0</v>
      </c>
      <c r="G1907" s="31">
        <v>0.3</v>
      </c>
      <c r="H1907" s="31">
        <v>0.5</v>
      </c>
      <c r="I1907" s="31">
        <v>0.1</v>
      </c>
      <c r="J1907" s="31">
        <v>0.66666666699999999</v>
      </c>
      <c r="K1907" s="31">
        <v>0.1</v>
      </c>
      <c r="L1907" s="29">
        <f t="shared" si="29"/>
        <v>2.7777777777777777</v>
      </c>
    </row>
    <row r="1908" spans="1:12" x14ac:dyDescent="0.2">
      <c r="A1908">
        <v>5246</v>
      </c>
      <c r="B1908" s="43">
        <v>24</v>
      </c>
      <c r="C1908" s="43">
        <v>24</v>
      </c>
      <c r="D1908" s="43">
        <v>13</v>
      </c>
      <c r="E1908" s="31">
        <v>0.54200000000000004</v>
      </c>
      <c r="F1908" s="31">
        <v>0.29199999999999998</v>
      </c>
      <c r="G1908" s="31">
        <v>8.3000000000000004E-2</v>
      </c>
      <c r="H1908" s="31">
        <v>0.375</v>
      </c>
      <c r="I1908" s="31">
        <v>0.16700000000000001</v>
      </c>
      <c r="J1908" s="31">
        <v>0.590909091</v>
      </c>
      <c r="K1908" s="31">
        <v>8.3000000000000004E-2</v>
      </c>
      <c r="L1908" s="29">
        <f t="shared" si="29"/>
        <v>2.4547437295528898</v>
      </c>
    </row>
    <row r="1909" spans="1:12" x14ac:dyDescent="0.2">
      <c r="A1909">
        <v>5248</v>
      </c>
      <c r="B1909" s="43">
        <v>104</v>
      </c>
      <c r="C1909" s="43">
        <v>104</v>
      </c>
      <c r="D1909" s="43">
        <v>73</v>
      </c>
      <c r="E1909" s="31">
        <v>0.70199999999999996</v>
      </c>
      <c r="F1909" s="31">
        <v>7.6999999999999999E-2</v>
      </c>
      <c r="G1909" s="31">
        <v>0.13500000000000001</v>
      </c>
      <c r="H1909" s="31">
        <v>0.40400000000000003</v>
      </c>
      <c r="I1909" s="31">
        <v>0.29799999999999999</v>
      </c>
      <c r="J1909" s="31">
        <v>0.76842105299999997</v>
      </c>
      <c r="K1909" s="31">
        <v>8.6999999999999994E-2</v>
      </c>
      <c r="L1909" s="29">
        <f t="shared" si="29"/>
        <v>3.0131434830230015</v>
      </c>
    </row>
    <row r="1910" spans="1:12" x14ac:dyDescent="0.2">
      <c r="A1910">
        <v>5250</v>
      </c>
      <c r="B1910" s="43">
        <v>66</v>
      </c>
      <c r="C1910" s="43">
        <v>66</v>
      </c>
      <c r="D1910" s="43">
        <v>31</v>
      </c>
      <c r="E1910" s="31">
        <v>0.47</v>
      </c>
      <c r="F1910" s="31">
        <v>0.13600000000000001</v>
      </c>
      <c r="G1910" s="31">
        <v>0.30299999999999999</v>
      </c>
      <c r="H1910" s="31">
        <v>0.318</v>
      </c>
      <c r="I1910" s="31">
        <v>0.152</v>
      </c>
      <c r="J1910" s="31">
        <v>0.51666666699999997</v>
      </c>
      <c r="K1910" s="31">
        <v>9.0999999999999998E-2</v>
      </c>
      <c r="L1910" s="29">
        <f t="shared" si="29"/>
        <v>2.5346534653465342</v>
      </c>
    </row>
    <row r="1911" spans="1:12" x14ac:dyDescent="0.2">
      <c r="A1911">
        <v>5251</v>
      </c>
      <c r="B1911" s="43">
        <v>236</v>
      </c>
      <c r="C1911" s="43">
        <v>236</v>
      </c>
      <c r="D1911" s="43">
        <v>111</v>
      </c>
      <c r="E1911" s="31">
        <v>0.47</v>
      </c>
      <c r="F1911" s="31">
        <v>0.23699999999999999</v>
      </c>
      <c r="G1911" s="31">
        <v>0.28799999999999998</v>
      </c>
      <c r="H1911" s="31">
        <v>0.32200000000000001</v>
      </c>
      <c r="I1911" s="31">
        <v>0.14799999999999999</v>
      </c>
      <c r="J1911" s="31">
        <v>0.47234042599999998</v>
      </c>
      <c r="K1911" s="31">
        <v>4.0000000000000001E-3</v>
      </c>
      <c r="L1911" s="29">
        <f t="shared" si="29"/>
        <v>2.3805220883534135</v>
      </c>
    </row>
    <row r="1912" spans="1:12" x14ac:dyDescent="0.2">
      <c r="A1912">
        <v>5252</v>
      </c>
      <c r="B1912" s="43">
        <v>27</v>
      </c>
      <c r="C1912" s="43">
        <v>27</v>
      </c>
      <c r="D1912" s="43">
        <v>6</v>
      </c>
      <c r="E1912" s="31">
        <v>0.222</v>
      </c>
      <c r="F1912" s="31">
        <v>3.6999999999999998E-2</v>
      </c>
      <c r="G1912" s="31">
        <v>7.3999999999999996E-2</v>
      </c>
      <c r="H1912" s="31">
        <v>0.111</v>
      </c>
      <c r="I1912" s="31">
        <v>0.111</v>
      </c>
      <c r="J1912" s="31">
        <v>0.66666666699999999</v>
      </c>
      <c r="K1912" s="31">
        <v>0.66700000000000004</v>
      </c>
      <c r="L1912" s="29">
        <f t="shared" si="29"/>
        <v>2.8888888888888893</v>
      </c>
    </row>
    <row r="1913" spans="1:12" x14ac:dyDescent="0.2">
      <c r="A1913">
        <v>5262</v>
      </c>
      <c r="B1913" s="43">
        <v>187</v>
      </c>
      <c r="C1913" s="43">
        <v>187</v>
      </c>
      <c r="D1913" s="43">
        <v>64</v>
      </c>
      <c r="E1913" s="31">
        <v>0.34200000000000003</v>
      </c>
      <c r="F1913" s="31">
        <v>0.28299999999999997</v>
      </c>
      <c r="G1913" s="31">
        <v>0.23</v>
      </c>
      <c r="H1913" s="31">
        <v>0.26200000000000001</v>
      </c>
      <c r="I1913" s="31">
        <v>0.08</v>
      </c>
      <c r="J1913" s="31">
        <v>0.4</v>
      </c>
      <c r="K1913" s="31">
        <v>0.14399999999999999</v>
      </c>
      <c r="L1913" s="29">
        <f t="shared" si="29"/>
        <v>2.1600467289719627</v>
      </c>
    </row>
    <row r="1914" spans="1:12" x14ac:dyDescent="0.2">
      <c r="A1914">
        <v>5265</v>
      </c>
      <c r="B1914" s="43">
        <v>159</v>
      </c>
      <c r="C1914" s="43">
        <v>159</v>
      </c>
      <c r="D1914" s="43">
        <v>154</v>
      </c>
      <c r="E1914" s="31">
        <v>0.96899999999999997</v>
      </c>
      <c r="F1914" s="31">
        <v>0</v>
      </c>
      <c r="G1914" s="31">
        <v>6.0000000000000001E-3</v>
      </c>
      <c r="H1914" s="31">
        <v>7.4999999999999997E-2</v>
      </c>
      <c r="I1914" s="31">
        <v>0.89300000000000002</v>
      </c>
      <c r="J1914" s="31">
        <v>0.99354838700000003</v>
      </c>
      <c r="K1914" s="31">
        <v>2.5000000000000001E-2</v>
      </c>
      <c r="L1914" s="29">
        <f t="shared" si="29"/>
        <v>3.9066666666666667</v>
      </c>
    </row>
    <row r="1915" spans="1:12" x14ac:dyDescent="0.2">
      <c r="A1915">
        <v>5268</v>
      </c>
      <c r="B1915" s="43">
        <v>51</v>
      </c>
      <c r="C1915" s="43">
        <v>51</v>
      </c>
      <c r="D1915" s="43">
        <v>45</v>
      </c>
      <c r="E1915" s="31">
        <v>0.88200000000000001</v>
      </c>
      <c r="F1915" s="31">
        <v>3.9E-2</v>
      </c>
      <c r="G1915" s="31">
        <v>7.8E-2</v>
      </c>
      <c r="H1915" s="31">
        <v>0.35299999999999998</v>
      </c>
      <c r="I1915" s="31">
        <v>0.52900000000000003</v>
      </c>
      <c r="J1915" s="31">
        <v>0.88235294099999995</v>
      </c>
      <c r="K1915" s="31">
        <v>0</v>
      </c>
      <c r="L1915" s="29">
        <f t="shared" si="29"/>
        <v>3.37</v>
      </c>
    </row>
    <row r="1916" spans="1:12" x14ac:dyDescent="0.2">
      <c r="A1916">
        <v>5269</v>
      </c>
      <c r="B1916" s="43">
        <v>656</v>
      </c>
      <c r="C1916" s="43">
        <v>656</v>
      </c>
      <c r="D1916" s="43">
        <v>320</v>
      </c>
      <c r="E1916" s="31">
        <v>0.48799999999999999</v>
      </c>
      <c r="F1916" s="31">
        <v>0.22900000000000001</v>
      </c>
      <c r="G1916" s="31">
        <v>0.26500000000000001</v>
      </c>
      <c r="H1916" s="31">
        <v>0.32</v>
      </c>
      <c r="I1916" s="31">
        <v>0.16800000000000001</v>
      </c>
      <c r="J1916" s="31">
        <v>0.49689441000000001</v>
      </c>
      <c r="K1916" s="31">
        <v>1.7999999999999999E-2</v>
      </c>
      <c r="L1916" s="29">
        <f t="shared" si="29"/>
        <v>2.4348268839103868</v>
      </c>
    </row>
    <row r="1917" spans="1:12" x14ac:dyDescent="0.2">
      <c r="A1917">
        <v>5271</v>
      </c>
      <c r="B1917" s="43">
        <v>231</v>
      </c>
      <c r="C1917" s="43">
        <v>231</v>
      </c>
      <c r="D1917" s="43">
        <v>170</v>
      </c>
      <c r="E1917" s="31">
        <v>0.73599999999999999</v>
      </c>
      <c r="F1917" s="31">
        <v>0.1</v>
      </c>
      <c r="G1917" s="31">
        <v>0.16500000000000001</v>
      </c>
      <c r="H1917" s="31">
        <v>0.38500000000000001</v>
      </c>
      <c r="I1917" s="31">
        <v>0.35099999999999998</v>
      </c>
      <c r="J1917" s="31">
        <v>0.73593073600000003</v>
      </c>
      <c r="K1917" s="31">
        <v>0</v>
      </c>
      <c r="L1917" s="29">
        <f t="shared" si="29"/>
        <v>2.9889999999999999</v>
      </c>
    </row>
    <row r="1918" spans="1:12" x14ac:dyDescent="0.2">
      <c r="A1918">
        <v>5276</v>
      </c>
      <c r="B1918" s="43">
        <v>379</v>
      </c>
      <c r="C1918" s="43">
        <v>379</v>
      </c>
      <c r="D1918" s="43">
        <v>221</v>
      </c>
      <c r="E1918" s="31">
        <v>0.58299999999999996</v>
      </c>
      <c r="F1918" s="31">
        <v>0.14199999999999999</v>
      </c>
      <c r="G1918" s="31">
        <v>0.158</v>
      </c>
      <c r="H1918" s="31">
        <v>0.32700000000000001</v>
      </c>
      <c r="I1918" s="31">
        <v>0.25600000000000001</v>
      </c>
      <c r="J1918" s="31">
        <v>0.65970149300000003</v>
      </c>
      <c r="K1918" s="31">
        <v>0.11600000000000001</v>
      </c>
      <c r="L1918" s="29">
        <f t="shared" si="29"/>
        <v>2.7861990950226243</v>
      </c>
    </row>
    <row r="1919" spans="1:12" x14ac:dyDescent="0.2">
      <c r="A1919">
        <v>5281</v>
      </c>
      <c r="B1919" s="43">
        <v>15</v>
      </c>
      <c r="C1919" s="43">
        <v>15</v>
      </c>
      <c r="D1919" s="43">
        <v>2</v>
      </c>
      <c r="E1919" s="31">
        <v>0.13300000000000001</v>
      </c>
      <c r="F1919" s="31">
        <v>0.13300000000000001</v>
      </c>
      <c r="G1919" s="31">
        <v>0.13300000000000001</v>
      </c>
      <c r="H1919" s="31">
        <v>0.13300000000000001</v>
      </c>
      <c r="I1919" s="31">
        <v>0</v>
      </c>
      <c r="J1919" s="31">
        <v>0.33333333300000001</v>
      </c>
      <c r="K1919" s="31">
        <v>0.6</v>
      </c>
      <c r="L1919" s="29">
        <f t="shared" si="29"/>
        <v>1.9950000000000001</v>
      </c>
    </row>
    <row r="1920" spans="1:12" x14ac:dyDescent="0.2">
      <c r="A1920">
        <v>5282</v>
      </c>
      <c r="B1920" s="43">
        <v>45</v>
      </c>
      <c r="C1920" s="43">
        <v>45</v>
      </c>
      <c r="D1920" s="43">
        <v>17</v>
      </c>
      <c r="E1920" s="31">
        <v>0.378</v>
      </c>
      <c r="F1920" s="31">
        <v>4.3999999999999997E-2</v>
      </c>
      <c r="G1920" s="31">
        <v>0.222</v>
      </c>
      <c r="H1920" s="31">
        <v>0.24399999999999999</v>
      </c>
      <c r="I1920" s="31">
        <v>0.13300000000000001</v>
      </c>
      <c r="J1920" s="31">
        <v>0.58620689699999995</v>
      </c>
      <c r="K1920" s="31">
        <v>0.35599999999999998</v>
      </c>
      <c r="L1920" s="29">
        <f t="shared" si="29"/>
        <v>2.7204968944099379</v>
      </c>
    </row>
    <row r="1921" spans="1:12" x14ac:dyDescent="0.2">
      <c r="A1921">
        <v>5285</v>
      </c>
      <c r="B1921" s="43">
        <v>364</v>
      </c>
      <c r="C1921" s="43">
        <v>364</v>
      </c>
      <c r="D1921" s="43">
        <v>140</v>
      </c>
      <c r="E1921" s="31">
        <v>0.38500000000000001</v>
      </c>
      <c r="F1921" s="31">
        <v>0.33800000000000002</v>
      </c>
      <c r="G1921" s="31">
        <v>0.27700000000000002</v>
      </c>
      <c r="H1921" s="31">
        <v>0.23100000000000001</v>
      </c>
      <c r="I1921" s="31">
        <v>0.154</v>
      </c>
      <c r="J1921" s="31">
        <v>0.38461538499999998</v>
      </c>
      <c r="K1921" s="31">
        <v>0</v>
      </c>
      <c r="L1921" s="29">
        <f t="shared" si="29"/>
        <v>2.2010000000000001</v>
      </c>
    </row>
    <row r="1922" spans="1:12" x14ac:dyDescent="0.2">
      <c r="A1922">
        <v>5286</v>
      </c>
      <c r="B1922" s="43">
        <v>145</v>
      </c>
      <c r="C1922" s="43">
        <v>145</v>
      </c>
      <c r="D1922" s="43">
        <v>68</v>
      </c>
      <c r="E1922" s="31">
        <v>0.46899999999999997</v>
      </c>
      <c r="F1922" s="31">
        <v>0.255</v>
      </c>
      <c r="G1922" s="31">
        <v>0.26900000000000002</v>
      </c>
      <c r="H1922" s="31">
        <v>0.372</v>
      </c>
      <c r="I1922" s="31">
        <v>9.7000000000000003E-2</v>
      </c>
      <c r="J1922" s="31">
        <v>0.47222222200000002</v>
      </c>
      <c r="K1922" s="31">
        <v>7.0000000000000001E-3</v>
      </c>
      <c r="L1922" s="29">
        <f t="shared" si="29"/>
        <v>2.3131923464249748</v>
      </c>
    </row>
    <row r="1923" spans="1:12" x14ac:dyDescent="0.2">
      <c r="A1923">
        <v>5289</v>
      </c>
      <c r="B1923" s="43">
        <v>183</v>
      </c>
      <c r="C1923" s="43">
        <v>183</v>
      </c>
      <c r="D1923" s="43">
        <v>43</v>
      </c>
      <c r="E1923" s="31">
        <v>0.23499999999999999</v>
      </c>
      <c r="F1923" s="31">
        <v>0.503</v>
      </c>
      <c r="G1923" s="31">
        <v>0.23499999999999999</v>
      </c>
      <c r="H1923" s="31">
        <v>0.17499999999999999</v>
      </c>
      <c r="I1923" s="31">
        <v>0.06</v>
      </c>
      <c r="J1923" s="31">
        <v>0.24157303399999999</v>
      </c>
      <c r="K1923" s="31">
        <v>2.7E-2</v>
      </c>
      <c r="L1923" s="29">
        <f t="shared" ref="L1923:L1986" si="30">(F1923+2*G1923+3*H1923+4*I1923)/(1-K1923)</f>
        <v>1.7862281603288797</v>
      </c>
    </row>
    <row r="1924" spans="1:12" x14ac:dyDescent="0.2">
      <c r="A1924">
        <v>5291</v>
      </c>
      <c r="B1924" s="43">
        <v>309</v>
      </c>
      <c r="C1924" s="43">
        <v>309</v>
      </c>
      <c r="D1924" s="43">
        <v>142</v>
      </c>
      <c r="E1924" s="31">
        <v>0.46</v>
      </c>
      <c r="F1924" s="31">
        <v>0.307</v>
      </c>
      <c r="G1924" s="31">
        <v>0.22700000000000001</v>
      </c>
      <c r="H1924" s="31">
        <v>0.317</v>
      </c>
      <c r="I1924" s="31">
        <v>0.14199999999999999</v>
      </c>
      <c r="J1924" s="31">
        <v>0.46254071699999999</v>
      </c>
      <c r="K1924" s="31">
        <v>6.0000000000000001E-3</v>
      </c>
      <c r="L1924" s="29">
        <f t="shared" si="30"/>
        <v>2.2937625754527167</v>
      </c>
    </row>
    <row r="1925" spans="1:12" x14ac:dyDescent="0.2">
      <c r="A1925">
        <v>5292</v>
      </c>
      <c r="B1925" s="43">
        <v>387</v>
      </c>
      <c r="C1925" s="43">
        <v>387</v>
      </c>
      <c r="D1925" s="43">
        <v>374</v>
      </c>
      <c r="E1925" s="31">
        <v>0.96599999999999997</v>
      </c>
      <c r="F1925" s="31">
        <v>0</v>
      </c>
      <c r="G1925" s="31">
        <v>1.2999999999999999E-2</v>
      </c>
      <c r="H1925" s="31">
        <v>0.127</v>
      </c>
      <c r="I1925" s="31">
        <v>0.84</v>
      </c>
      <c r="J1925" s="31">
        <v>0.98680738800000001</v>
      </c>
      <c r="K1925" s="31">
        <v>2.1000000000000001E-2</v>
      </c>
      <c r="L1925" s="29">
        <f t="shared" si="30"/>
        <v>3.8478038815117466</v>
      </c>
    </row>
    <row r="1926" spans="1:12" x14ac:dyDescent="0.2">
      <c r="A1926">
        <v>5293</v>
      </c>
      <c r="B1926" s="43">
        <v>47</v>
      </c>
      <c r="C1926" s="43">
        <v>47</v>
      </c>
      <c r="D1926" s="43">
        <v>26</v>
      </c>
      <c r="E1926" s="31">
        <v>0.55300000000000005</v>
      </c>
      <c r="F1926" s="31">
        <v>0.21299999999999999</v>
      </c>
      <c r="G1926" s="31">
        <v>0.23400000000000001</v>
      </c>
      <c r="H1926" s="31">
        <v>0.44700000000000001</v>
      </c>
      <c r="I1926" s="31">
        <v>0.106</v>
      </c>
      <c r="J1926" s="31">
        <v>0.55319148900000004</v>
      </c>
      <c r="K1926" s="31">
        <v>0</v>
      </c>
      <c r="L1926" s="29">
        <f t="shared" si="30"/>
        <v>2.4460000000000002</v>
      </c>
    </row>
    <row r="1927" spans="1:12" x14ac:dyDescent="0.2">
      <c r="A1927">
        <v>5294</v>
      </c>
      <c r="B1927" s="43">
        <v>231</v>
      </c>
      <c r="C1927" s="43">
        <v>231</v>
      </c>
      <c r="D1927" s="43">
        <v>141</v>
      </c>
      <c r="E1927" s="31">
        <v>0.61</v>
      </c>
      <c r="F1927" s="31">
        <v>0.17699999999999999</v>
      </c>
      <c r="G1927" s="31">
        <v>0.20300000000000001</v>
      </c>
      <c r="H1927" s="31">
        <v>0.28100000000000003</v>
      </c>
      <c r="I1927" s="31">
        <v>0.32900000000000001</v>
      </c>
      <c r="J1927" s="31">
        <v>0.61572052399999999</v>
      </c>
      <c r="K1927" s="31">
        <v>8.9999999999999993E-3</v>
      </c>
      <c r="L1927" s="29">
        <f t="shared" si="30"/>
        <v>2.766902119071645</v>
      </c>
    </row>
    <row r="1928" spans="1:12" x14ac:dyDescent="0.2">
      <c r="A1928">
        <v>5296</v>
      </c>
      <c r="B1928" s="43">
        <v>50</v>
      </c>
      <c r="C1928" s="43">
        <v>50</v>
      </c>
      <c r="D1928" s="43">
        <v>38</v>
      </c>
      <c r="E1928" s="31">
        <v>0.76</v>
      </c>
      <c r="F1928" s="31">
        <v>0.08</v>
      </c>
      <c r="G1928" s="31">
        <v>0.14000000000000001</v>
      </c>
      <c r="H1928" s="31">
        <v>0.3</v>
      </c>
      <c r="I1928" s="31">
        <v>0.46</v>
      </c>
      <c r="J1928" s="31">
        <v>0.77551020400000004</v>
      </c>
      <c r="K1928" s="31">
        <v>0.02</v>
      </c>
      <c r="L1928" s="29">
        <f t="shared" si="30"/>
        <v>3.1632653061224492</v>
      </c>
    </row>
    <row r="1929" spans="1:12" x14ac:dyDescent="0.2">
      <c r="A1929">
        <v>5300</v>
      </c>
      <c r="B1929" s="43">
        <v>35</v>
      </c>
      <c r="C1929" s="43">
        <v>36</v>
      </c>
      <c r="D1929" s="43">
        <v>5</v>
      </c>
      <c r="E1929" s="31">
        <v>0.13900000000000001</v>
      </c>
      <c r="F1929" s="31">
        <v>0.22900000000000001</v>
      </c>
      <c r="G1929" s="31">
        <v>8.5999999999999993E-2</v>
      </c>
      <c r="H1929" s="31">
        <v>0.114</v>
      </c>
      <c r="I1929" s="31">
        <v>0</v>
      </c>
      <c r="J1929" s="31">
        <v>0.26666666700000002</v>
      </c>
      <c r="K1929" s="31">
        <v>0.57099999999999995</v>
      </c>
      <c r="L1929" s="29">
        <f t="shared" si="30"/>
        <v>1.731934731934732</v>
      </c>
    </row>
    <row r="1930" spans="1:12" x14ac:dyDescent="0.2">
      <c r="A1930">
        <v>5301</v>
      </c>
      <c r="B1930" s="43"/>
      <c r="C1930" s="43"/>
      <c r="D1930" s="43"/>
      <c r="E1930" s="31">
        <v>0.84199999999999997</v>
      </c>
      <c r="F1930" s="31">
        <v>0</v>
      </c>
      <c r="G1930" s="31">
        <v>0.158</v>
      </c>
      <c r="H1930" s="31">
        <v>0.28899999999999998</v>
      </c>
      <c r="I1930" s="31">
        <v>0.55300000000000005</v>
      </c>
      <c r="J1930" s="31">
        <v>0.84210526299999999</v>
      </c>
      <c r="K1930" s="31">
        <v>0</v>
      </c>
      <c r="L1930" s="29">
        <f t="shared" si="30"/>
        <v>3.3950000000000005</v>
      </c>
    </row>
    <row r="1931" spans="1:12" x14ac:dyDescent="0.2">
      <c r="A1931">
        <v>5303</v>
      </c>
      <c r="B1931" s="43">
        <v>75</v>
      </c>
      <c r="C1931" s="43">
        <v>75</v>
      </c>
      <c r="D1931" s="43">
        <v>47</v>
      </c>
      <c r="E1931" s="31">
        <v>0.627</v>
      </c>
      <c r="F1931" s="31">
        <v>0.08</v>
      </c>
      <c r="G1931" s="31">
        <v>0.29299999999999998</v>
      </c>
      <c r="H1931" s="31">
        <v>0.41299999999999998</v>
      </c>
      <c r="I1931" s="31">
        <v>0.21299999999999999</v>
      </c>
      <c r="J1931" s="31">
        <v>0.62666666699999996</v>
      </c>
      <c r="K1931" s="31">
        <v>0</v>
      </c>
      <c r="L1931" s="29">
        <f t="shared" si="30"/>
        <v>2.7569999999999997</v>
      </c>
    </row>
    <row r="1932" spans="1:12" x14ac:dyDescent="0.2">
      <c r="A1932">
        <v>5308</v>
      </c>
      <c r="B1932" s="43">
        <v>194</v>
      </c>
      <c r="C1932" s="43">
        <v>194</v>
      </c>
      <c r="D1932" s="43">
        <v>153</v>
      </c>
      <c r="E1932" s="31">
        <v>0.78900000000000003</v>
      </c>
      <c r="F1932" s="31">
        <v>7.1999999999999995E-2</v>
      </c>
      <c r="G1932" s="31">
        <v>0.124</v>
      </c>
      <c r="H1932" s="31">
        <v>0.26300000000000001</v>
      </c>
      <c r="I1932" s="31">
        <v>0.52600000000000002</v>
      </c>
      <c r="J1932" s="31">
        <v>0.80104712</v>
      </c>
      <c r="K1932" s="31">
        <v>1.4999999999999999E-2</v>
      </c>
      <c r="L1932" s="29">
        <f t="shared" si="30"/>
        <v>3.2619289340101525</v>
      </c>
    </row>
    <row r="1933" spans="1:12" x14ac:dyDescent="0.2">
      <c r="A1933">
        <v>5309</v>
      </c>
      <c r="B1933" s="43">
        <v>268</v>
      </c>
      <c r="C1933" s="43">
        <v>268</v>
      </c>
      <c r="D1933" s="43">
        <v>194</v>
      </c>
      <c r="E1933" s="31">
        <v>0.72399999999999998</v>
      </c>
      <c r="F1933" s="31">
        <v>0.123</v>
      </c>
      <c r="G1933" s="31">
        <v>0.153</v>
      </c>
      <c r="H1933" s="31">
        <v>0.27600000000000002</v>
      </c>
      <c r="I1933" s="31">
        <v>0.44800000000000001</v>
      </c>
      <c r="J1933" s="31">
        <v>0.72388059699999996</v>
      </c>
      <c r="K1933" s="31">
        <v>0</v>
      </c>
      <c r="L1933" s="29">
        <f t="shared" si="30"/>
        <v>3.0490000000000004</v>
      </c>
    </row>
    <row r="1934" spans="1:12" x14ac:dyDescent="0.2">
      <c r="A1934">
        <v>5310</v>
      </c>
      <c r="B1934" s="43">
        <v>147</v>
      </c>
      <c r="C1934" s="43">
        <v>147</v>
      </c>
      <c r="D1934" s="43">
        <v>116</v>
      </c>
      <c r="E1934" s="31">
        <v>0.78900000000000003</v>
      </c>
      <c r="F1934" s="31">
        <v>0.02</v>
      </c>
      <c r="G1934" s="31">
        <v>0.19</v>
      </c>
      <c r="H1934" s="31">
        <v>0.38800000000000001</v>
      </c>
      <c r="I1934" s="31">
        <v>0.40100000000000002</v>
      </c>
      <c r="J1934" s="31">
        <v>0.78911564599999995</v>
      </c>
      <c r="K1934" s="31">
        <v>0</v>
      </c>
      <c r="L1934" s="29">
        <f t="shared" si="30"/>
        <v>3.1680000000000001</v>
      </c>
    </row>
    <row r="1935" spans="1:12" x14ac:dyDescent="0.2">
      <c r="A1935">
        <v>5311</v>
      </c>
      <c r="B1935" s="43">
        <v>417</v>
      </c>
      <c r="C1935" s="43">
        <v>417</v>
      </c>
      <c r="D1935" s="43">
        <v>249</v>
      </c>
      <c r="E1935" s="31">
        <v>0.59699999999999998</v>
      </c>
      <c r="F1935" s="31">
        <v>0.20100000000000001</v>
      </c>
      <c r="G1935" s="31">
        <v>0.192</v>
      </c>
      <c r="H1935" s="31">
        <v>0.28799999999999998</v>
      </c>
      <c r="I1935" s="31">
        <v>0.309</v>
      </c>
      <c r="J1935" s="31">
        <v>0.60290556900000003</v>
      </c>
      <c r="K1935" s="31">
        <v>0.01</v>
      </c>
      <c r="L1935" s="29">
        <f t="shared" si="30"/>
        <v>2.7121212121212119</v>
      </c>
    </row>
    <row r="1936" spans="1:12" x14ac:dyDescent="0.2">
      <c r="A1936">
        <v>5312</v>
      </c>
      <c r="B1936" s="43">
        <v>20</v>
      </c>
      <c r="C1936" s="43">
        <v>20</v>
      </c>
      <c r="D1936" s="43">
        <v>7</v>
      </c>
      <c r="E1936" s="31">
        <v>0.35</v>
      </c>
      <c r="F1936" s="31">
        <v>0.2</v>
      </c>
      <c r="G1936" s="31">
        <v>0.2</v>
      </c>
      <c r="H1936" s="31">
        <v>0.3</v>
      </c>
      <c r="I1936" s="31">
        <v>0.05</v>
      </c>
      <c r="J1936" s="31">
        <v>0.46666666699999998</v>
      </c>
      <c r="K1936" s="31">
        <v>0.25</v>
      </c>
      <c r="L1936" s="29">
        <f t="shared" si="30"/>
        <v>2.2666666666666666</v>
      </c>
    </row>
    <row r="1937" spans="1:12" x14ac:dyDescent="0.2">
      <c r="A1937">
        <v>5319</v>
      </c>
      <c r="B1937" s="43">
        <v>40</v>
      </c>
      <c r="C1937" s="43">
        <v>40</v>
      </c>
      <c r="D1937" s="43">
        <v>17</v>
      </c>
      <c r="E1937" s="31">
        <v>0.42499999999999999</v>
      </c>
      <c r="F1937" s="31">
        <v>0.15</v>
      </c>
      <c r="G1937" s="31">
        <v>0.4</v>
      </c>
      <c r="H1937" s="31">
        <v>0.375</v>
      </c>
      <c r="I1937" s="31">
        <v>0.05</v>
      </c>
      <c r="J1937" s="31">
        <v>0.43589743600000003</v>
      </c>
      <c r="K1937" s="31">
        <v>2.5000000000000001E-2</v>
      </c>
      <c r="L1937" s="29">
        <f t="shared" si="30"/>
        <v>2.3333333333333339</v>
      </c>
    </row>
    <row r="1938" spans="1:12" x14ac:dyDescent="0.2">
      <c r="A1938">
        <v>5322</v>
      </c>
      <c r="B1938" s="43">
        <v>33</v>
      </c>
      <c r="C1938" s="43">
        <v>33</v>
      </c>
      <c r="D1938" s="43">
        <v>14</v>
      </c>
      <c r="E1938" s="31">
        <v>0.42399999999999999</v>
      </c>
      <c r="F1938" s="31">
        <v>0.152</v>
      </c>
      <c r="G1938" s="31">
        <v>0.24199999999999999</v>
      </c>
      <c r="H1938" s="31">
        <v>0.30299999999999999</v>
      </c>
      <c r="I1938" s="31">
        <v>0.121</v>
      </c>
      <c r="J1938" s="31">
        <v>0.51851851900000001</v>
      </c>
      <c r="K1938" s="31">
        <v>0.182</v>
      </c>
      <c r="L1938" s="29">
        <f t="shared" si="30"/>
        <v>2.4804400977995109</v>
      </c>
    </row>
    <row r="1939" spans="1:12" x14ac:dyDescent="0.2">
      <c r="A1939">
        <v>5326</v>
      </c>
      <c r="B1939" s="43">
        <v>12</v>
      </c>
      <c r="C1939" s="43">
        <v>12</v>
      </c>
      <c r="D1939" s="43">
        <v>4</v>
      </c>
      <c r="E1939" s="31">
        <v>0.33300000000000002</v>
      </c>
      <c r="F1939" s="31">
        <v>0.25</v>
      </c>
      <c r="G1939" s="31">
        <v>0.25</v>
      </c>
      <c r="H1939" s="31">
        <v>0</v>
      </c>
      <c r="I1939" s="31">
        <v>0.33300000000000002</v>
      </c>
      <c r="J1939" s="31">
        <v>0.4</v>
      </c>
      <c r="K1939" s="31">
        <v>0.16700000000000001</v>
      </c>
      <c r="L1939" s="29">
        <f t="shared" si="30"/>
        <v>2.4993997599039615</v>
      </c>
    </row>
    <row r="1940" spans="1:12" x14ac:dyDescent="0.2">
      <c r="A1940">
        <v>5339</v>
      </c>
      <c r="B1940" s="43">
        <v>388</v>
      </c>
      <c r="C1940" s="43">
        <v>388</v>
      </c>
      <c r="D1940" s="43">
        <v>221</v>
      </c>
      <c r="E1940" s="31">
        <v>0.56999999999999995</v>
      </c>
      <c r="F1940" s="31">
        <v>0.152</v>
      </c>
      <c r="G1940" s="31">
        <v>0.214</v>
      </c>
      <c r="H1940" s="31">
        <v>0.374</v>
      </c>
      <c r="I1940" s="31">
        <v>0.19600000000000001</v>
      </c>
      <c r="J1940" s="31">
        <v>0.60881542700000002</v>
      </c>
      <c r="K1940" s="31">
        <v>6.4000000000000001E-2</v>
      </c>
      <c r="L1940" s="29">
        <f t="shared" si="30"/>
        <v>2.6559829059829059</v>
      </c>
    </row>
    <row r="1941" spans="1:12" x14ac:dyDescent="0.2">
      <c r="A1941">
        <v>5345</v>
      </c>
      <c r="B1941" s="43">
        <v>492</v>
      </c>
      <c r="C1941" s="43">
        <v>492</v>
      </c>
      <c r="D1941" s="43">
        <v>229</v>
      </c>
      <c r="E1941" s="31">
        <v>0.46500000000000002</v>
      </c>
      <c r="F1941" s="31">
        <v>0.28899999999999998</v>
      </c>
      <c r="G1941" s="31">
        <v>0.23400000000000001</v>
      </c>
      <c r="H1941" s="31">
        <v>0.27800000000000002</v>
      </c>
      <c r="I1941" s="31">
        <v>0.187</v>
      </c>
      <c r="J1941" s="31">
        <v>0.47119341599999998</v>
      </c>
      <c r="K1941" s="31">
        <v>1.2E-2</v>
      </c>
      <c r="L1941" s="29">
        <f t="shared" si="30"/>
        <v>2.3674089068825914</v>
      </c>
    </row>
    <row r="1942" spans="1:12" x14ac:dyDescent="0.2">
      <c r="A1942">
        <v>5346</v>
      </c>
      <c r="B1942" s="43">
        <v>457</v>
      </c>
      <c r="C1942" s="43">
        <v>457</v>
      </c>
      <c r="D1942" s="43">
        <v>260</v>
      </c>
      <c r="E1942" s="31">
        <v>0.56899999999999995</v>
      </c>
      <c r="F1942" s="31">
        <v>0.20799999999999999</v>
      </c>
      <c r="G1942" s="31">
        <v>0.19</v>
      </c>
      <c r="H1942" s="31">
        <v>0.372</v>
      </c>
      <c r="I1942" s="31">
        <v>0.19700000000000001</v>
      </c>
      <c r="J1942" s="31">
        <v>0.58823529399999996</v>
      </c>
      <c r="K1942" s="31">
        <v>3.3000000000000002E-2</v>
      </c>
      <c r="L1942" s="29">
        <f t="shared" si="30"/>
        <v>2.5770423991726989</v>
      </c>
    </row>
    <row r="1943" spans="1:12" x14ac:dyDescent="0.2">
      <c r="A1943">
        <v>5350</v>
      </c>
      <c r="B1943" s="43">
        <v>272</v>
      </c>
      <c r="C1943" s="43">
        <v>272</v>
      </c>
      <c r="D1943" s="43">
        <v>75</v>
      </c>
      <c r="E1943" s="31">
        <v>0.27600000000000002</v>
      </c>
      <c r="F1943" s="31">
        <v>0.5</v>
      </c>
      <c r="G1943" s="31">
        <v>0.224</v>
      </c>
      <c r="H1943" s="31">
        <v>0.19900000000000001</v>
      </c>
      <c r="I1943" s="31">
        <v>7.6999999999999999E-2</v>
      </c>
      <c r="J1943" s="31">
        <v>0.27573529400000002</v>
      </c>
      <c r="K1943" s="31">
        <v>0</v>
      </c>
      <c r="L1943" s="29">
        <f t="shared" si="30"/>
        <v>1.853</v>
      </c>
    </row>
    <row r="1944" spans="1:12" x14ac:dyDescent="0.2">
      <c r="A1944">
        <v>5351</v>
      </c>
      <c r="B1944" s="43">
        <v>930</v>
      </c>
      <c r="C1944" s="43">
        <v>930</v>
      </c>
      <c r="D1944" s="43">
        <v>676</v>
      </c>
      <c r="E1944" s="31">
        <v>0.72699999999999998</v>
      </c>
      <c r="F1944" s="31">
        <v>0.13200000000000001</v>
      </c>
      <c r="G1944" s="31">
        <v>0.10199999999999999</v>
      </c>
      <c r="H1944" s="31">
        <v>0.29399999999999998</v>
      </c>
      <c r="I1944" s="31">
        <v>0.433</v>
      </c>
      <c r="J1944" s="31">
        <v>0.75615212499999995</v>
      </c>
      <c r="K1944" s="31">
        <v>3.9E-2</v>
      </c>
      <c r="L1944" s="29">
        <f t="shared" si="30"/>
        <v>3.0697190426638921</v>
      </c>
    </row>
    <row r="1945" spans="1:12" x14ac:dyDescent="0.2">
      <c r="A1945">
        <v>5354</v>
      </c>
      <c r="B1945" s="43">
        <v>262</v>
      </c>
      <c r="C1945" s="43">
        <v>262</v>
      </c>
      <c r="D1945" s="43">
        <v>62</v>
      </c>
      <c r="E1945" s="31">
        <v>0.23699999999999999</v>
      </c>
      <c r="F1945" s="31">
        <v>0.46600000000000003</v>
      </c>
      <c r="G1945" s="31">
        <v>0.23699999999999999</v>
      </c>
      <c r="H1945" s="31">
        <v>0.17599999999999999</v>
      </c>
      <c r="I1945" s="31">
        <v>6.0999999999999999E-2</v>
      </c>
      <c r="J1945" s="31">
        <v>0.25203251999999998</v>
      </c>
      <c r="K1945" s="31">
        <v>6.0999999999999999E-2</v>
      </c>
      <c r="L1945" s="29">
        <f t="shared" si="30"/>
        <v>1.8232161874334396</v>
      </c>
    </row>
    <row r="1946" spans="1:12" x14ac:dyDescent="0.2">
      <c r="A1946">
        <v>5361</v>
      </c>
      <c r="B1946" s="43">
        <v>292</v>
      </c>
      <c r="C1946" s="43">
        <v>293</v>
      </c>
      <c r="D1946" s="43">
        <v>215</v>
      </c>
      <c r="E1946" s="31">
        <v>0.73399999999999999</v>
      </c>
      <c r="F1946" s="31">
        <v>9.1999999999999998E-2</v>
      </c>
      <c r="G1946" s="31">
        <v>0.158</v>
      </c>
      <c r="H1946" s="31">
        <v>0.432</v>
      </c>
      <c r="I1946" s="31">
        <v>0.30099999999999999</v>
      </c>
      <c r="J1946" s="31">
        <v>0.74564459900000002</v>
      </c>
      <c r="K1946" s="31">
        <v>1.7000000000000001E-2</v>
      </c>
      <c r="L1946" s="29">
        <f t="shared" si="30"/>
        <v>2.9582909460834186</v>
      </c>
    </row>
    <row r="1947" spans="1:12" x14ac:dyDescent="0.2">
      <c r="A1947">
        <v>5362</v>
      </c>
      <c r="B1947" s="43">
        <v>111</v>
      </c>
      <c r="C1947" s="43">
        <v>111</v>
      </c>
      <c r="D1947" s="43">
        <v>84</v>
      </c>
      <c r="E1947" s="31">
        <v>0.75700000000000001</v>
      </c>
      <c r="F1947" s="31">
        <v>5.3999999999999999E-2</v>
      </c>
      <c r="G1947" s="31">
        <v>0.17100000000000001</v>
      </c>
      <c r="H1947" s="31">
        <v>0.30599999999999999</v>
      </c>
      <c r="I1947" s="31">
        <v>0.45</v>
      </c>
      <c r="J1947" s="31">
        <v>0.770642202</v>
      </c>
      <c r="K1947" s="31">
        <v>1.7999999999999999E-2</v>
      </c>
      <c r="L1947" s="29">
        <f t="shared" si="30"/>
        <v>3.1710794297352343</v>
      </c>
    </row>
    <row r="1948" spans="1:12" x14ac:dyDescent="0.2">
      <c r="A1948">
        <v>5363</v>
      </c>
      <c r="B1948" s="43">
        <v>217</v>
      </c>
      <c r="C1948" s="43">
        <v>217</v>
      </c>
      <c r="D1948" s="43">
        <v>84</v>
      </c>
      <c r="E1948" s="31">
        <v>0.38700000000000001</v>
      </c>
      <c r="F1948" s="31">
        <v>0.35899999999999999</v>
      </c>
      <c r="G1948" s="31">
        <v>0.253</v>
      </c>
      <c r="H1948" s="31">
        <v>0.26300000000000001</v>
      </c>
      <c r="I1948" s="31">
        <v>0.124</v>
      </c>
      <c r="J1948" s="31">
        <v>0.38709677399999998</v>
      </c>
      <c r="K1948" s="31">
        <v>0</v>
      </c>
      <c r="L1948" s="29">
        <f t="shared" si="30"/>
        <v>2.15</v>
      </c>
    </row>
    <row r="1949" spans="1:12" x14ac:dyDescent="0.2">
      <c r="A1949">
        <v>5364</v>
      </c>
      <c r="B1949" s="43">
        <v>145</v>
      </c>
      <c r="C1949" s="43">
        <v>145</v>
      </c>
      <c r="D1949" s="43">
        <v>92</v>
      </c>
      <c r="E1949" s="31">
        <v>0.63400000000000001</v>
      </c>
      <c r="F1949" s="31">
        <v>0.214</v>
      </c>
      <c r="G1949" s="31">
        <v>0.13800000000000001</v>
      </c>
      <c r="H1949" s="31">
        <v>0.26900000000000002</v>
      </c>
      <c r="I1949" s="31">
        <v>0.36599999999999999</v>
      </c>
      <c r="J1949" s="31">
        <v>0.64335664299999995</v>
      </c>
      <c r="K1949" s="31">
        <v>1.4E-2</v>
      </c>
      <c r="L1949" s="29">
        <f t="shared" si="30"/>
        <v>2.8002028397565923</v>
      </c>
    </row>
    <row r="1950" spans="1:12" x14ac:dyDescent="0.2">
      <c r="A1950">
        <v>5365</v>
      </c>
      <c r="B1950" s="43">
        <v>221</v>
      </c>
      <c r="C1950" s="43">
        <v>221</v>
      </c>
      <c r="D1950" s="43">
        <v>164</v>
      </c>
      <c r="E1950" s="31">
        <v>0.74199999999999999</v>
      </c>
      <c r="F1950" s="31">
        <v>0.109</v>
      </c>
      <c r="G1950" s="31">
        <v>0.13600000000000001</v>
      </c>
      <c r="H1950" s="31">
        <v>0.33500000000000002</v>
      </c>
      <c r="I1950" s="31">
        <v>0.40699999999999997</v>
      </c>
      <c r="J1950" s="31">
        <v>0.75229357799999996</v>
      </c>
      <c r="K1950" s="31">
        <v>1.4E-2</v>
      </c>
      <c r="L1950" s="29">
        <f t="shared" si="30"/>
        <v>3.056795131845842</v>
      </c>
    </row>
    <row r="1951" spans="1:12" x14ac:dyDescent="0.2">
      <c r="A1951">
        <v>5366</v>
      </c>
      <c r="B1951" s="43">
        <v>56</v>
      </c>
      <c r="C1951" s="43">
        <v>56</v>
      </c>
      <c r="D1951" s="43">
        <v>3</v>
      </c>
      <c r="E1951" s="31">
        <v>5.3999999999999999E-2</v>
      </c>
      <c r="F1951" s="31">
        <v>0</v>
      </c>
      <c r="G1951" s="31">
        <v>0</v>
      </c>
      <c r="H1951" s="31">
        <v>1.7999999999999999E-2</v>
      </c>
      <c r="I1951" s="31">
        <v>3.5999999999999997E-2</v>
      </c>
      <c r="J1951" s="31">
        <v>1</v>
      </c>
      <c r="K1951" s="31">
        <v>0.94599999999999995</v>
      </c>
      <c r="L1951" s="29">
        <f t="shared" si="30"/>
        <v>3.666666666666663</v>
      </c>
    </row>
    <row r="1952" spans="1:12" x14ac:dyDescent="0.2">
      <c r="A1952">
        <v>5367</v>
      </c>
      <c r="B1952" s="43">
        <v>24</v>
      </c>
      <c r="C1952" s="43">
        <v>24</v>
      </c>
      <c r="D1952" s="43">
        <v>4</v>
      </c>
      <c r="E1952" s="31">
        <v>0.16700000000000001</v>
      </c>
      <c r="F1952" s="31">
        <v>0.54200000000000004</v>
      </c>
      <c r="G1952" s="31">
        <v>0.20799999999999999</v>
      </c>
      <c r="H1952" s="31">
        <v>0.16700000000000001</v>
      </c>
      <c r="I1952" s="31">
        <v>0</v>
      </c>
      <c r="J1952" s="31">
        <v>0.18181818199999999</v>
      </c>
      <c r="K1952" s="31">
        <v>8.3000000000000004E-2</v>
      </c>
      <c r="L1952" s="29">
        <f t="shared" si="30"/>
        <v>1.5910577971646673</v>
      </c>
    </row>
    <row r="1953" spans="1:12" x14ac:dyDescent="0.2">
      <c r="A1953">
        <v>5368</v>
      </c>
      <c r="B1953" s="43">
        <v>302</v>
      </c>
      <c r="C1953" s="43">
        <v>302</v>
      </c>
      <c r="D1953" s="43">
        <v>152</v>
      </c>
      <c r="E1953" s="31">
        <v>0.503</v>
      </c>
      <c r="F1953" s="31">
        <v>0.311</v>
      </c>
      <c r="G1953" s="31">
        <v>0.17899999999999999</v>
      </c>
      <c r="H1953" s="31">
        <v>0.245</v>
      </c>
      <c r="I1953" s="31">
        <v>0.25800000000000001</v>
      </c>
      <c r="J1953" s="31">
        <v>0.50666666699999996</v>
      </c>
      <c r="K1953" s="31">
        <v>7.0000000000000001E-3</v>
      </c>
      <c r="L1953" s="29">
        <f t="shared" si="30"/>
        <v>2.4531722054380665</v>
      </c>
    </row>
    <row r="1954" spans="1:12" x14ac:dyDescent="0.2">
      <c r="A1954">
        <v>5373</v>
      </c>
      <c r="B1954" s="43">
        <v>196</v>
      </c>
      <c r="C1954" s="43">
        <v>196</v>
      </c>
      <c r="D1954" s="43">
        <v>20</v>
      </c>
      <c r="E1954" s="31">
        <v>0.10199999999999999</v>
      </c>
      <c r="F1954" s="31">
        <v>0.73</v>
      </c>
      <c r="G1954" s="31">
        <v>0.153</v>
      </c>
      <c r="H1954" s="31">
        <v>9.1999999999999998E-2</v>
      </c>
      <c r="I1954" s="31">
        <v>0.01</v>
      </c>
      <c r="J1954" s="31">
        <v>0.103626943</v>
      </c>
      <c r="K1954" s="31">
        <v>1.4999999999999999E-2</v>
      </c>
      <c r="L1954" s="29">
        <f t="shared" si="30"/>
        <v>1.3725888324873097</v>
      </c>
    </row>
    <row r="1955" spans="1:12" x14ac:dyDescent="0.2">
      <c r="A1955">
        <v>5375</v>
      </c>
      <c r="B1955" s="43">
        <v>97</v>
      </c>
      <c r="C1955" s="43">
        <v>98</v>
      </c>
      <c r="D1955" s="43">
        <v>59</v>
      </c>
      <c r="E1955" s="31">
        <v>0.60199999999999998</v>
      </c>
      <c r="F1955" s="31">
        <v>0.14399999999999999</v>
      </c>
      <c r="G1955" s="31">
        <v>0.22700000000000001</v>
      </c>
      <c r="H1955" s="31">
        <v>0.216</v>
      </c>
      <c r="I1955" s="31">
        <v>0.38100000000000001</v>
      </c>
      <c r="J1955" s="31">
        <v>0.61702127699999998</v>
      </c>
      <c r="K1955" s="31">
        <v>3.1E-2</v>
      </c>
      <c r="L1955" s="29">
        <f t="shared" si="30"/>
        <v>2.8586171310629518</v>
      </c>
    </row>
    <row r="1956" spans="1:12" x14ac:dyDescent="0.2">
      <c r="A1956">
        <v>5376</v>
      </c>
      <c r="B1956" s="43">
        <v>38</v>
      </c>
      <c r="C1956" s="43">
        <v>38</v>
      </c>
      <c r="D1956" s="43">
        <v>28</v>
      </c>
      <c r="E1956" s="31">
        <v>0.73699999999999999</v>
      </c>
      <c r="F1956" s="31">
        <v>0.13200000000000001</v>
      </c>
      <c r="G1956" s="31">
        <v>0.105</v>
      </c>
      <c r="H1956" s="31">
        <v>0.39500000000000002</v>
      </c>
      <c r="I1956" s="31">
        <v>0.34200000000000003</v>
      </c>
      <c r="J1956" s="31">
        <v>0.756756757</v>
      </c>
      <c r="K1956" s="31">
        <v>2.5999999999999999E-2</v>
      </c>
      <c r="L1956" s="29">
        <f t="shared" si="30"/>
        <v>2.9722792607802879</v>
      </c>
    </row>
    <row r="1957" spans="1:12" x14ac:dyDescent="0.2">
      <c r="A1957">
        <v>5377</v>
      </c>
      <c r="B1957" s="43">
        <v>112</v>
      </c>
      <c r="C1957" s="43">
        <v>112</v>
      </c>
      <c r="D1957" s="43">
        <v>48</v>
      </c>
      <c r="E1957" s="31">
        <v>0.42899999999999999</v>
      </c>
      <c r="F1957" s="31">
        <v>0.25900000000000001</v>
      </c>
      <c r="G1957" s="31">
        <v>0.30399999999999999</v>
      </c>
      <c r="H1957" s="31">
        <v>0.30399999999999999</v>
      </c>
      <c r="I1957" s="31">
        <v>0.125</v>
      </c>
      <c r="J1957" s="31">
        <v>0.43243243199999998</v>
      </c>
      <c r="K1957" s="31">
        <v>8.9999999999999993E-3</v>
      </c>
      <c r="L1957" s="29">
        <f t="shared" si="30"/>
        <v>2.2996972754793137</v>
      </c>
    </row>
    <row r="1958" spans="1:12" x14ac:dyDescent="0.2">
      <c r="A1958">
        <v>5378</v>
      </c>
      <c r="B1958" s="43">
        <v>145</v>
      </c>
      <c r="C1958" s="43">
        <v>145</v>
      </c>
      <c r="D1958" s="43">
        <v>54</v>
      </c>
      <c r="E1958" s="31">
        <v>0.372</v>
      </c>
      <c r="F1958" s="31">
        <v>0.372</v>
      </c>
      <c r="G1958" s="31">
        <v>0.255</v>
      </c>
      <c r="H1958" s="31">
        <v>0.27600000000000002</v>
      </c>
      <c r="I1958" s="31">
        <v>9.7000000000000003E-2</v>
      </c>
      <c r="J1958" s="31">
        <v>0.37241379299999999</v>
      </c>
      <c r="K1958" s="31">
        <v>0</v>
      </c>
      <c r="L1958" s="29">
        <f t="shared" si="30"/>
        <v>2.0979999999999999</v>
      </c>
    </row>
    <row r="1959" spans="1:12" x14ac:dyDescent="0.2">
      <c r="A1959">
        <v>5379</v>
      </c>
      <c r="B1959" s="43">
        <v>65</v>
      </c>
      <c r="C1959" s="43">
        <v>65</v>
      </c>
      <c r="D1959" s="43">
        <v>17</v>
      </c>
      <c r="E1959" s="31">
        <v>0.26200000000000001</v>
      </c>
      <c r="F1959" s="31">
        <v>0.46200000000000002</v>
      </c>
      <c r="G1959" s="31">
        <v>0.215</v>
      </c>
      <c r="H1959" s="31">
        <v>0.2</v>
      </c>
      <c r="I1959" s="31">
        <v>6.2E-2</v>
      </c>
      <c r="J1959" s="31">
        <v>0.27868852500000002</v>
      </c>
      <c r="K1959" s="31">
        <v>6.2E-2</v>
      </c>
      <c r="L1959" s="29">
        <f t="shared" si="30"/>
        <v>1.8550106609808104</v>
      </c>
    </row>
    <row r="1960" spans="1:12" x14ac:dyDescent="0.2">
      <c r="A1960">
        <v>5380</v>
      </c>
      <c r="B1960" s="43">
        <v>316</v>
      </c>
      <c r="C1960" s="43">
        <v>316</v>
      </c>
      <c r="D1960" s="43">
        <v>192</v>
      </c>
      <c r="E1960" s="31">
        <v>0.60799999999999998</v>
      </c>
      <c r="F1960" s="31">
        <v>0.18</v>
      </c>
      <c r="G1960" s="31">
        <v>0.21199999999999999</v>
      </c>
      <c r="H1960" s="31">
        <v>0.38600000000000001</v>
      </c>
      <c r="I1960" s="31">
        <v>0.222</v>
      </c>
      <c r="J1960" s="31">
        <v>0.607594937</v>
      </c>
      <c r="K1960" s="31">
        <v>0</v>
      </c>
      <c r="L1960" s="29">
        <f t="shared" si="30"/>
        <v>2.65</v>
      </c>
    </row>
    <row r="1961" spans="1:12" x14ac:dyDescent="0.2">
      <c r="A1961">
        <v>5381</v>
      </c>
      <c r="B1961" s="43">
        <v>331</v>
      </c>
      <c r="C1961" s="43">
        <v>331</v>
      </c>
      <c r="D1961" s="43">
        <v>240</v>
      </c>
      <c r="E1961" s="31">
        <v>0.72499999999999998</v>
      </c>
      <c r="F1961" s="31">
        <v>0.109</v>
      </c>
      <c r="G1961" s="31">
        <v>0.16</v>
      </c>
      <c r="H1961" s="31">
        <v>0.317</v>
      </c>
      <c r="I1961" s="31">
        <v>0.40799999999999997</v>
      </c>
      <c r="J1961" s="31">
        <v>0.72948328299999998</v>
      </c>
      <c r="K1961" s="31">
        <v>6.0000000000000001E-3</v>
      </c>
      <c r="L1961" s="29">
        <f t="shared" si="30"/>
        <v>3.0301810865191148</v>
      </c>
    </row>
    <row r="1962" spans="1:12" x14ac:dyDescent="0.2">
      <c r="A1962">
        <v>5384</v>
      </c>
      <c r="B1962" s="43">
        <v>816</v>
      </c>
      <c r="C1962" s="43">
        <v>816</v>
      </c>
      <c r="D1962" s="43">
        <v>449</v>
      </c>
      <c r="E1962" s="31">
        <v>0.55000000000000004</v>
      </c>
      <c r="F1962" s="31">
        <v>0.23200000000000001</v>
      </c>
      <c r="G1962" s="31">
        <v>0.21099999999999999</v>
      </c>
      <c r="H1962" s="31">
        <v>0.28399999999999997</v>
      </c>
      <c r="I1962" s="31">
        <v>0.26600000000000001</v>
      </c>
      <c r="J1962" s="31">
        <v>0.55432098799999996</v>
      </c>
      <c r="K1962" s="31">
        <v>7.0000000000000001E-3</v>
      </c>
      <c r="L1962" s="29">
        <f t="shared" si="30"/>
        <v>2.5881168177240683</v>
      </c>
    </row>
    <row r="1963" spans="1:12" x14ac:dyDescent="0.2">
      <c r="A1963">
        <v>5385</v>
      </c>
      <c r="B1963" s="43">
        <v>793</v>
      </c>
      <c r="C1963" s="43">
        <v>793</v>
      </c>
      <c r="D1963" s="43">
        <v>468</v>
      </c>
      <c r="E1963" s="31">
        <v>0.59</v>
      </c>
      <c r="F1963" s="31">
        <v>0.14799999999999999</v>
      </c>
      <c r="G1963" s="31">
        <v>0.252</v>
      </c>
      <c r="H1963" s="31">
        <v>0.38100000000000001</v>
      </c>
      <c r="I1963" s="31">
        <v>0.20899999999999999</v>
      </c>
      <c r="J1963" s="31">
        <v>0.59617834400000003</v>
      </c>
      <c r="K1963" s="31">
        <v>0.01</v>
      </c>
      <c r="L1963" s="29">
        <f t="shared" si="30"/>
        <v>2.6575757575757573</v>
      </c>
    </row>
    <row r="1964" spans="1:12" x14ac:dyDescent="0.2">
      <c r="A1964">
        <v>5387</v>
      </c>
      <c r="B1964" s="43">
        <v>356</v>
      </c>
      <c r="C1964" s="43">
        <v>356</v>
      </c>
      <c r="D1964" s="43">
        <v>118</v>
      </c>
      <c r="E1964" s="31">
        <v>0.33100000000000002</v>
      </c>
      <c r="F1964" s="31">
        <v>0.44700000000000001</v>
      </c>
      <c r="G1964" s="31">
        <v>0.222</v>
      </c>
      <c r="H1964" s="31">
        <v>0.21099999999999999</v>
      </c>
      <c r="I1964" s="31">
        <v>0.121</v>
      </c>
      <c r="J1964" s="31">
        <v>0.33146067400000001</v>
      </c>
      <c r="K1964" s="31">
        <v>0</v>
      </c>
      <c r="L1964" s="29">
        <f t="shared" si="30"/>
        <v>2.008</v>
      </c>
    </row>
    <row r="1965" spans="1:12" x14ac:dyDescent="0.2">
      <c r="A1965">
        <v>5388</v>
      </c>
      <c r="B1965" s="43">
        <v>448</v>
      </c>
      <c r="C1965" s="43">
        <v>448</v>
      </c>
      <c r="D1965" s="43">
        <v>165</v>
      </c>
      <c r="E1965" s="31">
        <v>0.36799999999999999</v>
      </c>
      <c r="F1965" s="31">
        <v>0.379</v>
      </c>
      <c r="G1965" s="31">
        <v>0.23699999999999999</v>
      </c>
      <c r="H1965" s="31">
        <v>0.18099999999999999</v>
      </c>
      <c r="I1965" s="31">
        <v>0.188</v>
      </c>
      <c r="J1965" s="31">
        <v>0.37414966</v>
      </c>
      <c r="K1965" s="31">
        <v>1.6E-2</v>
      </c>
      <c r="L1965" s="29">
        <f t="shared" si="30"/>
        <v>2.1829268292682924</v>
      </c>
    </row>
    <row r="1966" spans="1:12" x14ac:dyDescent="0.2">
      <c r="A1966">
        <v>5391</v>
      </c>
      <c r="B1966" s="43">
        <v>447</v>
      </c>
      <c r="C1966" s="43">
        <v>447</v>
      </c>
      <c r="D1966" s="43">
        <v>195</v>
      </c>
      <c r="E1966" s="31">
        <v>0.436</v>
      </c>
      <c r="F1966" s="31">
        <v>0.30199999999999999</v>
      </c>
      <c r="G1966" s="31">
        <v>0.26</v>
      </c>
      <c r="H1966" s="31">
        <v>0.29799999999999999</v>
      </c>
      <c r="I1966" s="31">
        <v>0.13900000000000001</v>
      </c>
      <c r="J1966" s="31">
        <v>0.437219731</v>
      </c>
      <c r="K1966" s="31">
        <v>2E-3</v>
      </c>
      <c r="L1966" s="29">
        <f t="shared" si="30"/>
        <v>2.2765531062124249</v>
      </c>
    </row>
    <row r="1967" spans="1:12" x14ac:dyDescent="0.2">
      <c r="A1967">
        <v>5392</v>
      </c>
      <c r="B1967" s="43">
        <v>350</v>
      </c>
      <c r="C1967" s="43">
        <v>350</v>
      </c>
      <c r="D1967" s="43">
        <v>42</v>
      </c>
      <c r="E1967" s="31">
        <v>0.12</v>
      </c>
      <c r="F1967" s="31">
        <v>0.71099999999999997</v>
      </c>
      <c r="G1967" s="31">
        <v>0.16</v>
      </c>
      <c r="H1967" s="31">
        <v>0.1</v>
      </c>
      <c r="I1967" s="31">
        <v>0.02</v>
      </c>
      <c r="J1967" s="31">
        <v>0.121037464</v>
      </c>
      <c r="K1967" s="31">
        <v>8.9999999999999993E-3</v>
      </c>
      <c r="L1967" s="29">
        <f t="shared" si="30"/>
        <v>1.4238143289606457</v>
      </c>
    </row>
    <row r="1968" spans="1:12" x14ac:dyDescent="0.2">
      <c r="A1968">
        <v>5393</v>
      </c>
      <c r="B1968" s="43"/>
      <c r="C1968" s="43"/>
      <c r="D1968" s="43"/>
      <c r="E1968" s="31">
        <v>0.217</v>
      </c>
      <c r="F1968" s="31">
        <v>0.26100000000000001</v>
      </c>
      <c r="G1968" s="31">
        <v>0.39100000000000001</v>
      </c>
      <c r="H1968" s="31">
        <v>0.217</v>
      </c>
      <c r="I1968" s="31">
        <v>0</v>
      </c>
      <c r="J1968" s="31">
        <v>0.25</v>
      </c>
      <c r="K1968" s="31">
        <v>0.13</v>
      </c>
      <c r="L1968" s="29">
        <f t="shared" si="30"/>
        <v>1.9471264367816095</v>
      </c>
    </row>
    <row r="1969" spans="1:12" x14ac:dyDescent="0.2">
      <c r="A1969">
        <v>5394</v>
      </c>
      <c r="B1969" s="43">
        <v>813</v>
      </c>
      <c r="C1969" s="43">
        <v>813</v>
      </c>
      <c r="D1969" s="43">
        <v>189</v>
      </c>
      <c r="E1969" s="31">
        <v>0.23200000000000001</v>
      </c>
      <c r="F1969" s="31">
        <v>0.498</v>
      </c>
      <c r="G1969" s="31">
        <v>0.26700000000000002</v>
      </c>
      <c r="H1969" s="31">
        <v>0.17</v>
      </c>
      <c r="I1969" s="31">
        <v>6.3E-2</v>
      </c>
      <c r="J1969" s="31">
        <v>0.23304562300000001</v>
      </c>
      <c r="K1969" s="31">
        <v>2E-3</v>
      </c>
      <c r="L1969" s="29">
        <f t="shared" si="30"/>
        <v>1.7975951903807617</v>
      </c>
    </row>
    <row r="1970" spans="1:12" x14ac:dyDescent="0.2">
      <c r="A1970">
        <v>5408</v>
      </c>
      <c r="B1970" s="43">
        <v>342</v>
      </c>
      <c r="C1970" s="43">
        <v>342</v>
      </c>
      <c r="D1970" s="43">
        <v>168</v>
      </c>
      <c r="E1970" s="31">
        <v>0.49099999999999999</v>
      </c>
      <c r="F1970" s="31">
        <v>0.27500000000000002</v>
      </c>
      <c r="G1970" s="31">
        <v>0.216</v>
      </c>
      <c r="H1970" s="31">
        <v>0.26300000000000001</v>
      </c>
      <c r="I1970" s="31">
        <v>0.22800000000000001</v>
      </c>
      <c r="J1970" s="31">
        <v>0.5</v>
      </c>
      <c r="K1970" s="31">
        <v>1.7999999999999999E-2</v>
      </c>
      <c r="L1970" s="29">
        <f t="shared" si="30"/>
        <v>2.4521384928716903</v>
      </c>
    </row>
    <row r="1971" spans="1:12" x14ac:dyDescent="0.2">
      <c r="A1971">
        <v>5409</v>
      </c>
      <c r="B1971" s="43">
        <v>728</v>
      </c>
      <c r="C1971" s="43">
        <v>728</v>
      </c>
      <c r="D1971" s="43">
        <v>470</v>
      </c>
      <c r="E1971" s="31">
        <v>0.64600000000000002</v>
      </c>
      <c r="F1971" s="31">
        <v>0.13700000000000001</v>
      </c>
      <c r="G1971" s="31">
        <v>0.20899999999999999</v>
      </c>
      <c r="H1971" s="31">
        <v>0.41499999999999998</v>
      </c>
      <c r="I1971" s="31">
        <v>0.23100000000000001</v>
      </c>
      <c r="J1971" s="31">
        <v>0.65096952900000005</v>
      </c>
      <c r="K1971" s="31">
        <v>8.0000000000000002E-3</v>
      </c>
      <c r="L1971" s="29">
        <f t="shared" si="30"/>
        <v>2.7459677419354835</v>
      </c>
    </row>
    <row r="1972" spans="1:12" x14ac:dyDescent="0.2">
      <c r="A1972">
        <v>5418</v>
      </c>
      <c r="B1972" s="43"/>
      <c r="C1972" s="43"/>
      <c r="D1972" s="43"/>
      <c r="E1972" s="31">
        <v>0.80800000000000005</v>
      </c>
      <c r="F1972" s="31">
        <v>7.6999999999999999E-2</v>
      </c>
      <c r="G1972" s="31">
        <v>7.6999999999999999E-2</v>
      </c>
      <c r="H1972" s="31">
        <v>0.46200000000000002</v>
      </c>
      <c r="I1972" s="31">
        <v>0.34599999999999997</v>
      </c>
      <c r="J1972" s="31">
        <v>0.84</v>
      </c>
      <c r="K1972" s="31">
        <v>3.7999999999999999E-2</v>
      </c>
      <c r="L1972" s="29">
        <f t="shared" si="30"/>
        <v>3.1195426195426195</v>
      </c>
    </row>
    <row r="1973" spans="1:12" x14ac:dyDescent="0.2">
      <c r="A1973">
        <v>5419</v>
      </c>
      <c r="B1973" s="43">
        <v>343</v>
      </c>
      <c r="C1973" s="43">
        <v>343</v>
      </c>
      <c r="D1973" s="43">
        <v>249</v>
      </c>
      <c r="E1973" s="31">
        <v>0.72599999999999998</v>
      </c>
      <c r="F1973" s="31">
        <v>0.12</v>
      </c>
      <c r="G1973" s="31">
        <v>0.13700000000000001</v>
      </c>
      <c r="H1973" s="31">
        <v>0.28299999999999997</v>
      </c>
      <c r="I1973" s="31">
        <v>0.443</v>
      </c>
      <c r="J1973" s="31">
        <v>0.73887240399999998</v>
      </c>
      <c r="K1973" s="31">
        <v>1.7000000000000001E-2</v>
      </c>
      <c r="L1973" s="29">
        <f t="shared" si="30"/>
        <v>3.0671414038657168</v>
      </c>
    </row>
    <row r="1974" spans="1:12" x14ac:dyDescent="0.2">
      <c r="A1974">
        <v>5430</v>
      </c>
      <c r="B1974" s="43">
        <v>60</v>
      </c>
      <c r="C1974" s="43">
        <v>60</v>
      </c>
      <c r="D1974" s="43">
        <v>10</v>
      </c>
      <c r="E1974" s="31">
        <v>0.16700000000000001</v>
      </c>
      <c r="F1974" s="31">
        <v>0.63300000000000001</v>
      </c>
      <c r="G1974" s="31">
        <v>0.183</v>
      </c>
      <c r="H1974" s="31">
        <v>0.15</v>
      </c>
      <c r="I1974" s="31">
        <v>1.7000000000000001E-2</v>
      </c>
      <c r="J1974" s="31">
        <v>0.169491525</v>
      </c>
      <c r="K1974" s="31">
        <v>1.7000000000000001E-2</v>
      </c>
      <c r="L1974" s="29">
        <f t="shared" si="30"/>
        <v>1.54323499491353</v>
      </c>
    </row>
    <row r="1975" spans="1:12" x14ac:dyDescent="0.2">
      <c r="A1975">
        <v>5432</v>
      </c>
      <c r="B1975" s="43">
        <v>31</v>
      </c>
      <c r="C1975" s="43">
        <v>31</v>
      </c>
      <c r="D1975" s="43">
        <v>16</v>
      </c>
      <c r="E1975" s="31">
        <v>0.51600000000000001</v>
      </c>
      <c r="F1975" s="31">
        <v>6.5000000000000002E-2</v>
      </c>
      <c r="G1975" s="31">
        <v>9.7000000000000003E-2</v>
      </c>
      <c r="H1975" s="31">
        <v>0.38700000000000001</v>
      </c>
      <c r="I1975" s="31">
        <v>0.129</v>
      </c>
      <c r="J1975" s="31">
        <v>0.76190476200000001</v>
      </c>
      <c r="K1975" s="31">
        <v>0.32300000000000001</v>
      </c>
      <c r="L1975" s="29">
        <f t="shared" si="30"/>
        <v>2.8596750369276216</v>
      </c>
    </row>
    <row r="1976" spans="1:12" x14ac:dyDescent="0.2">
      <c r="A1976">
        <v>5433</v>
      </c>
      <c r="B1976" s="43">
        <v>129</v>
      </c>
      <c r="C1976" s="43">
        <v>129</v>
      </c>
      <c r="D1976" s="43">
        <v>53</v>
      </c>
      <c r="E1976" s="31">
        <v>0.41099999999999998</v>
      </c>
      <c r="F1976" s="31">
        <v>0.20200000000000001</v>
      </c>
      <c r="G1976" s="31">
        <v>0.19400000000000001</v>
      </c>
      <c r="H1976" s="31">
        <v>0.24</v>
      </c>
      <c r="I1976" s="31">
        <v>0.17100000000000001</v>
      </c>
      <c r="J1976" s="31">
        <v>0.50961538500000003</v>
      </c>
      <c r="K1976" s="31">
        <v>0.19400000000000001</v>
      </c>
      <c r="L1976" s="29">
        <f t="shared" si="30"/>
        <v>2.4739454094292803</v>
      </c>
    </row>
    <row r="1977" spans="1:12" x14ac:dyDescent="0.2">
      <c r="A1977">
        <v>5437</v>
      </c>
      <c r="B1977" s="43">
        <v>48</v>
      </c>
      <c r="C1977" s="43">
        <v>48</v>
      </c>
      <c r="D1977" s="43">
        <v>41</v>
      </c>
      <c r="E1977" s="31">
        <v>0.85399999999999998</v>
      </c>
      <c r="F1977" s="31">
        <v>2.1000000000000001E-2</v>
      </c>
      <c r="G1977" s="31">
        <v>8.3000000000000004E-2</v>
      </c>
      <c r="H1977" s="31">
        <v>0.375</v>
      </c>
      <c r="I1977" s="31">
        <v>0.47899999999999998</v>
      </c>
      <c r="J1977" s="31">
        <v>0.89130434800000002</v>
      </c>
      <c r="K1977" s="31">
        <v>4.2000000000000003E-2</v>
      </c>
      <c r="L1977" s="29">
        <f t="shared" si="30"/>
        <v>3.3695198329853859</v>
      </c>
    </row>
    <row r="1978" spans="1:12" x14ac:dyDescent="0.2">
      <c r="A1978">
        <v>5438</v>
      </c>
      <c r="B1978" s="43">
        <v>266</v>
      </c>
      <c r="C1978" s="43">
        <v>266</v>
      </c>
      <c r="D1978" s="43">
        <v>192</v>
      </c>
      <c r="E1978" s="31">
        <v>0.72199999999999998</v>
      </c>
      <c r="F1978" s="31">
        <v>0.105</v>
      </c>
      <c r="G1978" s="31">
        <v>0.154</v>
      </c>
      <c r="H1978" s="31">
        <v>0.33100000000000002</v>
      </c>
      <c r="I1978" s="31">
        <v>0.39100000000000001</v>
      </c>
      <c r="J1978" s="31">
        <v>0.73563218399999997</v>
      </c>
      <c r="K1978" s="31">
        <v>1.9E-2</v>
      </c>
      <c r="L1978" s="29">
        <f t="shared" si="30"/>
        <v>3.0275229357798166</v>
      </c>
    </row>
    <row r="1979" spans="1:12" x14ac:dyDescent="0.2">
      <c r="A1979">
        <v>5439</v>
      </c>
      <c r="B1979" s="43">
        <v>954</v>
      </c>
      <c r="C1979" s="43">
        <v>954</v>
      </c>
      <c r="D1979" s="43">
        <v>582</v>
      </c>
      <c r="E1979" s="31">
        <v>0.61</v>
      </c>
      <c r="F1979" s="31">
        <v>0.155</v>
      </c>
      <c r="G1979" s="31">
        <v>0.218</v>
      </c>
      <c r="H1979" s="31">
        <v>0.38600000000000001</v>
      </c>
      <c r="I1979" s="31">
        <v>0.224</v>
      </c>
      <c r="J1979" s="31">
        <v>0.62046908300000003</v>
      </c>
      <c r="K1979" s="31">
        <v>1.7000000000000001E-2</v>
      </c>
      <c r="L1979" s="29">
        <f t="shared" si="30"/>
        <v>2.6907426246185149</v>
      </c>
    </row>
    <row r="1980" spans="1:12" x14ac:dyDescent="0.2">
      <c r="A1980">
        <v>5444</v>
      </c>
      <c r="B1980" s="43">
        <v>86</v>
      </c>
      <c r="C1980" s="43">
        <v>86</v>
      </c>
      <c r="D1980" s="43">
        <v>26</v>
      </c>
      <c r="E1980" s="31">
        <v>0.30199999999999999</v>
      </c>
      <c r="F1980" s="31">
        <v>0.43</v>
      </c>
      <c r="G1980" s="31">
        <v>0.24399999999999999</v>
      </c>
      <c r="H1980" s="31">
        <v>0.221</v>
      </c>
      <c r="I1980" s="31">
        <v>8.1000000000000003E-2</v>
      </c>
      <c r="J1980" s="31">
        <v>0.30952381000000001</v>
      </c>
      <c r="K1980" s="31">
        <v>2.3E-2</v>
      </c>
      <c r="L1980" s="29">
        <f t="shared" si="30"/>
        <v>1.9498464687819856</v>
      </c>
    </row>
    <row r="1981" spans="1:12" x14ac:dyDescent="0.2">
      <c r="A1981">
        <v>5445</v>
      </c>
      <c r="B1981" s="43">
        <v>1079</v>
      </c>
      <c r="C1981" s="43">
        <v>1099</v>
      </c>
      <c r="D1981" s="43">
        <v>539</v>
      </c>
      <c r="E1981" s="31">
        <v>0.49</v>
      </c>
      <c r="F1981" s="31">
        <v>0.19600000000000001</v>
      </c>
      <c r="G1981" s="31">
        <v>0.2</v>
      </c>
      <c r="H1981" s="31">
        <v>0.311</v>
      </c>
      <c r="I1981" s="31">
        <v>0.17</v>
      </c>
      <c r="J1981" s="31">
        <v>0.54804646300000004</v>
      </c>
      <c r="K1981" s="31">
        <v>0.122</v>
      </c>
      <c r="L1981" s="29">
        <f t="shared" si="30"/>
        <v>2.5159453302961277</v>
      </c>
    </row>
    <row r="1982" spans="1:12" x14ac:dyDescent="0.2">
      <c r="A1982">
        <v>5447</v>
      </c>
      <c r="B1982" s="43">
        <v>188</v>
      </c>
      <c r="C1982" s="43">
        <v>188</v>
      </c>
      <c r="D1982" s="43">
        <v>146</v>
      </c>
      <c r="E1982" s="31">
        <v>0.77700000000000002</v>
      </c>
      <c r="F1982" s="31">
        <v>0.08</v>
      </c>
      <c r="G1982" s="31">
        <v>0.13800000000000001</v>
      </c>
      <c r="H1982" s="31">
        <v>0.27700000000000002</v>
      </c>
      <c r="I1982" s="31">
        <v>0.5</v>
      </c>
      <c r="J1982" s="31">
        <v>0.78074866300000001</v>
      </c>
      <c r="K1982" s="31">
        <v>5.0000000000000001E-3</v>
      </c>
      <c r="L1982" s="29">
        <f t="shared" si="30"/>
        <v>3.2030150753768849</v>
      </c>
    </row>
    <row r="1983" spans="1:12" x14ac:dyDescent="0.2">
      <c r="A1983">
        <v>5450</v>
      </c>
      <c r="B1983" s="43">
        <v>349</v>
      </c>
      <c r="C1983" s="43">
        <v>349</v>
      </c>
      <c r="D1983" s="43">
        <v>178</v>
      </c>
      <c r="E1983" s="31">
        <v>0.51</v>
      </c>
      <c r="F1983" s="31">
        <v>0.26900000000000002</v>
      </c>
      <c r="G1983" s="31">
        <v>0.20899999999999999</v>
      </c>
      <c r="H1983" s="31">
        <v>0.22600000000000001</v>
      </c>
      <c r="I1983" s="31">
        <v>0.28399999999999997</v>
      </c>
      <c r="J1983" s="31">
        <v>0.51594202899999997</v>
      </c>
      <c r="K1983" s="31">
        <v>1.0999999999999999E-2</v>
      </c>
      <c r="L1983" s="29">
        <f t="shared" si="30"/>
        <v>2.5288169868554098</v>
      </c>
    </row>
    <row r="1984" spans="1:12" x14ac:dyDescent="0.2">
      <c r="A1984">
        <v>5451</v>
      </c>
      <c r="B1984" s="43">
        <v>196</v>
      </c>
      <c r="C1984" s="43">
        <v>196</v>
      </c>
      <c r="D1984" s="43">
        <v>115</v>
      </c>
      <c r="E1984" s="31">
        <v>0.58699999999999997</v>
      </c>
      <c r="F1984" s="31">
        <v>0.17899999999999999</v>
      </c>
      <c r="G1984" s="31">
        <v>0.23</v>
      </c>
      <c r="H1984" s="31">
        <v>0.26500000000000001</v>
      </c>
      <c r="I1984" s="31">
        <v>0.32100000000000001</v>
      </c>
      <c r="J1984" s="31">
        <v>0.58974358999999998</v>
      </c>
      <c r="K1984" s="31">
        <v>5.0000000000000001E-3</v>
      </c>
      <c r="L1984" s="29">
        <f t="shared" si="30"/>
        <v>2.7316582914572862</v>
      </c>
    </row>
    <row r="1985" spans="1:12" x14ac:dyDescent="0.2">
      <c r="A1985">
        <v>5452</v>
      </c>
      <c r="B1985" s="43">
        <v>740</v>
      </c>
      <c r="C1985" s="43">
        <v>740</v>
      </c>
      <c r="D1985" s="43">
        <v>464</v>
      </c>
      <c r="E1985" s="31">
        <v>0.627</v>
      </c>
      <c r="F1985" s="31">
        <v>0.14599999999999999</v>
      </c>
      <c r="G1985" s="31">
        <v>0.22</v>
      </c>
      <c r="H1985" s="31">
        <v>0.39100000000000001</v>
      </c>
      <c r="I1985" s="31">
        <v>0.23599999999999999</v>
      </c>
      <c r="J1985" s="31">
        <v>0.631292517</v>
      </c>
      <c r="K1985" s="31">
        <v>7.0000000000000001E-3</v>
      </c>
      <c r="L1985" s="29">
        <f t="shared" si="30"/>
        <v>2.7220543806646522</v>
      </c>
    </row>
    <row r="1986" spans="1:12" x14ac:dyDescent="0.2">
      <c r="A1986">
        <v>5454</v>
      </c>
      <c r="B1986" s="43">
        <v>14</v>
      </c>
      <c r="C1986" s="43">
        <v>14</v>
      </c>
      <c r="D1986" s="43">
        <v>7</v>
      </c>
      <c r="E1986" s="31">
        <v>0.5</v>
      </c>
      <c r="F1986" s="31">
        <v>0.14299999999999999</v>
      </c>
      <c r="G1986" s="31">
        <v>0.14299999999999999</v>
      </c>
      <c r="H1986" s="31">
        <v>0.42899999999999999</v>
      </c>
      <c r="I1986" s="31">
        <v>7.0999999999999994E-2</v>
      </c>
      <c r="J1986" s="31">
        <v>0.63636363600000001</v>
      </c>
      <c r="K1986" s="31">
        <v>0.214</v>
      </c>
      <c r="L1986" s="29">
        <f t="shared" si="30"/>
        <v>2.5445292620865136</v>
      </c>
    </row>
    <row r="1987" spans="1:12" x14ac:dyDescent="0.2">
      <c r="A1987">
        <v>5457</v>
      </c>
      <c r="B1987" s="43">
        <v>326</v>
      </c>
      <c r="C1987" s="43">
        <v>326</v>
      </c>
      <c r="D1987" s="43">
        <v>272</v>
      </c>
      <c r="E1987" s="31">
        <v>0.83399999999999996</v>
      </c>
      <c r="F1987" s="31">
        <v>5.5E-2</v>
      </c>
      <c r="G1987" s="31">
        <v>0.10100000000000001</v>
      </c>
      <c r="H1987" s="31">
        <v>0.221</v>
      </c>
      <c r="I1987" s="31">
        <v>0.61299999999999999</v>
      </c>
      <c r="J1987" s="31">
        <v>0.84210526299999999</v>
      </c>
      <c r="K1987" s="31">
        <v>8.9999999999999993E-3</v>
      </c>
      <c r="L1987" s="29">
        <f t="shared" ref="L1987:L2023" si="31">(F1987+2*G1987+3*H1987+4*I1987)/(1-K1987)</f>
        <v>3.4026236125126132</v>
      </c>
    </row>
    <row r="1988" spans="1:12" x14ac:dyDescent="0.2">
      <c r="A1988">
        <v>5458</v>
      </c>
      <c r="B1988" s="43">
        <v>76</v>
      </c>
      <c r="C1988" s="43">
        <v>76</v>
      </c>
      <c r="D1988" s="43">
        <v>60</v>
      </c>
      <c r="E1988" s="31">
        <v>0.78900000000000003</v>
      </c>
      <c r="F1988" s="31">
        <v>6.6000000000000003E-2</v>
      </c>
      <c r="G1988" s="31">
        <v>0.14499999999999999</v>
      </c>
      <c r="H1988" s="31">
        <v>0.36799999999999999</v>
      </c>
      <c r="I1988" s="31">
        <v>0.42099999999999999</v>
      </c>
      <c r="J1988" s="31">
        <v>0.78947368399999995</v>
      </c>
      <c r="K1988" s="31">
        <v>0</v>
      </c>
      <c r="L1988" s="29">
        <f t="shared" si="31"/>
        <v>3.1440000000000001</v>
      </c>
    </row>
    <row r="1989" spans="1:12" x14ac:dyDescent="0.2">
      <c r="A1989">
        <v>5461</v>
      </c>
      <c r="B1989" s="43">
        <v>10</v>
      </c>
      <c r="C1989" s="43">
        <v>10</v>
      </c>
      <c r="D1989" s="43">
        <v>2</v>
      </c>
      <c r="E1989" s="31">
        <v>0.2</v>
      </c>
      <c r="F1989" s="31">
        <v>0.3</v>
      </c>
      <c r="G1989" s="31">
        <v>0.4</v>
      </c>
      <c r="H1989" s="31">
        <v>0.1</v>
      </c>
      <c r="I1989" s="31">
        <v>0.1</v>
      </c>
      <c r="J1989" s="31">
        <v>0.222222222</v>
      </c>
      <c r="K1989" s="31">
        <v>0.1</v>
      </c>
      <c r="L1989" s="29">
        <f t="shared" si="31"/>
        <v>2.0000000000000004</v>
      </c>
    </row>
    <row r="1990" spans="1:12" x14ac:dyDescent="0.2">
      <c r="A1990">
        <v>5468</v>
      </c>
      <c r="B1990" s="43">
        <v>199</v>
      </c>
      <c r="C1990" s="43">
        <v>199</v>
      </c>
      <c r="D1990" s="43">
        <v>70</v>
      </c>
      <c r="E1990" s="31">
        <v>0.35199999999999998</v>
      </c>
      <c r="F1990" s="31">
        <v>0.437</v>
      </c>
      <c r="G1990" s="31">
        <v>0.20599999999999999</v>
      </c>
      <c r="H1990" s="31">
        <v>0.29599999999999999</v>
      </c>
      <c r="I1990" s="31">
        <v>5.5E-2</v>
      </c>
      <c r="J1990" s="31">
        <v>0.35353535400000002</v>
      </c>
      <c r="K1990" s="31">
        <v>5.0000000000000001E-3</v>
      </c>
      <c r="L1990" s="29">
        <f t="shared" si="31"/>
        <v>1.9668341708542711</v>
      </c>
    </row>
    <row r="1991" spans="1:12" x14ac:dyDescent="0.2">
      <c r="A1991">
        <v>5469</v>
      </c>
      <c r="B1991" s="43">
        <v>254</v>
      </c>
      <c r="C1991" s="43">
        <v>254</v>
      </c>
      <c r="D1991" s="43">
        <v>148</v>
      </c>
      <c r="E1991" s="31">
        <v>0.58299999999999996</v>
      </c>
      <c r="F1991" s="31">
        <v>0.17299999999999999</v>
      </c>
      <c r="G1991" s="31">
        <v>0.22800000000000001</v>
      </c>
      <c r="H1991" s="31">
        <v>0.37</v>
      </c>
      <c r="I1991" s="31">
        <v>0.21299999999999999</v>
      </c>
      <c r="J1991" s="31">
        <v>0.59199999999999997</v>
      </c>
      <c r="K1991" s="31">
        <v>1.6E-2</v>
      </c>
      <c r="L1991" s="29">
        <f t="shared" si="31"/>
        <v>2.6331300813008127</v>
      </c>
    </row>
    <row r="1992" spans="1:12" x14ac:dyDescent="0.2">
      <c r="A1992">
        <v>5470</v>
      </c>
      <c r="B1992" s="43">
        <v>76</v>
      </c>
      <c r="C1992" s="43">
        <v>76</v>
      </c>
      <c r="D1992" s="43">
        <v>13</v>
      </c>
      <c r="E1992" s="31">
        <v>0.17100000000000001</v>
      </c>
      <c r="F1992" s="31">
        <v>0.5</v>
      </c>
      <c r="G1992" s="31">
        <v>0.19700000000000001</v>
      </c>
      <c r="H1992" s="31">
        <v>0.11799999999999999</v>
      </c>
      <c r="I1992" s="31">
        <v>5.2999999999999999E-2</v>
      </c>
      <c r="J1992" s="31">
        <v>0.196969697</v>
      </c>
      <c r="K1992" s="31">
        <v>0.13200000000000001</v>
      </c>
      <c r="L1992" s="29">
        <f t="shared" si="31"/>
        <v>1.6820276497695852</v>
      </c>
    </row>
    <row r="1993" spans="1:12" x14ac:dyDescent="0.2">
      <c r="A1993">
        <v>5471</v>
      </c>
      <c r="B1993" s="43">
        <v>16</v>
      </c>
      <c r="C1993" s="43">
        <v>16</v>
      </c>
      <c r="D1993" s="43">
        <v>9</v>
      </c>
      <c r="E1993" s="31">
        <v>0.56299999999999994</v>
      </c>
      <c r="F1993" s="31">
        <v>0.313</v>
      </c>
      <c r="G1993" s="31">
        <v>0.125</v>
      </c>
      <c r="H1993" s="31">
        <v>0.313</v>
      </c>
      <c r="I1993" s="31">
        <v>0.25</v>
      </c>
      <c r="J1993" s="31">
        <v>0.5625</v>
      </c>
      <c r="K1993" s="31">
        <v>0</v>
      </c>
      <c r="L1993" s="29">
        <f t="shared" si="31"/>
        <v>2.5019999999999998</v>
      </c>
    </row>
    <row r="1994" spans="1:12" x14ac:dyDescent="0.2">
      <c r="A1994">
        <v>5472</v>
      </c>
      <c r="B1994" s="43">
        <v>165</v>
      </c>
      <c r="C1994" s="43">
        <v>168</v>
      </c>
      <c r="D1994" s="43">
        <v>85</v>
      </c>
      <c r="E1994" s="31">
        <v>0.50600000000000001</v>
      </c>
      <c r="F1994" s="31">
        <v>9.7000000000000003E-2</v>
      </c>
      <c r="G1994" s="31">
        <v>0.224</v>
      </c>
      <c r="H1994" s="31">
        <v>0.35199999999999998</v>
      </c>
      <c r="I1994" s="31">
        <v>0.14499999999999999</v>
      </c>
      <c r="J1994" s="31">
        <v>0.60740740699999995</v>
      </c>
      <c r="K1994" s="31">
        <v>0.182</v>
      </c>
      <c r="L1994" s="29">
        <f t="shared" si="31"/>
        <v>2.6662591687041561</v>
      </c>
    </row>
    <row r="1995" spans="1:12" x14ac:dyDescent="0.2">
      <c r="A1995">
        <v>5473</v>
      </c>
      <c r="B1995" s="43">
        <v>498</v>
      </c>
      <c r="C1995" s="43">
        <v>498</v>
      </c>
      <c r="D1995" s="43">
        <v>225</v>
      </c>
      <c r="E1995" s="31">
        <v>0.45200000000000001</v>
      </c>
      <c r="F1995" s="31">
        <v>0.29899999999999999</v>
      </c>
      <c r="G1995" s="31">
        <v>0.22700000000000001</v>
      </c>
      <c r="H1995" s="31">
        <v>0.34499999999999997</v>
      </c>
      <c r="I1995" s="31">
        <v>0.106</v>
      </c>
      <c r="J1995" s="31">
        <v>0.46201231999999998</v>
      </c>
      <c r="K1995" s="31">
        <v>2.1999999999999999E-2</v>
      </c>
      <c r="L1995" s="29">
        <f t="shared" si="31"/>
        <v>2.2617586912065439</v>
      </c>
    </row>
    <row r="1996" spans="1:12" x14ac:dyDescent="0.2">
      <c r="A1996">
        <v>5477</v>
      </c>
      <c r="B1996" s="43">
        <v>326</v>
      </c>
      <c r="C1996" s="43">
        <v>326</v>
      </c>
      <c r="D1996" s="43">
        <v>251</v>
      </c>
      <c r="E1996" s="31">
        <v>0.77</v>
      </c>
      <c r="F1996" s="31">
        <v>0.11700000000000001</v>
      </c>
      <c r="G1996" s="31">
        <v>0.113</v>
      </c>
      <c r="H1996" s="31">
        <v>0.33100000000000002</v>
      </c>
      <c r="I1996" s="31">
        <v>0.439</v>
      </c>
      <c r="J1996" s="31">
        <v>0.76993864999999995</v>
      </c>
      <c r="K1996" s="31">
        <v>0</v>
      </c>
      <c r="L1996" s="29">
        <f t="shared" si="31"/>
        <v>3.0920000000000001</v>
      </c>
    </row>
    <row r="1997" spans="1:12" x14ac:dyDescent="0.2">
      <c r="A1997">
        <v>5478</v>
      </c>
      <c r="B1997" s="43">
        <v>417</v>
      </c>
      <c r="C1997" s="43">
        <v>417</v>
      </c>
      <c r="D1997" s="43">
        <v>285</v>
      </c>
      <c r="E1997" s="31">
        <v>0.68300000000000005</v>
      </c>
      <c r="F1997" s="31">
        <v>0.12</v>
      </c>
      <c r="G1997" s="31">
        <v>0.18</v>
      </c>
      <c r="H1997" s="31">
        <v>0.36499999999999999</v>
      </c>
      <c r="I1997" s="31">
        <v>0.31900000000000001</v>
      </c>
      <c r="J1997" s="31">
        <v>0.69512195099999996</v>
      </c>
      <c r="K1997" s="31">
        <v>1.7000000000000001E-2</v>
      </c>
      <c r="L1997" s="29">
        <f t="shared" si="31"/>
        <v>2.9003051881993898</v>
      </c>
    </row>
    <row r="1998" spans="1:12" x14ac:dyDescent="0.2">
      <c r="A1998">
        <v>5481</v>
      </c>
      <c r="B1998" s="43">
        <v>487</v>
      </c>
      <c r="C1998" s="43">
        <v>487</v>
      </c>
      <c r="D1998" s="43">
        <v>436</v>
      </c>
      <c r="E1998" s="31">
        <v>0.89500000000000002</v>
      </c>
      <c r="F1998" s="31">
        <v>2.5000000000000001E-2</v>
      </c>
      <c r="G1998" s="31">
        <v>7.5999999999999998E-2</v>
      </c>
      <c r="H1998" s="31">
        <v>0.33900000000000002</v>
      </c>
      <c r="I1998" s="31">
        <v>0.55600000000000005</v>
      </c>
      <c r="J1998" s="31">
        <v>0.89896907199999998</v>
      </c>
      <c r="K1998" s="31">
        <v>4.0000000000000001E-3</v>
      </c>
      <c r="L1998" s="29">
        <f t="shared" si="31"/>
        <v>3.4317269076305221</v>
      </c>
    </row>
    <row r="1999" spans="1:12" x14ac:dyDescent="0.2">
      <c r="A1999">
        <v>5484</v>
      </c>
      <c r="B1999" s="43">
        <v>841</v>
      </c>
      <c r="C1999" s="43">
        <v>841</v>
      </c>
      <c r="D1999" s="43">
        <v>503</v>
      </c>
      <c r="E1999" s="31">
        <v>0.59799999999999998</v>
      </c>
      <c r="F1999" s="31">
        <v>0.187</v>
      </c>
      <c r="G1999" s="31">
        <v>0.188</v>
      </c>
      <c r="H1999" s="31">
        <v>0.34100000000000003</v>
      </c>
      <c r="I1999" s="31">
        <v>0.25700000000000001</v>
      </c>
      <c r="J1999" s="31">
        <v>0.61491442500000004</v>
      </c>
      <c r="K1999" s="31">
        <v>2.7E-2</v>
      </c>
      <c r="L1999" s="29">
        <f t="shared" si="31"/>
        <v>2.6865364850976361</v>
      </c>
    </row>
    <row r="2000" spans="1:12" x14ac:dyDescent="0.2">
      <c r="A2000">
        <v>5485</v>
      </c>
      <c r="B2000" s="43">
        <v>481</v>
      </c>
      <c r="C2000" s="43">
        <v>481</v>
      </c>
      <c r="D2000" s="43">
        <v>298</v>
      </c>
      <c r="E2000" s="31">
        <v>0.62</v>
      </c>
      <c r="F2000" s="31">
        <v>0.158</v>
      </c>
      <c r="G2000" s="31">
        <v>0.183</v>
      </c>
      <c r="H2000" s="31">
        <v>0.32</v>
      </c>
      <c r="I2000" s="31">
        <v>0.29899999999999999</v>
      </c>
      <c r="J2000" s="31">
        <v>0.64502164500000003</v>
      </c>
      <c r="K2000" s="31">
        <v>0.04</v>
      </c>
      <c r="L2000" s="29">
        <f t="shared" si="31"/>
        <v>2.7916666666666665</v>
      </c>
    </row>
    <row r="2001" spans="1:12" x14ac:dyDescent="0.2">
      <c r="A2001">
        <v>5486</v>
      </c>
      <c r="B2001" s="43">
        <v>808</v>
      </c>
      <c r="C2001" s="43">
        <v>808</v>
      </c>
      <c r="D2001" s="43">
        <v>608</v>
      </c>
      <c r="E2001" s="31">
        <v>0.752</v>
      </c>
      <c r="F2001" s="31">
        <v>0.106</v>
      </c>
      <c r="G2001" s="31">
        <v>0.11</v>
      </c>
      <c r="H2001" s="31">
        <v>0.27600000000000002</v>
      </c>
      <c r="I2001" s="31">
        <v>0.47599999999999998</v>
      </c>
      <c r="J2001" s="31">
        <v>0.77650063899999999</v>
      </c>
      <c r="K2001" s="31">
        <v>3.1E-2</v>
      </c>
      <c r="L2001" s="29">
        <f t="shared" si="31"/>
        <v>3.1558307533539729</v>
      </c>
    </row>
    <row r="2002" spans="1:12" x14ac:dyDescent="0.2">
      <c r="A2002">
        <v>5487</v>
      </c>
      <c r="B2002" s="43">
        <v>25</v>
      </c>
      <c r="C2002" s="43">
        <v>25</v>
      </c>
      <c r="D2002" s="43">
        <v>21</v>
      </c>
      <c r="E2002" s="31">
        <v>0.84</v>
      </c>
      <c r="F2002" s="31">
        <v>0.04</v>
      </c>
      <c r="G2002" s="31">
        <v>0.08</v>
      </c>
      <c r="H2002" s="31">
        <v>0.32</v>
      </c>
      <c r="I2002" s="31">
        <v>0.52</v>
      </c>
      <c r="J2002" s="31">
        <v>0.875</v>
      </c>
      <c r="K2002" s="31">
        <v>0.04</v>
      </c>
      <c r="L2002" s="29">
        <f t="shared" si="31"/>
        <v>3.3750000000000004</v>
      </c>
    </row>
    <row r="2003" spans="1:12" x14ac:dyDescent="0.2">
      <c r="A2003">
        <v>5489</v>
      </c>
      <c r="B2003" s="43">
        <v>323</v>
      </c>
      <c r="C2003" s="43">
        <v>323</v>
      </c>
      <c r="D2003" s="43">
        <v>263</v>
      </c>
      <c r="E2003" s="31">
        <v>0.81399999999999995</v>
      </c>
      <c r="F2003" s="31">
        <v>5.8999999999999997E-2</v>
      </c>
      <c r="G2003" s="31">
        <v>0.124</v>
      </c>
      <c r="H2003" s="31">
        <v>0.214</v>
      </c>
      <c r="I2003" s="31">
        <v>0.60099999999999998</v>
      </c>
      <c r="J2003" s="31">
        <v>0.81677018599999995</v>
      </c>
      <c r="K2003" s="31">
        <v>3.0000000000000001E-3</v>
      </c>
      <c r="L2003" s="29">
        <f t="shared" si="31"/>
        <v>3.3630892678034101</v>
      </c>
    </row>
    <row r="2004" spans="1:12" x14ac:dyDescent="0.2">
      <c r="A2004">
        <v>5490</v>
      </c>
      <c r="B2004" s="43">
        <v>390</v>
      </c>
      <c r="C2004" s="43">
        <v>390</v>
      </c>
      <c r="D2004" s="43">
        <v>302</v>
      </c>
      <c r="E2004" s="31">
        <v>0.77400000000000002</v>
      </c>
      <c r="F2004" s="31">
        <v>9.5000000000000001E-2</v>
      </c>
      <c r="G2004" s="31">
        <v>0.11</v>
      </c>
      <c r="H2004" s="31">
        <v>0.29699999999999999</v>
      </c>
      <c r="I2004" s="31">
        <v>0.47699999999999998</v>
      </c>
      <c r="J2004" s="31">
        <v>0.79057591599999999</v>
      </c>
      <c r="K2004" s="31">
        <v>2.1000000000000001E-2</v>
      </c>
      <c r="L2004" s="29">
        <f t="shared" si="31"/>
        <v>3.1807967313585293</v>
      </c>
    </row>
    <row r="2005" spans="1:12" x14ac:dyDescent="0.2">
      <c r="A2005">
        <v>5493</v>
      </c>
      <c r="B2005" s="43">
        <v>721</v>
      </c>
      <c r="C2005" s="43">
        <v>721</v>
      </c>
      <c r="D2005" s="43">
        <v>568</v>
      </c>
      <c r="E2005" s="31">
        <v>0.78800000000000003</v>
      </c>
      <c r="F2005" s="31">
        <v>7.3999999999999996E-2</v>
      </c>
      <c r="G2005" s="31">
        <v>0.122</v>
      </c>
      <c r="H2005" s="31">
        <v>0.40200000000000002</v>
      </c>
      <c r="I2005" s="31">
        <v>0.38600000000000001</v>
      </c>
      <c r="J2005" s="31">
        <v>0.80112835000000004</v>
      </c>
      <c r="K2005" s="31">
        <v>1.7000000000000001E-2</v>
      </c>
      <c r="L2005" s="29">
        <f t="shared" si="31"/>
        <v>3.1210579857578842</v>
      </c>
    </row>
    <row r="2006" spans="1:12" x14ac:dyDescent="0.2">
      <c r="A2006">
        <v>5494</v>
      </c>
      <c r="B2006" s="43">
        <v>216</v>
      </c>
      <c r="C2006" s="43">
        <v>216</v>
      </c>
      <c r="D2006" s="43">
        <v>120</v>
      </c>
      <c r="E2006" s="31">
        <v>0.55600000000000005</v>
      </c>
      <c r="F2006" s="31">
        <v>0.19900000000000001</v>
      </c>
      <c r="G2006" s="31">
        <v>0.23599999999999999</v>
      </c>
      <c r="H2006" s="31">
        <v>0.30099999999999999</v>
      </c>
      <c r="I2006" s="31">
        <v>0.255</v>
      </c>
      <c r="J2006" s="31">
        <v>0.56074766399999998</v>
      </c>
      <c r="K2006" s="31">
        <v>8.9999999999999993E-3</v>
      </c>
      <c r="L2006" s="29">
        <f t="shared" si="31"/>
        <v>2.6175580221997987</v>
      </c>
    </row>
    <row r="2007" spans="1:12" x14ac:dyDescent="0.2">
      <c r="A2007">
        <v>5496</v>
      </c>
      <c r="B2007" s="43">
        <v>81</v>
      </c>
      <c r="C2007" s="43">
        <v>81</v>
      </c>
      <c r="D2007" s="43">
        <v>13</v>
      </c>
      <c r="E2007" s="31">
        <v>0.16</v>
      </c>
      <c r="F2007" s="31">
        <v>0.53100000000000003</v>
      </c>
      <c r="G2007" s="31">
        <v>0.309</v>
      </c>
      <c r="H2007" s="31">
        <v>0.14799999999999999</v>
      </c>
      <c r="I2007" s="31">
        <v>1.2E-2</v>
      </c>
      <c r="J2007" s="31">
        <v>0.16049382700000001</v>
      </c>
      <c r="K2007" s="31">
        <v>0</v>
      </c>
      <c r="L2007" s="29">
        <f t="shared" si="31"/>
        <v>1.641</v>
      </c>
    </row>
    <row r="2008" spans="1:12" x14ac:dyDescent="0.2">
      <c r="A2008">
        <v>5506</v>
      </c>
      <c r="B2008" s="43">
        <v>28</v>
      </c>
      <c r="C2008" s="43">
        <v>28</v>
      </c>
      <c r="D2008" s="43">
        <v>5</v>
      </c>
      <c r="E2008" s="31">
        <v>0.17899999999999999</v>
      </c>
      <c r="F2008" s="31">
        <v>0</v>
      </c>
      <c r="G2008" s="31">
        <v>0</v>
      </c>
      <c r="H2008" s="31">
        <v>3.5999999999999997E-2</v>
      </c>
      <c r="I2008" s="31">
        <v>0.14299999999999999</v>
      </c>
      <c r="J2008" s="31">
        <v>1</v>
      </c>
      <c r="K2008" s="31">
        <v>0.82099999999999995</v>
      </c>
      <c r="L2008" s="29">
        <f t="shared" si="31"/>
        <v>3.7988826815642445</v>
      </c>
    </row>
    <row r="2009" spans="1:12" x14ac:dyDescent="0.2">
      <c r="A2009">
        <v>5508</v>
      </c>
      <c r="B2009" s="43">
        <v>204</v>
      </c>
      <c r="C2009" s="43">
        <v>204</v>
      </c>
      <c r="D2009" s="43">
        <v>144</v>
      </c>
      <c r="E2009" s="31">
        <v>0.70599999999999996</v>
      </c>
      <c r="F2009" s="31">
        <v>0.13700000000000001</v>
      </c>
      <c r="G2009" s="31">
        <v>0.14699999999999999</v>
      </c>
      <c r="H2009" s="31">
        <v>0.29899999999999999</v>
      </c>
      <c r="I2009" s="31">
        <v>0.40699999999999997</v>
      </c>
      <c r="J2009" s="31">
        <v>0.71287128700000002</v>
      </c>
      <c r="K2009" s="31">
        <v>0.01</v>
      </c>
      <c r="L2009" s="29">
        <f t="shared" si="31"/>
        <v>2.985858585858586</v>
      </c>
    </row>
    <row r="2010" spans="1:12" x14ac:dyDescent="0.2">
      <c r="A2010">
        <v>5510</v>
      </c>
      <c r="B2010" s="43">
        <v>642</v>
      </c>
      <c r="C2010" s="43">
        <v>642</v>
      </c>
      <c r="D2010" s="43">
        <v>371</v>
      </c>
      <c r="E2010" s="31">
        <v>0.57799999999999996</v>
      </c>
      <c r="F2010" s="31">
        <v>0.23699999999999999</v>
      </c>
      <c r="G2010" s="31">
        <v>0.17799999999999999</v>
      </c>
      <c r="H2010" s="31">
        <v>0.27900000000000003</v>
      </c>
      <c r="I2010" s="31">
        <v>0.29899999999999999</v>
      </c>
      <c r="J2010" s="31">
        <v>0.58241758200000004</v>
      </c>
      <c r="K2010" s="31">
        <v>8.0000000000000002E-3</v>
      </c>
      <c r="L2010" s="29">
        <f t="shared" si="31"/>
        <v>2.647177419354839</v>
      </c>
    </row>
    <row r="2011" spans="1:12" x14ac:dyDescent="0.2">
      <c r="A2011">
        <v>5511</v>
      </c>
      <c r="B2011" s="43">
        <v>273</v>
      </c>
      <c r="C2011" s="43">
        <v>273</v>
      </c>
      <c r="D2011" s="43">
        <v>201</v>
      </c>
      <c r="E2011" s="31">
        <v>0.73599999999999999</v>
      </c>
      <c r="F2011" s="31">
        <v>0.125</v>
      </c>
      <c r="G2011" s="31">
        <v>0.13600000000000001</v>
      </c>
      <c r="H2011" s="31">
        <v>0.21199999999999999</v>
      </c>
      <c r="I2011" s="31">
        <v>0.52400000000000002</v>
      </c>
      <c r="J2011" s="31">
        <v>0.73897058800000004</v>
      </c>
      <c r="K2011" s="31">
        <v>4.0000000000000001E-3</v>
      </c>
      <c r="L2011" s="29">
        <f t="shared" si="31"/>
        <v>3.1415662650602409</v>
      </c>
    </row>
    <row r="2012" spans="1:12" x14ac:dyDescent="0.2">
      <c r="A2012">
        <v>5512</v>
      </c>
      <c r="B2012" s="43">
        <v>247</v>
      </c>
      <c r="C2012" s="43">
        <v>247</v>
      </c>
      <c r="D2012" s="43">
        <v>215</v>
      </c>
      <c r="E2012" s="31">
        <v>0.87</v>
      </c>
      <c r="F2012" s="31">
        <v>6.0999999999999999E-2</v>
      </c>
      <c r="G2012" s="31">
        <v>6.9000000000000006E-2</v>
      </c>
      <c r="H2012" s="31">
        <v>0.19</v>
      </c>
      <c r="I2012" s="31">
        <v>0.68</v>
      </c>
      <c r="J2012" s="31">
        <v>0.87044534399999995</v>
      </c>
      <c r="K2012" s="31">
        <v>0</v>
      </c>
      <c r="L2012" s="29">
        <f t="shared" si="31"/>
        <v>3.4890000000000003</v>
      </c>
    </row>
    <row r="2013" spans="1:12" x14ac:dyDescent="0.2">
      <c r="A2013">
        <v>5515</v>
      </c>
      <c r="B2013" s="43">
        <v>108</v>
      </c>
      <c r="C2013" s="43">
        <v>108</v>
      </c>
      <c r="D2013" s="43">
        <v>40</v>
      </c>
      <c r="E2013" s="31">
        <v>0.37</v>
      </c>
      <c r="F2013" s="31">
        <v>0.23100000000000001</v>
      </c>
      <c r="G2013" s="31">
        <v>0.38900000000000001</v>
      </c>
      <c r="H2013" s="31">
        <v>0.30599999999999999</v>
      </c>
      <c r="I2013" s="31">
        <v>6.5000000000000002E-2</v>
      </c>
      <c r="J2013" s="31">
        <v>0.373831776</v>
      </c>
      <c r="K2013" s="31">
        <v>8.9999999999999993E-3</v>
      </c>
      <c r="L2013" s="29">
        <f t="shared" si="31"/>
        <v>2.2068617558022203</v>
      </c>
    </row>
    <row r="2014" spans="1:12" x14ac:dyDescent="0.2">
      <c r="A2014">
        <v>5518</v>
      </c>
      <c r="B2014" s="43">
        <v>546</v>
      </c>
      <c r="C2014" s="43">
        <v>546</v>
      </c>
      <c r="D2014" s="43">
        <v>367</v>
      </c>
      <c r="E2014" s="31">
        <v>0.67200000000000004</v>
      </c>
      <c r="F2014" s="31">
        <v>0.14699999999999999</v>
      </c>
      <c r="G2014" s="31">
        <v>0.17199999999999999</v>
      </c>
      <c r="H2014" s="31">
        <v>0.36099999999999999</v>
      </c>
      <c r="I2014" s="31">
        <v>0.311</v>
      </c>
      <c r="J2014" s="31">
        <v>0.67837338300000005</v>
      </c>
      <c r="K2014" s="31">
        <v>8.9999999999999993E-3</v>
      </c>
      <c r="L2014" s="29">
        <f t="shared" si="31"/>
        <v>2.8435923309788089</v>
      </c>
    </row>
    <row r="2015" spans="1:12" x14ac:dyDescent="0.2">
      <c r="A2015">
        <v>5519</v>
      </c>
      <c r="B2015" s="43">
        <v>252</v>
      </c>
      <c r="C2015" s="43">
        <v>252</v>
      </c>
      <c r="D2015" s="43">
        <v>167</v>
      </c>
      <c r="E2015" s="31">
        <v>0.66300000000000003</v>
      </c>
      <c r="F2015" s="31">
        <v>0.19</v>
      </c>
      <c r="G2015" s="31">
        <v>0.13900000000000001</v>
      </c>
      <c r="H2015" s="31">
        <v>0.34499999999999997</v>
      </c>
      <c r="I2015" s="31">
        <v>0.317</v>
      </c>
      <c r="J2015" s="31">
        <v>0.66800000000000004</v>
      </c>
      <c r="K2015" s="31">
        <v>8.0000000000000002E-3</v>
      </c>
      <c r="L2015" s="29">
        <f t="shared" si="31"/>
        <v>2.7933467741935485</v>
      </c>
    </row>
    <row r="2016" spans="1:12" x14ac:dyDescent="0.2">
      <c r="A2016">
        <v>5520</v>
      </c>
      <c r="B2016" s="43">
        <v>319</v>
      </c>
      <c r="C2016" s="43">
        <v>319</v>
      </c>
      <c r="D2016" s="43">
        <v>264</v>
      </c>
      <c r="E2016" s="31">
        <v>0.82799999999999996</v>
      </c>
      <c r="F2016" s="31">
        <v>6.6000000000000003E-2</v>
      </c>
      <c r="G2016" s="31">
        <v>9.4E-2</v>
      </c>
      <c r="H2016" s="31">
        <v>0.219</v>
      </c>
      <c r="I2016" s="31">
        <v>0.60799999999999998</v>
      </c>
      <c r="J2016" s="31">
        <v>0.83809523799999996</v>
      </c>
      <c r="K2016" s="31">
        <v>1.2999999999999999E-2</v>
      </c>
      <c r="L2016" s="29">
        <f t="shared" si="31"/>
        <v>3.3870314083080042</v>
      </c>
    </row>
    <row r="2017" spans="1:12" x14ac:dyDescent="0.2">
      <c r="A2017">
        <v>5521</v>
      </c>
      <c r="B2017" s="43">
        <v>253</v>
      </c>
      <c r="C2017" s="43">
        <v>253</v>
      </c>
      <c r="D2017" s="43">
        <v>110</v>
      </c>
      <c r="E2017" s="31">
        <v>0.435</v>
      </c>
      <c r="F2017" s="31">
        <v>0.36399999999999999</v>
      </c>
      <c r="G2017" s="31">
        <v>0.19</v>
      </c>
      <c r="H2017" s="31">
        <v>0.23300000000000001</v>
      </c>
      <c r="I2017" s="31">
        <v>0.20200000000000001</v>
      </c>
      <c r="J2017" s="31">
        <v>0.44</v>
      </c>
      <c r="K2017" s="31">
        <v>1.2E-2</v>
      </c>
      <c r="L2017" s="29">
        <f t="shared" si="31"/>
        <v>2.2783400809716601</v>
      </c>
    </row>
    <row r="2018" spans="1:12" x14ac:dyDescent="0.2">
      <c r="A2018">
        <v>5524</v>
      </c>
      <c r="B2018" s="43">
        <v>126</v>
      </c>
      <c r="C2018" s="43">
        <v>126</v>
      </c>
      <c r="D2018" s="43">
        <v>100</v>
      </c>
      <c r="E2018" s="31">
        <v>0.79400000000000004</v>
      </c>
      <c r="F2018" s="31">
        <v>8.6999999999999994E-2</v>
      </c>
      <c r="G2018" s="31">
        <v>0.11899999999999999</v>
      </c>
      <c r="H2018" s="31">
        <v>0.222</v>
      </c>
      <c r="I2018" s="31">
        <v>0.57099999999999995</v>
      </c>
      <c r="J2018" s="31">
        <v>0.79365079400000005</v>
      </c>
      <c r="K2018" s="31">
        <v>0</v>
      </c>
      <c r="L2018" s="29">
        <f t="shared" si="31"/>
        <v>3.2749999999999999</v>
      </c>
    </row>
    <row r="2019" spans="1:12" x14ac:dyDescent="0.2">
      <c r="A2019">
        <v>5534</v>
      </c>
      <c r="B2019" s="43">
        <v>222</v>
      </c>
      <c r="C2019" s="43">
        <v>222</v>
      </c>
      <c r="D2019" s="43">
        <v>174</v>
      </c>
      <c r="E2019" s="31">
        <v>0.78400000000000003</v>
      </c>
      <c r="F2019" s="31">
        <v>5.8999999999999997E-2</v>
      </c>
      <c r="G2019" s="31">
        <v>0.14399999999999999</v>
      </c>
      <c r="H2019" s="31">
        <v>0.38300000000000001</v>
      </c>
      <c r="I2019" s="31">
        <v>0.40100000000000002</v>
      </c>
      <c r="J2019" s="31">
        <v>0.79452054800000005</v>
      </c>
      <c r="K2019" s="31">
        <v>1.4E-2</v>
      </c>
      <c r="L2019" s="29">
        <f t="shared" si="31"/>
        <v>3.1440162271805274</v>
      </c>
    </row>
    <row r="2020" spans="1:12" x14ac:dyDescent="0.2">
      <c r="A2020">
        <v>5538</v>
      </c>
      <c r="B2020" s="43">
        <v>14</v>
      </c>
      <c r="C2020" s="43">
        <v>14</v>
      </c>
      <c r="D2020" s="43">
        <v>3</v>
      </c>
      <c r="E2020" s="31">
        <v>0.214</v>
      </c>
      <c r="F2020" s="31">
        <v>0.42899999999999999</v>
      </c>
      <c r="G2020" s="31">
        <v>0.28599999999999998</v>
      </c>
      <c r="H2020" s="31">
        <v>0.214</v>
      </c>
      <c r="I2020" s="31">
        <v>0</v>
      </c>
      <c r="J2020" s="31">
        <v>0.23076923099999999</v>
      </c>
      <c r="K2020" s="31">
        <v>7.0999999999999994E-2</v>
      </c>
      <c r="L2020" s="29">
        <f t="shared" si="31"/>
        <v>1.7685683530678145</v>
      </c>
    </row>
    <row r="2021" spans="1:12" x14ac:dyDescent="0.2">
      <c r="A2021">
        <v>5541</v>
      </c>
      <c r="B2021" s="43">
        <v>201</v>
      </c>
      <c r="C2021" s="43">
        <v>201</v>
      </c>
      <c r="D2021" s="43">
        <v>138</v>
      </c>
      <c r="E2021" s="31">
        <v>0.68700000000000006</v>
      </c>
      <c r="F2021" s="31">
        <v>0.17899999999999999</v>
      </c>
      <c r="G2021" s="31">
        <v>0.124</v>
      </c>
      <c r="H2021" s="31">
        <v>0.27400000000000002</v>
      </c>
      <c r="I2021" s="31">
        <v>0.41299999999999998</v>
      </c>
      <c r="J2021" s="31">
        <v>0.69346733699999996</v>
      </c>
      <c r="K2021" s="31">
        <v>0.01</v>
      </c>
      <c r="L2021" s="29">
        <f t="shared" si="31"/>
        <v>2.9303030303030302</v>
      </c>
    </row>
    <row r="2022" spans="1:12" x14ac:dyDescent="0.2">
      <c r="A2022">
        <v>5545</v>
      </c>
      <c r="B2022" s="43">
        <v>68</v>
      </c>
      <c r="C2022" s="43">
        <v>68</v>
      </c>
      <c r="D2022" s="43">
        <v>48</v>
      </c>
      <c r="E2022" s="31">
        <v>0.70599999999999996</v>
      </c>
      <c r="F2022" s="31">
        <v>8.7999999999999995E-2</v>
      </c>
      <c r="G2022" s="31">
        <v>0.17599999999999999</v>
      </c>
      <c r="H2022" s="31">
        <v>0.42599999999999999</v>
      </c>
      <c r="I2022" s="31">
        <v>0.27900000000000003</v>
      </c>
      <c r="J2022" s="31">
        <v>0.72727272700000001</v>
      </c>
      <c r="K2022" s="31">
        <v>2.9000000000000001E-2</v>
      </c>
      <c r="L2022" s="29">
        <f t="shared" si="31"/>
        <v>2.9186405767250259</v>
      </c>
    </row>
    <row r="2023" spans="1:12" x14ac:dyDescent="0.2">
      <c r="A2023">
        <v>5549</v>
      </c>
      <c r="B2023" s="43">
        <v>304</v>
      </c>
      <c r="C2023" s="43">
        <v>304</v>
      </c>
      <c r="D2023" s="43">
        <v>37</v>
      </c>
      <c r="E2023" s="31">
        <v>0.122</v>
      </c>
      <c r="F2023" s="31">
        <v>0.57899999999999996</v>
      </c>
      <c r="G2023" s="31">
        <v>0.23400000000000001</v>
      </c>
      <c r="H2023" s="31">
        <v>9.9000000000000005E-2</v>
      </c>
      <c r="I2023" s="31">
        <v>2.3E-2</v>
      </c>
      <c r="J2023" s="31">
        <v>0.13028169000000001</v>
      </c>
      <c r="K2023" s="31">
        <v>6.6000000000000003E-2</v>
      </c>
      <c r="L2023" s="29">
        <f t="shared" si="31"/>
        <v>1.537473233404711</v>
      </c>
    </row>
  </sheetData>
  <sortState xmlns:xlrd2="http://schemas.microsoft.com/office/spreadsheetml/2017/richdata2" ref="A2:L1912">
    <sortCondition ref="A2:A191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E46EF-2F1D-422D-8FBE-B462E319CD9D}">
  <sheetPr codeName="Sheet4"/>
  <dimension ref="A1:L1959"/>
  <sheetViews>
    <sheetView workbookViewId="0">
      <selection activeCell="A2" sqref="A2"/>
    </sheetView>
  </sheetViews>
  <sheetFormatPr defaultRowHeight="12.75" x14ac:dyDescent="0.2"/>
  <cols>
    <col min="2" max="4" width="9.140625" style="43" customWidth="1"/>
    <col min="5" max="11" width="9.140625" style="31"/>
    <col min="12" max="12" width="12.42578125" customWidth="1"/>
  </cols>
  <sheetData>
    <row r="1" spans="1:12" s="1" customFormat="1" x14ac:dyDescent="0.2">
      <c r="A1" s="1" t="s">
        <v>524</v>
      </c>
      <c r="B1" s="42" t="s">
        <v>539</v>
      </c>
      <c r="C1" s="42" t="s">
        <v>540</v>
      </c>
      <c r="D1" s="42" t="s">
        <v>541</v>
      </c>
      <c r="E1" s="30" t="s">
        <v>542</v>
      </c>
      <c r="F1" s="30" t="s">
        <v>543</v>
      </c>
      <c r="G1" s="33" t="s">
        <v>544</v>
      </c>
      <c r="H1" s="30" t="s">
        <v>545</v>
      </c>
      <c r="I1" s="30" t="s">
        <v>546</v>
      </c>
      <c r="J1" s="30" t="s">
        <v>547</v>
      </c>
      <c r="K1" s="30" t="s">
        <v>548</v>
      </c>
      <c r="L1" s="32" t="s">
        <v>550</v>
      </c>
    </row>
    <row r="2" spans="1:12" x14ac:dyDescent="0.2">
      <c r="A2">
        <v>1510</v>
      </c>
      <c r="B2" s="43">
        <v>46</v>
      </c>
      <c r="C2" s="43">
        <v>46</v>
      </c>
      <c r="D2" s="43">
        <v>6</v>
      </c>
      <c r="E2" s="31">
        <v>0.13</v>
      </c>
      <c r="F2" s="31">
        <v>0.60899999999999999</v>
      </c>
      <c r="G2" s="31">
        <v>0.23899999999999999</v>
      </c>
      <c r="H2" s="31">
        <v>0.109</v>
      </c>
      <c r="I2" s="31">
        <v>2.1999999999999999E-2</v>
      </c>
      <c r="J2" s="31">
        <v>0.133333333</v>
      </c>
      <c r="K2" s="31">
        <v>2.1999999999999999E-2</v>
      </c>
      <c r="L2" s="29">
        <f>(F2+2*G2+3*H2+4*I2)/(1-K2)</f>
        <v>1.5357873210633948</v>
      </c>
    </row>
    <row r="3" spans="1:12" x14ac:dyDescent="0.2">
      <c r="A3">
        <v>1519</v>
      </c>
      <c r="B3" s="43">
        <v>53</v>
      </c>
      <c r="C3" s="43">
        <v>53</v>
      </c>
      <c r="D3" s="43">
        <v>10</v>
      </c>
      <c r="E3" s="31">
        <v>0.189</v>
      </c>
      <c r="F3" s="31">
        <v>0.39600000000000002</v>
      </c>
      <c r="G3" s="31">
        <v>0.245</v>
      </c>
      <c r="H3" s="31">
        <v>0.17</v>
      </c>
      <c r="I3" s="31">
        <v>1.9E-2</v>
      </c>
      <c r="J3" s="31">
        <v>0.22727272700000001</v>
      </c>
      <c r="K3" s="31">
        <v>0.17</v>
      </c>
      <c r="L3" s="29">
        <f t="shared" ref="L3:L66" si="0">(F3+2*G3+3*H3+4*I3)/(1-K3)</f>
        <v>1.7734939759036146</v>
      </c>
    </row>
    <row r="4" spans="1:12" x14ac:dyDescent="0.2">
      <c r="A4">
        <v>1520</v>
      </c>
      <c r="B4" s="43">
        <v>265</v>
      </c>
      <c r="C4" s="43">
        <v>265</v>
      </c>
      <c r="D4" s="43">
        <v>262</v>
      </c>
      <c r="E4" s="31">
        <v>0.98899999999999999</v>
      </c>
      <c r="F4" s="31">
        <v>0</v>
      </c>
      <c r="G4" s="31">
        <v>8.0000000000000002E-3</v>
      </c>
      <c r="H4" s="31">
        <v>0.125</v>
      </c>
      <c r="I4" s="31">
        <v>0.86399999999999999</v>
      </c>
      <c r="J4" s="31">
        <v>0.99242424200000001</v>
      </c>
      <c r="K4" s="31">
        <v>4.0000000000000001E-3</v>
      </c>
      <c r="L4" s="29">
        <f t="shared" si="0"/>
        <v>3.8624497991967872</v>
      </c>
    </row>
    <row r="5" spans="1:12" x14ac:dyDescent="0.2">
      <c r="A5">
        <v>1539</v>
      </c>
      <c r="B5" s="43">
        <v>87</v>
      </c>
      <c r="C5" s="43">
        <v>87</v>
      </c>
      <c r="D5" s="43">
        <v>52</v>
      </c>
      <c r="E5" s="31">
        <v>0.59799999999999998</v>
      </c>
      <c r="F5" s="31">
        <v>0.115</v>
      </c>
      <c r="G5" s="31">
        <v>0.253</v>
      </c>
      <c r="H5" s="31">
        <v>0.28699999999999998</v>
      </c>
      <c r="I5" s="31">
        <v>0.31</v>
      </c>
      <c r="J5" s="31">
        <v>0.61904761900000005</v>
      </c>
      <c r="K5" s="31">
        <v>3.4000000000000002E-2</v>
      </c>
      <c r="L5" s="29">
        <f t="shared" si="0"/>
        <v>2.8178053830227743</v>
      </c>
    </row>
    <row r="6" spans="1:12" x14ac:dyDescent="0.2">
      <c r="A6">
        <v>1547</v>
      </c>
      <c r="E6" s="31">
        <v>0.25</v>
      </c>
      <c r="F6" s="31">
        <v>0.33300000000000002</v>
      </c>
      <c r="G6" s="31">
        <v>0.33300000000000002</v>
      </c>
      <c r="H6" s="31">
        <v>0.16700000000000001</v>
      </c>
      <c r="I6" s="31">
        <v>8.3000000000000004E-2</v>
      </c>
      <c r="J6" s="31">
        <v>0.27272727299999999</v>
      </c>
      <c r="K6" s="31">
        <v>8.3000000000000004E-2</v>
      </c>
      <c r="L6" s="29">
        <f t="shared" si="0"/>
        <v>1.9978189749182116</v>
      </c>
    </row>
    <row r="7" spans="1:12" x14ac:dyDescent="0.2">
      <c r="A7">
        <v>1579</v>
      </c>
      <c r="B7" s="43">
        <v>336</v>
      </c>
      <c r="C7" s="43">
        <v>336</v>
      </c>
      <c r="D7" s="43">
        <v>212</v>
      </c>
      <c r="E7" s="31">
        <v>0.63100000000000001</v>
      </c>
      <c r="F7" s="31">
        <v>0.104</v>
      </c>
      <c r="G7" s="31">
        <v>0.24099999999999999</v>
      </c>
      <c r="H7" s="31">
        <v>0.27700000000000002</v>
      </c>
      <c r="I7" s="31">
        <v>0.35399999999999998</v>
      </c>
      <c r="J7" s="31">
        <v>0.64634146299999995</v>
      </c>
      <c r="K7" s="31">
        <v>2.4E-2</v>
      </c>
      <c r="L7" s="29">
        <f t="shared" si="0"/>
        <v>2.9026639344262297</v>
      </c>
    </row>
    <row r="8" spans="1:12" x14ac:dyDescent="0.2">
      <c r="A8">
        <v>1594</v>
      </c>
      <c r="B8" s="43">
        <v>17</v>
      </c>
      <c r="C8" s="43">
        <v>17</v>
      </c>
      <c r="D8" s="43">
        <v>4</v>
      </c>
      <c r="E8" s="31">
        <v>0.23499999999999999</v>
      </c>
      <c r="F8" s="31">
        <v>0.17599999999999999</v>
      </c>
      <c r="G8" s="31">
        <v>0.41199999999999998</v>
      </c>
      <c r="H8" s="31">
        <v>0.17599999999999999</v>
      </c>
      <c r="I8" s="31">
        <v>5.8999999999999997E-2</v>
      </c>
      <c r="J8" s="31">
        <v>0.28571428599999998</v>
      </c>
      <c r="K8" s="31">
        <v>0.17599999999999999</v>
      </c>
      <c r="L8" s="29">
        <f t="shared" si="0"/>
        <v>2.1407766990291259</v>
      </c>
    </row>
    <row r="9" spans="1:12" x14ac:dyDescent="0.2">
      <c r="A9">
        <v>1596</v>
      </c>
      <c r="B9" s="43">
        <v>51</v>
      </c>
      <c r="C9" s="43">
        <v>51</v>
      </c>
      <c r="D9" s="43">
        <v>7</v>
      </c>
      <c r="E9" s="31">
        <v>0.13700000000000001</v>
      </c>
      <c r="F9" s="31">
        <v>0.52900000000000003</v>
      </c>
      <c r="G9" s="31">
        <v>0.19600000000000001</v>
      </c>
      <c r="H9" s="31">
        <v>0.11799999999999999</v>
      </c>
      <c r="I9" s="31">
        <v>0.02</v>
      </c>
      <c r="J9" s="31">
        <v>0.159090909</v>
      </c>
      <c r="K9" s="31">
        <v>0.13700000000000001</v>
      </c>
      <c r="L9" s="29">
        <f t="shared" si="0"/>
        <v>1.5701042873696407</v>
      </c>
    </row>
    <row r="10" spans="1:12" x14ac:dyDescent="0.2">
      <c r="A10">
        <v>1620</v>
      </c>
      <c r="B10" s="43">
        <v>314</v>
      </c>
      <c r="C10" s="43">
        <v>314</v>
      </c>
      <c r="D10" s="43">
        <v>187</v>
      </c>
      <c r="E10" s="31">
        <v>0.59599999999999997</v>
      </c>
      <c r="F10" s="31">
        <v>0.105</v>
      </c>
      <c r="G10" s="31">
        <v>0.19400000000000001</v>
      </c>
      <c r="H10" s="31">
        <v>0.28000000000000003</v>
      </c>
      <c r="I10" s="31">
        <v>0.315</v>
      </c>
      <c r="J10" s="31">
        <v>0.66548042699999999</v>
      </c>
      <c r="K10" s="31">
        <v>0.105</v>
      </c>
      <c r="L10" s="29">
        <f t="shared" si="0"/>
        <v>2.8972067039106144</v>
      </c>
    </row>
    <row r="11" spans="1:12" x14ac:dyDescent="0.2">
      <c r="A11">
        <v>1640</v>
      </c>
      <c r="B11" s="43">
        <v>72</v>
      </c>
      <c r="C11" s="43">
        <v>72</v>
      </c>
      <c r="D11" s="43">
        <v>9</v>
      </c>
      <c r="E11" s="31">
        <v>0.125</v>
      </c>
      <c r="F11" s="31">
        <v>0.20799999999999999</v>
      </c>
      <c r="G11" s="31">
        <v>0.153</v>
      </c>
      <c r="H11" s="31">
        <v>8.3000000000000004E-2</v>
      </c>
      <c r="I11" s="31">
        <v>4.2000000000000003E-2</v>
      </c>
      <c r="J11" s="31">
        <v>0.257142857</v>
      </c>
      <c r="K11" s="31">
        <v>0.51400000000000001</v>
      </c>
      <c r="L11" s="29">
        <f t="shared" si="0"/>
        <v>1.9156378600823047</v>
      </c>
    </row>
    <row r="12" spans="1:12" x14ac:dyDescent="0.2">
      <c r="A12">
        <v>1647</v>
      </c>
      <c r="B12" s="43">
        <v>58</v>
      </c>
      <c r="C12" s="43">
        <v>58</v>
      </c>
      <c r="D12" s="43">
        <v>6</v>
      </c>
      <c r="E12" s="31">
        <v>0.10299999999999999</v>
      </c>
      <c r="F12" s="31">
        <v>0.48299999999999998</v>
      </c>
      <c r="G12" s="31">
        <v>0.27600000000000002</v>
      </c>
      <c r="H12" s="31">
        <v>8.5999999999999993E-2</v>
      </c>
      <c r="I12" s="31">
        <v>1.7000000000000001E-2</v>
      </c>
      <c r="J12" s="31">
        <v>0.12</v>
      </c>
      <c r="K12" s="31">
        <v>0.13800000000000001</v>
      </c>
      <c r="L12" s="29">
        <f t="shared" si="0"/>
        <v>1.5788863109048727</v>
      </c>
    </row>
    <row r="13" spans="1:12" x14ac:dyDescent="0.2">
      <c r="A13">
        <v>1649</v>
      </c>
      <c r="B13" s="43">
        <v>16</v>
      </c>
      <c r="C13" s="43">
        <v>16</v>
      </c>
      <c r="D13" s="43">
        <v>3</v>
      </c>
      <c r="E13" s="31">
        <v>0.188</v>
      </c>
      <c r="F13" s="31">
        <v>0.125</v>
      </c>
      <c r="G13" s="31">
        <v>0.125</v>
      </c>
      <c r="H13" s="31">
        <v>0.125</v>
      </c>
      <c r="I13" s="31">
        <v>6.3E-2</v>
      </c>
      <c r="J13" s="31">
        <v>0.428571429</v>
      </c>
      <c r="K13" s="31">
        <v>0.56299999999999994</v>
      </c>
      <c r="L13" s="29">
        <f t="shared" si="0"/>
        <v>2.292906178489702</v>
      </c>
    </row>
    <row r="14" spans="1:12" x14ac:dyDescent="0.2">
      <c r="A14">
        <v>1656</v>
      </c>
      <c r="B14" s="43">
        <v>172</v>
      </c>
      <c r="C14" s="43">
        <v>172</v>
      </c>
      <c r="D14" s="43">
        <v>95</v>
      </c>
      <c r="E14" s="31">
        <v>0.55200000000000005</v>
      </c>
      <c r="F14" s="31">
        <v>0.14000000000000001</v>
      </c>
      <c r="G14" s="31">
        <v>0.29699999999999999</v>
      </c>
      <c r="H14" s="31">
        <v>0.29699999999999999</v>
      </c>
      <c r="I14" s="31">
        <v>0.25600000000000001</v>
      </c>
      <c r="J14" s="31">
        <v>0.55882352899999999</v>
      </c>
      <c r="K14" s="31">
        <v>1.2E-2</v>
      </c>
      <c r="L14" s="29">
        <f t="shared" si="0"/>
        <v>2.681174089068826</v>
      </c>
    </row>
    <row r="15" spans="1:12" x14ac:dyDescent="0.2">
      <c r="A15">
        <v>1658</v>
      </c>
      <c r="B15" s="43">
        <v>37</v>
      </c>
      <c r="C15" s="43">
        <v>37</v>
      </c>
      <c r="D15" s="43">
        <v>29</v>
      </c>
      <c r="E15" s="31">
        <v>0.78400000000000003</v>
      </c>
      <c r="F15" s="31">
        <v>2.7E-2</v>
      </c>
      <c r="G15" s="31">
        <v>0.189</v>
      </c>
      <c r="H15" s="31">
        <v>0.216</v>
      </c>
      <c r="I15" s="31">
        <v>0.56799999999999995</v>
      </c>
      <c r="J15" s="31">
        <v>0.78378378400000004</v>
      </c>
      <c r="K15" s="31">
        <v>0</v>
      </c>
      <c r="L15" s="29">
        <f t="shared" si="0"/>
        <v>3.3249999999999997</v>
      </c>
    </row>
    <row r="16" spans="1:12" x14ac:dyDescent="0.2">
      <c r="A16">
        <v>1685</v>
      </c>
      <c r="B16" s="43">
        <v>324</v>
      </c>
      <c r="C16" s="43">
        <v>324</v>
      </c>
      <c r="D16" s="43">
        <v>257</v>
      </c>
      <c r="E16" s="31">
        <v>0.79300000000000004</v>
      </c>
      <c r="F16" s="31">
        <v>4.9000000000000002E-2</v>
      </c>
      <c r="G16" s="31">
        <v>0.111</v>
      </c>
      <c r="H16" s="31">
        <v>0.23499999999999999</v>
      </c>
      <c r="I16" s="31">
        <v>0.55900000000000005</v>
      </c>
      <c r="J16" s="31">
        <v>0.83171521000000004</v>
      </c>
      <c r="K16" s="31">
        <v>4.5999999999999999E-2</v>
      </c>
      <c r="L16" s="29">
        <f t="shared" si="0"/>
        <v>3.366876310272537</v>
      </c>
    </row>
    <row r="17" spans="1:12" x14ac:dyDescent="0.2">
      <c r="A17">
        <v>1688</v>
      </c>
      <c r="B17" s="43">
        <v>50</v>
      </c>
      <c r="C17" s="43">
        <v>50</v>
      </c>
      <c r="D17" s="43">
        <v>18</v>
      </c>
      <c r="E17" s="31">
        <v>0.36</v>
      </c>
      <c r="F17" s="31">
        <v>0.22</v>
      </c>
      <c r="G17" s="31">
        <v>0.1</v>
      </c>
      <c r="H17" s="31">
        <v>0.1</v>
      </c>
      <c r="I17" s="31">
        <v>0.26</v>
      </c>
      <c r="J17" s="31">
        <v>0.52941176499999998</v>
      </c>
      <c r="K17" s="31">
        <v>0.32</v>
      </c>
      <c r="L17" s="29">
        <f t="shared" si="0"/>
        <v>2.5882352941176476</v>
      </c>
    </row>
    <row r="18" spans="1:12" x14ac:dyDescent="0.2">
      <c r="A18">
        <v>1689</v>
      </c>
      <c r="B18" s="43">
        <v>366</v>
      </c>
      <c r="C18" s="43">
        <v>366</v>
      </c>
      <c r="D18" s="43">
        <v>225</v>
      </c>
      <c r="E18" s="31">
        <v>0.61499999999999999</v>
      </c>
      <c r="F18" s="31">
        <v>0.109</v>
      </c>
      <c r="G18" s="31">
        <v>0.27300000000000002</v>
      </c>
      <c r="H18" s="31">
        <v>0.29799999999999999</v>
      </c>
      <c r="I18" s="31">
        <v>0.317</v>
      </c>
      <c r="J18" s="31">
        <v>0.61643835599999997</v>
      </c>
      <c r="K18" s="31">
        <v>3.0000000000000001E-3</v>
      </c>
      <c r="L18" s="29">
        <f t="shared" si="0"/>
        <v>2.8254764292878636</v>
      </c>
    </row>
    <row r="19" spans="1:12" x14ac:dyDescent="0.2">
      <c r="A19">
        <v>1699</v>
      </c>
      <c r="B19" s="43">
        <v>93</v>
      </c>
      <c r="C19" s="43">
        <v>93</v>
      </c>
      <c r="D19" s="43">
        <v>76</v>
      </c>
      <c r="E19" s="31">
        <v>0.81699999999999995</v>
      </c>
      <c r="F19" s="31">
        <v>3.2000000000000001E-2</v>
      </c>
      <c r="G19" s="31">
        <v>0.151</v>
      </c>
      <c r="H19" s="31">
        <v>0.312</v>
      </c>
      <c r="I19" s="31">
        <v>0.505</v>
      </c>
      <c r="J19" s="31">
        <v>0.81720430099999997</v>
      </c>
      <c r="K19" s="31">
        <v>0</v>
      </c>
      <c r="L19" s="29">
        <f t="shared" si="0"/>
        <v>3.29</v>
      </c>
    </row>
    <row r="20" spans="1:12" x14ac:dyDescent="0.2">
      <c r="A20">
        <v>1706</v>
      </c>
      <c r="B20" s="43">
        <v>299</v>
      </c>
      <c r="C20" s="43">
        <v>299</v>
      </c>
      <c r="D20" s="43">
        <v>285</v>
      </c>
      <c r="E20" s="31">
        <v>0.95299999999999996</v>
      </c>
      <c r="F20" s="31">
        <v>1.2999999999999999E-2</v>
      </c>
      <c r="G20" s="31">
        <v>2.7E-2</v>
      </c>
      <c r="H20" s="31">
        <v>0.11700000000000001</v>
      </c>
      <c r="I20" s="31">
        <v>0.83599999999999997</v>
      </c>
      <c r="J20" s="31">
        <v>0.95959596000000003</v>
      </c>
      <c r="K20" s="31">
        <v>7.0000000000000001E-3</v>
      </c>
      <c r="L20" s="29">
        <f t="shared" si="0"/>
        <v>3.7885196374622359</v>
      </c>
    </row>
    <row r="21" spans="1:12" x14ac:dyDescent="0.2">
      <c r="A21">
        <v>1708</v>
      </c>
      <c r="B21" s="43">
        <v>62</v>
      </c>
      <c r="C21" s="43">
        <v>62</v>
      </c>
      <c r="D21" s="43">
        <v>30</v>
      </c>
      <c r="E21" s="31">
        <v>0.48399999999999999</v>
      </c>
      <c r="F21" s="31">
        <v>0.22600000000000001</v>
      </c>
      <c r="G21" s="31">
        <v>0.25800000000000001</v>
      </c>
      <c r="H21" s="31">
        <v>0.32300000000000001</v>
      </c>
      <c r="I21" s="31">
        <v>0.161</v>
      </c>
      <c r="J21" s="31">
        <v>0.5</v>
      </c>
      <c r="K21" s="31">
        <v>3.2000000000000001E-2</v>
      </c>
      <c r="L21" s="29">
        <f t="shared" si="0"/>
        <v>2.4328512396694215</v>
      </c>
    </row>
    <row r="22" spans="1:12" x14ac:dyDescent="0.2">
      <c r="A22">
        <v>1712</v>
      </c>
      <c r="B22" s="43">
        <v>354</v>
      </c>
      <c r="C22" s="43">
        <v>354</v>
      </c>
      <c r="D22" s="43">
        <v>211</v>
      </c>
      <c r="E22" s="31">
        <v>0.59599999999999997</v>
      </c>
      <c r="F22" s="31">
        <v>0.124</v>
      </c>
      <c r="G22" s="31">
        <v>0.26300000000000001</v>
      </c>
      <c r="H22" s="31">
        <v>0.25700000000000001</v>
      </c>
      <c r="I22" s="31">
        <v>0.33900000000000002</v>
      </c>
      <c r="J22" s="31">
        <v>0.60632183900000003</v>
      </c>
      <c r="K22" s="31">
        <v>1.7000000000000001E-2</v>
      </c>
      <c r="L22" s="29">
        <f t="shared" si="0"/>
        <v>2.8250254323499493</v>
      </c>
    </row>
    <row r="23" spans="1:12" x14ac:dyDescent="0.2">
      <c r="A23">
        <v>1714</v>
      </c>
      <c r="B23" s="43">
        <v>69</v>
      </c>
      <c r="C23" s="43">
        <v>69</v>
      </c>
      <c r="D23" s="43">
        <v>17</v>
      </c>
      <c r="E23" s="31">
        <v>0.246</v>
      </c>
      <c r="F23" s="31">
        <v>0.20300000000000001</v>
      </c>
      <c r="G23" s="31">
        <v>0.28999999999999998</v>
      </c>
      <c r="H23" s="31">
        <v>0.13</v>
      </c>
      <c r="I23" s="31">
        <v>0.11600000000000001</v>
      </c>
      <c r="J23" s="31">
        <v>0.33333333300000001</v>
      </c>
      <c r="K23" s="31">
        <v>0.26100000000000001</v>
      </c>
      <c r="L23" s="29">
        <f t="shared" si="0"/>
        <v>2.2151556156968879</v>
      </c>
    </row>
    <row r="24" spans="1:12" x14ac:dyDescent="0.2">
      <c r="A24">
        <v>1718</v>
      </c>
      <c r="E24" s="31">
        <v>0.20200000000000001</v>
      </c>
      <c r="F24" s="31">
        <v>0.28399999999999997</v>
      </c>
      <c r="G24" s="31">
        <v>0.35799999999999998</v>
      </c>
      <c r="H24" s="31">
        <v>0.13800000000000001</v>
      </c>
      <c r="I24" s="31">
        <v>6.4000000000000001E-2</v>
      </c>
      <c r="J24" s="31">
        <v>0.239130435</v>
      </c>
      <c r="K24" s="31">
        <v>0.156</v>
      </c>
      <c r="L24" s="29">
        <f t="shared" si="0"/>
        <v>1.9786729857819907</v>
      </c>
    </row>
    <row r="25" spans="1:12" x14ac:dyDescent="0.2">
      <c r="A25">
        <v>1724</v>
      </c>
      <c r="B25" s="43">
        <v>31</v>
      </c>
      <c r="C25" s="43">
        <v>31</v>
      </c>
      <c r="D25" s="43">
        <v>6</v>
      </c>
      <c r="E25" s="31">
        <v>0.19400000000000001</v>
      </c>
      <c r="F25" s="31">
        <v>0.54800000000000004</v>
      </c>
      <c r="G25" s="31">
        <v>0.22600000000000001</v>
      </c>
      <c r="H25" s="31">
        <v>3.2000000000000001E-2</v>
      </c>
      <c r="I25" s="31">
        <v>0.161</v>
      </c>
      <c r="J25" s="31">
        <v>0.2</v>
      </c>
      <c r="K25" s="31">
        <v>3.2000000000000001E-2</v>
      </c>
      <c r="L25" s="29">
        <f t="shared" si="0"/>
        <v>1.7975206611570251</v>
      </c>
    </row>
    <row r="26" spans="1:12" x14ac:dyDescent="0.2">
      <c r="A26">
        <v>1733</v>
      </c>
      <c r="E26" s="31">
        <v>0.21099999999999999</v>
      </c>
      <c r="F26" s="31">
        <v>0.316</v>
      </c>
      <c r="G26" s="31">
        <v>0.26300000000000001</v>
      </c>
      <c r="H26" s="31">
        <v>0.105</v>
      </c>
      <c r="I26" s="31">
        <v>0.105</v>
      </c>
      <c r="J26" s="31">
        <v>0.26666666700000002</v>
      </c>
      <c r="K26" s="31">
        <v>0.21099999999999999</v>
      </c>
      <c r="L26" s="29">
        <f t="shared" si="0"/>
        <v>1.9987325728770595</v>
      </c>
    </row>
    <row r="27" spans="1:12" x14ac:dyDescent="0.2">
      <c r="A27">
        <v>1742</v>
      </c>
      <c r="B27" s="43">
        <v>118</v>
      </c>
      <c r="C27" s="43">
        <v>118</v>
      </c>
      <c r="D27" s="43">
        <v>47</v>
      </c>
      <c r="E27" s="31">
        <v>0.39800000000000002</v>
      </c>
      <c r="F27" s="31">
        <v>0.21199999999999999</v>
      </c>
      <c r="G27" s="31">
        <v>0.29699999999999999</v>
      </c>
      <c r="H27" s="31">
        <v>0.23699999999999999</v>
      </c>
      <c r="I27" s="31">
        <v>0.161</v>
      </c>
      <c r="J27" s="31">
        <v>0.43925233600000002</v>
      </c>
      <c r="K27" s="31">
        <v>9.2999999999999999E-2</v>
      </c>
      <c r="L27" s="29">
        <f t="shared" si="0"/>
        <v>2.3825799338478499</v>
      </c>
    </row>
    <row r="28" spans="1:12" x14ac:dyDescent="0.2">
      <c r="A28">
        <v>1744</v>
      </c>
      <c r="B28" s="43">
        <v>26</v>
      </c>
      <c r="C28" s="43">
        <v>26</v>
      </c>
      <c r="D28" s="43">
        <v>4</v>
      </c>
      <c r="E28" s="31">
        <v>0.154</v>
      </c>
      <c r="F28" s="31">
        <v>0.34599999999999997</v>
      </c>
      <c r="G28" s="31">
        <v>0.154</v>
      </c>
      <c r="H28" s="31">
        <v>0.115</v>
      </c>
      <c r="I28" s="31">
        <v>3.7999999999999999E-2</v>
      </c>
      <c r="J28" s="31">
        <v>0.235294118</v>
      </c>
      <c r="K28" s="31">
        <v>0.34599999999999997</v>
      </c>
      <c r="L28" s="29">
        <f t="shared" si="0"/>
        <v>1.759938837920489</v>
      </c>
    </row>
    <row r="29" spans="1:12" x14ac:dyDescent="0.2">
      <c r="A29">
        <v>1749</v>
      </c>
      <c r="B29" s="43">
        <v>28</v>
      </c>
      <c r="C29" s="43">
        <v>28</v>
      </c>
      <c r="D29" s="43">
        <v>8</v>
      </c>
      <c r="E29" s="31">
        <v>0.28599999999999998</v>
      </c>
      <c r="F29" s="31">
        <v>0.25</v>
      </c>
      <c r="G29" s="31">
        <v>0.17899999999999999</v>
      </c>
      <c r="H29" s="31">
        <v>0.214</v>
      </c>
      <c r="I29" s="31">
        <v>7.0999999999999994E-2</v>
      </c>
      <c r="J29" s="31">
        <v>0.4</v>
      </c>
      <c r="K29" s="31">
        <v>0.28599999999999998</v>
      </c>
      <c r="L29" s="29">
        <f t="shared" si="0"/>
        <v>2.1484593837535013</v>
      </c>
    </row>
    <row r="30" spans="1:12" x14ac:dyDescent="0.2">
      <c r="A30">
        <v>1751</v>
      </c>
      <c r="B30" s="43">
        <v>96</v>
      </c>
      <c r="C30" s="43">
        <v>96</v>
      </c>
      <c r="D30" s="43">
        <v>12</v>
      </c>
      <c r="E30" s="31">
        <v>0.125</v>
      </c>
      <c r="F30" s="31">
        <v>6.3E-2</v>
      </c>
      <c r="G30" s="31">
        <v>0.125</v>
      </c>
      <c r="H30" s="31">
        <v>6.3E-2</v>
      </c>
      <c r="I30" s="31">
        <v>6.3E-2</v>
      </c>
      <c r="J30" s="31">
        <v>0.4</v>
      </c>
      <c r="K30" s="31">
        <v>0.68799999999999994</v>
      </c>
      <c r="L30" s="29">
        <f t="shared" si="0"/>
        <v>2.4166666666666661</v>
      </c>
    </row>
    <row r="31" spans="1:12" x14ac:dyDescent="0.2">
      <c r="A31">
        <v>1753</v>
      </c>
      <c r="B31" s="43">
        <v>11</v>
      </c>
      <c r="C31" s="43">
        <v>11</v>
      </c>
      <c r="D31" s="43">
        <v>3</v>
      </c>
      <c r="E31" s="31">
        <v>0.27300000000000002</v>
      </c>
      <c r="F31" s="31">
        <v>9.0999999999999998E-2</v>
      </c>
      <c r="G31" s="31">
        <v>0.27300000000000002</v>
      </c>
      <c r="H31" s="31">
        <v>9.0999999999999998E-2</v>
      </c>
      <c r="I31" s="31">
        <v>0.182</v>
      </c>
      <c r="J31" s="31">
        <v>0.428571429</v>
      </c>
      <c r="K31" s="31">
        <v>0.36399999999999999</v>
      </c>
      <c r="L31" s="29">
        <f t="shared" si="0"/>
        <v>2.5754716981132075</v>
      </c>
    </row>
    <row r="32" spans="1:12" x14ac:dyDescent="0.2">
      <c r="A32">
        <v>1755</v>
      </c>
      <c r="B32" s="43">
        <v>199</v>
      </c>
      <c r="C32" s="43">
        <v>199</v>
      </c>
      <c r="D32" s="43">
        <v>59</v>
      </c>
      <c r="E32" s="31">
        <v>0.29599999999999999</v>
      </c>
      <c r="F32" s="31">
        <v>0.32700000000000001</v>
      </c>
      <c r="G32" s="31">
        <v>0.32700000000000001</v>
      </c>
      <c r="H32" s="31">
        <v>0.186</v>
      </c>
      <c r="I32" s="31">
        <v>0.111</v>
      </c>
      <c r="J32" s="31">
        <v>0.31216931199999998</v>
      </c>
      <c r="K32" s="31">
        <v>0.05</v>
      </c>
      <c r="L32" s="29">
        <f t="shared" si="0"/>
        <v>2.087368421052632</v>
      </c>
    </row>
    <row r="33" spans="1:12" x14ac:dyDescent="0.2">
      <c r="A33">
        <v>1758</v>
      </c>
      <c r="B33" s="43">
        <v>105</v>
      </c>
      <c r="C33" s="43">
        <v>105</v>
      </c>
      <c r="D33" s="43">
        <v>18</v>
      </c>
      <c r="E33" s="31">
        <v>0.17100000000000001</v>
      </c>
      <c r="F33" s="31">
        <v>4.8000000000000001E-2</v>
      </c>
      <c r="G33" s="31">
        <v>0.14299999999999999</v>
      </c>
      <c r="H33" s="31">
        <v>0.105</v>
      </c>
      <c r="I33" s="31">
        <v>6.7000000000000004E-2</v>
      </c>
      <c r="J33" s="31">
        <v>0.47368421100000002</v>
      </c>
      <c r="K33" s="31">
        <v>0.63800000000000001</v>
      </c>
      <c r="L33" s="29">
        <f t="shared" si="0"/>
        <v>2.5331491712707184</v>
      </c>
    </row>
    <row r="34" spans="1:12" x14ac:dyDescent="0.2">
      <c r="A34">
        <v>1759</v>
      </c>
      <c r="B34" s="43">
        <v>125</v>
      </c>
      <c r="C34" s="43">
        <v>125</v>
      </c>
      <c r="D34" s="43">
        <v>23</v>
      </c>
      <c r="E34" s="31">
        <v>0.184</v>
      </c>
      <c r="F34" s="31">
        <v>0.12</v>
      </c>
      <c r="G34" s="31">
        <v>0.112</v>
      </c>
      <c r="H34" s="31">
        <v>9.6000000000000002E-2</v>
      </c>
      <c r="I34" s="31">
        <v>8.7999999999999995E-2</v>
      </c>
      <c r="J34" s="31">
        <v>0.44230769199999997</v>
      </c>
      <c r="K34" s="31">
        <v>0.58399999999999996</v>
      </c>
      <c r="L34" s="29">
        <f t="shared" si="0"/>
        <v>2.365384615384615</v>
      </c>
    </row>
    <row r="35" spans="1:12" x14ac:dyDescent="0.2">
      <c r="A35">
        <v>1763</v>
      </c>
      <c r="B35" s="43">
        <v>59</v>
      </c>
      <c r="C35" s="43">
        <v>59</v>
      </c>
      <c r="D35" s="43">
        <v>13</v>
      </c>
      <c r="E35" s="31">
        <v>0.22</v>
      </c>
      <c r="F35" s="31">
        <v>0.45800000000000002</v>
      </c>
      <c r="G35" s="31">
        <v>0.23699999999999999</v>
      </c>
      <c r="H35" s="31">
        <v>0.153</v>
      </c>
      <c r="I35" s="31">
        <v>6.8000000000000005E-2</v>
      </c>
      <c r="J35" s="31">
        <v>0.24074074100000001</v>
      </c>
      <c r="K35" s="31">
        <v>8.5000000000000006E-2</v>
      </c>
      <c r="L35" s="29">
        <f t="shared" si="0"/>
        <v>1.8174863387978142</v>
      </c>
    </row>
    <row r="36" spans="1:12" x14ac:dyDescent="0.2">
      <c r="A36">
        <v>1768</v>
      </c>
      <c r="B36" s="43">
        <v>35</v>
      </c>
      <c r="C36" s="43">
        <v>35</v>
      </c>
      <c r="D36" s="43">
        <v>15</v>
      </c>
      <c r="E36" s="31">
        <v>0.42899999999999999</v>
      </c>
      <c r="F36" s="31">
        <v>0.314</v>
      </c>
      <c r="G36" s="31">
        <v>0.25700000000000001</v>
      </c>
      <c r="H36" s="31">
        <v>0.314</v>
      </c>
      <c r="I36" s="31">
        <v>0.114</v>
      </c>
      <c r="J36" s="31">
        <v>0.428571429</v>
      </c>
      <c r="K36" s="31">
        <v>0</v>
      </c>
      <c r="L36" s="29">
        <f t="shared" si="0"/>
        <v>2.226</v>
      </c>
    </row>
    <row r="37" spans="1:12" x14ac:dyDescent="0.2">
      <c r="A37">
        <v>1769</v>
      </c>
      <c r="B37" s="43">
        <v>16</v>
      </c>
      <c r="C37" s="43">
        <v>16</v>
      </c>
      <c r="D37" s="43">
        <v>2</v>
      </c>
      <c r="E37" s="31">
        <v>0.125</v>
      </c>
      <c r="F37" s="31">
        <v>0.625</v>
      </c>
      <c r="G37" s="31">
        <v>0.188</v>
      </c>
      <c r="H37" s="31">
        <v>0.125</v>
      </c>
      <c r="I37" s="31">
        <v>0</v>
      </c>
      <c r="J37" s="31">
        <v>0.133333333</v>
      </c>
      <c r="K37" s="31">
        <v>6.3E-2</v>
      </c>
      <c r="L37" s="29">
        <f t="shared" si="0"/>
        <v>1.4685165421558162</v>
      </c>
    </row>
    <row r="38" spans="1:12" x14ac:dyDescent="0.2">
      <c r="A38">
        <v>1771</v>
      </c>
      <c r="B38" s="43">
        <v>82</v>
      </c>
      <c r="C38" s="43">
        <v>82</v>
      </c>
      <c r="D38" s="43">
        <v>40</v>
      </c>
      <c r="E38" s="31">
        <v>0.48799999999999999</v>
      </c>
      <c r="F38" s="31">
        <v>0.183</v>
      </c>
      <c r="G38" s="31">
        <v>0.14599999999999999</v>
      </c>
      <c r="H38" s="31">
        <v>0.19500000000000001</v>
      </c>
      <c r="I38" s="31">
        <v>0.29299999999999998</v>
      </c>
      <c r="J38" s="31">
        <v>0.59701492499999997</v>
      </c>
      <c r="K38" s="31">
        <v>0.183</v>
      </c>
      <c r="L38" s="29">
        <f t="shared" si="0"/>
        <v>2.7319461444308448</v>
      </c>
    </row>
    <row r="39" spans="1:12" x14ac:dyDescent="0.2">
      <c r="A39">
        <v>1777</v>
      </c>
      <c r="B39" s="43">
        <v>420</v>
      </c>
      <c r="C39" s="43">
        <v>420</v>
      </c>
      <c r="D39" s="43">
        <v>107</v>
      </c>
      <c r="E39" s="31">
        <v>0.255</v>
      </c>
      <c r="F39" s="31">
        <v>0.24299999999999999</v>
      </c>
      <c r="G39" s="31">
        <v>0.19</v>
      </c>
      <c r="H39" s="31">
        <v>0.15</v>
      </c>
      <c r="I39" s="31">
        <v>0.105</v>
      </c>
      <c r="J39" s="31">
        <v>0.37024221499999999</v>
      </c>
      <c r="K39" s="31">
        <v>0.312</v>
      </c>
      <c r="L39" s="29">
        <f t="shared" si="0"/>
        <v>2.1700581395348837</v>
      </c>
    </row>
    <row r="40" spans="1:12" x14ac:dyDescent="0.2">
      <c r="A40">
        <v>1784</v>
      </c>
      <c r="B40" s="43">
        <v>76</v>
      </c>
      <c r="C40" s="43">
        <v>76</v>
      </c>
      <c r="D40" s="43">
        <v>25</v>
      </c>
      <c r="E40" s="31">
        <v>0.32900000000000001</v>
      </c>
      <c r="F40" s="31">
        <v>5.2999999999999999E-2</v>
      </c>
      <c r="G40" s="31">
        <v>7.9000000000000001E-2</v>
      </c>
      <c r="H40" s="31">
        <v>0.184</v>
      </c>
      <c r="I40" s="31">
        <v>0.14499999999999999</v>
      </c>
      <c r="J40" s="31">
        <v>0.71428571399999996</v>
      </c>
      <c r="K40" s="31">
        <v>0.53900000000000003</v>
      </c>
      <c r="L40" s="29">
        <f t="shared" si="0"/>
        <v>2.9132321041214753</v>
      </c>
    </row>
    <row r="41" spans="1:12" x14ac:dyDescent="0.2">
      <c r="A41">
        <v>1789</v>
      </c>
      <c r="B41" s="43">
        <v>246</v>
      </c>
      <c r="C41" s="43">
        <v>246</v>
      </c>
      <c r="D41" s="43">
        <v>164</v>
      </c>
      <c r="E41" s="31">
        <v>0.66700000000000004</v>
      </c>
      <c r="F41" s="31">
        <v>0.126</v>
      </c>
      <c r="G41" s="31">
        <v>0.19900000000000001</v>
      </c>
      <c r="H41" s="31">
        <v>0.28499999999999998</v>
      </c>
      <c r="I41" s="31">
        <v>0.38200000000000001</v>
      </c>
      <c r="J41" s="31">
        <v>0.67213114799999996</v>
      </c>
      <c r="K41" s="31">
        <v>8.0000000000000002E-3</v>
      </c>
      <c r="L41" s="29">
        <f t="shared" si="0"/>
        <v>2.930443548387097</v>
      </c>
    </row>
    <row r="42" spans="1:12" x14ac:dyDescent="0.2">
      <c r="A42">
        <v>1795</v>
      </c>
      <c r="B42" s="43">
        <v>18</v>
      </c>
      <c r="C42" s="43">
        <v>18</v>
      </c>
      <c r="D42" s="43">
        <v>2</v>
      </c>
      <c r="E42" s="31">
        <v>0.111</v>
      </c>
      <c r="F42" s="31">
        <v>0.5</v>
      </c>
      <c r="G42" s="31">
        <v>0.222</v>
      </c>
      <c r="H42" s="31">
        <v>0.111</v>
      </c>
      <c r="I42" s="31">
        <v>0</v>
      </c>
      <c r="J42" s="31">
        <v>0.133333333</v>
      </c>
      <c r="K42" s="31">
        <v>0.16700000000000001</v>
      </c>
      <c r="L42" s="29">
        <f t="shared" si="0"/>
        <v>1.5330132052821128</v>
      </c>
    </row>
    <row r="43" spans="1:12" x14ac:dyDescent="0.2">
      <c r="A43">
        <v>1796</v>
      </c>
      <c r="B43" s="43">
        <v>501</v>
      </c>
      <c r="C43" s="43">
        <v>501</v>
      </c>
      <c r="D43" s="43">
        <v>336</v>
      </c>
      <c r="E43" s="31">
        <v>0.67100000000000004</v>
      </c>
      <c r="F43" s="31">
        <v>0.12</v>
      </c>
      <c r="G43" s="31">
        <v>0.154</v>
      </c>
      <c r="H43" s="31">
        <v>0.26900000000000002</v>
      </c>
      <c r="I43" s="31">
        <v>0.40100000000000002</v>
      </c>
      <c r="J43" s="31">
        <v>0.71035940799999997</v>
      </c>
      <c r="K43" s="31">
        <v>5.6000000000000001E-2</v>
      </c>
      <c r="L43" s="29">
        <f t="shared" si="0"/>
        <v>3.0074152542372889</v>
      </c>
    </row>
    <row r="44" spans="1:12" x14ac:dyDescent="0.2">
      <c r="A44">
        <v>1798</v>
      </c>
      <c r="B44" s="43">
        <v>43</v>
      </c>
      <c r="C44" s="43">
        <v>43</v>
      </c>
      <c r="D44" s="43">
        <v>7</v>
      </c>
      <c r="E44" s="31">
        <v>0.16300000000000001</v>
      </c>
      <c r="F44" s="31">
        <v>0.41899999999999998</v>
      </c>
      <c r="G44" s="31">
        <v>0.25600000000000001</v>
      </c>
      <c r="H44" s="31">
        <v>7.0000000000000007E-2</v>
      </c>
      <c r="I44" s="31">
        <v>9.2999999999999999E-2</v>
      </c>
      <c r="J44" s="31">
        <v>0.19444444399999999</v>
      </c>
      <c r="K44" s="31">
        <v>0.16300000000000001</v>
      </c>
      <c r="L44" s="29">
        <f t="shared" si="0"/>
        <v>1.8076463560334528</v>
      </c>
    </row>
    <row r="45" spans="1:12" x14ac:dyDescent="0.2">
      <c r="A45">
        <v>1800</v>
      </c>
      <c r="B45" s="43">
        <v>137</v>
      </c>
      <c r="C45" s="43">
        <v>137</v>
      </c>
      <c r="D45" s="43">
        <v>114</v>
      </c>
      <c r="E45" s="31">
        <v>0.83199999999999996</v>
      </c>
      <c r="F45" s="31">
        <v>2.1999999999999999E-2</v>
      </c>
      <c r="G45" s="31">
        <v>0.13900000000000001</v>
      </c>
      <c r="H45" s="31">
        <v>0.14599999999999999</v>
      </c>
      <c r="I45" s="31">
        <v>0.68600000000000005</v>
      </c>
      <c r="J45" s="31">
        <v>0.83823529399999996</v>
      </c>
      <c r="K45" s="31">
        <v>7.0000000000000001E-3</v>
      </c>
      <c r="L45" s="29">
        <f t="shared" si="0"/>
        <v>3.5065458207452167</v>
      </c>
    </row>
    <row r="46" spans="1:12" x14ac:dyDescent="0.2">
      <c r="A46">
        <v>1803</v>
      </c>
      <c r="B46" s="43">
        <v>29</v>
      </c>
      <c r="C46" s="43">
        <v>29</v>
      </c>
      <c r="D46" s="43">
        <v>6</v>
      </c>
      <c r="E46" s="31">
        <v>0.20699999999999999</v>
      </c>
      <c r="F46" s="31">
        <v>0.24099999999999999</v>
      </c>
      <c r="G46" s="31">
        <v>0.27600000000000002</v>
      </c>
      <c r="H46" s="31">
        <v>0.17199999999999999</v>
      </c>
      <c r="I46" s="31">
        <v>3.4000000000000002E-2</v>
      </c>
      <c r="J46" s="31">
        <v>0.28571428599999998</v>
      </c>
      <c r="K46" s="31">
        <v>0.27600000000000002</v>
      </c>
      <c r="L46" s="29">
        <f t="shared" si="0"/>
        <v>1.9958563535911606</v>
      </c>
    </row>
    <row r="47" spans="1:12" x14ac:dyDescent="0.2">
      <c r="A47">
        <v>1814</v>
      </c>
      <c r="B47" s="43">
        <v>68</v>
      </c>
      <c r="C47" s="43">
        <v>68</v>
      </c>
      <c r="D47" s="43">
        <v>15</v>
      </c>
      <c r="E47" s="31">
        <v>0.221</v>
      </c>
      <c r="F47" s="31">
        <v>0.221</v>
      </c>
      <c r="G47" s="31">
        <v>0.33800000000000002</v>
      </c>
      <c r="H47" s="31">
        <v>0.16200000000000001</v>
      </c>
      <c r="I47" s="31">
        <v>5.8999999999999997E-2</v>
      </c>
      <c r="J47" s="31">
        <v>0.28301886799999998</v>
      </c>
      <c r="K47" s="31">
        <v>0.221</v>
      </c>
      <c r="L47" s="29">
        <f t="shared" si="0"/>
        <v>2.0783055198973042</v>
      </c>
    </row>
    <row r="48" spans="1:12" x14ac:dyDescent="0.2">
      <c r="A48">
        <v>1815</v>
      </c>
      <c r="B48" s="43">
        <v>15</v>
      </c>
      <c r="C48" s="43">
        <v>15</v>
      </c>
      <c r="D48" s="43">
        <v>2</v>
      </c>
      <c r="E48" s="31">
        <v>0.13300000000000001</v>
      </c>
      <c r="F48" s="31">
        <v>0.33300000000000002</v>
      </c>
      <c r="G48" s="31">
        <v>6.7000000000000004E-2</v>
      </c>
      <c r="H48" s="31">
        <v>6.7000000000000004E-2</v>
      </c>
      <c r="I48" s="31">
        <v>6.7000000000000004E-2</v>
      </c>
      <c r="J48" s="31">
        <v>0.25</v>
      </c>
      <c r="K48" s="31">
        <v>0.46700000000000003</v>
      </c>
      <c r="L48" s="29">
        <f t="shared" si="0"/>
        <v>1.7560975609756102</v>
      </c>
    </row>
    <row r="49" spans="1:12" x14ac:dyDescent="0.2">
      <c r="A49">
        <v>1822</v>
      </c>
      <c r="B49" s="43">
        <v>36</v>
      </c>
      <c r="C49" s="43">
        <v>36</v>
      </c>
      <c r="D49" s="43">
        <v>9</v>
      </c>
      <c r="E49" s="31">
        <v>0.25</v>
      </c>
      <c r="F49" s="31">
        <v>0.13900000000000001</v>
      </c>
      <c r="G49" s="31">
        <v>0.111</v>
      </c>
      <c r="H49" s="31">
        <v>0.111</v>
      </c>
      <c r="I49" s="31">
        <v>0.13900000000000001</v>
      </c>
      <c r="J49" s="31">
        <v>0.5</v>
      </c>
      <c r="K49" s="31">
        <v>0.5</v>
      </c>
      <c r="L49" s="29">
        <f t="shared" si="0"/>
        <v>2.5</v>
      </c>
    </row>
    <row r="50" spans="1:12" x14ac:dyDescent="0.2">
      <c r="A50">
        <v>1830</v>
      </c>
      <c r="B50" s="43">
        <v>11</v>
      </c>
      <c r="C50" s="43">
        <v>11</v>
      </c>
      <c r="D50" s="43">
        <v>3</v>
      </c>
      <c r="E50" s="31">
        <v>0.27300000000000002</v>
      </c>
      <c r="F50" s="31">
        <v>0.54500000000000004</v>
      </c>
      <c r="G50" s="31">
        <v>0</v>
      </c>
      <c r="H50" s="31">
        <v>9.0999999999999998E-2</v>
      </c>
      <c r="I50" s="31">
        <v>0.182</v>
      </c>
      <c r="J50" s="31">
        <v>0.33333333300000001</v>
      </c>
      <c r="K50" s="31">
        <v>0.182</v>
      </c>
      <c r="L50" s="29">
        <f t="shared" si="0"/>
        <v>1.8899755501222493</v>
      </c>
    </row>
    <row r="51" spans="1:12" x14ac:dyDescent="0.2">
      <c r="A51">
        <v>1836</v>
      </c>
      <c r="B51" s="43">
        <v>374</v>
      </c>
      <c r="C51" s="43">
        <v>374</v>
      </c>
      <c r="D51" s="43">
        <v>315</v>
      </c>
      <c r="E51" s="31">
        <v>0.84199999999999997</v>
      </c>
      <c r="F51" s="31">
        <v>1.2999999999999999E-2</v>
      </c>
      <c r="G51" s="31">
        <v>0.14199999999999999</v>
      </c>
      <c r="H51" s="31">
        <v>0.33700000000000002</v>
      </c>
      <c r="I51" s="31">
        <v>0.505</v>
      </c>
      <c r="J51" s="31">
        <v>0.84450402099999999</v>
      </c>
      <c r="K51" s="31">
        <v>3.0000000000000001E-3</v>
      </c>
      <c r="L51" s="29">
        <f t="shared" si="0"/>
        <v>3.3380140421263795</v>
      </c>
    </row>
    <row r="52" spans="1:12" x14ac:dyDescent="0.2">
      <c r="A52">
        <v>1838</v>
      </c>
      <c r="B52" s="43">
        <v>26</v>
      </c>
      <c r="C52" s="43">
        <v>26</v>
      </c>
      <c r="D52" s="43">
        <v>3</v>
      </c>
      <c r="E52" s="31">
        <v>0.115</v>
      </c>
      <c r="F52" s="31">
        <v>0.38500000000000001</v>
      </c>
      <c r="G52" s="31">
        <v>0.5</v>
      </c>
      <c r="H52" s="31">
        <v>7.6999999999999999E-2</v>
      </c>
      <c r="I52" s="31">
        <v>3.7999999999999999E-2</v>
      </c>
      <c r="J52" s="31">
        <v>0.115384615</v>
      </c>
      <c r="K52" s="31">
        <v>0</v>
      </c>
      <c r="L52" s="29">
        <f t="shared" si="0"/>
        <v>1.768</v>
      </c>
    </row>
    <row r="53" spans="1:12" x14ac:dyDescent="0.2">
      <c r="A53">
        <v>1852</v>
      </c>
      <c r="B53" s="43">
        <v>274</v>
      </c>
      <c r="C53" s="43">
        <v>274</v>
      </c>
      <c r="D53" s="43">
        <v>56</v>
      </c>
      <c r="E53" s="31">
        <v>0.20399999999999999</v>
      </c>
      <c r="F53" s="31">
        <v>0.219</v>
      </c>
      <c r="G53" s="31">
        <v>0.186</v>
      </c>
      <c r="H53" s="31">
        <v>0.13500000000000001</v>
      </c>
      <c r="I53" s="31">
        <v>6.9000000000000006E-2</v>
      </c>
      <c r="J53" s="31">
        <v>0.335329341</v>
      </c>
      <c r="K53" s="31">
        <v>0.39100000000000001</v>
      </c>
      <c r="L53" s="29">
        <f t="shared" si="0"/>
        <v>2.0886699507389164</v>
      </c>
    </row>
    <row r="54" spans="1:12" x14ac:dyDescent="0.2">
      <c r="A54">
        <v>1854</v>
      </c>
      <c r="B54" s="43">
        <v>73</v>
      </c>
      <c r="C54" s="43">
        <v>73</v>
      </c>
      <c r="D54" s="43">
        <v>36</v>
      </c>
      <c r="E54" s="31">
        <v>0.49299999999999999</v>
      </c>
      <c r="F54" s="31">
        <v>0.123</v>
      </c>
      <c r="G54" s="31">
        <v>0.35599999999999998</v>
      </c>
      <c r="H54" s="31">
        <v>0.30099999999999999</v>
      </c>
      <c r="I54" s="31">
        <v>0.192</v>
      </c>
      <c r="J54" s="31">
        <v>0.50704225400000003</v>
      </c>
      <c r="K54" s="31">
        <v>2.7E-2</v>
      </c>
      <c r="L54" s="29">
        <f t="shared" si="0"/>
        <v>2.5755395683453242</v>
      </c>
    </row>
    <row r="55" spans="1:12" x14ac:dyDescent="0.2">
      <c r="A55">
        <v>1856</v>
      </c>
      <c r="B55" s="43">
        <v>60</v>
      </c>
      <c r="C55" s="43">
        <v>60</v>
      </c>
      <c r="D55" s="43">
        <v>22</v>
      </c>
      <c r="E55" s="31">
        <v>0.36699999999999999</v>
      </c>
      <c r="F55" s="31">
        <v>0.16700000000000001</v>
      </c>
      <c r="G55" s="31">
        <v>0.33300000000000002</v>
      </c>
      <c r="H55" s="31">
        <v>0.3</v>
      </c>
      <c r="I55" s="31">
        <v>6.7000000000000004E-2</v>
      </c>
      <c r="J55" s="31">
        <v>0.42307692299999999</v>
      </c>
      <c r="K55" s="31">
        <v>0.13300000000000001</v>
      </c>
      <c r="L55" s="29">
        <f t="shared" si="0"/>
        <v>2.307958477508651</v>
      </c>
    </row>
    <row r="56" spans="1:12" x14ac:dyDescent="0.2">
      <c r="A56">
        <v>1858</v>
      </c>
      <c r="B56" s="43">
        <v>224</v>
      </c>
      <c r="C56" s="43">
        <v>224</v>
      </c>
      <c r="D56" s="43">
        <v>84</v>
      </c>
      <c r="E56" s="31">
        <v>0.375</v>
      </c>
      <c r="F56" s="31">
        <v>0.25</v>
      </c>
      <c r="G56" s="31">
        <v>0.32600000000000001</v>
      </c>
      <c r="H56" s="31">
        <v>0.23699999999999999</v>
      </c>
      <c r="I56" s="31">
        <v>0.13800000000000001</v>
      </c>
      <c r="J56" s="31">
        <v>0.39436619699999997</v>
      </c>
      <c r="K56" s="31">
        <v>4.9000000000000002E-2</v>
      </c>
      <c r="L56" s="29">
        <f t="shared" si="0"/>
        <v>2.2765509989484753</v>
      </c>
    </row>
    <row r="57" spans="1:12" x14ac:dyDescent="0.2">
      <c r="A57">
        <v>1860</v>
      </c>
      <c r="B57" s="43">
        <v>157</v>
      </c>
      <c r="C57" s="43">
        <v>157</v>
      </c>
      <c r="D57" s="43">
        <v>27</v>
      </c>
      <c r="E57" s="31">
        <v>0.17199999999999999</v>
      </c>
      <c r="F57" s="31">
        <v>0.41399999999999998</v>
      </c>
      <c r="G57" s="31">
        <v>0.27400000000000002</v>
      </c>
      <c r="H57" s="31">
        <v>0.121</v>
      </c>
      <c r="I57" s="31">
        <v>5.0999999999999997E-2</v>
      </c>
      <c r="J57" s="31">
        <v>0.2</v>
      </c>
      <c r="K57" s="31">
        <v>0.14000000000000001</v>
      </c>
      <c r="L57" s="29">
        <f t="shared" si="0"/>
        <v>1.777906976744186</v>
      </c>
    </row>
    <row r="58" spans="1:12" x14ac:dyDescent="0.2">
      <c r="A58">
        <v>1862</v>
      </c>
      <c r="B58" s="43">
        <v>128</v>
      </c>
      <c r="C58" s="43">
        <v>128</v>
      </c>
      <c r="D58" s="43">
        <v>81</v>
      </c>
      <c r="E58" s="31">
        <v>0.63300000000000001</v>
      </c>
      <c r="F58" s="31">
        <v>0.13300000000000001</v>
      </c>
      <c r="G58" s="31">
        <v>0.23400000000000001</v>
      </c>
      <c r="H58" s="31">
        <v>0.30499999999999999</v>
      </c>
      <c r="I58" s="31">
        <v>0.32800000000000001</v>
      </c>
      <c r="J58" s="31">
        <v>0.6328125</v>
      </c>
      <c r="K58" s="31">
        <v>0</v>
      </c>
      <c r="L58" s="29">
        <f t="shared" si="0"/>
        <v>2.8280000000000003</v>
      </c>
    </row>
    <row r="59" spans="1:12" x14ac:dyDescent="0.2">
      <c r="A59">
        <v>1875</v>
      </c>
      <c r="B59" s="43">
        <v>486</v>
      </c>
      <c r="C59" s="43">
        <v>486</v>
      </c>
      <c r="D59" s="43">
        <v>214</v>
      </c>
      <c r="E59" s="31">
        <v>0.44</v>
      </c>
      <c r="F59" s="31">
        <v>0.23300000000000001</v>
      </c>
      <c r="G59" s="31">
        <v>0.30199999999999999</v>
      </c>
      <c r="H59" s="31">
        <v>0.24299999999999999</v>
      </c>
      <c r="I59" s="31">
        <v>0.19800000000000001</v>
      </c>
      <c r="J59" s="31">
        <v>0.45147679299999999</v>
      </c>
      <c r="K59" s="31">
        <v>2.5000000000000001E-2</v>
      </c>
      <c r="L59" s="29">
        <f t="shared" si="0"/>
        <v>2.4184615384615382</v>
      </c>
    </row>
    <row r="60" spans="1:12" x14ac:dyDescent="0.2">
      <c r="A60">
        <v>1892</v>
      </c>
      <c r="B60" s="43">
        <v>252</v>
      </c>
      <c r="C60" s="43">
        <v>252</v>
      </c>
      <c r="D60" s="43">
        <v>80</v>
      </c>
      <c r="E60" s="31">
        <v>0.317</v>
      </c>
      <c r="F60" s="31">
        <v>0.14699999999999999</v>
      </c>
      <c r="G60" s="31">
        <v>0.21</v>
      </c>
      <c r="H60" s="31">
        <v>0.17899999999999999</v>
      </c>
      <c r="I60" s="31">
        <v>0.13900000000000001</v>
      </c>
      <c r="J60" s="31">
        <v>0.47058823500000002</v>
      </c>
      <c r="K60" s="31">
        <v>0.32500000000000001</v>
      </c>
      <c r="L60" s="29">
        <f t="shared" si="0"/>
        <v>2.4592592592592588</v>
      </c>
    </row>
    <row r="61" spans="1:12" x14ac:dyDescent="0.2">
      <c r="A61">
        <v>1898</v>
      </c>
      <c r="B61" s="43">
        <v>30</v>
      </c>
      <c r="C61" s="43">
        <v>30</v>
      </c>
      <c r="D61" s="43">
        <v>4</v>
      </c>
      <c r="E61" s="31">
        <v>0.13300000000000001</v>
      </c>
      <c r="F61" s="31">
        <v>0</v>
      </c>
      <c r="G61" s="31">
        <v>6.7000000000000004E-2</v>
      </c>
      <c r="H61" s="31">
        <v>6.7000000000000004E-2</v>
      </c>
      <c r="I61" s="31">
        <v>6.7000000000000004E-2</v>
      </c>
      <c r="J61" s="31">
        <v>0.66666666699999999</v>
      </c>
      <c r="K61" s="31">
        <v>0.8</v>
      </c>
      <c r="L61" s="29">
        <f t="shared" si="0"/>
        <v>3.0150000000000006</v>
      </c>
    </row>
    <row r="62" spans="1:12" x14ac:dyDescent="0.2">
      <c r="A62">
        <v>1904</v>
      </c>
      <c r="B62" s="43">
        <v>54</v>
      </c>
      <c r="C62" s="43">
        <v>54</v>
      </c>
      <c r="D62" s="43">
        <v>19</v>
      </c>
      <c r="E62" s="31">
        <v>0.35199999999999998</v>
      </c>
      <c r="F62" s="31">
        <v>0.33300000000000002</v>
      </c>
      <c r="G62" s="31">
        <v>0.29599999999999999</v>
      </c>
      <c r="H62" s="31">
        <v>0.20399999999999999</v>
      </c>
      <c r="I62" s="31">
        <v>0.14799999999999999</v>
      </c>
      <c r="J62" s="31">
        <v>0.35849056600000001</v>
      </c>
      <c r="K62" s="31">
        <v>1.9E-2</v>
      </c>
      <c r="L62" s="29">
        <f t="shared" si="0"/>
        <v>2.1702344546381243</v>
      </c>
    </row>
    <row r="63" spans="1:12" x14ac:dyDescent="0.2">
      <c r="A63">
        <v>1907</v>
      </c>
      <c r="E63" s="31">
        <v>0.40899999999999997</v>
      </c>
      <c r="F63" s="31">
        <v>0.38600000000000001</v>
      </c>
      <c r="G63" s="31">
        <v>0.20499999999999999</v>
      </c>
      <c r="H63" s="31">
        <v>0.20499999999999999</v>
      </c>
      <c r="I63" s="31">
        <v>0.20499999999999999</v>
      </c>
      <c r="J63" s="31">
        <v>0.409090909</v>
      </c>
      <c r="K63" s="31">
        <v>0</v>
      </c>
      <c r="L63" s="29">
        <f t="shared" si="0"/>
        <v>2.2309999999999999</v>
      </c>
    </row>
    <row r="64" spans="1:12" x14ac:dyDescent="0.2">
      <c r="A64">
        <v>1919</v>
      </c>
      <c r="B64" s="43">
        <v>44</v>
      </c>
      <c r="C64" s="43">
        <v>44</v>
      </c>
      <c r="D64" s="43">
        <v>4</v>
      </c>
      <c r="E64" s="31">
        <v>9.0999999999999998E-2</v>
      </c>
      <c r="F64" s="31">
        <v>0.45500000000000002</v>
      </c>
      <c r="G64" s="31">
        <v>0.38600000000000001</v>
      </c>
      <c r="H64" s="31">
        <v>4.4999999999999998E-2</v>
      </c>
      <c r="I64" s="31">
        <v>4.4999999999999998E-2</v>
      </c>
      <c r="J64" s="31">
        <v>9.7560975999999994E-2</v>
      </c>
      <c r="K64" s="31">
        <v>6.8000000000000005E-2</v>
      </c>
      <c r="L64" s="29">
        <f t="shared" si="0"/>
        <v>1.6545064377682406</v>
      </c>
    </row>
    <row r="65" spans="1:12" x14ac:dyDescent="0.2">
      <c r="A65">
        <v>1922</v>
      </c>
      <c r="B65" s="43">
        <v>41</v>
      </c>
      <c r="C65" s="43">
        <v>41</v>
      </c>
      <c r="D65" s="43">
        <v>14</v>
      </c>
      <c r="E65" s="31">
        <v>0.34100000000000003</v>
      </c>
      <c r="F65" s="31">
        <v>0.24399999999999999</v>
      </c>
      <c r="G65" s="31">
        <v>0.39</v>
      </c>
      <c r="H65" s="31">
        <v>0.29299999999999998</v>
      </c>
      <c r="I65" s="31">
        <v>4.9000000000000002E-2</v>
      </c>
      <c r="J65" s="31">
        <v>0.35</v>
      </c>
      <c r="K65" s="31">
        <v>2.4E-2</v>
      </c>
      <c r="L65" s="29">
        <f t="shared" si="0"/>
        <v>2.1506147540983611</v>
      </c>
    </row>
    <row r="66" spans="1:12" x14ac:dyDescent="0.2">
      <c r="A66">
        <v>1926</v>
      </c>
      <c r="B66" s="43">
        <v>117</v>
      </c>
      <c r="C66" s="43">
        <v>117</v>
      </c>
      <c r="D66" s="43">
        <v>29</v>
      </c>
      <c r="E66" s="31">
        <v>0.248</v>
      </c>
      <c r="F66" s="31">
        <v>0.41899999999999998</v>
      </c>
      <c r="G66" s="31">
        <v>0.28199999999999997</v>
      </c>
      <c r="H66" s="31">
        <v>0.12</v>
      </c>
      <c r="I66" s="31">
        <v>0.128</v>
      </c>
      <c r="J66" s="31">
        <v>0.26126126100000002</v>
      </c>
      <c r="K66" s="31">
        <v>5.0999999999999997E-2</v>
      </c>
      <c r="L66" s="29">
        <f t="shared" si="0"/>
        <v>1.9546891464699685</v>
      </c>
    </row>
    <row r="67" spans="1:12" x14ac:dyDescent="0.2">
      <c r="A67">
        <v>1927</v>
      </c>
      <c r="B67" s="43">
        <v>56</v>
      </c>
      <c r="C67" s="43">
        <v>56</v>
      </c>
      <c r="D67" s="43">
        <v>7</v>
      </c>
      <c r="E67" s="31">
        <v>0.125</v>
      </c>
      <c r="F67" s="31">
        <v>0.60699999999999998</v>
      </c>
      <c r="G67" s="31">
        <v>0.161</v>
      </c>
      <c r="H67" s="31">
        <v>8.8999999999999996E-2</v>
      </c>
      <c r="I67" s="31">
        <v>3.5999999999999997E-2</v>
      </c>
      <c r="J67" s="31">
        <v>0.14000000000000001</v>
      </c>
      <c r="K67" s="31">
        <v>0.107</v>
      </c>
      <c r="L67" s="29">
        <f t="shared" ref="L67:L130" si="1">(F67+2*G67+3*H67+4*I67)/(1-K67)</f>
        <v>1.5005599104143337</v>
      </c>
    </row>
    <row r="68" spans="1:12" x14ac:dyDescent="0.2">
      <c r="A68">
        <v>1932</v>
      </c>
      <c r="B68" s="43">
        <v>116</v>
      </c>
      <c r="C68" s="43">
        <v>117</v>
      </c>
      <c r="D68" s="43">
        <v>18</v>
      </c>
      <c r="E68" s="31">
        <v>0.154</v>
      </c>
      <c r="F68" s="31">
        <v>0.14699999999999999</v>
      </c>
      <c r="G68" s="31">
        <v>0.129</v>
      </c>
      <c r="H68" s="31">
        <v>8.5999999999999993E-2</v>
      </c>
      <c r="I68" s="31">
        <v>0.06</v>
      </c>
      <c r="J68" s="31">
        <v>0.346938776</v>
      </c>
      <c r="K68" s="31">
        <v>0.57799999999999996</v>
      </c>
      <c r="L68" s="29">
        <f t="shared" si="1"/>
        <v>2.1398104265402842</v>
      </c>
    </row>
    <row r="69" spans="1:12" x14ac:dyDescent="0.2">
      <c r="A69">
        <v>1935</v>
      </c>
      <c r="E69" s="31">
        <v>0.48399999999999999</v>
      </c>
      <c r="F69" s="31">
        <v>0.22600000000000001</v>
      </c>
      <c r="G69" s="31">
        <v>0.25800000000000001</v>
      </c>
      <c r="H69" s="31">
        <v>0.22600000000000001</v>
      </c>
      <c r="I69" s="31">
        <v>0.25800000000000001</v>
      </c>
      <c r="J69" s="31">
        <v>0.5</v>
      </c>
      <c r="K69" s="31">
        <v>3.2000000000000001E-2</v>
      </c>
      <c r="L69" s="29">
        <f t="shared" si="1"/>
        <v>2.5330578512396693</v>
      </c>
    </row>
    <row r="70" spans="1:12" x14ac:dyDescent="0.2">
      <c r="A70">
        <v>1938</v>
      </c>
      <c r="B70" s="43">
        <v>10</v>
      </c>
      <c r="C70" s="43">
        <v>10</v>
      </c>
      <c r="D70" s="43">
        <v>2</v>
      </c>
      <c r="E70" s="31">
        <v>0.2</v>
      </c>
      <c r="F70" s="31">
        <v>0.7</v>
      </c>
      <c r="G70" s="31">
        <v>0.1</v>
      </c>
      <c r="H70" s="31">
        <v>0.1</v>
      </c>
      <c r="I70" s="31">
        <v>0.1</v>
      </c>
      <c r="J70" s="31">
        <v>0.2</v>
      </c>
      <c r="K70" s="31">
        <v>0</v>
      </c>
      <c r="L70" s="29">
        <f t="shared" si="1"/>
        <v>1.6</v>
      </c>
    </row>
    <row r="71" spans="1:12" x14ac:dyDescent="0.2">
      <c r="A71">
        <v>1941</v>
      </c>
      <c r="B71" s="43">
        <v>208</v>
      </c>
      <c r="C71" s="43">
        <v>208</v>
      </c>
      <c r="D71" s="43">
        <v>48</v>
      </c>
      <c r="E71" s="31">
        <v>0.23100000000000001</v>
      </c>
      <c r="F71" s="31">
        <v>0.255</v>
      </c>
      <c r="G71" s="31">
        <v>0.245</v>
      </c>
      <c r="H71" s="31">
        <v>0.12</v>
      </c>
      <c r="I71" s="31">
        <v>0.111</v>
      </c>
      <c r="J71" s="31">
        <v>0.31578947400000001</v>
      </c>
      <c r="K71" s="31">
        <v>0.26900000000000002</v>
      </c>
      <c r="L71" s="29">
        <f t="shared" si="1"/>
        <v>2.1190150478796168</v>
      </c>
    </row>
    <row r="72" spans="1:12" x14ac:dyDescent="0.2">
      <c r="A72">
        <v>1942</v>
      </c>
      <c r="B72" s="43">
        <v>149</v>
      </c>
      <c r="C72" s="43">
        <v>149</v>
      </c>
      <c r="D72" s="43">
        <v>94</v>
      </c>
      <c r="E72" s="31">
        <v>0.63100000000000001</v>
      </c>
      <c r="F72" s="31">
        <v>0.107</v>
      </c>
      <c r="G72" s="31">
        <v>0.255</v>
      </c>
      <c r="H72" s="31">
        <v>0.28199999999999997</v>
      </c>
      <c r="I72" s="31">
        <v>0.34899999999999998</v>
      </c>
      <c r="J72" s="31">
        <v>0.63513513499999996</v>
      </c>
      <c r="K72" s="31">
        <v>7.0000000000000001E-3</v>
      </c>
      <c r="L72" s="29">
        <f t="shared" si="1"/>
        <v>2.8791540785498491</v>
      </c>
    </row>
    <row r="73" spans="1:12" x14ac:dyDescent="0.2">
      <c r="A73">
        <v>1961</v>
      </c>
      <c r="B73" s="43">
        <v>40</v>
      </c>
      <c r="C73" s="43">
        <v>40</v>
      </c>
      <c r="D73" s="43">
        <v>20</v>
      </c>
      <c r="E73" s="31">
        <v>0.5</v>
      </c>
      <c r="F73" s="31">
        <v>0.17499999999999999</v>
      </c>
      <c r="G73" s="31">
        <v>0.27500000000000002</v>
      </c>
      <c r="H73" s="31">
        <v>0.4</v>
      </c>
      <c r="I73" s="31">
        <v>0.1</v>
      </c>
      <c r="J73" s="31">
        <v>0.52631578899999998</v>
      </c>
      <c r="K73" s="31">
        <v>0.05</v>
      </c>
      <c r="L73" s="29">
        <f t="shared" si="1"/>
        <v>2.4473684210526319</v>
      </c>
    </row>
    <row r="74" spans="1:12" x14ac:dyDescent="0.2">
      <c r="A74">
        <v>1964</v>
      </c>
      <c r="B74" s="43">
        <v>43</v>
      </c>
      <c r="C74" s="43">
        <v>43</v>
      </c>
      <c r="D74" s="43">
        <v>24</v>
      </c>
      <c r="E74" s="31">
        <v>0.55800000000000005</v>
      </c>
      <c r="F74" s="31">
        <v>0.16300000000000001</v>
      </c>
      <c r="G74" s="31">
        <v>0.25600000000000001</v>
      </c>
      <c r="H74" s="31">
        <v>0.34899999999999998</v>
      </c>
      <c r="I74" s="31">
        <v>0.20899999999999999</v>
      </c>
      <c r="J74" s="31">
        <v>0.571428571</v>
      </c>
      <c r="K74" s="31">
        <v>2.3E-2</v>
      </c>
      <c r="L74" s="29">
        <f t="shared" si="1"/>
        <v>2.6182190378710337</v>
      </c>
    </row>
    <row r="75" spans="1:12" x14ac:dyDescent="0.2">
      <c r="A75">
        <v>1966</v>
      </c>
      <c r="B75" s="43">
        <v>322</v>
      </c>
      <c r="C75" s="43">
        <v>322</v>
      </c>
      <c r="D75" s="43">
        <v>103</v>
      </c>
      <c r="E75" s="31">
        <v>0.32</v>
      </c>
      <c r="F75" s="31">
        <v>0.13</v>
      </c>
      <c r="G75" s="31">
        <v>0.161</v>
      </c>
      <c r="H75" s="31">
        <v>0.16800000000000001</v>
      </c>
      <c r="I75" s="31">
        <v>0.152</v>
      </c>
      <c r="J75" s="31">
        <v>0.52284264000000003</v>
      </c>
      <c r="K75" s="31">
        <v>0.38800000000000001</v>
      </c>
      <c r="L75" s="29">
        <f t="shared" si="1"/>
        <v>2.5555555555555558</v>
      </c>
    </row>
    <row r="76" spans="1:12" x14ac:dyDescent="0.2">
      <c r="A76">
        <v>1983</v>
      </c>
      <c r="B76" s="43">
        <v>142</v>
      </c>
      <c r="C76" s="43">
        <v>142</v>
      </c>
      <c r="D76" s="43">
        <v>30</v>
      </c>
      <c r="E76" s="31">
        <v>0.21099999999999999</v>
      </c>
      <c r="F76" s="31">
        <v>0.35199999999999998</v>
      </c>
      <c r="G76" s="31">
        <v>0.373</v>
      </c>
      <c r="H76" s="31">
        <v>0.14099999999999999</v>
      </c>
      <c r="I76" s="31">
        <v>7.0000000000000007E-2</v>
      </c>
      <c r="J76" s="31">
        <v>0.22556391000000001</v>
      </c>
      <c r="K76" s="31">
        <v>6.3E-2</v>
      </c>
      <c r="L76" s="29">
        <f t="shared" si="1"/>
        <v>1.9220917822838846</v>
      </c>
    </row>
    <row r="77" spans="1:12" x14ac:dyDescent="0.2">
      <c r="A77">
        <v>1986</v>
      </c>
      <c r="B77" s="43">
        <v>258</v>
      </c>
      <c r="C77" s="43">
        <v>258</v>
      </c>
      <c r="D77" s="43">
        <v>22</v>
      </c>
      <c r="E77" s="31">
        <v>8.5000000000000006E-2</v>
      </c>
      <c r="F77" s="31">
        <v>0.75600000000000001</v>
      </c>
      <c r="G77" s="31">
        <v>0.13200000000000001</v>
      </c>
      <c r="H77" s="31">
        <v>5.3999999999999999E-2</v>
      </c>
      <c r="I77" s="31">
        <v>3.1E-2</v>
      </c>
      <c r="J77" s="31">
        <v>8.7649402000000001E-2</v>
      </c>
      <c r="K77" s="31">
        <v>2.7E-2</v>
      </c>
      <c r="L77" s="29">
        <f t="shared" si="1"/>
        <v>1.3422404933196301</v>
      </c>
    </row>
    <row r="78" spans="1:12" x14ac:dyDescent="0.2">
      <c r="A78">
        <v>1992</v>
      </c>
      <c r="B78" s="43">
        <v>204</v>
      </c>
      <c r="C78" s="43">
        <v>204</v>
      </c>
      <c r="D78" s="43">
        <v>70</v>
      </c>
      <c r="E78" s="31">
        <v>0.34300000000000003</v>
      </c>
      <c r="F78" s="31">
        <v>0.22500000000000001</v>
      </c>
      <c r="G78" s="31">
        <v>0.26500000000000001</v>
      </c>
      <c r="H78" s="31">
        <v>0.17599999999999999</v>
      </c>
      <c r="I78" s="31">
        <v>0.16700000000000001</v>
      </c>
      <c r="J78" s="31">
        <v>0.41176470599999998</v>
      </c>
      <c r="K78" s="31">
        <v>0.16700000000000001</v>
      </c>
      <c r="L78" s="29">
        <f t="shared" si="1"/>
        <v>2.3421368547418968</v>
      </c>
    </row>
    <row r="79" spans="1:12" x14ac:dyDescent="0.2">
      <c r="A79">
        <v>2006</v>
      </c>
      <c r="B79" s="43">
        <v>117</v>
      </c>
      <c r="C79" s="43">
        <v>117</v>
      </c>
      <c r="D79" s="43">
        <v>36</v>
      </c>
      <c r="E79" s="31">
        <v>0.308</v>
      </c>
      <c r="F79" s="31">
        <v>0.33300000000000002</v>
      </c>
      <c r="G79" s="31">
        <v>0.20499999999999999</v>
      </c>
      <c r="H79" s="31">
        <v>0.188</v>
      </c>
      <c r="I79" s="31">
        <v>0.12</v>
      </c>
      <c r="J79" s="31">
        <v>0.36363636399999999</v>
      </c>
      <c r="K79" s="31">
        <v>0.154</v>
      </c>
      <c r="L79" s="29">
        <f t="shared" si="1"/>
        <v>2.1122931442080377</v>
      </c>
    </row>
    <row r="80" spans="1:12" x14ac:dyDescent="0.2">
      <c r="A80">
        <v>2010</v>
      </c>
      <c r="B80" s="43">
        <v>33</v>
      </c>
      <c r="C80" s="43">
        <v>33</v>
      </c>
      <c r="D80" s="43">
        <v>15</v>
      </c>
      <c r="E80" s="31">
        <v>0.45500000000000002</v>
      </c>
      <c r="F80" s="31">
        <v>6.0999999999999999E-2</v>
      </c>
      <c r="G80" s="31">
        <v>0.48499999999999999</v>
      </c>
      <c r="H80" s="31">
        <v>0.42399999999999999</v>
      </c>
      <c r="I80" s="31">
        <v>0.03</v>
      </c>
      <c r="J80" s="31">
        <v>0.45454545499999999</v>
      </c>
      <c r="K80" s="31">
        <v>0</v>
      </c>
      <c r="L80" s="29">
        <f t="shared" si="1"/>
        <v>2.423</v>
      </c>
    </row>
    <row r="81" spans="1:12" x14ac:dyDescent="0.2">
      <c r="A81">
        <v>2026</v>
      </c>
      <c r="B81" s="43">
        <v>266</v>
      </c>
      <c r="C81" s="43">
        <v>266</v>
      </c>
      <c r="D81" s="43">
        <v>153</v>
      </c>
      <c r="E81" s="31">
        <v>0.57499999999999996</v>
      </c>
      <c r="F81" s="31">
        <v>0.13500000000000001</v>
      </c>
      <c r="G81" s="31">
        <v>0.252</v>
      </c>
      <c r="H81" s="31">
        <v>0.248</v>
      </c>
      <c r="I81" s="31">
        <v>0.32700000000000001</v>
      </c>
      <c r="J81" s="31">
        <v>0.59765625</v>
      </c>
      <c r="K81" s="31">
        <v>3.7999999999999999E-2</v>
      </c>
      <c r="L81" s="29">
        <f t="shared" si="1"/>
        <v>2.7972972972972974</v>
      </c>
    </row>
    <row r="82" spans="1:12" x14ac:dyDescent="0.2">
      <c r="A82">
        <v>2031</v>
      </c>
      <c r="E82" s="31">
        <v>0.17599999999999999</v>
      </c>
      <c r="F82" s="31">
        <v>0.56799999999999995</v>
      </c>
      <c r="G82" s="31">
        <v>0.23</v>
      </c>
      <c r="H82" s="31">
        <v>0.14899999999999999</v>
      </c>
      <c r="I82" s="31">
        <v>2.7E-2</v>
      </c>
      <c r="J82" s="31">
        <v>0.18055555600000001</v>
      </c>
      <c r="K82" s="31">
        <v>2.7E-2</v>
      </c>
      <c r="L82" s="29">
        <f t="shared" si="1"/>
        <v>1.6269270298047278</v>
      </c>
    </row>
    <row r="83" spans="1:12" x14ac:dyDescent="0.2">
      <c r="A83">
        <v>2036</v>
      </c>
      <c r="B83" s="43">
        <v>147</v>
      </c>
      <c r="C83" s="43">
        <v>147</v>
      </c>
      <c r="D83" s="43">
        <v>54</v>
      </c>
      <c r="E83" s="31">
        <v>0.36699999999999999</v>
      </c>
      <c r="F83" s="31">
        <v>0.33300000000000002</v>
      </c>
      <c r="G83" s="31">
        <v>0.29299999999999998</v>
      </c>
      <c r="H83" s="31">
        <v>0.245</v>
      </c>
      <c r="I83" s="31">
        <v>0.122</v>
      </c>
      <c r="J83" s="31">
        <v>0.36986301399999999</v>
      </c>
      <c r="K83" s="31">
        <v>7.0000000000000001E-3</v>
      </c>
      <c r="L83" s="29">
        <f t="shared" si="1"/>
        <v>2.1570996978851964</v>
      </c>
    </row>
    <row r="84" spans="1:12" x14ac:dyDescent="0.2">
      <c r="A84">
        <v>2049</v>
      </c>
      <c r="B84" s="43">
        <v>20</v>
      </c>
      <c r="C84" s="43">
        <v>20</v>
      </c>
      <c r="D84" s="43">
        <v>10</v>
      </c>
      <c r="E84" s="31">
        <v>0.5</v>
      </c>
      <c r="F84" s="31">
        <v>0.2</v>
      </c>
      <c r="G84" s="31">
        <v>0.25</v>
      </c>
      <c r="H84" s="31">
        <v>0.2</v>
      </c>
      <c r="I84" s="31">
        <v>0.3</v>
      </c>
      <c r="J84" s="31">
        <v>0.52631578899999998</v>
      </c>
      <c r="K84" s="31">
        <v>0.05</v>
      </c>
      <c r="L84" s="29">
        <f t="shared" si="1"/>
        <v>2.6315789473684212</v>
      </c>
    </row>
    <row r="85" spans="1:12" x14ac:dyDescent="0.2">
      <c r="A85">
        <v>2052</v>
      </c>
      <c r="B85" s="43">
        <v>52</v>
      </c>
      <c r="C85" s="43">
        <v>52</v>
      </c>
      <c r="D85" s="43">
        <v>33</v>
      </c>
      <c r="E85" s="31">
        <v>0.63500000000000001</v>
      </c>
      <c r="F85" s="31">
        <v>0.115</v>
      </c>
      <c r="G85" s="31">
        <v>0.21199999999999999</v>
      </c>
      <c r="H85" s="31">
        <v>0.26900000000000002</v>
      </c>
      <c r="I85" s="31">
        <v>0.36499999999999999</v>
      </c>
      <c r="J85" s="31">
        <v>0.66</v>
      </c>
      <c r="K85" s="31">
        <v>3.7999999999999999E-2</v>
      </c>
      <c r="L85" s="29">
        <f t="shared" si="1"/>
        <v>2.9168399168399168</v>
      </c>
    </row>
    <row r="86" spans="1:12" x14ac:dyDescent="0.2">
      <c r="A86">
        <v>2056</v>
      </c>
      <c r="B86" s="43">
        <v>214</v>
      </c>
      <c r="C86" s="43">
        <v>214</v>
      </c>
      <c r="D86" s="43">
        <v>69</v>
      </c>
      <c r="E86" s="31">
        <v>0.32200000000000001</v>
      </c>
      <c r="F86" s="31">
        <v>0.42099999999999999</v>
      </c>
      <c r="G86" s="31">
        <v>0.22</v>
      </c>
      <c r="H86" s="31">
        <v>0.17799999999999999</v>
      </c>
      <c r="I86" s="31">
        <v>0.14499999999999999</v>
      </c>
      <c r="J86" s="31">
        <v>0.33495145599999998</v>
      </c>
      <c r="K86" s="31">
        <v>3.6999999999999998E-2</v>
      </c>
      <c r="L86" s="29">
        <f t="shared" si="1"/>
        <v>2.0508826583592938</v>
      </c>
    </row>
    <row r="87" spans="1:12" x14ac:dyDescent="0.2">
      <c r="A87">
        <v>2061</v>
      </c>
      <c r="B87" s="43">
        <v>208</v>
      </c>
      <c r="C87" s="43">
        <v>208</v>
      </c>
      <c r="D87" s="43">
        <v>131</v>
      </c>
      <c r="E87" s="31">
        <v>0.63</v>
      </c>
      <c r="F87" s="31">
        <v>9.0999999999999998E-2</v>
      </c>
      <c r="G87" s="31">
        <v>0.221</v>
      </c>
      <c r="H87" s="31">
        <v>0.32200000000000001</v>
      </c>
      <c r="I87" s="31">
        <v>0.308</v>
      </c>
      <c r="J87" s="31">
        <v>0.668367347</v>
      </c>
      <c r="K87" s="31">
        <v>5.8000000000000003E-2</v>
      </c>
      <c r="L87" s="29">
        <f t="shared" si="1"/>
        <v>2.8991507430997876</v>
      </c>
    </row>
    <row r="88" spans="1:12" x14ac:dyDescent="0.2">
      <c r="A88">
        <v>2062</v>
      </c>
      <c r="B88" s="43">
        <v>74</v>
      </c>
      <c r="C88" s="43">
        <v>74</v>
      </c>
      <c r="D88" s="43">
        <v>38</v>
      </c>
      <c r="E88" s="31">
        <v>0.51400000000000001</v>
      </c>
      <c r="F88" s="31">
        <v>0.17599999999999999</v>
      </c>
      <c r="G88" s="31">
        <v>0.28399999999999997</v>
      </c>
      <c r="H88" s="31">
        <v>0.29699999999999999</v>
      </c>
      <c r="I88" s="31">
        <v>0.216</v>
      </c>
      <c r="J88" s="31">
        <v>0.52777777800000003</v>
      </c>
      <c r="K88" s="31">
        <v>2.7E-2</v>
      </c>
      <c r="L88" s="29">
        <f t="shared" si="1"/>
        <v>2.5683453237410072</v>
      </c>
    </row>
    <row r="89" spans="1:12" x14ac:dyDescent="0.2">
      <c r="A89">
        <v>2063</v>
      </c>
      <c r="B89" s="43">
        <v>245</v>
      </c>
      <c r="C89" s="43">
        <v>245</v>
      </c>
      <c r="D89" s="43">
        <v>180</v>
      </c>
      <c r="E89" s="31">
        <v>0.73499999999999999</v>
      </c>
      <c r="F89" s="31">
        <v>8.2000000000000003E-2</v>
      </c>
      <c r="G89" s="31">
        <v>0.18</v>
      </c>
      <c r="H89" s="31">
        <v>0.30599999999999999</v>
      </c>
      <c r="I89" s="31">
        <v>0.42899999999999999</v>
      </c>
      <c r="J89" s="31">
        <v>0.73770491800000004</v>
      </c>
      <c r="K89" s="31">
        <v>4.0000000000000001E-3</v>
      </c>
      <c r="L89" s="29">
        <f t="shared" si="1"/>
        <v>3.0883534136546182</v>
      </c>
    </row>
    <row r="90" spans="1:12" x14ac:dyDescent="0.2">
      <c r="A90">
        <v>2065</v>
      </c>
      <c r="B90" s="43">
        <v>186</v>
      </c>
      <c r="C90" s="43">
        <v>186</v>
      </c>
      <c r="D90" s="43">
        <v>123</v>
      </c>
      <c r="E90" s="31">
        <v>0.66100000000000003</v>
      </c>
      <c r="F90" s="31">
        <v>0.124</v>
      </c>
      <c r="G90" s="31">
        <v>0.21</v>
      </c>
      <c r="H90" s="31">
        <v>0.28999999999999998</v>
      </c>
      <c r="I90" s="31">
        <v>0.371</v>
      </c>
      <c r="J90" s="31">
        <v>0.66486486499999997</v>
      </c>
      <c r="K90" s="31">
        <v>5.0000000000000001E-3</v>
      </c>
      <c r="L90" s="29">
        <f t="shared" si="1"/>
        <v>2.9125628140703514</v>
      </c>
    </row>
    <row r="91" spans="1:12" x14ac:dyDescent="0.2">
      <c r="A91">
        <v>2066</v>
      </c>
      <c r="B91" s="43">
        <v>604</v>
      </c>
      <c r="C91" s="43">
        <v>604</v>
      </c>
      <c r="D91" s="43">
        <v>341</v>
      </c>
      <c r="E91" s="31">
        <v>0.56499999999999995</v>
      </c>
      <c r="F91" s="31">
        <v>0.16700000000000001</v>
      </c>
      <c r="G91" s="31">
        <v>0.25700000000000001</v>
      </c>
      <c r="H91" s="31">
        <v>0.20200000000000001</v>
      </c>
      <c r="I91" s="31">
        <v>0.36299999999999999</v>
      </c>
      <c r="J91" s="31">
        <v>0.57118928000000002</v>
      </c>
      <c r="K91" s="31">
        <v>1.2E-2</v>
      </c>
      <c r="L91" s="29">
        <f t="shared" si="1"/>
        <v>2.7722672064777325</v>
      </c>
    </row>
    <row r="92" spans="1:12" x14ac:dyDescent="0.2">
      <c r="A92">
        <v>2067</v>
      </c>
      <c r="B92" s="43">
        <v>200</v>
      </c>
      <c r="C92" s="43">
        <v>200</v>
      </c>
      <c r="D92" s="43">
        <v>81</v>
      </c>
      <c r="E92" s="31">
        <v>0.40500000000000003</v>
      </c>
      <c r="F92" s="31">
        <v>0.28499999999999998</v>
      </c>
      <c r="G92" s="31">
        <v>0.29499999999999998</v>
      </c>
      <c r="H92" s="31">
        <v>0.255</v>
      </c>
      <c r="I92" s="31">
        <v>0.15</v>
      </c>
      <c r="J92" s="31">
        <v>0.41116751299999998</v>
      </c>
      <c r="K92" s="31">
        <v>1.4999999999999999E-2</v>
      </c>
      <c r="L92" s="29">
        <f t="shared" si="1"/>
        <v>2.2741116751269037</v>
      </c>
    </row>
    <row r="93" spans="1:12" x14ac:dyDescent="0.2">
      <c r="A93">
        <v>2069</v>
      </c>
      <c r="B93" s="43">
        <v>99</v>
      </c>
      <c r="C93" s="43">
        <v>99</v>
      </c>
      <c r="D93" s="43">
        <v>53</v>
      </c>
      <c r="E93" s="31">
        <v>0.53500000000000003</v>
      </c>
      <c r="F93" s="31">
        <v>0.192</v>
      </c>
      <c r="G93" s="31">
        <v>0.253</v>
      </c>
      <c r="H93" s="31">
        <v>0.26300000000000001</v>
      </c>
      <c r="I93" s="31">
        <v>0.27300000000000002</v>
      </c>
      <c r="J93" s="31">
        <v>0.54639175299999998</v>
      </c>
      <c r="K93" s="31">
        <v>0.02</v>
      </c>
      <c r="L93" s="29">
        <f t="shared" si="1"/>
        <v>2.6316326530612248</v>
      </c>
    </row>
    <row r="94" spans="1:12" x14ac:dyDescent="0.2">
      <c r="A94">
        <v>2070</v>
      </c>
      <c r="B94" s="43">
        <v>208</v>
      </c>
      <c r="C94" s="43">
        <v>208</v>
      </c>
      <c r="D94" s="43">
        <v>146</v>
      </c>
      <c r="E94" s="31">
        <v>0.70199999999999996</v>
      </c>
      <c r="F94" s="31">
        <v>0.13</v>
      </c>
      <c r="G94" s="31">
        <v>0.159</v>
      </c>
      <c r="H94" s="31">
        <v>0.27400000000000002</v>
      </c>
      <c r="I94" s="31">
        <v>0.42799999999999999</v>
      </c>
      <c r="J94" s="31">
        <v>0.70873786400000005</v>
      </c>
      <c r="K94" s="31">
        <v>0.01</v>
      </c>
      <c r="L94" s="29">
        <f t="shared" si="1"/>
        <v>3.0121212121212122</v>
      </c>
    </row>
    <row r="95" spans="1:12" x14ac:dyDescent="0.2">
      <c r="A95">
        <v>2073</v>
      </c>
      <c r="B95" s="43">
        <v>317</v>
      </c>
      <c r="C95" s="43">
        <v>317</v>
      </c>
      <c r="D95" s="43">
        <v>196</v>
      </c>
      <c r="E95" s="31">
        <v>0.61799999999999999</v>
      </c>
      <c r="F95" s="31">
        <v>0.11700000000000001</v>
      </c>
      <c r="G95" s="31">
        <v>0.24299999999999999</v>
      </c>
      <c r="H95" s="31">
        <v>0.32200000000000001</v>
      </c>
      <c r="I95" s="31">
        <v>0.29699999999999999</v>
      </c>
      <c r="J95" s="31">
        <v>0.63225806500000004</v>
      </c>
      <c r="K95" s="31">
        <v>2.1999999999999999E-2</v>
      </c>
      <c r="L95" s="29">
        <f t="shared" si="1"/>
        <v>2.8190184049079754</v>
      </c>
    </row>
    <row r="96" spans="1:12" x14ac:dyDescent="0.2">
      <c r="A96">
        <v>2074</v>
      </c>
      <c r="B96" s="43">
        <v>248</v>
      </c>
      <c r="C96" s="43">
        <v>248</v>
      </c>
      <c r="D96" s="43">
        <v>122</v>
      </c>
      <c r="E96" s="31">
        <v>0.49199999999999999</v>
      </c>
      <c r="F96" s="31">
        <v>0.29399999999999998</v>
      </c>
      <c r="G96" s="31">
        <v>0.20599999999999999</v>
      </c>
      <c r="H96" s="31">
        <v>0.23</v>
      </c>
      <c r="I96" s="31">
        <v>0.26200000000000001</v>
      </c>
      <c r="J96" s="31">
        <v>0.49593495900000001</v>
      </c>
      <c r="K96" s="31">
        <v>8.0000000000000002E-3</v>
      </c>
      <c r="L96" s="29">
        <f t="shared" si="1"/>
        <v>2.463709677419355</v>
      </c>
    </row>
    <row r="97" spans="1:12" x14ac:dyDescent="0.2">
      <c r="A97">
        <v>2075</v>
      </c>
      <c r="B97" s="43">
        <v>698</v>
      </c>
      <c r="C97" s="43">
        <v>698</v>
      </c>
      <c r="D97" s="43">
        <v>398</v>
      </c>
      <c r="E97" s="31">
        <v>0.56999999999999995</v>
      </c>
      <c r="F97" s="31">
        <v>0.188</v>
      </c>
      <c r="G97" s="31">
        <v>0.22500000000000001</v>
      </c>
      <c r="H97" s="31">
        <v>0.23400000000000001</v>
      </c>
      <c r="I97" s="31">
        <v>0.33700000000000002</v>
      </c>
      <c r="J97" s="31">
        <v>0.58017492699999995</v>
      </c>
      <c r="K97" s="31">
        <v>1.7000000000000001E-2</v>
      </c>
      <c r="L97" s="29">
        <f t="shared" si="1"/>
        <v>2.7344862665310279</v>
      </c>
    </row>
    <row r="98" spans="1:12" x14ac:dyDescent="0.2">
      <c r="A98">
        <v>2077</v>
      </c>
      <c r="B98" s="43">
        <v>14</v>
      </c>
      <c r="C98" s="43">
        <v>14</v>
      </c>
      <c r="D98" s="43">
        <v>9</v>
      </c>
      <c r="E98" s="31">
        <v>0.64300000000000002</v>
      </c>
      <c r="F98" s="31">
        <v>0.214</v>
      </c>
      <c r="G98" s="31">
        <v>0.14299999999999999</v>
      </c>
      <c r="H98" s="31">
        <v>0.28599999999999998</v>
      </c>
      <c r="I98" s="31">
        <v>0.35699999999999998</v>
      </c>
      <c r="J98" s="31">
        <v>0.64285714299999996</v>
      </c>
      <c r="K98" s="31">
        <v>0</v>
      </c>
      <c r="L98" s="29">
        <f t="shared" si="1"/>
        <v>2.7859999999999996</v>
      </c>
    </row>
    <row r="99" spans="1:12" x14ac:dyDescent="0.2">
      <c r="A99">
        <v>2078</v>
      </c>
      <c r="B99" s="43">
        <v>220</v>
      </c>
      <c r="C99" s="43">
        <v>220</v>
      </c>
      <c r="D99" s="43">
        <v>76</v>
      </c>
      <c r="E99" s="31">
        <v>0.34499999999999997</v>
      </c>
      <c r="F99" s="31">
        <v>0.36799999999999999</v>
      </c>
      <c r="G99" s="31">
        <v>0.27700000000000002</v>
      </c>
      <c r="H99" s="31">
        <v>0.182</v>
      </c>
      <c r="I99" s="31">
        <v>0.16400000000000001</v>
      </c>
      <c r="J99" s="31">
        <v>0.34862385299999998</v>
      </c>
      <c r="K99" s="31">
        <v>8.9999999999999993E-3</v>
      </c>
      <c r="L99" s="29">
        <f t="shared" si="1"/>
        <v>2.1432896064581231</v>
      </c>
    </row>
    <row r="100" spans="1:12" x14ac:dyDescent="0.2">
      <c r="A100">
        <v>2080</v>
      </c>
      <c r="B100" s="43">
        <v>136</v>
      </c>
      <c r="C100" s="43">
        <v>136</v>
      </c>
      <c r="D100" s="43">
        <v>89</v>
      </c>
      <c r="E100" s="31">
        <v>0.65400000000000003</v>
      </c>
      <c r="F100" s="31">
        <v>0.17599999999999999</v>
      </c>
      <c r="G100" s="31">
        <v>0.14699999999999999</v>
      </c>
      <c r="H100" s="31">
        <v>0.221</v>
      </c>
      <c r="I100" s="31">
        <v>0.434</v>
      </c>
      <c r="J100" s="31">
        <v>0.66917293200000005</v>
      </c>
      <c r="K100" s="31">
        <v>2.1999999999999999E-2</v>
      </c>
      <c r="L100" s="29">
        <f t="shared" si="1"/>
        <v>2.9335378323108383</v>
      </c>
    </row>
    <row r="101" spans="1:12" x14ac:dyDescent="0.2">
      <c r="A101">
        <v>2081</v>
      </c>
      <c r="B101" s="43">
        <v>210</v>
      </c>
      <c r="C101" s="43">
        <v>210</v>
      </c>
      <c r="D101" s="43">
        <v>169</v>
      </c>
      <c r="E101" s="31">
        <v>0.80500000000000005</v>
      </c>
      <c r="F101" s="31">
        <v>3.7999999999999999E-2</v>
      </c>
      <c r="G101" s="31">
        <v>0.129</v>
      </c>
      <c r="H101" s="31">
        <v>0.22900000000000001</v>
      </c>
      <c r="I101" s="31">
        <v>0.57599999999999996</v>
      </c>
      <c r="J101" s="31">
        <v>0.82843137300000003</v>
      </c>
      <c r="K101" s="31">
        <v>2.9000000000000001E-2</v>
      </c>
      <c r="L101" s="29">
        <f t="shared" si="1"/>
        <v>3.3851699279093719</v>
      </c>
    </row>
    <row r="102" spans="1:12" x14ac:dyDescent="0.2">
      <c r="A102">
        <v>2083</v>
      </c>
      <c r="B102" s="43">
        <v>219</v>
      </c>
      <c r="C102" s="43">
        <v>219</v>
      </c>
      <c r="D102" s="43">
        <v>142</v>
      </c>
      <c r="E102" s="31">
        <v>0.64800000000000002</v>
      </c>
      <c r="F102" s="31">
        <v>0.14199999999999999</v>
      </c>
      <c r="G102" s="31">
        <v>0.17799999999999999</v>
      </c>
      <c r="H102" s="31">
        <v>0.26500000000000001</v>
      </c>
      <c r="I102" s="31">
        <v>0.38400000000000001</v>
      </c>
      <c r="J102" s="31">
        <v>0.66981132099999996</v>
      </c>
      <c r="K102" s="31">
        <v>3.2000000000000001E-2</v>
      </c>
      <c r="L102" s="29">
        <f t="shared" si="1"/>
        <v>2.9225206611570251</v>
      </c>
    </row>
    <row r="103" spans="1:12" x14ac:dyDescent="0.2">
      <c r="A103">
        <v>2084</v>
      </c>
      <c r="B103" s="43">
        <v>342</v>
      </c>
      <c r="C103" s="43">
        <v>342</v>
      </c>
      <c r="D103" s="43">
        <v>149</v>
      </c>
      <c r="E103" s="31">
        <v>0.436</v>
      </c>
      <c r="F103" s="31">
        <v>0.29499999999999998</v>
      </c>
      <c r="G103" s="31">
        <v>0.246</v>
      </c>
      <c r="H103" s="31">
        <v>0.216</v>
      </c>
      <c r="I103" s="31">
        <v>0.219</v>
      </c>
      <c r="J103" s="31">
        <v>0.44610778400000001</v>
      </c>
      <c r="K103" s="31">
        <v>2.3E-2</v>
      </c>
      <c r="L103" s="29">
        <f t="shared" si="1"/>
        <v>2.3654042988741044</v>
      </c>
    </row>
    <row r="104" spans="1:12" x14ac:dyDescent="0.2">
      <c r="A104">
        <v>2086</v>
      </c>
      <c r="B104" s="43">
        <v>271</v>
      </c>
      <c r="C104" s="43">
        <v>271</v>
      </c>
      <c r="D104" s="43">
        <v>141</v>
      </c>
      <c r="E104" s="31">
        <v>0.52</v>
      </c>
      <c r="F104" s="31">
        <v>0.23599999999999999</v>
      </c>
      <c r="G104" s="31">
        <v>0.22900000000000001</v>
      </c>
      <c r="H104" s="31">
        <v>0.26200000000000001</v>
      </c>
      <c r="I104" s="31">
        <v>0.25800000000000001</v>
      </c>
      <c r="J104" s="31">
        <v>0.52808988800000001</v>
      </c>
      <c r="K104" s="31">
        <v>1.4999999999999999E-2</v>
      </c>
      <c r="L104" s="29">
        <f t="shared" si="1"/>
        <v>2.550253807106599</v>
      </c>
    </row>
    <row r="105" spans="1:12" x14ac:dyDescent="0.2">
      <c r="A105">
        <v>2087</v>
      </c>
      <c r="B105" s="43">
        <v>15</v>
      </c>
      <c r="C105" s="43">
        <v>15</v>
      </c>
      <c r="D105" s="43">
        <v>12</v>
      </c>
      <c r="E105" s="31">
        <v>0.8</v>
      </c>
      <c r="F105" s="31">
        <v>6.7000000000000004E-2</v>
      </c>
      <c r="G105" s="31">
        <v>0.13300000000000001</v>
      </c>
      <c r="H105" s="31">
        <v>6.7000000000000004E-2</v>
      </c>
      <c r="I105" s="31">
        <v>0.73299999999999998</v>
      </c>
      <c r="J105" s="31">
        <v>0.8</v>
      </c>
      <c r="K105" s="31">
        <v>0</v>
      </c>
      <c r="L105" s="29">
        <f t="shared" si="1"/>
        <v>3.4660000000000002</v>
      </c>
    </row>
    <row r="106" spans="1:12" x14ac:dyDescent="0.2">
      <c r="A106">
        <v>2088</v>
      </c>
      <c r="B106" s="43">
        <v>21</v>
      </c>
      <c r="C106" s="43">
        <v>21</v>
      </c>
      <c r="D106" s="43">
        <v>7</v>
      </c>
      <c r="E106" s="31">
        <v>0.33300000000000002</v>
      </c>
      <c r="F106" s="31">
        <v>0.19</v>
      </c>
      <c r="G106" s="31">
        <v>0.42899999999999999</v>
      </c>
      <c r="H106" s="31">
        <v>0.23799999999999999</v>
      </c>
      <c r="I106" s="31">
        <v>9.5000000000000001E-2</v>
      </c>
      <c r="J106" s="31">
        <v>0.35</v>
      </c>
      <c r="K106" s="31">
        <v>4.8000000000000001E-2</v>
      </c>
      <c r="L106" s="29">
        <f t="shared" si="1"/>
        <v>2.25</v>
      </c>
    </row>
    <row r="107" spans="1:12" x14ac:dyDescent="0.2">
      <c r="A107">
        <v>2089</v>
      </c>
      <c r="B107" s="43">
        <v>125</v>
      </c>
      <c r="C107" s="43">
        <v>125</v>
      </c>
      <c r="D107" s="43">
        <v>33</v>
      </c>
      <c r="E107" s="31">
        <v>0.26400000000000001</v>
      </c>
      <c r="F107" s="31">
        <v>0.38400000000000001</v>
      </c>
      <c r="G107" s="31">
        <v>0.34399999999999997</v>
      </c>
      <c r="H107" s="31">
        <v>0.184</v>
      </c>
      <c r="I107" s="31">
        <v>0.08</v>
      </c>
      <c r="J107" s="31">
        <v>0.26612903199999999</v>
      </c>
      <c r="K107" s="31">
        <v>8.0000000000000002E-3</v>
      </c>
      <c r="L107" s="29">
        <f t="shared" si="1"/>
        <v>1.959677419354839</v>
      </c>
    </row>
    <row r="108" spans="1:12" x14ac:dyDescent="0.2">
      <c r="A108">
        <v>2090</v>
      </c>
      <c r="B108" s="43">
        <v>268</v>
      </c>
      <c r="C108" s="43">
        <v>268</v>
      </c>
      <c r="D108" s="43">
        <v>234</v>
      </c>
      <c r="E108" s="31">
        <v>0.873</v>
      </c>
      <c r="F108" s="31">
        <v>2.5999999999999999E-2</v>
      </c>
      <c r="G108" s="31">
        <v>9.2999999999999999E-2</v>
      </c>
      <c r="H108" s="31">
        <v>0.22800000000000001</v>
      </c>
      <c r="I108" s="31">
        <v>0.64600000000000002</v>
      </c>
      <c r="J108" s="31">
        <v>0.87969924799999999</v>
      </c>
      <c r="K108" s="31">
        <v>7.0000000000000001E-3</v>
      </c>
      <c r="L108" s="29">
        <f t="shared" si="1"/>
        <v>3.5045317220543808</v>
      </c>
    </row>
    <row r="109" spans="1:12" x14ac:dyDescent="0.2">
      <c r="A109">
        <v>2092</v>
      </c>
      <c r="B109" s="43">
        <v>196</v>
      </c>
      <c r="C109" s="43">
        <v>196</v>
      </c>
      <c r="D109" s="43">
        <v>136</v>
      </c>
      <c r="E109" s="31">
        <v>0.69399999999999995</v>
      </c>
      <c r="F109" s="31">
        <v>9.7000000000000003E-2</v>
      </c>
      <c r="G109" s="31">
        <v>0.20899999999999999</v>
      </c>
      <c r="H109" s="31">
        <v>0.28599999999999998</v>
      </c>
      <c r="I109" s="31">
        <v>0.40799999999999997</v>
      </c>
      <c r="J109" s="31">
        <v>0.69387755100000004</v>
      </c>
      <c r="K109" s="31">
        <v>0</v>
      </c>
      <c r="L109" s="29">
        <f t="shared" si="1"/>
        <v>3.0049999999999999</v>
      </c>
    </row>
    <row r="110" spans="1:12" x14ac:dyDescent="0.2">
      <c r="A110">
        <v>2094</v>
      </c>
      <c r="B110" s="43">
        <v>259</v>
      </c>
      <c r="C110" s="43">
        <v>259</v>
      </c>
      <c r="D110" s="43">
        <v>85</v>
      </c>
      <c r="E110" s="31">
        <v>0.32800000000000001</v>
      </c>
      <c r="F110" s="31">
        <v>0.36299999999999999</v>
      </c>
      <c r="G110" s="31">
        <v>0.30099999999999999</v>
      </c>
      <c r="H110" s="31">
        <v>0.20799999999999999</v>
      </c>
      <c r="I110" s="31">
        <v>0.12</v>
      </c>
      <c r="J110" s="31">
        <v>0.33073930000000001</v>
      </c>
      <c r="K110" s="31">
        <v>8.0000000000000002E-3</v>
      </c>
      <c r="L110" s="29">
        <f t="shared" si="1"/>
        <v>2.0856854838709675</v>
      </c>
    </row>
    <row r="111" spans="1:12" x14ac:dyDescent="0.2">
      <c r="A111">
        <v>2096</v>
      </c>
      <c r="B111" s="43">
        <v>235</v>
      </c>
      <c r="C111" s="43">
        <v>235</v>
      </c>
      <c r="D111" s="43">
        <v>68</v>
      </c>
      <c r="E111" s="31">
        <v>0.28899999999999998</v>
      </c>
      <c r="F111" s="31">
        <v>0.39600000000000002</v>
      </c>
      <c r="G111" s="31">
        <v>0.29399999999999998</v>
      </c>
      <c r="H111" s="31">
        <v>0.191</v>
      </c>
      <c r="I111" s="31">
        <v>9.8000000000000004E-2</v>
      </c>
      <c r="J111" s="31">
        <v>0.29565217399999999</v>
      </c>
      <c r="K111" s="31">
        <v>2.1000000000000001E-2</v>
      </c>
      <c r="L111" s="29">
        <f t="shared" si="1"/>
        <v>1.9908069458631255</v>
      </c>
    </row>
    <row r="112" spans="1:12" x14ac:dyDescent="0.2">
      <c r="A112">
        <v>2097</v>
      </c>
      <c r="B112" s="43">
        <v>21</v>
      </c>
      <c r="C112" s="43">
        <v>21</v>
      </c>
      <c r="D112" s="43">
        <v>14</v>
      </c>
      <c r="E112" s="31">
        <v>0.66700000000000004</v>
      </c>
      <c r="F112" s="31">
        <v>9.5000000000000001E-2</v>
      </c>
      <c r="G112" s="31">
        <v>0.19</v>
      </c>
      <c r="H112" s="31">
        <v>0.52400000000000002</v>
      </c>
      <c r="I112" s="31">
        <v>0.14299999999999999</v>
      </c>
      <c r="J112" s="31">
        <v>0.7</v>
      </c>
      <c r="K112" s="31">
        <v>4.8000000000000001E-2</v>
      </c>
      <c r="L112" s="29">
        <f t="shared" si="1"/>
        <v>2.7510504201680677</v>
      </c>
    </row>
    <row r="113" spans="1:12" x14ac:dyDescent="0.2">
      <c r="A113">
        <v>2103</v>
      </c>
      <c r="B113" s="43">
        <v>189</v>
      </c>
      <c r="C113" s="43">
        <v>189</v>
      </c>
      <c r="D113" s="43">
        <v>128</v>
      </c>
      <c r="E113" s="31">
        <v>0.67700000000000005</v>
      </c>
      <c r="F113" s="31">
        <v>0.127</v>
      </c>
      <c r="G113" s="31">
        <v>0.19</v>
      </c>
      <c r="H113" s="31">
        <v>0.27500000000000002</v>
      </c>
      <c r="I113" s="31">
        <v>0.40200000000000002</v>
      </c>
      <c r="J113" s="31">
        <v>0.68085106399999995</v>
      </c>
      <c r="K113" s="31">
        <v>5.0000000000000001E-3</v>
      </c>
      <c r="L113" s="29">
        <f t="shared" si="1"/>
        <v>2.954773869346734</v>
      </c>
    </row>
    <row r="114" spans="1:12" x14ac:dyDescent="0.2">
      <c r="A114">
        <v>2105</v>
      </c>
      <c r="B114" s="43">
        <v>466</v>
      </c>
      <c r="C114" s="43">
        <v>466</v>
      </c>
      <c r="D114" s="43">
        <v>149</v>
      </c>
      <c r="E114" s="31">
        <v>0.32</v>
      </c>
      <c r="F114" s="31">
        <v>0.41</v>
      </c>
      <c r="G114" s="31">
        <v>0.253</v>
      </c>
      <c r="H114" s="31">
        <v>0.161</v>
      </c>
      <c r="I114" s="31">
        <v>0.159</v>
      </c>
      <c r="J114" s="31">
        <v>0.32532751100000001</v>
      </c>
      <c r="K114" s="31">
        <v>1.7000000000000001E-2</v>
      </c>
      <c r="L114" s="29">
        <f t="shared" si="1"/>
        <v>2.0701932858596135</v>
      </c>
    </row>
    <row r="115" spans="1:12" x14ac:dyDescent="0.2">
      <c r="A115">
        <v>2106</v>
      </c>
      <c r="B115" s="43">
        <v>451</v>
      </c>
      <c r="C115" s="43">
        <v>451</v>
      </c>
      <c r="D115" s="43">
        <v>204</v>
      </c>
      <c r="E115" s="31">
        <v>0.45200000000000001</v>
      </c>
      <c r="F115" s="31">
        <v>0.27500000000000002</v>
      </c>
      <c r="G115" s="31">
        <v>0.222</v>
      </c>
      <c r="H115" s="31">
        <v>0.25900000000000001</v>
      </c>
      <c r="I115" s="31">
        <v>0.193</v>
      </c>
      <c r="J115" s="31">
        <v>0.47663551399999998</v>
      </c>
      <c r="K115" s="31">
        <v>5.0999999999999997E-2</v>
      </c>
      <c r="L115" s="29">
        <f t="shared" si="1"/>
        <v>2.3898840885142252</v>
      </c>
    </row>
    <row r="116" spans="1:12" x14ac:dyDescent="0.2">
      <c r="A116">
        <v>2108</v>
      </c>
      <c r="B116" s="43">
        <v>257</v>
      </c>
      <c r="C116" s="43">
        <v>257</v>
      </c>
      <c r="D116" s="43">
        <v>60</v>
      </c>
      <c r="E116" s="31">
        <v>0.23300000000000001</v>
      </c>
      <c r="F116" s="31">
        <v>0.46700000000000003</v>
      </c>
      <c r="G116" s="31">
        <v>0.28399999999999997</v>
      </c>
      <c r="H116" s="31">
        <v>0.191</v>
      </c>
      <c r="I116" s="31">
        <v>4.2999999999999997E-2</v>
      </c>
      <c r="J116" s="31">
        <v>0.23715415000000001</v>
      </c>
      <c r="K116" s="31">
        <v>1.6E-2</v>
      </c>
      <c r="L116" s="29">
        <f t="shared" si="1"/>
        <v>1.8089430894308942</v>
      </c>
    </row>
    <row r="117" spans="1:12" x14ac:dyDescent="0.2">
      <c r="A117">
        <v>2109</v>
      </c>
      <c r="B117" s="43">
        <v>275</v>
      </c>
      <c r="C117" s="43">
        <v>275</v>
      </c>
      <c r="D117" s="43">
        <v>117</v>
      </c>
      <c r="E117" s="31">
        <v>0.42499999999999999</v>
      </c>
      <c r="F117" s="31">
        <v>0.313</v>
      </c>
      <c r="G117" s="31">
        <v>0.255</v>
      </c>
      <c r="H117" s="31">
        <v>0.24399999999999999</v>
      </c>
      <c r="I117" s="31">
        <v>0.182</v>
      </c>
      <c r="J117" s="31">
        <v>0.428571429</v>
      </c>
      <c r="K117" s="31">
        <v>7.0000000000000001E-3</v>
      </c>
      <c r="L117" s="29">
        <f t="shared" si="1"/>
        <v>2.2990936555891239</v>
      </c>
    </row>
    <row r="118" spans="1:12" x14ac:dyDescent="0.2">
      <c r="A118">
        <v>2110</v>
      </c>
      <c r="B118" s="43">
        <v>259</v>
      </c>
      <c r="C118" s="43">
        <v>259</v>
      </c>
      <c r="D118" s="43">
        <v>80</v>
      </c>
      <c r="E118" s="31">
        <v>0.309</v>
      </c>
      <c r="F118" s="31">
        <v>0.40500000000000003</v>
      </c>
      <c r="G118" s="31">
        <v>0.27800000000000002</v>
      </c>
      <c r="H118" s="31">
        <v>0.23899999999999999</v>
      </c>
      <c r="I118" s="31">
        <v>6.9000000000000006E-2</v>
      </c>
      <c r="J118" s="31">
        <v>0.31128404700000001</v>
      </c>
      <c r="K118" s="31">
        <v>8.0000000000000002E-3</v>
      </c>
      <c r="L118" s="29">
        <f t="shared" si="1"/>
        <v>1.969758064516129</v>
      </c>
    </row>
    <row r="119" spans="1:12" x14ac:dyDescent="0.2">
      <c r="A119">
        <v>2111</v>
      </c>
      <c r="B119" s="43">
        <v>283</v>
      </c>
      <c r="C119" s="43">
        <v>283</v>
      </c>
      <c r="D119" s="43">
        <v>185</v>
      </c>
      <c r="E119" s="31">
        <v>0.65400000000000003</v>
      </c>
      <c r="F119" s="31">
        <v>0.13100000000000001</v>
      </c>
      <c r="G119" s="31">
        <v>0.191</v>
      </c>
      <c r="H119" s="31">
        <v>0.254</v>
      </c>
      <c r="I119" s="31">
        <v>0.39900000000000002</v>
      </c>
      <c r="J119" s="31">
        <v>0.67028985500000005</v>
      </c>
      <c r="K119" s="31">
        <v>2.5000000000000001E-2</v>
      </c>
      <c r="L119" s="29">
        <f t="shared" si="1"/>
        <v>2.9446153846153846</v>
      </c>
    </row>
    <row r="120" spans="1:12" x14ac:dyDescent="0.2">
      <c r="A120">
        <v>2113</v>
      </c>
      <c r="B120" s="43">
        <v>296</v>
      </c>
      <c r="C120" s="43">
        <v>296</v>
      </c>
      <c r="D120" s="43">
        <v>139</v>
      </c>
      <c r="E120" s="31">
        <v>0.47</v>
      </c>
      <c r="F120" s="31">
        <v>0.23599999999999999</v>
      </c>
      <c r="G120" s="31">
        <v>0.28699999999999998</v>
      </c>
      <c r="H120" s="31">
        <v>0.22600000000000001</v>
      </c>
      <c r="I120" s="31">
        <v>0.24299999999999999</v>
      </c>
      <c r="J120" s="31">
        <v>0.47278911600000001</v>
      </c>
      <c r="K120" s="31">
        <v>7.0000000000000001E-3</v>
      </c>
      <c r="L120" s="29">
        <f t="shared" si="1"/>
        <v>2.4773413897280965</v>
      </c>
    </row>
    <row r="121" spans="1:12" x14ac:dyDescent="0.2">
      <c r="A121">
        <v>2114</v>
      </c>
      <c r="B121" s="43">
        <v>338</v>
      </c>
      <c r="C121" s="43">
        <v>338</v>
      </c>
      <c r="D121" s="43">
        <v>152</v>
      </c>
      <c r="E121" s="31">
        <v>0.45</v>
      </c>
      <c r="F121" s="31">
        <v>0.28999999999999998</v>
      </c>
      <c r="G121" s="31">
        <v>0.23400000000000001</v>
      </c>
      <c r="H121" s="31">
        <v>0.26900000000000002</v>
      </c>
      <c r="I121" s="31">
        <v>0.18</v>
      </c>
      <c r="J121" s="31">
        <v>0.46200607900000001</v>
      </c>
      <c r="K121" s="31">
        <v>2.7E-2</v>
      </c>
      <c r="L121" s="29">
        <f t="shared" si="1"/>
        <v>2.3484069886947587</v>
      </c>
    </row>
    <row r="122" spans="1:12" x14ac:dyDescent="0.2">
      <c r="A122">
        <v>2115</v>
      </c>
      <c r="B122" s="43">
        <v>26</v>
      </c>
      <c r="C122" s="43">
        <v>26</v>
      </c>
      <c r="D122" s="43">
        <v>11</v>
      </c>
      <c r="E122" s="31">
        <v>0.42299999999999999</v>
      </c>
      <c r="F122" s="31">
        <v>0.23100000000000001</v>
      </c>
      <c r="G122" s="31">
        <v>0.34599999999999997</v>
      </c>
      <c r="H122" s="31">
        <v>0.34599999999999997</v>
      </c>
      <c r="I122" s="31">
        <v>7.6999999999999999E-2</v>
      </c>
      <c r="J122" s="31">
        <v>0.42307692299999999</v>
      </c>
      <c r="K122" s="31">
        <v>0</v>
      </c>
      <c r="L122" s="29">
        <f t="shared" si="1"/>
        <v>2.2689999999999997</v>
      </c>
    </row>
    <row r="123" spans="1:12" x14ac:dyDescent="0.2">
      <c r="A123">
        <v>2116</v>
      </c>
      <c r="B123" s="43">
        <v>569</v>
      </c>
      <c r="C123" s="43">
        <v>569</v>
      </c>
      <c r="D123" s="43">
        <v>128</v>
      </c>
      <c r="E123" s="31">
        <v>0.22500000000000001</v>
      </c>
      <c r="F123" s="31">
        <v>0.48899999999999999</v>
      </c>
      <c r="G123" s="31">
        <v>0.251</v>
      </c>
      <c r="H123" s="31">
        <v>0.16</v>
      </c>
      <c r="I123" s="31">
        <v>6.5000000000000002E-2</v>
      </c>
      <c r="J123" s="31">
        <v>0.23315118400000001</v>
      </c>
      <c r="K123" s="31">
        <v>3.5000000000000003E-2</v>
      </c>
      <c r="L123" s="29">
        <f t="shared" si="1"/>
        <v>1.7937823834196893</v>
      </c>
    </row>
    <row r="124" spans="1:12" x14ac:dyDescent="0.2">
      <c r="A124">
        <v>2118</v>
      </c>
      <c r="B124" s="43">
        <v>159</v>
      </c>
      <c r="C124" s="43">
        <v>159</v>
      </c>
      <c r="D124" s="43">
        <v>45</v>
      </c>
      <c r="E124" s="31">
        <v>0.28299999999999997</v>
      </c>
      <c r="F124" s="31">
        <v>0.40300000000000002</v>
      </c>
      <c r="G124" s="31">
        <v>0.29599999999999999</v>
      </c>
      <c r="H124" s="31">
        <v>0.189</v>
      </c>
      <c r="I124" s="31">
        <v>9.4E-2</v>
      </c>
      <c r="J124" s="31">
        <v>0.28846153800000002</v>
      </c>
      <c r="K124" s="31">
        <v>1.9E-2</v>
      </c>
      <c r="L124" s="29">
        <f t="shared" si="1"/>
        <v>1.9755351681957185</v>
      </c>
    </row>
    <row r="125" spans="1:12" x14ac:dyDescent="0.2">
      <c r="A125">
        <v>2120</v>
      </c>
      <c r="B125" s="43">
        <v>208</v>
      </c>
      <c r="C125" s="43">
        <v>208</v>
      </c>
      <c r="D125" s="43">
        <v>70</v>
      </c>
      <c r="E125" s="31">
        <v>0.33700000000000002</v>
      </c>
      <c r="F125" s="31">
        <v>0.33700000000000002</v>
      </c>
      <c r="G125" s="31">
        <v>0.28799999999999998</v>
      </c>
      <c r="H125" s="31">
        <v>0.188</v>
      </c>
      <c r="I125" s="31">
        <v>0.14899999999999999</v>
      </c>
      <c r="J125" s="31">
        <v>0.35</v>
      </c>
      <c r="K125" s="31">
        <v>3.7999999999999999E-2</v>
      </c>
      <c r="L125" s="29">
        <f t="shared" si="1"/>
        <v>2.1548856548856548</v>
      </c>
    </row>
    <row r="126" spans="1:12" x14ac:dyDescent="0.2">
      <c r="A126">
        <v>2121</v>
      </c>
      <c r="B126" s="43">
        <v>173</v>
      </c>
      <c r="C126" s="43">
        <v>173</v>
      </c>
      <c r="D126" s="43">
        <v>68</v>
      </c>
      <c r="E126" s="31">
        <v>0.39300000000000002</v>
      </c>
      <c r="F126" s="31">
        <v>0.34100000000000003</v>
      </c>
      <c r="G126" s="31">
        <v>0.249</v>
      </c>
      <c r="H126" s="31">
        <v>0.11600000000000001</v>
      </c>
      <c r="I126" s="31">
        <v>0.27700000000000002</v>
      </c>
      <c r="J126" s="31">
        <v>0.4</v>
      </c>
      <c r="K126" s="31">
        <v>1.7000000000000001E-2</v>
      </c>
      <c r="L126" s="29">
        <f t="shared" si="1"/>
        <v>2.3346897253306205</v>
      </c>
    </row>
    <row r="127" spans="1:12" x14ac:dyDescent="0.2">
      <c r="A127">
        <v>2123</v>
      </c>
      <c r="B127" s="43">
        <v>157</v>
      </c>
      <c r="C127" s="43">
        <v>157</v>
      </c>
      <c r="D127" s="43">
        <v>124</v>
      </c>
      <c r="E127" s="31">
        <v>0.79</v>
      </c>
      <c r="F127" s="31">
        <v>5.0999999999999997E-2</v>
      </c>
      <c r="G127" s="31">
        <v>0.159</v>
      </c>
      <c r="H127" s="31">
        <v>0.26800000000000002</v>
      </c>
      <c r="I127" s="31">
        <v>0.52200000000000002</v>
      </c>
      <c r="J127" s="31">
        <v>0.789808917</v>
      </c>
      <c r="K127" s="31">
        <v>0</v>
      </c>
      <c r="L127" s="29">
        <f t="shared" si="1"/>
        <v>3.2610000000000001</v>
      </c>
    </row>
    <row r="128" spans="1:12" x14ac:dyDescent="0.2">
      <c r="A128">
        <v>2125</v>
      </c>
      <c r="B128" s="43">
        <v>602</v>
      </c>
      <c r="C128" s="43">
        <v>602</v>
      </c>
      <c r="D128" s="43">
        <v>308</v>
      </c>
      <c r="E128" s="31">
        <v>0.51200000000000001</v>
      </c>
      <c r="F128" s="31">
        <v>0.219</v>
      </c>
      <c r="G128" s="31">
        <v>0.23899999999999999</v>
      </c>
      <c r="H128" s="31">
        <v>0.248</v>
      </c>
      <c r="I128" s="31">
        <v>0.26400000000000001</v>
      </c>
      <c r="J128" s="31">
        <v>0.52739725999999998</v>
      </c>
      <c r="K128" s="31">
        <v>0.03</v>
      </c>
      <c r="L128" s="29">
        <f t="shared" si="1"/>
        <v>2.5742268041237111</v>
      </c>
    </row>
    <row r="129" spans="1:12" x14ac:dyDescent="0.2">
      <c r="A129">
        <v>2126</v>
      </c>
      <c r="B129" s="43">
        <v>295</v>
      </c>
      <c r="C129" s="43">
        <v>295</v>
      </c>
      <c r="D129" s="43">
        <v>105</v>
      </c>
      <c r="E129" s="31">
        <v>0.35599999999999998</v>
      </c>
      <c r="F129" s="31">
        <v>0.28799999999999998</v>
      </c>
      <c r="G129" s="31">
        <v>0.32500000000000001</v>
      </c>
      <c r="H129" s="31">
        <v>0.24399999999999999</v>
      </c>
      <c r="I129" s="31">
        <v>0.112</v>
      </c>
      <c r="J129" s="31">
        <v>0.36713286699999997</v>
      </c>
      <c r="K129" s="31">
        <v>3.1E-2</v>
      </c>
      <c r="L129" s="29">
        <f t="shared" si="1"/>
        <v>2.1857585139318885</v>
      </c>
    </row>
    <row r="130" spans="1:12" x14ac:dyDescent="0.2">
      <c r="A130">
        <v>2127</v>
      </c>
      <c r="B130" s="43">
        <v>239</v>
      </c>
      <c r="C130" s="43">
        <v>239</v>
      </c>
      <c r="D130" s="43">
        <v>156</v>
      </c>
      <c r="E130" s="31">
        <v>0.65300000000000002</v>
      </c>
      <c r="F130" s="31">
        <v>0.13400000000000001</v>
      </c>
      <c r="G130" s="31">
        <v>0.20899999999999999</v>
      </c>
      <c r="H130" s="31">
        <v>0.29699999999999999</v>
      </c>
      <c r="I130" s="31">
        <v>0.35599999999999998</v>
      </c>
      <c r="J130" s="31">
        <v>0.65546218499999997</v>
      </c>
      <c r="K130" s="31">
        <v>4.0000000000000001E-3</v>
      </c>
      <c r="L130" s="29">
        <f t="shared" si="1"/>
        <v>2.8785140562248994</v>
      </c>
    </row>
    <row r="131" spans="1:12" x14ac:dyDescent="0.2">
      <c r="A131">
        <v>2128</v>
      </c>
      <c r="B131" s="43">
        <v>238</v>
      </c>
      <c r="C131" s="43">
        <v>238</v>
      </c>
      <c r="D131" s="43">
        <v>61</v>
      </c>
      <c r="E131" s="31">
        <v>0.25600000000000001</v>
      </c>
      <c r="F131" s="31">
        <v>0.39900000000000002</v>
      </c>
      <c r="G131" s="31">
        <v>0.33600000000000002</v>
      </c>
      <c r="H131" s="31">
        <v>0.16800000000000001</v>
      </c>
      <c r="I131" s="31">
        <v>8.7999999999999995E-2</v>
      </c>
      <c r="J131" s="31">
        <v>0.25847457600000001</v>
      </c>
      <c r="K131" s="31">
        <v>8.0000000000000002E-3</v>
      </c>
      <c r="L131" s="29">
        <f t="shared" ref="L131:L194" si="2">(F131+2*G131+3*H131+4*I131)/(1-K131)</f>
        <v>1.9425403225806452</v>
      </c>
    </row>
    <row r="132" spans="1:12" x14ac:dyDescent="0.2">
      <c r="A132">
        <v>2129</v>
      </c>
      <c r="B132" s="43">
        <v>299</v>
      </c>
      <c r="C132" s="43">
        <v>299</v>
      </c>
      <c r="D132" s="43">
        <v>168</v>
      </c>
      <c r="E132" s="31">
        <v>0.56200000000000006</v>
      </c>
      <c r="F132" s="31">
        <v>0.19700000000000001</v>
      </c>
      <c r="G132" s="31">
        <v>0.23100000000000001</v>
      </c>
      <c r="H132" s="31">
        <v>0.26400000000000001</v>
      </c>
      <c r="I132" s="31">
        <v>0.29799999999999999</v>
      </c>
      <c r="J132" s="31">
        <v>0.56756756799999997</v>
      </c>
      <c r="K132" s="31">
        <v>0.01</v>
      </c>
      <c r="L132" s="29">
        <f t="shared" si="2"/>
        <v>2.6696969696969695</v>
      </c>
    </row>
    <row r="133" spans="1:12" x14ac:dyDescent="0.2">
      <c r="A133">
        <v>2131</v>
      </c>
      <c r="B133" s="43">
        <v>824</v>
      </c>
      <c r="C133" s="43">
        <v>824</v>
      </c>
      <c r="D133" s="43">
        <v>148</v>
      </c>
      <c r="E133" s="31">
        <v>0.18</v>
      </c>
      <c r="F133" s="31">
        <v>0.55300000000000005</v>
      </c>
      <c r="G133" s="31">
        <v>0.251</v>
      </c>
      <c r="H133" s="31">
        <v>0.107</v>
      </c>
      <c r="I133" s="31">
        <v>7.2999999999999995E-2</v>
      </c>
      <c r="J133" s="31">
        <v>0.18249075200000001</v>
      </c>
      <c r="K133" s="31">
        <v>1.6E-2</v>
      </c>
      <c r="L133" s="29">
        <f t="shared" si="2"/>
        <v>1.6951219512195124</v>
      </c>
    </row>
    <row r="134" spans="1:12" x14ac:dyDescent="0.2">
      <c r="A134">
        <v>2132</v>
      </c>
      <c r="B134" s="43">
        <v>27</v>
      </c>
      <c r="C134" s="43">
        <v>27</v>
      </c>
      <c r="D134" s="43">
        <v>8</v>
      </c>
      <c r="E134" s="31">
        <v>0.29599999999999999</v>
      </c>
      <c r="F134" s="31">
        <v>0.25900000000000001</v>
      </c>
      <c r="G134" s="31">
        <v>0.37</v>
      </c>
      <c r="H134" s="31">
        <v>0.111</v>
      </c>
      <c r="I134" s="31">
        <v>0.185</v>
      </c>
      <c r="J134" s="31">
        <v>0.32</v>
      </c>
      <c r="K134" s="31">
        <v>7.3999999999999996E-2</v>
      </c>
      <c r="L134" s="29">
        <f t="shared" si="2"/>
        <v>2.2375809935205182</v>
      </c>
    </row>
    <row r="135" spans="1:12" x14ac:dyDescent="0.2">
      <c r="A135">
        <v>2133</v>
      </c>
      <c r="B135" s="43">
        <v>76</v>
      </c>
      <c r="C135" s="43">
        <v>76</v>
      </c>
      <c r="D135" s="43">
        <v>42</v>
      </c>
      <c r="E135" s="31">
        <v>0.55300000000000005</v>
      </c>
      <c r="F135" s="31">
        <v>0.14499999999999999</v>
      </c>
      <c r="G135" s="31">
        <v>0.28899999999999998</v>
      </c>
      <c r="H135" s="31">
        <v>0.30299999999999999</v>
      </c>
      <c r="I135" s="31">
        <v>0.25</v>
      </c>
      <c r="J135" s="31">
        <v>0.56000000000000005</v>
      </c>
      <c r="K135" s="31">
        <v>1.2999999999999999E-2</v>
      </c>
      <c r="L135" s="29">
        <f t="shared" si="2"/>
        <v>2.666666666666667</v>
      </c>
    </row>
    <row r="136" spans="1:12" x14ac:dyDescent="0.2">
      <c r="A136">
        <v>2134</v>
      </c>
      <c r="B136" s="43">
        <v>482</v>
      </c>
      <c r="C136" s="43">
        <v>482</v>
      </c>
      <c r="D136" s="43">
        <v>167</v>
      </c>
      <c r="E136" s="31">
        <v>0.34599999999999997</v>
      </c>
      <c r="F136" s="31">
        <v>0.39200000000000002</v>
      </c>
      <c r="G136" s="31">
        <v>0.255</v>
      </c>
      <c r="H136" s="31">
        <v>0.183</v>
      </c>
      <c r="I136" s="31">
        <v>0.16400000000000001</v>
      </c>
      <c r="J136" s="31">
        <v>0.34864300599999998</v>
      </c>
      <c r="K136" s="31">
        <v>6.0000000000000001E-3</v>
      </c>
      <c r="L136" s="29">
        <f t="shared" si="2"/>
        <v>2.119718309859155</v>
      </c>
    </row>
    <row r="137" spans="1:12" x14ac:dyDescent="0.2">
      <c r="A137">
        <v>2136</v>
      </c>
      <c r="B137" s="43">
        <v>31</v>
      </c>
      <c r="C137" s="43">
        <v>31</v>
      </c>
      <c r="D137" s="43">
        <v>6</v>
      </c>
      <c r="E137" s="31">
        <v>0.19400000000000001</v>
      </c>
      <c r="F137" s="31">
        <v>0.32300000000000001</v>
      </c>
      <c r="G137" s="31">
        <v>0.48399999999999999</v>
      </c>
      <c r="H137" s="31">
        <v>0.19400000000000001</v>
      </c>
      <c r="I137" s="31">
        <v>0</v>
      </c>
      <c r="J137" s="31">
        <v>0.19354838699999999</v>
      </c>
      <c r="K137" s="31">
        <v>0</v>
      </c>
      <c r="L137" s="29">
        <f t="shared" si="2"/>
        <v>1.873</v>
      </c>
    </row>
    <row r="138" spans="1:12" x14ac:dyDescent="0.2">
      <c r="A138">
        <v>2137</v>
      </c>
      <c r="E138" s="31">
        <v>0.39</v>
      </c>
      <c r="F138" s="31">
        <v>0.32600000000000001</v>
      </c>
      <c r="G138" s="31">
        <v>0.28399999999999997</v>
      </c>
      <c r="H138" s="31">
        <v>0.20599999999999999</v>
      </c>
      <c r="I138" s="31">
        <v>0.184</v>
      </c>
      <c r="J138" s="31">
        <v>0.39007092199999999</v>
      </c>
      <c r="K138" s="31">
        <v>0</v>
      </c>
      <c r="L138" s="29">
        <f t="shared" si="2"/>
        <v>2.2480000000000002</v>
      </c>
    </row>
    <row r="139" spans="1:12" x14ac:dyDescent="0.2">
      <c r="A139">
        <v>2138</v>
      </c>
      <c r="B139" s="43">
        <v>275</v>
      </c>
      <c r="C139" s="43">
        <v>275</v>
      </c>
      <c r="D139" s="43">
        <v>189</v>
      </c>
      <c r="E139" s="31">
        <v>0.68700000000000006</v>
      </c>
      <c r="F139" s="31">
        <v>0.10199999999999999</v>
      </c>
      <c r="G139" s="31">
        <v>0.185</v>
      </c>
      <c r="H139" s="31">
        <v>0.251</v>
      </c>
      <c r="I139" s="31">
        <v>0.436</v>
      </c>
      <c r="J139" s="31">
        <v>0.705223881</v>
      </c>
      <c r="K139" s="31">
        <v>2.5000000000000001E-2</v>
      </c>
      <c r="L139" s="29">
        <f t="shared" si="2"/>
        <v>3.0451282051282056</v>
      </c>
    </row>
    <row r="140" spans="1:12" x14ac:dyDescent="0.2">
      <c r="A140">
        <v>2139</v>
      </c>
      <c r="B140" s="43">
        <v>191</v>
      </c>
      <c r="C140" s="43">
        <v>191</v>
      </c>
      <c r="D140" s="43">
        <v>135</v>
      </c>
      <c r="E140" s="31">
        <v>0.70699999999999996</v>
      </c>
      <c r="F140" s="31">
        <v>0.11</v>
      </c>
      <c r="G140" s="31">
        <v>0.17299999999999999</v>
      </c>
      <c r="H140" s="31">
        <v>0.27700000000000002</v>
      </c>
      <c r="I140" s="31">
        <v>0.42899999999999999</v>
      </c>
      <c r="J140" s="31">
        <v>0.71428571399999996</v>
      </c>
      <c r="K140" s="31">
        <v>0.01</v>
      </c>
      <c r="L140" s="29">
        <f t="shared" si="2"/>
        <v>3.0333333333333337</v>
      </c>
    </row>
    <row r="141" spans="1:12" x14ac:dyDescent="0.2">
      <c r="A141">
        <v>2141</v>
      </c>
      <c r="B141" s="43">
        <v>297</v>
      </c>
      <c r="C141" s="43">
        <v>297</v>
      </c>
      <c r="D141" s="43">
        <v>220</v>
      </c>
      <c r="E141" s="31">
        <v>0.74099999999999999</v>
      </c>
      <c r="F141" s="31">
        <v>0.125</v>
      </c>
      <c r="G141" s="31">
        <v>0.108</v>
      </c>
      <c r="H141" s="31">
        <v>0.158</v>
      </c>
      <c r="I141" s="31">
        <v>0.58199999999999996</v>
      </c>
      <c r="J141" s="31">
        <v>0.76124567499999996</v>
      </c>
      <c r="K141" s="31">
        <v>2.7E-2</v>
      </c>
      <c r="L141" s="29">
        <f t="shared" si="2"/>
        <v>3.2302158273381294</v>
      </c>
    </row>
    <row r="142" spans="1:12" x14ac:dyDescent="0.2">
      <c r="A142">
        <v>2142</v>
      </c>
      <c r="B142" s="43">
        <v>276</v>
      </c>
      <c r="C142" s="43">
        <v>276</v>
      </c>
      <c r="D142" s="43">
        <v>217</v>
      </c>
      <c r="E142" s="31">
        <v>0.78600000000000003</v>
      </c>
      <c r="F142" s="31">
        <v>5.8000000000000003E-2</v>
      </c>
      <c r="G142" s="31">
        <v>0.13800000000000001</v>
      </c>
      <c r="H142" s="31">
        <v>0.27900000000000003</v>
      </c>
      <c r="I142" s="31">
        <v>0.50700000000000001</v>
      </c>
      <c r="J142" s="31">
        <v>0.80073800699999997</v>
      </c>
      <c r="K142" s="31">
        <v>1.7999999999999999E-2</v>
      </c>
      <c r="L142" s="29">
        <f t="shared" si="2"/>
        <v>3.2576374745417516</v>
      </c>
    </row>
    <row r="143" spans="1:12" x14ac:dyDescent="0.2">
      <c r="A143">
        <v>2143</v>
      </c>
      <c r="B143" s="43">
        <v>157</v>
      </c>
      <c r="C143" s="43">
        <v>157</v>
      </c>
      <c r="D143" s="43">
        <v>61</v>
      </c>
      <c r="E143" s="31">
        <v>0.38900000000000001</v>
      </c>
      <c r="F143" s="31">
        <v>0.255</v>
      </c>
      <c r="G143" s="31">
        <v>0.33100000000000002</v>
      </c>
      <c r="H143" s="31">
        <v>0.185</v>
      </c>
      <c r="I143" s="31">
        <v>0.20399999999999999</v>
      </c>
      <c r="J143" s="31">
        <v>0.39869281000000001</v>
      </c>
      <c r="K143" s="31">
        <v>2.5000000000000001E-2</v>
      </c>
      <c r="L143" s="29">
        <f t="shared" si="2"/>
        <v>2.3466666666666667</v>
      </c>
    </row>
    <row r="144" spans="1:12" x14ac:dyDescent="0.2">
      <c r="A144">
        <v>2144</v>
      </c>
      <c r="B144" s="43">
        <v>342</v>
      </c>
      <c r="C144" s="43">
        <v>342</v>
      </c>
      <c r="D144" s="43">
        <v>79</v>
      </c>
      <c r="E144" s="31">
        <v>0.23100000000000001</v>
      </c>
      <c r="F144" s="31">
        <v>0.48799999999999999</v>
      </c>
      <c r="G144" s="31">
        <v>0.27800000000000002</v>
      </c>
      <c r="H144" s="31">
        <v>0.14299999999999999</v>
      </c>
      <c r="I144" s="31">
        <v>8.7999999999999995E-2</v>
      </c>
      <c r="J144" s="31">
        <v>0.231671554</v>
      </c>
      <c r="K144" s="31">
        <v>3.0000000000000001E-3</v>
      </c>
      <c r="L144" s="29">
        <f t="shared" si="2"/>
        <v>1.8304914744232696</v>
      </c>
    </row>
    <row r="145" spans="1:12" x14ac:dyDescent="0.2">
      <c r="A145">
        <v>2145</v>
      </c>
      <c r="B145" s="43">
        <v>155</v>
      </c>
      <c r="C145" s="43">
        <v>155</v>
      </c>
      <c r="D145" s="43">
        <v>81</v>
      </c>
      <c r="E145" s="31">
        <v>0.52300000000000002</v>
      </c>
      <c r="F145" s="31">
        <v>0.16800000000000001</v>
      </c>
      <c r="G145" s="31">
        <v>0.28399999999999997</v>
      </c>
      <c r="H145" s="31">
        <v>0.2</v>
      </c>
      <c r="I145" s="31">
        <v>0.32300000000000001</v>
      </c>
      <c r="J145" s="31">
        <v>0.53642384099999996</v>
      </c>
      <c r="K145" s="31">
        <v>2.5999999999999999E-2</v>
      </c>
      <c r="L145" s="29">
        <f t="shared" si="2"/>
        <v>2.6981519507186862</v>
      </c>
    </row>
    <row r="146" spans="1:12" x14ac:dyDescent="0.2">
      <c r="A146">
        <v>2146</v>
      </c>
      <c r="E146" s="31">
        <v>0.438</v>
      </c>
      <c r="F146" s="31">
        <v>0.37</v>
      </c>
      <c r="G146" s="31">
        <v>0.13700000000000001</v>
      </c>
      <c r="H146" s="31">
        <v>0.26</v>
      </c>
      <c r="I146" s="31">
        <v>0.17799999999999999</v>
      </c>
      <c r="J146" s="31">
        <v>0.46376811600000001</v>
      </c>
      <c r="K146" s="31">
        <v>5.5E-2</v>
      </c>
      <c r="L146" s="29">
        <f t="shared" si="2"/>
        <v>2.2603174603174607</v>
      </c>
    </row>
    <row r="147" spans="1:12" x14ac:dyDescent="0.2">
      <c r="A147">
        <v>2148</v>
      </c>
      <c r="B147" s="43">
        <v>119</v>
      </c>
      <c r="C147" s="43">
        <v>119</v>
      </c>
      <c r="D147" s="43">
        <v>37</v>
      </c>
      <c r="E147" s="31">
        <v>0.311</v>
      </c>
      <c r="F147" s="31">
        <v>0.36099999999999999</v>
      </c>
      <c r="G147" s="31">
        <v>0.32800000000000001</v>
      </c>
      <c r="H147" s="31">
        <v>0.23499999999999999</v>
      </c>
      <c r="I147" s="31">
        <v>7.5999999999999998E-2</v>
      </c>
      <c r="J147" s="31">
        <v>0.31092437000000001</v>
      </c>
      <c r="K147" s="31">
        <v>0</v>
      </c>
      <c r="L147" s="29">
        <f t="shared" si="2"/>
        <v>2.0259999999999998</v>
      </c>
    </row>
    <row r="148" spans="1:12" x14ac:dyDescent="0.2">
      <c r="A148">
        <v>2150</v>
      </c>
      <c r="B148" s="43">
        <v>271</v>
      </c>
      <c r="C148" s="43">
        <v>271</v>
      </c>
      <c r="D148" s="43">
        <v>105</v>
      </c>
      <c r="E148" s="31">
        <v>0.38700000000000001</v>
      </c>
      <c r="F148" s="31">
        <v>0.35799999999999998</v>
      </c>
      <c r="G148" s="31">
        <v>0.24399999999999999</v>
      </c>
      <c r="H148" s="31">
        <v>0.25800000000000001</v>
      </c>
      <c r="I148" s="31">
        <v>0.129</v>
      </c>
      <c r="J148" s="31">
        <v>0.391791045</v>
      </c>
      <c r="K148" s="31">
        <v>1.0999999999999999E-2</v>
      </c>
      <c r="L148" s="29">
        <f t="shared" si="2"/>
        <v>2.159757330637007</v>
      </c>
    </row>
    <row r="149" spans="1:12" x14ac:dyDescent="0.2">
      <c r="A149">
        <v>2155</v>
      </c>
      <c r="B149" s="43">
        <v>244</v>
      </c>
      <c r="C149" s="43">
        <v>244</v>
      </c>
      <c r="D149" s="43">
        <v>92</v>
      </c>
      <c r="E149" s="31">
        <v>0.377</v>
      </c>
      <c r="F149" s="31">
        <v>0.29899999999999999</v>
      </c>
      <c r="G149" s="31">
        <v>0.316</v>
      </c>
      <c r="H149" s="31">
        <v>0.22500000000000001</v>
      </c>
      <c r="I149" s="31">
        <v>0.152</v>
      </c>
      <c r="J149" s="31">
        <v>0.38016528900000002</v>
      </c>
      <c r="K149" s="31">
        <v>8.0000000000000002E-3</v>
      </c>
      <c r="L149" s="29">
        <f t="shared" si="2"/>
        <v>2.2318548387096775</v>
      </c>
    </row>
    <row r="150" spans="1:12" x14ac:dyDescent="0.2">
      <c r="A150">
        <v>2156</v>
      </c>
      <c r="B150" s="43">
        <v>196</v>
      </c>
      <c r="C150" s="43">
        <v>196</v>
      </c>
      <c r="D150" s="43">
        <v>113</v>
      </c>
      <c r="E150" s="31">
        <v>0.57699999999999996</v>
      </c>
      <c r="F150" s="31">
        <v>0.20399999999999999</v>
      </c>
      <c r="G150" s="31">
        <v>0.219</v>
      </c>
      <c r="H150" s="31">
        <v>0.29599999999999999</v>
      </c>
      <c r="I150" s="31">
        <v>0.28100000000000003</v>
      </c>
      <c r="J150" s="31">
        <v>0.576530612</v>
      </c>
      <c r="K150" s="31">
        <v>0</v>
      </c>
      <c r="L150" s="29">
        <f t="shared" si="2"/>
        <v>2.6539999999999999</v>
      </c>
    </row>
    <row r="151" spans="1:12" x14ac:dyDescent="0.2">
      <c r="A151">
        <v>2157</v>
      </c>
      <c r="B151" s="43">
        <v>298</v>
      </c>
      <c r="C151" s="43">
        <v>298</v>
      </c>
      <c r="D151" s="43">
        <v>162</v>
      </c>
      <c r="E151" s="31">
        <v>0.54400000000000004</v>
      </c>
      <c r="F151" s="31">
        <v>0.255</v>
      </c>
      <c r="G151" s="31">
        <v>0.19800000000000001</v>
      </c>
      <c r="H151" s="31">
        <v>0.26500000000000001</v>
      </c>
      <c r="I151" s="31">
        <v>0.27900000000000003</v>
      </c>
      <c r="J151" s="31">
        <v>0.54545454500000001</v>
      </c>
      <c r="K151" s="31">
        <v>3.0000000000000001E-3</v>
      </c>
      <c r="L151" s="29">
        <f t="shared" si="2"/>
        <v>2.5697091273821466</v>
      </c>
    </row>
    <row r="152" spans="1:12" x14ac:dyDescent="0.2">
      <c r="A152">
        <v>2158</v>
      </c>
      <c r="B152" s="43">
        <v>200</v>
      </c>
      <c r="C152" s="43">
        <v>200</v>
      </c>
      <c r="D152" s="43">
        <v>93</v>
      </c>
      <c r="E152" s="31">
        <v>0.46500000000000002</v>
      </c>
      <c r="F152" s="31">
        <v>0.23499999999999999</v>
      </c>
      <c r="G152" s="31">
        <v>0.3</v>
      </c>
      <c r="H152" s="31">
        <v>0.245</v>
      </c>
      <c r="I152" s="31">
        <v>0.22</v>
      </c>
      <c r="J152" s="31">
        <v>0.46500000000000002</v>
      </c>
      <c r="K152" s="31">
        <v>0</v>
      </c>
      <c r="L152" s="29">
        <f t="shared" si="2"/>
        <v>2.4499999999999997</v>
      </c>
    </row>
    <row r="153" spans="1:12" x14ac:dyDescent="0.2">
      <c r="A153">
        <v>2159</v>
      </c>
      <c r="B153" s="43">
        <v>225</v>
      </c>
      <c r="C153" s="43">
        <v>225</v>
      </c>
      <c r="D153" s="43">
        <v>137</v>
      </c>
      <c r="E153" s="31">
        <v>0.60899999999999999</v>
      </c>
      <c r="F153" s="31">
        <v>0.19600000000000001</v>
      </c>
      <c r="G153" s="31">
        <v>0.191</v>
      </c>
      <c r="H153" s="31">
        <v>0.32</v>
      </c>
      <c r="I153" s="31">
        <v>0.28899999999999998</v>
      </c>
      <c r="J153" s="31">
        <v>0.61160714299999996</v>
      </c>
      <c r="K153" s="31">
        <v>4.0000000000000001E-3</v>
      </c>
      <c r="L153" s="29">
        <f t="shared" si="2"/>
        <v>2.7048192771084336</v>
      </c>
    </row>
    <row r="154" spans="1:12" x14ac:dyDescent="0.2">
      <c r="A154">
        <v>2160</v>
      </c>
      <c r="B154" s="43">
        <v>119</v>
      </c>
      <c r="C154" s="43">
        <v>119</v>
      </c>
      <c r="D154" s="43">
        <v>32</v>
      </c>
      <c r="E154" s="31">
        <v>0.26900000000000002</v>
      </c>
      <c r="F154" s="31">
        <v>0.37</v>
      </c>
      <c r="G154" s="31">
        <v>0.36099999999999999</v>
      </c>
      <c r="H154" s="31">
        <v>0.218</v>
      </c>
      <c r="I154" s="31">
        <v>0.05</v>
      </c>
      <c r="J154" s="31">
        <v>0.26890756300000002</v>
      </c>
      <c r="K154" s="31">
        <v>0</v>
      </c>
      <c r="L154" s="29">
        <f t="shared" si="2"/>
        <v>1.946</v>
      </c>
    </row>
    <row r="155" spans="1:12" x14ac:dyDescent="0.2">
      <c r="A155">
        <v>2161</v>
      </c>
      <c r="B155" s="43">
        <v>58</v>
      </c>
      <c r="C155" s="43">
        <v>58</v>
      </c>
      <c r="D155" s="43">
        <v>35</v>
      </c>
      <c r="E155" s="31">
        <v>0.60299999999999998</v>
      </c>
      <c r="F155" s="31">
        <v>0.13800000000000001</v>
      </c>
      <c r="G155" s="31">
        <v>0.25900000000000001</v>
      </c>
      <c r="H155" s="31">
        <v>0.34499999999999997</v>
      </c>
      <c r="I155" s="31">
        <v>0.25900000000000001</v>
      </c>
      <c r="J155" s="31">
        <v>0.60344827599999995</v>
      </c>
      <c r="K155" s="31">
        <v>0</v>
      </c>
      <c r="L155" s="29">
        <f t="shared" si="2"/>
        <v>2.7269999999999999</v>
      </c>
    </row>
    <row r="156" spans="1:12" x14ac:dyDescent="0.2">
      <c r="A156">
        <v>2162</v>
      </c>
      <c r="B156" s="43">
        <v>79</v>
      </c>
      <c r="C156" s="43">
        <v>79</v>
      </c>
      <c r="D156" s="43">
        <v>29</v>
      </c>
      <c r="E156" s="31">
        <v>0.36699999999999999</v>
      </c>
      <c r="F156" s="31">
        <v>0.35399999999999998</v>
      </c>
      <c r="G156" s="31">
        <v>0.26600000000000001</v>
      </c>
      <c r="H156" s="31">
        <v>0.27800000000000002</v>
      </c>
      <c r="I156" s="31">
        <v>8.8999999999999996E-2</v>
      </c>
      <c r="J156" s="31">
        <v>0.371794872</v>
      </c>
      <c r="K156" s="31">
        <v>1.2999999999999999E-2</v>
      </c>
      <c r="L156" s="29">
        <f t="shared" si="2"/>
        <v>2.1033434650455929</v>
      </c>
    </row>
    <row r="157" spans="1:12" x14ac:dyDescent="0.2">
      <c r="A157">
        <v>2166</v>
      </c>
      <c r="B157" s="43">
        <v>191</v>
      </c>
      <c r="C157" s="43">
        <v>224</v>
      </c>
      <c r="D157" s="43">
        <v>56</v>
      </c>
      <c r="E157" s="31">
        <v>0.25</v>
      </c>
      <c r="F157" s="31">
        <v>0.48699999999999999</v>
      </c>
      <c r="G157" s="31">
        <v>0.27700000000000002</v>
      </c>
      <c r="H157" s="31">
        <v>9.9000000000000005E-2</v>
      </c>
      <c r="I157" s="31">
        <v>2.1000000000000001E-2</v>
      </c>
      <c r="J157" s="31">
        <v>0.136094675</v>
      </c>
      <c r="K157" s="31">
        <v>0.115</v>
      </c>
      <c r="L157" s="29">
        <f t="shared" si="2"/>
        <v>1.6067796610169494</v>
      </c>
    </row>
    <row r="158" spans="1:12" x14ac:dyDescent="0.2">
      <c r="A158">
        <v>2167</v>
      </c>
      <c r="B158" s="43">
        <v>148</v>
      </c>
      <c r="C158" s="43">
        <v>148</v>
      </c>
      <c r="D158" s="43">
        <v>78</v>
      </c>
      <c r="E158" s="31">
        <v>0.52700000000000002</v>
      </c>
      <c r="F158" s="31">
        <v>0.16900000000000001</v>
      </c>
      <c r="G158" s="31">
        <v>0.30399999999999999</v>
      </c>
      <c r="H158" s="31">
        <v>0.27700000000000002</v>
      </c>
      <c r="I158" s="31">
        <v>0.25</v>
      </c>
      <c r="J158" s="31">
        <v>0.52702702700000004</v>
      </c>
      <c r="K158" s="31">
        <v>0</v>
      </c>
      <c r="L158" s="29">
        <f t="shared" si="2"/>
        <v>2.6080000000000001</v>
      </c>
    </row>
    <row r="159" spans="1:12" x14ac:dyDescent="0.2">
      <c r="A159">
        <v>2168</v>
      </c>
      <c r="B159" s="43">
        <v>241</v>
      </c>
      <c r="C159" s="43">
        <v>241</v>
      </c>
      <c r="D159" s="43">
        <v>87</v>
      </c>
      <c r="E159" s="31">
        <v>0.36099999999999999</v>
      </c>
      <c r="F159" s="31">
        <v>0.34</v>
      </c>
      <c r="G159" s="31">
        <v>0.29899999999999999</v>
      </c>
      <c r="H159" s="31">
        <v>0.20300000000000001</v>
      </c>
      <c r="I159" s="31">
        <v>0.158</v>
      </c>
      <c r="J159" s="31">
        <v>0.36099585099999998</v>
      </c>
      <c r="K159" s="31">
        <v>0</v>
      </c>
      <c r="L159" s="29">
        <f t="shared" si="2"/>
        <v>2.1789999999999998</v>
      </c>
    </row>
    <row r="160" spans="1:12" x14ac:dyDescent="0.2">
      <c r="A160">
        <v>2169</v>
      </c>
      <c r="B160" s="43">
        <v>203</v>
      </c>
      <c r="C160" s="43">
        <v>203</v>
      </c>
      <c r="D160" s="43">
        <v>134</v>
      </c>
      <c r="E160" s="31">
        <v>0.66</v>
      </c>
      <c r="F160" s="31">
        <v>9.9000000000000005E-2</v>
      </c>
      <c r="G160" s="31">
        <v>0.23599999999999999</v>
      </c>
      <c r="H160" s="31">
        <v>0.24099999999999999</v>
      </c>
      <c r="I160" s="31">
        <v>0.41899999999999998</v>
      </c>
      <c r="J160" s="31">
        <v>0.66336633700000003</v>
      </c>
      <c r="K160" s="31">
        <v>5.0000000000000001E-3</v>
      </c>
      <c r="L160" s="29">
        <f t="shared" si="2"/>
        <v>2.9849246231155777</v>
      </c>
    </row>
    <row r="161" spans="1:12" x14ac:dyDescent="0.2">
      <c r="A161">
        <v>2172</v>
      </c>
      <c r="B161" s="43">
        <v>416</v>
      </c>
      <c r="C161" s="43">
        <v>416</v>
      </c>
      <c r="D161" s="43">
        <v>199</v>
      </c>
      <c r="E161" s="31">
        <v>0.47799999999999998</v>
      </c>
      <c r="F161" s="31">
        <v>0.27400000000000002</v>
      </c>
      <c r="G161" s="31">
        <v>0.21199999999999999</v>
      </c>
      <c r="H161" s="31">
        <v>0.23300000000000001</v>
      </c>
      <c r="I161" s="31">
        <v>0.245</v>
      </c>
      <c r="J161" s="31">
        <v>0.49625935199999999</v>
      </c>
      <c r="K161" s="31">
        <v>3.5999999999999997E-2</v>
      </c>
      <c r="L161" s="29">
        <f t="shared" si="2"/>
        <v>2.4657676348547715</v>
      </c>
    </row>
    <row r="162" spans="1:12" x14ac:dyDescent="0.2">
      <c r="A162">
        <v>2173</v>
      </c>
      <c r="B162" s="43">
        <v>437</v>
      </c>
      <c r="C162" s="43">
        <v>437</v>
      </c>
      <c r="D162" s="43">
        <v>253</v>
      </c>
      <c r="E162" s="31">
        <v>0.57899999999999996</v>
      </c>
      <c r="F162" s="31">
        <v>0.17199999999999999</v>
      </c>
      <c r="G162" s="31">
        <v>0.23300000000000001</v>
      </c>
      <c r="H162" s="31">
        <v>0.23799999999999999</v>
      </c>
      <c r="I162" s="31">
        <v>0.34100000000000003</v>
      </c>
      <c r="J162" s="31">
        <v>0.58837209300000004</v>
      </c>
      <c r="K162" s="31">
        <v>1.6E-2</v>
      </c>
      <c r="L162" s="29">
        <f t="shared" si="2"/>
        <v>2.7601626016260163</v>
      </c>
    </row>
    <row r="163" spans="1:12" x14ac:dyDescent="0.2">
      <c r="A163">
        <v>2174</v>
      </c>
      <c r="B163" s="43">
        <v>72</v>
      </c>
      <c r="C163" s="43">
        <v>72</v>
      </c>
      <c r="D163" s="43">
        <v>22</v>
      </c>
      <c r="E163" s="31">
        <v>0.30599999999999999</v>
      </c>
      <c r="F163" s="31">
        <v>0.38900000000000001</v>
      </c>
      <c r="G163" s="31">
        <v>0.27800000000000002</v>
      </c>
      <c r="H163" s="31">
        <v>0.23599999999999999</v>
      </c>
      <c r="I163" s="31">
        <v>6.9000000000000006E-2</v>
      </c>
      <c r="J163" s="31">
        <v>0.31428571399999999</v>
      </c>
      <c r="K163" s="31">
        <v>2.8000000000000001E-2</v>
      </c>
      <c r="L163" s="29">
        <f t="shared" si="2"/>
        <v>1.9845679012345681</v>
      </c>
    </row>
    <row r="164" spans="1:12" x14ac:dyDescent="0.2">
      <c r="A164">
        <v>2175</v>
      </c>
      <c r="B164" s="43">
        <v>261</v>
      </c>
      <c r="C164" s="43">
        <v>261</v>
      </c>
      <c r="D164" s="43">
        <v>151</v>
      </c>
      <c r="E164" s="31">
        <v>0.57899999999999996</v>
      </c>
      <c r="F164" s="31">
        <v>0.123</v>
      </c>
      <c r="G164" s="31">
        <v>0.29099999999999998</v>
      </c>
      <c r="H164" s="31">
        <v>0.27200000000000002</v>
      </c>
      <c r="I164" s="31">
        <v>0.307</v>
      </c>
      <c r="J164" s="31">
        <v>0.583011583</v>
      </c>
      <c r="K164" s="31">
        <v>8.0000000000000002E-3</v>
      </c>
      <c r="L164" s="29">
        <f t="shared" si="2"/>
        <v>2.7711693548387095</v>
      </c>
    </row>
    <row r="165" spans="1:12" x14ac:dyDescent="0.2">
      <c r="A165">
        <v>2176</v>
      </c>
      <c r="B165" s="43">
        <v>255</v>
      </c>
      <c r="C165" s="43">
        <v>255</v>
      </c>
      <c r="D165" s="43">
        <v>101</v>
      </c>
      <c r="E165" s="31">
        <v>0.39600000000000002</v>
      </c>
      <c r="F165" s="31">
        <v>0.28199999999999997</v>
      </c>
      <c r="G165" s="31">
        <v>0.318</v>
      </c>
      <c r="H165" s="31">
        <v>0.26700000000000002</v>
      </c>
      <c r="I165" s="31">
        <v>0.129</v>
      </c>
      <c r="J165" s="31">
        <v>0.39763779500000002</v>
      </c>
      <c r="K165" s="31">
        <v>4.0000000000000001E-3</v>
      </c>
      <c r="L165" s="29">
        <f t="shared" si="2"/>
        <v>2.2439759036144578</v>
      </c>
    </row>
    <row r="166" spans="1:12" x14ac:dyDescent="0.2">
      <c r="A166">
        <v>2177</v>
      </c>
      <c r="B166" s="43">
        <v>226</v>
      </c>
      <c r="C166" s="43">
        <v>226</v>
      </c>
      <c r="D166" s="43">
        <v>66</v>
      </c>
      <c r="E166" s="31">
        <v>0.29199999999999998</v>
      </c>
      <c r="F166" s="31">
        <v>0.39400000000000002</v>
      </c>
      <c r="G166" s="31">
        <v>0.29599999999999999</v>
      </c>
      <c r="H166" s="31">
        <v>0.23499999999999999</v>
      </c>
      <c r="I166" s="31">
        <v>5.8000000000000003E-2</v>
      </c>
      <c r="J166" s="31">
        <v>0.29729729700000002</v>
      </c>
      <c r="K166" s="31">
        <v>1.7999999999999999E-2</v>
      </c>
      <c r="L166" s="29">
        <f t="shared" si="2"/>
        <v>1.9582484725050915</v>
      </c>
    </row>
    <row r="167" spans="1:12" x14ac:dyDescent="0.2">
      <c r="A167">
        <v>2179</v>
      </c>
      <c r="B167" s="43">
        <v>396</v>
      </c>
      <c r="C167" s="43">
        <v>396</v>
      </c>
      <c r="D167" s="43">
        <v>54</v>
      </c>
      <c r="E167" s="31">
        <v>0.13600000000000001</v>
      </c>
      <c r="F167" s="31">
        <v>0.60599999999999998</v>
      </c>
      <c r="G167" s="31">
        <v>0.20499999999999999</v>
      </c>
      <c r="H167" s="31">
        <v>0.10100000000000001</v>
      </c>
      <c r="I167" s="31">
        <v>3.5000000000000003E-2</v>
      </c>
      <c r="J167" s="31">
        <v>0.14399999999999999</v>
      </c>
      <c r="K167" s="31">
        <v>5.2999999999999999E-2</v>
      </c>
      <c r="L167" s="29">
        <f t="shared" si="2"/>
        <v>1.5406546990496306</v>
      </c>
    </row>
    <row r="168" spans="1:12" x14ac:dyDescent="0.2">
      <c r="A168">
        <v>2180</v>
      </c>
      <c r="B168" s="43">
        <v>321</v>
      </c>
      <c r="C168" s="43">
        <v>321</v>
      </c>
      <c r="D168" s="43">
        <v>151</v>
      </c>
      <c r="E168" s="31">
        <v>0.47</v>
      </c>
      <c r="F168" s="31">
        <v>0.24299999999999999</v>
      </c>
      <c r="G168" s="31">
        <v>0.28699999999999998</v>
      </c>
      <c r="H168" s="31">
        <v>0.27400000000000002</v>
      </c>
      <c r="I168" s="31">
        <v>0.19600000000000001</v>
      </c>
      <c r="J168" s="31">
        <v>0.47040498400000003</v>
      </c>
      <c r="K168" s="31">
        <v>0</v>
      </c>
      <c r="L168" s="29">
        <f t="shared" si="2"/>
        <v>2.423</v>
      </c>
    </row>
    <row r="169" spans="1:12" x14ac:dyDescent="0.2">
      <c r="A169">
        <v>2181</v>
      </c>
      <c r="B169" s="43">
        <v>180</v>
      </c>
      <c r="C169" s="43">
        <v>180</v>
      </c>
      <c r="D169" s="43">
        <v>127</v>
      </c>
      <c r="E169" s="31">
        <v>0.70599999999999996</v>
      </c>
      <c r="F169" s="31">
        <v>8.8999999999999996E-2</v>
      </c>
      <c r="G169" s="31">
        <v>0.20599999999999999</v>
      </c>
      <c r="H169" s="31">
        <v>0.30599999999999999</v>
      </c>
      <c r="I169" s="31">
        <v>0.4</v>
      </c>
      <c r="J169" s="31">
        <v>0.70555555599999997</v>
      </c>
      <c r="K169" s="31">
        <v>0</v>
      </c>
      <c r="L169" s="29">
        <f t="shared" si="2"/>
        <v>3.0190000000000001</v>
      </c>
    </row>
    <row r="170" spans="1:12" x14ac:dyDescent="0.2">
      <c r="A170">
        <v>2182</v>
      </c>
      <c r="B170" s="43">
        <v>315</v>
      </c>
      <c r="C170" s="43">
        <v>315</v>
      </c>
      <c r="D170" s="43">
        <v>163</v>
      </c>
      <c r="E170" s="31">
        <v>0.51700000000000002</v>
      </c>
      <c r="F170" s="31">
        <v>0.22900000000000001</v>
      </c>
      <c r="G170" s="31">
        <v>0.21299999999999999</v>
      </c>
      <c r="H170" s="31">
        <v>0.187</v>
      </c>
      <c r="I170" s="31">
        <v>0.33</v>
      </c>
      <c r="J170" s="31">
        <v>0.53973509900000005</v>
      </c>
      <c r="K170" s="31">
        <v>4.1000000000000002E-2</v>
      </c>
      <c r="L170" s="29">
        <f t="shared" si="2"/>
        <v>2.6444212721584988</v>
      </c>
    </row>
    <row r="171" spans="1:12" x14ac:dyDescent="0.2">
      <c r="A171">
        <v>2183</v>
      </c>
      <c r="B171" s="43">
        <v>205</v>
      </c>
      <c r="C171" s="43">
        <v>205</v>
      </c>
      <c r="D171" s="43">
        <v>167</v>
      </c>
      <c r="E171" s="31">
        <v>0.81499999999999995</v>
      </c>
      <c r="F171" s="31">
        <v>3.9E-2</v>
      </c>
      <c r="G171" s="31">
        <v>0.13200000000000001</v>
      </c>
      <c r="H171" s="31">
        <v>0.254</v>
      </c>
      <c r="I171" s="31">
        <v>0.56100000000000005</v>
      </c>
      <c r="J171" s="31">
        <v>0.82673267299999997</v>
      </c>
      <c r="K171" s="31">
        <v>1.4999999999999999E-2</v>
      </c>
      <c r="L171" s="29">
        <f t="shared" si="2"/>
        <v>3.3593908629441627</v>
      </c>
    </row>
    <row r="172" spans="1:12" x14ac:dyDescent="0.2">
      <c r="A172">
        <v>2185</v>
      </c>
      <c r="B172" s="43">
        <v>343</v>
      </c>
      <c r="C172" s="43">
        <v>343</v>
      </c>
      <c r="D172" s="43">
        <v>239</v>
      </c>
      <c r="E172" s="31">
        <v>0.69699999999999995</v>
      </c>
      <c r="F172" s="31">
        <v>0.10199999999999999</v>
      </c>
      <c r="G172" s="31">
        <v>0.20100000000000001</v>
      </c>
      <c r="H172" s="31">
        <v>0.254</v>
      </c>
      <c r="I172" s="31">
        <v>0.443</v>
      </c>
      <c r="J172" s="31">
        <v>0.69679300300000002</v>
      </c>
      <c r="K172" s="31">
        <v>0</v>
      </c>
      <c r="L172" s="29">
        <f t="shared" si="2"/>
        <v>3.0380000000000003</v>
      </c>
    </row>
    <row r="173" spans="1:12" x14ac:dyDescent="0.2">
      <c r="A173">
        <v>2189</v>
      </c>
      <c r="B173" s="43">
        <v>192</v>
      </c>
      <c r="C173" s="43">
        <v>192</v>
      </c>
      <c r="D173" s="43">
        <v>51</v>
      </c>
      <c r="E173" s="31">
        <v>0.26600000000000001</v>
      </c>
      <c r="F173" s="31">
        <v>0.438</v>
      </c>
      <c r="G173" s="31">
        <v>0.29699999999999999</v>
      </c>
      <c r="H173" s="31">
        <v>0.20300000000000001</v>
      </c>
      <c r="I173" s="31">
        <v>6.3E-2</v>
      </c>
      <c r="J173" s="31">
        <v>0.265625</v>
      </c>
      <c r="K173" s="31">
        <v>0</v>
      </c>
      <c r="L173" s="29">
        <f t="shared" si="2"/>
        <v>1.893</v>
      </c>
    </row>
    <row r="174" spans="1:12" x14ac:dyDescent="0.2">
      <c r="A174">
        <v>2190</v>
      </c>
      <c r="B174" s="43">
        <v>203</v>
      </c>
      <c r="C174" s="43">
        <v>203</v>
      </c>
      <c r="D174" s="43">
        <v>132</v>
      </c>
      <c r="E174" s="31">
        <v>0.65</v>
      </c>
      <c r="F174" s="31">
        <v>8.8999999999999996E-2</v>
      </c>
      <c r="G174" s="31">
        <v>0.251</v>
      </c>
      <c r="H174" s="31">
        <v>0.35499999999999998</v>
      </c>
      <c r="I174" s="31">
        <v>0.29599999999999999</v>
      </c>
      <c r="J174" s="31">
        <v>0.65671641800000002</v>
      </c>
      <c r="K174" s="31">
        <v>0.01</v>
      </c>
      <c r="L174" s="29">
        <f t="shared" si="2"/>
        <v>2.8686868686868685</v>
      </c>
    </row>
    <row r="175" spans="1:12" x14ac:dyDescent="0.2">
      <c r="A175">
        <v>2191</v>
      </c>
      <c r="B175" s="43">
        <v>314</v>
      </c>
      <c r="C175" s="43">
        <v>314</v>
      </c>
      <c r="D175" s="43">
        <v>109</v>
      </c>
      <c r="E175" s="31">
        <v>0.34699999999999998</v>
      </c>
      <c r="F175" s="31">
        <v>0.33400000000000002</v>
      </c>
      <c r="G175" s="31">
        <v>0.312</v>
      </c>
      <c r="H175" s="31">
        <v>0.20699999999999999</v>
      </c>
      <c r="I175" s="31">
        <v>0.14000000000000001</v>
      </c>
      <c r="J175" s="31">
        <v>0.34935897399999999</v>
      </c>
      <c r="K175" s="31">
        <v>6.0000000000000001E-3</v>
      </c>
      <c r="L175" s="29">
        <f t="shared" si="2"/>
        <v>2.1519114688128775</v>
      </c>
    </row>
    <row r="176" spans="1:12" x14ac:dyDescent="0.2">
      <c r="A176">
        <v>2196</v>
      </c>
      <c r="B176" s="43">
        <v>149</v>
      </c>
      <c r="C176" s="43">
        <v>149</v>
      </c>
      <c r="D176" s="43">
        <v>45</v>
      </c>
      <c r="E176" s="31">
        <v>0.30199999999999999</v>
      </c>
      <c r="F176" s="31">
        <v>0.38300000000000001</v>
      </c>
      <c r="G176" s="31">
        <v>0.309</v>
      </c>
      <c r="H176" s="31">
        <v>0.18099999999999999</v>
      </c>
      <c r="I176" s="31">
        <v>0.121</v>
      </c>
      <c r="J176" s="31">
        <v>0.30405405400000002</v>
      </c>
      <c r="K176" s="31">
        <v>7.0000000000000001E-3</v>
      </c>
      <c r="L176" s="29">
        <f t="shared" si="2"/>
        <v>2.0422960725075523</v>
      </c>
    </row>
    <row r="177" spans="1:12" x14ac:dyDescent="0.2">
      <c r="A177">
        <v>2198</v>
      </c>
      <c r="B177" s="43">
        <v>334</v>
      </c>
      <c r="C177" s="43">
        <v>334</v>
      </c>
      <c r="D177" s="43">
        <v>101</v>
      </c>
      <c r="E177" s="31">
        <v>0.30199999999999999</v>
      </c>
      <c r="F177" s="31">
        <v>0.46400000000000002</v>
      </c>
      <c r="G177" s="31">
        <v>0.22800000000000001</v>
      </c>
      <c r="H177" s="31">
        <v>0.189</v>
      </c>
      <c r="I177" s="31">
        <v>0.114</v>
      </c>
      <c r="J177" s="31">
        <v>0.304216867</v>
      </c>
      <c r="K177" s="31">
        <v>6.0000000000000001E-3</v>
      </c>
      <c r="L177" s="29">
        <f t="shared" si="2"/>
        <v>1.9547283702213281</v>
      </c>
    </row>
    <row r="178" spans="1:12" x14ac:dyDescent="0.2">
      <c r="A178">
        <v>2199</v>
      </c>
      <c r="B178" s="43">
        <v>194</v>
      </c>
      <c r="C178" s="43">
        <v>194</v>
      </c>
      <c r="D178" s="43">
        <v>42</v>
      </c>
      <c r="E178" s="31">
        <v>0.216</v>
      </c>
      <c r="F178" s="31">
        <v>0.39200000000000002</v>
      </c>
      <c r="G178" s="31">
        <v>0.32</v>
      </c>
      <c r="H178" s="31">
        <v>0.155</v>
      </c>
      <c r="I178" s="31">
        <v>6.2E-2</v>
      </c>
      <c r="J178" s="31">
        <v>0.233333333</v>
      </c>
      <c r="K178" s="31">
        <v>7.1999999999999995E-2</v>
      </c>
      <c r="L178" s="29">
        <f t="shared" si="2"/>
        <v>1.8803879310344824</v>
      </c>
    </row>
    <row r="179" spans="1:12" x14ac:dyDescent="0.2">
      <c r="A179">
        <v>2201</v>
      </c>
      <c r="B179" s="43">
        <v>115</v>
      </c>
      <c r="C179" s="43">
        <v>115</v>
      </c>
      <c r="D179" s="43">
        <v>89</v>
      </c>
      <c r="E179" s="31">
        <v>0.77400000000000002</v>
      </c>
      <c r="F179" s="31">
        <v>5.1999999999999998E-2</v>
      </c>
      <c r="G179" s="31">
        <v>0.16500000000000001</v>
      </c>
      <c r="H179" s="31">
        <v>0.20899999999999999</v>
      </c>
      <c r="I179" s="31">
        <v>0.56499999999999995</v>
      </c>
      <c r="J179" s="31">
        <v>0.78070175399999997</v>
      </c>
      <c r="K179" s="31">
        <v>8.9999999999999993E-3</v>
      </c>
      <c r="L179" s="29">
        <f t="shared" si="2"/>
        <v>3.2986881937436929</v>
      </c>
    </row>
    <row r="180" spans="1:12" x14ac:dyDescent="0.2">
      <c r="A180">
        <v>2205</v>
      </c>
      <c r="B180" s="43">
        <v>206</v>
      </c>
      <c r="C180" s="43">
        <v>206</v>
      </c>
      <c r="D180" s="43">
        <v>120</v>
      </c>
      <c r="E180" s="31">
        <v>0.58299999999999996</v>
      </c>
      <c r="F180" s="31">
        <v>0.155</v>
      </c>
      <c r="G180" s="31">
        <v>0.252</v>
      </c>
      <c r="H180" s="31">
        <v>0.36399999999999999</v>
      </c>
      <c r="I180" s="31">
        <v>0.218</v>
      </c>
      <c r="J180" s="31">
        <v>0.58823529399999996</v>
      </c>
      <c r="K180" s="31">
        <v>0.01</v>
      </c>
      <c r="L180" s="29">
        <f t="shared" si="2"/>
        <v>2.6494949494949496</v>
      </c>
    </row>
    <row r="181" spans="1:12" x14ac:dyDescent="0.2">
      <c r="A181">
        <v>2206</v>
      </c>
      <c r="B181" s="43">
        <v>138</v>
      </c>
      <c r="C181" s="43">
        <v>138</v>
      </c>
      <c r="D181" s="43">
        <v>40</v>
      </c>
      <c r="E181" s="31">
        <v>0.28999999999999998</v>
      </c>
      <c r="F181" s="31">
        <v>0.40600000000000003</v>
      </c>
      <c r="G181" s="31">
        <v>0.26800000000000002</v>
      </c>
      <c r="H181" s="31">
        <v>0.152</v>
      </c>
      <c r="I181" s="31">
        <v>0.13800000000000001</v>
      </c>
      <c r="J181" s="31">
        <v>0.30075188000000003</v>
      </c>
      <c r="K181" s="31">
        <v>3.5999999999999997E-2</v>
      </c>
      <c r="L181" s="29">
        <f t="shared" si="2"/>
        <v>2.0228215767634858</v>
      </c>
    </row>
    <row r="182" spans="1:12" x14ac:dyDescent="0.2">
      <c r="A182">
        <v>2207</v>
      </c>
      <c r="B182" s="43">
        <v>79</v>
      </c>
      <c r="C182" s="43">
        <v>79</v>
      </c>
      <c r="D182" s="43">
        <v>38</v>
      </c>
      <c r="E182" s="31">
        <v>0.48099999999999998</v>
      </c>
      <c r="F182" s="31">
        <v>0.29099999999999998</v>
      </c>
      <c r="G182" s="31">
        <v>0.22800000000000001</v>
      </c>
      <c r="H182" s="31">
        <v>0.32900000000000001</v>
      </c>
      <c r="I182" s="31">
        <v>0.152</v>
      </c>
      <c r="J182" s="31">
        <v>0.48101265799999998</v>
      </c>
      <c r="K182" s="31">
        <v>0</v>
      </c>
      <c r="L182" s="29">
        <f t="shared" si="2"/>
        <v>2.3420000000000001</v>
      </c>
    </row>
    <row r="183" spans="1:12" x14ac:dyDescent="0.2">
      <c r="A183">
        <v>2209</v>
      </c>
      <c r="B183" s="43">
        <v>312</v>
      </c>
      <c r="C183" s="43">
        <v>312</v>
      </c>
      <c r="D183" s="43">
        <v>133</v>
      </c>
      <c r="E183" s="31">
        <v>0.42599999999999999</v>
      </c>
      <c r="F183" s="31">
        <v>0.30099999999999999</v>
      </c>
      <c r="G183" s="31">
        <v>0.25600000000000001</v>
      </c>
      <c r="H183" s="31">
        <v>0.26</v>
      </c>
      <c r="I183" s="31">
        <v>0.16700000000000001</v>
      </c>
      <c r="J183" s="31">
        <v>0.43322475599999999</v>
      </c>
      <c r="K183" s="31">
        <v>1.6E-2</v>
      </c>
      <c r="L183" s="29">
        <f t="shared" si="2"/>
        <v>2.2977642276422765</v>
      </c>
    </row>
    <row r="184" spans="1:12" x14ac:dyDescent="0.2">
      <c r="A184">
        <v>2214</v>
      </c>
      <c r="B184" s="43">
        <v>146</v>
      </c>
      <c r="C184" s="43">
        <v>146</v>
      </c>
      <c r="D184" s="43">
        <v>62</v>
      </c>
      <c r="E184" s="31">
        <v>0.42499999999999999</v>
      </c>
      <c r="F184" s="31">
        <v>0.247</v>
      </c>
      <c r="G184" s="31">
        <v>0.315</v>
      </c>
      <c r="H184" s="31">
        <v>0.26700000000000002</v>
      </c>
      <c r="I184" s="31">
        <v>0.158</v>
      </c>
      <c r="J184" s="31">
        <v>0.43055555600000001</v>
      </c>
      <c r="K184" s="31">
        <v>1.4E-2</v>
      </c>
      <c r="L184" s="29">
        <f t="shared" si="2"/>
        <v>2.3427991886409738</v>
      </c>
    </row>
    <row r="185" spans="1:12" x14ac:dyDescent="0.2">
      <c r="A185">
        <v>2215</v>
      </c>
      <c r="B185" s="43">
        <v>330</v>
      </c>
      <c r="C185" s="43">
        <v>330</v>
      </c>
      <c r="D185" s="43">
        <v>71</v>
      </c>
      <c r="E185" s="31">
        <v>0.215</v>
      </c>
      <c r="F185" s="31">
        <v>0.49399999999999999</v>
      </c>
      <c r="G185" s="31">
        <v>0.221</v>
      </c>
      <c r="H185" s="31">
        <v>0.161</v>
      </c>
      <c r="I185" s="31">
        <v>5.5E-2</v>
      </c>
      <c r="J185" s="31">
        <v>0.23127035800000001</v>
      </c>
      <c r="K185" s="31">
        <v>7.0000000000000007E-2</v>
      </c>
      <c r="L185" s="29">
        <f t="shared" si="2"/>
        <v>1.7623655913978495</v>
      </c>
    </row>
    <row r="186" spans="1:12" x14ac:dyDescent="0.2">
      <c r="A186">
        <v>2218</v>
      </c>
      <c r="B186" s="43">
        <v>221</v>
      </c>
      <c r="C186" s="43">
        <v>221</v>
      </c>
      <c r="D186" s="43">
        <v>96</v>
      </c>
      <c r="E186" s="31">
        <v>0.434</v>
      </c>
      <c r="F186" s="31">
        <v>0.222</v>
      </c>
      <c r="G186" s="31">
        <v>0.33</v>
      </c>
      <c r="H186" s="31">
        <v>0.26700000000000002</v>
      </c>
      <c r="I186" s="31">
        <v>0.16700000000000001</v>
      </c>
      <c r="J186" s="31">
        <v>0.44036697200000002</v>
      </c>
      <c r="K186" s="31">
        <v>1.4E-2</v>
      </c>
      <c r="L186" s="29">
        <f t="shared" si="2"/>
        <v>2.3843813387423936</v>
      </c>
    </row>
    <row r="187" spans="1:12" x14ac:dyDescent="0.2">
      <c r="A187">
        <v>2219</v>
      </c>
      <c r="B187" s="43">
        <v>689</v>
      </c>
      <c r="C187" s="43">
        <v>689</v>
      </c>
      <c r="D187" s="43">
        <v>391</v>
      </c>
      <c r="E187" s="31">
        <v>0.56699999999999995</v>
      </c>
      <c r="F187" s="31">
        <v>0.17699999999999999</v>
      </c>
      <c r="G187" s="31">
        <v>0.23499999999999999</v>
      </c>
      <c r="H187" s="31">
        <v>0.26</v>
      </c>
      <c r="I187" s="31">
        <v>0.308</v>
      </c>
      <c r="J187" s="31">
        <v>0.57925925899999997</v>
      </c>
      <c r="K187" s="31">
        <v>0.02</v>
      </c>
      <c r="L187" s="29">
        <f t="shared" si="2"/>
        <v>2.713265306122449</v>
      </c>
    </row>
    <row r="188" spans="1:12" x14ac:dyDescent="0.2">
      <c r="A188">
        <v>2220</v>
      </c>
      <c r="B188" s="43">
        <v>503</v>
      </c>
      <c r="C188" s="43">
        <v>503</v>
      </c>
      <c r="D188" s="43">
        <v>335</v>
      </c>
      <c r="E188" s="31">
        <v>0.66600000000000004</v>
      </c>
      <c r="F188" s="31">
        <v>9.0999999999999998E-2</v>
      </c>
      <c r="G188" s="31">
        <v>0.183</v>
      </c>
      <c r="H188" s="31">
        <v>0.3</v>
      </c>
      <c r="I188" s="31">
        <v>0.36599999999999999</v>
      </c>
      <c r="J188" s="31">
        <v>0.70824524300000002</v>
      </c>
      <c r="K188" s="31">
        <v>0.06</v>
      </c>
      <c r="L188" s="29">
        <f t="shared" si="2"/>
        <v>3.0010638297872338</v>
      </c>
    </row>
    <row r="189" spans="1:12" x14ac:dyDescent="0.2">
      <c r="A189">
        <v>2222</v>
      </c>
      <c r="B189" s="43">
        <v>273</v>
      </c>
      <c r="C189" s="43">
        <v>273</v>
      </c>
      <c r="D189" s="43">
        <v>213</v>
      </c>
      <c r="E189" s="31">
        <v>0.78</v>
      </c>
      <c r="F189" s="31">
        <v>0.04</v>
      </c>
      <c r="G189" s="31">
        <v>0.17199999999999999</v>
      </c>
      <c r="H189" s="31">
        <v>0.27500000000000002</v>
      </c>
      <c r="I189" s="31">
        <v>0.505</v>
      </c>
      <c r="J189" s="31">
        <v>0.78597786000000003</v>
      </c>
      <c r="K189" s="31">
        <v>7.0000000000000001E-3</v>
      </c>
      <c r="L189" s="29">
        <f t="shared" si="2"/>
        <v>3.2517623363544814</v>
      </c>
    </row>
    <row r="190" spans="1:12" x14ac:dyDescent="0.2">
      <c r="A190">
        <v>2223</v>
      </c>
      <c r="B190" s="43">
        <v>195</v>
      </c>
      <c r="C190" s="43">
        <v>195</v>
      </c>
      <c r="D190" s="43">
        <v>153</v>
      </c>
      <c r="E190" s="31">
        <v>0.78500000000000003</v>
      </c>
      <c r="F190" s="31">
        <v>7.1999999999999995E-2</v>
      </c>
      <c r="G190" s="31">
        <v>0.14399999999999999</v>
      </c>
      <c r="H190" s="31">
        <v>0.28199999999999997</v>
      </c>
      <c r="I190" s="31">
        <v>0.503</v>
      </c>
      <c r="J190" s="31">
        <v>0.78461538500000005</v>
      </c>
      <c r="K190" s="31">
        <v>0</v>
      </c>
      <c r="L190" s="29">
        <f t="shared" si="2"/>
        <v>3.218</v>
      </c>
    </row>
    <row r="191" spans="1:12" x14ac:dyDescent="0.2">
      <c r="A191">
        <v>2225</v>
      </c>
      <c r="B191" s="43">
        <v>157</v>
      </c>
      <c r="C191" s="43">
        <v>157</v>
      </c>
      <c r="D191" s="43">
        <v>106</v>
      </c>
      <c r="E191" s="31">
        <v>0.67500000000000004</v>
      </c>
      <c r="F191" s="31">
        <v>0.153</v>
      </c>
      <c r="G191" s="31">
        <v>0.153</v>
      </c>
      <c r="H191" s="31">
        <v>0.28699999999999998</v>
      </c>
      <c r="I191" s="31">
        <v>0.38900000000000001</v>
      </c>
      <c r="J191" s="31">
        <v>0.68831168799999998</v>
      </c>
      <c r="K191" s="31">
        <v>1.9E-2</v>
      </c>
      <c r="L191" s="29">
        <f t="shared" si="2"/>
        <v>2.9317023445463812</v>
      </c>
    </row>
    <row r="192" spans="1:12" x14ac:dyDescent="0.2">
      <c r="A192">
        <v>2227</v>
      </c>
      <c r="B192" s="43">
        <v>132</v>
      </c>
      <c r="C192" s="43">
        <v>132</v>
      </c>
      <c r="D192" s="43">
        <v>66</v>
      </c>
      <c r="E192" s="31">
        <v>0.5</v>
      </c>
      <c r="F192" s="31">
        <v>0.13600000000000001</v>
      </c>
      <c r="G192" s="31">
        <v>0.35599999999999998</v>
      </c>
      <c r="H192" s="31">
        <v>0.30299999999999999</v>
      </c>
      <c r="I192" s="31">
        <v>0.19700000000000001</v>
      </c>
      <c r="J192" s="31">
        <v>0.50381679400000001</v>
      </c>
      <c r="K192" s="31">
        <v>8.0000000000000002E-3</v>
      </c>
      <c r="L192" s="29">
        <f t="shared" si="2"/>
        <v>2.565524193548387</v>
      </c>
    </row>
    <row r="193" spans="1:12" x14ac:dyDescent="0.2">
      <c r="A193">
        <v>2229</v>
      </c>
      <c r="B193" s="43">
        <v>255</v>
      </c>
      <c r="C193" s="43">
        <v>255</v>
      </c>
      <c r="D193" s="43">
        <v>149</v>
      </c>
      <c r="E193" s="31">
        <v>0.58399999999999996</v>
      </c>
      <c r="F193" s="31">
        <v>0.19600000000000001</v>
      </c>
      <c r="G193" s="31">
        <v>0.216</v>
      </c>
      <c r="H193" s="31">
        <v>0.32500000000000001</v>
      </c>
      <c r="I193" s="31">
        <v>0.25900000000000001</v>
      </c>
      <c r="J193" s="31">
        <v>0.58661417299999996</v>
      </c>
      <c r="K193" s="31">
        <v>4.0000000000000001E-3</v>
      </c>
      <c r="L193" s="29">
        <f t="shared" si="2"/>
        <v>2.6495983935742973</v>
      </c>
    </row>
    <row r="194" spans="1:12" x14ac:dyDescent="0.2">
      <c r="A194">
        <v>2233</v>
      </c>
      <c r="B194" s="43">
        <v>43</v>
      </c>
      <c r="C194" s="43">
        <v>43</v>
      </c>
      <c r="D194" s="43">
        <v>16</v>
      </c>
      <c r="E194" s="31">
        <v>0.372</v>
      </c>
      <c r="F194" s="31">
        <v>0.372</v>
      </c>
      <c r="G194" s="31">
        <v>0.23300000000000001</v>
      </c>
      <c r="H194" s="31">
        <v>0.27900000000000003</v>
      </c>
      <c r="I194" s="31">
        <v>9.2999999999999999E-2</v>
      </c>
      <c r="J194" s="31">
        <v>0.38095238100000001</v>
      </c>
      <c r="K194" s="31">
        <v>2.3E-2</v>
      </c>
      <c r="L194" s="29">
        <f t="shared" si="2"/>
        <v>2.0951893551688845</v>
      </c>
    </row>
    <row r="195" spans="1:12" x14ac:dyDescent="0.2">
      <c r="A195">
        <v>2234</v>
      </c>
      <c r="B195" s="43">
        <v>274</v>
      </c>
      <c r="C195" s="43">
        <v>274</v>
      </c>
      <c r="D195" s="43">
        <v>139</v>
      </c>
      <c r="E195" s="31">
        <v>0.50700000000000001</v>
      </c>
      <c r="F195" s="31">
        <v>0.16800000000000001</v>
      </c>
      <c r="G195" s="31">
        <v>0.23699999999999999</v>
      </c>
      <c r="H195" s="31">
        <v>0.26600000000000001</v>
      </c>
      <c r="I195" s="31">
        <v>0.24099999999999999</v>
      </c>
      <c r="J195" s="31">
        <v>0.55600000000000005</v>
      </c>
      <c r="K195" s="31">
        <v>8.7999999999999995E-2</v>
      </c>
      <c r="L195" s="29">
        <f t="shared" ref="L195:L258" si="3">(F195+2*G195+3*H195+4*I195)/(1-K195)</f>
        <v>2.6359649122807016</v>
      </c>
    </row>
    <row r="196" spans="1:12" x14ac:dyDescent="0.2">
      <c r="A196">
        <v>2237</v>
      </c>
      <c r="B196" s="43">
        <v>724</v>
      </c>
      <c r="C196" s="43">
        <v>724</v>
      </c>
      <c r="D196" s="43">
        <v>389</v>
      </c>
      <c r="E196" s="31">
        <v>0.53700000000000003</v>
      </c>
      <c r="F196" s="31">
        <v>0.17299999999999999</v>
      </c>
      <c r="G196" s="31">
        <v>0.26800000000000002</v>
      </c>
      <c r="H196" s="31">
        <v>0.25800000000000001</v>
      </c>
      <c r="I196" s="31">
        <v>0.27900000000000003</v>
      </c>
      <c r="J196" s="31">
        <v>0.54943502799999999</v>
      </c>
      <c r="K196" s="31">
        <v>2.1999999999999999E-2</v>
      </c>
      <c r="L196" s="29">
        <f t="shared" si="3"/>
        <v>2.6574642126789367</v>
      </c>
    </row>
    <row r="197" spans="1:12" x14ac:dyDescent="0.2">
      <c r="A197">
        <v>2240</v>
      </c>
      <c r="B197" s="43">
        <v>128</v>
      </c>
      <c r="C197" s="43">
        <v>128</v>
      </c>
      <c r="D197" s="43">
        <v>22</v>
      </c>
      <c r="E197" s="31">
        <v>0.17199999999999999</v>
      </c>
      <c r="F197" s="31">
        <v>0.39100000000000001</v>
      </c>
      <c r="G197" s="31">
        <v>0.41399999999999998</v>
      </c>
      <c r="H197" s="31">
        <v>0.13300000000000001</v>
      </c>
      <c r="I197" s="31">
        <v>3.9E-2</v>
      </c>
      <c r="J197" s="31">
        <v>0.17599999999999999</v>
      </c>
      <c r="K197" s="31">
        <v>2.3E-2</v>
      </c>
      <c r="L197" s="29">
        <f t="shared" si="3"/>
        <v>1.8157625383828044</v>
      </c>
    </row>
    <row r="198" spans="1:12" x14ac:dyDescent="0.2">
      <c r="A198">
        <v>2241</v>
      </c>
      <c r="B198" s="43">
        <v>68</v>
      </c>
      <c r="C198" s="43">
        <v>68</v>
      </c>
      <c r="D198" s="43">
        <v>26</v>
      </c>
      <c r="E198" s="31">
        <v>0.38200000000000001</v>
      </c>
      <c r="F198" s="31">
        <v>0.13200000000000001</v>
      </c>
      <c r="G198" s="31">
        <v>0.33800000000000002</v>
      </c>
      <c r="H198" s="31">
        <v>0.23499999999999999</v>
      </c>
      <c r="I198" s="31">
        <v>0.14699999999999999</v>
      </c>
      <c r="J198" s="31">
        <v>0.44827586200000002</v>
      </c>
      <c r="K198" s="31">
        <v>0.14699999999999999</v>
      </c>
      <c r="L198" s="29">
        <f t="shared" si="3"/>
        <v>2.4630715123094959</v>
      </c>
    </row>
    <row r="199" spans="1:12" x14ac:dyDescent="0.2">
      <c r="A199">
        <v>2244</v>
      </c>
      <c r="B199" s="43">
        <v>95</v>
      </c>
      <c r="C199" s="43">
        <v>95</v>
      </c>
      <c r="D199" s="43">
        <v>62</v>
      </c>
      <c r="E199" s="31">
        <v>0.65300000000000002</v>
      </c>
      <c r="F199" s="31">
        <v>0.13700000000000001</v>
      </c>
      <c r="G199" s="31">
        <v>0.21099999999999999</v>
      </c>
      <c r="H199" s="31">
        <v>0.29499999999999998</v>
      </c>
      <c r="I199" s="31">
        <v>0.35799999999999998</v>
      </c>
      <c r="J199" s="31">
        <v>0.65263157900000002</v>
      </c>
      <c r="K199" s="31">
        <v>0</v>
      </c>
      <c r="L199" s="29">
        <f t="shared" si="3"/>
        <v>2.8759999999999999</v>
      </c>
    </row>
    <row r="200" spans="1:12" x14ac:dyDescent="0.2">
      <c r="A200">
        <v>2245</v>
      </c>
      <c r="B200" s="43">
        <v>269</v>
      </c>
      <c r="C200" s="43">
        <v>269</v>
      </c>
      <c r="D200" s="43">
        <v>86</v>
      </c>
      <c r="E200" s="31">
        <v>0.32</v>
      </c>
      <c r="F200" s="31">
        <v>0.34599999999999997</v>
      </c>
      <c r="G200" s="31">
        <v>0.32700000000000001</v>
      </c>
      <c r="H200" s="31">
        <v>0.193</v>
      </c>
      <c r="I200" s="31">
        <v>0.126</v>
      </c>
      <c r="J200" s="31">
        <v>0.32209737799999999</v>
      </c>
      <c r="K200" s="31">
        <v>7.0000000000000001E-3</v>
      </c>
      <c r="L200" s="29">
        <f t="shared" si="3"/>
        <v>2.0976837865055389</v>
      </c>
    </row>
    <row r="201" spans="1:12" x14ac:dyDescent="0.2">
      <c r="A201">
        <v>2246</v>
      </c>
      <c r="E201" s="31">
        <v>0.35099999999999998</v>
      </c>
      <c r="F201" s="31">
        <v>0.23</v>
      </c>
      <c r="G201" s="31">
        <v>0.41899999999999998</v>
      </c>
      <c r="H201" s="31">
        <v>0.24299999999999999</v>
      </c>
      <c r="I201" s="31">
        <v>0.108</v>
      </c>
      <c r="J201" s="31">
        <v>0.35135135099999998</v>
      </c>
      <c r="K201" s="31">
        <v>0</v>
      </c>
      <c r="L201" s="29">
        <f t="shared" si="3"/>
        <v>2.2290000000000001</v>
      </c>
    </row>
    <row r="202" spans="1:12" x14ac:dyDescent="0.2">
      <c r="A202">
        <v>2247</v>
      </c>
      <c r="B202" s="43">
        <v>180</v>
      </c>
      <c r="C202" s="43">
        <v>180</v>
      </c>
      <c r="D202" s="43">
        <v>111</v>
      </c>
      <c r="E202" s="31">
        <v>0.61699999999999999</v>
      </c>
      <c r="F202" s="31">
        <v>0.15</v>
      </c>
      <c r="G202" s="31">
        <v>0.22800000000000001</v>
      </c>
      <c r="H202" s="31">
        <v>0.33300000000000002</v>
      </c>
      <c r="I202" s="31">
        <v>0.28299999999999997</v>
      </c>
      <c r="J202" s="31">
        <v>0.62011173200000003</v>
      </c>
      <c r="K202" s="31">
        <v>6.0000000000000001E-3</v>
      </c>
      <c r="L202" s="29">
        <f t="shared" si="3"/>
        <v>2.7535211267605635</v>
      </c>
    </row>
    <row r="203" spans="1:12" x14ac:dyDescent="0.2">
      <c r="A203">
        <v>2251</v>
      </c>
      <c r="B203" s="43">
        <v>54</v>
      </c>
      <c r="C203" s="43">
        <v>54</v>
      </c>
      <c r="D203" s="43">
        <v>32</v>
      </c>
      <c r="E203" s="31">
        <v>0.59299999999999997</v>
      </c>
      <c r="F203" s="31">
        <v>9.2999999999999999E-2</v>
      </c>
      <c r="G203" s="31">
        <v>0.315</v>
      </c>
      <c r="H203" s="31">
        <v>0.33300000000000002</v>
      </c>
      <c r="I203" s="31">
        <v>0.25900000000000001</v>
      </c>
      <c r="J203" s="31">
        <v>0.592592593</v>
      </c>
      <c r="K203" s="31">
        <v>0</v>
      </c>
      <c r="L203" s="29">
        <f t="shared" si="3"/>
        <v>2.758</v>
      </c>
    </row>
    <row r="204" spans="1:12" x14ac:dyDescent="0.2">
      <c r="A204">
        <v>2252</v>
      </c>
      <c r="B204" s="43">
        <v>222</v>
      </c>
      <c r="C204" s="43">
        <v>222</v>
      </c>
      <c r="D204" s="43">
        <v>77</v>
      </c>
      <c r="E204" s="31">
        <v>0.34699999999999998</v>
      </c>
      <c r="F204" s="31">
        <v>0.33800000000000002</v>
      </c>
      <c r="G204" s="31">
        <v>0.30599999999999999</v>
      </c>
      <c r="H204" s="31">
        <v>0.189</v>
      </c>
      <c r="I204" s="31">
        <v>0.158</v>
      </c>
      <c r="J204" s="31">
        <v>0.35</v>
      </c>
      <c r="K204" s="31">
        <v>8.9999999999999993E-3</v>
      </c>
      <c r="L204" s="29">
        <f t="shared" si="3"/>
        <v>2.1685166498486379</v>
      </c>
    </row>
    <row r="205" spans="1:12" x14ac:dyDescent="0.2">
      <c r="A205">
        <v>2256</v>
      </c>
      <c r="B205" s="43">
        <v>212</v>
      </c>
      <c r="C205" s="43">
        <v>212</v>
      </c>
      <c r="D205" s="43">
        <v>128</v>
      </c>
      <c r="E205" s="31">
        <v>0.60399999999999998</v>
      </c>
      <c r="F205" s="31">
        <v>0.14199999999999999</v>
      </c>
      <c r="G205" s="31">
        <v>0.222</v>
      </c>
      <c r="H205" s="31">
        <v>0.23100000000000001</v>
      </c>
      <c r="I205" s="31">
        <v>0.373</v>
      </c>
      <c r="J205" s="31">
        <v>0.62439024399999998</v>
      </c>
      <c r="K205" s="31">
        <v>3.3000000000000002E-2</v>
      </c>
      <c r="L205" s="29">
        <f t="shared" si="3"/>
        <v>2.8655635987590484</v>
      </c>
    </row>
    <row r="206" spans="1:12" x14ac:dyDescent="0.2">
      <c r="A206">
        <v>2257</v>
      </c>
      <c r="B206" s="43">
        <v>226</v>
      </c>
      <c r="C206" s="43">
        <v>226</v>
      </c>
      <c r="D206" s="43">
        <v>103</v>
      </c>
      <c r="E206" s="31">
        <v>0.45600000000000002</v>
      </c>
      <c r="F206" s="31">
        <v>0.26100000000000001</v>
      </c>
      <c r="G206" s="31">
        <v>0.27900000000000003</v>
      </c>
      <c r="H206" s="31">
        <v>0.248</v>
      </c>
      <c r="I206" s="31">
        <v>0.20799999999999999</v>
      </c>
      <c r="J206" s="31">
        <v>0.45777777800000002</v>
      </c>
      <c r="K206" s="31">
        <v>4.0000000000000001E-3</v>
      </c>
      <c r="L206" s="29">
        <f t="shared" si="3"/>
        <v>2.4046184738955825</v>
      </c>
    </row>
    <row r="207" spans="1:12" x14ac:dyDescent="0.2">
      <c r="A207">
        <v>2258</v>
      </c>
      <c r="B207" s="43">
        <v>345</v>
      </c>
      <c r="C207" s="43">
        <v>345</v>
      </c>
      <c r="D207" s="43">
        <v>276</v>
      </c>
      <c r="E207" s="31">
        <v>0.8</v>
      </c>
      <c r="F207" s="31">
        <v>6.7000000000000004E-2</v>
      </c>
      <c r="G207" s="31">
        <v>0.107</v>
      </c>
      <c r="H207" s="31">
        <v>0.23499999999999999</v>
      </c>
      <c r="I207" s="31">
        <v>0.56499999999999995</v>
      </c>
      <c r="J207" s="31">
        <v>0.821428571</v>
      </c>
      <c r="K207" s="31">
        <v>2.5999999999999999E-2</v>
      </c>
      <c r="L207" s="29">
        <f t="shared" si="3"/>
        <v>3.3326488706365498</v>
      </c>
    </row>
    <row r="208" spans="1:12" x14ac:dyDescent="0.2">
      <c r="A208">
        <v>2260</v>
      </c>
      <c r="B208" s="43">
        <v>204</v>
      </c>
      <c r="C208" s="43">
        <v>204</v>
      </c>
      <c r="D208" s="43">
        <v>124</v>
      </c>
      <c r="E208" s="31">
        <v>0.60799999999999998</v>
      </c>
      <c r="F208" s="31">
        <v>0.17199999999999999</v>
      </c>
      <c r="G208" s="31">
        <v>0.221</v>
      </c>
      <c r="H208" s="31">
        <v>0.38700000000000001</v>
      </c>
      <c r="I208" s="31">
        <v>0.221</v>
      </c>
      <c r="J208" s="31">
        <v>0.60784313700000003</v>
      </c>
      <c r="K208" s="31">
        <v>0</v>
      </c>
      <c r="L208" s="29">
        <f t="shared" si="3"/>
        <v>2.6589999999999998</v>
      </c>
    </row>
    <row r="209" spans="1:12" x14ac:dyDescent="0.2">
      <c r="A209">
        <v>2262</v>
      </c>
      <c r="B209" s="43">
        <v>249</v>
      </c>
      <c r="C209" s="43">
        <v>249</v>
      </c>
      <c r="D209" s="43">
        <v>112</v>
      </c>
      <c r="E209" s="31">
        <v>0.45</v>
      </c>
      <c r="F209" s="31">
        <v>0.21299999999999999</v>
      </c>
      <c r="G209" s="31">
        <v>0.32100000000000001</v>
      </c>
      <c r="H209" s="31">
        <v>0.24099999999999999</v>
      </c>
      <c r="I209" s="31">
        <v>0.20899999999999999</v>
      </c>
      <c r="J209" s="31">
        <v>0.45714285700000001</v>
      </c>
      <c r="K209" s="31">
        <v>1.6E-2</v>
      </c>
      <c r="L209" s="29">
        <f t="shared" si="3"/>
        <v>2.4532520325203251</v>
      </c>
    </row>
    <row r="210" spans="1:12" x14ac:dyDescent="0.2">
      <c r="A210">
        <v>2263</v>
      </c>
      <c r="E210" s="31">
        <v>0.65</v>
      </c>
      <c r="F210" s="31">
        <v>0.05</v>
      </c>
      <c r="G210" s="31">
        <v>0.25</v>
      </c>
      <c r="H210" s="31">
        <v>0.4</v>
      </c>
      <c r="I210" s="31">
        <v>0.25</v>
      </c>
      <c r="J210" s="31">
        <v>0.68421052599999999</v>
      </c>
      <c r="K210" s="31">
        <v>0.05</v>
      </c>
      <c r="L210" s="29">
        <f t="shared" si="3"/>
        <v>2.8947368421052633</v>
      </c>
    </row>
    <row r="211" spans="1:12" x14ac:dyDescent="0.2">
      <c r="A211">
        <v>2264</v>
      </c>
      <c r="B211" s="43">
        <v>892</v>
      </c>
      <c r="C211" s="43">
        <v>892</v>
      </c>
      <c r="D211" s="43">
        <v>203</v>
      </c>
      <c r="E211" s="31">
        <v>0.22800000000000001</v>
      </c>
      <c r="F211" s="31">
        <v>0.497</v>
      </c>
      <c r="G211" s="31">
        <v>0.26800000000000002</v>
      </c>
      <c r="H211" s="31">
        <v>0.151</v>
      </c>
      <c r="I211" s="31">
        <v>7.5999999999999998E-2</v>
      </c>
      <c r="J211" s="31">
        <v>0.229378531</v>
      </c>
      <c r="K211" s="31">
        <v>8.0000000000000002E-3</v>
      </c>
      <c r="L211" s="29">
        <f t="shared" si="3"/>
        <v>1.8044354838709675</v>
      </c>
    </row>
    <row r="212" spans="1:12" x14ac:dyDescent="0.2">
      <c r="A212">
        <v>2266</v>
      </c>
      <c r="B212" s="43">
        <v>361</v>
      </c>
      <c r="C212" s="43">
        <v>363</v>
      </c>
      <c r="D212" s="43">
        <v>70</v>
      </c>
      <c r="E212" s="31">
        <v>0.193</v>
      </c>
      <c r="F212" s="31">
        <v>0.499</v>
      </c>
      <c r="G212" s="31">
        <v>0.29599999999999999</v>
      </c>
      <c r="H212" s="31">
        <v>0.13300000000000001</v>
      </c>
      <c r="I212" s="31">
        <v>5.5E-2</v>
      </c>
      <c r="J212" s="31">
        <v>0.19154929600000001</v>
      </c>
      <c r="K212" s="31">
        <v>1.7000000000000001E-2</v>
      </c>
      <c r="L212" s="29">
        <f t="shared" si="3"/>
        <v>1.7395727365208544</v>
      </c>
    </row>
    <row r="213" spans="1:12" x14ac:dyDescent="0.2">
      <c r="A213">
        <v>2267</v>
      </c>
      <c r="B213" s="43">
        <v>1351</v>
      </c>
      <c r="C213" s="43">
        <v>1351</v>
      </c>
      <c r="D213" s="43">
        <v>558</v>
      </c>
      <c r="E213" s="31">
        <v>0.41299999999999998</v>
      </c>
      <c r="F213" s="31">
        <v>0.32700000000000001</v>
      </c>
      <c r="G213" s="31">
        <v>0.24</v>
      </c>
      <c r="H213" s="31">
        <v>0.20200000000000001</v>
      </c>
      <c r="I213" s="31">
        <v>0.21099999999999999</v>
      </c>
      <c r="J213" s="31">
        <v>0.421450151</v>
      </c>
      <c r="K213" s="31">
        <v>0.02</v>
      </c>
      <c r="L213" s="29">
        <f t="shared" si="3"/>
        <v>2.3030612244897961</v>
      </c>
    </row>
    <row r="214" spans="1:12" x14ac:dyDescent="0.2">
      <c r="A214">
        <v>2269</v>
      </c>
      <c r="B214" s="43">
        <v>148</v>
      </c>
      <c r="C214" s="43">
        <v>148</v>
      </c>
      <c r="D214" s="43">
        <v>42</v>
      </c>
      <c r="E214" s="31">
        <v>0.28399999999999997</v>
      </c>
      <c r="F214" s="31">
        <v>0.40500000000000003</v>
      </c>
      <c r="G214" s="31">
        <v>0.26400000000000001</v>
      </c>
      <c r="H214" s="31">
        <v>0.20899999999999999</v>
      </c>
      <c r="I214" s="31">
        <v>7.3999999999999996E-2</v>
      </c>
      <c r="J214" s="31">
        <v>0.29787234000000001</v>
      </c>
      <c r="K214" s="31">
        <v>4.7E-2</v>
      </c>
      <c r="L214" s="29">
        <f t="shared" si="3"/>
        <v>1.9475341028331585</v>
      </c>
    </row>
    <row r="215" spans="1:12" x14ac:dyDescent="0.2">
      <c r="A215">
        <v>2272</v>
      </c>
      <c r="B215" s="43">
        <v>621</v>
      </c>
      <c r="C215" s="43">
        <v>621</v>
      </c>
      <c r="D215" s="43">
        <v>176</v>
      </c>
      <c r="E215" s="31">
        <v>0.28299999999999997</v>
      </c>
      <c r="F215" s="31">
        <v>0.39800000000000002</v>
      </c>
      <c r="G215" s="31">
        <v>0.29599999999999999</v>
      </c>
      <c r="H215" s="31">
        <v>0.18</v>
      </c>
      <c r="I215" s="31">
        <v>0.10299999999999999</v>
      </c>
      <c r="J215" s="31">
        <v>0.28995057699999999</v>
      </c>
      <c r="K215" s="31">
        <v>2.3E-2</v>
      </c>
      <c r="L215" s="29">
        <f t="shared" si="3"/>
        <v>1.9877175025588536</v>
      </c>
    </row>
    <row r="216" spans="1:12" x14ac:dyDescent="0.2">
      <c r="A216">
        <v>2273</v>
      </c>
      <c r="B216" s="43">
        <v>198</v>
      </c>
      <c r="C216" s="43">
        <v>198</v>
      </c>
      <c r="D216" s="43">
        <v>95</v>
      </c>
      <c r="E216" s="31">
        <v>0.48</v>
      </c>
      <c r="F216" s="31">
        <v>0.22700000000000001</v>
      </c>
      <c r="G216" s="31">
        <v>0.29299999999999998</v>
      </c>
      <c r="H216" s="31">
        <v>0.24199999999999999</v>
      </c>
      <c r="I216" s="31">
        <v>0.23699999999999999</v>
      </c>
      <c r="J216" s="31">
        <v>0.47979798000000001</v>
      </c>
      <c r="K216" s="31">
        <v>0</v>
      </c>
      <c r="L216" s="29">
        <f t="shared" si="3"/>
        <v>2.4870000000000001</v>
      </c>
    </row>
    <row r="217" spans="1:12" x14ac:dyDescent="0.2">
      <c r="A217">
        <v>2275</v>
      </c>
      <c r="B217" s="43">
        <v>123</v>
      </c>
      <c r="C217" s="43">
        <v>123</v>
      </c>
      <c r="D217" s="43">
        <v>16</v>
      </c>
      <c r="E217" s="31">
        <v>0.13</v>
      </c>
      <c r="F217" s="31">
        <v>0.59299999999999997</v>
      </c>
      <c r="G217" s="31">
        <v>0.26800000000000002</v>
      </c>
      <c r="H217" s="31">
        <v>8.1000000000000003E-2</v>
      </c>
      <c r="I217" s="31">
        <v>4.9000000000000002E-2</v>
      </c>
      <c r="J217" s="31">
        <v>0.13114754100000001</v>
      </c>
      <c r="K217" s="31">
        <v>8.0000000000000002E-3</v>
      </c>
      <c r="L217" s="29">
        <f t="shared" si="3"/>
        <v>1.5806451612903225</v>
      </c>
    </row>
    <row r="218" spans="1:12" x14ac:dyDescent="0.2">
      <c r="A218">
        <v>2276</v>
      </c>
      <c r="B218" s="43">
        <v>63</v>
      </c>
      <c r="C218" s="43">
        <v>63</v>
      </c>
      <c r="D218" s="43">
        <v>21</v>
      </c>
      <c r="E218" s="31">
        <v>0.33300000000000002</v>
      </c>
      <c r="F218" s="31">
        <v>0.50800000000000001</v>
      </c>
      <c r="G218" s="31">
        <v>0.14299999999999999</v>
      </c>
      <c r="H218" s="31">
        <v>0.20599999999999999</v>
      </c>
      <c r="I218" s="31">
        <v>0.127</v>
      </c>
      <c r="J218" s="31">
        <v>0.33870967699999999</v>
      </c>
      <c r="K218" s="31">
        <v>1.6E-2</v>
      </c>
      <c r="L218" s="29">
        <f t="shared" si="3"/>
        <v>1.9512195121951219</v>
      </c>
    </row>
    <row r="219" spans="1:12" x14ac:dyDescent="0.2">
      <c r="A219">
        <v>2279</v>
      </c>
      <c r="B219" s="43">
        <v>238</v>
      </c>
      <c r="C219" s="43">
        <v>238</v>
      </c>
      <c r="D219" s="43">
        <v>49</v>
      </c>
      <c r="E219" s="31">
        <v>0.20599999999999999</v>
      </c>
      <c r="F219" s="31">
        <v>0.49199999999999999</v>
      </c>
      <c r="G219" s="31">
        <v>0.28599999999999998</v>
      </c>
      <c r="H219" s="31">
        <v>0.14699999999999999</v>
      </c>
      <c r="I219" s="31">
        <v>5.8999999999999997E-2</v>
      </c>
      <c r="J219" s="31">
        <v>0.20940170899999999</v>
      </c>
      <c r="K219" s="31">
        <v>1.7000000000000001E-2</v>
      </c>
      <c r="L219" s="29">
        <f t="shared" si="3"/>
        <v>1.7711088504577821</v>
      </c>
    </row>
    <row r="220" spans="1:12" x14ac:dyDescent="0.2">
      <c r="A220">
        <v>2281</v>
      </c>
      <c r="B220" s="43">
        <v>94</v>
      </c>
      <c r="C220" s="43">
        <v>94</v>
      </c>
      <c r="D220" s="43">
        <v>16</v>
      </c>
      <c r="E220" s="31">
        <v>0.17</v>
      </c>
      <c r="F220" s="31">
        <v>0.51100000000000001</v>
      </c>
      <c r="G220" s="31">
        <v>0.29799999999999999</v>
      </c>
      <c r="H220" s="31">
        <v>0.13800000000000001</v>
      </c>
      <c r="I220" s="31">
        <v>3.2000000000000001E-2</v>
      </c>
      <c r="J220" s="31">
        <v>0.17391304299999999</v>
      </c>
      <c r="K220" s="31">
        <v>2.1000000000000001E-2</v>
      </c>
      <c r="L220" s="29">
        <f t="shared" si="3"/>
        <v>1.6843718079673136</v>
      </c>
    </row>
    <row r="221" spans="1:12" x14ac:dyDescent="0.2">
      <c r="A221">
        <v>2283</v>
      </c>
      <c r="B221" s="43">
        <v>80</v>
      </c>
      <c r="C221" s="43">
        <v>80</v>
      </c>
      <c r="D221" s="43">
        <v>9</v>
      </c>
      <c r="E221" s="31">
        <v>0.113</v>
      </c>
      <c r="F221" s="31">
        <v>0.57499999999999996</v>
      </c>
      <c r="G221" s="31">
        <v>0.28799999999999998</v>
      </c>
      <c r="H221" s="31">
        <v>0.1</v>
      </c>
      <c r="I221" s="31">
        <v>1.2999999999999999E-2</v>
      </c>
      <c r="J221" s="31">
        <v>0.115384615</v>
      </c>
      <c r="K221" s="31">
        <v>2.5000000000000001E-2</v>
      </c>
      <c r="L221" s="29">
        <f t="shared" si="3"/>
        <v>1.5415384615384615</v>
      </c>
    </row>
    <row r="222" spans="1:12" x14ac:dyDescent="0.2">
      <c r="A222">
        <v>2285</v>
      </c>
      <c r="B222" s="43">
        <v>516</v>
      </c>
      <c r="C222" s="43">
        <v>516</v>
      </c>
      <c r="D222" s="43">
        <v>323</v>
      </c>
      <c r="E222" s="31">
        <v>0.626</v>
      </c>
      <c r="F222" s="31">
        <v>0.105</v>
      </c>
      <c r="G222" s="31">
        <v>0.188</v>
      </c>
      <c r="H222" s="31">
        <v>0.26</v>
      </c>
      <c r="I222" s="31">
        <v>0.36599999999999999</v>
      </c>
      <c r="J222" s="31">
        <v>0.68143459900000003</v>
      </c>
      <c r="K222" s="31">
        <v>8.1000000000000003E-2</v>
      </c>
      <c r="L222" s="29">
        <f t="shared" si="3"/>
        <v>2.9651795429815015</v>
      </c>
    </row>
    <row r="223" spans="1:12" x14ac:dyDescent="0.2">
      <c r="A223">
        <v>2287</v>
      </c>
      <c r="B223" s="43">
        <v>241</v>
      </c>
      <c r="C223" s="43">
        <v>241</v>
      </c>
      <c r="D223" s="43">
        <v>155</v>
      </c>
      <c r="E223" s="31">
        <v>0.64300000000000002</v>
      </c>
      <c r="F223" s="31">
        <v>0.13700000000000001</v>
      </c>
      <c r="G223" s="31">
        <v>0.216</v>
      </c>
      <c r="H223" s="31">
        <v>0.29499999999999998</v>
      </c>
      <c r="I223" s="31">
        <v>0.34899999999999998</v>
      </c>
      <c r="J223" s="31">
        <v>0.64583333300000001</v>
      </c>
      <c r="K223" s="31">
        <v>4.0000000000000001E-3</v>
      </c>
      <c r="L223" s="29">
        <f t="shared" si="3"/>
        <v>2.8614457831325297</v>
      </c>
    </row>
    <row r="224" spans="1:12" x14ac:dyDescent="0.2">
      <c r="A224">
        <v>2288</v>
      </c>
      <c r="B224" s="43">
        <v>265</v>
      </c>
      <c r="C224" s="43">
        <v>265</v>
      </c>
      <c r="D224" s="43">
        <v>215</v>
      </c>
      <c r="E224" s="31">
        <v>0.81100000000000005</v>
      </c>
      <c r="F224" s="31">
        <v>9.4E-2</v>
      </c>
      <c r="G224" s="31">
        <v>8.6999999999999994E-2</v>
      </c>
      <c r="H224" s="31">
        <v>0.185</v>
      </c>
      <c r="I224" s="31">
        <v>0.626</v>
      </c>
      <c r="J224" s="31">
        <v>0.81749049399999996</v>
      </c>
      <c r="K224" s="31">
        <v>8.0000000000000002E-3</v>
      </c>
      <c r="L224" s="29">
        <f t="shared" si="3"/>
        <v>3.3538306451612905</v>
      </c>
    </row>
    <row r="225" spans="1:12" x14ac:dyDescent="0.2">
      <c r="A225">
        <v>2289</v>
      </c>
      <c r="B225" s="43">
        <v>322</v>
      </c>
      <c r="C225" s="43">
        <v>322</v>
      </c>
      <c r="D225" s="43">
        <v>240</v>
      </c>
      <c r="E225" s="31">
        <v>0.745</v>
      </c>
      <c r="F225" s="31">
        <v>0.115</v>
      </c>
      <c r="G225" s="31">
        <v>0.13</v>
      </c>
      <c r="H225" s="31">
        <v>0.158</v>
      </c>
      <c r="I225" s="31">
        <v>0.58699999999999997</v>
      </c>
      <c r="J225" s="31">
        <v>0.75235109700000002</v>
      </c>
      <c r="K225" s="31">
        <v>8.9999999999999993E-3</v>
      </c>
      <c r="L225" s="29">
        <f t="shared" si="3"/>
        <v>3.2260343087790111</v>
      </c>
    </row>
    <row r="226" spans="1:12" x14ac:dyDescent="0.2">
      <c r="A226">
        <v>2290</v>
      </c>
      <c r="B226" s="43">
        <v>172</v>
      </c>
      <c r="C226" s="43">
        <v>172</v>
      </c>
      <c r="D226" s="43">
        <v>45</v>
      </c>
      <c r="E226" s="31">
        <v>0.26200000000000001</v>
      </c>
      <c r="F226" s="31">
        <v>0.33100000000000002</v>
      </c>
      <c r="G226" s="31">
        <v>0.39500000000000002</v>
      </c>
      <c r="H226" s="31">
        <v>0.151</v>
      </c>
      <c r="I226" s="31">
        <v>0.11</v>
      </c>
      <c r="J226" s="31">
        <v>0.264705882</v>
      </c>
      <c r="K226" s="31">
        <v>1.2E-2</v>
      </c>
      <c r="L226" s="29">
        <f t="shared" si="3"/>
        <v>2.0384615384615383</v>
      </c>
    </row>
    <row r="227" spans="1:12" x14ac:dyDescent="0.2">
      <c r="A227">
        <v>2291</v>
      </c>
      <c r="B227" s="43">
        <v>440</v>
      </c>
      <c r="C227" s="43">
        <v>440</v>
      </c>
      <c r="D227" s="43">
        <v>168</v>
      </c>
      <c r="E227" s="31">
        <v>0.38200000000000001</v>
      </c>
      <c r="F227" s="31">
        <v>0.30199999999999999</v>
      </c>
      <c r="G227" s="31">
        <v>0.314</v>
      </c>
      <c r="H227" s="31">
        <v>0.23</v>
      </c>
      <c r="I227" s="31">
        <v>0.152</v>
      </c>
      <c r="J227" s="31">
        <v>0.38268792699999998</v>
      </c>
      <c r="K227" s="31">
        <v>2E-3</v>
      </c>
      <c r="L227" s="29">
        <f t="shared" si="3"/>
        <v>2.2324649298597197</v>
      </c>
    </row>
    <row r="228" spans="1:12" x14ac:dyDescent="0.2">
      <c r="A228">
        <v>2292</v>
      </c>
      <c r="B228" s="43">
        <v>39</v>
      </c>
      <c r="C228" s="43">
        <v>39</v>
      </c>
      <c r="D228" s="43">
        <v>19</v>
      </c>
      <c r="E228" s="31">
        <v>0.48699999999999999</v>
      </c>
      <c r="F228" s="31">
        <v>0.154</v>
      </c>
      <c r="G228" s="31">
        <v>0.35899999999999999</v>
      </c>
      <c r="H228" s="31">
        <v>0.308</v>
      </c>
      <c r="I228" s="31">
        <v>0.17899999999999999</v>
      </c>
      <c r="J228" s="31">
        <v>0.48717948700000002</v>
      </c>
      <c r="K228" s="31">
        <v>0</v>
      </c>
      <c r="L228" s="29">
        <f t="shared" si="3"/>
        <v>2.5119999999999996</v>
      </c>
    </row>
    <row r="229" spans="1:12" x14ac:dyDescent="0.2">
      <c r="A229">
        <v>2294</v>
      </c>
      <c r="B229" s="43">
        <v>559</v>
      </c>
      <c r="C229" s="43">
        <v>559</v>
      </c>
      <c r="D229" s="43">
        <v>304</v>
      </c>
      <c r="E229" s="31">
        <v>0.54400000000000004</v>
      </c>
      <c r="F229" s="31">
        <v>0.182</v>
      </c>
      <c r="G229" s="31">
        <v>0.25800000000000001</v>
      </c>
      <c r="H229" s="31">
        <v>0.26300000000000001</v>
      </c>
      <c r="I229" s="31">
        <v>0.28100000000000003</v>
      </c>
      <c r="J229" s="31">
        <v>0.55272727300000002</v>
      </c>
      <c r="K229" s="31">
        <v>1.6E-2</v>
      </c>
      <c r="L229" s="29">
        <f t="shared" si="3"/>
        <v>2.6534552845528458</v>
      </c>
    </row>
    <row r="230" spans="1:12" x14ac:dyDescent="0.2">
      <c r="A230">
        <v>2295</v>
      </c>
      <c r="B230" s="43">
        <v>489</v>
      </c>
      <c r="C230" s="43">
        <v>489</v>
      </c>
      <c r="D230" s="43">
        <v>132</v>
      </c>
      <c r="E230" s="31">
        <v>0.27</v>
      </c>
      <c r="F230" s="31">
        <v>0.39100000000000001</v>
      </c>
      <c r="G230" s="31">
        <v>0.23899999999999999</v>
      </c>
      <c r="H230" s="31">
        <v>0.17199999999999999</v>
      </c>
      <c r="I230" s="31">
        <v>9.8000000000000004E-2</v>
      </c>
      <c r="J230" s="31">
        <v>0.3</v>
      </c>
      <c r="K230" s="31">
        <v>0.1</v>
      </c>
      <c r="L230" s="29">
        <f t="shared" si="3"/>
        <v>1.9744444444444444</v>
      </c>
    </row>
    <row r="231" spans="1:12" x14ac:dyDescent="0.2">
      <c r="A231">
        <v>2296</v>
      </c>
      <c r="B231" s="43">
        <v>192</v>
      </c>
      <c r="C231" s="43">
        <v>192</v>
      </c>
      <c r="D231" s="43">
        <v>161</v>
      </c>
      <c r="E231" s="31">
        <v>0.83899999999999997</v>
      </c>
      <c r="F231" s="31">
        <v>3.5999999999999997E-2</v>
      </c>
      <c r="G231" s="31">
        <v>9.4E-2</v>
      </c>
      <c r="H231" s="31">
        <v>0.24</v>
      </c>
      <c r="I231" s="31">
        <v>0.59899999999999998</v>
      </c>
      <c r="J231" s="31">
        <v>0.86559139799999996</v>
      </c>
      <c r="K231" s="31">
        <v>3.1E-2</v>
      </c>
      <c r="L231" s="29">
        <f t="shared" si="3"/>
        <v>3.4468524251805985</v>
      </c>
    </row>
    <row r="232" spans="1:12" x14ac:dyDescent="0.2">
      <c r="A232">
        <v>2297</v>
      </c>
      <c r="B232" s="43">
        <v>87</v>
      </c>
      <c r="C232" s="43">
        <v>87</v>
      </c>
      <c r="D232" s="43">
        <v>26</v>
      </c>
      <c r="E232" s="31">
        <v>0.29899999999999999</v>
      </c>
      <c r="F232" s="31">
        <v>0.41399999999999998</v>
      </c>
      <c r="G232" s="31">
        <v>0.27600000000000002</v>
      </c>
      <c r="H232" s="31">
        <v>0.23</v>
      </c>
      <c r="I232" s="31">
        <v>6.9000000000000006E-2</v>
      </c>
      <c r="J232" s="31">
        <v>0.30232558100000001</v>
      </c>
      <c r="K232" s="31">
        <v>1.0999999999999999E-2</v>
      </c>
      <c r="L232" s="29">
        <f t="shared" si="3"/>
        <v>1.9534883720930234</v>
      </c>
    </row>
    <row r="233" spans="1:12" x14ac:dyDescent="0.2">
      <c r="A233">
        <v>2299</v>
      </c>
      <c r="B233" s="43">
        <v>197</v>
      </c>
      <c r="C233" s="43">
        <v>197</v>
      </c>
      <c r="D233" s="43">
        <v>63</v>
      </c>
      <c r="E233" s="31">
        <v>0.32</v>
      </c>
      <c r="F233" s="31">
        <v>0.38100000000000001</v>
      </c>
      <c r="G233" s="31">
        <v>0.29399999999999998</v>
      </c>
      <c r="H233" s="31">
        <v>0.20300000000000001</v>
      </c>
      <c r="I233" s="31">
        <v>0.11700000000000001</v>
      </c>
      <c r="J233" s="31">
        <v>0.321428571</v>
      </c>
      <c r="K233" s="31">
        <v>5.0000000000000001E-3</v>
      </c>
      <c r="L233" s="29">
        <f t="shared" si="3"/>
        <v>2.0562814070351756</v>
      </c>
    </row>
    <row r="234" spans="1:12" x14ac:dyDescent="0.2">
      <c r="A234">
        <v>2301</v>
      </c>
      <c r="B234" s="43">
        <v>217</v>
      </c>
      <c r="C234" s="43">
        <v>217</v>
      </c>
      <c r="D234" s="43">
        <v>51</v>
      </c>
      <c r="E234" s="31">
        <v>0.23499999999999999</v>
      </c>
      <c r="F234" s="31">
        <v>0.40100000000000002</v>
      </c>
      <c r="G234" s="31">
        <v>0.35899999999999999</v>
      </c>
      <c r="H234" s="31">
        <v>0.17100000000000001</v>
      </c>
      <c r="I234" s="31">
        <v>6.5000000000000002E-2</v>
      </c>
      <c r="J234" s="31">
        <v>0.23611111100000001</v>
      </c>
      <c r="K234" s="31">
        <v>5.0000000000000001E-3</v>
      </c>
      <c r="L234" s="29">
        <f t="shared" si="3"/>
        <v>1.9015075376884423</v>
      </c>
    </row>
    <row r="235" spans="1:12" x14ac:dyDescent="0.2">
      <c r="A235">
        <v>2302</v>
      </c>
      <c r="B235" s="43">
        <v>31</v>
      </c>
      <c r="C235" s="43">
        <v>31</v>
      </c>
      <c r="D235" s="43">
        <v>11</v>
      </c>
      <c r="E235" s="31">
        <v>0.35499999999999998</v>
      </c>
      <c r="F235" s="31">
        <v>0.35499999999999998</v>
      </c>
      <c r="G235" s="31">
        <v>0.22600000000000001</v>
      </c>
      <c r="H235" s="31">
        <v>0.25800000000000001</v>
      </c>
      <c r="I235" s="31">
        <v>9.7000000000000003E-2</v>
      </c>
      <c r="J235" s="31">
        <v>0.37931034499999999</v>
      </c>
      <c r="K235" s="31">
        <v>6.5000000000000002E-2</v>
      </c>
      <c r="L235" s="29">
        <f t="shared" si="3"/>
        <v>2.1058823529411761</v>
      </c>
    </row>
    <row r="236" spans="1:12" x14ac:dyDescent="0.2">
      <c r="A236">
        <v>2305</v>
      </c>
      <c r="B236" s="43">
        <v>486</v>
      </c>
      <c r="C236" s="43">
        <v>486</v>
      </c>
      <c r="D236" s="43">
        <v>180</v>
      </c>
      <c r="E236" s="31">
        <v>0.37</v>
      </c>
      <c r="F236" s="31">
        <v>0.317</v>
      </c>
      <c r="G236" s="31">
        <v>0.29799999999999999</v>
      </c>
      <c r="H236" s="31">
        <v>0.20599999999999999</v>
      </c>
      <c r="I236" s="31">
        <v>0.16500000000000001</v>
      </c>
      <c r="J236" s="31">
        <v>0.37578288100000001</v>
      </c>
      <c r="K236" s="31">
        <v>1.4E-2</v>
      </c>
      <c r="L236" s="29">
        <f t="shared" si="3"/>
        <v>2.2221095334685601</v>
      </c>
    </row>
    <row r="237" spans="1:12" x14ac:dyDescent="0.2">
      <c r="A237">
        <v>2306</v>
      </c>
      <c r="B237" s="43">
        <v>453</v>
      </c>
      <c r="C237" s="43">
        <v>453</v>
      </c>
      <c r="D237" s="43">
        <v>288</v>
      </c>
      <c r="E237" s="31">
        <v>0.63600000000000001</v>
      </c>
      <c r="F237" s="31">
        <v>0.157</v>
      </c>
      <c r="G237" s="31">
        <v>0.126</v>
      </c>
      <c r="H237" s="31">
        <v>0.13200000000000001</v>
      </c>
      <c r="I237" s="31">
        <v>0.503</v>
      </c>
      <c r="J237" s="31">
        <v>0.69230769199999997</v>
      </c>
      <c r="K237" s="31">
        <v>8.2000000000000003E-2</v>
      </c>
      <c r="L237" s="29">
        <f t="shared" si="3"/>
        <v>3.0686274509803924</v>
      </c>
    </row>
    <row r="238" spans="1:12" x14ac:dyDescent="0.2">
      <c r="A238">
        <v>2307</v>
      </c>
      <c r="B238" s="43">
        <v>139</v>
      </c>
      <c r="C238" s="43">
        <v>139</v>
      </c>
      <c r="D238" s="43">
        <v>42</v>
      </c>
      <c r="E238" s="31">
        <v>0.30199999999999999</v>
      </c>
      <c r="F238" s="31">
        <v>0.35299999999999998</v>
      </c>
      <c r="G238" s="31">
        <v>0.309</v>
      </c>
      <c r="H238" s="31">
        <v>0.20100000000000001</v>
      </c>
      <c r="I238" s="31">
        <v>0.10100000000000001</v>
      </c>
      <c r="J238" s="31">
        <v>0.31343283599999999</v>
      </c>
      <c r="K238" s="31">
        <v>3.5999999999999997E-2</v>
      </c>
      <c r="L238" s="29">
        <f t="shared" si="3"/>
        <v>2.0518672199170123</v>
      </c>
    </row>
    <row r="239" spans="1:12" x14ac:dyDescent="0.2">
      <c r="A239">
        <v>2308</v>
      </c>
      <c r="B239" s="43">
        <v>603</v>
      </c>
      <c r="C239" s="43">
        <v>603</v>
      </c>
      <c r="D239" s="43">
        <v>494</v>
      </c>
      <c r="E239" s="31">
        <v>0.81899999999999995</v>
      </c>
      <c r="F239" s="31">
        <v>7.8E-2</v>
      </c>
      <c r="G239" s="31">
        <v>7.8E-2</v>
      </c>
      <c r="H239" s="31">
        <v>0.20699999999999999</v>
      </c>
      <c r="I239" s="31">
        <v>0.61199999999999999</v>
      </c>
      <c r="J239" s="31">
        <v>0.84013605400000002</v>
      </c>
      <c r="K239" s="31">
        <v>2.5000000000000001E-2</v>
      </c>
      <c r="L239" s="29">
        <f t="shared" si="3"/>
        <v>3.3876923076923076</v>
      </c>
    </row>
    <row r="240" spans="1:12" x14ac:dyDescent="0.2">
      <c r="A240">
        <v>2310</v>
      </c>
      <c r="B240" s="43">
        <v>102</v>
      </c>
      <c r="C240" s="43">
        <v>102</v>
      </c>
      <c r="D240" s="43">
        <v>25</v>
      </c>
      <c r="E240" s="31">
        <v>0.245</v>
      </c>
      <c r="F240" s="31">
        <v>0.41199999999999998</v>
      </c>
      <c r="G240" s="31">
        <v>0.33300000000000002</v>
      </c>
      <c r="H240" s="31">
        <v>0.11799999999999999</v>
      </c>
      <c r="I240" s="31">
        <v>0.127</v>
      </c>
      <c r="J240" s="31">
        <v>0.24752475199999999</v>
      </c>
      <c r="K240" s="31">
        <v>0.01</v>
      </c>
      <c r="L240" s="29">
        <f t="shared" si="3"/>
        <v>1.9595959595959596</v>
      </c>
    </row>
    <row r="241" spans="1:12" x14ac:dyDescent="0.2">
      <c r="A241">
        <v>2311</v>
      </c>
      <c r="B241" s="43">
        <v>179</v>
      </c>
      <c r="C241" s="43">
        <v>179</v>
      </c>
      <c r="D241" s="43">
        <v>79</v>
      </c>
      <c r="E241" s="31">
        <v>0.441</v>
      </c>
      <c r="F241" s="31">
        <v>0.251</v>
      </c>
      <c r="G241" s="31">
        <v>0.30199999999999999</v>
      </c>
      <c r="H241" s="31">
        <v>0.30199999999999999</v>
      </c>
      <c r="I241" s="31">
        <v>0.14000000000000001</v>
      </c>
      <c r="J241" s="31">
        <v>0.44382022500000001</v>
      </c>
      <c r="K241" s="31">
        <v>6.0000000000000001E-3</v>
      </c>
      <c r="L241" s="29">
        <f t="shared" si="3"/>
        <v>2.3350100603621726</v>
      </c>
    </row>
    <row r="242" spans="1:12" x14ac:dyDescent="0.2">
      <c r="A242">
        <v>2312</v>
      </c>
      <c r="B242" s="43">
        <v>326</v>
      </c>
      <c r="C242" s="43">
        <v>326</v>
      </c>
      <c r="D242" s="43">
        <v>189</v>
      </c>
      <c r="E242" s="31">
        <v>0.57999999999999996</v>
      </c>
      <c r="F242" s="31">
        <v>0.16900000000000001</v>
      </c>
      <c r="G242" s="31">
        <v>0.24199999999999999</v>
      </c>
      <c r="H242" s="31">
        <v>0.28199999999999997</v>
      </c>
      <c r="I242" s="31">
        <v>0.29799999999999999</v>
      </c>
      <c r="J242" s="31">
        <v>0.58513931900000005</v>
      </c>
      <c r="K242" s="31">
        <v>8.9999999999999993E-3</v>
      </c>
      <c r="L242" s="29">
        <f t="shared" si="3"/>
        <v>2.715438950554995</v>
      </c>
    </row>
    <row r="243" spans="1:12" x14ac:dyDescent="0.2">
      <c r="A243">
        <v>2314</v>
      </c>
      <c r="B243" s="43">
        <v>821</v>
      </c>
      <c r="C243" s="43">
        <v>821</v>
      </c>
      <c r="D243" s="43">
        <v>192</v>
      </c>
      <c r="E243" s="31">
        <v>0.23400000000000001</v>
      </c>
      <c r="F243" s="31">
        <v>0.48799999999999999</v>
      </c>
      <c r="G243" s="31">
        <v>0.27</v>
      </c>
      <c r="H243" s="31">
        <v>0.161</v>
      </c>
      <c r="I243" s="31">
        <v>7.2999999999999995E-2</v>
      </c>
      <c r="J243" s="31">
        <v>0.235582822</v>
      </c>
      <c r="K243" s="31">
        <v>7.0000000000000001E-3</v>
      </c>
      <c r="L243" s="29">
        <f t="shared" si="3"/>
        <v>1.8157099697885197</v>
      </c>
    </row>
    <row r="244" spans="1:12" x14ac:dyDescent="0.2">
      <c r="A244">
        <v>2315</v>
      </c>
      <c r="B244" s="43">
        <v>503</v>
      </c>
      <c r="C244" s="43">
        <v>503</v>
      </c>
      <c r="D244" s="43">
        <v>264</v>
      </c>
      <c r="E244" s="31">
        <v>0.52500000000000002</v>
      </c>
      <c r="F244" s="31">
        <v>0.185</v>
      </c>
      <c r="G244" s="31">
        <v>0.26800000000000002</v>
      </c>
      <c r="H244" s="31">
        <v>0.221</v>
      </c>
      <c r="I244" s="31">
        <v>0.30399999999999999</v>
      </c>
      <c r="J244" s="31">
        <v>0.53658536599999995</v>
      </c>
      <c r="K244" s="31">
        <v>2.1999999999999999E-2</v>
      </c>
      <c r="L244" s="29">
        <f t="shared" si="3"/>
        <v>2.6584867075664622</v>
      </c>
    </row>
    <row r="245" spans="1:12" x14ac:dyDescent="0.2">
      <c r="A245">
        <v>2317</v>
      </c>
      <c r="B245" s="43">
        <v>320</v>
      </c>
      <c r="C245" s="43">
        <v>320</v>
      </c>
      <c r="D245" s="43">
        <v>151</v>
      </c>
      <c r="E245" s="31">
        <v>0.47199999999999998</v>
      </c>
      <c r="F245" s="31">
        <v>0.253</v>
      </c>
      <c r="G245" s="31">
        <v>0.26600000000000001</v>
      </c>
      <c r="H245" s="31">
        <v>0.19700000000000001</v>
      </c>
      <c r="I245" s="31">
        <v>0.27500000000000002</v>
      </c>
      <c r="J245" s="31">
        <v>0.47634069400000001</v>
      </c>
      <c r="K245" s="31">
        <v>8.9999999999999993E-3</v>
      </c>
      <c r="L245" s="29">
        <f t="shared" si="3"/>
        <v>2.4984863773965693</v>
      </c>
    </row>
    <row r="246" spans="1:12" x14ac:dyDescent="0.2">
      <c r="A246">
        <v>2318</v>
      </c>
      <c r="B246" s="43">
        <v>192</v>
      </c>
      <c r="C246" s="43">
        <v>192</v>
      </c>
      <c r="D246" s="43">
        <v>82</v>
      </c>
      <c r="E246" s="31">
        <v>0.42699999999999999</v>
      </c>
      <c r="F246" s="31">
        <v>0.28599999999999998</v>
      </c>
      <c r="G246" s="31">
        <v>0.26600000000000001</v>
      </c>
      <c r="H246" s="31">
        <v>0.25</v>
      </c>
      <c r="I246" s="31">
        <v>0.17699999999999999</v>
      </c>
      <c r="J246" s="31">
        <v>0.43617021299999997</v>
      </c>
      <c r="K246" s="31">
        <v>2.1000000000000001E-2</v>
      </c>
      <c r="L246" s="29">
        <f t="shared" si="3"/>
        <v>2.3248212461695608</v>
      </c>
    </row>
    <row r="247" spans="1:12" x14ac:dyDescent="0.2">
      <c r="A247">
        <v>2319</v>
      </c>
      <c r="B247" s="43">
        <v>132</v>
      </c>
      <c r="C247" s="43">
        <v>132</v>
      </c>
      <c r="D247" s="43">
        <v>21</v>
      </c>
      <c r="E247" s="31">
        <v>0.159</v>
      </c>
      <c r="F247" s="31">
        <v>0.51500000000000001</v>
      </c>
      <c r="G247" s="31">
        <v>0.28799999999999998</v>
      </c>
      <c r="H247" s="31">
        <v>0.121</v>
      </c>
      <c r="I247" s="31">
        <v>3.7999999999999999E-2</v>
      </c>
      <c r="J247" s="31">
        <v>0.16535433099999999</v>
      </c>
      <c r="K247" s="31">
        <v>3.7999999999999999E-2</v>
      </c>
      <c r="L247" s="29">
        <f t="shared" si="3"/>
        <v>1.6694386694386694</v>
      </c>
    </row>
    <row r="248" spans="1:12" x14ac:dyDescent="0.2">
      <c r="A248">
        <v>2321</v>
      </c>
      <c r="B248" s="43">
        <v>107</v>
      </c>
      <c r="C248" s="43">
        <v>107</v>
      </c>
      <c r="D248" s="43">
        <v>37</v>
      </c>
      <c r="E248" s="31">
        <v>0.34599999999999997</v>
      </c>
      <c r="F248" s="31">
        <v>0.38300000000000001</v>
      </c>
      <c r="G248" s="31">
        <v>0.26200000000000001</v>
      </c>
      <c r="H248" s="31">
        <v>0.17799999999999999</v>
      </c>
      <c r="I248" s="31">
        <v>0.16800000000000001</v>
      </c>
      <c r="J248" s="31">
        <v>0.34905660399999999</v>
      </c>
      <c r="K248" s="31">
        <v>8.9999999999999993E-3</v>
      </c>
      <c r="L248" s="29">
        <f t="shared" si="3"/>
        <v>2.1321897073662965</v>
      </c>
    </row>
    <row r="249" spans="1:12" x14ac:dyDescent="0.2">
      <c r="A249">
        <v>2322</v>
      </c>
      <c r="B249" s="43">
        <v>118</v>
      </c>
      <c r="C249" s="43">
        <v>118</v>
      </c>
      <c r="D249" s="43">
        <v>93</v>
      </c>
      <c r="E249" s="31">
        <v>0.78800000000000003</v>
      </c>
      <c r="F249" s="31">
        <v>6.8000000000000005E-2</v>
      </c>
      <c r="G249" s="31">
        <v>0.14399999999999999</v>
      </c>
      <c r="H249" s="31">
        <v>0.32200000000000001</v>
      </c>
      <c r="I249" s="31">
        <v>0.46600000000000003</v>
      </c>
      <c r="J249" s="31">
        <v>0.78813559300000002</v>
      </c>
      <c r="K249" s="31">
        <v>0</v>
      </c>
      <c r="L249" s="29">
        <f t="shared" si="3"/>
        <v>3.1859999999999999</v>
      </c>
    </row>
    <row r="250" spans="1:12" x14ac:dyDescent="0.2">
      <c r="A250">
        <v>2325</v>
      </c>
      <c r="B250" s="43">
        <v>248</v>
      </c>
      <c r="C250" s="43">
        <v>248</v>
      </c>
      <c r="D250" s="43">
        <v>56</v>
      </c>
      <c r="E250" s="31">
        <v>0.22600000000000001</v>
      </c>
      <c r="F250" s="31">
        <v>0.39900000000000002</v>
      </c>
      <c r="G250" s="31">
        <v>0.22600000000000001</v>
      </c>
      <c r="H250" s="31">
        <v>0.105</v>
      </c>
      <c r="I250" s="31">
        <v>0.121</v>
      </c>
      <c r="J250" s="31">
        <v>0.26540284400000003</v>
      </c>
      <c r="K250" s="31">
        <v>0.14899999999999999</v>
      </c>
      <c r="L250" s="29">
        <f t="shared" si="3"/>
        <v>1.9388954171562867</v>
      </c>
    </row>
    <row r="251" spans="1:12" x14ac:dyDescent="0.2">
      <c r="A251">
        <v>2326</v>
      </c>
      <c r="B251" s="43">
        <v>292</v>
      </c>
      <c r="C251" s="43">
        <v>292</v>
      </c>
      <c r="D251" s="43">
        <v>148</v>
      </c>
      <c r="E251" s="31">
        <v>0.50700000000000001</v>
      </c>
      <c r="F251" s="31">
        <v>0.26700000000000002</v>
      </c>
      <c r="G251" s="31">
        <v>0.219</v>
      </c>
      <c r="H251" s="31">
        <v>0.223</v>
      </c>
      <c r="I251" s="31">
        <v>0.28399999999999997</v>
      </c>
      <c r="J251" s="31">
        <v>0.51034482800000003</v>
      </c>
      <c r="K251" s="31">
        <v>7.0000000000000001E-3</v>
      </c>
      <c r="L251" s="29">
        <f t="shared" si="3"/>
        <v>2.5276938569989928</v>
      </c>
    </row>
    <row r="252" spans="1:12" x14ac:dyDescent="0.2">
      <c r="A252">
        <v>2328</v>
      </c>
      <c r="B252" s="43">
        <v>225</v>
      </c>
      <c r="C252" s="43">
        <v>225</v>
      </c>
      <c r="D252" s="43">
        <v>110</v>
      </c>
      <c r="E252" s="31">
        <v>0.48899999999999999</v>
      </c>
      <c r="F252" s="31">
        <v>0.182</v>
      </c>
      <c r="G252" s="31">
        <v>0.307</v>
      </c>
      <c r="H252" s="31">
        <v>0.32400000000000001</v>
      </c>
      <c r="I252" s="31">
        <v>0.16400000000000001</v>
      </c>
      <c r="J252" s="31">
        <v>0.5</v>
      </c>
      <c r="K252" s="31">
        <v>2.1999999999999999E-2</v>
      </c>
      <c r="L252" s="29">
        <f t="shared" si="3"/>
        <v>2.4785276073619631</v>
      </c>
    </row>
    <row r="253" spans="1:12" x14ac:dyDescent="0.2">
      <c r="A253">
        <v>2329</v>
      </c>
      <c r="E253" s="31">
        <v>0.224</v>
      </c>
      <c r="F253" s="31">
        <v>0.34499999999999997</v>
      </c>
      <c r="G253" s="31">
        <v>0.39700000000000002</v>
      </c>
      <c r="H253" s="31">
        <v>0.19</v>
      </c>
      <c r="I253" s="31">
        <v>3.4000000000000002E-2</v>
      </c>
      <c r="J253" s="31">
        <v>0.23214285700000001</v>
      </c>
      <c r="K253" s="31">
        <v>3.4000000000000002E-2</v>
      </c>
      <c r="L253" s="29">
        <f t="shared" si="3"/>
        <v>1.9099378881987581</v>
      </c>
    </row>
    <row r="254" spans="1:12" x14ac:dyDescent="0.2">
      <c r="A254">
        <v>2330</v>
      </c>
      <c r="B254" s="43">
        <v>90</v>
      </c>
      <c r="C254" s="43">
        <v>90</v>
      </c>
      <c r="D254" s="43">
        <v>32</v>
      </c>
      <c r="E254" s="31">
        <v>0.35599999999999998</v>
      </c>
      <c r="F254" s="31">
        <v>0.38900000000000001</v>
      </c>
      <c r="G254" s="31">
        <v>0.24399999999999999</v>
      </c>
      <c r="H254" s="31">
        <v>0.222</v>
      </c>
      <c r="I254" s="31">
        <v>0.13300000000000001</v>
      </c>
      <c r="J254" s="31">
        <v>0.35955056200000002</v>
      </c>
      <c r="K254" s="31">
        <v>1.0999999999999999E-2</v>
      </c>
      <c r="L254" s="29">
        <f t="shared" si="3"/>
        <v>2.0980788675429727</v>
      </c>
    </row>
    <row r="255" spans="1:12" x14ac:dyDescent="0.2">
      <c r="A255">
        <v>2331</v>
      </c>
      <c r="B255" s="43">
        <v>52</v>
      </c>
      <c r="C255" s="43">
        <v>52</v>
      </c>
      <c r="D255" s="43">
        <v>7</v>
      </c>
      <c r="E255" s="31">
        <v>0.13500000000000001</v>
      </c>
      <c r="F255" s="31">
        <v>0.59599999999999997</v>
      </c>
      <c r="G255" s="31">
        <v>0.25</v>
      </c>
      <c r="H255" s="31">
        <v>7.6999999999999999E-2</v>
      </c>
      <c r="I255" s="31">
        <v>5.8000000000000003E-2</v>
      </c>
      <c r="J255" s="31">
        <v>0.13725490200000001</v>
      </c>
      <c r="K255" s="31">
        <v>1.9E-2</v>
      </c>
      <c r="L255" s="29">
        <f t="shared" si="3"/>
        <v>1.5891946992864423</v>
      </c>
    </row>
    <row r="256" spans="1:12" x14ac:dyDescent="0.2">
      <c r="A256">
        <v>2334</v>
      </c>
      <c r="B256" s="43">
        <v>263</v>
      </c>
      <c r="C256" s="43">
        <v>263</v>
      </c>
      <c r="D256" s="43">
        <v>133</v>
      </c>
      <c r="E256" s="31">
        <v>0.50600000000000001</v>
      </c>
      <c r="F256" s="31">
        <v>0.16700000000000001</v>
      </c>
      <c r="G256" s="31">
        <v>0.28899999999999998</v>
      </c>
      <c r="H256" s="31">
        <v>0.28100000000000003</v>
      </c>
      <c r="I256" s="31">
        <v>0.224</v>
      </c>
      <c r="J256" s="31">
        <v>0.52569169999999998</v>
      </c>
      <c r="K256" s="31">
        <v>3.7999999999999999E-2</v>
      </c>
      <c r="L256" s="29">
        <f t="shared" si="3"/>
        <v>2.5821205821205822</v>
      </c>
    </row>
    <row r="257" spans="1:12" x14ac:dyDescent="0.2">
      <c r="A257">
        <v>2336</v>
      </c>
      <c r="B257" s="43">
        <v>172</v>
      </c>
      <c r="C257" s="43">
        <v>172</v>
      </c>
      <c r="D257" s="43">
        <v>73</v>
      </c>
      <c r="E257" s="31">
        <v>0.42399999999999999</v>
      </c>
      <c r="F257" s="31">
        <v>0.314</v>
      </c>
      <c r="G257" s="31">
        <v>0.26200000000000001</v>
      </c>
      <c r="H257" s="31">
        <v>0.25600000000000001</v>
      </c>
      <c r="I257" s="31">
        <v>0.16900000000000001</v>
      </c>
      <c r="J257" s="31">
        <v>0.424418605</v>
      </c>
      <c r="K257" s="31">
        <v>0</v>
      </c>
      <c r="L257" s="29">
        <f t="shared" si="3"/>
        <v>2.282</v>
      </c>
    </row>
    <row r="258" spans="1:12" x14ac:dyDescent="0.2">
      <c r="A258">
        <v>2338</v>
      </c>
      <c r="B258" s="43">
        <v>571</v>
      </c>
      <c r="C258" s="43">
        <v>571</v>
      </c>
      <c r="D258" s="43">
        <v>170</v>
      </c>
      <c r="E258" s="31">
        <v>0.29799999999999999</v>
      </c>
      <c r="F258" s="31">
        <v>0.40500000000000003</v>
      </c>
      <c r="G258" s="31">
        <v>0.224</v>
      </c>
      <c r="H258" s="31">
        <v>0.159</v>
      </c>
      <c r="I258" s="31">
        <v>0.13800000000000001</v>
      </c>
      <c r="J258" s="31">
        <v>0.321361059</v>
      </c>
      <c r="K258" s="31">
        <v>7.3999999999999996E-2</v>
      </c>
      <c r="L258" s="29">
        <f t="shared" si="3"/>
        <v>2.0323974082073435</v>
      </c>
    </row>
    <row r="259" spans="1:12" x14ac:dyDescent="0.2">
      <c r="A259">
        <v>2340</v>
      </c>
      <c r="B259" s="43">
        <v>286</v>
      </c>
      <c r="C259" s="43">
        <v>286</v>
      </c>
      <c r="D259" s="43">
        <v>119</v>
      </c>
      <c r="E259" s="31">
        <v>0.41599999999999998</v>
      </c>
      <c r="F259" s="31">
        <v>0.28000000000000003</v>
      </c>
      <c r="G259" s="31">
        <v>0.28999999999999998</v>
      </c>
      <c r="H259" s="31">
        <v>0.22700000000000001</v>
      </c>
      <c r="I259" s="31">
        <v>0.189</v>
      </c>
      <c r="J259" s="31">
        <v>0.42198581600000001</v>
      </c>
      <c r="K259" s="31">
        <v>1.4E-2</v>
      </c>
      <c r="L259" s="29">
        <f t="shared" ref="L259:L322" si="4">(F259+2*G259+3*H259+4*I259)/(1-K259)</f>
        <v>2.3296146044624746</v>
      </c>
    </row>
    <row r="260" spans="1:12" x14ac:dyDescent="0.2">
      <c r="A260">
        <v>2341</v>
      </c>
      <c r="B260" s="43">
        <v>79</v>
      </c>
      <c r="C260" s="43">
        <v>79</v>
      </c>
      <c r="D260" s="43">
        <v>42</v>
      </c>
      <c r="E260" s="31">
        <v>0.53200000000000003</v>
      </c>
      <c r="F260" s="31">
        <v>0.13900000000000001</v>
      </c>
      <c r="G260" s="31">
        <v>0.32900000000000001</v>
      </c>
      <c r="H260" s="31">
        <v>0.30399999999999999</v>
      </c>
      <c r="I260" s="31">
        <v>0.22800000000000001</v>
      </c>
      <c r="J260" s="31">
        <v>0.53164557000000001</v>
      </c>
      <c r="K260" s="31">
        <v>0</v>
      </c>
      <c r="L260" s="29">
        <f t="shared" si="4"/>
        <v>2.621</v>
      </c>
    </row>
    <row r="261" spans="1:12" x14ac:dyDescent="0.2">
      <c r="A261">
        <v>2342</v>
      </c>
      <c r="B261" s="43">
        <v>159</v>
      </c>
      <c r="C261" s="43">
        <v>159</v>
      </c>
      <c r="D261" s="43">
        <v>58</v>
      </c>
      <c r="E261" s="31">
        <v>0.36499999999999999</v>
      </c>
      <c r="F261" s="31">
        <v>0.22600000000000001</v>
      </c>
      <c r="G261" s="31">
        <v>0.308</v>
      </c>
      <c r="H261" s="31">
        <v>0.214</v>
      </c>
      <c r="I261" s="31">
        <v>0.151</v>
      </c>
      <c r="J261" s="31">
        <v>0.40559440600000002</v>
      </c>
      <c r="K261" s="31">
        <v>0.10100000000000001</v>
      </c>
      <c r="L261" s="29">
        <f t="shared" si="4"/>
        <v>2.3225806451612905</v>
      </c>
    </row>
    <row r="262" spans="1:12" x14ac:dyDescent="0.2">
      <c r="A262">
        <v>2343</v>
      </c>
      <c r="B262" s="43">
        <v>137</v>
      </c>
      <c r="C262" s="43">
        <v>137</v>
      </c>
      <c r="D262" s="43">
        <v>64</v>
      </c>
      <c r="E262" s="31">
        <v>0.46700000000000003</v>
      </c>
      <c r="F262" s="31">
        <v>0.32800000000000001</v>
      </c>
      <c r="G262" s="31">
        <v>0.13900000000000001</v>
      </c>
      <c r="H262" s="31">
        <v>0.26300000000000001</v>
      </c>
      <c r="I262" s="31">
        <v>0.20399999999999999</v>
      </c>
      <c r="J262" s="31">
        <v>0.5</v>
      </c>
      <c r="K262" s="31">
        <v>6.6000000000000003E-2</v>
      </c>
      <c r="L262" s="29">
        <f t="shared" si="4"/>
        <v>2.3672376873661669</v>
      </c>
    </row>
    <row r="263" spans="1:12" x14ac:dyDescent="0.2">
      <c r="A263">
        <v>2344</v>
      </c>
      <c r="B263" s="43">
        <v>192</v>
      </c>
      <c r="C263" s="43">
        <v>192</v>
      </c>
      <c r="D263" s="43">
        <v>64</v>
      </c>
      <c r="E263" s="31">
        <v>0.33300000000000002</v>
      </c>
      <c r="F263" s="31">
        <v>0.39100000000000001</v>
      </c>
      <c r="G263" s="31">
        <v>0.26600000000000001</v>
      </c>
      <c r="H263" s="31">
        <v>0.20300000000000001</v>
      </c>
      <c r="I263" s="31">
        <v>0.13</v>
      </c>
      <c r="J263" s="31">
        <v>0.336842105</v>
      </c>
      <c r="K263" s="31">
        <v>0.01</v>
      </c>
      <c r="L263" s="29">
        <f t="shared" si="4"/>
        <v>2.0727272727272728</v>
      </c>
    </row>
    <row r="264" spans="1:12" x14ac:dyDescent="0.2">
      <c r="A264">
        <v>2345</v>
      </c>
      <c r="B264" s="43">
        <v>298</v>
      </c>
      <c r="C264" s="43">
        <v>298</v>
      </c>
      <c r="D264" s="43">
        <v>158</v>
      </c>
      <c r="E264" s="31">
        <v>0.53</v>
      </c>
      <c r="F264" s="31">
        <v>0.188</v>
      </c>
      <c r="G264" s="31">
        <v>0.27200000000000002</v>
      </c>
      <c r="H264" s="31">
        <v>0.28899999999999998</v>
      </c>
      <c r="I264" s="31">
        <v>0.24199999999999999</v>
      </c>
      <c r="J264" s="31">
        <v>0.53559321999999998</v>
      </c>
      <c r="K264" s="31">
        <v>0.01</v>
      </c>
      <c r="L264" s="29">
        <f t="shared" si="4"/>
        <v>2.5929292929292931</v>
      </c>
    </row>
    <row r="265" spans="1:12" x14ac:dyDescent="0.2">
      <c r="A265">
        <v>2347</v>
      </c>
      <c r="B265" s="43">
        <v>282</v>
      </c>
      <c r="C265" s="43">
        <v>282</v>
      </c>
      <c r="D265" s="43">
        <v>113</v>
      </c>
      <c r="E265" s="31">
        <v>0.40100000000000002</v>
      </c>
      <c r="F265" s="31">
        <v>0.28399999999999997</v>
      </c>
      <c r="G265" s="31">
        <v>0.309</v>
      </c>
      <c r="H265" s="31">
        <v>0.252</v>
      </c>
      <c r="I265" s="31">
        <v>0.14899999999999999</v>
      </c>
      <c r="J265" s="31">
        <v>0.40357142899999998</v>
      </c>
      <c r="K265" s="31">
        <v>7.0000000000000001E-3</v>
      </c>
      <c r="L265" s="29">
        <f t="shared" si="4"/>
        <v>2.2698892245720041</v>
      </c>
    </row>
    <row r="266" spans="1:12" x14ac:dyDescent="0.2">
      <c r="A266">
        <v>2349</v>
      </c>
      <c r="B266" s="43">
        <v>233</v>
      </c>
      <c r="C266" s="43">
        <v>233</v>
      </c>
      <c r="D266" s="43">
        <v>83</v>
      </c>
      <c r="E266" s="31">
        <v>0.35599999999999998</v>
      </c>
      <c r="F266" s="31">
        <v>0.36499999999999999</v>
      </c>
      <c r="G266" s="31">
        <v>0.27500000000000002</v>
      </c>
      <c r="H266" s="31">
        <v>0.215</v>
      </c>
      <c r="I266" s="31">
        <v>0.14199999999999999</v>
      </c>
      <c r="J266" s="31">
        <v>0.357758621</v>
      </c>
      <c r="K266" s="31">
        <v>4.0000000000000001E-3</v>
      </c>
      <c r="L266" s="29">
        <f t="shared" si="4"/>
        <v>2.1365461847389557</v>
      </c>
    </row>
    <row r="267" spans="1:12" x14ac:dyDescent="0.2">
      <c r="A267">
        <v>2353</v>
      </c>
      <c r="B267" s="43">
        <v>271</v>
      </c>
      <c r="C267" s="43">
        <v>271</v>
      </c>
      <c r="D267" s="43">
        <v>171</v>
      </c>
      <c r="E267" s="31">
        <v>0.63100000000000001</v>
      </c>
      <c r="F267" s="31">
        <v>0.14000000000000001</v>
      </c>
      <c r="G267" s="31">
        <v>0.22500000000000001</v>
      </c>
      <c r="H267" s="31">
        <v>0.28799999999999998</v>
      </c>
      <c r="I267" s="31">
        <v>0.34300000000000003</v>
      </c>
      <c r="J267" s="31">
        <v>0.63333333300000005</v>
      </c>
      <c r="K267" s="31">
        <v>4.0000000000000001E-3</v>
      </c>
      <c r="L267" s="29">
        <f t="shared" si="4"/>
        <v>2.8373493975903616</v>
      </c>
    </row>
    <row r="268" spans="1:12" x14ac:dyDescent="0.2">
      <c r="A268">
        <v>2355</v>
      </c>
      <c r="B268" s="43">
        <v>32</v>
      </c>
      <c r="C268" s="43">
        <v>32</v>
      </c>
      <c r="D268" s="43">
        <v>11</v>
      </c>
      <c r="E268" s="31">
        <v>0.34399999999999997</v>
      </c>
      <c r="F268" s="31">
        <v>0.25</v>
      </c>
      <c r="G268" s="31">
        <v>0.375</v>
      </c>
      <c r="H268" s="31">
        <v>0.28100000000000003</v>
      </c>
      <c r="I268" s="31">
        <v>6.3E-2</v>
      </c>
      <c r="J268" s="31">
        <v>0.35483871</v>
      </c>
      <c r="K268" s="31">
        <v>3.1E-2</v>
      </c>
      <c r="L268" s="29">
        <f t="shared" si="4"/>
        <v>2.1620227038183693</v>
      </c>
    </row>
    <row r="269" spans="1:12" x14ac:dyDescent="0.2">
      <c r="A269">
        <v>2357</v>
      </c>
      <c r="B269" s="43">
        <v>127</v>
      </c>
      <c r="C269" s="43">
        <v>127</v>
      </c>
      <c r="D269" s="43">
        <v>43</v>
      </c>
      <c r="E269" s="31">
        <v>0.33900000000000002</v>
      </c>
      <c r="F269" s="31">
        <v>0.40200000000000002</v>
      </c>
      <c r="G269" s="31">
        <v>0.252</v>
      </c>
      <c r="H269" s="31">
        <v>0.21299999999999999</v>
      </c>
      <c r="I269" s="31">
        <v>0.126</v>
      </c>
      <c r="J269" s="31">
        <v>0.34126984100000002</v>
      </c>
      <c r="K269" s="31">
        <v>8.0000000000000002E-3</v>
      </c>
      <c r="L269" s="29">
        <f t="shared" si="4"/>
        <v>2.065524193548387</v>
      </c>
    </row>
    <row r="270" spans="1:12" x14ac:dyDescent="0.2">
      <c r="A270">
        <v>2358</v>
      </c>
      <c r="B270" s="43">
        <v>137</v>
      </c>
      <c r="C270" s="43">
        <v>137</v>
      </c>
      <c r="D270" s="43">
        <v>85</v>
      </c>
      <c r="E270" s="31">
        <v>0.62</v>
      </c>
      <c r="F270" s="31">
        <v>0.10199999999999999</v>
      </c>
      <c r="G270" s="31">
        <v>0.27700000000000002</v>
      </c>
      <c r="H270" s="31">
        <v>0.28499999999999998</v>
      </c>
      <c r="I270" s="31">
        <v>0.33600000000000002</v>
      </c>
      <c r="J270" s="31">
        <v>0.62043795599999996</v>
      </c>
      <c r="K270" s="31">
        <v>0</v>
      </c>
      <c r="L270" s="29">
        <f t="shared" si="4"/>
        <v>2.8550000000000004</v>
      </c>
    </row>
    <row r="271" spans="1:12" x14ac:dyDescent="0.2">
      <c r="A271">
        <v>2359</v>
      </c>
      <c r="B271" s="43">
        <v>637</v>
      </c>
      <c r="C271" s="43">
        <v>637</v>
      </c>
      <c r="D271" s="43">
        <v>186</v>
      </c>
      <c r="E271" s="31">
        <v>0.29199999999999998</v>
      </c>
      <c r="F271" s="31">
        <v>0.42899999999999999</v>
      </c>
      <c r="G271" s="31">
        <v>0.27500000000000002</v>
      </c>
      <c r="H271" s="31">
        <v>0.157</v>
      </c>
      <c r="I271" s="31">
        <v>0.13500000000000001</v>
      </c>
      <c r="J271" s="31">
        <v>0.29337539400000001</v>
      </c>
      <c r="K271" s="31">
        <v>5.0000000000000001E-3</v>
      </c>
      <c r="L271" s="29">
        <f t="shared" si="4"/>
        <v>2.0000000000000004</v>
      </c>
    </row>
    <row r="272" spans="1:12" x14ac:dyDescent="0.2">
      <c r="A272">
        <v>2360</v>
      </c>
      <c r="B272" s="43">
        <v>121</v>
      </c>
      <c r="C272" s="43">
        <v>121</v>
      </c>
      <c r="D272" s="43">
        <v>59</v>
      </c>
      <c r="E272" s="31">
        <v>0.48799999999999999</v>
      </c>
      <c r="F272" s="31">
        <v>0.26400000000000001</v>
      </c>
      <c r="G272" s="31">
        <v>0.223</v>
      </c>
      <c r="H272" s="31">
        <v>0.29799999999999999</v>
      </c>
      <c r="I272" s="31">
        <v>0.19</v>
      </c>
      <c r="J272" s="31">
        <v>0.5</v>
      </c>
      <c r="K272" s="31">
        <v>2.5000000000000001E-2</v>
      </c>
      <c r="L272" s="29">
        <f t="shared" si="4"/>
        <v>2.4246153846153846</v>
      </c>
    </row>
    <row r="273" spans="1:12" x14ac:dyDescent="0.2">
      <c r="A273">
        <v>2361</v>
      </c>
      <c r="B273" s="43">
        <v>164</v>
      </c>
      <c r="C273" s="43">
        <v>164</v>
      </c>
      <c r="D273" s="43">
        <v>98</v>
      </c>
      <c r="E273" s="31">
        <v>0.59799999999999998</v>
      </c>
      <c r="F273" s="31">
        <v>0.14000000000000001</v>
      </c>
      <c r="G273" s="31">
        <v>0.26200000000000001</v>
      </c>
      <c r="H273" s="31">
        <v>0.26800000000000002</v>
      </c>
      <c r="I273" s="31">
        <v>0.32900000000000001</v>
      </c>
      <c r="J273" s="31">
        <v>0.59756097600000002</v>
      </c>
      <c r="K273" s="31">
        <v>0</v>
      </c>
      <c r="L273" s="29">
        <f t="shared" si="4"/>
        <v>2.7839999999999998</v>
      </c>
    </row>
    <row r="274" spans="1:12" x14ac:dyDescent="0.2">
      <c r="A274">
        <v>2362</v>
      </c>
      <c r="B274" s="43">
        <v>247</v>
      </c>
      <c r="C274" s="43">
        <v>247</v>
      </c>
      <c r="D274" s="43">
        <v>72</v>
      </c>
      <c r="E274" s="31">
        <v>0.29099999999999998</v>
      </c>
      <c r="F274" s="31">
        <v>0.38900000000000001</v>
      </c>
      <c r="G274" s="31">
        <v>0.30399999999999999</v>
      </c>
      <c r="H274" s="31">
        <v>0.19400000000000001</v>
      </c>
      <c r="I274" s="31">
        <v>9.7000000000000003E-2</v>
      </c>
      <c r="J274" s="31">
        <v>0.29629629600000001</v>
      </c>
      <c r="K274" s="31">
        <v>1.6E-2</v>
      </c>
      <c r="L274" s="29">
        <f t="shared" si="4"/>
        <v>1.9989837398373984</v>
      </c>
    </row>
    <row r="275" spans="1:12" x14ac:dyDescent="0.2">
      <c r="A275">
        <v>2364</v>
      </c>
      <c r="B275" s="43">
        <v>679</v>
      </c>
      <c r="C275" s="43">
        <v>679</v>
      </c>
      <c r="D275" s="43">
        <v>287</v>
      </c>
      <c r="E275" s="31">
        <v>0.42299999999999999</v>
      </c>
      <c r="F275" s="31">
        <v>0.29699999999999999</v>
      </c>
      <c r="G275" s="31">
        <v>0.26500000000000001</v>
      </c>
      <c r="H275" s="31">
        <v>0.214</v>
      </c>
      <c r="I275" s="31">
        <v>0.20899999999999999</v>
      </c>
      <c r="J275" s="31">
        <v>0.42899850499999997</v>
      </c>
      <c r="K275" s="31">
        <v>1.4999999999999999E-2</v>
      </c>
      <c r="L275" s="29">
        <f t="shared" si="4"/>
        <v>2.3401015228426392</v>
      </c>
    </row>
    <row r="276" spans="1:12" x14ac:dyDescent="0.2">
      <c r="A276">
        <v>2365</v>
      </c>
      <c r="B276" s="43">
        <v>138</v>
      </c>
      <c r="C276" s="43">
        <v>138</v>
      </c>
      <c r="D276" s="43">
        <v>90</v>
      </c>
      <c r="E276" s="31">
        <v>0.65200000000000002</v>
      </c>
      <c r="F276" s="31">
        <v>0.109</v>
      </c>
      <c r="G276" s="31">
        <v>0.20300000000000001</v>
      </c>
      <c r="H276" s="31">
        <v>0.30399999999999999</v>
      </c>
      <c r="I276" s="31">
        <v>0.34799999999999998</v>
      </c>
      <c r="J276" s="31">
        <v>0.67669172899999996</v>
      </c>
      <c r="K276" s="31">
        <v>3.5999999999999997E-2</v>
      </c>
      <c r="L276" s="29">
        <f t="shared" si="4"/>
        <v>2.9242738589211617</v>
      </c>
    </row>
    <row r="277" spans="1:12" x14ac:dyDescent="0.2">
      <c r="A277">
        <v>2367</v>
      </c>
      <c r="B277" s="43">
        <v>77</v>
      </c>
      <c r="C277" s="43">
        <v>77</v>
      </c>
      <c r="D277" s="43">
        <v>10</v>
      </c>
      <c r="E277" s="31">
        <v>0.13</v>
      </c>
      <c r="F277" s="31">
        <v>0.58399999999999996</v>
      </c>
      <c r="G277" s="31">
        <v>0.16900000000000001</v>
      </c>
      <c r="H277" s="31">
        <v>0.11700000000000001</v>
      </c>
      <c r="I277" s="31">
        <v>1.2999999999999999E-2</v>
      </c>
      <c r="J277" s="31">
        <v>0.147058824</v>
      </c>
      <c r="K277" s="31">
        <v>0.11700000000000001</v>
      </c>
      <c r="L277" s="29">
        <f t="shared" si="4"/>
        <v>1.5005662514156284</v>
      </c>
    </row>
    <row r="278" spans="1:12" x14ac:dyDescent="0.2">
      <c r="A278">
        <v>2368</v>
      </c>
      <c r="B278" s="43">
        <v>183</v>
      </c>
      <c r="C278" s="43">
        <v>183</v>
      </c>
      <c r="D278" s="43">
        <v>92</v>
      </c>
      <c r="E278" s="31">
        <v>0.503</v>
      </c>
      <c r="F278" s="31">
        <v>0.219</v>
      </c>
      <c r="G278" s="31">
        <v>0.27900000000000003</v>
      </c>
      <c r="H278" s="31">
        <v>0.26800000000000002</v>
      </c>
      <c r="I278" s="31">
        <v>0.23499999999999999</v>
      </c>
      <c r="J278" s="31">
        <v>0.50273224000000005</v>
      </c>
      <c r="K278" s="31">
        <v>0</v>
      </c>
      <c r="L278" s="29">
        <f t="shared" si="4"/>
        <v>2.5209999999999999</v>
      </c>
    </row>
    <row r="279" spans="1:12" x14ac:dyDescent="0.2">
      <c r="A279">
        <v>2369</v>
      </c>
      <c r="B279" s="43">
        <v>225</v>
      </c>
      <c r="C279" s="43">
        <v>225</v>
      </c>
      <c r="D279" s="43">
        <v>130</v>
      </c>
      <c r="E279" s="31">
        <v>0.57799999999999996</v>
      </c>
      <c r="F279" s="31">
        <v>0.14699999999999999</v>
      </c>
      <c r="G279" s="31">
        <v>0.27100000000000002</v>
      </c>
      <c r="H279" s="31">
        <v>0.27600000000000002</v>
      </c>
      <c r="I279" s="31">
        <v>0.30199999999999999</v>
      </c>
      <c r="J279" s="31">
        <v>0.58035714299999996</v>
      </c>
      <c r="K279" s="31">
        <v>4.0000000000000001E-3</v>
      </c>
      <c r="L279" s="29">
        <f t="shared" si="4"/>
        <v>2.7359437751004019</v>
      </c>
    </row>
    <row r="280" spans="1:12" x14ac:dyDescent="0.2">
      <c r="A280">
        <v>2370</v>
      </c>
      <c r="B280" s="43">
        <v>160</v>
      </c>
      <c r="C280" s="43">
        <v>160</v>
      </c>
      <c r="D280" s="43">
        <v>38</v>
      </c>
      <c r="E280" s="31">
        <v>0.23799999999999999</v>
      </c>
      <c r="F280" s="31">
        <v>0.47499999999999998</v>
      </c>
      <c r="G280" s="31">
        <v>0.28799999999999998</v>
      </c>
      <c r="H280" s="31">
        <v>0.17499999999999999</v>
      </c>
      <c r="I280" s="31">
        <v>6.3E-2</v>
      </c>
      <c r="J280" s="31">
        <v>0.23749999999999999</v>
      </c>
      <c r="K280" s="31">
        <v>0</v>
      </c>
      <c r="L280" s="29">
        <f t="shared" si="4"/>
        <v>1.8279999999999998</v>
      </c>
    </row>
    <row r="281" spans="1:12" x14ac:dyDescent="0.2">
      <c r="A281">
        <v>2371</v>
      </c>
      <c r="B281" s="43">
        <v>1027</v>
      </c>
      <c r="C281" s="43">
        <v>1027</v>
      </c>
      <c r="D281" s="43">
        <v>788</v>
      </c>
      <c r="E281" s="31">
        <v>0.76700000000000002</v>
      </c>
      <c r="F281" s="31">
        <v>7.6999999999999999E-2</v>
      </c>
      <c r="G281" s="31">
        <v>0.107</v>
      </c>
      <c r="H281" s="31">
        <v>0.222</v>
      </c>
      <c r="I281" s="31">
        <v>0.54500000000000004</v>
      </c>
      <c r="J281" s="31">
        <v>0.80655066500000006</v>
      </c>
      <c r="K281" s="31">
        <v>4.9000000000000002E-2</v>
      </c>
      <c r="L281" s="29">
        <f t="shared" si="4"/>
        <v>3.2986330178759209</v>
      </c>
    </row>
    <row r="282" spans="1:12" x14ac:dyDescent="0.2">
      <c r="A282">
        <v>2372</v>
      </c>
      <c r="B282" s="43">
        <v>280</v>
      </c>
      <c r="C282" s="43">
        <v>280</v>
      </c>
      <c r="D282" s="43">
        <v>221</v>
      </c>
      <c r="E282" s="31">
        <v>0.78900000000000003</v>
      </c>
      <c r="F282" s="31">
        <v>5.3999999999999999E-2</v>
      </c>
      <c r="G282" s="31">
        <v>0.154</v>
      </c>
      <c r="H282" s="31">
        <v>0.23899999999999999</v>
      </c>
      <c r="I282" s="31">
        <v>0.55000000000000004</v>
      </c>
      <c r="J282" s="31">
        <v>0.79211469499999998</v>
      </c>
      <c r="K282" s="31">
        <v>4.0000000000000001E-3</v>
      </c>
      <c r="L282" s="29">
        <f t="shared" si="4"/>
        <v>3.2921686746987953</v>
      </c>
    </row>
    <row r="283" spans="1:12" x14ac:dyDescent="0.2">
      <c r="A283">
        <v>2376</v>
      </c>
      <c r="B283" s="43">
        <v>736</v>
      </c>
      <c r="C283" s="43">
        <v>736</v>
      </c>
      <c r="D283" s="43">
        <v>413</v>
      </c>
      <c r="E283" s="31">
        <v>0.56100000000000005</v>
      </c>
      <c r="F283" s="31">
        <v>0.2</v>
      </c>
      <c r="G283" s="31">
        <v>0.22800000000000001</v>
      </c>
      <c r="H283" s="31">
        <v>0.21299999999999999</v>
      </c>
      <c r="I283" s="31">
        <v>0.34799999999999998</v>
      </c>
      <c r="J283" s="31">
        <v>0.56730769199999997</v>
      </c>
      <c r="K283" s="31">
        <v>1.0999999999999999E-2</v>
      </c>
      <c r="L283" s="29">
        <f t="shared" si="4"/>
        <v>2.7168857431749238</v>
      </c>
    </row>
    <row r="284" spans="1:12" x14ac:dyDescent="0.2">
      <c r="A284">
        <v>2377</v>
      </c>
      <c r="B284" s="43">
        <v>516</v>
      </c>
      <c r="C284" s="43">
        <v>516</v>
      </c>
      <c r="D284" s="43">
        <v>127</v>
      </c>
      <c r="E284" s="31">
        <v>0.246</v>
      </c>
      <c r="F284" s="31">
        <v>0.47099999999999997</v>
      </c>
      <c r="G284" s="31">
        <v>0.26600000000000001</v>
      </c>
      <c r="H284" s="31">
        <v>0.14899999999999999</v>
      </c>
      <c r="I284" s="31">
        <v>9.7000000000000003E-2</v>
      </c>
      <c r="J284" s="31">
        <v>0.250493097</v>
      </c>
      <c r="K284" s="31">
        <v>1.7000000000000001E-2</v>
      </c>
      <c r="L284" s="29">
        <f t="shared" si="4"/>
        <v>1.8697863682604274</v>
      </c>
    </row>
    <row r="285" spans="1:12" x14ac:dyDescent="0.2">
      <c r="A285">
        <v>2379</v>
      </c>
      <c r="B285" s="43">
        <v>326</v>
      </c>
      <c r="C285" s="43">
        <v>326</v>
      </c>
      <c r="D285" s="43">
        <v>153</v>
      </c>
      <c r="E285" s="31">
        <v>0.46899999999999997</v>
      </c>
      <c r="F285" s="31">
        <v>0.24199999999999999</v>
      </c>
      <c r="G285" s="31">
        <v>0.27300000000000002</v>
      </c>
      <c r="H285" s="31">
        <v>0.27300000000000002</v>
      </c>
      <c r="I285" s="31">
        <v>0.19600000000000001</v>
      </c>
      <c r="J285" s="31">
        <v>0.47663551399999998</v>
      </c>
      <c r="K285" s="31">
        <v>1.4999999999999999E-2</v>
      </c>
      <c r="L285" s="29">
        <f t="shared" si="4"/>
        <v>2.4274111675126906</v>
      </c>
    </row>
    <row r="286" spans="1:12" x14ac:dyDescent="0.2">
      <c r="A286">
        <v>2380</v>
      </c>
      <c r="B286" s="43">
        <v>283</v>
      </c>
      <c r="C286" s="43">
        <v>283</v>
      </c>
      <c r="D286" s="43">
        <v>154</v>
      </c>
      <c r="E286" s="31">
        <v>0.54400000000000004</v>
      </c>
      <c r="F286" s="31">
        <v>0.20499999999999999</v>
      </c>
      <c r="G286" s="31">
        <v>0.24399999999999999</v>
      </c>
      <c r="H286" s="31">
        <v>0.251</v>
      </c>
      <c r="I286" s="31">
        <v>0.29299999999999998</v>
      </c>
      <c r="J286" s="31">
        <v>0.54804270499999996</v>
      </c>
      <c r="K286" s="31">
        <v>7.0000000000000001E-3</v>
      </c>
      <c r="L286" s="29">
        <f t="shared" si="4"/>
        <v>2.6364551863041288</v>
      </c>
    </row>
    <row r="287" spans="1:12" x14ac:dyDescent="0.2">
      <c r="A287">
        <v>2381</v>
      </c>
      <c r="B287" s="43">
        <v>356</v>
      </c>
      <c r="C287" s="43">
        <v>356</v>
      </c>
      <c r="D287" s="43">
        <v>103</v>
      </c>
      <c r="E287" s="31">
        <v>0.28899999999999998</v>
      </c>
      <c r="F287" s="31">
        <v>0.38200000000000001</v>
      </c>
      <c r="G287" s="31">
        <v>0.28899999999999998</v>
      </c>
      <c r="H287" s="31">
        <v>0.21099999999999999</v>
      </c>
      <c r="I287" s="31">
        <v>7.9000000000000001E-2</v>
      </c>
      <c r="J287" s="31">
        <v>0.30116959100000001</v>
      </c>
      <c r="K287" s="31">
        <v>3.9E-2</v>
      </c>
      <c r="L287" s="29">
        <f t="shared" si="4"/>
        <v>1.9864724245577525</v>
      </c>
    </row>
    <row r="288" spans="1:12" x14ac:dyDescent="0.2">
      <c r="A288">
        <v>2385</v>
      </c>
      <c r="B288" s="43">
        <v>132</v>
      </c>
      <c r="C288" s="43">
        <v>132</v>
      </c>
      <c r="D288" s="43">
        <v>54</v>
      </c>
      <c r="E288" s="31">
        <v>0.40899999999999997</v>
      </c>
      <c r="F288" s="31">
        <v>0.25800000000000001</v>
      </c>
      <c r="G288" s="31">
        <v>0.33300000000000002</v>
      </c>
      <c r="H288" s="31">
        <v>0.24199999999999999</v>
      </c>
      <c r="I288" s="31">
        <v>0.16700000000000001</v>
      </c>
      <c r="J288" s="31">
        <v>0.409090909</v>
      </c>
      <c r="K288" s="31">
        <v>0</v>
      </c>
      <c r="L288" s="29">
        <f t="shared" si="4"/>
        <v>2.3180000000000001</v>
      </c>
    </row>
    <row r="289" spans="1:12" x14ac:dyDescent="0.2">
      <c r="A289">
        <v>2387</v>
      </c>
      <c r="B289" s="43">
        <v>148</v>
      </c>
      <c r="C289" s="43">
        <v>148</v>
      </c>
      <c r="D289" s="43">
        <v>73</v>
      </c>
      <c r="E289" s="31">
        <v>0.49299999999999999</v>
      </c>
      <c r="F289" s="31">
        <v>0.25</v>
      </c>
      <c r="G289" s="31">
        <v>0.25</v>
      </c>
      <c r="H289" s="31">
        <v>0.25</v>
      </c>
      <c r="I289" s="31">
        <v>0.24299999999999999</v>
      </c>
      <c r="J289" s="31">
        <v>0.49659863900000001</v>
      </c>
      <c r="K289" s="31">
        <v>7.0000000000000001E-3</v>
      </c>
      <c r="L289" s="29">
        <f t="shared" si="4"/>
        <v>2.4894259818731119</v>
      </c>
    </row>
    <row r="290" spans="1:12" x14ac:dyDescent="0.2">
      <c r="A290">
        <v>2388</v>
      </c>
      <c r="B290" s="43">
        <v>239</v>
      </c>
      <c r="C290" s="43">
        <v>239</v>
      </c>
      <c r="D290" s="43">
        <v>95</v>
      </c>
      <c r="E290" s="31">
        <v>0.39700000000000002</v>
      </c>
      <c r="F290" s="31">
        <v>0.33100000000000002</v>
      </c>
      <c r="G290" s="31">
        <v>0.25900000000000001</v>
      </c>
      <c r="H290" s="31">
        <v>0.20899999999999999</v>
      </c>
      <c r="I290" s="31">
        <v>0.188</v>
      </c>
      <c r="J290" s="31">
        <v>0.40254237300000001</v>
      </c>
      <c r="K290" s="31">
        <v>1.2999999999999999E-2</v>
      </c>
      <c r="L290" s="29">
        <f t="shared" si="4"/>
        <v>2.2573454913880444</v>
      </c>
    </row>
    <row r="291" spans="1:12" x14ac:dyDescent="0.2">
      <c r="A291">
        <v>2389</v>
      </c>
      <c r="B291" s="43">
        <v>140</v>
      </c>
      <c r="C291" s="43">
        <v>140</v>
      </c>
      <c r="D291" s="43">
        <v>13</v>
      </c>
      <c r="E291" s="31">
        <v>9.2999999999999999E-2</v>
      </c>
      <c r="F291" s="31">
        <v>0.71399999999999997</v>
      </c>
      <c r="G291" s="31">
        <v>0.17899999999999999</v>
      </c>
      <c r="H291" s="31">
        <v>6.4000000000000001E-2</v>
      </c>
      <c r="I291" s="31">
        <v>2.9000000000000001E-2</v>
      </c>
      <c r="J291" s="31">
        <v>9.4202899000000007E-2</v>
      </c>
      <c r="K291" s="31">
        <v>1.4E-2</v>
      </c>
      <c r="L291" s="29">
        <f t="shared" si="4"/>
        <v>1.3995943204868155</v>
      </c>
    </row>
    <row r="292" spans="1:12" x14ac:dyDescent="0.2">
      <c r="A292">
        <v>2390</v>
      </c>
      <c r="B292" s="43">
        <v>217</v>
      </c>
      <c r="C292" s="43">
        <v>217</v>
      </c>
      <c r="D292" s="43">
        <v>131</v>
      </c>
      <c r="E292" s="31">
        <v>0.60399999999999998</v>
      </c>
      <c r="F292" s="31">
        <v>0.189</v>
      </c>
      <c r="G292" s="31">
        <v>0.18</v>
      </c>
      <c r="H292" s="31">
        <v>0.23</v>
      </c>
      <c r="I292" s="31">
        <v>0.373</v>
      </c>
      <c r="J292" s="31">
        <v>0.62085308100000003</v>
      </c>
      <c r="K292" s="31">
        <v>2.8000000000000001E-2</v>
      </c>
      <c r="L292" s="29">
        <f t="shared" si="4"/>
        <v>2.8096707818930042</v>
      </c>
    </row>
    <row r="293" spans="1:12" x14ac:dyDescent="0.2">
      <c r="A293">
        <v>2391</v>
      </c>
      <c r="B293" s="43">
        <v>376</v>
      </c>
      <c r="C293" s="43">
        <v>376</v>
      </c>
      <c r="D293" s="43">
        <v>109</v>
      </c>
      <c r="E293" s="31">
        <v>0.28999999999999998</v>
      </c>
      <c r="F293" s="31">
        <v>0.39100000000000001</v>
      </c>
      <c r="G293" s="31">
        <v>0.30299999999999999</v>
      </c>
      <c r="H293" s="31">
        <v>0.19900000000000001</v>
      </c>
      <c r="I293" s="31">
        <v>0.09</v>
      </c>
      <c r="J293" s="31">
        <v>0.29459459500000001</v>
      </c>
      <c r="K293" s="31">
        <v>1.6E-2</v>
      </c>
      <c r="L293" s="29">
        <f t="shared" si="4"/>
        <v>1.9857723577235771</v>
      </c>
    </row>
    <row r="294" spans="1:12" x14ac:dyDescent="0.2">
      <c r="A294">
        <v>2392</v>
      </c>
      <c r="B294" s="43">
        <v>219</v>
      </c>
      <c r="C294" s="43">
        <v>219</v>
      </c>
      <c r="D294" s="43">
        <v>106</v>
      </c>
      <c r="E294" s="31">
        <v>0.48399999999999999</v>
      </c>
      <c r="F294" s="31">
        <v>0.219</v>
      </c>
      <c r="G294" s="31">
        <v>0.25600000000000001</v>
      </c>
      <c r="H294" s="31">
        <v>0.28799999999999998</v>
      </c>
      <c r="I294" s="31">
        <v>0.19600000000000001</v>
      </c>
      <c r="J294" s="31">
        <v>0.50476190499999996</v>
      </c>
      <c r="K294" s="31">
        <v>4.1000000000000002E-2</v>
      </c>
      <c r="L294" s="29">
        <f t="shared" si="4"/>
        <v>2.4807090719499474</v>
      </c>
    </row>
    <row r="295" spans="1:12" x14ac:dyDescent="0.2">
      <c r="A295">
        <v>2394</v>
      </c>
      <c r="B295" s="43">
        <v>815</v>
      </c>
      <c r="C295" s="43">
        <v>815</v>
      </c>
      <c r="D295" s="43">
        <v>251</v>
      </c>
      <c r="E295" s="31">
        <v>0.308</v>
      </c>
      <c r="F295" s="31">
        <v>0.41799999999999998</v>
      </c>
      <c r="G295" s="31">
        <v>0.253</v>
      </c>
      <c r="H295" s="31">
        <v>0.17199999999999999</v>
      </c>
      <c r="I295" s="31">
        <v>0.13600000000000001</v>
      </c>
      <c r="J295" s="31">
        <v>0.314536341</v>
      </c>
      <c r="K295" s="31">
        <v>2.1000000000000001E-2</v>
      </c>
      <c r="L295" s="29">
        <f t="shared" si="4"/>
        <v>2.0265577119509706</v>
      </c>
    </row>
    <row r="296" spans="1:12" x14ac:dyDescent="0.2">
      <c r="A296">
        <v>2395</v>
      </c>
      <c r="B296" s="43">
        <v>342</v>
      </c>
      <c r="C296" s="43">
        <v>342</v>
      </c>
      <c r="D296" s="43">
        <v>263</v>
      </c>
      <c r="E296" s="31">
        <v>0.76900000000000002</v>
      </c>
      <c r="F296" s="31">
        <v>5.8000000000000003E-2</v>
      </c>
      <c r="G296" s="31">
        <v>0.13500000000000001</v>
      </c>
      <c r="H296" s="31">
        <v>0.26900000000000002</v>
      </c>
      <c r="I296" s="31">
        <v>0.5</v>
      </c>
      <c r="J296" s="31">
        <v>0.79939209700000002</v>
      </c>
      <c r="K296" s="31">
        <v>3.7999999999999999E-2</v>
      </c>
      <c r="L296" s="29">
        <f t="shared" si="4"/>
        <v>3.2588357588357586</v>
      </c>
    </row>
    <row r="297" spans="1:12" x14ac:dyDescent="0.2">
      <c r="A297">
        <v>2396</v>
      </c>
      <c r="B297" s="43">
        <v>101</v>
      </c>
      <c r="C297" s="43">
        <v>101</v>
      </c>
      <c r="D297" s="43">
        <v>51</v>
      </c>
      <c r="E297" s="31">
        <v>0.505</v>
      </c>
      <c r="F297" s="31">
        <v>0.158</v>
      </c>
      <c r="G297" s="31">
        <v>0.32700000000000001</v>
      </c>
      <c r="H297" s="31">
        <v>0.28699999999999998</v>
      </c>
      <c r="I297" s="31">
        <v>0.218</v>
      </c>
      <c r="J297" s="31">
        <v>0.51</v>
      </c>
      <c r="K297" s="31">
        <v>0.01</v>
      </c>
      <c r="L297" s="29">
        <f t="shared" si="4"/>
        <v>2.5707070707070705</v>
      </c>
    </row>
    <row r="298" spans="1:12" x14ac:dyDescent="0.2">
      <c r="A298">
        <v>2397</v>
      </c>
      <c r="B298" s="43">
        <v>77</v>
      </c>
      <c r="C298" s="43">
        <v>77</v>
      </c>
      <c r="D298" s="43">
        <v>28</v>
      </c>
      <c r="E298" s="31">
        <v>0.36399999999999999</v>
      </c>
      <c r="F298" s="31">
        <v>0.29899999999999999</v>
      </c>
      <c r="G298" s="31">
        <v>0.33800000000000002</v>
      </c>
      <c r="H298" s="31">
        <v>0.23400000000000001</v>
      </c>
      <c r="I298" s="31">
        <v>0.13</v>
      </c>
      <c r="J298" s="31">
        <v>0.36363636399999999</v>
      </c>
      <c r="K298" s="31">
        <v>0</v>
      </c>
      <c r="L298" s="29">
        <f t="shared" si="4"/>
        <v>2.1970000000000001</v>
      </c>
    </row>
    <row r="299" spans="1:12" x14ac:dyDescent="0.2">
      <c r="A299">
        <v>2398</v>
      </c>
      <c r="B299" s="43">
        <v>221</v>
      </c>
      <c r="C299" s="43">
        <v>221</v>
      </c>
      <c r="D299" s="43">
        <v>100</v>
      </c>
      <c r="E299" s="31">
        <v>0.45200000000000001</v>
      </c>
      <c r="F299" s="31">
        <v>0.25800000000000001</v>
      </c>
      <c r="G299" s="31">
        <v>0.27600000000000002</v>
      </c>
      <c r="H299" s="31">
        <v>0.30299999999999999</v>
      </c>
      <c r="I299" s="31">
        <v>0.14899999999999999</v>
      </c>
      <c r="J299" s="31">
        <v>0.458715596</v>
      </c>
      <c r="K299" s="31">
        <v>1.4E-2</v>
      </c>
      <c r="L299" s="29">
        <f t="shared" si="4"/>
        <v>2.3478701825557811</v>
      </c>
    </row>
    <row r="300" spans="1:12" x14ac:dyDescent="0.2">
      <c r="A300">
        <v>2399</v>
      </c>
      <c r="B300" s="43">
        <v>194</v>
      </c>
      <c r="C300" s="43">
        <v>194</v>
      </c>
      <c r="D300" s="43">
        <v>87</v>
      </c>
      <c r="E300" s="31">
        <v>0.44800000000000001</v>
      </c>
      <c r="F300" s="31">
        <v>0.253</v>
      </c>
      <c r="G300" s="31">
        <v>0.28899999999999998</v>
      </c>
      <c r="H300" s="31">
        <v>0.20599999999999999</v>
      </c>
      <c r="I300" s="31">
        <v>0.24199999999999999</v>
      </c>
      <c r="J300" s="31">
        <v>0.453125</v>
      </c>
      <c r="K300" s="31">
        <v>0.01</v>
      </c>
      <c r="L300" s="29">
        <f t="shared" si="4"/>
        <v>2.4414141414141413</v>
      </c>
    </row>
    <row r="301" spans="1:12" x14ac:dyDescent="0.2">
      <c r="A301">
        <v>2400</v>
      </c>
      <c r="B301" s="43">
        <v>489</v>
      </c>
      <c r="C301" s="43">
        <v>489</v>
      </c>
      <c r="D301" s="43">
        <v>265</v>
      </c>
      <c r="E301" s="31">
        <v>0.54200000000000004</v>
      </c>
      <c r="F301" s="31">
        <v>0.17799999999999999</v>
      </c>
      <c r="G301" s="31">
        <v>0.27400000000000002</v>
      </c>
      <c r="H301" s="31">
        <v>0.27800000000000002</v>
      </c>
      <c r="I301" s="31">
        <v>0.26400000000000001</v>
      </c>
      <c r="J301" s="31">
        <v>0.54526748999999997</v>
      </c>
      <c r="K301" s="31">
        <v>6.0000000000000001E-3</v>
      </c>
      <c r="L301" s="29">
        <f t="shared" si="4"/>
        <v>2.6317907444668007</v>
      </c>
    </row>
    <row r="302" spans="1:12" x14ac:dyDescent="0.2">
      <c r="A302">
        <v>2401</v>
      </c>
      <c r="B302" s="43">
        <v>316</v>
      </c>
      <c r="C302" s="43">
        <v>316</v>
      </c>
      <c r="D302" s="43">
        <v>291</v>
      </c>
      <c r="E302" s="31">
        <v>0.92100000000000004</v>
      </c>
      <c r="F302" s="31">
        <v>6.0000000000000001E-3</v>
      </c>
      <c r="G302" s="31">
        <v>4.1000000000000002E-2</v>
      </c>
      <c r="H302" s="31">
        <v>0.104</v>
      </c>
      <c r="I302" s="31">
        <v>0.81599999999999995</v>
      </c>
      <c r="J302" s="31">
        <v>0.95098039199999995</v>
      </c>
      <c r="K302" s="31">
        <v>3.2000000000000001E-2</v>
      </c>
      <c r="L302" s="29">
        <f t="shared" si="4"/>
        <v>3.7851239669421486</v>
      </c>
    </row>
    <row r="303" spans="1:12" x14ac:dyDescent="0.2">
      <c r="A303">
        <v>2402</v>
      </c>
      <c r="B303" s="43">
        <v>381</v>
      </c>
      <c r="C303" s="43">
        <v>381</v>
      </c>
      <c r="D303" s="43">
        <v>204</v>
      </c>
      <c r="E303" s="31">
        <v>0.53500000000000003</v>
      </c>
      <c r="F303" s="31">
        <v>0.20499999999999999</v>
      </c>
      <c r="G303" s="31">
        <v>0.21299999999999999</v>
      </c>
      <c r="H303" s="31">
        <v>0.23899999999999999</v>
      </c>
      <c r="I303" s="31">
        <v>0.29699999999999999</v>
      </c>
      <c r="J303" s="31">
        <v>0.56198347100000001</v>
      </c>
      <c r="K303" s="31">
        <v>4.7E-2</v>
      </c>
      <c r="L303" s="29">
        <f t="shared" si="4"/>
        <v>2.661070304302203</v>
      </c>
    </row>
    <row r="304" spans="1:12" x14ac:dyDescent="0.2">
      <c r="A304">
        <v>2404</v>
      </c>
      <c r="B304" s="43">
        <v>144</v>
      </c>
      <c r="C304" s="43">
        <v>144</v>
      </c>
      <c r="D304" s="43">
        <v>48</v>
      </c>
      <c r="E304" s="31">
        <v>0.33300000000000002</v>
      </c>
      <c r="F304" s="31">
        <v>0.25</v>
      </c>
      <c r="G304" s="31">
        <v>0.41</v>
      </c>
      <c r="H304" s="31">
        <v>0.222</v>
      </c>
      <c r="I304" s="31">
        <v>0.111</v>
      </c>
      <c r="J304" s="31">
        <v>0.33566433600000001</v>
      </c>
      <c r="K304" s="31">
        <v>7.0000000000000001E-3</v>
      </c>
      <c r="L304" s="29">
        <f t="shared" si="4"/>
        <v>2.1953675730110773</v>
      </c>
    </row>
    <row r="305" spans="1:12" x14ac:dyDescent="0.2">
      <c r="A305">
        <v>2405</v>
      </c>
      <c r="B305" s="43">
        <v>124</v>
      </c>
      <c r="C305" s="43">
        <v>124</v>
      </c>
      <c r="D305" s="43">
        <v>37</v>
      </c>
      <c r="E305" s="31">
        <v>0.29799999999999999</v>
      </c>
      <c r="F305" s="31">
        <v>0.27400000000000002</v>
      </c>
      <c r="G305" s="31">
        <v>0.41099999999999998</v>
      </c>
      <c r="H305" s="31">
        <v>0.22600000000000001</v>
      </c>
      <c r="I305" s="31">
        <v>7.2999999999999995E-2</v>
      </c>
      <c r="J305" s="31">
        <v>0.30327868899999999</v>
      </c>
      <c r="K305" s="31">
        <v>1.6E-2</v>
      </c>
      <c r="L305" s="29">
        <f t="shared" si="4"/>
        <v>2.0995934959349594</v>
      </c>
    </row>
    <row r="306" spans="1:12" x14ac:dyDescent="0.2">
      <c r="A306">
        <v>2406</v>
      </c>
      <c r="B306" s="43">
        <v>437</v>
      </c>
      <c r="C306" s="43">
        <v>437</v>
      </c>
      <c r="D306" s="43">
        <v>254</v>
      </c>
      <c r="E306" s="31">
        <v>0.58099999999999996</v>
      </c>
      <c r="F306" s="31">
        <v>0.153</v>
      </c>
      <c r="G306" s="31">
        <v>0.249</v>
      </c>
      <c r="H306" s="31">
        <v>0.29299999999999998</v>
      </c>
      <c r="I306" s="31">
        <v>0.28799999999999998</v>
      </c>
      <c r="J306" s="31">
        <v>0.59069767399999995</v>
      </c>
      <c r="K306" s="31">
        <v>1.6E-2</v>
      </c>
      <c r="L306" s="29">
        <f t="shared" si="4"/>
        <v>2.725609756097561</v>
      </c>
    </row>
    <row r="307" spans="1:12" x14ac:dyDescent="0.2">
      <c r="A307">
        <v>2410</v>
      </c>
      <c r="B307" s="43">
        <v>848</v>
      </c>
      <c r="C307" s="43">
        <v>848</v>
      </c>
      <c r="D307" s="43">
        <v>336</v>
      </c>
      <c r="E307" s="31">
        <v>0.39600000000000002</v>
      </c>
      <c r="F307" s="31">
        <v>0.33</v>
      </c>
      <c r="G307" s="31">
        <v>0.26300000000000001</v>
      </c>
      <c r="H307" s="31">
        <v>0.23</v>
      </c>
      <c r="I307" s="31">
        <v>0.16600000000000001</v>
      </c>
      <c r="J307" s="31">
        <v>0.40047675799999999</v>
      </c>
      <c r="K307" s="31">
        <v>1.0999999999999999E-2</v>
      </c>
      <c r="L307" s="29">
        <f t="shared" si="4"/>
        <v>2.2345803842264917</v>
      </c>
    </row>
    <row r="308" spans="1:12" x14ac:dyDescent="0.2">
      <c r="A308">
        <v>2415</v>
      </c>
      <c r="B308" s="43">
        <v>437</v>
      </c>
      <c r="C308" s="43">
        <v>437</v>
      </c>
      <c r="D308" s="43">
        <v>236</v>
      </c>
      <c r="E308" s="31">
        <v>0.54</v>
      </c>
      <c r="F308" s="31">
        <v>0.188</v>
      </c>
      <c r="G308" s="31">
        <v>0.222</v>
      </c>
      <c r="H308" s="31">
        <v>0.29099999999999998</v>
      </c>
      <c r="I308" s="31">
        <v>0.249</v>
      </c>
      <c r="J308" s="31">
        <v>0.56867469900000001</v>
      </c>
      <c r="K308" s="31">
        <v>0.05</v>
      </c>
      <c r="L308" s="29">
        <f t="shared" si="4"/>
        <v>2.6326315789473682</v>
      </c>
    </row>
    <row r="309" spans="1:12" x14ac:dyDescent="0.2">
      <c r="A309">
        <v>2416</v>
      </c>
      <c r="B309" s="43">
        <v>208</v>
      </c>
      <c r="C309" s="43">
        <v>208</v>
      </c>
      <c r="D309" s="43">
        <v>66</v>
      </c>
      <c r="E309" s="31">
        <v>0.317</v>
      </c>
      <c r="F309" s="31">
        <v>0.39400000000000002</v>
      </c>
      <c r="G309" s="31">
        <v>0.27400000000000002</v>
      </c>
      <c r="H309" s="31">
        <v>0.221</v>
      </c>
      <c r="I309" s="31">
        <v>9.6000000000000002E-2</v>
      </c>
      <c r="J309" s="31">
        <v>0.32195121999999998</v>
      </c>
      <c r="K309" s="31">
        <v>1.4E-2</v>
      </c>
      <c r="L309" s="29">
        <f t="shared" si="4"/>
        <v>2.0172413793103448</v>
      </c>
    </row>
    <row r="310" spans="1:12" x14ac:dyDescent="0.2">
      <c r="A310">
        <v>2417</v>
      </c>
      <c r="B310" s="43">
        <v>388</v>
      </c>
      <c r="C310" s="43">
        <v>388</v>
      </c>
      <c r="D310" s="43">
        <v>71</v>
      </c>
      <c r="E310" s="31">
        <v>0.183</v>
      </c>
      <c r="F310" s="31">
        <v>0.41499999999999998</v>
      </c>
      <c r="G310" s="31">
        <v>0.222</v>
      </c>
      <c r="H310" s="31">
        <v>0.14199999999999999</v>
      </c>
      <c r="I310" s="31">
        <v>4.1000000000000002E-2</v>
      </c>
      <c r="J310" s="31">
        <v>0.22327043999999999</v>
      </c>
      <c r="K310" s="31">
        <v>0.18</v>
      </c>
      <c r="L310" s="29">
        <f t="shared" si="4"/>
        <v>1.7670731707317069</v>
      </c>
    </row>
    <row r="311" spans="1:12" x14ac:dyDescent="0.2">
      <c r="A311">
        <v>2418</v>
      </c>
      <c r="B311" s="43">
        <v>193</v>
      </c>
      <c r="C311" s="43">
        <v>193</v>
      </c>
      <c r="D311" s="43">
        <v>87</v>
      </c>
      <c r="E311" s="31">
        <v>0.45100000000000001</v>
      </c>
      <c r="F311" s="31">
        <v>0.26400000000000001</v>
      </c>
      <c r="G311" s="31">
        <v>0.24399999999999999</v>
      </c>
      <c r="H311" s="31">
        <v>0.25900000000000001</v>
      </c>
      <c r="I311" s="31">
        <v>0.192</v>
      </c>
      <c r="J311" s="31">
        <v>0.47027026999999999</v>
      </c>
      <c r="K311" s="31">
        <v>4.1000000000000002E-2</v>
      </c>
      <c r="L311" s="29">
        <f t="shared" si="4"/>
        <v>2.3952033368091761</v>
      </c>
    </row>
    <row r="312" spans="1:12" x14ac:dyDescent="0.2">
      <c r="A312">
        <v>2419</v>
      </c>
      <c r="B312" s="43">
        <v>125</v>
      </c>
      <c r="C312" s="43">
        <v>125</v>
      </c>
      <c r="D312" s="43">
        <v>77</v>
      </c>
      <c r="E312" s="31">
        <v>0.61599999999999999</v>
      </c>
      <c r="F312" s="31">
        <v>0.192</v>
      </c>
      <c r="G312" s="31">
        <v>0.16</v>
      </c>
      <c r="H312" s="31">
        <v>0.2</v>
      </c>
      <c r="I312" s="31">
        <v>0.41599999999999998</v>
      </c>
      <c r="J312" s="31">
        <v>0.63636363600000001</v>
      </c>
      <c r="K312" s="31">
        <v>3.2000000000000001E-2</v>
      </c>
      <c r="L312" s="29">
        <f t="shared" si="4"/>
        <v>2.8677685950413223</v>
      </c>
    </row>
    <row r="313" spans="1:12" x14ac:dyDescent="0.2">
      <c r="A313">
        <v>2422</v>
      </c>
      <c r="B313" s="43">
        <v>177</v>
      </c>
      <c r="C313" s="43">
        <v>177</v>
      </c>
      <c r="D313" s="43">
        <v>72</v>
      </c>
      <c r="E313" s="31">
        <v>0.40699999999999997</v>
      </c>
      <c r="F313" s="31">
        <v>0.22600000000000001</v>
      </c>
      <c r="G313" s="31">
        <v>0.36699999999999999</v>
      </c>
      <c r="H313" s="31">
        <v>0.22600000000000001</v>
      </c>
      <c r="I313" s="31">
        <v>0.18099999999999999</v>
      </c>
      <c r="J313" s="31">
        <v>0.40677966100000001</v>
      </c>
      <c r="K313" s="31">
        <v>0</v>
      </c>
      <c r="L313" s="29">
        <f t="shared" si="4"/>
        <v>2.3620000000000001</v>
      </c>
    </row>
    <row r="314" spans="1:12" x14ac:dyDescent="0.2">
      <c r="A314">
        <v>2423</v>
      </c>
      <c r="B314" s="43">
        <v>72</v>
      </c>
      <c r="C314" s="43">
        <v>72</v>
      </c>
      <c r="D314" s="43">
        <v>15</v>
      </c>
      <c r="E314" s="31">
        <v>0.20799999999999999</v>
      </c>
      <c r="F314" s="31">
        <v>0.45800000000000002</v>
      </c>
      <c r="G314" s="31">
        <v>0.23599999999999999</v>
      </c>
      <c r="H314" s="31">
        <v>0.18099999999999999</v>
      </c>
      <c r="I314" s="31">
        <v>2.8000000000000001E-2</v>
      </c>
      <c r="J314" s="31">
        <v>0.23076923099999999</v>
      </c>
      <c r="K314" s="31">
        <v>9.7000000000000003E-2</v>
      </c>
      <c r="L314" s="29">
        <f t="shared" si="4"/>
        <v>1.7552602436323366</v>
      </c>
    </row>
    <row r="315" spans="1:12" x14ac:dyDescent="0.2">
      <c r="A315">
        <v>2425</v>
      </c>
      <c r="B315" s="43">
        <v>330</v>
      </c>
      <c r="C315" s="43">
        <v>330</v>
      </c>
      <c r="D315" s="43">
        <v>56</v>
      </c>
      <c r="E315" s="31">
        <v>0.17</v>
      </c>
      <c r="F315" s="31">
        <v>0.54500000000000004</v>
      </c>
      <c r="G315" s="31">
        <v>0.26400000000000001</v>
      </c>
      <c r="H315" s="31">
        <v>0.124</v>
      </c>
      <c r="I315" s="31">
        <v>4.4999999999999998E-2</v>
      </c>
      <c r="J315" s="31">
        <v>0.17337461300000001</v>
      </c>
      <c r="K315" s="31">
        <v>2.1000000000000001E-2</v>
      </c>
      <c r="L315" s="29">
        <f t="shared" si="4"/>
        <v>1.6598569969356485</v>
      </c>
    </row>
    <row r="316" spans="1:12" x14ac:dyDescent="0.2">
      <c r="A316">
        <v>2426</v>
      </c>
      <c r="B316" s="43">
        <v>625</v>
      </c>
      <c r="C316" s="43">
        <v>625</v>
      </c>
      <c r="D316" s="43">
        <v>323</v>
      </c>
      <c r="E316" s="31">
        <v>0.51700000000000002</v>
      </c>
      <c r="F316" s="31">
        <v>0.21</v>
      </c>
      <c r="G316" s="31">
        <v>0.26200000000000001</v>
      </c>
      <c r="H316" s="31">
        <v>0.28199999999999997</v>
      </c>
      <c r="I316" s="31">
        <v>0.23499999999999999</v>
      </c>
      <c r="J316" s="31">
        <v>0.52265372200000004</v>
      </c>
      <c r="K316" s="31">
        <v>1.0999999999999999E-2</v>
      </c>
      <c r="L316" s="29">
        <f t="shared" si="4"/>
        <v>2.5480283114256821</v>
      </c>
    </row>
    <row r="317" spans="1:12" x14ac:dyDescent="0.2">
      <c r="A317">
        <v>2428</v>
      </c>
      <c r="B317" s="43">
        <v>395</v>
      </c>
      <c r="C317" s="43">
        <v>395</v>
      </c>
      <c r="D317" s="43">
        <v>218</v>
      </c>
      <c r="E317" s="31">
        <v>0.55200000000000005</v>
      </c>
      <c r="F317" s="31">
        <v>0.182</v>
      </c>
      <c r="G317" s="31">
        <v>0.218</v>
      </c>
      <c r="H317" s="31">
        <v>0.32700000000000001</v>
      </c>
      <c r="I317" s="31">
        <v>0.22500000000000001</v>
      </c>
      <c r="J317" s="31">
        <v>0.57978723399999998</v>
      </c>
      <c r="K317" s="31">
        <v>4.8000000000000001E-2</v>
      </c>
      <c r="L317" s="29">
        <f t="shared" si="4"/>
        <v>2.6250000000000004</v>
      </c>
    </row>
    <row r="318" spans="1:12" x14ac:dyDescent="0.2">
      <c r="A318">
        <v>2431</v>
      </c>
      <c r="B318" s="43">
        <v>160</v>
      </c>
      <c r="C318" s="43">
        <v>160</v>
      </c>
      <c r="D318" s="43">
        <v>46</v>
      </c>
      <c r="E318" s="31">
        <v>0.28799999999999998</v>
      </c>
      <c r="F318" s="31">
        <v>0.40600000000000003</v>
      </c>
      <c r="G318" s="31">
        <v>0.3</v>
      </c>
      <c r="H318" s="31">
        <v>0.17499999999999999</v>
      </c>
      <c r="I318" s="31">
        <v>0.113</v>
      </c>
      <c r="J318" s="31">
        <v>0.28930817599999997</v>
      </c>
      <c r="K318" s="31">
        <v>6.0000000000000001E-3</v>
      </c>
      <c r="L318" s="29">
        <f t="shared" si="4"/>
        <v>1.9949698189134808</v>
      </c>
    </row>
    <row r="319" spans="1:12" x14ac:dyDescent="0.2">
      <c r="A319">
        <v>2432</v>
      </c>
      <c r="B319" s="43">
        <v>37</v>
      </c>
      <c r="C319" s="43">
        <v>37</v>
      </c>
      <c r="D319" s="43">
        <v>23</v>
      </c>
      <c r="E319" s="31">
        <v>0.622</v>
      </c>
      <c r="F319" s="31">
        <v>0.16200000000000001</v>
      </c>
      <c r="G319" s="31">
        <v>0.13500000000000001</v>
      </c>
      <c r="H319" s="31">
        <v>0.35099999999999998</v>
      </c>
      <c r="I319" s="31">
        <v>0.27</v>
      </c>
      <c r="J319" s="31">
        <v>0.67647058800000004</v>
      </c>
      <c r="K319" s="31">
        <v>8.1000000000000003E-2</v>
      </c>
      <c r="L319" s="29">
        <f t="shared" si="4"/>
        <v>2.7910772578890097</v>
      </c>
    </row>
    <row r="320" spans="1:12" x14ac:dyDescent="0.2">
      <c r="A320">
        <v>2433</v>
      </c>
      <c r="B320" s="43">
        <v>334</v>
      </c>
      <c r="C320" s="43">
        <v>334</v>
      </c>
      <c r="D320" s="43">
        <v>139</v>
      </c>
      <c r="E320" s="31">
        <v>0.41599999999999998</v>
      </c>
      <c r="F320" s="31">
        <v>0.26900000000000002</v>
      </c>
      <c r="G320" s="31">
        <v>0.308</v>
      </c>
      <c r="H320" s="31">
        <v>0.22500000000000001</v>
      </c>
      <c r="I320" s="31">
        <v>0.192</v>
      </c>
      <c r="J320" s="31">
        <v>0.41867469899999998</v>
      </c>
      <c r="K320" s="31">
        <v>6.0000000000000001E-3</v>
      </c>
      <c r="L320" s="29">
        <f t="shared" si="4"/>
        <v>2.3420523138833</v>
      </c>
    </row>
    <row r="321" spans="1:12" x14ac:dyDescent="0.2">
      <c r="A321">
        <v>2434</v>
      </c>
      <c r="B321" s="43">
        <v>196</v>
      </c>
      <c r="C321" s="43">
        <v>196</v>
      </c>
      <c r="D321" s="43">
        <v>120</v>
      </c>
      <c r="E321" s="31">
        <v>0.61199999999999999</v>
      </c>
      <c r="F321" s="31">
        <v>0.17299999999999999</v>
      </c>
      <c r="G321" s="31">
        <v>0.20899999999999999</v>
      </c>
      <c r="H321" s="31">
        <v>0.30099999999999999</v>
      </c>
      <c r="I321" s="31">
        <v>0.311</v>
      </c>
      <c r="J321" s="31">
        <v>0.61538461499999997</v>
      </c>
      <c r="K321" s="31">
        <v>5.0000000000000001E-3</v>
      </c>
      <c r="L321" s="29">
        <f t="shared" si="4"/>
        <v>2.7517587939698491</v>
      </c>
    </row>
    <row r="322" spans="1:12" x14ac:dyDescent="0.2">
      <c r="A322">
        <v>2435</v>
      </c>
      <c r="B322" s="43">
        <v>942</v>
      </c>
      <c r="C322" s="43">
        <v>942</v>
      </c>
      <c r="D322" s="43">
        <v>666</v>
      </c>
      <c r="E322" s="31">
        <v>0.70699999999999996</v>
      </c>
      <c r="F322" s="31">
        <v>0.11899999999999999</v>
      </c>
      <c r="G322" s="31">
        <v>0.155</v>
      </c>
      <c r="H322" s="31">
        <v>0.17699999999999999</v>
      </c>
      <c r="I322" s="31">
        <v>0.53</v>
      </c>
      <c r="J322" s="31">
        <v>0.72077922100000003</v>
      </c>
      <c r="K322" s="31">
        <v>1.9E-2</v>
      </c>
      <c r="L322" s="29">
        <f t="shared" si="4"/>
        <v>3.1396534148827726</v>
      </c>
    </row>
    <row r="323" spans="1:12" x14ac:dyDescent="0.2">
      <c r="A323">
        <v>2437</v>
      </c>
      <c r="B323" s="43">
        <v>163</v>
      </c>
      <c r="C323" s="43">
        <v>163</v>
      </c>
      <c r="D323" s="43">
        <v>120</v>
      </c>
      <c r="E323" s="31">
        <v>0.73599999999999999</v>
      </c>
      <c r="F323" s="31">
        <v>9.1999999999999998E-2</v>
      </c>
      <c r="G323" s="31">
        <v>0.16600000000000001</v>
      </c>
      <c r="H323" s="31">
        <v>0.20899999999999999</v>
      </c>
      <c r="I323" s="31">
        <v>0.52800000000000002</v>
      </c>
      <c r="J323" s="31">
        <v>0.74074074099999998</v>
      </c>
      <c r="K323" s="31">
        <v>6.0000000000000001E-3</v>
      </c>
      <c r="L323" s="29">
        <f t="shared" ref="L323:L386" si="5">(F323+2*G323+3*H323+4*I323)/(1-K323)</f>
        <v>3.1820925553319923</v>
      </c>
    </row>
    <row r="324" spans="1:12" x14ac:dyDescent="0.2">
      <c r="A324">
        <v>2439</v>
      </c>
      <c r="B324" s="43">
        <v>204</v>
      </c>
      <c r="C324" s="43">
        <v>204</v>
      </c>
      <c r="D324" s="43">
        <v>111</v>
      </c>
      <c r="E324" s="31">
        <v>0.54400000000000004</v>
      </c>
      <c r="F324" s="31">
        <v>0.24</v>
      </c>
      <c r="G324" s="31">
        <v>0.20100000000000001</v>
      </c>
      <c r="H324" s="31">
        <v>0.28899999999999998</v>
      </c>
      <c r="I324" s="31">
        <v>0.255</v>
      </c>
      <c r="J324" s="31">
        <v>0.55223880599999997</v>
      </c>
      <c r="K324" s="31">
        <v>1.4999999999999999E-2</v>
      </c>
      <c r="L324" s="29">
        <f t="shared" si="5"/>
        <v>2.56751269035533</v>
      </c>
    </row>
    <row r="325" spans="1:12" x14ac:dyDescent="0.2">
      <c r="A325">
        <v>2441</v>
      </c>
      <c r="B325" s="43">
        <v>219</v>
      </c>
      <c r="C325" s="43">
        <v>219</v>
      </c>
      <c r="D325" s="43">
        <v>99</v>
      </c>
      <c r="E325" s="31">
        <v>0.45200000000000001</v>
      </c>
      <c r="F325" s="31">
        <v>0.26</v>
      </c>
      <c r="G325" s="31">
        <v>0.28799999999999998</v>
      </c>
      <c r="H325" s="31">
        <v>0.29199999999999998</v>
      </c>
      <c r="I325" s="31">
        <v>0.16</v>
      </c>
      <c r="J325" s="31">
        <v>0.45205479500000001</v>
      </c>
      <c r="K325" s="31">
        <v>0</v>
      </c>
      <c r="L325" s="29">
        <f t="shared" si="5"/>
        <v>2.3519999999999999</v>
      </c>
    </row>
    <row r="326" spans="1:12" x14ac:dyDescent="0.2">
      <c r="A326">
        <v>2443</v>
      </c>
      <c r="B326" s="43">
        <v>69</v>
      </c>
      <c r="C326" s="43">
        <v>69</v>
      </c>
      <c r="D326" s="43">
        <v>21</v>
      </c>
      <c r="E326" s="31">
        <v>0.30399999999999999</v>
      </c>
      <c r="F326" s="31">
        <v>0.217</v>
      </c>
      <c r="G326" s="31">
        <v>0.40600000000000003</v>
      </c>
      <c r="H326" s="31">
        <v>0.14499999999999999</v>
      </c>
      <c r="I326" s="31">
        <v>0.159</v>
      </c>
      <c r="J326" s="31">
        <v>0.328125</v>
      </c>
      <c r="K326" s="31">
        <v>7.1999999999999995E-2</v>
      </c>
      <c r="L326" s="29">
        <f t="shared" si="5"/>
        <v>2.2629310344827585</v>
      </c>
    </row>
    <row r="327" spans="1:12" x14ac:dyDescent="0.2">
      <c r="A327">
        <v>2447</v>
      </c>
      <c r="B327" s="43">
        <v>515</v>
      </c>
      <c r="C327" s="43">
        <v>515</v>
      </c>
      <c r="D327" s="43">
        <v>245</v>
      </c>
      <c r="E327" s="31">
        <v>0.47599999999999998</v>
      </c>
      <c r="F327" s="31">
        <v>0.27600000000000002</v>
      </c>
      <c r="G327" s="31">
        <v>0.22500000000000001</v>
      </c>
      <c r="H327" s="31">
        <v>0.28899999999999998</v>
      </c>
      <c r="I327" s="31">
        <v>0.186</v>
      </c>
      <c r="J327" s="31">
        <v>0.48707753500000001</v>
      </c>
      <c r="K327" s="31">
        <v>2.3E-2</v>
      </c>
      <c r="L327" s="29">
        <f t="shared" si="5"/>
        <v>2.3920163766632547</v>
      </c>
    </row>
    <row r="328" spans="1:12" x14ac:dyDescent="0.2">
      <c r="A328">
        <v>2448</v>
      </c>
      <c r="B328" s="43">
        <v>189</v>
      </c>
      <c r="C328" s="43">
        <v>189</v>
      </c>
      <c r="D328" s="43">
        <v>87</v>
      </c>
      <c r="E328" s="31">
        <v>0.46</v>
      </c>
      <c r="F328" s="31">
        <v>0.23799999999999999</v>
      </c>
      <c r="G328" s="31">
        <v>0.26500000000000001</v>
      </c>
      <c r="H328" s="31">
        <v>0.24299999999999999</v>
      </c>
      <c r="I328" s="31">
        <v>0.217</v>
      </c>
      <c r="J328" s="31">
        <v>0.47802197800000001</v>
      </c>
      <c r="K328" s="31">
        <v>3.6999999999999998E-2</v>
      </c>
      <c r="L328" s="29">
        <f t="shared" si="5"/>
        <v>2.4558670820353061</v>
      </c>
    </row>
    <row r="329" spans="1:12" x14ac:dyDescent="0.2">
      <c r="A329">
        <v>2449</v>
      </c>
      <c r="B329" s="43">
        <v>212</v>
      </c>
      <c r="C329" s="43">
        <v>212</v>
      </c>
      <c r="D329" s="43">
        <v>84</v>
      </c>
      <c r="E329" s="31">
        <v>0.39600000000000002</v>
      </c>
      <c r="F329" s="31">
        <v>0.35799999999999998</v>
      </c>
      <c r="G329" s="31">
        <v>0.245</v>
      </c>
      <c r="H329" s="31">
        <v>0.193</v>
      </c>
      <c r="I329" s="31">
        <v>0.20300000000000001</v>
      </c>
      <c r="J329" s="31">
        <v>0.396226415</v>
      </c>
      <c r="K329" s="31">
        <v>0</v>
      </c>
      <c r="L329" s="29">
        <f t="shared" si="5"/>
        <v>2.2389999999999999</v>
      </c>
    </row>
    <row r="330" spans="1:12" x14ac:dyDescent="0.2">
      <c r="A330">
        <v>2450</v>
      </c>
      <c r="B330" s="43">
        <v>199</v>
      </c>
      <c r="C330" s="43">
        <v>199</v>
      </c>
      <c r="D330" s="43">
        <v>147</v>
      </c>
      <c r="E330" s="31">
        <v>0.73899999999999999</v>
      </c>
      <c r="F330" s="31">
        <v>0.121</v>
      </c>
      <c r="G330" s="31">
        <v>0.126</v>
      </c>
      <c r="H330" s="31">
        <v>0.372</v>
      </c>
      <c r="I330" s="31">
        <v>0.36699999999999999</v>
      </c>
      <c r="J330" s="31">
        <v>0.75</v>
      </c>
      <c r="K330" s="31">
        <v>1.4999999999999999E-2</v>
      </c>
      <c r="L330" s="29">
        <f t="shared" si="5"/>
        <v>3.0020304568527916</v>
      </c>
    </row>
    <row r="331" spans="1:12" x14ac:dyDescent="0.2">
      <c r="A331">
        <v>2453</v>
      </c>
      <c r="B331" s="43">
        <v>718</v>
      </c>
      <c r="C331" s="43">
        <v>718</v>
      </c>
      <c r="D331" s="43">
        <v>328</v>
      </c>
      <c r="E331" s="31">
        <v>0.45700000000000002</v>
      </c>
      <c r="F331" s="31">
        <v>0.252</v>
      </c>
      <c r="G331" s="31">
        <v>0.26300000000000001</v>
      </c>
      <c r="H331" s="31">
        <v>0.22700000000000001</v>
      </c>
      <c r="I331" s="31">
        <v>0.23</v>
      </c>
      <c r="J331" s="31">
        <v>0.46991403999999998</v>
      </c>
      <c r="K331" s="31">
        <v>2.8000000000000001E-2</v>
      </c>
      <c r="L331" s="29">
        <f t="shared" si="5"/>
        <v>2.4475308641975309</v>
      </c>
    </row>
    <row r="332" spans="1:12" x14ac:dyDescent="0.2">
      <c r="A332">
        <v>2458</v>
      </c>
      <c r="B332" s="43">
        <v>180</v>
      </c>
      <c r="C332" s="43">
        <v>180</v>
      </c>
      <c r="D332" s="43">
        <v>79</v>
      </c>
      <c r="E332" s="31">
        <v>0.439</v>
      </c>
      <c r="F332" s="31">
        <v>0.25600000000000001</v>
      </c>
      <c r="G332" s="31">
        <v>0.27800000000000002</v>
      </c>
      <c r="H332" s="31">
        <v>0.23899999999999999</v>
      </c>
      <c r="I332" s="31">
        <v>0.2</v>
      </c>
      <c r="J332" s="31">
        <v>0.451428571</v>
      </c>
      <c r="K332" s="31">
        <v>2.8000000000000001E-2</v>
      </c>
      <c r="L332" s="29">
        <f t="shared" si="5"/>
        <v>2.3960905349794235</v>
      </c>
    </row>
    <row r="333" spans="1:12" x14ac:dyDescent="0.2">
      <c r="A333">
        <v>2459</v>
      </c>
      <c r="B333" s="43">
        <v>117</v>
      </c>
      <c r="C333" s="43">
        <v>117</v>
      </c>
      <c r="D333" s="43">
        <v>68</v>
      </c>
      <c r="E333" s="31">
        <v>0.58099999999999996</v>
      </c>
      <c r="F333" s="31">
        <v>0.16200000000000001</v>
      </c>
      <c r="G333" s="31">
        <v>0.23100000000000001</v>
      </c>
      <c r="H333" s="31">
        <v>0.35899999999999999</v>
      </c>
      <c r="I333" s="31">
        <v>0.222</v>
      </c>
      <c r="J333" s="31">
        <v>0.59649122799999998</v>
      </c>
      <c r="K333" s="31">
        <v>2.5999999999999999E-2</v>
      </c>
      <c r="L333" s="29">
        <f t="shared" si="5"/>
        <v>2.6581108829568789</v>
      </c>
    </row>
    <row r="334" spans="1:12" x14ac:dyDescent="0.2">
      <c r="A334">
        <v>2462</v>
      </c>
      <c r="B334" s="43">
        <v>195</v>
      </c>
      <c r="C334" s="43">
        <v>195</v>
      </c>
      <c r="D334" s="43">
        <v>153</v>
      </c>
      <c r="E334" s="31">
        <v>0.78500000000000003</v>
      </c>
      <c r="F334" s="31">
        <v>6.2E-2</v>
      </c>
      <c r="G334" s="31">
        <v>0.14399999999999999</v>
      </c>
      <c r="H334" s="31">
        <v>0.28199999999999997</v>
      </c>
      <c r="I334" s="31">
        <v>0.503</v>
      </c>
      <c r="J334" s="31">
        <v>0.79274611399999995</v>
      </c>
      <c r="K334" s="31">
        <v>0.01</v>
      </c>
      <c r="L334" s="29">
        <f t="shared" si="5"/>
        <v>3.24040404040404</v>
      </c>
    </row>
    <row r="335" spans="1:12" x14ac:dyDescent="0.2">
      <c r="A335">
        <v>2466</v>
      </c>
      <c r="B335" s="43">
        <v>111</v>
      </c>
      <c r="C335" s="43">
        <v>111</v>
      </c>
      <c r="D335" s="43">
        <v>79</v>
      </c>
      <c r="E335" s="31">
        <v>0.71199999999999997</v>
      </c>
      <c r="F335" s="31">
        <v>8.9999999999999993E-3</v>
      </c>
      <c r="G335" s="31">
        <v>0.27900000000000003</v>
      </c>
      <c r="H335" s="31">
        <v>0.34200000000000003</v>
      </c>
      <c r="I335" s="31">
        <v>0.36899999999999999</v>
      </c>
      <c r="J335" s="31">
        <v>0.71171171200000005</v>
      </c>
      <c r="K335" s="31">
        <v>0</v>
      </c>
      <c r="L335" s="29">
        <f t="shared" si="5"/>
        <v>3.069</v>
      </c>
    </row>
    <row r="336" spans="1:12" x14ac:dyDescent="0.2">
      <c r="A336">
        <v>2467</v>
      </c>
      <c r="B336" s="43">
        <v>205</v>
      </c>
      <c r="C336" s="43">
        <v>205</v>
      </c>
      <c r="D336" s="43">
        <v>129</v>
      </c>
      <c r="E336" s="31">
        <v>0.629</v>
      </c>
      <c r="F336" s="31">
        <v>0.16600000000000001</v>
      </c>
      <c r="G336" s="31">
        <v>0.19500000000000001</v>
      </c>
      <c r="H336" s="31">
        <v>0.30199999999999999</v>
      </c>
      <c r="I336" s="31">
        <v>0.32700000000000001</v>
      </c>
      <c r="J336" s="31">
        <v>0.63546798000000004</v>
      </c>
      <c r="K336" s="31">
        <v>0.01</v>
      </c>
      <c r="L336" s="29">
        <f t="shared" si="5"/>
        <v>2.797979797979798</v>
      </c>
    </row>
    <row r="337" spans="1:12" x14ac:dyDescent="0.2">
      <c r="A337">
        <v>2468</v>
      </c>
      <c r="B337" s="43">
        <v>41</v>
      </c>
      <c r="C337" s="43">
        <v>41</v>
      </c>
      <c r="D337" s="43">
        <v>18</v>
      </c>
      <c r="E337" s="31">
        <v>0.439</v>
      </c>
      <c r="F337" s="31">
        <v>0.22</v>
      </c>
      <c r="G337" s="31">
        <v>0.34100000000000003</v>
      </c>
      <c r="H337" s="31">
        <v>0.24399999999999999</v>
      </c>
      <c r="I337" s="31">
        <v>0.19500000000000001</v>
      </c>
      <c r="J337" s="31">
        <v>0.43902438999999999</v>
      </c>
      <c r="K337" s="31">
        <v>0</v>
      </c>
      <c r="L337" s="29">
        <f t="shared" si="5"/>
        <v>2.4139999999999997</v>
      </c>
    </row>
    <row r="338" spans="1:12" x14ac:dyDescent="0.2">
      <c r="A338">
        <v>2469</v>
      </c>
      <c r="B338" s="43">
        <v>334</v>
      </c>
      <c r="C338" s="43">
        <v>334</v>
      </c>
      <c r="D338" s="43">
        <v>109</v>
      </c>
      <c r="E338" s="31">
        <v>0.32600000000000001</v>
      </c>
      <c r="F338" s="31">
        <v>0.246</v>
      </c>
      <c r="G338" s="31">
        <v>0.42499999999999999</v>
      </c>
      <c r="H338" s="31">
        <v>0.23400000000000001</v>
      </c>
      <c r="I338" s="31">
        <v>9.2999999999999999E-2</v>
      </c>
      <c r="J338" s="31">
        <v>0.327327327</v>
      </c>
      <c r="K338" s="31">
        <v>3.0000000000000001E-3</v>
      </c>
      <c r="L338" s="29">
        <f t="shared" si="5"/>
        <v>2.1765295887662988</v>
      </c>
    </row>
    <row r="339" spans="1:12" x14ac:dyDescent="0.2">
      <c r="A339">
        <v>2471</v>
      </c>
      <c r="B339" s="43">
        <v>218</v>
      </c>
      <c r="C339" s="43">
        <v>218</v>
      </c>
      <c r="D339" s="43">
        <v>84</v>
      </c>
      <c r="E339" s="31">
        <v>0.38500000000000001</v>
      </c>
      <c r="F339" s="31">
        <v>0.32600000000000001</v>
      </c>
      <c r="G339" s="31">
        <v>0.27500000000000002</v>
      </c>
      <c r="H339" s="31">
        <v>0.21099999999999999</v>
      </c>
      <c r="I339" s="31">
        <v>0.17399999999999999</v>
      </c>
      <c r="J339" s="31">
        <v>0.39069767399999999</v>
      </c>
      <c r="K339" s="31">
        <v>1.4E-2</v>
      </c>
      <c r="L339" s="29">
        <f t="shared" si="5"/>
        <v>2.2363083164300206</v>
      </c>
    </row>
    <row r="340" spans="1:12" x14ac:dyDescent="0.2">
      <c r="A340">
        <v>2472</v>
      </c>
      <c r="B340" s="43">
        <v>45</v>
      </c>
      <c r="C340" s="43">
        <v>45</v>
      </c>
      <c r="D340" s="43">
        <v>19</v>
      </c>
      <c r="E340" s="31">
        <v>0.42199999999999999</v>
      </c>
      <c r="F340" s="31">
        <v>0.17799999999999999</v>
      </c>
      <c r="G340" s="31">
        <v>0.4</v>
      </c>
      <c r="H340" s="31">
        <v>0.26700000000000002</v>
      </c>
      <c r="I340" s="31">
        <v>0.156</v>
      </c>
      <c r="J340" s="31">
        <v>0.42222222199999998</v>
      </c>
      <c r="K340" s="31">
        <v>0</v>
      </c>
      <c r="L340" s="29">
        <f t="shared" si="5"/>
        <v>2.403</v>
      </c>
    </row>
    <row r="341" spans="1:12" x14ac:dyDescent="0.2">
      <c r="A341">
        <v>2473</v>
      </c>
      <c r="B341" s="43">
        <v>38</v>
      </c>
      <c r="C341" s="43">
        <v>38</v>
      </c>
      <c r="D341" s="43">
        <v>13</v>
      </c>
      <c r="E341" s="31">
        <v>0.34200000000000003</v>
      </c>
      <c r="F341" s="31">
        <v>0.34200000000000003</v>
      </c>
      <c r="G341" s="31">
        <v>0.26300000000000001</v>
      </c>
      <c r="H341" s="31">
        <v>0.158</v>
      </c>
      <c r="I341" s="31">
        <v>0.184</v>
      </c>
      <c r="J341" s="31">
        <v>0.36111111099999998</v>
      </c>
      <c r="K341" s="31">
        <v>5.2999999999999999E-2</v>
      </c>
      <c r="L341" s="29">
        <f t="shared" si="5"/>
        <v>2.1942977824709615</v>
      </c>
    </row>
    <row r="342" spans="1:12" x14ac:dyDescent="0.2">
      <c r="A342">
        <v>2474</v>
      </c>
      <c r="B342" s="43">
        <v>121</v>
      </c>
      <c r="C342" s="43">
        <v>121</v>
      </c>
      <c r="D342" s="43">
        <v>35</v>
      </c>
      <c r="E342" s="31">
        <v>0.28899999999999998</v>
      </c>
      <c r="F342" s="31">
        <v>0.46300000000000002</v>
      </c>
      <c r="G342" s="31">
        <v>0.19800000000000001</v>
      </c>
      <c r="H342" s="31">
        <v>0.20699999999999999</v>
      </c>
      <c r="I342" s="31">
        <v>8.3000000000000004E-2</v>
      </c>
      <c r="J342" s="31">
        <v>0.30434782599999999</v>
      </c>
      <c r="K342" s="31">
        <v>0.05</v>
      </c>
      <c r="L342" s="29">
        <f t="shared" si="5"/>
        <v>1.9073684210526318</v>
      </c>
    </row>
    <row r="343" spans="1:12" x14ac:dyDescent="0.2">
      <c r="A343">
        <v>2475</v>
      </c>
      <c r="B343" s="43">
        <v>301</v>
      </c>
      <c r="C343" s="43">
        <v>302</v>
      </c>
      <c r="D343" s="43">
        <v>90</v>
      </c>
      <c r="E343" s="31">
        <v>0.29799999999999999</v>
      </c>
      <c r="F343" s="31">
        <v>0.432</v>
      </c>
      <c r="G343" s="31">
        <v>0.20599999999999999</v>
      </c>
      <c r="H343" s="31">
        <v>0.156</v>
      </c>
      <c r="I343" s="31">
        <v>0.14000000000000001</v>
      </c>
      <c r="J343" s="31">
        <v>0.31672597899999999</v>
      </c>
      <c r="K343" s="31">
        <v>6.6000000000000003E-2</v>
      </c>
      <c r="L343" s="29">
        <f t="shared" si="5"/>
        <v>2.0042826552462527</v>
      </c>
    </row>
    <row r="344" spans="1:12" x14ac:dyDescent="0.2">
      <c r="A344">
        <v>2476</v>
      </c>
      <c r="B344" s="43">
        <v>784</v>
      </c>
      <c r="C344" s="43">
        <v>784</v>
      </c>
      <c r="D344" s="43">
        <v>436</v>
      </c>
      <c r="E344" s="31">
        <v>0.55600000000000005</v>
      </c>
      <c r="F344" s="31">
        <v>0.18099999999999999</v>
      </c>
      <c r="G344" s="31">
        <v>0.25</v>
      </c>
      <c r="H344" s="31">
        <v>0.23599999999999999</v>
      </c>
      <c r="I344" s="31">
        <v>0.32</v>
      </c>
      <c r="J344" s="31">
        <v>0.56330749400000002</v>
      </c>
      <c r="K344" s="31">
        <v>1.2999999999999999E-2</v>
      </c>
      <c r="L344" s="29">
        <f t="shared" si="5"/>
        <v>2.7041540020263426</v>
      </c>
    </row>
    <row r="345" spans="1:12" x14ac:dyDescent="0.2">
      <c r="A345">
        <v>2478</v>
      </c>
      <c r="B345" s="43">
        <v>196</v>
      </c>
      <c r="C345" s="43">
        <v>196</v>
      </c>
      <c r="D345" s="43">
        <v>87</v>
      </c>
      <c r="E345" s="31">
        <v>0.44400000000000001</v>
      </c>
      <c r="F345" s="31">
        <v>0.189</v>
      </c>
      <c r="G345" s="31">
        <v>0.35199999999999998</v>
      </c>
      <c r="H345" s="31">
        <v>0.19900000000000001</v>
      </c>
      <c r="I345" s="31">
        <v>0.245</v>
      </c>
      <c r="J345" s="31">
        <v>0.45077720199999999</v>
      </c>
      <c r="K345" s="31">
        <v>1.4999999999999999E-2</v>
      </c>
      <c r="L345" s="29">
        <f t="shared" si="5"/>
        <v>2.5076142131979693</v>
      </c>
    </row>
    <row r="346" spans="1:12" x14ac:dyDescent="0.2">
      <c r="A346">
        <v>2479</v>
      </c>
      <c r="B346" s="43">
        <v>339</v>
      </c>
      <c r="C346" s="43">
        <v>339</v>
      </c>
      <c r="D346" s="43">
        <v>65</v>
      </c>
      <c r="E346" s="31">
        <v>0.192</v>
      </c>
      <c r="F346" s="31">
        <v>0.50700000000000001</v>
      </c>
      <c r="G346" s="31">
        <v>0.215</v>
      </c>
      <c r="H346" s="31">
        <v>0.14199999999999999</v>
      </c>
      <c r="I346" s="31">
        <v>0.05</v>
      </c>
      <c r="J346" s="31">
        <v>0.209677419</v>
      </c>
      <c r="K346" s="31">
        <v>8.5999999999999993E-2</v>
      </c>
      <c r="L346" s="29">
        <f t="shared" si="5"/>
        <v>1.7100656455142231</v>
      </c>
    </row>
    <row r="347" spans="1:12" x14ac:dyDescent="0.2">
      <c r="A347">
        <v>2480</v>
      </c>
      <c r="B347" s="43">
        <v>67</v>
      </c>
      <c r="C347" s="43">
        <v>67</v>
      </c>
      <c r="D347" s="43">
        <v>21</v>
      </c>
      <c r="E347" s="31">
        <v>0.313</v>
      </c>
      <c r="F347" s="31">
        <v>0.23899999999999999</v>
      </c>
      <c r="G347" s="31">
        <v>0.44800000000000001</v>
      </c>
      <c r="H347" s="31">
        <v>0.19400000000000001</v>
      </c>
      <c r="I347" s="31">
        <v>0.11899999999999999</v>
      </c>
      <c r="J347" s="31">
        <v>0.31343283599999999</v>
      </c>
      <c r="K347" s="31">
        <v>0</v>
      </c>
      <c r="L347" s="29">
        <f t="shared" si="5"/>
        <v>2.1930000000000001</v>
      </c>
    </row>
    <row r="348" spans="1:12" x14ac:dyDescent="0.2">
      <c r="A348">
        <v>2481</v>
      </c>
      <c r="B348" s="43">
        <v>705</v>
      </c>
      <c r="C348" s="43">
        <v>705</v>
      </c>
      <c r="D348" s="43">
        <v>325</v>
      </c>
      <c r="E348" s="31">
        <v>0.46100000000000002</v>
      </c>
      <c r="F348" s="31">
        <v>0.248</v>
      </c>
      <c r="G348" s="31">
        <v>0.28699999999999998</v>
      </c>
      <c r="H348" s="31">
        <v>0.245</v>
      </c>
      <c r="I348" s="31">
        <v>0.216</v>
      </c>
      <c r="J348" s="31">
        <v>0.46296296300000001</v>
      </c>
      <c r="K348" s="31">
        <v>4.0000000000000001E-3</v>
      </c>
      <c r="L348" s="29">
        <f t="shared" si="5"/>
        <v>2.4307228915662651</v>
      </c>
    </row>
    <row r="349" spans="1:12" x14ac:dyDescent="0.2">
      <c r="A349">
        <v>2484</v>
      </c>
      <c r="B349" s="43">
        <v>112</v>
      </c>
      <c r="C349" s="43">
        <v>112</v>
      </c>
      <c r="D349" s="43">
        <v>50</v>
      </c>
      <c r="E349" s="31">
        <v>0.44600000000000001</v>
      </c>
      <c r="F349" s="31">
        <v>0.23200000000000001</v>
      </c>
      <c r="G349" s="31">
        <v>0.313</v>
      </c>
      <c r="H349" s="31">
        <v>0.23200000000000001</v>
      </c>
      <c r="I349" s="31">
        <v>0.214</v>
      </c>
      <c r="J349" s="31">
        <v>0.45045045</v>
      </c>
      <c r="K349" s="31">
        <v>8.9999999999999993E-3</v>
      </c>
      <c r="L349" s="29">
        <f t="shared" si="5"/>
        <v>2.4318869828456107</v>
      </c>
    </row>
    <row r="350" spans="1:12" x14ac:dyDescent="0.2">
      <c r="A350">
        <v>2485</v>
      </c>
      <c r="B350" s="43">
        <v>206</v>
      </c>
      <c r="C350" s="43">
        <v>206</v>
      </c>
      <c r="D350" s="43">
        <v>128</v>
      </c>
      <c r="E350" s="31">
        <v>0.621</v>
      </c>
      <c r="F350" s="31">
        <v>0.14099999999999999</v>
      </c>
      <c r="G350" s="31">
        <v>0.20399999999999999</v>
      </c>
      <c r="H350" s="31">
        <v>0.214</v>
      </c>
      <c r="I350" s="31">
        <v>0.40799999999999997</v>
      </c>
      <c r="J350" s="31">
        <v>0.64321607999999997</v>
      </c>
      <c r="K350" s="31">
        <v>3.4000000000000002E-2</v>
      </c>
      <c r="L350" s="29">
        <f t="shared" si="5"/>
        <v>2.9223602484472044</v>
      </c>
    </row>
    <row r="351" spans="1:12" x14ac:dyDescent="0.2">
      <c r="A351">
        <v>2487</v>
      </c>
      <c r="B351" s="43">
        <v>86</v>
      </c>
      <c r="C351" s="43">
        <v>86</v>
      </c>
      <c r="D351" s="43">
        <v>64</v>
      </c>
      <c r="E351" s="31">
        <v>0.74399999999999999</v>
      </c>
      <c r="F351" s="31">
        <v>0.128</v>
      </c>
      <c r="G351" s="31">
        <v>0.128</v>
      </c>
      <c r="H351" s="31">
        <v>0.43</v>
      </c>
      <c r="I351" s="31">
        <v>0.314</v>
      </c>
      <c r="J351" s="31">
        <v>0.74418604700000002</v>
      </c>
      <c r="K351" s="31">
        <v>0</v>
      </c>
      <c r="L351" s="29">
        <f t="shared" si="5"/>
        <v>2.9299999999999997</v>
      </c>
    </row>
    <row r="352" spans="1:12" x14ac:dyDescent="0.2">
      <c r="A352">
        <v>2488</v>
      </c>
      <c r="B352" s="43">
        <v>349</v>
      </c>
      <c r="C352" s="43">
        <v>349</v>
      </c>
      <c r="D352" s="43">
        <v>108</v>
      </c>
      <c r="E352" s="31">
        <v>0.309</v>
      </c>
      <c r="F352" s="31">
        <v>0.35199999999999998</v>
      </c>
      <c r="G352" s="31">
        <v>0.312</v>
      </c>
      <c r="H352" s="31">
        <v>0.192</v>
      </c>
      <c r="I352" s="31">
        <v>0.11700000000000001</v>
      </c>
      <c r="J352" s="31">
        <v>0.31764705900000001</v>
      </c>
      <c r="K352" s="31">
        <v>2.5999999999999999E-2</v>
      </c>
      <c r="L352" s="29">
        <f t="shared" si="5"/>
        <v>2.0739219712525667</v>
      </c>
    </row>
    <row r="353" spans="1:12" x14ac:dyDescent="0.2">
      <c r="A353">
        <v>2489</v>
      </c>
      <c r="B353" s="43">
        <v>129</v>
      </c>
      <c r="C353" s="43">
        <v>129</v>
      </c>
      <c r="D353" s="43">
        <v>80</v>
      </c>
      <c r="E353" s="31">
        <v>0.62</v>
      </c>
      <c r="F353" s="31">
        <v>0.186</v>
      </c>
      <c r="G353" s="31">
        <v>0.19400000000000001</v>
      </c>
      <c r="H353" s="31">
        <v>0.248</v>
      </c>
      <c r="I353" s="31">
        <v>0.372</v>
      </c>
      <c r="J353" s="31">
        <v>0.62015503900000002</v>
      </c>
      <c r="K353" s="31">
        <v>0</v>
      </c>
      <c r="L353" s="29">
        <f t="shared" si="5"/>
        <v>2.806</v>
      </c>
    </row>
    <row r="354" spans="1:12" x14ac:dyDescent="0.2">
      <c r="A354">
        <v>2494</v>
      </c>
      <c r="B354" s="43">
        <v>78</v>
      </c>
      <c r="C354" s="43">
        <v>78</v>
      </c>
      <c r="D354" s="43">
        <v>5</v>
      </c>
      <c r="E354" s="31">
        <v>6.4000000000000001E-2</v>
      </c>
      <c r="F354" s="31">
        <v>0.75600000000000001</v>
      </c>
      <c r="G354" s="31">
        <v>0.17899999999999999</v>
      </c>
      <c r="H354" s="31">
        <v>5.0999999999999997E-2</v>
      </c>
      <c r="I354" s="31">
        <v>1.2999999999999999E-2</v>
      </c>
      <c r="J354" s="31">
        <v>6.4102564000000001E-2</v>
      </c>
      <c r="K354" s="31">
        <v>0</v>
      </c>
      <c r="L354" s="29">
        <f t="shared" si="5"/>
        <v>1.319</v>
      </c>
    </row>
    <row r="355" spans="1:12" x14ac:dyDescent="0.2">
      <c r="A355">
        <v>2495</v>
      </c>
      <c r="B355" s="43">
        <v>203</v>
      </c>
      <c r="C355" s="43">
        <v>203</v>
      </c>
      <c r="D355" s="43">
        <v>74</v>
      </c>
      <c r="E355" s="31">
        <v>0.36499999999999999</v>
      </c>
      <c r="F355" s="31">
        <v>0.30499999999999999</v>
      </c>
      <c r="G355" s="31">
        <v>0.32500000000000001</v>
      </c>
      <c r="H355" s="31">
        <v>0.24099999999999999</v>
      </c>
      <c r="I355" s="31">
        <v>0.123</v>
      </c>
      <c r="J355" s="31">
        <v>0.36633663399999999</v>
      </c>
      <c r="K355" s="31">
        <v>5.0000000000000001E-3</v>
      </c>
      <c r="L355" s="29">
        <f t="shared" si="5"/>
        <v>2.1809045226130652</v>
      </c>
    </row>
    <row r="356" spans="1:12" x14ac:dyDescent="0.2">
      <c r="A356">
        <v>2496</v>
      </c>
      <c r="B356" s="43">
        <v>432</v>
      </c>
      <c r="C356" s="43">
        <v>432</v>
      </c>
      <c r="D356" s="43">
        <v>172</v>
      </c>
      <c r="E356" s="31">
        <v>0.39800000000000002</v>
      </c>
      <c r="F356" s="31">
        <v>0.26900000000000002</v>
      </c>
      <c r="G356" s="31">
        <v>0.32900000000000001</v>
      </c>
      <c r="H356" s="31">
        <v>0.24299999999999999</v>
      </c>
      <c r="I356" s="31">
        <v>0.155</v>
      </c>
      <c r="J356" s="31">
        <v>0.4</v>
      </c>
      <c r="K356" s="31">
        <v>5.0000000000000001E-3</v>
      </c>
      <c r="L356" s="29">
        <f t="shared" si="5"/>
        <v>2.2874371859296483</v>
      </c>
    </row>
    <row r="357" spans="1:12" x14ac:dyDescent="0.2">
      <c r="A357">
        <v>2497</v>
      </c>
      <c r="B357" s="43">
        <v>169</v>
      </c>
      <c r="C357" s="43">
        <v>169</v>
      </c>
      <c r="D357" s="43">
        <v>98</v>
      </c>
      <c r="E357" s="31">
        <v>0.57999999999999996</v>
      </c>
      <c r="F357" s="31">
        <v>0.17199999999999999</v>
      </c>
      <c r="G357" s="31">
        <v>0.24299999999999999</v>
      </c>
      <c r="H357" s="31">
        <v>0.32500000000000001</v>
      </c>
      <c r="I357" s="31">
        <v>0.254</v>
      </c>
      <c r="J357" s="31">
        <v>0.58333333300000001</v>
      </c>
      <c r="K357" s="31">
        <v>6.0000000000000001E-3</v>
      </c>
      <c r="L357" s="29">
        <f t="shared" si="5"/>
        <v>2.6649899396378269</v>
      </c>
    </row>
    <row r="358" spans="1:12" x14ac:dyDescent="0.2">
      <c r="A358">
        <v>2498</v>
      </c>
      <c r="B358" s="43">
        <v>256</v>
      </c>
      <c r="C358" s="43">
        <v>256</v>
      </c>
      <c r="D358" s="43">
        <v>157</v>
      </c>
      <c r="E358" s="31">
        <v>0.61299999999999999</v>
      </c>
      <c r="F358" s="31">
        <v>0.156</v>
      </c>
      <c r="G358" s="31">
        <v>0.215</v>
      </c>
      <c r="H358" s="31">
        <v>0.23400000000000001</v>
      </c>
      <c r="I358" s="31">
        <v>0.379</v>
      </c>
      <c r="J358" s="31">
        <v>0.62301587300000005</v>
      </c>
      <c r="K358" s="31">
        <v>1.6E-2</v>
      </c>
      <c r="L358" s="29">
        <f t="shared" si="5"/>
        <v>2.8495934959349598</v>
      </c>
    </row>
    <row r="359" spans="1:12" x14ac:dyDescent="0.2">
      <c r="A359">
        <v>2499</v>
      </c>
      <c r="B359" s="43">
        <v>198</v>
      </c>
      <c r="C359" s="43">
        <v>198</v>
      </c>
      <c r="D359" s="43">
        <v>101</v>
      </c>
      <c r="E359" s="31">
        <v>0.51</v>
      </c>
      <c r="F359" s="31">
        <v>0.253</v>
      </c>
      <c r="G359" s="31">
        <v>0.217</v>
      </c>
      <c r="H359" s="31">
        <v>0.23699999999999999</v>
      </c>
      <c r="I359" s="31">
        <v>0.27300000000000002</v>
      </c>
      <c r="J359" s="31">
        <v>0.52061855700000004</v>
      </c>
      <c r="K359" s="31">
        <v>0.02</v>
      </c>
      <c r="L359" s="29">
        <f t="shared" si="5"/>
        <v>2.5408163265306123</v>
      </c>
    </row>
    <row r="360" spans="1:12" x14ac:dyDescent="0.2">
      <c r="A360">
        <v>2501</v>
      </c>
      <c r="B360" s="43">
        <v>424</v>
      </c>
      <c r="C360" s="43">
        <v>424</v>
      </c>
      <c r="D360" s="43">
        <v>137</v>
      </c>
      <c r="E360" s="31">
        <v>0.32300000000000001</v>
      </c>
      <c r="F360" s="31">
        <v>0.37</v>
      </c>
      <c r="G360" s="31">
        <v>0.28100000000000003</v>
      </c>
      <c r="H360" s="31">
        <v>0.17199999999999999</v>
      </c>
      <c r="I360" s="31">
        <v>0.151</v>
      </c>
      <c r="J360" s="31">
        <v>0.33171912799999997</v>
      </c>
      <c r="K360" s="31">
        <v>2.5999999999999999E-2</v>
      </c>
      <c r="L360" s="29">
        <f t="shared" si="5"/>
        <v>2.106776180698152</v>
      </c>
    </row>
    <row r="361" spans="1:12" x14ac:dyDescent="0.2">
      <c r="A361">
        <v>2502</v>
      </c>
      <c r="B361" s="43">
        <v>18</v>
      </c>
      <c r="C361" s="43">
        <v>18</v>
      </c>
      <c r="D361" s="43">
        <v>3</v>
      </c>
      <c r="E361" s="31">
        <v>0.16700000000000001</v>
      </c>
      <c r="F361" s="31">
        <v>0.61099999999999999</v>
      </c>
      <c r="G361" s="31">
        <v>0.16700000000000001</v>
      </c>
      <c r="H361" s="31">
        <v>0.111</v>
      </c>
      <c r="I361" s="31">
        <v>5.6000000000000001E-2</v>
      </c>
      <c r="J361" s="31">
        <v>0.17647058800000001</v>
      </c>
      <c r="K361" s="31">
        <v>5.6000000000000001E-2</v>
      </c>
      <c r="L361" s="29">
        <f t="shared" si="5"/>
        <v>1.5911016949152543</v>
      </c>
    </row>
    <row r="362" spans="1:12" x14ac:dyDescent="0.2">
      <c r="A362">
        <v>2503</v>
      </c>
      <c r="B362" s="43">
        <v>84</v>
      </c>
      <c r="C362" s="43">
        <v>84</v>
      </c>
      <c r="D362" s="43">
        <v>34</v>
      </c>
      <c r="E362" s="31">
        <v>0.40500000000000003</v>
      </c>
      <c r="F362" s="31">
        <v>0.28599999999999998</v>
      </c>
      <c r="G362" s="31">
        <v>0.28599999999999998</v>
      </c>
      <c r="H362" s="31">
        <v>0.22600000000000001</v>
      </c>
      <c r="I362" s="31">
        <v>0.17899999999999999</v>
      </c>
      <c r="J362" s="31">
        <v>0.41463414599999998</v>
      </c>
      <c r="K362" s="31">
        <v>2.4E-2</v>
      </c>
      <c r="L362" s="29">
        <f t="shared" si="5"/>
        <v>2.3073770491803276</v>
      </c>
    </row>
    <row r="363" spans="1:12" x14ac:dyDescent="0.2">
      <c r="A363">
        <v>2505</v>
      </c>
      <c r="B363" s="43">
        <v>160</v>
      </c>
      <c r="C363" s="43">
        <v>160</v>
      </c>
      <c r="D363" s="43">
        <v>112</v>
      </c>
      <c r="E363" s="31">
        <v>0.7</v>
      </c>
      <c r="F363" s="31">
        <v>0.106</v>
      </c>
      <c r="G363" s="31">
        <v>0.17499999999999999</v>
      </c>
      <c r="H363" s="31">
        <v>0.33100000000000002</v>
      </c>
      <c r="I363" s="31">
        <v>0.36899999999999999</v>
      </c>
      <c r="J363" s="31">
        <v>0.71337579600000001</v>
      </c>
      <c r="K363" s="31">
        <v>1.9E-2</v>
      </c>
      <c r="L363" s="29">
        <f t="shared" si="5"/>
        <v>2.9816513761467887</v>
      </c>
    </row>
    <row r="364" spans="1:12" x14ac:dyDescent="0.2">
      <c r="A364">
        <v>2506</v>
      </c>
      <c r="B364" s="43">
        <v>308</v>
      </c>
      <c r="C364" s="43">
        <v>308</v>
      </c>
      <c r="D364" s="43">
        <v>30</v>
      </c>
      <c r="E364" s="31">
        <v>9.7000000000000003E-2</v>
      </c>
      <c r="F364" s="31">
        <v>0.69199999999999995</v>
      </c>
      <c r="G364" s="31">
        <v>0.20799999999999999</v>
      </c>
      <c r="H364" s="31">
        <v>7.4999999999999997E-2</v>
      </c>
      <c r="I364" s="31">
        <v>2.3E-2</v>
      </c>
      <c r="J364" s="31">
        <v>9.771987E-2</v>
      </c>
      <c r="K364" s="31">
        <v>3.0000000000000001E-3</v>
      </c>
      <c r="L364" s="29">
        <f t="shared" si="5"/>
        <v>1.4292878635907722</v>
      </c>
    </row>
    <row r="365" spans="1:12" x14ac:dyDescent="0.2">
      <c r="A365">
        <v>2507</v>
      </c>
      <c r="B365" s="43">
        <v>139</v>
      </c>
      <c r="C365" s="43">
        <v>139</v>
      </c>
      <c r="D365" s="43">
        <v>82</v>
      </c>
      <c r="E365" s="31">
        <v>0.59</v>
      </c>
      <c r="F365" s="31">
        <v>0.13700000000000001</v>
      </c>
      <c r="G365" s="31">
        <v>0.25900000000000001</v>
      </c>
      <c r="H365" s="31">
        <v>0.30199999999999999</v>
      </c>
      <c r="I365" s="31">
        <v>0.28799999999999998</v>
      </c>
      <c r="J365" s="31">
        <v>0.59854014600000005</v>
      </c>
      <c r="K365" s="31">
        <v>1.4E-2</v>
      </c>
      <c r="L365" s="29">
        <f t="shared" si="5"/>
        <v>2.7515212981744424</v>
      </c>
    </row>
    <row r="366" spans="1:12" x14ac:dyDescent="0.2">
      <c r="A366">
        <v>2508</v>
      </c>
      <c r="B366" s="43">
        <v>216</v>
      </c>
      <c r="C366" s="43">
        <v>216</v>
      </c>
      <c r="D366" s="43">
        <v>71</v>
      </c>
      <c r="E366" s="31">
        <v>0.32900000000000001</v>
      </c>
      <c r="F366" s="31">
        <v>0.31</v>
      </c>
      <c r="G366" s="31">
        <v>0.31</v>
      </c>
      <c r="H366" s="31">
        <v>0.17599999999999999</v>
      </c>
      <c r="I366" s="31">
        <v>0.153</v>
      </c>
      <c r="J366" s="31">
        <v>0.34634146300000002</v>
      </c>
      <c r="K366" s="31">
        <v>5.0999999999999997E-2</v>
      </c>
      <c r="L366" s="29">
        <f t="shared" si="5"/>
        <v>2.1812434141201265</v>
      </c>
    </row>
    <row r="367" spans="1:12" x14ac:dyDescent="0.2">
      <c r="A367">
        <v>2509</v>
      </c>
      <c r="B367" s="43">
        <v>138</v>
      </c>
      <c r="C367" s="43">
        <v>138</v>
      </c>
      <c r="D367" s="43">
        <v>58</v>
      </c>
      <c r="E367" s="31">
        <v>0.42</v>
      </c>
      <c r="F367" s="31">
        <v>0.32600000000000001</v>
      </c>
      <c r="G367" s="31">
        <v>0.23899999999999999</v>
      </c>
      <c r="H367" s="31">
        <v>0.28999999999999998</v>
      </c>
      <c r="I367" s="31">
        <v>0.13</v>
      </c>
      <c r="J367" s="31">
        <v>0.42647058799999998</v>
      </c>
      <c r="K367" s="31">
        <v>1.4E-2</v>
      </c>
      <c r="L367" s="29">
        <f t="shared" si="5"/>
        <v>2.2251521298174444</v>
      </c>
    </row>
    <row r="368" spans="1:12" x14ac:dyDescent="0.2">
      <c r="A368">
        <v>2510</v>
      </c>
      <c r="B368" s="43">
        <v>418</v>
      </c>
      <c r="C368" s="43">
        <v>418</v>
      </c>
      <c r="D368" s="43">
        <v>151</v>
      </c>
      <c r="E368" s="31">
        <v>0.36099999999999999</v>
      </c>
      <c r="F368" s="31">
        <v>0.33700000000000002</v>
      </c>
      <c r="G368" s="31">
        <v>0.30099999999999999</v>
      </c>
      <c r="H368" s="31">
        <v>0.19600000000000001</v>
      </c>
      <c r="I368" s="31">
        <v>0.16500000000000001</v>
      </c>
      <c r="J368" s="31">
        <v>0.36124401900000003</v>
      </c>
      <c r="K368" s="31">
        <v>0</v>
      </c>
      <c r="L368" s="29">
        <f t="shared" si="5"/>
        <v>2.1870000000000003</v>
      </c>
    </row>
    <row r="369" spans="1:12" x14ac:dyDescent="0.2">
      <c r="A369">
        <v>2511</v>
      </c>
      <c r="B369" s="43">
        <v>222</v>
      </c>
      <c r="C369" s="43">
        <v>222</v>
      </c>
      <c r="D369" s="43">
        <v>106</v>
      </c>
      <c r="E369" s="31">
        <v>0.47699999999999998</v>
      </c>
      <c r="F369" s="31">
        <v>0.29699999999999999</v>
      </c>
      <c r="G369" s="31">
        <v>0.21199999999999999</v>
      </c>
      <c r="H369" s="31">
        <v>0.23</v>
      </c>
      <c r="I369" s="31">
        <v>0.248</v>
      </c>
      <c r="J369" s="31">
        <v>0.484018265</v>
      </c>
      <c r="K369" s="31">
        <v>1.4E-2</v>
      </c>
      <c r="L369" s="29">
        <f t="shared" si="5"/>
        <v>2.4371196754563895</v>
      </c>
    </row>
    <row r="370" spans="1:12" x14ac:dyDescent="0.2">
      <c r="A370">
        <v>2512</v>
      </c>
      <c r="E370" s="31">
        <v>0.2</v>
      </c>
      <c r="F370" s="31">
        <v>0.56000000000000005</v>
      </c>
      <c r="G370" s="31">
        <v>0.2</v>
      </c>
      <c r="H370" s="31">
        <v>0.16</v>
      </c>
      <c r="I370" s="31">
        <v>0.04</v>
      </c>
      <c r="J370" s="31">
        <v>0.20833333300000001</v>
      </c>
      <c r="K370" s="31">
        <v>0.04</v>
      </c>
      <c r="L370" s="29">
        <f t="shared" si="5"/>
        <v>1.6666666666666665</v>
      </c>
    </row>
    <row r="371" spans="1:12" x14ac:dyDescent="0.2">
      <c r="A371">
        <v>2514</v>
      </c>
      <c r="B371" s="43">
        <v>99</v>
      </c>
      <c r="C371" s="43">
        <v>99</v>
      </c>
      <c r="D371" s="43">
        <v>45</v>
      </c>
      <c r="E371" s="31">
        <v>0.45500000000000002</v>
      </c>
      <c r="F371" s="31">
        <v>0.192</v>
      </c>
      <c r="G371" s="31">
        <v>0.29299999999999998</v>
      </c>
      <c r="H371" s="31">
        <v>0.253</v>
      </c>
      <c r="I371" s="31">
        <v>0.20200000000000001</v>
      </c>
      <c r="J371" s="31">
        <v>0.48387096800000001</v>
      </c>
      <c r="K371" s="31">
        <v>6.0999999999999999E-2</v>
      </c>
      <c r="L371" s="29">
        <f t="shared" si="5"/>
        <v>2.4973375931842381</v>
      </c>
    </row>
    <row r="372" spans="1:12" x14ac:dyDescent="0.2">
      <c r="A372">
        <v>2516</v>
      </c>
      <c r="B372" s="43">
        <v>64</v>
      </c>
      <c r="C372" s="43">
        <v>64</v>
      </c>
      <c r="D372" s="43">
        <v>14</v>
      </c>
      <c r="E372" s="31">
        <v>0.219</v>
      </c>
      <c r="F372" s="31">
        <v>0.53100000000000003</v>
      </c>
      <c r="G372" s="31">
        <v>0.25</v>
      </c>
      <c r="H372" s="31">
        <v>0.109</v>
      </c>
      <c r="I372" s="31">
        <v>0.109</v>
      </c>
      <c r="J372" s="31">
        <v>0.21875</v>
      </c>
      <c r="K372" s="31">
        <v>0</v>
      </c>
      <c r="L372" s="29">
        <f t="shared" si="5"/>
        <v>1.794</v>
      </c>
    </row>
    <row r="373" spans="1:12" x14ac:dyDescent="0.2">
      <c r="A373">
        <v>2517</v>
      </c>
      <c r="B373" s="43">
        <v>337</v>
      </c>
      <c r="C373" s="43">
        <v>337</v>
      </c>
      <c r="D373" s="43">
        <v>109</v>
      </c>
      <c r="E373" s="31">
        <v>0.32300000000000001</v>
      </c>
      <c r="F373" s="31">
        <v>0.39500000000000002</v>
      </c>
      <c r="G373" s="31">
        <v>0.26100000000000001</v>
      </c>
      <c r="H373" s="31">
        <v>0.17499999999999999</v>
      </c>
      <c r="I373" s="31">
        <v>0.14799999999999999</v>
      </c>
      <c r="J373" s="31">
        <v>0.33030303</v>
      </c>
      <c r="K373" s="31">
        <v>2.1000000000000001E-2</v>
      </c>
      <c r="L373" s="29">
        <f t="shared" si="5"/>
        <v>2.0776302349336055</v>
      </c>
    </row>
    <row r="374" spans="1:12" x14ac:dyDescent="0.2">
      <c r="A374">
        <v>2518</v>
      </c>
      <c r="E374" s="31">
        <v>0.379</v>
      </c>
      <c r="F374" s="31">
        <v>0.33700000000000002</v>
      </c>
      <c r="G374" s="31">
        <v>0.28399999999999997</v>
      </c>
      <c r="H374" s="31">
        <v>0.189</v>
      </c>
      <c r="I374" s="31">
        <v>0.189</v>
      </c>
      <c r="J374" s="31">
        <v>0.37894736800000001</v>
      </c>
      <c r="K374" s="31">
        <v>0</v>
      </c>
      <c r="L374" s="29">
        <f t="shared" si="5"/>
        <v>2.2279999999999998</v>
      </c>
    </row>
    <row r="375" spans="1:12" x14ac:dyDescent="0.2">
      <c r="A375">
        <v>2519</v>
      </c>
      <c r="B375" s="43">
        <v>436</v>
      </c>
      <c r="C375" s="43">
        <v>436</v>
      </c>
      <c r="D375" s="43">
        <v>267</v>
      </c>
      <c r="E375" s="31">
        <v>0.61199999999999999</v>
      </c>
      <c r="F375" s="31">
        <v>0.161</v>
      </c>
      <c r="G375" s="31">
        <v>0.21299999999999999</v>
      </c>
      <c r="H375" s="31">
        <v>0.314</v>
      </c>
      <c r="I375" s="31">
        <v>0.29799999999999999</v>
      </c>
      <c r="J375" s="31">
        <v>0.62093023300000005</v>
      </c>
      <c r="K375" s="31">
        <v>1.4E-2</v>
      </c>
      <c r="L375" s="29">
        <f t="shared" si="5"/>
        <v>2.7596348884381339</v>
      </c>
    </row>
    <row r="376" spans="1:12" x14ac:dyDescent="0.2">
      <c r="A376">
        <v>2520</v>
      </c>
      <c r="B376" s="43">
        <v>169</v>
      </c>
      <c r="C376" s="43">
        <v>169</v>
      </c>
      <c r="D376" s="43">
        <v>108</v>
      </c>
      <c r="E376" s="31">
        <v>0.63900000000000001</v>
      </c>
      <c r="F376" s="31">
        <v>0.11799999999999999</v>
      </c>
      <c r="G376" s="31">
        <v>0.20100000000000001</v>
      </c>
      <c r="H376" s="31">
        <v>0.28999999999999998</v>
      </c>
      <c r="I376" s="31">
        <v>0.34899999999999998</v>
      </c>
      <c r="J376" s="31">
        <v>0.66666666699999999</v>
      </c>
      <c r="K376" s="31">
        <v>4.1000000000000002E-2</v>
      </c>
      <c r="L376" s="29">
        <f t="shared" si="5"/>
        <v>2.9051094890510947</v>
      </c>
    </row>
    <row r="377" spans="1:12" x14ac:dyDescent="0.2">
      <c r="A377">
        <v>2521</v>
      </c>
      <c r="B377" s="43">
        <v>182</v>
      </c>
      <c r="C377" s="43">
        <v>182</v>
      </c>
      <c r="D377" s="43">
        <v>97</v>
      </c>
      <c r="E377" s="31">
        <v>0.53300000000000003</v>
      </c>
      <c r="F377" s="31">
        <v>0.22</v>
      </c>
      <c r="G377" s="31">
        <v>0.23599999999999999</v>
      </c>
      <c r="H377" s="31">
        <v>0.26900000000000002</v>
      </c>
      <c r="I377" s="31">
        <v>0.26400000000000001</v>
      </c>
      <c r="J377" s="31">
        <v>0.53888888899999998</v>
      </c>
      <c r="K377" s="31">
        <v>1.0999999999999999E-2</v>
      </c>
      <c r="L377" s="29">
        <f t="shared" si="5"/>
        <v>2.5834175935288171</v>
      </c>
    </row>
    <row r="378" spans="1:12" x14ac:dyDescent="0.2">
      <c r="A378">
        <v>2522</v>
      </c>
      <c r="B378" s="43">
        <v>132</v>
      </c>
      <c r="C378" s="43">
        <v>132</v>
      </c>
      <c r="D378" s="43">
        <v>47</v>
      </c>
      <c r="E378" s="31">
        <v>0.35599999999999998</v>
      </c>
      <c r="F378" s="31">
        <v>0.45500000000000002</v>
      </c>
      <c r="G378" s="31">
        <v>0.182</v>
      </c>
      <c r="H378" s="31">
        <v>0.23499999999999999</v>
      </c>
      <c r="I378" s="31">
        <v>0.121</v>
      </c>
      <c r="J378" s="31">
        <v>0.35877862599999999</v>
      </c>
      <c r="K378" s="31">
        <v>8.0000000000000002E-3</v>
      </c>
      <c r="L378" s="29">
        <f t="shared" si="5"/>
        <v>2.024193548387097</v>
      </c>
    </row>
    <row r="379" spans="1:12" x14ac:dyDescent="0.2">
      <c r="A379">
        <v>2523</v>
      </c>
      <c r="B379" s="43">
        <v>391</v>
      </c>
      <c r="C379" s="43">
        <v>391</v>
      </c>
      <c r="D379" s="43">
        <v>172</v>
      </c>
      <c r="E379" s="31">
        <v>0.44</v>
      </c>
      <c r="F379" s="31">
        <v>0.26600000000000001</v>
      </c>
      <c r="G379" s="31">
        <v>0.28599999999999998</v>
      </c>
      <c r="H379" s="31">
        <v>0.23799999999999999</v>
      </c>
      <c r="I379" s="31">
        <v>0.20200000000000001</v>
      </c>
      <c r="J379" s="31">
        <v>0.44329896899999999</v>
      </c>
      <c r="K379" s="31">
        <v>8.0000000000000002E-3</v>
      </c>
      <c r="L379" s="29">
        <f t="shared" si="5"/>
        <v>2.3790322580645165</v>
      </c>
    </row>
    <row r="380" spans="1:12" x14ac:dyDescent="0.2">
      <c r="A380">
        <v>2525</v>
      </c>
      <c r="B380" s="43">
        <v>82</v>
      </c>
      <c r="C380" s="43">
        <v>82</v>
      </c>
      <c r="D380" s="43">
        <v>43</v>
      </c>
      <c r="E380" s="31">
        <v>0.52400000000000002</v>
      </c>
      <c r="F380" s="31">
        <v>0.19500000000000001</v>
      </c>
      <c r="G380" s="31">
        <v>0.25600000000000001</v>
      </c>
      <c r="H380" s="31">
        <v>0.317</v>
      </c>
      <c r="I380" s="31">
        <v>0.20699999999999999</v>
      </c>
      <c r="J380" s="31">
        <v>0.53749999999999998</v>
      </c>
      <c r="K380" s="31">
        <v>2.4E-2</v>
      </c>
      <c r="L380" s="29">
        <f t="shared" si="5"/>
        <v>2.5471311475409837</v>
      </c>
    </row>
    <row r="381" spans="1:12" x14ac:dyDescent="0.2">
      <c r="A381">
        <v>2528</v>
      </c>
      <c r="B381" s="43">
        <v>198</v>
      </c>
      <c r="C381" s="43">
        <v>198</v>
      </c>
      <c r="D381" s="43">
        <v>70</v>
      </c>
      <c r="E381" s="31">
        <v>0.35399999999999998</v>
      </c>
      <c r="F381" s="31">
        <v>0.38900000000000001</v>
      </c>
      <c r="G381" s="31">
        <v>0.253</v>
      </c>
      <c r="H381" s="31">
        <v>0.24199999999999999</v>
      </c>
      <c r="I381" s="31">
        <v>0.111</v>
      </c>
      <c r="J381" s="31">
        <v>0.35532994899999998</v>
      </c>
      <c r="K381" s="31">
        <v>5.0000000000000001E-3</v>
      </c>
      <c r="L381" s="29">
        <f t="shared" si="5"/>
        <v>2.0753768844221105</v>
      </c>
    </row>
    <row r="382" spans="1:12" x14ac:dyDescent="0.2">
      <c r="A382">
        <v>2529</v>
      </c>
      <c r="B382" s="43">
        <v>238</v>
      </c>
      <c r="C382" s="43">
        <v>238</v>
      </c>
      <c r="D382" s="43">
        <v>118</v>
      </c>
      <c r="E382" s="31">
        <v>0.496</v>
      </c>
      <c r="F382" s="31">
        <v>0.20200000000000001</v>
      </c>
      <c r="G382" s="31">
        <v>0.28999999999999998</v>
      </c>
      <c r="H382" s="31">
        <v>0.30299999999999999</v>
      </c>
      <c r="I382" s="31">
        <v>0.193</v>
      </c>
      <c r="J382" s="31">
        <v>0.50212765999999998</v>
      </c>
      <c r="K382" s="31">
        <v>1.2999999999999999E-2</v>
      </c>
      <c r="L382" s="29">
        <f t="shared" si="5"/>
        <v>2.495440729483283</v>
      </c>
    </row>
    <row r="383" spans="1:12" x14ac:dyDescent="0.2">
      <c r="A383">
        <v>2530</v>
      </c>
      <c r="B383" s="43">
        <v>261</v>
      </c>
      <c r="C383" s="43">
        <v>261</v>
      </c>
      <c r="D383" s="43">
        <v>143</v>
      </c>
      <c r="E383" s="31">
        <v>0.54800000000000004</v>
      </c>
      <c r="F383" s="31">
        <v>0.10299999999999999</v>
      </c>
      <c r="G383" s="31">
        <v>0.188</v>
      </c>
      <c r="H383" s="31">
        <v>0.22600000000000001</v>
      </c>
      <c r="I383" s="31">
        <v>0.32200000000000001</v>
      </c>
      <c r="J383" s="31">
        <v>0.65296803699999995</v>
      </c>
      <c r="K383" s="31">
        <v>0.161</v>
      </c>
      <c r="L383" s="29">
        <f t="shared" si="5"/>
        <v>2.9141835518474379</v>
      </c>
    </row>
    <row r="384" spans="1:12" x14ac:dyDescent="0.2">
      <c r="A384">
        <v>2531</v>
      </c>
      <c r="B384" s="43">
        <v>450</v>
      </c>
      <c r="C384" s="43">
        <v>450</v>
      </c>
      <c r="D384" s="43">
        <v>169</v>
      </c>
      <c r="E384" s="31">
        <v>0.376</v>
      </c>
      <c r="F384" s="31">
        <v>0.35599999999999998</v>
      </c>
      <c r="G384" s="31">
        <v>0.25600000000000001</v>
      </c>
      <c r="H384" s="31">
        <v>0.23100000000000001</v>
      </c>
      <c r="I384" s="31">
        <v>0.14399999999999999</v>
      </c>
      <c r="J384" s="31">
        <v>0.380630631</v>
      </c>
      <c r="K384" s="31">
        <v>1.2999999999999999E-2</v>
      </c>
      <c r="L384" s="29">
        <f t="shared" si="5"/>
        <v>2.1651469098277611</v>
      </c>
    </row>
    <row r="385" spans="1:12" x14ac:dyDescent="0.2">
      <c r="A385">
        <v>2539</v>
      </c>
      <c r="B385" s="43">
        <v>224</v>
      </c>
      <c r="C385" s="43">
        <v>224</v>
      </c>
      <c r="D385" s="43">
        <v>120</v>
      </c>
      <c r="E385" s="31">
        <v>0.53600000000000003</v>
      </c>
      <c r="F385" s="31">
        <v>0.192</v>
      </c>
      <c r="G385" s="31">
        <v>0.27200000000000002</v>
      </c>
      <c r="H385" s="31">
        <v>0.375</v>
      </c>
      <c r="I385" s="31">
        <v>0.161</v>
      </c>
      <c r="J385" s="31">
        <v>0.53571428600000004</v>
      </c>
      <c r="K385" s="31">
        <v>0</v>
      </c>
      <c r="L385" s="29">
        <f t="shared" si="5"/>
        <v>2.5049999999999999</v>
      </c>
    </row>
    <row r="386" spans="1:12" x14ac:dyDescent="0.2">
      <c r="A386">
        <v>2542</v>
      </c>
      <c r="B386" s="43">
        <v>96</v>
      </c>
      <c r="C386" s="43">
        <v>96</v>
      </c>
      <c r="D386" s="43">
        <v>53</v>
      </c>
      <c r="E386" s="31">
        <v>0.55200000000000005</v>
      </c>
      <c r="F386" s="31">
        <v>0.16700000000000001</v>
      </c>
      <c r="G386" s="31">
        <v>0.28100000000000003</v>
      </c>
      <c r="H386" s="31">
        <v>0.26</v>
      </c>
      <c r="I386" s="31">
        <v>0.29199999999999998</v>
      </c>
      <c r="J386" s="31">
        <v>0.55208333300000001</v>
      </c>
      <c r="K386" s="31">
        <v>0</v>
      </c>
      <c r="L386" s="29">
        <f t="shared" si="5"/>
        <v>2.677</v>
      </c>
    </row>
    <row r="387" spans="1:12" x14ac:dyDescent="0.2">
      <c r="A387">
        <v>2543</v>
      </c>
      <c r="B387" s="43">
        <v>171</v>
      </c>
      <c r="C387" s="43">
        <v>171</v>
      </c>
      <c r="D387" s="43">
        <v>73</v>
      </c>
      <c r="E387" s="31">
        <v>0.42699999999999999</v>
      </c>
      <c r="F387" s="31">
        <v>0.24</v>
      </c>
      <c r="G387" s="31">
        <v>0.32700000000000001</v>
      </c>
      <c r="H387" s="31">
        <v>0.25700000000000001</v>
      </c>
      <c r="I387" s="31">
        <v>0.17</v>
      </c>
      <c r="J387" s="31">
        <v>0.429411765</v>
      </c>
      <c r="K387" s="31">
        <v>6.0000000000000001E-3</v>
      </c>
      <c r="L387" s="29">
        <f t="shared" ref="L387:L450" si="6">(F387+2*G387+3*H387+4*I387)/(1-K387)</f>
        <v>2.359154929577465</v>
      </c>
    </row>
    <row r="388" spans="1:12" x14ac:dyDescent="0.2">
      <c r="A388">
        <v>2545</v>
      </c>
      <c r="B388" s="43">
        <v>346</v>
      </c>
      <c r="C388" s="43">
        <v>346</v>
      </c>
      <c r="D388" s="43">
        <v>207</v>
      </c>
      <c r="E388" s="31">
        <v>0.59799999999999998</v>
      </c>
      <c r="F388" s="31">
        <v>0.14699999999999999</v>
      </c>
      <c r="G388" s="31">
        <v>0.251</v>
      </c>
      <c r="H388" s="31">
        <v>0.309</v>
      </c>
      <c r="I388" s="31">
        <v>0.28899999999999998</v>
      </c>
      <c r="J388" s="31">
        <v>0.6</v>
      </c>
      <c r="K388" s="31">
        <v>3.0000000000000001E-3</v>
      </c>
      <c r="L388" s="29">
        <f t="shared" si="6"/>
        <v>2.7402206619859579</v>
      </c>
    </row>
    <row r="389" spans="1:12" x14ac:dyDescent="0.2">
      <c r="A389">
        <v>2546</v>
      </c>
      <c r="B389" s="43">
        <v>212</v>
      </c>
      <c r="C389" s="43">
        <v>212</v>
      </c>
      <c r="D389" s="43">
        <v>110</v>
      </c>
      <c r="E389" s="31">
        <v>0.51900000000000002</v>
      </c>
      <c r="F389" s="31">
        <v>0.193</v>
      </c>
      <c r="G389" s="31">
        <v>0.255</v>
      </c>
      <c r="H389" s="31">
        <v>0.27800000000000002</v>
      </c>
      <c r="I389" s="31">
        <v>0.24099999999999999</v>
      </c>
      <c r="J389" s="31">
        <v>0.53658536599999995</v>
      </c>
      <c r="K389" s="31">
        <v>3.3000000000000002E-2</v>
      </c>
      <c r="L389" s="29">
        <f t="shared" si="6"/>
        <v>2.5863495346432268</v>
      </c>
    </row>
    <row r="390" spans="1:12" x14ac:dyDescent="0.2">
      <c r="A390">
        <v>2549</v>
      </c>
      <c r="B390" s="43">
        <v>103</v>
      </c>
      <c r="C390" s="43">
        <v>103</v>
      </c>
      <c r="D390" s="43">
        <v>18</v>
      </c>
      <c r="E390" s="31">
        <v>0.17499999999999999</v>
      </c>
      <c r="F390" s="31">
        <v>0.53400000000000003</v>
      </c>
      <c r="G390" s="31">
        <v>0.28199999999999997</v>
      </c>
      <c r="H390" s="31">
        <v>0.14599999999999999</v>
      </c>
      <c r="I390" s="31">
        <v>2.9000000000000001E-2</v>
      </c>
      <c r="J390" s="31">
        <v>0.17647058800000001</v>
      </c>
      <c r="K390" s="31">
        <v>0.01</v>
      </c>
      <c r="L390" s="29">
        <f t="shared" si="6"/>
        <v>1.6686868686868686</v>
      </c>
    </row>
    <row r="391" spans="1:12" x14ac:dyDescent="0.2">
      <c r="A391">
        <v>2550</v>
      </c>
      <c r="B391" s="43">
        <v>21</v>
      </c>
      <c r="C391" s="43">
        <v>21</v>
      </c>
      <c r="D391" s="43">
        <v>3</v>
      </c>
      <c r="E391" s="31">
        <v>0.14299999999999999</v>
      </c>
      <c r="F391" s="31">
        <v>0.57099999999999995</v>
      </c>
      <c r="G391" s="31">
        <v>0.23799999999999999</v>
      </c>
      <c r="H391" s="31">
        <v>0.14299999999999999</v>
      </c>
      <c r="I391" s="31">
        <v>0</v>
      </c>
      <c r="J391" s="31">
        <v>0.15</v>
      </c>
      <c r="K391" s="31">
        <v>4.8000000000000001E-2</v>
      </c>
      <c r="L391" s="29">
        <f t="shared" si="6"/>
        <v>1.5504201680672269</v>
      </c>
    </row>
    <row r="392" spans="1:12" x14ac:dyDescent="0.2">
      <c r="A392">
        <v>2552</v>
      </c>
      <c r="B392" s="43">
        <v>308</v>
      </c>
      <c r="C392" s="43">
        <v>308</v>
      </c>
      <c r="D392" s="43">
        <v>209</v>
      </c>
      <c r="E392" s="31">
        <v>0.67900000000000005</v>
      </c>
      <c r="F392" s="31">
        <v>0.10100000000000001</v>
      </c>
      <c r="G392" s="31">
        <v>0.214</v>
      </c>
      <c r="H392" s="31">
        <v>0.26</v>
      </c>
      <c r="I392" s="31">
        <v>0.41899999999999998</v>
      </c>
      <c r="J392" s="31">
        <v>0.68300653600000005</v>
      </c>
      <c r="K392" s="31">
        <v>6.0000000000000001E-3</v>
      </c>
      <c r="L392" s="29">
        <f t="shared" si="6"/>
        <v>3.0030181086519119</v>
      </c>
    </row>
    <row r="393" spans="1:12" x14ac:dyDescent="0.2">
      <c r="A393">
        <v>2553</v>
      </c>
      <c r="B393" s="43">
        <v>270</v>
      </c>
      <c r="C393" s="43">
        <v>270</v>
      </c>
      <c r="D393" s="43">
        <v>137</v>
      </c>
      <c r="E393" s="31">
        <v>0.50700000000000001</v>
      </c>
      <c r="F393" s="31">
        <v>0.219</v>
      </c>
      <c r="G393" s="31">
        <v>0.252</v>
      </c>
      <c r="H393" s="31">
        <v>0.23</v>
      </c>
      <c r="I393" s="31">
        <v>0.27800000000000002</v>
      </c>
      <c r="J393" s="31">
        <v>0.518939394</v>
      </c>
      <c r="K393" s="31">
        <v>2.1999999999999999E-2</v>
      </c>
      <c r="L393" s="29">
        <f t="shared" si="6"/>
        <v>2.5817995910020453</v>
      </c>
    </row>
    <row r="394" spans="1:12" x14ac:dyDescent="0.2">
      <c r="A394">
        <v>2554</v>
      </c>
      <c r="B394" s="43">
        <v>102</v>
      </c>
      <c r="C394" s="43">
        <v>102</v>
      </c>
      <c r="D394" s="43">
        <v>49</v>
      </c>
      <c r="E394" s="31">
        <v>0.48</v>
      </c>
      <c r="F394" s="31">
        <v>0.186</v>
      </c>
      <c r="G394" s="31">
        <v>0.20599999999999999</v>
      </c>
      <c r="H394" s="31">
        <v>0.245</v>
      </c>
      <c r="I394" s="31">
        <v>0.23499999999999999</v>
      </c>
      <c r="J394" s="31">
        <v>0.55056179800000005</v>
      </c>
      <c r="K394" s="31">
        <v>0.127</v>
      </c>
      <c r="L394" s="29">
        <f t="shared" si="6"/>
        <v>2.603665521191294</v>
      </c>
    </row>
    <row r="395" spans="1:12" x14ac:dyDescent="0.2">
      <c r="A395">
        <v>2555</v>
      </c>
      <c r="E395" s="31">
        <v>0.17799999999999999</v>
      </c>
      <c r="F395" s="31">
        <v>0.55100000000000005</v>
      </c>
      <c r="G395" s="31">
        <v>0.26300000000000001</v>
      </c>
      <c r="H395" s="31">
        <v>0.11</v>
      </c>
      <c r="I395" s="31">
        <v>6.8000000000000005E-2</v>
      </c>
      <c r="J395" s="31">
        <v>0.179487179</v>
      </c>
      <c r="K395" s="31">
        <v>8.0000000000000002E-3</v>
      </c>
      <c r="L395" s="29">
        <f t="shared" si="6"/>
        <v>1.6925403225806452</v>
      </c>
    </row>
    <row r="396" spans="1:12" x14ac:dyDescent="0.2">
      <c r="A396">
        <v>2558</v>
      </c>
      <c r="B396" s="43">
        <v>377</v>
      </c>
      <c r="C396" s="43">
        <v>377</v>
      </c>
      <c r="D396" s="43">
        <v>200</v>
      </c>
      <c r="E396" s="31">
        <v>0.53100000000000003</v>
      </c>
      <c r="F396" s="31">
        <v>0.17</v>
      </c>
      <c r="G396" s="31">
        <v>0.28899999999999998</v>
      </c>
      <c r="H396" s="31">
        <v>0.32100000000000001</v>
      </c>
      <c r="I396" s="31">
        <v>0.21</v>
      </c>
      <c r="J396" s="31">
        <v>0.53619302899999999</v>
      </c>
      <c r="K396" s="31">
        <v>1.0999999999999999E-2</v>
      </c>
      <c r="L396" s="29">
        <f t="shared" si="6"/>
        <v>2.5793731041456018</v>
      </c>
    </row>
    <row r="397" spans="1:12" x14ac:dyDescent="0.2">
      <c r="A397">
        <v>2560</v>
      </c>
      <c r="B397" s="43">
        <v>179</v>
      </c>
      <c r="C397" s="43">
        <v>179</v>
      </c>
      <c r="D397" s="43">
        <v>52</v>
      </c>
      <c r="E397" s="31">
        <v>0.29099999999999998</v>
      </c>
      <c r="F397" s="31">
        <v>0.36299999999999999</v>
      </c>
      <c r="G397" s="31">
        <v>0.33</v>
      </c>
      <c r="H397" s="31">
        <v>0.22900000000000001</v>
      </c>
      <c r="I397" s="31">
        <v>6.0999999999999999E-2</v>
      </c>
      <c r="J397" s="31">
        <v>0.29545454500000001</v>
      </c>
      <c r="K397" s="31">
        <v>1.7000000000000001E-2</v>
      </c>
      <c r="L397" s="29">
        <f t="shared" si="6"/>
        <v>1.9877924720244153</v>
      </c>
    </row>
    <row r="398" spans="1:12" x14ac:dyDescent="0.2">
      <c r="A398">
        <v>2561</v>
      </c>
      <c r="B398" s="43">
        <v>255</v>
      </c>
      <c r="C398" s="43">
        <v>255</v>
      </c>
      <c r="D398" s="43">
        <v>103</v>
      </c>
      <c r="E398" s="31">
        <v>0.40400000000000003</v>
      </c>
      <c r="F398" s="31">
        <v>0.255</v>
      </c>
      <c r="G398" s="31">
        <v>0.32900000000000001</v>
      </c>
      <c r="H398" s="31">
        <v>0.251</v>
      </c>
      <c r="I398" s="31">
        <v>0.153</v>
      </c>
      <c r="J398" s="31">
        <v>0.40873015899999998</v>
      </c>
      <c r="K398" s="31">
        <v>1.2E-2</v>
      </c>
      <c r="L398" s="29">
        <f t="shared" si="6"/>
        <v>2.3056680161943319</v>
      </c>
    </row>
    <row r="399" spans="1:12" x14ac:dyDescent="0.2">
      <c r="A399">
        <v>2562</v>
      </c>
      <c r="B399" s="43">
        <v>211</v>
      </c>
      <c r="C399" s="43">
        <v>211</v>
      </c>
      <c r="D399" s="43">
        <v>39</v>
      </c>
      <c r="E399" s="31">
        <v>0.185</v>
      </c>
      <c r="F399" s="31">
        <v>0.46400000000000002</v>
      </c>
      <c r="G399" s="31">
        <v>0.34100000000000003</v>
      </c>
      <c r="H399" s="31">
        <v>0.11799999999999999</v>
      </c>
      <c r="I399" s="31">
        <v>6.6000000000000003E-2</v>
      </c>
      <c r="J399" s="31">
        <v>0.186602871</v>
      </c>
      <c r="K399" s="31">
        <v>8.9999999999999993E-3</v>
      </c>
      <c r="L399" s="29">
        <f t="shared" si="6"/>
        <v>1.7800201816347125</v>
      </c>
    </row>
    <row r="400" spans="1:12" x14ac:dyDescent="0.2">
      <c r="A400">
        <v>2563</v>
      </c>
      <c r="B400" s="43">
        <v>86</v>
      </c>
      <c r="C400" s="43">
        <v>86</v>
      </c>
      <c r="D400" s="43">
        <v>25</v>
      </c>
      <c r="E400" s="31">
        <v>0.29099999999999998</v>
      </c>
      <c r="F400" s="31">
        <v>0.314</v>
      </c>
      <c r="G400" s="31">
        <v>0.39500000000000002</v>
      </c>
      <c r="H400" s="31">
        <v>0.19800000000000001</v>
      </c>
      <c r="I400" s="31">
        <v>9.2999999999999999E-2</v>
      </c>
      <c r="J400" s="31">
        <v>0.29069767400000002</v>
      </c>
      <c r="K400" s="31">
        <v>0</v>
      </c>
      <c r="L400" s="29">
        <f t="shared" si="6"/>
        <v>2.0700000000000003</v>
      </c>
    </row>
    <row r="401" spans="1:12" x14ac:dyDescent="0.2">
      <c r="A401">
        <v>2564</v>
      </c>
      <c r="B401" s="43">
        <v>606</v>
      </c>
      <c r="C401" s="43">
        <v>606</v>
      </c>
      <c r="D401" s="43">
        <v>167</v>
      </c>
      <c r="E401" s="31">
        <v>0.27600000000000002</v>
      </c>
      <c r="F401" s="31">
        <v>0.436</v>
      </c>
      <c r="G401" s="31">
        <v>0.28100000000000003</v>
      </c>
      <c r="H401" s="31">
        <v>0.15</v>
      </c>
      <c r="I401" s="31">
        <v>0.125</v>
      </c>
      <c r="J401" s="31">
        <v>0.277870216</v>
      </c>
      <c r="K401" s="31">
        <v>8.0000000000000002E-3</v>
      </c>
      <c r="L401" s="29">
        <f t="shared" si="6"/>
        <v>1.9637096774193548</v>
      </c>
    </row>
    <row r="402" spans="1:12" x14ac:dyDescent="0.2">
      <c r="A402">
        <v>2565</v>
      </c>
      <c r="B402" s="43">
        <v>315</v>
      </c>
      <c r="C402" s="43">
        <v>315</v>
      </c>
      <c r="D402" s="43">
        <v>163</v>
      </c>
      <c r="E402" s="31">
        <v>0.51700000000000002</v>
      </c>
      <c r="F402" s="31">
        <v>0.219</v>
      </c>
      <c r="G402" s="31">
        <v>0.24099999999999999</v>
      </c>
      <c r="H402" s="31">
        <v>0.29799999999999999</v>
      </c>
      <c r="I402" s="31">
        <v>0.219</v>
      </c>
      <c r="J402" s="31">
        <v>0.52922077899999997</v>
      </c>
      <c r="K402" s="31">
        <v>2.1999999999999999E-2</v>
      </c>
      <c r="L402" s="29">
        <f t="shared" si="6"/>
        <v>2.5265848670756643</v>
      </c>
    </row>
    <row r="403" spans="1:12" x14ac:dyDescent="0.2">
      <c r="A403">
        <v>2569</v>
      </c>
      <c r="B403" s="43">
        <v>141</v>
      </c>
      <c r="C403" s="43">
        <v>141</v>
      </c>
      <c r="D403" s="43">
        <v>63</v>
      </c>
      <c r="E403" s="31">
        <v>0.44700000000000001</v>
      </c>
      <c r="F403" s="31">
        <v>0.20599999999999999</v>
      </c>
      <c r="G403" s="31">
        <v>0.33300000000000002</v>
      </c>
      <c r="H403" s="31">
        <v>0.22</v>
      </c>
      <c r="I403" s="31">
        <v>0.22700000000000001</v>
      </c>
      <c r="J403" s="31">
        <v>0.45323741000000001</v>
      </c>
      <c r="K403" s="31">
        <v>1.4E-2</v>
      </c>
      <c r="L403" s="29">
        <f t="shared" si="6"/>
        <v>2.4746450304259633</v>
      </c>
    </row>
    <row r="404" spans="1:12" x14ac:dyDescent="0.2">
      <c r="A404">
        <v>2570</v>
      </c>
      <c r="B404" s="43">
        <v>205</v>
      </c>
      <c r="C404" s="43">
        <v>205</v>
      </c>
      <c r="D404" s="43">
        <v>96</v>
      </c>
      <c r="E404" s="31">
        <v>0.46800000000000003</v>
      </c>
      <c r="F404" s="31">
        <v>0.22900000000000001</v>
      </c>
      <c r="G404" s="31">
        <v>0.29299999999999998</v>
      </c>
      <c r="H404" s="31">
        <v>0.26300000000000001</v>
      </c>
      <c r="I404" s="31">
        <v>0.20499999999999999</v>
      </c>
      <c r="J404" s="31">
        <v>0.472906404</v>
      </c>
      <c r="K404" s="31">
        <v>0.01</v>
      </c>
      <c r="L404" s="29">
        <f t="shared" si="6"/>
        <v>2.4484848484848483</v>
      </c>
    </row>
    <row r="405" spans="1:12" x14ac:dyDescent="0.2">
      <c r="A405">
        <v>2572</v>
      </c>
      <c r="B405" s="43">
        <v>163</v>
      </c>
      <c r="C405" s="43">
        <v>163</v>
      </c>
      <c r="D405" s="43">
        <v>88</v>
      </c>
      <c r="E405" s="31">
        <v>0.54</v>
      </c>
      <c r="F405" s="31">
        <v>0.16600000000000001</v>
      </c>
      <c r="G405" s="31">
        <v>0.28799999999999998</v>
      </c>
      <c r="H405" s="31">
        <v>0.27600000000000002</v>
      </c>
      <c r="I405" s="31">
        <v>0.26400000000000001</v>
      </c>
      <c r="J405" s="31">
        <v>0.54320987700000001</v>
      </c>
      <c r="K405" s="31">
        <v>6.0000000000000001E-3</v>
      </c>
      <c r="L405" s="29">
        <f t="shared" si="6"/>
        <v>2.6418511066398396</v>
      </c>
    </row>
    <row r="406" spans="1:12" x14ac:dyDescent="0.2">
      <c r="A406">
        <v>2575</v>
      </c>
      <c r="B406" s="43">
        <v>386</v>
      </c>
      <c r="C406" s="43">
        <v>386</v>
      </c>
      <c r="D406" s="43">
        <v>170</v>
      </c>
      <c r="E406" s="31">
        <v>0.44</v>
      </c>
      <c r="F406" s="31">
        <v>0.26900000000000002</v>
      </c>
      <c r="G406" s="31">
        <v>0.28799999999999998</v>
      </c>
      <c r="H406" s="31">
        <v>0.23100000000000001</v>
      </c>
      <c r="I406" s="31">
        <v>0.21</v>
      </c>
      <c r="J406" s="31">
        <v>0.441558442</v>
      </c>
      <c r="K406" s="31">
        <v>3.0000000000000001E-3</v>
      </c>
      <c r="L406" s="29">
        <f t="shared" si="6"/>
        <v>2.3851554663991976</v>
      </c>
    </row>
    <row r="407" spans="1:12" x14ac:dyDescent="0.2">
      <c r="A407">
        <v>2576</v>
      </c>
      <c r="B407" s="43">
        <v>379</v>
      </c>
      <c r="C407" s="43">
        <v>379</v>
      </c>
      <c r="D407" s="43">
        <v>218</v>
      </c>
      <c r="E407" s="31">
        <v>0.57499999999999996</v>
      </c>
      <c r="F407" s="31">
        <v>0.17399999999999999</v>
      </c>
      <c r="G407" s="31">
        <v>0.248</v>
      </c>
      <c r="H407" s="31">
        <v>0.27200000000000002</v>
      </c>
      <c r="I407" s="31">
        <v>0.30299999999999999</v>
      </c>
      <c r="J407" s="31">
        <v>0.57671957699999998</v>
      </c>
      <c r="K407" s="31">
        <v>3.0000000000000001E-3</v>
      </c>
      <c r="L407" s="29">
        <f t="shared" si="6"/>
        <v>2.7061183550651955</v>
      </c>
    </row>
    <row r="408" spans="1:12" x14ac:dyDescent="0.2">
      <c r="A408">
        <v>2577</v>
      </c>
      <c r="B408" s="43">
        <v>147</v>
      </c>
      <c r="C408" s="43">
        <v>147</v>
      </c>
      <c r="D408" s="43">
        <v>41</v>
      </c>
      <c r="E408" s="31">
        <v>0.27900000000000003</v>
      </c>
      <c r="F408" s="31">
        <v>0.38100000000000001</v>
      </c>
      <c r="G408" s="31">
        <v>0.33300000000000002</v>
      </c>
      <c r="H408" s="31">
        <v>0.129</v>
      </c>
      <c r="I408" s="31">
        <v>0.15</v>
      </c>
      <c r="J408" s="31">
        <v>0.280821918</v>
      </c>
      <c r="K408" s="31">
        <v>7.0000000000000001E-3</v>
      </c>
      <c r="L408" s="29">
        <f t="shared" si="6"/>
        <v>2.0483383685800609</v>
      </c>
    </row>
    <row r="409" spans="1:12" x14ac:dyDescent="0.2">
      <c r="A409">
        <v>2578</v>
      </c>
      <c r="B409" s="43">
        <v>315</v>
      </c>
      <c r="C409" s="43">
        <v>315</v>
      </c>
      <c r="D409" s="43">
        <v>162</v>
      </c>
      <c r="E409" s="31">
        <v>0.51400000000000001</v>
      </c>
      <c r="F409" s="31">
        <v>0.156</v>
      </c>
      <c r="G409" s="31">
        <v>0.29799999999999999</v>
      </c>
      <c r="H409" s="31">
        <v>0.27900000000000003</v>
      </c>
      <c r="I409" s="31">
        <v>0.23499999999999999</v>
      </c>
      <c r="J409" s="31">
        <v>0.53114754099999995</v>
      </c>
      <c r="K409" s="31">
        <v>3.2000000000000001E-2</v>
      </c>
      <c r="L409" s="29">
        <f t="shared" si="6"/>
        <v>2.6126033057851239</v>
      </c>
    </row>
    <row r="410" spans="1:12" x14ac:dyDescent="0.2">
      <c r="A410">
        <v>2579</v>
      </c>
      <c r="E410" s="31">
        <v>0.55700000000000005</v>
      </c>
      <c r="F410" s="31">
        <v>0.20499999999999999</v>
      </c>
      <c r="G410" s="31">
        <v>0.23300000000000001</v>
      </c>
      <c r="H410" s="31">
        <v>0.33500000000000002</v>
      </c>
      <c r="I410" s="31">
        <v>0.222</v>
      </c>
      <c r="J410" s="31">
        <v>0.56000000000000005</v>
      </c>
      <c r="K410" s="31">
        <v>6.0000000000000001E-3</v>
      </c>
      <c r="L410" s="29">
        <f t="shared" si="6"/>
        <v>2.5794768611670023</v>
      </c>
    </row>
    <row r="411" spans="1:12" x14ac:dyDescent="0.2">
      <c r="A411">
        <v>2580</v>
      </c>
      <c r="B411" s="43">
        <v>109</v>
      </c>
      <c r="C411" s="43">
        <v>109</v>
      </c>
      <c r="D411" s="43">
        <v>30</v>
      </c>
      <c r="E411" s="31">
        <v>0.27500000000000002</v>
      </c>
      <c r="F411" s="31">
        <v>0.312</v>
      </c>
      <c r="G411" s="31">
        <v>0.40400000000000003</v>
      </c>
      <c r="H411" s="31">
        <v>0.193</v>
      </c>
      <c r="I411" s="31">
        <v>8.3000000000000004E-2</v>
      </c>
      <c r="J411" s="31">
        <v>0.27777777799999998</v>
      </c>
      <c r="K411" s="31">
        <v>8.9999999999999993E-3</v>
      </c>
      <c r="L411" s="29">
        <f t="shared" si="6"/>
        <v>2.0494450050454089</v>
      </c>
    </row>
    <row r="412" spans="1:12" x14ac:dyDescent="0.2">
      <c r="A412">
        <v>2581</v>
      </c>
      <c r="B412" s="43">
        <v>324</v>
      </c>
      <c r="C412" s="43">
        <v>324</v>
      </c>
      <c r="D412" s="43">
        <v>156</v>
      </c>
      <c r="E412" s="31">
        <v>0.48099999999999998</v>
      </c>
      <c r="F412" s="31">
        <v>0.28100000000000003</v>
      </c>
      <c r="G412" s="31">
        <v>0.219</v>
      </c>
      <c r="H412" s="31">
        <v>0.253</v>
      </c>
      <c r="I412" s="31">
        <v>0.22800000000000001</v>
      </c>
      <c r="J412" s="31">
        <v>0.49056603799999998</v>
      </c>
      <c r="K412" s="31">
        <v>1.9E-2</v>
      </c>
      <c r="L412" s="29">
        <f t="shared" si="6"/>
        <v>2.4362895005096843</v>
      </c>
    </row>
    <row r="413" spans="1:12" x14ac:dyDescent="0.2">
      <c r="A413">
        <v>2584</v>
      </c>
      <c r="B413" s="43">
        <v>360</v>
      </c>
      <c r="C413" s="43">
        <v>360</v>
      </c>
      <c r="D413" s="43">
        <v>149</v>
      </c>
      <c r="E413" s="31">
        <v>0.41399999999999998</v>
      </c>
      <c r="F413" s="31">
        <v>0.247</v>
      </c>
      <c r="G413" s="31">
        <v>0.33900000000000002</v>
      </c>
      <c r="H413" s="31">
        <v>0.23100000000000001</v>
      </c>
      <c r="I413" s="31">
        <v>0.183</v>
      </c>
      <c r="J413" s="31">
        <v>0.41388888899999998</v>
      </c>
      <c r="K413" s="31">
        <v>0</v>
      </c>
      <c r="L413" s="29">
        <f t="shared" si="6"/>
        <v>2.35</v>
      </c>
    </row>
    <row r="414" spans="1:12" x14ac:dyDescent="0.2">
      <c r="A414">
        <v>2585</v>
      </c>
      <c r="B414" s="43">
        <v>139</v>
      </c>
      <c r="C414" s="43">
        <v>139</v>
      </c>
      <c r="D414" s="43">
        <v>70</v>
      </c>
      <c r="E414" s="31">
        <v>0.504</v>
      </c>
      <c r="F414" s="31">
        <v>0.20899999999999999</v>
      </c>
      <c r="G414" s="31">
        <v>0.28799999999999998</v>
      </c>
      <c r="H414" s="31">
        <v>0.223</v>
      </c>
      <c r="I414" s="31">
        <v>0.28100000000000003</v>
      </c>
      <c r="J414" s="31">
        <v>0.50359712199999995</v>
      </c>
      <c r="K414" s="31">
        <v>0</v>
      </c>
      <c r="L414" s="29">
        <f t="shared" si="6"/>
        <v>2.5780000000000003</v>
      </c>
    </row>
    <row r="415" spans="1:12" x14ac:dyDescent="0.2">
      <c r="A415">
        <v>2587</v>
      </c>
      <c r="B415" s="43">
        <v>198</v>
      </c>
      <c r="C415" s="43">
        <v>198</v>
      </c>
      <c r="D415" s="43">
        <v>134</v>
      </c>
      <c r="E415" s="31">
        <v>0.67700000000000005</v>
      </c>
      <c r="F415" s="31">
        <v>8.5999999999999993E-2</v>
      </c>
      <c r="G415" s="31">
        <v>0.22700000000000001</v>
      </c>
      <c r="H415" s="31">
        <v>0.23200000000000001</v>
      </c>
      <c r="I415" s="31">
        <v>0.44400000000000001</v>
      </c>
      <c r="J415" s="31">
        <v>0.68367346900000003</v>
      </c>
      <c r="K415" s="31">
        <v>0.01</v>
      </c>
      <c r="L415" s="29">
        <f t="shared" si="6"/>
        <v>3.0424242424242429</v>
      </c>
    </row>
    <row r="416" spans="1:12" x14ac:dyDescent="0.2">
      <c r="A416">
        <v>2588</v>
      </c>
      <c r="B416" s="43">
        <v>90</v>
      </c>
      <c r="C416" s="43">
        <v>90</v>
      </c>
      <c r="D416" s="43">
        <v>44</v>
      </c>
      <c r="E416" s="31">
        <v>0.48899999999999999</v>
      </c>
      <c r="F416" s="31">
        <v>0.156</v>
      </c>
      <c r="G416" s="31">
        <v>0.33300000000000002</v>
      </c>
      <c r="H416" s="31">
        <v>0.3</v>
      </c>
      <c r="I416" s="31">
        <v>0.189</v>
      </c>
      <c r="J416" s="31">
        <v>0.5</v>
      </c>
      <c r="K416" s="31">
        <v>2.1999999999999999E-2</v>
      </c>
      <c r="L416" s="29">
        <f t="shared" si="6"/>
        <v>2.5337423312883431</v>
      </c>
    </row>
    <row r="417" spans="1:12" x14ac:dyDescent="0.2">
      <c r="A417">
        <v>2591</v>
      </c>
      <c r="B417" s="43">
        <v>78</v>
      </c>
      <c r="C417" s="43">
        <v>78</v>
      </c>
      <c r="D417" s="43">
        <v>25</v>
      </c>
      <c r="E417" s="31">
        <v>0.32100000000000001</v>
      </c>
      <c r="F417" s="31">
        <v>0.32100000000000001</v>
      </c>
      <c r="G417" s="31">
        <v>0.29499999999999998</v>
      </c>
      <c r="H417" s="31">
        <v>0.25600000000000001</v>
      </c>
      <c r="I417" s="31">
        <v>6.4000000000000001E-2</v>
      </c>
      <c r="J417" s="31">
        <v>0.34246575299999998</v>
      </c>
      <c r="K417" s="31">
        <v>6.4000000000000001E-2</v>
      </c>
      <c r="L417" s="29">
        <f t="shared" si="6"/>
        <v>2.0673076923076925</v>
      </c>
    </row>
    <row r="418" spans="1:12" x14ac:dyDescent="0.2">
      <c r="A418">
        <v>2592</v>
      </c>
      <c r="B418" s="43">
        <v>327</v>
      </c>
      <c r="C418" s="43">
        <v>327</v>
      </c>
      <c r="D418" s="43">
        <v>100</v>
      </c>
      <c r="E418" s="31">
        <v>0.30599999999999999</v>
      </c>
      <c r="F418" s="31">
        <v>0.41599999999999998</v>
      </c>
      <c r="G418" s="31">
        <v>0.27200000000000002</v>
      </c>
      <c r="H418" s="31">
        <v>0.214</v>
      </c>
      <c r="I418" s="31">
        <v>9.1999999999999998E-2</v>
      </c>
      <c r="J418" s="31">
        <v>0.30769230800000003</v>
      </c>
      <c r="K418" s="31">
        <v>6.0000000000000001E-3</v>
      </c>
      <c r="L418" s="29">
        <f t="shared" si="6"/>
        <v>1.981891348088531</v>
      </c>
    </row>
    <row r="419" spans="1:12" x14ac:dyDescent="0.2">
      <c r="A419">
        <v>2594</v>
      </c>
      <c r="B419" s="43">
        <v>88</v>
      </c>
      <c r="C419" s="43">
        <v>88</v>
      </c>
      <c r="D419" s="43">
        <v>47</v>
      </c>
      <c r="E419" s="31">
        <v>0.53400000000000003</v>
      </c>
      <c r="F419" s="31">
        <v>0.23899999999999999</v>
      </c>
      <c r="G419" s="31">
        <v>0.22700000000000001</v>
      </c>
      <c r="H419" s="31">
        <v>0.307</v>
      </c>
      <c r="I419" s="31">
        <v>0.22700000000000001</v>
      </c>
      <c r="J419" s="31">
        <v>0.534090909</v>
      </c>
      <c r="K419" s="31">
        <v>0</v>
      </c>
      <c r="L419" s="29">
        <f t="shared" si="6"/>
        <v>2.5220000000000002</v>
      </c>
    </row>
    <row r="420" spans="1:12" x14ac:dyDescent="0.2">
      <c r="A420">
        <v>2596</v>
      </c>
      <c r="B420" s="43">
        <v>83</v>
      </c>
      <c r="C420" s="43">
        <v>83</v>
      </c>
      <c r="D420" s="43">
        <v>22</v>
      </c>
      <c r="E420" s="31">
        <v>0.26500000000000001</v>
      </c>
      <c r="F420" s="31">
        <v>0.42199999999999999</v>
      </c>
      <c r="G420" s="31">
        <v>0.30099999999999999</v>
      </c>
      <c r="H420" s="31">
        <v>0.20499999999999999</v>
      </c>
      <c r="I420" s="31">
        <v>0.06</v>
      </c>
      <c r="J420" s="31">
        <v>0.26829268299999998</v>
      </c>
      <c r="K420" s="31">
        <v>1.2E-2</v>
      </c>
      <c r="L420" s="29">
        <f t="shared" si="6"/>
        <v>1.9018218623481782</v>
      </c>
    </row>
    <row r="421" spans="1:12" x14ac:dyDescent="0.2">
      <c r="A421">
        <v>2597</v>
      </c>
      <c r="B421" s="43">
        <v>324</v>
      </c>
      <c r="C421" s="43">
        <v>324</v>
      </c>
      <c r="D421" s="43">
        <v>215</v>
      </c>
      <c r="E421" s="31">
        <v>0.66400000000000003</v>
      </c>
      <c r="F421" s="31">
        <v>0.12</v>
      </c>
      <c r="G421" s="31">
        <v>0.20399999999999999</v>
      </c>
      <c r="H421" s="31">
        <v>0.23100000000000001</v>
      </c>
      <c r="I421" s="31">
        <v>0.432</v>
      </c>
      <c r="J421" s="31">
        <v>0.671875</v>
      </c>
      <c r="K421" s="31">
        <v>1.2E-2</v>
      </c>
      <c r="L421" s="29">
        <f t="shared" si="6"/>
        <v>2.984817813765182</v>
      </c>
    </row>
    <row r="422" spans="1:12" x14ac:dyDescent="0.2">
      <c r="A422">
        <v>2602</v>
      </c>
      <c r="B422" s="43">
        <v>19</v>
      </c>
      <c r="C422" s="43">
        <v>19</v>
      </c>
      <c r="D422" s="43">
        <v>6</v>
      </c>
      <c r="E422" s="31">
        <v>0.316</v>
      </c>
      <c r="F422" s="31">
        <v>0.26300000000000001</v>
      </c>
      <c r="G422" s="31">
        <v>0.42099999999999999</v>
      </c>
      <c r="H422" s="31">
        <v>0.26300000000000001</v>
      </c>
      <c r="I422" s="31">
        <v>5.2999999999999999E-2</v>
      </c>
      <c r="J422" s="31">
        <v>0.31578947400000001</v>
      </c>
      <c r="K422" s="31">
        <v>0</v>
      </c>
      <c r="L422" s="29">
        <f t="shared" si="6"/>
        <v>2.1060000000000003</v>
      </c>
    </row>
    <row r="423" spans="1:12" x14ac:dyDescent="0.2">
      <c r="A423">
        <v>2603</v>
      </c>
      <c r="B423" s="43">
        <v>15</v>
      </c>
      <c r="C423" s="43">
        <v>15</v>
      </c>
      <c r="D423" s="43">
        <v>2</v>
      </c>
      <c r="E423" s="31">
        <v>0.13300000000000001</v>
      </c>
      <c r="F423" s="31">
        <v>0.33300000000000002</v>
      </c>
      <c r="G423" s="31">
        <v>0.53300000000000003</v>
      </c>
      <c r="H423" s="31">
        <v>0.13300000000000001</v>
      </c>
      <c r="I423" s="31">
        <v>0</v>
      </c>
      <c r="J423" s="31">
        <v>0.133333333</v>
      </c>
      <c r="K423" s="31">
        <v>0</v>
      </c>
      <c r="L423" s="29">
        <f t="shared" si="6"/>
        <v>1.798</v>
      </c>
    </row>
    <row r="424" spans="1:12" x14ac:dyDescent="0.2">
      <c r="A424">
        <v>2605</v>
      </c>
      <c r="B424" s="43">
        <v>28</v>
      </c>
      <c r="C424" s="43">
        <v>28</v>
      </c>
      <c r="D424" s="43">
        <v>8</v>
      </c>
      <c r="E424" s="31">
        <v>0.28599999999999998</v>
      </c>
      <c r="F424" s="31">
        <v>0.32100000000000001</v>
      </c>
      <c r="G424" s="31">
        <v>0.32100000000000001</v>
      </c>
      <c r="H424" s="31">
        <v>0.17899999999999999</v>
      </c>
      <c r="I424" s="31">
        <v>0.107</v>
      </c>
      <c r="J424" s="31">
        <v>0.30769230800000003</v>
      </c>
      <c r="K424" s="31">
        <v>7.0999999999999994E-2</v>
      </c>
      <c r="L424" s="29">
        <f t="shared" si="6"/>
        <v>2.0753498385360603</v>
      </c>
    </row>
    <row r="425" spans="1:12" x14ac:dyDescent="0.2">
      <c r="A425">
        <v>2607</v>
      </c>
      <c r="B425" s="43">
        <v>193</v>
      </c>
      <c r="C425" s="43">
        <v>193</v>
      </c>
      <c r="D425" s="43">
        <v>91</v>
      </c>
      <c r="E425" s="31">
        <v>0.47199999999999998</v>
      </c>
      <c r="F425" s="31">
        <v>0.20200000000000001</v>
      </c>
      <c r="G425" s="31">
        <v>0.32600000000000001</v>
      </c>
      <c r="H425" s="31">
        <v>0.28499999999999998</v>
      </c>
      <c r="I425" s="31">
        <v>0.187</v>
      </c>
      <c r="J425" s="31">
        <v>0.47150259100000003</v>
      </c>
      <c r="K425" s="31">
        <v>0</v>
      </c>
      <c r="L425" s="29">
        <f t="shared" si="6"/>
        <v>2.4569999999999999</v>
      </c>
    </row>
    <row r="426" spans="1:12" x14ac:dyDescent="0.2">
      <c r="A426">
        <v>2608</v>
      </c>
      <c r="B426" s="43">
        <v>209</v>
      </c>
      <c r="C426" s="43">
        <v>209</v>
      </c>
      <c r="D426" s="43">
        <v>76</v>
      </c>
      <c r="E426" s="31">
        <v>0.36399999999999999</v>
      </c>
      <c r="F426" s="31">
        <v>0.33</v>
      </c>
      <c r="G426" s="31">
        <v>0.30599999999999999</v>
      </c>
      <c r="H426" s="31">
        <v>0.20599999999999999</v>
      </c>
      <c r="I426" s="31">
        <v>0.158</v>
      </c>
      <c r="J426" s="31">
        <v>0.36363636399999999</v>
      </c>
      <c r="K426" s="31">
        <v>0</v>
      </c>
      <c r="L426" s="29">
        <f t="shared" si="6"/>
        <v>2.1920000000000002</v>
      </c>
    </row>
    <row r="427" spans="1:12" x14ac:dyDescent="0.2">
      <c r="A427">
        <v>2610</v>
      </c>
      <c r="B427" s="43">
        <v>131</v>
      </c>
      <c r="C427" s="43">
        <v>131</v>
      </c>
      <c r="D427" s="43">
        <v>54</v>
      </c>
      <c r="E427" s="31">
        <v>0.41199999999999998</v>
      </c>
      <c r="F427" s="31">
        <v>0.26700000000000002</v>
      </c>
      <c r="G427" s="31">
        <v>0.313</v>
      </c>
      <c r="H427" s="31">
        <v>0.191</v>
      </c>
      <c r="I427" s="31">
        <v>0.221</v>
      </c>
      <c r="J427" s="31">
        <v>0.41538461500000001</v>
      </c>
      <c r="K427" s="31">
        <v>8.0000000000000002E-3</v>
      </c>
      <c r="L427" s="29">
        <f t="shared" si="6"/>
        <v>2.368951612903226</v>
      </c>
    </row>
    <row r="428" spans="1:12" x14ac:dyDescent="0.2">
      <c r="A428">
        <v>2613</v>
      </c>
      <c r="B428" s="43">
        <v>401</v>
      </c>
      <c r="C428" s="43">
        <v>401</v>
      </c>
      <c r="D428" s="43">
        <v>138</v>
      </c>
      <c r="E428" s="31">
        <v>0.34399999999999997</v>
      </c>
      <c r="F428" s="31">
        <v>0.40600000000000003</v>
      </c>
      <c r="G428" s="31">
        <v>0.23400000000000001</v>
      </c>
      <c r="H428" s="31">
        <v>0.19</v>
      </c>
      <c r="I428" s="31">
        <v>0.155</v>
      </c>
      <c r="J428" s="31">
        <v>0.34936708900000002</v>
      </c>
      <c r="K428" s="31">
        <v>1.4999999999999999E-2</v>
      </c>
      <c r="L428" s="29">
        <f t="shared" si="6"/>
        <v>2.0954314720812182</v>
      </c>
    </row>
    <row r="429" spans="1:12" x14ac:dyDescent="0.2">
      <c r="A429">
        <v>2615</v>
      </c>
      <c r="B429" s="43">
        <v>352</v>
      </c>
      <c r="C429" s="43">
        <v>355</v>
      </c>
      <c r="D429" s="43">
        <v>192</v>
      </c>
      <c r="E429" s="31">
        <v>0.54100000000000004</v>
      </c>
      <c r="F429" s="31">
        <v>0.188</v>
      </c>
      <c r="G429" s="31">
        <v>0.25900000000000001</v>
      </c>
      <c r="H429" s="31">
        <v>0.28100000000000003</v>
      </c>
      <c r="I429" s="31">
        <v>0.25600000000000001</v>
      </c>
      <c r="J429" s="31">
        <v>0.54624277499999996</v>
      </c>
      <c r="K429" s="31">
        <v>1.7000000000000001E-2</v>
      </c>
      <c r="L429" s="29">
        <f t="shared" si="6"/>
        <v>2.6174974567650051</v>
      </c>
    </row>
    <row r="430" spans="1:12" x14ac:dyDescent="0.2">
      <c r="A430">
        <v>2616</v>
      </c>
      <c r="E430" s="31">
        <v>0.48499999999999999</v>
      </c>
      <c r="F430" s="31">
        <v>0.19700000000000001</v>
      </c>
      <c r="G430" s="31">
        <v>0.30299999999999999</v>
      </c>
      <c r="H430" s="31">
        <v>0.34799999999999998</v>
      </c>
      <c r="I430" s="31">
        <v>0.13600000000000001</v>
      </c>
      <c r="J430" s="31">
        <v>0.49230769200000002</v>
      </c>
      <c r="K430" s="31">
        <v>1.4999999999999999E-2</v>
      </c>
      <c r="L430" s="29">
        <f t="shared" si="6"/>
        <v>2.4274111675126906</v>
      </c>
    </row>
    <row r="431" spans="1:12" x14ac:dyDescent="0.2">
      <c r="A431">
        <v>2620</v>
      </c>
      <c r="B431" s="43">
        <v>102</v>
      </c>
      <c r="C431" s="43">
        <v>102</v>
      </c>
      <c r="D431" s="43">
        <v>66</v>
      </c>
      <c r="E431" s="31">
        <v>0.64700000000000002</v>
      </c>
      <c r="F431" s="31">
        <v>0.11799999999999999</v>
      </c>
      <c r="G431" s="31">
        <v>0.23499999999999999</v>
      </c>
      <c r="H431" s="31">
        <v>0.32400000000000001</v>
      </c>
      <c r="I431" s="31">
        <v>0.32400000000000001</v>
      </c>
      <c r="J431" s="31">
        <v>0.64705882400000003</v>
      </c>
      <c r="K431" s="31">
        <v>0</v>
      </c>
      <c r="L431" s="29">
        <f t="shared" si="6"/>
        <v>2.8559999999999999</v>
      </c>
    </row>
    <row r="432" spans="1:12" x14ac:dyDescent="0.2">
      <c r="A432">
        <v>2621</v>
      </c>
      <c r="B432" s="43">
        <v>176</v>
      </c>
      <c r="C432" s="43">
        <v>176</v>
      </c>
      <c r="D432" s="43">
        <v>120</v>
      </c>
      <c r="E432" s="31">
        <v>0.68200000000000005</v>
      </c>
      <c r="F432" s="31">
        <v>9.7000000000000003E-2</v>
      </c>
      <c r="G432" s="31">
        <v>0.222</v>
      </c>
      <c r="H432" s="31">
        <v>0.318</v>
      </c>
      <c r="I432" s="31">
        <v>0.36399999999999999</v>
      </c>
      <c r="J432" s="31">
        <v>0.68181818199999999</v>
      </c>
      <c r="K432" s="31">
        <v>0</v>
      </c>
      <c r="L432" s="29">
        <f t="shared" si="6"/>
        <v>2.9510000000000001</v>
      </c>
    </row>
    <row r="433" spans="1:12" x14ac:dyDescent="0.2">
      <c r="A433">
        <v>2622</v>
      </c>
      <c r="B433" s="43">
        <v>42</v>
      </c>
      <c r="C433" s="43">
        <v>42</v>
      </c>
      <c r="D433" s="43">
        <v>28</v>
      </c>
      <c r="E433" s="31">
        <v>0.66700000000000004</v>
      </c>
      <c r="F433" s="31">
        <v>7.0999999999999994E-2</v>
      </c>
      <c r="G433" s="31">
        <v>0.26200000000000001</v>
      </c>
      <c r="H433" s="31">
        <v>0.26200000000000001</v>
      </c>
      <c r="I433" s="31">
        <v>0.40500000000000003</v>
      </c>
      <c r="J433" s="31">
        <v>0.66666666699999999</v>
      </c>
      <c r="K433" s="31">
        <v>0</v>
      </c>
      <c r="L433" s="29">
        <f t="shared" si="6"/>
        <v>3.0010000000000003</v>
      </c>
    </row>
    <row r="434" spans="1:12" x14ac:dyDescent="0.2">
      <c r="A434">
        <v>2623</v>
      </c>
      <c r="B434" s="43">
        <v>56</v>
      </c>
      <c r="C434" s="43">
        <v>56</v>
      </c>
      <c r="D434" s="43">
        <v>12</v>
      </c>
      <c r="E434" s="31">
        <v>0.214</v>
      </c>
      <c r="F434" s="31">
        <v>0.53600000000000003</v>
      </c>
      <c r="G434" s="31">
        <v>0.25</v>
      </c>
      <c r="H434" s="31">
        <v>0.125</v>
      </c>
      <c r="I434" s="31">
        <v>8.8999999999999996E-2</v>
      </c>
      <c r="J434" s="31">
        <v>0.21428571399999999</v>
      </c>
      <c r="K434" s="31">
        <v>0</v>
      </c>
      <c r="L434" s="29">
        <f t="shared" si="6"/>
        <v>1.7669999999999999</v>
      </c>
    </row>
    <row r="435" spans="1:12" x14ac:dyDescent="0.2">
      <c r="A435">
        <v>2624</v>
      </c>
      <c r="B435" s="43">
        <v>188</v>
      </c>
      <c r="C435" s="43">
        <v>188</v>
      </c>
      <c r="D435" s="43">
        <v>50</v>
      </c>
      <c r="E435" s="31">
        <v>0.26600000000000001</v>
      </c>
      <c r="F435" s="31">
        <v>0.38800000000000001</v>
      </c>
      <c r="G435" s="31">
        <v>0.34</v>
      </c>
      <c r="H435" s="31">
        <v>0.191</v>
      </c>
      <c r="I435" s="31">
        <v>7.3999999999999996E-2</v>
      </c>
      <c r="J435" s="31">
        <v>0.26737967899999998</v>
      </c>
      <c r="K435" s="31">
        <v>5.0000000000000001E-3</v>
      </c>
      <c r="L435" s="29">
        <f t="shared" si="6"/>
        <v>1.9467336683417087</v>
      </c>
    </row>
    <row r="436" spans="1:12" x14ac:dyDescent="0.2">
      <c r="A436">
        <v>2625</v>
      </c>
      <c r="B436" s="43">
        <v>60</v>
      </c>
      <c r="C436" s="43">
        <v>60</v>
      </c>
      <c r="D436" s="43">
        <v>25</v>
      </c>
      <c r="E436" s="31">
        <v>0.41699999999999998</v>
      </c>
      <c r="F436" s="31">
        <v>0.28299999999999997</v>
      </c>
      <c r="G436" s="31">
        <v>0.26700000000000002</v>
      </c>
      <c r="H436" s="31">
        <v>0.217</v>
      </c>
      <c r="I436" s="31">
        <v>0.2</v>
      </c>
      <c r="J436" s="31">
        <v>0.43103448300000002</v>
      </c>
      <c r="K436" s="31">
        <v>3.3000000000000002E-2</v>
      </c>
      <c r="L436" s="29">
        <f t="shared" si="6"/>
        <v>2.3453981385729059</v>
      </c>
    </row>
    <row r="437" spans="1:12" x14ac:dyDescent="0.2">
      <c r="A437">
        <v>2632</v>
      </c>
      <c r="E437" s="31">
        <v>0.30299999999999999</v>
      </c>
      <c r="F437" s="31">
        <v>0.40899999999999997</v>
      </c>
      <c r="G437" s="31">
        <v>0.25800000000000001</v>
      </c>
      <c r="H437" s="31">
        <v>0.21199999999999999</v>
      </c>
      <c r="I437" s="31">
        <v>9.0999999999999998E-2</v>
      </c>
      <c r="J437" s="31">
        <v>0.3125</v>
      </c>
      <c r="K437" s="31">
        <v>0.03</v>
      </c>
      <c r="L437" s="29">
        <f t="shared" si="6"/>
        <v>1.9845360824742266</v>
      </c>
    </row>
    <row r="438" spans="1:12" x14ac:dyDescent="0.2">
      <c r="A438">
        <v>2633</v>
      </c>
      <c r="B438" s="43">
        <v>414</v>
      </c>
      <c r="C438" s="43">
        <v>414</v>
      </c>
      <c r="D438" s="43">
        <v>140</v>
      </c>
      <c r="E438" s="31">
        <v>0.33800000000000002</v>
      </c>
      <c r="F438" s="31">
        <v>0.41799999999999998</v>
      </c>
      <c r="G438" s="31">
        <v>0.23200000000000001</v>
      </c>
      <c r="H438" s="31">
        <v>0.23699999999999999</v>
      </c>
      <c r="I438" s="31">
        <v>0.10100000000000001</v>
      </c>
      <c r="J438" s="31">
        <v>0.34229828899999998</v>
      </c>
      <c r="K438" s="31">
        <v>1.2E-2</v>
      </c>
      <c r="L438" s="29">
        <f t="shared" si="6"/>
        <v>2.0212550607287447</v>
      </c>
    </row>
    <row r="439" spans="1:12" x14ac:dyDescent="0.2">
      <c r="A439">
        <v>2634</v>
      </c>
      <c r="B439" s="43">
        <v>18</v>
      </c>
      <c r="C439" s="43">
        <v>18</v>
      </c>
      <c r="D439" s="43">
        <v>6</v>
      </c>
      <c r="E439" s="31">
        <v>0.33300000000000002</v>
      </c>
      <c r="F439" s="31">
        <v>0.38900000000000001</v>
      </c>
      <c r="G439" s="31">
        <v>0.27800000000000002</v>
      </c>
      <c r="H439" s="31">
        <v>0.222</v>
      </c>
      <c r="I439" s="31">
        <v>0.111</v>
      </c>
      <c r="J439" s="31">
        <v>0.33333333300000001</v>
      </c>
      <c r="K439" s="31">
        <v>0</v>
      </c>
      <c r="L439" s="29">
        <f t="shared" si="6"/>
        <v>2.0550000000000002</v>
      </c>
    </row>
    <row r="440" spans="1:12" x14ac:dyDescent="0.2">
      <c r="A440">
        <v>2635</v>
      </c>
      <c r="B440" s="43">
        <v>207</v>
      </c>
      <c r="C440" s="43">
        <v>207</v>
      </c>
      <c r="D440" s="43">
        <v>74</v>
      </c>
      <c r="E440" s="31">
        <v>0.35699999999999998</v>
      </c>
      <c r="F440" s="31">
        <v>0.36199999999999999</v>
      </c>
      <c r="G440" s="31">
        <v>0.27500000000000002</v>
      </c>
      <c r="H440" s="31">
        <v>0.24199999999999999</v>
      </c>
      <c r="I440" s="31">
        <v>0.11600000000000001</v>
      </c>
      <c r="J440" s="31">
        <v>0.35922330099999999</v>
      </c>
      <c r="K440" s="31">
        <v>5.0000000000000001E-3</v>
      </c>
      <c r="L440" s="29">
        <f t="shared" si="6"/>
        <v>2.1125628140703516</v>
      </c>
    </row>
    <row r="441" spans="1:12" x14ac:dyDescent="0.2">
      <c r="A441">
        <v>2637</v>
      </c>
      <c r="B441" s="43">
        <v>135</v>
      </c>
      <c r="C441" s="43">
        <v>135</v>
      </c>
      <c r="D441" s="43">
        <v>32</v>
      </c>
      <c r="E441" s="31">
        <v>0.23699999999999999</v>
      </c>
      <c r="F441" s="31">
        <v>0.48099999999999998</v>
      </c>
      <c r="G441" s="31">
        <v>0.28100000000000003</v>
      </c>
      <c r="H441" s="31">
        <v>0.17799999999999999</v>
      </c>
      <c r="I441" s="31">
        <v>5.8999999999999997E-2</v>
      </c>
      <c r="J441" s="31">
        <v>0.23703703700000001</v>
      </c>
      <c r="K441" s="31">
        <v>0</v>
      </c>
      <c r="L441" s="29">
        <f t="shared" si="6"/>
        <v>1.8130000000000002</v>
      </c>
    </row>
    <row r="442" spans="1:12" x14ac:dyDescent="0.2">
      <c r="A442">
        <v>2639</v>
      </c>
      <c r="B442" s="43">
        <v>329</v>
      </c>
      <c r="C442" s="43">
        <v>329</v>
      </c>
      <c r="D442" s="43">
        <v>88</v>
      </c>
      <c r="E442" s="31">
        <v>0.26700000000000002</v>
      </c>
      <c r="F442" s="31">
        <v>0.40400000000000003</v>
      </c>
      <c r="G442" s="31">
        <v>0.316</v>
      </c>
      <c r="H442" s="31">
        <v>0.16700000000000001</v>
      </c>
      <c r="I442" s="31">
        <v>0.1</v>
      </c>
      <c r="J442" s="31">
        <v>0.270769231</v>
      </c>
      <c r="K442" s="31">
        <v>1.2E-2</v>
      </c>
      <c r="L442" s="29">
        <f t="shared" si="6"/>
        <v>1.9605263157894735</v>
      </c>
    </row>
    <row r="443" spans="1:12" x14ac:dyDescent="0.2">
      <c r="A443">
        <v>2640</v>
      </c>
      <c r="B443" s="43">
        <v>227</v>
      </c>
      <c r="C443" s="43">
        <v>227</v>
      </c>
      <c r="D443" s="43">
        <v>92</v>
      </c>
      <c r="E443" s="31">
        <v>0.40500000000000003</v>
      </c>
      <c r="F443" s="31">
        <v>0.33500000000000002</v>
      </c>
      <c r="G443" s="31">
        <v>0.25600000000000001</v>
      </c>
      <c r="H443" s="31">
        <v>0.25600000000000001</v>
      </c>
      <c r="I443" s="31">
        <v>0.15</v>
      </c>
      <c r="J443" s="31">
        <v>0.40707964600000002</v>
      </c>
      <c r="K443" s="31">
        <v>4.0000000000000001E-3</v>
      </c>
      <c r="L443" s="29">
        <f t="shared" si="6"/>
        <v>2.2238955823293169</v>
      </c>
    </row>
    <row r="444" spans="1:12" x14ac:dyDescent="0.2">
      <c r="A444">
        <v>2641</v>
      </c>
      <c r="B444" s="43">
        <v>235</v>
      </c>
      <c r="C444" s="43">
        <v>235</v>
      </c>
      <c r="D444" s="43">
        <v>125</v>
      </c>
      <c r="E444" s="31">
        <v>0.53200000000000003</v>
      </c>
      <c r="F444" s="31">
        <v>0.17899999999999999</v>
      </c>
      <c r="G444" s="31">
        <v>0.28499999999999998</v>
      </c>
      <c r="H444" s="31">
        <v>0.251</v>
      </c>
      <c r="I444" s="31">
        <v>0.28100000000000003</v>
      </c>
      <c r="J444" s="31">
        <v>0.53418803400000003</v>
      </c>
      <c r="K444" s="31">
        <v>4.0000000000000001E-3</v>
      </c>
      <c r="L444" s="29">
        <f t="shared" si="6"/>
        <v>2.6365461847389557</v>
      </c>
    </row>
    <row r="445" spans="1:12" x14ac:dyDescent="0.2">
      <c r="A445">
        <v>2642</v>
      </c>
      <c r="B445" s="43">
        <v>200</v>
      </c>
      <c r="C445" s="43">
        <v>200</v>
      </c>
      <c r="D445" s="43">
        <v>106</v>
      </c>
      <c r="E445" s="31">
        <v>0.53</v>
      </c>
      <c r="F445" s="31">
        <v>0.20499999999999999</v>
      </c>
      <c r="G445" s="31">
        <v>0.23499999999999999</v>
      </c>
      <c r="H445" s="31">
        <v>0.27500000000000002</v>
      </c>
      <c r="I445" s="31">
        <v>0.255</v>
      </c>
      <c r="J445" s="31">
        <v>0.54639175299999998</v>
      </c>
      <c r="K445" s="31">
        <v>0.03</v>
      </c>
      <c r="L445" s="29">
        <f t="shared" si="6"/>
        <v>2.597938144329897</v>
      </c>
    </row>
    <row r="446" spans="1:12" x14ac:dyDescent="0.2">
      <c r="A446">
        <v>2643</v>
      </c>
      <c r="B446" s="43">
        <v>302</v>
      </c>
      <c r="C446" s="43">
        <v>302</v>
      </c>
      <c r="D446" s="43">
        <v>92</v>
      </c>
      <c r="E446" s="31">
        <v>0.30499999999999999</v>
      </c>
      <c r="F446" s="31">
        <v>0.39700000000000002</v>
      </c>
      <c r="G446" s="31">
        <v>0.29499999999999998</v>
      </c>
      <c r="H446" s="31">
        <v>0.17499999999999999</v>
      </c>
      <c r="I446" s="31">
        <v>0.129</v>
      </c>
      <c r="J446" s="31">
        <v>0.30564784099999998</v>
      </c>
      <c r="K446" s="31">
        <v>3.0000000000000001E-3</v>
      </c>
      <c r="L446" s="29">
        <f t="shared" si="6"/>
        <v>2.0341023069207624</v>
      </c>
    </row>
    <row r="447" spans="1:12" x14ac:dyDescent="0.2">
      <c r="A447">
        <v>2644</v>
      </c>
      <c r="B447" s="43">
        <v>263</v>
      </c>
      <c r="C447" s="43">
        <v>263</v>
      </c>
      <c r="D447" s="43">
        <v>75</v>
      </c>
      <c r="E447" s="31">
        <v>0.28499999999999998</v>
      </c>
      <c r="F447" s="31">
        <v>0.42199999999999999</v>
      </c>
      <c r="G447" s="31">
        <v>0.28899999999999998</v>
      </c>
      <c r="H447" s="31">
        <v>0.19</v>
      </c>
      <c r="I447" s="31">
        <v>9.5000000000000001E-2</v>
      </c>
      <c r="J447" s="31">
        <v>0.28625954199999998</v>
      </c>
      <c r="K447" s="31">
        <v>4.0000000000000001E-3</v>
      </c>
      <c r="L447" s="29">
        <f t="shared" si="6"/>
        <v>1.957831325301205</v>
      </c>
    </row>
    <row r="448" spans="1:12" x14ac:dyDescent="0.2">
      <c r="A448">
        <v>2645</v>
      </c>
      <c r="B448" s="43">
        <v>200</v>
      </c>
      <c r="C448" s="43">
        <v>200</v>
      </c>
      <c r="D448" s="43">
        <v>113</v>
      </c>
      <c r="E448" s="31">
        <v>0.56499999999999995</v>
      </c>
      <c r="F448" s="31">
        <v>0.22</v>
      </c>
      <c r="G448" s="31">
        <v>0.21</v>
      </c>
      <c r="H448" s="31">
        <v>0.32500000000000001</v>
      </c>
      <c r="I448" s="31">
        <v>0.24</v>
      </c>
      <c r="J448" s="31">
        <v>0.56783919599999999</v>
      </c>
      <c r="K448" s="31">
        <v>5.0000000000000001E-3</v>
      </c>
      <c r="L448" s="29">
        <f t="shared" si="6"/>
        <v>2.5879396984924625</v>
      </c>
    </row>
    <row r="449" spans="1:12" x14ac:dyDescent="0.2">
      <c r="A449">
        <v>2650</v>
      </c>
      <c r="B449" s="43">
        <v>391</v>
      </c>
      <c r="C449" s="43">
        <v>391</v>
      </c>
      <c r="D449" s="43">
        <v>268</v>
      </c>
      <c r="E449" s="31">
        <v>0.68500000000000005</v>
      </c>
      <c r="F449" s="31">
        <v>0.13800000000000001</v>
      </c>
      <c r="G449" s="31">
        <v>0.17599999999999999</v>
      </c>
      <c r="H449" s="31">
        <v>0.248</v>
      </c>
      <c r="I449" s="31">
        <v>0.437</v>
      </c>
      <c r="J449" s="31">
        <v>0.68542199500000001</v>
      </c>
      <c r="K449" s="31">
        <v>0</v>
      </c>
      <c r="L449" s="29">
        <f t="shared" si="6"/>
        <v>2.9820000000000002</v>
      </c>
    </row>
    <row r="450" spans="1:12" x14ac:dyDescent="0.2">
      <c r="A450">
        <v>2651</v>
      </c>
      <c r="B450" s="43">
        <v>150</v>
      </c>
      <c r="C450" s="43">
        <v>150</v>
      </c>
      <c r="D450" s="43">
        <v>48</v>
      </c>
      <c r="E450" s="31">
        <v>0.32</v>
      </c>
      <c r="F450" s="31">
        <v>0.34</v>
      </c>
      <c r="G450" s="31">
        <v>0.32700000000000001</v>
      </c>
      <c r="H450" s="31">
        <v>0.18</v>
      </c>
      <c r="I450" s="31">
        <v>0.14000000000000001</v>
      </c>
      <c r="J450" s="31">
        <v>0.324324324</v>
      </c>
      <c r="K450" s="31">
        <v>1.2999999999999999E-2</v>
      </c>
      <c r="L450" s="29">
        <f t="shared" si="6"/>
        <v>2.1215805471124622</v>
      </c>
    </row>
    <row r="451" spans="1:12" x14ac:dyDescent="0.2">
      <c r="A451">
        <v>2652</v>
      </c>
      <c r="B451" s="43">
        <v>321</v>
      </c>
      <c r="C451" s="43">
        <v>321</v>
      </c>
      <c r="D451" s="43">
        <v>141</v>
      </c>
      <c r="E451" s="31">
        <v>0.439</v>
      </c>
      <c r="F451" s="31">
        <v>0.32700000000000001</v>
      </c>
      <c r="G451" s="31">
        <v>0.23100000000000001</v>
      </c>
      <c r="H451" s="31">
        <v>0.26500000000000001</v>
      </c>
      <c r="I451" s="31">
        <v>0.17399999999999999</v>
      </c>
      <c r="J451" s="31">
        <v>0.44062499999999999</v>
      </c>
      <c r="K451" s="31">
        <v>3.0000000000000001E-3</v>
      </c>
      <c r="L451" s="29">
        <f t="shared" ref="L451:L514" si="7">(F451+2*G451+3*H451+4*I451)/(1-K451)</f>
        <v>2.2868605817452359</v>
      </c>
    </row>
    <row r="452" spans="1:12" x14ac:dyDescent="0.2">
      <c r="A452">
        <v>2653</v>
      </c>
      <c r="B452" s="43">
        <v>255</v>
      </c>
      <c r="C452" s="43">
        <v>255</v>
      </c>
      <c r="D452" s="43">
        <v>57</v>
      </c>
      <c r="E452" s="31">
        <v>0.224</v>
      </c>
      <c r="F452" s="31">
        <v>0.39200000000000002</v>
      </c>
      <c r="G452" s="31">
        <v>0.36899999999999999</v>
      </c>
      <c r="H452" s="31">
        <v>0.157</v>
      </c>
      <c r="I452" s="31">
        <v>6.7000000000000004E-2</v>
      </c>
      <c r="J452" s="31">
        <v>0.22709163299999999</v>
      </c>
      <c r="K452" s="31">
        <v>1.6E-2</v>
      </c>
      <c r="L452" s="29">
        <f t="shared" si="7"/>
        <v>1.899390243902439</v>
      </c>
    </row>
    <row r="453" spans="1:12" x14ac:dyDescent="0.2">
      <c r="A453">
        <v>2656</v>
      </c>
      <c r="B453" s="43">
        <v>282</v>
      </c>
      <c r="C453" s="43">
        <v>282</v>
      </c>
      <c r="D453" s="43">
        <v>156</v>
      </c>
      <c r="E453" s="31">
        <v>0.55300000000000005</v>
      </c>
      <c r="F453" s="31">
        <v>0.19500000000000001</v>
      </c>
      <c r="G453" s="31">
        <v>0.23400000000000001</v>
      </c>
      <c r="H453" s="31">
        <v>0.23400000000000001</v>
      </c>
      <c r="I453" s="31">
        <v>0.31900000000000001</v>
      </c>
      <c r="J453" s="31">
        <v>0.56317689500000001</v>
      </c>
      <c r="K453" s="31">
        <v>1.7999999999999999E-2</v>
      </c>
      <c r="L453" s="29">
        <f t="shared" si="7"/>
        <v>2.6894093686354381</v>
      </c>
    </row>
    <row r="454" spans="1:12" x14ac:dyDescent="0.2">
      <c r="A454">
        <v>2657</v>
      </c>
      <c r="B454" s="43">
        <v>312</v>
      </c>
      <c r="C454" s="43">
        <v>312</v>
      </c>
      <c r="D454" s="43">
        <v>174</v>
      </c>
      <c r="E454" s="31">
        <v>0.55800000000000005</v>
      </c>
      <c r="F454" s="31">
        <v>0.221</v>
      </c>
      <c r="G454" s="31">
        <v>0.215</v>
      </c>
      <c r="H454" s="31">
        <v>0.17899999999999999</v>
      </c>
      <c r="I454" s="31">
        <v>0.378</v>
      </c>
      <c r="J454" s="31">
        <v>0.56129032300000004</v>
      </c>
      <c r="K454" s="31">
        <v>6.0000000000000001E-3</v>
      </c>
      <c r="L454" s="29">
        <f t="shared" si="7"/>
        <v>2.7162977867203222</v>
      </c>
    </row>
    <row r="455" spans="1:12" x14ac:dyDescent="0.2">
      <c r="A455">
        <v>2659</v>
      </c>
      <c r="B455" s="43">
        <v>236</v>
      </c>
      <c r="C455" s="43">
        <v>236</v>
      </c>
      <c r="D455" s="43">
        <v>122</v>
      </c>
      <c r="E455" s="31">
        <v>0.51700000000000002</v>
      </c>
      <c r="F455" s="31">
        <v>0.21199999999999999</v>
      </c>
      <c r="G455" s="31">
        <v>0.27100000000000002</v>
      </c>
      <c r="H455" s="31">
        <v>0.14799999999999999</v>
      </c>
      <c r="I455" s="31">
        <v>0.36899999999999999</v>
      </c>
      <c r="J455" s="31">
        <v>0.51694915299999999</v>
      </c>
      <c r="K455" s="31">
        <v>0</v>
      </c>
      <c r="L455" s="29">
        <f t="shared" si="7"/>
        <v>2.6739999999999999</v>
      </c>
    </row>
    <row r="456" spans="1:12" x14ac:dyDescent="0.2">
      <c r="A456">
        <v>2662</v>
      </c>
      <c r="B456" s="43">
        <v>227</v>
      </c>
      <c r="C456" s="43">
        <v>227</v>
      </c>
      <c r="D456" s="43">
        <v>62</v>
      </c>
      <c r="E456" s="31">
        <v>0.27300000000000002</v>
      </c>
      <c r="F456" s="31">
        <v>0.39600000000000002</v>
      </c>
      <c r="G456" s="31">
        <v>0.32200000000000001</v>
      </c>
      <c r="H456" s="31">
        <v>0.185</v>
      </c>
      <c r="I456" s="31">
        <v>8.7999999999999995E-2</v>
      </c>
      <c r="J456" s="31">
        <v>0.27555555599999998</v>
      </c>
      <c r="K456" s="31">
        <v>8.9999999999999993E-3</v>
      </c>
      <c r="L456" s="29">
        <f t="shared" si="7"/>
        <v>1.9646821392532796</v>
      </c>
    </row>
    <row r="457" spans="1:12" x14ac:dyDescent="0.2">
      <c r="A457">
        <v>2664</v>
      </c>
      <c r="B457" s="43">
        <v>195</v>
      </c>
      <c r="C457" s="43">
        <v>195</v>
      </c>
      <c r="D457" s="43">
        <v>92</v>
      </c>
      <c r="E457" s="31">
        <v>0.47199999999999998</v>
      </c>
      <c r="F457" s="31">
        <v>0.19</v>
      </c>
      <c r="G457" s="31">
        <v>0.313</v>
      </c>
      <c r="H457" s="31">
        <v>0.251</v>
      </c>
      <c r="I457" s="31">
        <v>0.221</v>
      </c>
      <c r="J457" s="31">
        <v>0.48421052599999997</v>
      </c>
      <c r="K457" s="31">
        <v>2.5999999999999999E-2</v>
      </c>
      <c r="L457" s="29">
        <f t="shared" si="7"/>
        <v>2.5184804928131417</v>
      </c>
    </row>
    <row r="458" spans="1:12" x14ac:dyDescent="0.2">
      <c r="A458">
        <v>2666</v>
      </c>
      <c r="B458" s="43">
        <v>117</v>
      </c>
      <c r="C458" s="43">
        <v>117</v>
      </c>
      <c r="D458" s="43">
        <v>44</v>
      </c>
      <c r="E458" s="31">
        <v>0.376</v>
      </c>
      <c r="F458" s="31">
        <v>0.316</v>
      </c>
      <c r="G458" s="31">
        <v>0.29099999999999998</v>
      </c>
      <c r="H458" s="31">
        <v>0.214</v>
      </c>
      <c r="I458" s="31">
        <v>0.16200000000000001</v>
      </c>
      <c r="J458" s="31">
        <v>0.38260869600000003</v>
      </c>
      <c r="K458" s="31">
        <v>1.7000000000000001E-2</v>
      </c>
      <c r="L458" s="29">
        <f t="shared" si="7"/>
        <v>2.2258392675483218</v>
      </c>
    </row>
    <row r="459" spans="1:12" x14ac:dyDescent="0.2">
      <c r="A459">
        <v>2667</v>
      </c>
      <c r="B459" s="43">
        <v>263</v>
      </c>
      <c r="C459" s="43">
        <v>263</v>
      </c>
      <c r="D459" s="43">
        <v>214</v>
      </c>
      <c r="E459" s="31">
        <v>0.81399999999999995</v>
      </c>
      <c r="F459" s="31">
        <v>4.9000000000000002E-2</v>
      </c>
      <c r="G459" s="31">
        <v>0.125</v>
      </c>
      <c r="H459" s="31">
        <v>0.29299999999999998</v>
      </c>
      <c r="I459" s="31">
        <v>0.52100000000000002</v>
      </c>
      <c r="J459" s="31">
        <v>0.82307692300000002</v>
      </c>
      <c r="K459" s="31">
        <v>1.0999999999999999E-2</v>
      </c>
      <c r="L459" s="29">
        <f t="shared" si="7"/>
        <v>3.2982810920121337</v>
      </c>
    </row>
    <row r="460" spans="1:12" x14ac:dyDescent="0.2">
      <c r="A460">
        <v>2668</v>
      </c>
      <c r="B460" s="43">
        <v>132</v>
      </c>
      <c r="C460" s="43">
        <v>132</v>
      </c>
      <c r="D460" s="43">
        <v>87</v>
      </c>
      <c r="E460" s="31">
        <v>0.65900000000000003</v>
      </c>
      <c r="F460" s="31">
        <v>7.5999999999999998E-2</v>
      </c>
      <c r="G460" s="31">
        <v>0.25800000000000001</v>
      </c>
      <c r="H460" s="31">
        <v>0.41699999999999998</v>
      </c>
      <c r="I460" s="31">
        <v>0.24199999999999999</v>
      </c>
      <c r="J460" s="31">
        <v>0.664122137</v>
      </c>
      <c r="K460" s="31">
        <v>8.0000000000000002E-3</v>
      </c>
      <c r="L460" s="29">
        <f t="shared" si="7"/>
        <v>2.8336693548387095</v>
      </c>
    </row>
    <row r="461" spans="1:12" x14ac:dyDescent="0.2">
      <c r="A461">
        <v>2669</v>
      </c>
      <c r="B461" s="43">
        <v>191</v>
      </c>
      <c r="C461" s="43">
        <v>191</v>
      </c>
      <c r="D461" s="43">
        <v>89</v>
      </c>
      <c r="E461" s="31">
        <v>0.46600000000000003</v>
      </c>
      <c r="F461" s="31">
        <v>0.27200000000000002</v>
      </c>
      <c r="G461" s="31">
        <v>0.26200000000000001</v>
      </c>
      <c r="H461" s="31">
        <v>0.27200000000000002</v>
      </c>
      <c r="I461" s="31">
        <v>0.19400000000000001</v>
      </c>
      <c r="J461" s="31">
        <v>0.46596858600000002</v>
      </c>
      <c r="K461" s="31">
        <v>0</v>
      </c>
      <c r="L461" s="29">
        <f t="shared" si="7"/>
        <v>2.3879999999999999</v>
      </c>
    </row>
    <row r="462" spans="1:12" x14ac:dyDescent="0.2">
      <c r="A462">
        <v>2671</v>
      </c>
      <c r="B462" s="43">
        <v>591</v>
      </c>
      <c r="C462" s="43">
        <v>591</v>
      </c>
      <c r="D462" s="43">
        <v>280</v>
      </c>
      <c r="E462" s="31">
        <v>0.47399999999999998</v>
      </c>
      <c r="F462" s="31">
        <v>0.252</v>
      </c>
      <c r="G462" s="31">
        <v>0.254</v>
      </c>
      <c r="H462" s="31">
        <v>0.23899999999999999</v>
      </c>
      <c r="I462" s="31">
        <v>0.23499999999999999</v>
      </c>
      <c r="J462" s="31">
        <v>0.48359240100000001</v>
      </c>
      <c r="K462" s="31">
        <v>0.02</v>
      </c>
      <c r="L462" s="29">
        <f t="shared" si="7"/>
        <v>2.4663265306122448</v>
      </c>
    </row>
    <row r="463" spans="1:12" x14ac:dyDescent="0.2">
      <c r="A463">
        <v>2673</v>
      </c>
      <c r="B463" s="43">
        <v>726</v>
      </c>
      <c r="C463" s="43">
        <v>726</v>
      </c>
      <c r="D463" s="43">
        <v>281</v>
      </c>
      <c r="E463" s="31">
        <v>0.38700000000000001</v>
      </c>
      <c r="F463" s="31">
        <v>0.34799999999999998</v>
      </c>
      <c r="G463" s="31">
        <v>0.252</v>
      </c>
      <c r="H463" s="31">
        <v>0.17100000000000001</v>
      </c>
      <c r="I463" s="31">
        <v>0.216</v>
      </c>
      <c r="J463" s="31">
        <v>0.39191073900000001</v>
      </c>
      <c r="K463" s="31">
        <v>1.2E-2</v>
      </c>
      <c r="L463" s="29">
        <f t="shared" si="7"/>
        <v>2.2560728744939271</v>
      </c>
    </row>
    <row r="464" spans="1:12" x14ac:dyDescent="0.2">
      <c r="A464">
        <v>2676</v>
      </c>
      <c r="B464" s="43">
        <v>102</v>
      </c>
      <c r="C464" s="43">
        <v>103</v>
      </c>
      <c r="D464" s="43">
        <v>41</v>
      </c>
      <c r="E464" s="31">
        <v>0.39800000000000002</v>
      </c>
      <c r="F464" s="31">
        <v>0.255</v>
      </c>
      <c r="G464" s="31">
        <v>0.19600000000000001</v>
      </c>
      <c r="H464" s="31">
        <v>0.22500000000000001</v>
      </c>
      <c r="I464" s="31">
        <v>0.16700000000000001</v>
      </c>
      <c r="J464" s="31">
        <v>0.46511627900000002</v>
      </c>
      <c r="K464" s="31">
        <v>0.157</v>
      </c>
      <c r="L464" s="29">
        <f t="shared" si="7"/>
        <v>2.3606168446026099</v>
      </c>
    </row>
    <row r="465" spans="1:12" x14ac:dyDescent="0.2">
      <c r="A465">
        <v>2677</v>
      </c>
      <c r="B465" s="43">
        <v>137</v>
      </c>
      <c r="C465" s="43">
        <v>137</v>
      </c>
      <c r="D465" s="43">
        <v>55</v>
      </c>
      <c r="E465" s="31">
        <v>0.40100000000000002</v>
      </c>
      <c r="F465" s="31">
        <v>0.32800000000000001</v>
      </c>
      <c r="G465" s="31">
        <v>0.255</v>
      </c>
      <c r="H465" s="31">
        <v>0.24099999999999999</v>
      </c>
      <c r="I465" s="31">
        <v>0.161</v>
      </c>
      <c r="J465" s="31">
        <v>0.407407407</v>
      </c>
      <c r="K465" s="31">
        <v>1.4999999999999999E-2</v>
      </c>
      <c r="L465" s="29">
        <f t="shared" si="7"/>
        <v>2.2385786802030458</v>
      </c>
    </row>
    <row r="466" spans="1:12" x14ac:dyDescent="0.2">
      <c r="A466">
        <v>2678</v>
      </c>
      <c r="B466" s="43">
        <v>94</v>
      </c>
      <c r="C466" s="43">
        <v>94</v>
      </c>
      <c r="D466" s="43">
        <v>61</v>
      </c>
      <c r="E466" s="31">
        <v>0.64900000000000002</v>
      </c>
      <c r="F466" s="31">
        <v>0.14899999999999999</v>
      </c>
      <c r="G466" s="31">
        <v>0.20200000000000001</v>
      </c>
      <c r="H466" s="31">
        <v>0.31900000000000001</v>
      </c>
      <c r="I466" s="31">
        <v>0.33</v>
      </c>
      <c r="J466" s="31">
        <v>0.64893617000000003</v>
      </c>
      <c r="K466" s="31">
        <v>0</v>
      </c>
      <c r="L466" s="29">
        <f t="shared" si="7"/>
        <v>2.83</v>
      </c>
    </row>
    <row r="467" spans="1:12" x14ac:dyDescent="0.2">
      <c r="A467">
        <v>2679</v>
      </c>
      <c r="B467" s="43">
        <v>85</v>
      </c>
      <c r="C467" s="43">
        <v>85</v>
      </c>
      <c r="D467" s="43">
        <v>21</v>
      </c>
      <c r="E467" s="31">
        <v>0.247</v>
      </c>
      <c r="F467" s="31">
        <v>0.45900000000000002</v>
      </c>
      <c r="G467" s="31">
        <v>0.25900000000000001</v>
      </c>
      <c r="H467" s="31">
        <v>0.129</v>
      </c>
      <c r="I467" s="31">
        <v>0.11799999999999999</v>
      </c>
      <c r="J467" s="31">
        <v>0.25609756099999997</v>
      </c>
      <c r="K467" s="31">
        <v>3.5000000000000003E-2</v>
      </c>
      <c r="L467" s="29">
        <f t="shared" si="7"/>
        <v>1.9025906735751297</v>
      </c>
    </row>
    <row r="468" spans="1:12" x14ac:dyDescent="0.2">
      <c r="A468">
        <v>2681</v>
      </c>
      <c r="B468" s="43">
        <v>336</v>
      </c>
      <c r="C468" s="43">
        <v>336</v>
      </c>
      <c r="D468" s="43">
        <v>155</v>
      </c>
      <c r="E468" s="31">
        <v>0.46100000000000002</v>
      </c>
      <c r="F468" s="31">
        <v>0.22900000000000001</v>
      </c>
      <c r="G468" s="31">
        <v>0.28299999999999997</v>
      </c>
      <c r="H468" s="31">
        <v>0.24399999999999999</v>
      </c>
      <c r="I468" s="31">
        <v>0.217</v>
      </c>
      <c r="J468" s="31">
        <v>0.47400611599999998</v>
      </c>
      <c r="K468" s="31">
        <v>2.7E-2</v>
      </c>
      <c r="L468" s="29">
        <f t="shared" si="7"/>
        <v>2.4614594039054469</v>
      </c>
    </row>
    <row r="469" spans="1:12" x14ac:dyDescent="0.2">
      <c r="A469">
        <v>2687</v>
      </c>
      <c r="B469" s="43">
        <v>369</v>
      </c>
      <c r="C469" s="43">
        <v>369</v>
      </c>
      <c r="D469" s="43">
        <v>195</v>
      </c>
      <c r="E469" s="31">
        <v>0.52800000000000002</v>
      </c>
      <c r="F469" s="31">
        <v>0.19</v>
      </c>
      <c r="G469" s="31">
        <v>0.27600000000000002</v>
      </c>
      <c r="H469" s="31">
        <v>0.23799999999999999</v>
      </c>
      <c r="I469" s="31">
        <v>0.28999999999999998</v>
      </c>
      <c r="J469" s="31">
        <v>0.53133514999999998</v>
      </c>
      <c r="K469" s="31">
        <v>5.0000000000000001E-3</v>
      </c>
      <c r="L469" s="29">
        <f t="shared" si="7"/>
        <v>2.6291457286432158</v>
      </c>
    </row>
    <row r="470" spans="1:12" x14ac:dyDescent="0.2">
      <c r="A470">
        <v>2688</v>
      </c>
      <c r="B470" s="43">
        <v>90</v>
      </c>
      <c r="C470" s="43">
        <v>90</v>
      </c>
      <c r="D470" s="43">
        <v>37</v>
      </c>
      <c r="E470" s="31">
        <v>0.41099999999999998</v>
      </c>
      <c r="F470" s="31">
        <v>0.23300000000000001</v>
      </c>
      <c r="G470" s="31">
        <v>0.33300000000000002</v>
      </c>
      <c r="H470" s="31">
        <v>0.28899999999999998</v>
      </c>
      <c r="I470" s="31">
        <v>0.122</v>
      </c>
      <c r="J470" s="31">
        <v>0.42045454500000001</v>
      </c>
      <c r="K470" s="31">
        <v>2.1999999999999999E-2</v>
      </c>
      <c r="L470" s="29">
        <f t="shared" si="7"/>
        <v>2.3047034764826178</v>
      </c>
    </row>
    <row r="471" spans="1:12" x14ac:dyDescent="0.2">
      <c r="A471">
        <v>2689</v>
      </c>
      <c r="B471" s="43">
        <v>304</v>
      </c>
      <c r="C471" s="43">
        <v>304</v>
      </c>
      <c r="D471" s="43">
        <v>97</v>
      </c>
      <c r="E471" s="31">
        <v>0.31900000000000001</v>
      </c>
      <c r="F471" s="31">
        <v>0.36499999999999999</v>
      </c>
      <c r="G471" s="31">
        <v>0.316</v>
      </c>
      <c r="H471" s="31">
        <v>0.188</v>
      </c>
      <c r="I471" s="31">
        <v>0.13200000000000001</v>
      </c>
      <c r="J471" s="31">
        <v>0.319078947</v>
      </c>
      <c r="K471" s="31">
        <v>0</v>
      </c>
      <c r="L471" s="29">
        <f t="shared" si="7"/>
        <v>2.089</v>
      </c>
    </row>
    <row r="472" spans="1:12" x14ac:dyDescent="0.2">
      <c r="A472">
        <v>2690</v>
      </c>
      <c r="B472" s="43">
        <v>200</v>
      </c>
      <c r="C472" s="43">
        <v>200</v>
      </c>
      <c r="D472" s="43">
        <v>94</v>
      </c>
      <c r="E472" s="31">
        <v>0.47</v>
      </c>
      <c r="F472" s="31">
        <v>0.22</v>
      </c>
      <c r="G472" s="31">
        <v>0.30499999999999999</v>
      </c>
      <c r="H472" s="31">
        <v>0.23499999999999999</v>
      </c>
      <c r="I472" s="31">
        <v>0.23499999999999999</v>
      </c>
      <c r="J472" s="31">
        <v>0.47236180900000002</v>
      </c>
      <c r="K472" s="31">
        <v>5.0000000000000001E-3</v>
      </c>
      <c r="L472" s="29">
        <f t="shared" si="7"/>
        <v>2.487437185929648</v>
      </c>
    </row>
    <row r="473" spans="1:12" x14ac:dyDescent="0.2">
      <c r="A473">
        <v>2691</v>
      </c>
      <c r="B473" s="43">
        <v>174</v>
      </c>
      <c r="C473" s="43">
        <v>174</v>
      </c>
      <c r="D473" s="43">
        <v>81</v>
      </c>
      <c r="E473" s="31">
        <v>0.46600000000000003</v>
      </c>
      <c r="F473" s="31">
        <v>0.253</v>
      </c>
      <c r="G473" s="31">
        <v>0.27600000000000002</v>
      </c>
      <c r="H473" s="31">
        <v>0.28199999999999997</v>
      </c>
      <c r="I473" s="31">
        <v>0.184</v>
      </c>
      <c r="J473" s="31">
        <v>0.46820809200000002</v>
      </c>
      <c r="K473" s="31">
        <v>6.0000000000000001E-3</v>
      </c>
      <c r="L473" s="29">
        <f t="shared" si="7"/>
        <v>2.401408450704225</v>
      </c>
    </row>
    <row r="474" spans="1:12" x14ac:dyDescent="0.2">
      <c r="A474">
        <v>2693</v>
      </c>
      <c r="B474" s="43">
        <v>49</v>
      </c>
      <c r="C474" s="43">
        <v>49</v>
      </c>
      <c r="D474" s="43">
        <v>29</v>
      </c>
      <c r="E474" s="31">
        <v>0.59199999999999997</v>
      </c>
      <c r="F474" s="31">
        <v>0.10199999999999999</v>
      </c>
      <c r="G474" s="31">
        <v>0.30599999999999999</v>
      </c>
      <c r="H474" s="31">
        <v>0.34699999999999998</v>
      </c>
      <c r="I474" s="31">
        <v>0.245</v>
      </c>
      <c r="J474" s="31">
        <v>0.591836735</v>
      </c>
      <c r="K474" s="31">
        <v>0</v>
      </c>
      <c r="L474" s="29">
        <f t="shared" si="7"/>
        <v>2.7349999999999999</v>
      </c>
    </row>
    <row r="475" spans="1:12" x14ac:dyDescent="0.2">
      <c r="A475">
        <v>2694</v>
      </c>
      <c r="E475" s="31">
        <v>0.24299999999999999</v>
      </c>
      <c r="F475" s="31">
        <v>0.51500000000000001</v>
      </c>
      <c r="G475" s="31">
        <v>0.23300000000000001</v>
      </c>
      <c r="H475" s="31">
        <v>0.155</v>
      </c>
      <c r="I475" s="31">
        <v>8.6999999999999994E-2</v>
      </c>
      <c r="J475" s="31">
        <v>0.24509803899999999</v>
      </c>
      <c r="K475" s="31">
        <v>0.01</v>
      </c>
      <c r="L475" s="29">
        <f t="shared" si="7"/>
        <v>1.8121212121212122</v>
      </c>
    </row>
    <row r="476" spans="1:12" x14ac:dyDescent="0.2">
      <c r="A476">
        <v>2695</v>
      </c>
      <c r="B476" s="43">
        <v>400</v>
      </c>
      <c r="C476" s="43">
        <v>400</v>
      </c>
      <c r="D476" s="43">
        <v>268</v>
      </c>
      <c r="E476" s="31">
        <v>0.67</v>
      </c>
      <c r="F476" s="31">
        <v>0.123</v>
      </c>
      <c r="G476" s="31">
        <v>0.20499999999999999</v>
      </c>
      <c r="H476" s="31">
        <v>0.32500000000000001</v>
      </c>
      <c r="I476" s="31">
        <v>0.34499999999999997</v>
      </c>
      <c r="J476" s="31">
        <v>0.67167919799999998</v>
      </c>
      <c r="K476" s="31">
        <v>3.0000000000000001E-3</v>
      </c>
      <c r="L476" s="29">
        <f t="shared" si="7"/>
        <v>2.896690070210632</v>
      </c>
    </row>
    <row r="477" spans="1:12" x14ac:dyDescent="0.2">
      <c r="A477">
        <v>2696</v>
      </c>
      <c r="B477" s="43">
        <v>135</v>
      </c>
      <c r="C477" s="43">
        <v>135</v>
      </c>
      <c r="D477" s="43">
        <v>75</v>
      </c>
      <c r="E477" s="31">
        <v>0.55600000000000005</v>
      </c>
      <c r="F477" s="31">
        <v>0.17799999999999999</v>
      </c>
      <c r="G477" s="31">
        <v>0.25900000000000001</v>
      </c>
      <c r="H477" s="31">
        <v>0.34100000000000003</v>
      </c>
      <c r="I477" s="31">
        <v>0.215</v>
      </c>
      <c r="J477" s="31">
        <v>0.55970149300000005</v>
      </c>
      <c r="K477" s="31">
        <v>7.0000000000000001E-3</v>
      </c>
      <c r="L477" s="29">
        <f t="shared" si="7"/>
        <v>2.5971802618328299</v>
      </c>
    </row>
    <row r="478" spans="1:12" x14ac:dyDescent="0.2">
      <c r="A478">
        <v>2697</v>
      </c>
      <c r="B478" s="43">
        <v>184</v>
      </c>
      <c r="C478" s="43">
        <v>184</v>
      </c>
      <c r="D478" s="43">
        <v>101</v>
      </c>
      <c r="E478" s="31">
        <v>0.54900000000000004</v>
      </c>
      <c r="F478" s="31">
        <v>0.20100000000000001</v>
      </c>
      <c r="G478" s="31">
        <v>0.23899999999999999</v>
      </c>
      <c r="H478" s="31">
        <v>0.26100000000000001</v>
      </c>
      <c r="I478" s="31">
        <v>0.28799999999999998</v>
      </c>
      <c r="J478" s="31">
        <v>0.55494505500000002</v>
      </c>
      <c r="K478" s="31">
        <v>1.0999999999999999E-2</v>
      </c>
      <c r="L478" s="29">
        <f t="shared" si="7"/>
        <v>2.6430738119312438</v>
      </c>
    </row>
    <row r="479" spans="1:12" x14ac:dyDescent="0.2">
      <c r="A479">
        <v>2699</v>
      </c>
      <c r="B479" s="43">
        <v>361</v>
      </c>
      <c r="C479" s="43">
        <v>361</v>
      </c>
      <c r="D479" s="43">
        <v>119</v>
      </c>
      <c r="E479" s="31">
        <v>0.33</v>
      </c>
      <c r="F479" s="31">
        <v>0.33500000000000002</v>
      </c>
      <c r="G479" s="31">
        <v>0.32100000000000001</v>
      </c>
      <c r="H479" s="31">
        <v>0.21299999999999999</v>
      </c>
      <c r="I479" s="31">
        <v>0.11600000000000001</v>
      </c>
      <c r="J479" s="31">
        <v>0.33426966299999999</v>
      </c>
      <c r="K479" s="31">
        <v>1.4E-2</v>
      </c>
      <c r="L479" s="29">
        <f t="shared" si="7"/>
        <v>2.1095334685598379</v>
      </c>
    </row>
    <row r="480" spans="1:12" x14ac:dyDescent="0.2">
      <c r="A480">
        <v>2701</v>
      </c>
      <c r="B480" s="43">
        <v>344</v>
      </c>
      <c r="C480" s="43">
        <v>344</v>
      </c>
      <c r="D480" s="43">
        <v>260</v>
      </c>
      <c r="E480" s="31">
        <v>0.75600000000000001</v>
      </c>
      <c r="F480" s="31">
        <v>7.2999999999999995E-2</v>
      </c>
      <c r="G480" s="31">
        <v>0.125</v>
      </c>
      <c r="H480" s="31">
        <v>0.27300000000000002</v>
      </c>
      <c r="I480" s="31">
        <v>0.48299999999999998</v>
      </c>
      <c r="J480" s="31">
        <v>0.79268292699999998</v>
      </c>
      <c r="K480" s="31">
        <v>4.7E-2</v>
      </c>
      <c r="L480" s="29">
        <f t="shared" si="7"/>
        <v>3.2256033578174188</v>
      </c>
    </row>
    <row r="481" spans="1:12" x14ac:dyDescent="0.2">
      <c r="A481">
        <v>2703</v>
      </c>
      <c r="B481" s="43">
        <v>370</v>
      </c>
      <c r="C481" s="43">
        <v>370</v>
      </c>
      <c r="D481" s="43">
        <v>232</v>
      </c>
      <c r="E481" s="31">
        <v>0.627</v>
      </c>
      <c r="F481" s="31">
        <v>0.186</v>
      </c>
      <c r="G481" s="31">
        <v>0.17799999999999999</v>
      </c>
      <c r="H481" s="31">
        <v>0.189</v>
      </c>
      <c r="I481" s="31">
        <v>0.438</v>
      </c>
      <c r="J481" s="31">
        <v>0.63215258900000004</v>
      </c>
      <c r="K481" s="31">
        <v>8.0000000000000002E-3</v>
      </c>
      <c r="L481" s="29">
        <f t="shared" si="7"/>
        <v>2.884072580645161</v>
      </c>
    </row>
    <row r="482" spans="1:12" x14ac:dyDescent="0.2">
      <c r="A482">
        <v>2704</v>
      </c>
      <c r="B482" s="43">
        <v>96</v>
      </c>
      <c r="C482" s="43">
        <v>96</v>
      </c>
      <c r="D482" s="43">
        <v>56</v>
      </c>
      <c r="E482" s="31">
        <v>0.58299999999999996</v>
      </c>
      <c r="F482" s="31">
        <v>0.219</v>
      </c>
      <c r="G482" s="31">
        <v>0.19800000000000001</v>
      </c>
      <c r="H482" s="31">
        <v>0.313</v>
      </c>
      <c r="I482" s="31">
        <v>0.27100000000000002</v>
      </c>
      <c r="J482" s="31">
        <v>0.58333333300000001</v>
      </c>
      <c r="K482" s="31">
        <v>0</v>
      </c>
      <c r="L482" s="29">
        <f t="shared" si="7"/>
        <v>2.6379999999999999</v>
      </c>
    </row>
    <row r="483" spans="1:12" x14ac:dyDescent="0.2">
      <c r="A483">
        <v>2706</v>
      </c>
      <c r="B483" s="43">
        <v>138</v>
      </c>
      <c r="C483" s="43">
        <v>138</v>
      </c>
      <c r="D483" s="43">
        <v>34</v>
      </c>
      <c r="E483" s="31">
        <v>0.246</v>
      </c>
      <c r="F483" s="31">
        <v>0.442</v>
      </c>
      <c r="G483" s="31">
        <v>0.312</v>
      </c>
      <c r="H483" s="31">
        <v>0.159</v>
      </c>
      <c r="I483" s="31">
        <v>8.6999999999999994E-2</v>
      </c>
      <c r="J483" s="31">
        <v>0.246376812</v>
      </c>
      <c r="K483" s="31">
        <v>0</v>
      </c>
      <c r="L483" s="29">
        <f t="shared" si="7"/>
        <v>1.891</v>
      </c>
    </row>
    <row r="484" spans="1:12" x14ac:dyDescent="0.2">
      <c r="A484">
        <v>2707</v>
      </c>
      <c r="B484" s="43">
        <v>630</v>
      </c>
      <c r="C484" s="43">
        <v>630</v>
      </c>
      <c r="D484" s="43">
        <v>417</v>
      </c>
      <c r="E484" s="31">
        <v>0.66200000000000003</v>
      </c>
      <c r="F484" s="31">
        <v>0.14799999999999999</v>
      </c>
      <c r="G484" s="31">
        <v>0.18099999999999999</v>
      </c>
      <c r="H484" s="31">
        <v>0.21</v>
      </c>
      <c r="I484" s="31">
        <v>0.45200000000000001</v>
      </c>
      <c r="J484" s="31">
        <v>0.66826923100000002</v>
      </c>
      <c r="K484" s="31">
        <v>0.01</v>
      </c>
      <c r="L484" s="29">
        <f t="shared" si="7"/>
        <v>2.9777777777777783</v>
      </c>
    </row>
    <row r="485" spans="1:12" x14ac:dyDescent="0.2">
      <c r="A485">
        <v>2708</v>
      </c>
      <c r="B485" s="43">
        <v>188</v>
      </c>
      <c r="C485" s="43">
        <v>188</v>
      </c>
      <c r="D485" s="43">
        <v>72</v>
      </c>
      <c r="E485" s="31">
        <v>0.38300000000000001</v>
      </c>
      <c r="F485" s="31">
        <v>0.29299999999999998</v>
      </c>
      <c r="G485" s="31">
        <v>0.28199999999999997</v>
      </c>
      <c r="H485" s="31">
        <v>0.245</v>
      </c>
      <c r="I485" s="31">
        <v>0.13800000000000001</v>
      </c>
      <c r="J485" s="31">
        <v>0.4</v>
      </c>
      <c r="K485" s="31">
        <v>4.2999999999999997E-2</v>
      </c>
      <c r="L485" s="29">
        <f t="shared" si="7"/>
        <v>2.240334378265413</v>
      </c>
    </row>
    <row r="486" spans="1:12" x14ac:dyDescent="0.2">
      <c r="A486">
        <v>2712</v>
      </c>
      <c r="B486" s="43">
        <v>58</v>
      </c>
      <c r="C486" s="43">
        <v>58</v>
      </c>
      <c r="D486" s="43">
        <v>24</v>
      </c>
      <c r="E486" s="31">
        <v>0.41399999999999998</v>
      </c>
      <c r="F486" s="31">
        <v>0.31</v>
      </c>
      <c r="G486" s="31">
        <v>0.24099999999999999</v>
      </c>
      <c r="H486" s="31">
        <v>0.17199999999999999</v>
      </c>
      <c r="I486" s="31">
        <v>0.24099999999999999</v>
      </c>
      <c r="J486" s="31">
        <v>0.428571429</v>
      </c>
      <c r="K486" s="31">
        <v>3.4000000000000002E-2</v>
      </c>
      <c r="L486" s="29">
        <f t="shared" si="7"/>
        <v>2.3519668737060044</v>
      </c>
    </row>
    <row r="487" spans="1:12" x14ac:dyDescent="0.2">
      <c r="A487">
        <v>2713</v>
      </c>
      <c r="B487" s="43">
        <v>486</v>
      </c>
      <c r="C487" s="43">
        <v>486</v>
      </c>
      <c r="D487" s="43">
        <v>261</v>
      </c>
      <c r="E487" s="31">
        <v>0.53700000000000003</v>
      </c>
      <c r="F487" s="31">
        <v>0.193</v>
      </c>
      <c r="G487" s="31">
        <v>0.26700000000000002</v>
      </c>
      <c r="H487" s="31">
        <v>0.28599999999999998</v>
      </c>
      <c r="I487" s="31">
        <v>0.251</v>
      </c>
      <c r="J487" s="31">
        <v>0.53814432999999995</v>
      </c>
      <c r="K487" s="31">
        <v>2E-3</v>
      </c>
      <c r="L487" s="29">
        <f t="shared" si="7"/>
        <v>2.594188376753507</v>
      </c>
    </row>
    <row r="488" spans="1:12" x14ac:dyDescent="0.2">
      <c r="A488">
        <v>2714</v>
      </c>
      <c r="B488" s="43">
        <v>411</v>
      </c>
      <c r="C488" s="43">
        <v>411</v>
      </c>
      <c r="D488" s="43">
        <v>218</v>
      </c>
      <c r="E488" s="31">
        <v>0.53</v>
      </c>
      <c r="F488" s="31">
        <v>0.219</v>
      </c>
      <c r="G488" s="31">
        <v>0.251</v>
      </c>
      <c r="H488" s="31">
        <v>0.25800000000000001</v>
      </c>
      <c r="I488" s="31">
        <v>0.27300000000000002</v>
      </c>
      <c r="J488" s="31">
        <v>0.530413625</v>
      </c>
      <c r="K488" s="31">
        <v>0</v>
      </c>
      <c r="L488" s="29">
        <f t="shared" si="7"/>
        <v>2.5870000000000002</v>
      </c>
    </row>
    <row r="489" spans="1:12" x14ac:dyDescent="0.2">
      <c r="A489">
        <v>2715</v>
      </c>
      <c r="B489" s="43">
        <v>314</v>
      </c>
      <c r="C489" s="43">
        <v>314</v>
      </c>
      <c r="D489" s="43">
        <v>86</v>
      </c>
      <c r="E489" s="31">
        <v>0.27400000000000002</v>
      </c>
      <c r="F489" s="31">
        <v>0.46500000000000002</v>
      </c>
      <c r="G489" s="31">
        <v>0.26100000000000001</v>
      </c>
      <c r="H489" s="31">
        <v>0.20699999999999999</v>
      </c>
      <c r="I489" s="31">
        <v>6.7000000000000004E-2</v>
      </c>
      <c r="J489" s="31">
        <v>0.27388535000000003</v>
      </c>
      <c r="K489" s="31">
        <v>0</v>
      </c>
      <c r="L489" s="29">
        <f t="shared" si="7"/>
        <v>1.8760000000000001</v>
      </c>
    </row>
    <row r="490" spans="1:12" x14ac:dyDescent="0.2">
      <c r="A490">
        <v>2717</v>
      </c>
      <c r="B490" s="43">
        <v>398</v>
      </c>
      <c r="C490" s="43">
        <v>398</v>
      </c>
      <c r="D490" s="43">
        <v>210</v>
      </c>
      <c r="E490" s="31">
        <v>0.52800000000000002</v>
      </c>
      <c r="F490" s="31">
        <v>0.17799999999999999</v>
      </c>
      <c r="G490" s="31">
        <v>0.29399999999999998</v>
      </c>
      <c r="H490" s="31">
        <v>0.30199999999999999</v>
      </c>
      <c r="I490" s="31">
        <v>0.22600000000000001</v>
      </c>
      <c r="J490" s="31">
        <v>0.52763819099999998</v>
      </c>
      <c r="K490" s="31">
        <v>0</v>
      </c>
      <c r="L490" s="29">
        <f t="shared" si="7"/>
        <v>2.5760000000000001</v>
      </c>
    </row>
    <row r="491" spans="1:12" x14ac:dyDescent="0.2">
      <c r="A491">
        <v>2718</v>
      </c>
      <c r="B491" s="43">
        <v>192</v>
      </c>
      <c r="C491" s="43">
        <v>192</v>
      </c>
      <c r="D491" s="43">
        <v>77</v>
      </c>
      <c r="E491" s="31">
        <v>0.40100000000000002</v>
      </c>
      <c r="F491" s="31">
        <v>0.30199999999999999</v>
      </c>
      <c r="G491" s="31">
        <v>0.28100000000000003</v>
      </c>
      <c r="H491" s="31">
        <v>0.26</v>
      </c>
      <c r="I491" s="31">
        <v>0.14099999999999999</v>
      </c>
      <c r="J491" s="31">
        <v>0.407407407</v>
      </c>
      <c r="K491" s="31">
        <v>1.6E-2</v>
      </c>
      <c r="L491" s="29">
        <f t="shared" si="7"/>
        <v>2.2439024390243905</v>
      </c>
    </row>
    <row r="492" spans="1:12" x14ac:dyDescent="0.2">
      <c r="A492">
        <v>2719</v>
      </c>
      <c r="B492" s="43">
        <v>80</v>
      </c>
      <c r="C492" s="43">
        <v>80</v>
      </c>
      <c r="D492" s="43">
        <v>42</v>
      </c>
      <c r="E492" s="31">
        <v>0.52500000000000002</v>
      </c>
      <c r="F492" s="31">
        <v>0.16300000000000001</v>
      </c>
      <c r="G492" s="31">
        <v>0.3</v>
      </c>
      <c r="H492" s="31">
        <v>0.3</v>
      </c>
      <c r="I492" s="31">
        <v>0.22500000000000001</v>
      </c>
      <c r="J492" s="31">
        <v>0.53164557000000001</v>
      </c>
      <c r="K492" s="31">
        <v>1.2999999999999999E-2</v>
      </c>
      <c r="L492" s="29">
        <f t="shared" si="7"/>
        <v>2.5967578520770007</v>
      </c>
    </row>
    <row r="493" spans="1:12" x14ac:dyDescent="0.2">
      <c r="A493">
        <v>2721</v>
      </c>
      <c r="B493" s="43">
        <v>908</v>
      </c>
      <c r="C493" s="43">
        <v>908</v>
      </c>
      <c r="D493" s="43">
        <v>342</v>
      </c>
      <c r="E493" s="31">
        <v>0.377</v>
      </c>
      <c r="F493" s="31">
        <v>0.31900000000000001</v>
      </c>
      <c r="G493" s="31">
        <v>0.27500000000000002</v>
      </c>
      <c r="H493" s="31">
        <v>0.217</v>
      </c>
      <c r="I493" s="31">
        <v>0.16</v>
      </c>
      <c r="J493" s="31">
        <v>0.38775510200000002</v>
      </c>
      <c r="K493" s="31">
        <v>2.9000000000000001E-2</v>
      </c>
      <c r="L493" s="29">
        <f t="shared" si="7"/>
        <v>2.2245108135942329</v>
      </c>
    </row>
    <row r="494" spans="1:12" x14ac:dyDescent="0.2">
      <c r="A494">
        <v>2722</v>
      </c>
      <c r="B494" s="43">
        <v>316</v>
      </c>
      <c r="C494" s="43">
        <v>316</v>
      </c>
      <c r="D494" s="43">
        <v>200</v>
      </c>
      <c r="E494" s="31">
        <v>0.63300000000000001</v>
      </c>
      <c r="F494" s="31">
        <v>0.18</v>
      </c>
      <c r="G494" s="31">
        <v>0.187</v>
      </c>
      <c r="H494" s="31">
        <v>0.253</v>
      </c>
      <c r="I494" s="31">
        <v>0.38</v>
      </c>
      <c r="J494" s="31">
        <v>0.63291139200000002</v>
      </c>
      <c r="K494" s="31">
        <v>0</v>
      </c>
      <c r="L494" s="29">
        <f t="shared" si="7"/>
        <v>2.8330000000000002</v>
      </c>
    </row>
    <row r="495" spans="1:12" x14ac:dyDescent="0.2">
      <c r="A495">
        <v>2723</v>
      </c>
      <c r="B495" s="43">
        <v>304</v>
      </c>
      <c r="C495" s="43">
        <v>304</v>
      </c>
      <c r="D495" s="43">
        <v>147</v>
      </c>
      <c r="E495" s="31">
        <v>0.48399999999999999</v>
      </c>
      <c r="F495" s="31">
        <v>0.21099999999999999</v>
      </c>
      <c r="G495" s="31">
        <v>0.29899999999999999</v>
      </c>
      <c r="H495" s="31">
        <v>0.27300000000000002</v>
      </c>
      <c r="I495" s="31">
        <v>0.21099999999999999</v>
      </c>
      <c r="J495" s="31">
        <v>0.48675496699999998</v>
      </c>
      <c r="K495" s="31">
        <v>7.0000000000000001E-3</v>
      </c>
      <c r="L495" s="29">
        <f t="shared" si="7"/>
        <v>2.4894259818731119</v>
      </c>
    </row>
    <row r="496" spans="1:12" x14ac:dyDescent="0.2">
      <c r="A496">
        <v>2724</v>
      </c>
      <c r="B496" s="43">
        <v>422</v>
      </c>
      <c r="C496" s="43">
        <v>422</v>
      </c>
      <c r="D496" s="43">
        <v>89</v>
      </c>
      <c r="E496" s="31">
        <v>0.21099999999999999</v>
      </c>
      <c r="F496" s="31">
        <v>0.41199999999999998</v>
      </c>
      <c r="G496" s="31">
        <v>0.26800000000000002</v>
      </c>
      <c r="H496" s="31">
        <v>0.128</v>
      </c>
      <c r="I496" s="31">
        <v>8.3000000000000004E-2</v>
      </c>
      <c r="J496" s="31">
        <v>0.23670212800000001</v>
      </c>
      <c r="K496" s="31">
        <v>0.109</v>
      </c>
      <c r="L496" s="29">
        <f t="shared" si="7"/>
        <v>1.8675645342312008</v>
      </c>
    </row>
    <row r="497" spans="1:12" x14ac:dyDescent="0.2">
      <c r="A497">
        <v>2725</v>
      </c>
      <c r="B497" s="43">
        <v>323</v>
      </c>
      <c r="C497" s="43">
        <v>323</v>
      </c>
      <c r="D497" s="43">
        <v>225</v>
      </c>
      <c r="E497" s="31">
        <v>0.69699999999999995</v>
      </c>
      <c r="F497" s="31">
        <v>0.124</v>
      </c>
      <c r="G497" s="31">
        <v>0.16400000000000001</v>
      </c>
      <c r="H497" s="31">
        <v>0.26</v>
      </c>
      <c r="I497" s="31">
        <v>0.437</v>
      </c>
      <c r="J497" s="31">
        <v>0.70754717</v>
      </c>
      <c r="K497" s="31">
        <v>1.4999999999999999E-2</v>
      </c>
      <c r="L497" s="29">
        <f t="shared" si="7"/>
        <v>3.0253807106598987</v>
      </c>
    </row>
    <row r="498" spans="1:12" x14ac:dyDescent="0.2">
      <c r="A498">
        <v>2726</v>
      </c>
      <c r="B498" s="43">
        <v>204</v>
      </c>
      <c r="C498" s="43">
        <v>204</v>
      </c>
      <c r="D498" s="43">
        <v>77</v>
      </c>
      <c r="E498" s="31">
        <v>0.377</v>
      </c>
      <c r="F498" s="31">
        <v>0.255</v>
      </c>
      <c r="G498" s="31">
        <v>0.35799999999999998</v>
      </c>
      <c r="H498" s="31">
        <v>0.216</v>
      </c>
      <c r="I498" s="31">
        <v>0.16200000000000001</v>
      </c>
      <c r="J498" s="31">
        <v>0.38118811899999999</v>
      </c>
      <c r="K498" s="31">
        <v>0.01</v>
      </c>
      <c r="L498" s="29">
        <f t="shared" si="7"/>
        <v>2.2898989898989899</v>
      </c>
    </row>
    <row r="499" spans="1:12" x14ac:dyDescent="0.2">
      <c r="A499">
        <v>2727</v>
      </c>
      <c r="B499" s="43">
        <v>476</v>
      </c>
      <c r="C499" s="43">
        <v>476</v>
      </c>
      <c r="D499" s="43">
        <v>128</v>
      </c>
      <c r="E499" s="31">
        <v>0.26900000000000002</v>
      </c>
      <c r="F499" s="31">
        <v>0.40799999999999997</v>
      </c>
      <c r="G499" s="31">
        <v>0.26100000000000001</v>
      </c>
      <c r="H499" s="31">
        <v>0.16</v>
      </c>
      <c r="I499" s="31">
        <v>0.109</v>
      </c>
      <c r="J499" s="31">
        <v>0.28699551600000001</v>
      </c>
      <c r="K499" s="31">
        <v>6.3E-2</v>
      </c>
      <c r="L499" s="29">
        <f t="shared" si="7"/>
        <v>1.9701173959445035</v>
      </c>
    </row>
    <row r="500" spans="1:12" x14ac:dyDescent="0.2">
      <c r="A500">
        <v>2728</v>
      </c>
      <c r="B500" s="43">
        <v>58</v>
      </c>
      <c r="C500" s="43">
        <v>58</v>
      </c>
      <c r="D500" s="43">
        <v>14</v>
      </c>
      <c r="E500" s="31">
        <v>0.24099999999999999</v>
      </c>
      <c r="F500" s="31">
        <v>0.51700000000000002</v>
      </c>
      <c r="G500" s="31">
        <v>0.20699999999999999</v>
      </c>
      <c r="H500" s="31">
        <v>0.155</v>
      </c>
      <c r="I500" s="31">
        <v>8.5999999999999993E-2</v>
      </c>
      <c r="J500" s="31">
        <v>0.25</v>
      </c>
      <c r="K500" s="31">
        <v>3.4000000000000002E-2</v>
      </c>
      <c r="L500" s="29">
        <f t="shared" si="7"/>
        <v>1.8012422360248446</v>
      </c>
    </row>
    <row r="501" spans="1:12" x14ac:dyDescent="0.2">
      <c r="A501">
        <v>2729</v>
      </c>
      <c r="B501" s="43">
        <v>1035</v>
      </c>
      <c r="C501" s="43">
        <v>1035</v>
      </c>
      <c r="D501" s="43">
        <v>738</v>
      </c>
      <c r="E501" s="31">
        <v>0.71299999999999997</v>
      </c>
      <c r="F501" s="31">
        <v>9.6000000000000002E-2</v>
      </c>
      <c r="G501" s="31">
        <v>0.158</v>
      </c>
      <c r="H501" s="31">
        <v>0.21299999999999999</v>
      </c>
      <c r="I501" s="31">
        <v>0.5</v>
      </c>
      <c r="J501" s="31">
        <v>0.737262737</v>
      </c>
      <c r="K501" s="31">
        <v>3.3000000000000002E-2</v>
      </c>
      <c r="L501" s="29">
        <f t="shared" si="7"/>
        <v>3.1551189245087903</v>
      </c>
    </row>
    <row r="502" spans="1:12" x14ac:dyDescent="0.2">
      <c r="A502">
        <v>2730</v>
      </c>
      <c r="B502" s="43">
        <v>248</v>
      </c>
      <c r="C502" s="43">
        <v>248</v>
      </c>
      <c r="D502" s="43">
        <v>135</v>
      </c>
      <c r="E502" s="31">
        <v>0.54400000000000004</v>
      </c>
      <c r="F502" s="31">
        <v>0.222</v>
      </c>
      <c r="G502" s="31">
        <v>0.20200000000000001</v>
      </c>
      <c r="H502" s="31">
        <v>0.28999999999999998</v>
      </c>
      <c r="I502" s="31">
        <v>0.254</v>
      </c>
      <c r="J502" s="31">
        <v>0.5625</v>
      </c>
      <c r="K502" s="31">
        <v>3.2000000000000001E-2</v>
      </c>
      <c r="L502" s="29">
        <f t="shared" si="7"/>
        <v>2.5950413223140498</v>
      </c>
    </row>
    <row r="503" spans="1:12" x14ac:dyDescent="0.2">
      <c r="A503">
        <v>2733</v>
      </c>
      <c r="B503" s="43">
        <v>183</v>
      </c>
      <c r="C503" s="43">
        <v>183</v>
      </c>
      <c r="D503" s="43">
        <v>123</v>
      </c>
      <c r="E503" s="31">
        <v>0.67200000000000004</v>
      </c>
      <c r="F503" s="31">
        <v>0.158</v>
      </c>
      <c r="G503" s="31">
        <v>0.16400000000000001</v>
      </c>
      <c r="H503" s="31">
        <v>0.23499999999999999</v>
      </c>
      <c r="I503" s="31">
        <v>0.437</v>
      </c>
      <c r="J503" s="31">
        <v>0.675824176</v>
      </c>
      <c r="K503" s="31">
        <v>5.0000000000000001E-3</v>
      </c>
      <c r="L503" s="29">
        <f t="shared" si="7"/>
        <v>2.9537688442211056</v>
      </c>
    </row>
    <row r="504" spans="1:12" x14ac:dyDescent="0.2">
      <c r="A504">
        <v>2734</v>
      </c>
      <c r="B504" s="43">
        <v>310</v>
      </c>
      <c r="C504" s="43">
        <v>310</v>
      </c>
      <c r="D504" s="43">
        <v>137</v>
      </c>
      <c r="E504" s="31">
        <v>0.442</v>
      </c>
      <c r="F504" s="31">
        <v>0.248</v>
      </c>
      <c r="G504" s="31">
        <v>0.30599999999999999</v>
      </c>
      <c r="H504" s="31">
        <v>0.23200000000000001</v>
      </c>
      <c r="I504" s="31">
        <v>0.21</v>
      </c>
      <c r="J504" s="31">
        <v>0.44336569599999998</v>
      </c>
      <c r="K504" s="31">
        <v>3.0000000000000001E-3</v>
      </c>
      <c r="L504" s="29">
        <f t="shared" si="7"/>
        <v>2.40320962888666</v>
      </c>
    </row>
    <row r="505" spans="1:12" x14ac:dyDescent="0.2">
      <c r="A505">
        <v>2738</v>
      </c>
      <c r="B505" s="43">
        <v>368</v>
      </c>
      <c r="C505" s="43">
        <v>368</v>
      </c>
      <c r="D505" s="43">
        <v>239</v>
      </c>
      <c r="E505" s="31">
        <v>0.64900000000000002</v>
      </c>
      <c r="F505" s="31">
        <v>0.13600000000000001</v>
      </c>
      <c r="G505" s="31">
        <v>0.21199999999999999</v>
      </c>
      <c r="H505" s="31">
        <v>0.23899999999999999</v>
      </c>
      <c r="I505" s="31">
        <v>0.41</v>
      </c>
      <c r="J505" s="31">
        <v>0.65122615800000005</v>
      </c>
      <c r="K505" s="31">
        <v>3.0000000000000001E-3</v>
      </c>
      <c r="L505" s="29">
        <f t="shared" si="7"/>
        <v>2.9257773319959877</v>
      </c>
    </row>
    <row r="506" spans="1:12" x14ac:dyDescent="0.2">
      <c r="A506">
        <v>2739</v>
      </c>
      <c r="B506" s="43">
        <v>437</v>
      </c>
      <c r="C506" s="43">
        <v>437</v>
      </c>
      <c r="D506" s="43">
        <v>287</v>
      </c>
      <c r="E506" s="31">
        <v>0.65700000000000003</v>
      </c>
      <c r="F506" s="31">
        <v>0.10100000000000001</v>
      </c>
      <c r="G506" s="31">
        <v>0.20399999999999999</v>
      </c>
      <c r="H506" s="31">
        <v>0.24</v>
      </c>
      <c r="I506" s="31">
        <v>0.41599999999999998</v>
      </c>
      <c r="J506" s="31">
        <v>0.68333333299999999</v>
      </c>
      <c r="K506" s="31">
        <v>3.9E-2</v>
      </c>
      <c r="L506" s="29">
        <f t="shared" si="7"/>
        <v>3.0104058272632672</v>
      </c>
    </row>
    <row r="507" spans="1:12" x14ac:dyDescent="0.2">
      <c r="A507">
        <v>2741</v>
      </c>
      <c r="B507" s="43">
        <v>247</v>
      </c>
      <c r="C507" s="43">
        <v>247</v>
      </c>
      <c r="D507" s="43">
        <v>93</v>
      </c>
      <c r="E507" s="31">
        <v>0.377</v>
      </c>
      <c r="F507" s="31">
        <v>0.247</v>
      </c>
      <c r="G507" s="31">
        <v>0.26700000000000002</v>
      </c>
      <c r="H507" s="31">
        <v>0.23899999999999999</v>
      </c>
      <c r="I507" s="31">
        <v>0.13800000000000001</v>
      </c>
      <c r="J507" s="31">
        <v>0.42272727300000001</v>
      </c>
      <c r="K507" s="31">
        <v>0.109</v>
      </c>
      <c r="L507" s="29">
        <f t="shared" si="7"/>
        <v>2.3007856341189674</v>
      </c>
    </row>
    <row r="508" spans="1:12" x14ac:dyDescent="0.2">
      <c r="A508">
        <v>2743</v>
      </c>
      <c r="B508" s="43">
        <v>39</v>
      </c>
      <c r="C508" s="43">
        <v>39</v>
      </c>
      <c r="D508" s="43">
        <v>14</v>
      </c>
      <c r="E508" s="31">
        <v>0.35899999999999999</v>
      </c>
      <c r="F508" s="31">
        <v>0.23100000000000001</v>
      </c>
      <c r="G508" s="31">
        <v>0.38500000000000001</v>
      </c>
      <c r="H508" s="31">
        <v>0.20499999999999999</v>
      </c>
      <c r="I508" s="31">
        <v>0.154</v>
      </c>
      <c r="J508" s="31">
        <v>0.368421053</v>
      </c>
      <c r="K508" s="31">
        <v>2.5999999999999999E-2</v>
      </c>
      <c r="L508" s="29">
        <f t="shared" si="7"/>
        <v>2.2915811088295692</v>
      </c>
    </row>
    <row r="509" spans="1:12" x14ac:dyDescent="0.2">
      <c r="A509">
        <v>2744</v>
      </c>
      <c r="B509" s="43">
        <v>136</v>
      </c>
      <c r="C509" s="43">
        <v>136</v>
      </c>
      <c r="D509" s="43">
        <v>64</v>
      </c>
      <c r="E509" s="31">
        <v>0.47099999999999997</v>
      </c>
      <c r="F509" s="31">
        <v>0.26500000000000001</v>
      </c>
      <c r="G509" s="31">
        <v>0.26500000000000001</v>
      </c>
      <c r="H509" s="31">
        <v>0.25</v>
      </c>
      <c r="I509" s="31">
        <v>0.221</v>
      </c>
      <c r="J509" s="31">
        <v>0.47058823500000002</v>
      </c>
      <c r="K509" s="31">
        <v>0</v>
      </c>
      <c r="L509" s="29">
        <f t="shared" si="7"/>
        <v>2.4289999999999998</v>
      </c>
    </row>
    <row r="510" spans="1:12" x14ac:dyDescent="0.2">
      <c r="A510">
        <v>2745</v>
      </c>
      <c r="B510" s="43">
        <v>259</v>
      </c>
      <c r="C510" s="43">
        <v>259</v>
      </c>
      <c r="D510" s="43">
        <v>33</v>
      </c>
      <c r="E510" s="31">
        <v>0.127</v>
      </c>
      <c r="F510" s="31">
        <v>0.66</v>
      </c>
      <c r="G510" s="31">
        <v>0.21199999999999999</v>
      </c>
      <c r="H510" s="31">
        <v>0.112</v>
      </c>
      <c r="I510" s="31">
        <v>1.4999999999999999E-2</v>
      </c>
      <c r="J510" s="31">
        <v>0.12741312699999999</v>
      </c>
      <c r="K510" s="31">
        <v>0</v>
      </c>
      <c r="L510" s="29">
        <f t="shared" si="7"/>
        <v>1.4800000000000002</v>
      </c>
    </row>
    <row r="511" spans="1:12" x14ac:dyDescent="0.2">
      <c r="A511">
        <v>2746</v>
      </c>
      <c r="B511" s="43">
        <v>201</v>
      </c>
      <c r="C511" s="43">
        <v>201</v>
      </c>
      <c r="D511" s="43">
        <v>106</v>
      </c>
      <c r="E511" s="31">
        <v>0.52700000000000002</v>
      </c>
      <c r="F511" s="31">
        <v>0.20899999999999999</v>
      </c>
      <c r="G511" s="31">
        <v>0.25900000000000001</v>
      </c>
      <c r="H511" s="31">
        <v>0.28399999999999997</v>
      </c>
      <c r="I511" s="31">
        <v>0.24399999999999999</v>
      </c>
      <c r="J511" s="31">
        <v>0.53</v>
      </c>
      <c r="K511" s="31">
        <v>5.0000000000000001E-3</v>
      </c>
      <c r="L511" s="29">
        <f t="shared" si="7"/>
        <v>2.5678391959798992</v>
      </c>
    </row>
    <row r="512" spans="1:12" x14ac:dyDescent="0.2">
      <c r="A512">
        <v>2747</v>
      </c>
      <c r="B512" s="43">
        <v>120</v>
      </c>
      <c r="C512" s="43">
        <v>120</v>
      </c>
      <c r="D512" s="43">
        <v>69</v>
      </c>
      <c r="E512" s="31">
        <v>0.57499999999999996</v>
      </c>
      <c r="F512" s="31">
        <v>0.17499999999999999</v>
      </c>
      <c r="G512" s="31">
        <v>0.23300000000000001</v>
      </c>
      <c r="H512" s="31">
        <v>0.24199999999999999</v>
      </c>
      <c r="I512" s="31">
        <v>0.33300000000000002</v>
      </c>
      <c r="J512" s="31">
        <v>0.58474576300000003</v>
      </c>
      <c r="K512" s="31">
        <v>1.7000000000000001E-2</v>
      </c>
      <c r="L512" s="29">
        <f t="shared" si="7"/>
        <v>2.745676500508647</v>
      </c>
    </row>
    <row r="513" spans="1:12" x14ac:dyDescent="0.2">
      <c r="A513">
        <v>2748</v>
      </c>
      <c r="B513" s="43">
        <v>200</v>
      </c>
      <c r="C513" s="43">
        <v>200</v>
      </c>
      <c r="D513" s="43">
        <v>122</v>
      </c>
      <c r="E513" s="31">
        <v>0.61</v>
      </c>
      <c r="F513" s="31">
        <v>0.16500000000000001</v>
      </c>
      <c r="G513" s="31">
        <v>0.22</v>
      </c>
      <c r="H513" s="31">
        <v>0.245</v>
      </c>
      <c r="I513" s="31">
        <v>0.36499999999999999</v>
      </c>
      <c r="J513" s="31">
        <v>0.61306532700000005</v>
      </c>
      <c r="K513" s="31">
        <v>5.0000000000000001E-3</v>
      </c>
      <c r="L513" s="29">
        <f t="shared" si="7"/>
        <v>2.8140703517587937</v>
      </c>
    </row>
    <row r="514" spans="1:12" x14ac:dyDescent="0.2">
      <c r="A514">
        <v>2749</v>
      </c>
      <c r="B514" s="43">
        <v>114</v>
      </c>
      <c r="C514" s="43">
        <v>114</v>
      </c>
      <c r="D514" s="43">
        <v>52</v>
      </c>
      <c r="E514" s="31">
        <v>0.45600000000000002</v>
      </c>
      <c r="F514" s="31">
        <v>0.28100000000000003</v>
      </c>
      <c r="G514" s="31">
        <v>0.246</v>
      </c>
      <c r="H514" s="31">
        <v>0.26300000000000001</v>
      </c>
      <c r="I514" s="31">
        <v>0.193</v>
      </c>
      <c r="J514" s="31">
        <v>0.46428571400000002</v>
      </c>
      <c r="K514" s="31">
        <v>1.7999999999999999E-2</v>
      </c>
      <c r="L514" s="29">
        <f t="shared" si="7"/>
        <v>2.3767820773930755</v>
      </c>
    </row>
    <row r="515" spans="1:12" x14ac:dyDescent="0.2">
      <c r="A515">
        <v>2750</v>
      </c>
      <c r="E515" s="31">
        <v>0.75900000000000001</v>
      </c>
      <c r="F515" s="31">
        <v>6.9000000000000006E-2</v>
      </c>
      <c r="G515" s="31">
        <v>0.13800000000000001</v>
      </c>
      <c r="H515" s="31">
        <v>0.24099999999999999</v>
      </c>
      <c r="I515" s="31">
        <v>0.51700000000000002</v>
      </c>
      <c r="J515" s="31">
        <v>0.78571428600000004</v>
      </c>
      <c r="K515" s="31">
        <v>3.4000000000000002E-2</v>
      </c>
      <c r="L515" s="29">
        <f t="shared" ref="L515:L578" si="8">(F515+2*G515+3*H515+4*I515)/(1-K515)</f>
        <v>3.2463768115942031</v>
      </c>
    </row>
    <row r="516" spans="1:12" x14ac:dyDescent="0.2">
      <c r="A516">
        <v>2751</v>
      </c>
      <c r="B516" s="43">
        <v>156</v>
      </c>
      <c r="C516" s="43">
        <v>156</v>
      </c>
      <c r="D516" s="43">
        <v>81</v>
      </c>
      <c r="E516" s="31">
        <v>0.51900000000000002</v>
      </c>
      <c r="F516" s="31">
        <v>0.186</v>
      </c>
      <c r="G516" s="31">
        <v>0.28799999999999998</v>
      </c>
      <c r="H516" s="31">
        <v>0.24399999999999999</v>
      </c>
      <c r="I516" s="31">
        <v>0.27600000000000002</v>
      </c>
      <c r="J516" s="31">
        <v>0.52258064500000001</v>
      </c>
      <c r="K516" s="31">
        <v>6.0000000000000001E-3</v>
      </c>
      <c r="L516" s="29">
        <f t="shared" si="8"/>
        <v>2.6136820925553317</v>
      </c>
    </row>
    <row r="517" spans="1:12" x14ac:dyDescent="0.2">
      <c r="A517">
        <v>2752</v>
      </c>
      <c r="B517" s="43">
        <v>272</v>
      </c>
      <c r="C517" s="43">
        <v>272</v>
      </c>
      <c r="D517" s="43">
        <v>190</v>
      </c>
      <c r="E517" s="31">
        <v>0.69899999999999995</v>
      </c>
      <c r="F517" s="31">
        <v>9.1999999999999998E-2</v>
      </c>
      <c r="G517" s="31">
        <v>0.20599999999999999</v>
      </c>
      <c r="H517" s="31">
        <v>0.28299999999999997</v>
      </c>
      <c r="I517" s="31">
        <v>0.41499999999999998</v>
      </c>
      <c r="J517" s="31">
        <v>0.70110701099999995</v>
      </c>
      <c r="K517" s="31">
        <v>4.0000000000000001E-3</v>
      </c>
      <c r="L517" s="29">
        <f t="shared" si="8"/>
        <v>3.0251004016064256</v>
      </c>
    </row>
    <row r="518" spans="1:12" x14ac:dyDescent="0.2">
      <c r="A518">
        <v>2754</v>
      </c>
      <c r="B518" s="43">
        <v>345</v>
      </c>
      <c r="C518" s="43">
        <v>345</v>
      </c>
      <c r="D518" s="43">
        <v>228</v>
      </c>
      <c r="E518" s="31">
        <v>0.66100000000000003</v>
      </c>
      <c r="F518" s="31">
        <v>4.9000000000000002E-2</v>
      </c>
      <c r="G518" s="31">
        <v>0.28100000000000003</v>
      </c>
      <c r="H518" s="31">
        <v>0.33300000000000002</v>
      </c>
      <c r="I518" s="31">
        <v>0.32800000000000001</v>
      </c>
      <c r="J518" s="31">
        <v>0.66666666699999999</v>
      </c>
      <c r="K518" s="31">
        <v>8.9999999999999993E-3</v>
      </c>
      <c r="L518" s="29">
        <f t="shared" si="8"/>
        <v>2.9485368314833509</v>
      </c>
    </row>
    <row r="519" spans="1:12" x14ac:dyDescent="0.2">
      <c r="A519">
        <v>2756</v>
      </c>
      <c r="B519" s="43">
        <v>289</v>
      </c>
      <c r="C519" s="43">
        <v>289</v>
      </c>
      <c r="D519" s="43">
        <v>163</v>
      </c>
      <c r="E519" s="31">
        <v>0.56399999999999995</v>
      </c>
      <c r="F519" s="31">
        <v>0.246</v>
      </c>
      <c r="G519" s="31">
        <v>0.19</v>
      </c>
      <c r="H519" s="31">
        <v>0.29399999999999998</v>
      </c>
      <c r="I519" s="31">
        <v>0.27</v>
      </c>
      <c r="J519" s="31">
        <v>0.56401384099999996</v>
      </c>
      <c r="K519" s="31">
        <v>0</v>
      </c>
      <c r="L519" s="29">
        <f t="shared" si="8"/>
        <v>2.5880000000000001</v>
      </c>
    </row>
    <row r="520" spans="1:12" x14ac:dyDescent="0.2">
      <c r="A520">
        <v>2757</v>
      </c>
      <c r="B520" s="43">
        <v>409</v>
      </c>
      <c r="C520" s="43">
        <v>409</v>
      </c>
      <c r="D520" s="43">
        <v>101</v>
      </c>
      <c r="E520" s="31">
        <v>0.247</v>
      </c>
      <c r="F520" s="31">
        <v>0.44500000000000001</v>
      </c>
      <c r="G520" s="31">
        <v>0.27400000000000002</v>
      </c>
      <c r="H520" s="31">
        <v>0.16600000000000001</v>
      </c>
      <c r="I520" s="31">
        <v>8.1000000000000003E-2</v>
      </c>
      <c r="J520" s="31">
        <v>0.25569620300000001</v>
      </c>
      <c r="K520" s="31">
        <v>3.4000000000000002E-2</v>
      </c>
      <c r="L520" s="29">
        <f t="shared" si="8"/>
        <v>1.8788819875776399</v>
      </c>
    </row>
    <row r="521" spans="1:12" x14ac:dyDescent="0.2">
      <c r="A521">
        <v>2758</v>
      </c>
      <c r="B521" s="43">
        <v>86</v>
      </c>
      <c r="C521" s="43">
        <v>86</v>
      </c>
      <c r="D521" s="43">
        <v>54</v>
      </c>
      <c r="E521" s="31">
        <v>0.628</v>
      </c>
      <c r="F521" s="31">
        <v>0.14000000000000001</v>
      </c>
      <c r="G521" s="31">
        <v>0.23300000000000001</v>
      </c>
      <c r="H521" s="31">
        <v>0.30199999999999999</v>
      </c>
      <c r="I521" s="31">
        <v>0.32600000000000001</v>
      </c>
      <c r="J521" s="31">
        <v>0.62790697699999998</v>
      </c>
      <c r="K521" s="31">
        <v>0</v>
      </c>
      <c r="L521" s="29">
        <f t="shared" si="8"/>
        <v>2.8159999999999998</v>
      </c>
    </row>
    <row r="522" spans="1:12" x14ac:dyDescent="0.2">
      <c r="A522">
        <v>2762</v>
      </c>
      <c r="B522" s="43">
        <v>336</v>
      </c>
      <c r="C522" s="43">
        <v>336</v>
      </c>
      <c r="D522" s="43">
        <v>139</v>
      </c>
      <c r="E522" s="31">
        <v>0.41399999999999998</v>
      </c>
      <c r="F522" s="31">
        <v>0.247</v>
      </c>
      <c r="G522" s="31">
        <v>0.307</v>
      </c>
      <c r="H522" s="31">
        <v>0.25900000000000001</v>
      </c>
      <c r="I522" s="31">
        <v>0.155</v>
      </c>
      <c r="J522" s="31">
        <v>0.42769230800000002</v>
      </c>
      <c r="K522" s="31">
        <v>3.3000000000000002E-2</v>
      </c>
      <c r="L522" s="29">
        <f t="shared" si="8"/>
        <v>2.3350568769389866</v>
      </c>
    </row>
    <row r="523" spans="1:12" x14ac:dyDescent="0.2">
      <c r="A523">
        <v>2763</v>
      </c>
      <c r="B523" s="43">
        <v>221</v>
      </c>
      <c r="C523" s="43">
        <v>221</v>
      </c>
      <c r="D523" s="43">
        <v>74</v>
      </c>
      <c r="E523" s="31">
        <v>0.33500000000000002</v>
      </c>
      <c r="F523" s="31">
        <v>0.28999999999999998</v>
      </c>
      <c r="G523" s="31">
        <v>0.36199999999999999</v>
      </c>
      <c r="H523" s="31">
        <v>0.19900000000000001</v>
      </c>
      <c r="I523" s="31">
        <v>0.13600000000000001</v>
      </c>
      <c r="J523" s="31">
        <v>0.33944954100000002</v>
      </c>
      <c r="K523" s="31">
        <v>1.4E-2</v>
      </c>
      <c r="L523" s="29">
        <f t="shared" si="8"/>
        <v>2.1855983772819476</v>
      </c>
    </row>
    <row r="524" spans="1:12" x14ac:dyDescent="0.2">
      <c r="A524">
        <v>2765</v>
      </c>
      <c r="B524" s="43">
        <v>253</v>
      </c>
      <c r="C524" s="43">
        <v>253</v>
      </c>
      <c r="D524" s="43">
        <v>61</v>
      </c>
      <c r="E524" s="31">
        <v>0.24099999999999999</v>
      </c>
      <c r="F524" s="31">
        <v>0.498</v>
      </c>
      <c r="G524" s="31">
        <v>0.249</v>
      </c>
      <c r="H524" s="31">
        <v>0.16600000000000001</v>
      </c>
      <c r="I524" s="31">
        <v>7.4999999999999997E-2</v>
      </c>
      <c r="J524" s="31">
        <v>0.24399999999999999</v>
      </c>
      <c r="K524" s="31">
        <v>1.2E-2</v>
      </c>
      <c r="L524" s="29">
        <f t="shared" si="8"/>
        <v>1.8157894736842106</v>
      </c>
    </row>
    <row r="525" spans="1:12" x14ac:dyDescent="0.2">
      <c r="A525">
        <v>2766</v>
      </c>
      <c r="B525" s="43">
        <v>226</v>
      </c>
      <c r="C525" s="43">
        <v>226</v>
      </c>
      <c r="D525" s="43">
        <v>64</v>
      </c>
      <c r="E525" s="31">
        <v>0.28299999999999997</v>
      </c>
      <c r="F525" s="31">
        <v>0.41199999999999998</v>
      </c>
      <c r="G525" s="31">
        <v>0.25700000000000001</v>
      </c>
      <c r="H525" s="31">
        <v>0.19</v>
      </c>
      <c r="I525" s="31">
        <v>9.2999999999999999E-2</v>
      </c>
      <c r="J525" s="31">
        <v>0.29767441900000002</v>
      </c>
      <c r="K525" s="31">
        <v>4.9000000000000002E-2</v>
      </c>
      <c r="L525" s="29">
        <f t="shared" si="8"/>
        <v>1.964248159831756</v>
      </c>
    </row>
    <row r="526" spans="1:12" x14ac:dyDescent="0.2">
      <c r="A526">
        <v>2768</v>
      </c>
      <c r="B526" s="43">
        <v>378</v>
      </c>
      <c r="C526" s="43">
        <v>378</v>
      </c>
      <c r="D526" s="43">
        <v>147</v>
      </c>
      <c r="E526" s="31">
        <v>0.38900000000000001</v>
      </c>
      <c r="F526" s="31">
        <v>0.27500000000000002</v>
      </c>
      <c r="G526" s="31">
        <v>0.32500000000000001</v>
      </c>
      <c r="H526" s="31">
        <v>0.22</v>
      </c>
      <c r="I526" s="31">
        <v>0.16900000000000001</v>
      </c>
      <c r="J526" s="31">
        <v>0.393048128</v>
      </c>
      <c r="K526" s="31">
        <v>1.0999999999999999E-2</v>
      </c>
      <c r="L526" s="29">
        <f t="shared" si="8"/>
        <v>2.2861476238624876</v>
      </c>
    </row>
    <row r="527" spans="1:12" x14ac:dyDescent="0.2">
      <c r="A527">
        <v>2769</v>
      </c>
      <c r="B527" s="43">
        <v>49</v>
      </c>
      <c r="C527" s="43">
        <v>49</v>
      </c>
      <c r="D527" s="43">
        <v>22</v>
      </c>
      <c r="E527" s="31">
        <v>0.44900000000000001</v>
      </c>
      <c r="F527" s="31">
        <v>0.28599999999999998</v>
      </c>
      <c r="G527" s="31">
        <v>0.224</v>
      </c>
      <c r="H527" s="31">
        <v>0.245</v>
      </c>
      <c r="I527" s="31">
        <v>0.20399999999999999</v>
      </c>
      <c r="J527" s="31">
        <v>0.46808510599999997</v>
      </c>
      <c r="K527" s="31">
        <v>4.1000000000000002E-2</v>
      </c>
      <c r="L527" s="29">
        <f t="shared" si="8"/>
        <v>2.3826903023983315</v>
      </c>
    </row>
    <row r="528" spans="1:12" x14ac:dyDescent="0.2">
      <c r="A528">
        <v>2770</v>
      </c>
      <c r="B528" s="43">
        <v>48</v>
      </c>
      <c r="C528" s="43">
        <v>48</v>
      </c>
      <c r="D528" s="43">
        <v>17</v>
      </c>
      <c r="E528" s="31">
        <v>0.35399999999999998</v>
      </c>
      <c r="F528" s="31">
        <v>0.375</v>
      </c>
      <c r="G528" s="31">
        <v>0.27100000000000002</v>
      </c>
      <c r="H528" s="31">
        <v>0.25</v>
      </c>
      <c r="I528" s="31">
        <v>0.104</v>
      </c>
      <c r="J528" s="31">
        <v>0.35416666699999999</v>
      </c>
      <c r="K528" s="31">
        <v>0</v>
      </c>
      <c r="L528" s="29">
        <f t="shared" si="8"/>
        <v>2.0830000000000002</v>
      </c>
    </row>
    <row r="529" spans="1:12" x14ac:dyDescent="0.2">
      <c r="A529">
        <v>2771</v>
      </c>
      <c r="B529" s="43">
        <v>195</v>
      </c>
      <c r="C529" s="43">
        <v>195</v>
      </c>
      <c r="D529" s="43">
        <v>71</v>
      </c>
      <c r="E529" s="31">
        <v>0.36399999999999999</v>
      </c>
      <c r="F529" s="31">
        <v>0.33800000000000002</v>
      </c>
      <c r="G529" s="31">
        <v>0.29199999999999998</v>
      </c>
      <c r="H529" s="31">
        <v>0.20499999999999999</v>
      </c>
      <c r="I529" s="31">
        <v>0.159</v>
      </c>
      <c r="J529" s="31">
        <v>0.36597938099999999</v>
      </c>
      <c r="K529" s="31">
        <v>5.0000000000000001E-3</v>
      </c>
      <c r="L529" s="29">
        <f t="shared" si="8"/>
        <v>2.1839195979899499</v>
      </c>
    </row>
    <row r="530" spans="1:12" x14ac:dyDescent="0.2">
      <c r="A530">
        <v>2772</v>
      </c>
      <c r="B530" s="43">
        <v>193</v>
      </c>
      <c r="C530" s="43">
        <v>193</v>
      </c>
      <c r="D530" s="43">
        <v>75</v>
      </c>
      <c r="E530" s="31">
        <v>0.38900000000000001</v>
      </c>
      <c r="F530" s="31">
        <v>0.26400000000000001</v>
      </c>
      <c r="G530" s="31">
        <v>0.33700000000000002</v>
      </c>
      <c r="H530" s="31">
        <v>0.187</v>
      </c>
      <c r="I530" s="31">
        <v>0.20200000000000001</v>
      </c>
      <c r="J530" s="31">
        <v>0.39267015700000002</v>
      </c>
      <c r="K530" s="31">
        <v>0.01</v>
      </c>
      <c r="L530" s="29">
        <f t="shared" si="8"/>
        <v>2.3303030303030305</v>
      </c>
    </row>
    <row r="531" spans="1:12" x14ac:dyDescent="0.2">
      <c r="A531">
        <v>2773</v>
      </c>
      <c r="B531" s="43">
        <v>312</v>
      </c>
      <c r="C531" s="43">
        <v>312</v>
      </c>
      <c r="D531" s="43">
        <v>125</v>
      </c>
      <c r="E531" s="31">
        <v>0.40100000000000002</v>
      </c>
      <c r="F531" s="31">
        <v>0.26600000000000001</v>
      </c>
      <c r="G531" s="31">
        <v>0.311</v>
      </c>
      <c r="H531" s="31">
        <v>0.253</v>
      </c>
      <c r="I531" s="31">
        <v>0.14699999999999999</v>
      </c>
      <c r="J531" s="31">
        <v>0.409836066</v>
      </c>
      <c r="K531" s="31">
        <v>2.1999999999999999E-2</v>
      </c>
      <c r="L531" s="29">
        <f t="shared" si="8"/>
        <v>2.2852760736196318</v>
      </c>
    </row>
    <row r="532" spans="1:12" x14ac:dyDescent="0.2">
      <c r="A532">
        <v>2774</v>
      </c>
      <c r="B532" s="43">
        <v>259</v>
      </c>
      <c r="C532" s="43">
        <v>259</v>
      </c>
      <c r="D532" s="43">
        <v>125</v>
      </c>
      <c r="E532" s="31">
        <v>0.48299999999999998</v>
      </c>
      <c r="F532" s="31">
        <v>0.22</v>
      </c>
      <c r="G532" s="31">
        <v>0.28599999999999998</v>
      </c>
      <c r="H532" s="31">
        <v>0.29299999999999998</v>
      </c>
      <c r="I532" s="31">
        <v>0.189</v>
      </c>
      <c r="J532" s="31">
        <v>0.48828125</v>
      </c>
      <c r="K532" s="31">
        <v>1.2E-2</v>
      </c>
      <c r="L532" s="29">
        <f t="shared" si="8"/>
        <v>2.4564777327935219</v>
      </c>
    </row>
    <row r="533" spans="1:12" x14ac:dyDescent="0.2">
      <c r="A533">
        <v>2776</v>
      </c>
      <c r="B533" s="43">
        <v>529</v>
      </c>
      <c r="C533" s="43">
        <v>529</v>
      </c>
      <c r="D533" s="43">
        <v>204</v>
      </c>
      <c r="E533" s="31">
        <v>0.38600000000000001</v>
      </c>
      <c r="F533" s="31">
        <v>0.32500000000000001</v>
      </c>
      <c r="G533" s="31">
        <v>0.27600000000000002</v>
      </c>
      <c r="H533" s="31">
        <v>0.20200000000000001</v>
      </c>
      <c r="I533" s="31">
        <v>0.183</v>
      </c>
      <c r="J533" s="31">
        <v>0.390804598</v>
      </c>
      <c r="K533" s="31">
        <v>1.2999999999999999E-2</v>
      </c>
      <c r="L533" s="29">
        <f t="shared" si="8"/>
        <v>2.244174265450861</v>
      </c>
    </row>
    <row r="534" spans="1:12" x14ac:dyDescent="0.2">
      <c r="A534">
        <v>2778</v>
      </c>
      <c r="B534" s="43">
        <v>194</v>
      </c>
      <c r="C534" s="43">
        <v>194</v>
      </c>
      <c r="D534" s="43">
        <v>139</v>
      </c>
      <c r="E534" s="31">
        <v>0.71599999999999997</v>
      </c>
      <c r="F534" s="31">
        <v>0.113</v>
      </c>
      <c r="G534" s="31">
        <v>0.17</v>
      </c>
      <c r="H534" s="31">
        <v>0.24199999999999999</v>
      </c>
      <c r="I534" s="31">
        <v>0.47399999999999998</v>
      </c>
      <c r="J534" s="31">
        <v>0.71649484500000005</v>
      </c>
      <c r="K534" s="31">
        <v>0</v>
      </c>
      <c r="L534" s="29">
        <f t="shared" si="8"/>
        <v>3.0750000000000002</v>
      </c>
    </row>
    <row r="535" spans="1:12" x14ac:dyDescent="0.2">
      <c r="A535">
        <v>2780</v>
      </c>
      <c r="B535" s="43">
        <v>619</v>
      </c>
      <c r="C535" s="43">
        <v>619</v>
      </c>
      <c r="D535" s="43">
        <v>220</v>
      </c>
      <c r="E535" s="31">
        <v>0.35499999999999998</v>
      </c>
      <c r="F535" s="31">
        <v>0.34699999999999998</v>
      </c>
      <c r="G535" s="31">
        <v>0.28100000000000003</v>
      </c>
      <c r="H535" s="31">
        <v>0.20499999999999999</v>
      </c>
      <c r="I535" s="31">
        <v>0.15</v>
      </c>
      <c r="J535" s="31">
        <v>0.36124794700000001</v>
      </c>
      <c r="K535" s="31">
        <v>1.6E-2</v>
      </c>
      <c r="L535" s="29">
        <f t="shared" si="8"/>
        <v>2.1585365853658538</v>
      </c>
    </row>
    <row r="536" spans="1:12" x14ac:dyDescent="0.2">
      <c r="A536">
        <v>2783</v>
      </c>
      <c r="B536" s="43">
        <v>98</v>
      </c>
      <c r="C536" s="43">
        <v>98</v>
      </c>
      <c r="D536" s="43">
        <v>81</v>
      </c>
      <c r="E536" s="31">
        <v>0.82699999999999996</v>
      </c>
      <c r="F536" s="31">
        <v>8.2000000000000003E-2</v>
      </c>
      <c r="G536" s="31">
        <v>9.1999999999999998E-2</v>
      </c>
      <c r="H536" s="31">
        <v>0.316</v>
      </c>
      <c r="I536" s="31">
        <v>0.51</v>
      </c>
      <c r="J536" s="31">
        <v>0.826530612</v>
      </c>
      <c r="K536" s="31">
        <v>0</v>
      </c>
      <c r="L536" s="29">
        <f t="shared" si="8"/>
        <v>3.254</v>
      </c>
    </row>
    <row r="537" spans="1:12" x14ac:dyDescent="0.2">
      <c r="A537">
        <v>2785</v>
      </c>
      <c r="B537" s="43">
        <v>729</v>
      </c>
      <c r="C537" s="43">
        <v>729</v>
      </c>
      <c r="D537" s="43">
        <v>253</v>
      </c>
      <c r="E537" s="31">
        <v>0.34699999999999998</v>
      </c>
      <c r="F537" s="31">
        <v>0.309</v>
      </c>
      <c r="G537" s="31">
        <v>0.314</v>
      </c>
      <c r="H537" s="31">
        <v>0.192</v>
      </c>
      <c r="I537" s="31">
        <v>0.155</v>
      </c>
      <c r="J537" s="31">
        <v>0.35785007099999999</v>
      </c>
      <c r="K537" s="31">
        <v>0.03</v>
      </c>
      <c r="L537" s="29">
        <f t="shared" si="8"/>
        <v>2.1989690721649486</v>
      </c>
    </row>
    <row r="538" spans="1:12" x14ac:dyDescent="0.2">
      <c r="A538">
        <v>2786</v>
      </c>
      <c r="B538" s="43">
        <v>253</v>
      </c>
      <c r="C538" s="43">
        <v>253</v>
      </c>
      <c r="D538" s="43">
        <v>139</v>
      </c>
      <c r="E538" s="31">
        <v>0.54900000000000004</v>
      </c>
      <c r="F538" s="31">
        <v>0.245</v>
      </c>
      <c r="G538" s="31">
        <v>0.19400000000000001</v>
      </c>
      <c r="H538" s="31">
        <v>0.28499999999999998</v>
      </c>
      <c r="I538" s="31">
        <v>0.26500000000000001</v>
      </c>
      <c r="J538" s="31">
        <v>0.55600000000000005</v>
      </c>
      <c r="K538" s="31">
        <v>1.2E-2</v>
      </c>
      <c r="L538" s="29">
        <f t="shared" si="8"/>
        <v>2.5789473684210527</v>
      </c>
    </row>
    <row r="539" spans="1:12" x14ac:dyDescent="0.2">
      <c r="A539">
        <v>2787</v>
      </c>
      <c r="B539" s="43">
        <v>253</v>
      </c>
      <c r="C539" s="43">
        <v>253</v>
      </c>
      <c r="D539" s="43">
        <v>188</v>
      </c>
      <c r="E539" s="31">
        <v>0.74299999999999999</v>
      </c>
      <c r="F539" s="31">
        <v>5.0999999999999997E-2</v>
      </c>
      <c r="G539" s="31">
        <v>0.19800000000000001</v>
      </c>
      <c r="H539" s="31">
        <v>0.35199999999999998</v>
      </c>
      <c r="I539" s="31">
        <v>0.39100000000000001</v>
      </c>
      <c r="J539" s="31">
        <v>0.74900398400000001</v>
      </c>
      <c r="K539" s="31">
        <v>8.0000000000000002E-3</v>
      </c>
      <c r="L539" s="29">
        <f t="shared" si="8"/>
        <v>3.091733870967742</v>
      </c>
    </row>
    <row r="540" spans="1:12" x14ac:dyDescent="0.2">
      <c r="A540">
        <v>2788</v>
      </c>
      <c r="E540" s="31">
        <v>0.27500000000000002</v>
      </c>
      <c r="F540" s="31">
        <v>0.41199999999999998</v>
      </c>
      <c r="G540" s="31">
        <v>0.314</v>
      </c>
      <c r="H540" s="31">
        <v>0.216</v>
      </c>
      <c r="I540" s="31">
        <v>5.8999999999999997E-2</v>
      </c>
      <c r="J540" s="31">
        <v>0.27450980400000002</v>
      </c>
      <c r="K540" s="31">
        <v>0</v>
      </c>
      <c r="L540" s="29">
        <f t="shared" si="8"/>
        <v>1.9240000000000002</v>
      </c>
    </row>
    <row r="541" spans="1:12" x14ac:dyDescent="0.2">
      <c r="A541">
        <v>2789</v>
      </c>
      <c r="B541" s="43">
        <v>67</v>
      </c>
      <c r="C541" s="43">
        <v>67</v>
      </c>
      <c r="D541" s="43">
        <v>21</v>
      </c>
      <c r="E541" s="31">
        <v>0.313</v>
      </c>
      <c r="F541" s="31">
        <v>0.373</v>
      </c>
      <c r="G541" s="31">
        <v>0.28399999999999997</v>
      </c>
      <c r="H541" s="31">
        <v>0.26900000000000002</v>
      </c>
      <c r="I541" s="31">
        <v>4.4999999999999998E-2</v>
      </c>
      <c r="J541" s="31">
        <v>0.32307692300000002</v>
      </c>
      <c r="K541" s="31">
        <v>0.03</v>
      </c>
      <c r="L541" s="29">
        <f t="shared" si="8"/>
        <v>1.9876288659793815</v>
      </c>
    </row>
    <row r="542" spans="1:12" x14ac:dyDescent="0.2">
      <c r="A542">
        <v>2790</v>
      </c>
      <c r="B542" s="43">
        <v>259</v>
      </c>
      <c r="C542" s="43">
        <v>259</v>
      </c>
      <c r="D542" s="43">
        <v>55</v>
      </c>
      <c r="E542" s="31">
        <v>0.21199999999999999</v>
      </c>
      <c r="F542" s="31">
        <v>0.46700000000000003</v>
      </c>
      <c r="G542" s="31">
        <v>0.313</v>
      </c>
      <c r="H542" s="31">
        <v>0.158</v>
      </c>
      <c r="I542" s="31">
        <v>5.3999999999999999E-2</v>
      </c>
      <c r="J542" s="31">
        <v>0.21400778200000001</v>
      </c>
      <c r="K542" s="31">
        <v>8.0000000000000002E-3</v>
      </c>
      <c r="L542" s="29">
        <f t="shared" si="8"/>
        <v>1.7973790322580645</v>
      </c>
    </row>
    <row r="543" spans="1:12" x14ac:dyDescent="0.2">
      <c r="A543">
        <v>2792</v>
      </c>
      <c r="B543" s="43">
        <v>215</v>
      </c>
      <c r="C543" s="43">
        <v>215</v>
      </c>
      <c r="D543" s="43">
        <v>65</v>
      </c>
      <c r="E543" s="31">
        <v>0.30199999999999999</v>
      </c>
      <c r="F543" s="31">
        <v>0.29299999999999998</v>
      </c>
      <c r="G543" s="31">
        <v>0.36699999999999999</v>
      </c>
      <c r="H543" s="31">
        <v>0.16300000000000001</v>
      </c>
      <c r="I543" s="31">
        <v>0.14000000000000001</v>
      </c>
      <c r="J543" s="31">
        <v>0.31400966200000002</v>
      </c>
      <c r="K543" s="31">
        <v>3.6999999999999998E-2</v>
      </c>
      <c r="L543" s="29">
        <f t="shared" si="8"/>
        <v>2.1557632398753896</v>
      </c>
    </row>
    <row r="544" spans="1:12" x14ac:dyDescent="0.2">
      <c r="A544">
        <v>2793</v>
      </c>
      <c r="B544" s="43">
        <v>194</v>
      </c>
      <c r="C544" s="43">
        <v>194</v>
      </c>
      <c r="D544" s="43">
        <v>107</v>
      </c>
      <c r="E544" s="31">
        <v>0.55200000000000005</v>
      </c>
      <c r="F544" s="31">
        <v>0.186</v>
      </c>
      <c r="G544" s="31">
        <v>0.26300000000000001</v>
      </c>
      <c r="H544" s="31">
        <v>0.28399999999999997</v>
      </c>
      <c r="I544" s="31">
        <v>0.26800000000000002</v>
      </c>
      <c r="J544" s="31">
        <v>0.551546392</v>
      </c>
      <c r="K544" s="31">
        <v>0</v>
      </c>
      <c r="L544" s="29">
        <f t="shared" si="8"/>
        <v>2.6360000000000001</v>
      </c>
    </row>
    <row r="545" spans="1:12" x14ac:dyDescent="0.2">
      <c r="A545">
        <v>2795</v>
      </c>
      <c r="B545" s="43">
        <v>377</v>
      </c>
      <c r="C545" s="43">
        <v>377</v>
      </c>
      <c r="D545" s="43">
        <v>68</v>
      </c>
      <c r="E545" s="31">
        <v>0.18</v>
      </c>
      <c r="F545" s="31">
        <v>0.54900000000000004</v>
      </c>
      <c r="G545" s="31">
        <v>0.23100000000000001</v>
      </c>
      <c r="H545" s="31">
        <v>0.13800000000000001</v>
      </c>
      <c r="I545" s="31">
        <v>4.2000000000000003E-2</v>
      </c>
      <c r="J545" s="31">
        <v>0.18784530399999999</v>
      </c>
      <c r="K545" s="31">
        <v>0.04</v>
      </c>
      <c r="L545" s="29">
        <f t="shared" si="8"/>
        <v>1.6593750000000003</v>
      </c>
    </row>
    <row r="546" spans="1:12" x14ac:dyDescent="0.2">
      <c r="A546">
        <v>2796</v>
      </c>
      <c r="B546" s="43">
        <v>164</v>
      </c>
      <c r="C546" s="43">
        <v>164</v>
      </c>
      <c r="D546" s="43">
        <v>112</v>
      </c>
      <c r="E546" s="31">
        <v>0.68300000000000005</v>
      </c>
      <c r="F546" s="31">
        <v>0.122</v>
      </c>
      <c r="G546" s="31">
        <v>0.183</v>
      </c>
      <c r="H546" s="31">
        <v>0.28699999999999998</v>
      </c>
      <c r="I546" s="31">
        <v>0.39600000000000002</v>
      </c>
      <c r="J546" s="31">
        <v>0.69135802499999999</v>
      </c>
      <c r="K546" s="31">
        <v>1.2E-2</v>
      </c>
      <c r="L546" s="29">
        <f t="shared" si="8"/>
        <v>2.9686234817813766</v>
      </c>
    </row>
    <row r="547" spans="1:12" x14ac:dyDescent="0.2">
      <c r="A547">
        <v>2797</v>
      </c>
      <c r="B547" s="43">
        <v>509</v>
      </c>
      <c r="C547" s="43">
        <v>509</v>
      </c>
      <c r="D547" s="43">
        <v>135</v>
      </c>
      <c r="E547" s="31">
        <v>0.26500000000000001</v>
      </c>
      <c r="F547" s="31">
        <v>0.46</v>
      </c>
      <c r="G547" s="31">
        <v>0.218</v>
      </c>
      <c r="H547" s="31">
        <v>0.14699999999999999</v>
      </c>
      <c r="I547" s="31">
        <v>0.11799999999999999</v>
      </c>
      <c r="J547" s="31">
        <v>0.28125</v>
      </c>
      <c r="K547" s="31">
        <v>5.7000000000000002E-2</v>
      </c>
      <c r="L547" s="29">
        <f t="shared" si="8"/>
        <v>1.9183457051961825</v>
      </c>
    </row>
    <row r="548" spans="1:12" x14ac:dyDescent="0.2">
      <c r="A548">
        <v>2798</v>
      </c>
      <c r="B548" s="43">
        <v>186</v>
      </c>
      <c r="C548" s="43">
        <v>186</v>
      </c>
      <c r="D548" s="43">
        <v>98</v>
      </c>
      <c r="E548" s="31">
        <v>0.52700000000000002</v>
      </c>
      <c r="F548" s="31">
        <v>0.188</v>
      </c>
      <c r="G548" s="31">
        <v>0.24199999999999999</v>
      </c>
      <c r="H548" s="31">
        <v>0.312</v>
      </c>
      <c r="I548" s="31">
        <v>0.215</v>
      </c>
      <c r="J548" s="31">
        <v>0.55056179800000005</v>
      </c>
      <c r="K548" s="31">
        <v>4.2999999999999997E-2</v>
      </c>
      <c r="L548" s="29">
        <f t="shared" si="8"/>
        <v>2.5788923719958206</v>
      </c>
    </row>
    <row r="549" spans="1:12" x14ac:dyDescent="0.2">
      <c r="A549">
        <v>2799</v>
      </c>
      <c r="B549" s="43">
        <v>229</v>
      </c>
      <c r="C549" s="43">
        <v>231</v>
      </c>
      <c r="D549" s="43">
        <v>108</v>
      </c>
      <c r="E549" s="31">
        <v>0.46800000000000003</v>
      </c>
      <c r="F549" s="31">
        <v>0.31</v>
      </c>
      <c r="G549" s="31">
        <v>0.19700000000000001</v>
      </c>
      <c r="H549" s="31">
        <v>0.25800000000000001</v>
      </c>
      <c r="I549" s="31">
        <v>0.20499999999999999</v>
      </c>
      <c r="J549" s="31">
        <v>0.47747747699999998</v>
      </c>
      <c r="K549" s="31">
        <v>3.1E-2</v>
      </c>
      <c r="L549" s="29">
        <f t="shared" si="8"/>
        <v>2.3715170278637774</v>
      </c>
    </row>
    <row r="550" spans="1:12" x14ac:dyDescent="0.2">
      <c r="A550">
        <v>2800</v>
      </c>
      <c r="B550" s="43">
        <v>63</v>
      </c>
      <c r="C550" s="43">
        <v>63</v>
      </c>
      <c r="D550" s="43">
        <v>16</v>
      </c>
      <c r="E550" s="31">
        <v>0.254</v>
      </c>
      <c r="F550" s="31">
        <v>0.52400000000000002</v>
      </c>
      <c r="G550" s="31">
        <v>0.222</v>
      </c>
      <c r="H550" s="31">
        <v>0.19</v>
      </c>
      <c r="I550" s="31">
        <v>6.3E-2</v>
      </c>
      <c r="J550" s="31">
        <v>0.253968254</v>
      </c>
      <c r="K550" s="31">
        <v>0</v>
      </c>
      <c r="L550" s="29">
        <f t="shared" si="8"/>
        <v>1.79</v>
      </c>
    </row>
    <row r="551" spans="1:12" x14ac:dyDescent="0.2">
      <c r="A551">
        <v>2801</v>
      </c>
      <c r="E551" s="31">
        <v>0.28100000000000003</v>
      </c>
      <c r="F551" s="31">
        <v>0.35899999999999999</v>
      </c>
      <c r="G551" s="31">
        <v>0.34699999999999998</v>
      </c>
      <c r="H551" s="31">
        <v>0.17399999999999999</v>
      </c>
      <c r="I551" s="31">
        <v>0.108</v>
      </c>
      <c r="J551" s="31">
        <v>0.28484848499999998</v>
      </c>
      <c r="K551" s="31">
        <v>1.2E-2</v>
      </c>
      <c r="L551" s="29">
        <f t="shared" si="8"/>
        <v>2.0313765182186234</v>
      </c>
    </row>
    <row r="552" spans="1:12" x14ac:dyDescent="0.2">
      <c r="A552">
        <v>2802</v>
      </c>
      <c r="B552" s="43">
        <v>218</v>
      </c>
      <c r="C552" s="43">
        <v>218</v>
      </c>
      <c r="D552" s="43">
        <v>54</v>
      </c>
      <c r="E552" s="31">
        <v>0.248</v>
      </c>
      <c r="F552" s="31">
        <v>0.47699999999999998</v>
      </c>
      <c r="G552" s="31">
        <v>0.25700000000000001</v>
      </c>
      <c r="H552" s="31">
        <v>0.14699999999999999</v>
      </c>
      <c r="I552" s="31">
        <v>0.10100000000000001</v>
      </c>
      <c r="J552" s="31">
        <v>0.25233644900000002</v>
      </c>
      <c r="K552" s="31">
        <v>1.7999999999999999E-2</v>
      </c>
      <c r="L552" s="29">
        <f t="shared" si="8"/>
        <v>1.8696537678207739</v>
      </c>
    </row>
    <row r="553" spans="1:12" x14ac:dyDescent="0.2">
      <c r="A553">
        <v>2803</v>
      </c>
      <c r="B553" s="43">
        <v>164</v>
      </c>
      <c r="C553" s="43">
        <v>164</v>
      </c>
      <c r="D553" s="43">
        <v>43</v>
      </c>
      <c r="E553" s="31">
        <v>0.26200000000000001</v>
      </c>
      <c r="F553" s="31">
        <v>0.42699999999999999</v>
      </c>
      <c r="G553" s="31">
        <v>0.29899999999999999</v>
      </c>
      <c r="H553" s="31">
        <v>0.152</v>
      </c>
      <c r="I553" s="31">
        <v>0.11</v>
      </c>
      <c r="J553" s="31">
        <v>0.26543209899999998</v>
      </c>
      <c r="K553" s="31">
        <v>1.2E-2</v>
      </c>
      <c r="L553" s="29">
        <f t="shared" si="8"/>
        <v>1.9443319838056679</v>
      </c>
    </row>
    <row r="554" spans="1:12" x14ac:dyDescent="0.2">
      <c r="A554">
        <v>2804</v>
      </c>
      <c r="B554" s="43">
        <v>160</v>
      </c>
      <c r="C554" s="43">
        <v>160</v>
      </c>
      <c r="D554" s="43">
        <v>53</v>
      </c>
      <c r="E554" s="31">
        <v>0.33100000000000002</v>
      </c>
      <c r="F554" s="31">
        <v>0.36299999999999999</v>
      </c>
      <c r="G554" s="31">
        <v>0.30599999999999999</v>
      </c>
      <c r="H554" s="31">
        <v>0.23100000000000001</v>
      </c>
      <c r="I554" s="31">
        <v>0.1</v>
      </c>
      <c r="J554" s="31">
        <v>0.33124999999999999</v>
      </c>
      <c r="K554" s="31">
        <v>0</v>
      </c>
      <c r="L554" s="29">
        <f t="shared" si="8"/>
        <v>2.0680000000000001</v>
      </c>
    </row>
    <row r="555" spans="1:12" x14ac:dyDescent="0.2">
      <c r="A555">
        <v>2805</v>
      </c>
      <c r="B555" s="43">
        <v>218</v>
      </c>
      <c r="C555" s="43">
        <v>218</v>
      </c>
      <c r="D555" s="43">
        <v>180</v>
      </c>
      <c r="E555" s="31">
        <v>0.82599999999999996</v>
      </c>
      <c r="F555" s="31">
        <v>3.6999999999999998E-2</v>
      </c>
      <c r="G555" s="31">
        <v>0.11899999999999999</v>
      </c>
      <c r="H555" s="31">
        <v>0.33900000000000002</v>
      </c>
      <c r="I555" s="31">
        <v>0.48599999999999999</v>
      </c>
      <c r="J555" s="31">
        <v>0.841121495</v>
      </c>
      <c r="K555" s="31">
        <v>1.7999999999999999E-2</v>
      </c>
      <c r="L555" s="29">
        <f t="shared" si="8"/>
        <v>3.2953156822810588</v>
      </c>
    </row>
    <row r="556" spans="1:12" x14ac:dyDescent="0.2">
      <c r="A556">
        <v>2806</v>
      </c>
      <c r="B556" s="43">
        <v>163</v>
      </c>
      <c r="C556" s="43">
        <v>163</v>
      </c>
      <c r="D556" s="43">
        <v>51</v>
      </c>
      <c r="E556" s="31">
        <v>0.313</v>
      </c>
      <c r="F556" s="31">
        <v>0.36799999999999999</v>
      </c>
      <c r="G556" s="31">
        <v>0.29399999999999998</v>
      </c>
      <c r="H556" s="31">
        <v>0.221</v>
      </c>
      <c r="I556" s="31">
        <v>9.1999999999999998E-2</v>
      </c>
      <c r="J556" s="31">
        <v>0.32075471700000002</v>
      </c>
      <c r="K556" s="31">
        <v>2.5000000000000001E-2</v>
      </c>
      <c r="L556" s="29">
        <f t="shared" si="8"/>
        <v>2.0379487179487179</v>
      </c>
    </row>
    <row r="557" spans="1:12" x14ac:dyDescent="0.2">
      <c r="A557">
        <v>2807</v>
      </c>
      <c r="B557" s="43">
        <v>436</v>
      </c>
      <c r="C557" s="43">
        <v>436</v>
      </c>
      <c r="D557" s="43">
        <v>124</v>
      </c>
      <c r="E557" s="31">
        <v>0.28399999999999997</v>
      </c>
      <c r="F557" s="31">
        <v>0.34599999999999997</v>
      </c>
      <c r="G557" s="31">
        <v>0.26600000000000001</v>
      </c>
      <c r="H557" s="31">
        <v>0.18099999999999999</v>
      </c>
      <c r="I557" s="31">
        <v>0.10299999999999999</v>
      </c>
      <c r="J557" s="31">
        <v>0.31713554999999999</v>
      </c>
      <c r="K557" s="31">
        <v>0.10299999999999999</v>
      </c>
      <c r="L557" s="29">
        <f t="shared" si="8"/>
        <v>2.043478260869565</v>
      </c>
    </row>
    <row r="558" spans="1:12" x14ac:dyDescent="0.2">
      <c r="A558">
        <v>2808</v>
      </c>
      <c r="E558" s="31">
        <v>0.39100000000000001</v>
      </c>
      <c r="F558" s="31">
        <v>0.30099999999999999</v>
      </c>
      <c r="G558" s="31">
        <v>0.30099999999999999</v>
      </c>
      <c r="H558" s="31">
        <v>0.22600000000000001</v>
      </c>
      <c r="I558" s="31">
        <v>0.16500000000000001</v>
      </c>
      <c r="J558" s="31">
        <v>0.393939394</v>
      </c>
      <c r="K558" s="31">
        <v>8.0000000000000002E-3</v>
      </c>
      <c r="L558" s="29">
        <f t="shared" si="8"/>
        <v>2.2590725806451615</v>
      </c>
    </row>
    <row r="559" spans="1:12" x14ac:dyDescent="0.2">
      <c r="A559">
        <v>2809</v>
      </c>
      <c r="B559" s="43">
        <v>439</v>
      </c>
      <c r="C559" s="43">
        <v>439</v>
      </c>
      <c r="D559" s="43">
        <v>181</v>
      </c>
      <c r="E559" s="31">
        <v>0.41199999999999998</v>
      </c>
      <c r="F559" s="31">
        <v>0.29199999999999998</v>
      </c>
      <c r="G559" s="31">
        <v>0.28899999999999998</v>
      </c>
      <c r="H559" s="31">
        <v>0.219</v>
      </c>
      <c r="I559" s="31">
        <v>0.19400000000000001</v>
      </c>
      <c r="J559" s="31">
        <v>0.41513761500000002</v>
      </c>
      <c r="K559" s="31">
        <v>7.0000000000000001E-3</v>
      </c>
      <c r="L559" s="29">
        <f t="shared" si="8"/>
        <v>2.3192346424974821</v>
      </c>
    </row>
    <row r="560" spans="1:12" x14ac:dyDescent="0.2">
      <c r="A560">
        <v>2810</v>
      </c>
      <c r="E560" s="31">
        <v>0.183</v>
      </c>
      <c r="F560" s="31">
        <v>0.48599999999999999</v>
      </c>
      <c r="G560" s="31">
        <v>0.312</v>
      </c>
      <c r="H560" s="31">
        <v>0.11899999999999999</v>
      </c>
      <c r="I560" s="31">
        <v>6.4000000000000001E-2</v>
      </c>
      <c r="J560" s="31">
        <v>0.186915888</v>
      </c>
      <c r="K560" s="31">
        <v>1.7999999999999999E-2</v>
      </c>
      <c r="L560" s="29">
        <f t="shared" si="8"/>
        <v>1.7545824847250509</v>
      </c>
    </row>
    <row r="561" spans="1:12" x14ac:dyDescent="0.2">
      <c r="A561">
        <v>2811</v>
      </c>
      <c r="B561" s="43">
        <v>246</v>
      </c>
      <c r="C561" s="43">
        <v>246</v>
      </c>
      <c r="D561" s="43">
        <v>138</v>
      </c>
      <c r="E561" s="31">
        <v>0.56100000000000005</v>
      </c>
      <c r="F561" s="31">
        <v>0.17499999999999999</v>
      </c>
      <c r="G561" s="31">
        <v>0.25600000000000001</v>
      </c>
      <c r="H561" s="31">
        <v>0.317</v>
      </c>
      <c r="I561" s="31">
        <v>0.24399999999999999</v>
      </c>
      <c r="J561" s="31">
        <v>0.56557376999999998</v>
      </c>
      <c r="K561" s="31">
        <v>8.0000000000000002E-3</v>
      </c>
      <c r="L561" s="29">
        <f t="shared" si="8"/>
        <v>2.63508064516129</v>
      </c>
    </row>
    <row r="562" spans="1:12" x14ac:dyDescent="0.2">
      <c r="A562">
        <v>2813</v>
      </c>
      <c r="B562" s="43">
        <v>536</v>
      </c>
      <c r="C562" s="43">
        <v>536</v>
      </c>
      <c r="D562" s="43">
        <v>111</v>
      </c>
      <c r="E562" s="31">
        <v>0.20699999999999999</v>
      </c>
      <c r="F562" s="31">
        <v>0.50700000000000001</v>
      </c>
      <c r="G562" s="31">
        <v>0.23499999999999999</v>
      </c>
      <c r="H562" s="31">
        <v>0.14399999999999999</v>
      </c>
      <c r="I562" s="31">
        <v>6.3E-2</v>
      </c>
      <c r="J562" s="31">
        <v>0.21807465600000001</v>
      </c>
      <c r="K562" s="31">
        <v>0.05</v>
      </c>
      <c r="L562" s="29">
        <f t="shared" si="8"/>
        <v>1.7484210526315789</v>
      </c>
    </row>
    <row r="563" spans="1:12" x14ac:dyDescent="0.2">
      <c r="A563">
        <v>2814</v>
      </c>
      <c r="B563" s="43">
        <v>236</v>
      </c>
      <c r="C563" s="43">
        <v>236</v>
      </c>
      <c r="D563" s="43">
        <v>78</v>
      </c>
      <c r="E563" s="31">
        <v>0.33100000000000002</v>
      </c>
      <c r="F563" s="31">
        <v>0.36399999999999999</v>
      </c>
      <c r="G563" s="31">
        <v>0.30099999999999999</v>
      </c>
      <c r="H563" s="31">
        <v>0.22</v>
      </c>
      <c r="I563" s="31">
        <v>0.11</v>
      </c>
      <c r="J563" s="31">
        <v>0.33191489400000002</v>
      </c>
      <c r="K563" s="31">
        <v>4.0000000000000001E-3</v>
      </c>
      <c r="L563" s="29">
        <f t="shared" si="8"/>
        <v>2.0742971887550201</v>
      </c>
    </row>
    <row r="564" spans="1:12" x14ac:dyDescent="0.2">
      <c r="A564">
        <v>2816</v>
      </c>
      <c r="B564" s="43">
        <v>140</v>
      </c>
      <c r="C564" s="43">
        <v>140</v>
      </c>
      <c r="D564" s="43">
        <v>103</v>
      </c>
      <c r="E564" s="31">
        <v>0.73599999999999999</v>
      </c>
      <c r="F564" s="31">
        <v>0.107</v>
      </c>
      <c r="G564" s="31">
        <v>0.157</v>
      </c>
      <c r="H564" s="31">
        <v>0.314</v>
      </c>
      <c r="I564" s="31">
        <v>0.42099999999999999</v>
      </c>
      <c r="J564" s="31">
        <v>0.735714286</v>
      </c>
      <c r="K564" s="31">
        <v>0</v>
      </c>
      <c r="L564" s="29">
        <f t="shared" si="8"/>
        <v>3.0469999999999997</v>
      </c>
    </row>
    <row r="565" spans="1:12" x14ac:dyDescent="0.2">
      <c r="A565">
        <v>2817</v>
      </c>
      <c r="B565" s="43">
        <v>150</v>
      </c>
      <c r="C565" s="43">
        <v>150</v>
      </c>
      <c r="D565" s="43">
        <v>56</v>
      </c>
      <c r="E565" s="31">
        <v>0.373</v>
      </c>
      <c r="F565" s="31">
        <v>0.38</v>
      </c>
      <c r="G565" s="31">
        <v>0.24</v>
      </c>
      <c r="H565" s="31">
        <v>0.2</v>
      </c>
      <c r="I565" s="31">
        <v>0.17299999999999999</v>
      </c>
      <c r="J565" s="31">
        <v>0.37583892600000002</v>
      </c>
      <c r="K565" s="31">
        <v>7.0000000000000001E-3</v>
      </c>
      <c r="L565" s="29">
        <f t="shared" si="8"/>
        <v>2.1671701913393759</v>
      </c>
    </row>
    <row r="566" spans="1:12" x14ac:dyDescent="0.2">
      <c r="A566">
        <v>2818</v>
      </c>
      <c r="B566" s="43">
        <v>269</v>
      </c>
      <c r="C566" s="43">
        <v>269</v>
      </c>
      <c r="D566" s="43">
        <v>87</v>
      </c>
      <c r="E566" s="31">
        <v>0.32300000000000001</v>
      </c>
      <c r="F566" s="31">
        <v>0.36399999999999999</v>
      </c>
      <c r="G566" s="31">
        <v>0.29399999999999998</v>
      </c>
      <c r="H566" s="31">
        <v>0.20100000000000001</v>
      </c>
      <c r="I566" s="31">
        <v>0.123</v>
      </c>
      <c r="J566" s="31">
        <v>0.32954545499999999</v>
      </c>
      <c r="K566" s="31">
        <v>1.9E-2</v>
      </c>
      <c r="L566" s="29">
        <f t="shared" si="8"/>
        <v>2.0866462793068297</v>
      </c>
    </row>
    <row r="567" spans="1:12" x14ac:dyDescent="0.2">
      <c r="A567">
        <v>2819</v>
      </c>
      <c r="B567" s="43">
        <v>240</v>
      </c>
      <c r="C567" s="43">
        <v>240</v>
      </c>
      <c r="D567" s="43">
        <v>120</v>
      </c>
      <c r="E567" s="31">
        <v>0.5</v>
      </c>
      <c r="F567" s="31">
        <v>0.246</v>
      </c>
      <c r="G567" s="31">
        <v>0.25</v>
      </c>
      <c r="H567" s="31">
        <v>0.30399999999999999</v>
      </c>
      <c r="I567" s="31">
        <v>0.19600000000000001</v>
      </c>
      <c r="J567" s="31">
        <v>0.50209205000000001</v>
      </c>
      <c r="K567" s="31">
        <v>4.0000000000000001E-3</v>
      </c>
      <c r="L567" s="29">
        <f t="shared" si="8"/>
        <v>2.4518072289156629</v>
      </c>
    </row>
    <row r="568" spans="1:12" x14ac:dyDescent="0.2">
      <c r="A568">
        <v>2821</v>
      </c>
      <c r="B568" s="43">
        <v>268</v>
      </c>
      <c r="C568" s="43">
        <v>268</v>
      </c>
      <c r="D568" s="43">
        <v>158</v>
      </c>
      <c r="E568" s="31">
        <v>0.59</v>
      </c>
      <c r="F568" s="31">
        <v>0.17499999999999999</v>
      </c>
      <c r="G568" s="31">
        <v>0.23499999999999999</v>
      </c>
      <c r="H568" s="31">
        <v>0.29499999999999998</v>
      </c>
      <c r="I568" s="31">
        <v>0.29499999999999998</v>
      </c>
      <c r="J568" s="31">
        <v>0.58955223899999998</v>
      </c>
      <c r="K568" s="31">
        <v>0</v>
      </c>
      <c r="L568" s="29">
        <f t="shared" si="8"/>
        <v>2.71</v>
      </c>
    </row>
    <row r="569" spans="1:12" x14ac:dyDescent="0.2">
      <c r="A569">
        <v>2822</v>
      </c>
      <c r="B569" s="43">
        <v>126</v>
      </c>
      <c r="C569" s="43">
        <v>126</v>
      </c>
      <c r="D569" s="43">
        <v>85</v>
      </c>
      <c r="E569" s="31">
        <v>0.67500000000000004</v>
      </c>
      <c r="F569" s="31">
        <v>7.9000000000000001E-2</v>
      </c>
      <c r="G569" s="31">
        <v>0.246</v>
      </c>
      <c r="H569" s="31">
        <v>0.34899999999999998</v>
      </c>
      <c r="I569" s="31">
        <v>0.32500000000000001</v>
      </c>
      <c r="J569" s="31">
        <v>0.674603175</v>
      </c>
      <c r="K569" s="31">
        <v>0</v>
      </c>
      <c r="L569" s="29">
        <f t="shared" si="8"/>
        <v>2.9180000000000001</v>
      </c>
    </row>
    <row r="570" spans="1:12" x14ac:dyDescent="0.2">
      <c r="A570">
        <v>2823</v>
      </c>
      <c r="B570" s="43">
        <v>177</v>
      </c>
      <c r="C570" s="43">
        <v>177</v>
      </c>
      <c r="D570" s="43">
        <v>78</v>
      </c>
      <c r="E570" s="31">
        <v>0.441</v>
      </c>
      <c r="F570" s="31">
        <v>0.23699999999999999</v>
      </c>
      <c r="G570" s="31">
        <v>0.32200000000000001</v>
      </c>
      <c r="H570" s="31">
        <v>0.23699999999999999</v>
      </c>
      <c r="I570" s="31">
        <v>0.20300000000000001</v>
      </c>
      <c r="J570" s="31">
        <v>0.44067796599999998</v>
      </c>
      <c r="K570" s="31">
        <v>0</v>
      </c>
      <c r="L570" s="29">
        <f t="shared" si="8"/>
        <v>2.4039999999999999</v>
      </c>
    </row>
    <row r="571" spans="1:12" x14ac:dyDescent="0.2">
      <c r="A571">
        <v>2824</v>
      </c>
      <c r="B571" s="43">
        <v>289</v>
      </c>
      <c r="C571" s="43">
        <v>289</v>
      </c>
      <c r="D571" s="43">
        <v>74</v>
      </c>
      <c r="E571" s="31">
        <v>0.25600000000000001</v>
      </c>
      <c r="F571" s="31">
        <v>0.41199999999999998</v>
      </c>
      <c r="G571" s="31">
        <v>0.32900000000000001</v>
      </c>
      <c r="H571" s="31">
        <v>0.183</v>
      </c>
      <c r="I571" s="31">
        <v>7.2999999999999995E-2</v>
      </c>
      <c r="J571" s="31">
        <v>0.25694444399999999</v>
      </c>
      <c r="K571" s="31">
        <v>3.0000000000000001E-3</v>
      </c>
      <c r="L571" s="29">
        <f t="shared" si="8"/>
        <v>1.9167502507522569</v>
      </c>
    </row>
    <row r="572" spans="1:12" x14ac:dyDescent="0.2">
      <c r="A572">
        <v>2825</v>
      </c>
      <c r="B572" s="43">
        <v>248</v>
      </c>
      <c r="C572" s="43">
        <v>248</v>
      </c>
      <c r="D572" s="43">
        <v>94</v>
      </c>
      <c r="E572" s="31">
        <v>0.379</v>
      </c>
      <c r="F572" s="31">
        <v>0.33500000000000002</v>
      </c>
      <c r="G572" s="31">
        <v>0.28599999999999998</v>
      </c>
      <c r="H572" s="31">
        <v>0.246</v>
      </c>
      <c r="I572" s="31">
        <v>0.13300000000000001</v>
      </c>
      <c r="J572" s="31">
        <v>0.37903225800000001</v>
      </c>
      <c r="K572" s="31">
        <v>0</v>
      </c>
      <c r="L572" s="29">
        <f t="shared" si="8"/>
        <v>2.177</v>
      </c>
    </row>
    <row r="573" spans="1:12" x14ac:dyDescent="0.2">
      <c r="A573">
        <v>2826</v>
      </c>
      <c r="B573" s="43">
        <v>405</v>
      </c>
      <c r="C573" s="43">
        <v>405</v>
      </c>
      <c r="D573" s="43">
        <v>111</v>
      </c>
      <c r="E573" s="31">
        <v>0.27400000000000002</v>
      </c>
      <c r="F573" s="31">
        <v>0.41199999999999998</v>
      </c>
      <c r="G573" s="31">
        <v>0.311</v>
      </c>
      <c r="H573" s="31">
        <v>0.16300000000000001</v>
      </c>
      <c r="I573" s="31">
        <v>0.111</v>
      </c>
      <c r="J573" s="31">
        <v>0.274752475</v>
      </c>
      <c r="K573" s="31">
        <v>2E-3</v>
      </c>
      <c r="L573" s="29">
        <f t="shared" si="8"/>
        <v>1.9709418837675352</v>
      </c>
    </row>
    <row r="574" spans="1:12" x14ac:dyDescent="0.2">
      <c r="A574">
        <v>2827</v>
      </c>
      <c r="B574" s="43">
        <v>281</v>
      </c>
      <c r="C574" s="43">
        <v>281</v>
      </c>
      <c r="D574" s="43">
        <v>170</v>
      </c>
      <c r="E574" s="31">
        <v>0.60499999999999998</v>
      </c>
      <c r="F574" s="31">
        <v>0.19600000000000001</v>
      </c>
      <c r="G574" s="31">
        <v>0.192</v>
      </c>
      <c r="H574" s="31">
        <v>0.27400000000000002</v>
      </c>
      <c r="I574" s="31">
        <v>0.33100000000000002</v>
      </c>
      <c r="J574" s="31">
        <v>0.60931899599999995</v>
      </c>
      <c r="K574" s="31">
        <v>7.0000000000000001E-3</v>
      </c>
      <c r="L574" s="29">
        <f t="shared" si="8"/>
        <v>2.7452165156092647</v>
      </c>
    </row>
    <row r="575" spans="1:12" x14ac:dyDescent="0.2">
      <c r="A575">
        <v>2828</v>
      </c>
      <c r="B575" s="43">
        <v>378</v>
      </c>
      <c r="C575" s="43">
        <v>378</v>
      </c>
      <c r="D575" s="43">
        <v>146</v>
      </c>
      <c r="E575" s="31">
        <v>0.38600000000000001</v>
      </c>
      <c r="F575" s="31">
        <v>0.28599999999999998</v>
      </c>
      <c r="G575" s="31">
        <v>0.312</v>
      </c>
      <c r="H575" s="31">
        <v>0.24299999999999999</v>
      </c>
      <c r="I575" s="31">
        <v>0.14299999999999999</v>
      </c>
      <c r="J575" s="31">
        <v>0.39247311800000001</v>
      </c>
      <c r="K575" s="31">
        <v>1.6E-2</v>
      </c>
      <c r="L575" s="29">
        <f t="shared" si="8"/>
        <v>2.2469512195121948</v>
      </c>
    </row>
    <row r="576" spans="1:12" x14ac:dyDescent="0.2">
      <c r="A576">
        <v>2829</v>
      </c>
      <c r="B576" s="43">
        <v>236</v>
      </c>
      <c r="C576" s="43">
        <v>236</v>
      </c>
      <c r="D576" s="43">
        <v>98</v>
      </c>
      <c r="E576" s="31">
        <v>0.41499999999999998</v>
      </c>
      <c r="F576" s="31">
        <v>0.26300000000000001</v>
      </c>
      <c r="G576" s="31">
        <v>0.309</v>
      </c>
      <c r="H576" s="31">
        <v>0.22</v>
      </c>
      <c r="I576" s="31">
        <v>0.19500000000000001</v>
      </c>
      <c r="J576" s="31">
        <v>0.42060085800000002</v>
      </c>
      <c r="K576" s="31">
        <v>1.2999999999999999E-2</v>
      </c>
      <c r="L576" s="29">
        <f t="shared" si="8"/>
        <v>2.3515704154002024</v>
      </c>
    </row>
    <row r="577" spans="1:12" x14ac:dyDescent="0.2">
      <c r="A577">
        <v>2830</v>
      </c>
      <c r="B577" s="43">
        <v>94</v>
      </c>
      <c r="C577" s="43">
        <v>94</v>
      </c>
      <c r="D577" s="43">
        <v>54</v>
      </c>
      <c r="E577" s="31">
        <v>0.57399999999999995</v>
      </c>
      <c r="F577" s="31">
        <v>0.18099999999999999</v>
      </c>
      <c r="G577" s="31">
        <v>0.245</v>
      </c>
      <c r="H577" s="31">
        <v>0.28699999999999998</v>
      </c>
      <c r="I577" s="31">
        <v>0.28699999999999998</v>
      </c>
      <c r="J577" s="31">
        <v>0.57446808500000002</v>
      </c>
      <c r="K577" s="31">
        <v>0</v>
      </c>
      <c r="L577" s="29">
        <f t="shared" si="8"/>
        <v>2.6799999999999997</v>
      </c>
    </row>
    <row r="578" spans="1:12" x14ac:dyDescent="0.2">
      <c r="A578">
        <v>2831</v>
      </c>
      <c r="B578" s="43">
        <v>554</v>
      </c>
      <c r="C578" s="43">
        <v>554</v>
      </c>
      <c r="D578" s="43">
        <v>254</v>
      </c>
      <c r="E578" s="31">
        <v>0.45800000000000002</v>
      </c>
      <c r="F578" s="31">
        <v>0.29099999999999998</v>
      </c>
      <c r="G578" s="31">
        <v>0.24199999999999999</v>
      </c>
      <c r="H578" s="31">
        <v>0.224</v>
      </c>
      <c r="I578" s="31">
        <v>0.23499999999999999</v>
      </c>
      <c r="J578" s="31">
        <v>0.46265938099999998</v>
      </c>
      <c r="K578" s="31">
        <v>8.9999999999999993E-3</v>
      </c>
      <c r="L578" s="29">
        <f t="shared" si="8"/>
        <v>2.4086781029263369</v>
      </c>
    </row>
    <row r="579" spans="1:12" x14ac:dyDescent="0.2">
      <c r="A579">
        <v>2832</v>
      </c>
      <c r="B579" s="43">
        <v>234</v>
      </c>
      <c r="C579" s="43">
        <v>234</v>
      </c>
      <c r="D579" s="43">
        <v>99</v>
      </c>
      <c r="E579" s="31">
        <v>0.42299999999999999</v>
      </c>
      <c r="F579" s="31">
        <v>0.28199999999999997</v>
      </c>
      <c r="G579" s="31">
        <v>0.27800000000000002</v>
      </c>
      <c r="H579" s="31">
        <v>0.22600000000000001</v>
      </c>
      <c r="I579" s="31">
        <v>0.19700000000000001</v>
      </c>
      <c r="J579" s="31">
        <v>0.43043478299999999</v>
      </c>
      <c r="K579" s="31">
        <v>1.7000000000000001E-2</v>
      </c>
      <c r="L579" s="29">
        <f t="shared" ref="L579:L642" si="9">(F579+2*G579+3*H579+4*I579)/(1-K579)</f>
        <v>2.3438453713123097</v>
      </c>
    </row>
    <row r="580" spans="1:12" x14ac:dyDescent="0.2">
      <c r="A580">
        <v>2833</v>
      </c>
      <c r="B580" s="43">
        <v>212</v>
      </c>
      <c r="C580" s="43">
        <v>212</v>
      </c>
      <c r="D580" s="43">
        <v>78</v>
      </c>
      <c r="E580" s="31">
        <v>0.36799999999999999</v>
      </c>
      <c r="F580" s="31">
        <v>0.40600000000000003</v>
      </c>
      <c r="G580" s="31">
        <v>0.222</v>
      </c>
      <c r="H580" s="31">
        <v>0.17</v>
      </c>
      <c r="I580" s="31">
        <v>0.19800000000000001</v>
      </c>
      <c r="J580" s="31">
        <v>0.36966824599999998</v>
      </c>
      <c r="K580" s="31">
        <v>5.0000000000000001E-3</v>
      </c>
      <c r="L580" s="29">
        <f t="shared" si="9"/>
        <v>2.1628140703517591</v>
      </c>
    </row>
    <row r="581" spans="1:12" x14ac:dyDescent="0.2">
      <c r="A581">
        <v>2834</v>
      </c>
      <c r="B581" s="43">
        <v>234</v>
      </c>
      <c r="C581" s="43">
        <v>234</v>
      </c>
      <c r="D581" s="43">
        <v>76</v>
      </c>
      <c r="E581" s="31">
        <v>0.32500000000000001</v>
      </c>
      <c r="F581" s="31">
        <v>0.33800000000000002</v>
      </c>
      <c r="G581" s="31">
        <v>0.33800000000000002</v>
      </c>
      <c r="H581" s="31">
        <v>0.23899999999999999</v>
      </c>
      <c r="I581" s="31">
        <v>8.5000000000000006E-2</v>
      </c>
      <c r="J581" s="31">
        <v>0.32478632499999999</v>
      </c>
      <c r="K581" s="31">
        <v>0</v>
      </c>
      <c r="L581" s="29">
        <f t="shared" si="9"/>
        <v>2.0709999999999997</v>
      </c>
    </row>
    <row r="582" spans="1:12" x14ac:dyDescent="0.2">
      <c r="A582">
        <v>2835</v>
      </c>
      <c r="B582" s="43">
        <v>179</v>
      </c>
      <c r="C582" s="43">
        <v>179</v>
      </c>
      <c r="D582" s="43">
        <v>70</v>
      </c>
      <c r="E582" s="31">
        <v>0.39100000000000001</v>
      </c>
      <c r="F582" s="31">
        <v>0.318</v>
      </c>
      <c r="G582" s="31">
        <v>0.28499999999999998</v>
      </c>
      <c r="H582" s="31">
        <v>0.218</v>
      </c>
      <c r="I582" s="31">
        <v>0.17299999999999999</v>
      </c>
      <c r="J582" s="31">
        <v>0.39325842700000002</v>
      </c>
      <c r="K582" s="31">
        <v>6.0000000000000001E-3</v>
      </c>
      <c r="L582" s="29">
        <f t="shared" si="9"/>
        <v>2.2474849094567406</v>
      </c>
    </row>
    <row r="583" spans="1:12" x14ac:dyDescent="0.2">
      <c r="A583">
        <v>2836</v>
      </c>
      <c r="B583" s="43">
        <v>49</v>
      </c>
      <c r="C583" s="43">
        <v>49</v>
      </c>
      <c r="D583" s="43">
        <v>19</v>
      </c>
      <c r="E583" s="31">
        <v>0.38800000000000001</v>
      </c>
      <c r="F583" s="31">
        <v>0.26500000000000001</v>
      </c>
      <c r="G583" s="31">
        <v>0.34699999999999998</v>
      </c>
      <c r="H583" s="31">
        <v>0.245</v>
      </c>
      <c r="I583" s="31">
        <v>0.14299999999999999</v>
      </c>
      <c r="J583" s="31">
        <v>0.38775510200000002</v>
      </c>
      <c r="K583" s="31">
        <v>0</v>
      </c>
      <c r="L583" s="29">
        <f t="shared" si="9"/>
        <v>2.266</v>
      </c>
    </row>
    <row r="584" spans="1:12" x14ac:dyDescent="0.2">
      <c r="A584">
        <v>2838</v>
      </c>
      <c r="B584" s="43">
        <v>482</v>
      </c>
      <c r="C584" s="43">
        <v>482</v>
      </c>
      <c r="D584" s="43">
        <v>365</v>
      </c>
      <c r="E584" s="31">
        <v>0.75700000000000001</v>
      </c>
      <c r="F584" s="31">
        <v>7.6999999999999999E-2</v>
      </c>
      <c r="G584" s="31">
        <v>0.14499999999999999</v>
      </c>
      <c r="H584" s="31">
        <v>0.311</v>
      </c>
      <c r="I584" s="31">
        <v>0.44600000000000001</v>
      </c>
      <c r="J584" s="31">
        <v>0.77330508499999995</v>
      </c>
      <c r="K584" s="31">
        <v>2.1000000000000001E-2</v>
      </c>
      <c r="L584" s="29">
        <f t="shared" si="9"/>
        <v>3.1501532175689482</v>
      </c>
    </row>
    <row r="585" spans="1:12" x14ac:dyDescent="0.2">
      <c r="A585">
        <v>2839</v>
      </c>
      <c r="B585" s="43">
        <v>854</v>
      </c>
      <c r="C585" s="43">
        <v>854</v>
      </c>
      <c r="D585" s="43">
        <v>399</v>
      </c>
      <c r="E585" s="31">
        <v>0.46700000000000003</v>
      </c>
      <c r="F585" s="31">
        <v>0.28299999999999997</v>
      </c>
      <c r="G585" s="31">
        <v>0.21199999999999999</v>
      </c>
      <c r="H585" s="31">
        <v>0.17399999999999999</v>
      </c>
      <c r="I585" s="31">
        <v>0.29299999999999998</v>
      </c>
      <c r="J585" s="31">
        <v>0.48540146000000001</v>
      </c>
      <c r="K585" s="31">
        <v>3.6999999999999998E-2</v>
      </c>
      <c r="L585" s="29">
        <f t="shared" si="9"/>
        <v>2.4932502596053996</v>
      </c>
    </row>
    <row r="586" spans="1:12" x14ac:dyDescent="0.2">
      <c r="A586">
        <v>2841</v>
      </c>
      <c r="B586" s="43">
        <v>205</v>
      </c>
      <c r="C586" s="43">
        <v>205</v>
      </c>
      <c r="D586" s="43">
        <v>96</v>
      </c>
      <c r="E586" s="31">
        <v>0.46800000000000003</v>
      </c>
      <c r="F586" s="31">
        <v>0.25900000000000001</v>
      </c>
      <c r="G586" s="31">
        <v>0.26800000000000002</v>
      </c>
      <c r="H586" s="31">
        <v>0.24399999999999999</v>
      </c>
      <c r="I586" s="31">
        <v>0.224</v>
      </c>
      <c r="J586" s="31">
        <v>0.47058823500000002</v>
      </c>
      <c r="K586" s="31">
        <v>5.0000000000000001E-3</v>
      </c>
      <c r="L586" s="29">
        <f t="shared" si="9"/>
        <v>2.4351758793969851</v>
      </c>
    </row>
    <row r="587" spans="1:12" x14ac:dyDescent="0.2">
      <c r="A587">
        <v>2842</v>
      </c>
      <c r="B587" s="43">
        <v>352</v>
      </c>
      <c r="C587" s="43">
        <v>352</v>
      </c>
      <c r="D587" s="43">
        <v>210</v>
      </c>
      <c r="E587" s="31">
        <v>0.59699999999999998</v>
      </c>
      <c r="F587" s="31">
        <v>0.20499999999999999</v>
      </c>
      <c r="G587" s="31">
        <v>0.17899999999999999</v>
      </c>
      <c r="H587" s="31">
        <v>0.21</v>
      </c>
      <c r="I587" s="31">
        <v>0.38600000000000001</v>
      </c>
      <c r="J587" s="31">
        <v>0.60869565199999998</v>
      </c>
      <c r="K587" s="31">
        <v>0.02</v>
      </c>
      <c r="L587" s="29">
        <f t="shared" si="9"/>
        <v>2.7928571428571431</v>
      </c>
    </row>
    <row r="588" spans="1:12" x14ac:dyDescent="0.2">
      <c r="A588">
        <v>2844</v>
      </c>
      <c r="B588" s="43">
        <v>329</v>
      </c>
      <c r="C588" s="43">
        <v>329</v>
      </c>
      <c r="D588" s="43">
        <v>152</v>
      </c>
      <c r="E588" s="31">
        <v>0.46200000000000002</v>
      </c>
      <c r="F588" s="31">
        <v>0.28299999999999997</v>
      </c>
      <c r="G588" s="31">
        <v>0.23400000000000001</v>
      </c>
      <c r="H588" s="31">
        <v>0.21</v>
      </c>
      <c r="I588" s="31">
        <v>0.252</v>
      </c>
      <c r="J588" s="31">
        <v>0.47204968899999999</v>
      </c>
      <c r="K588" s="31">
        <v>2.1000000000000001E-2</v>
      </c>
      <c r="L588" s="29">
        <f t="shared" si="9"/>
        <v>2.4402451481103169</v>
      </c>
    </row>
    <row r="589" spans="1:12" x14ac:dyDescent="0.2">
      <c r="A589">
        <v>2846</v>
      </c>
      <c r="B589" s="43">
        <v>237</v>
      </c>
      <c r="C589" s="43">
        <v>237</v>
      </c>
      <c r="D589" s="43">
        <v>178</v>
      </c>
      <c r="E589" s="31">
        <v>0.751</v>
      </c>
      <c r="F589" s="31">
        <v>0.105</v>
      </c>
      <c r="G589" s="31">
        <v>0.14299999999999999</v>
      </c>
      <c r="H589" s="31">
        <v>0.29099999999999998</v>
      </c>
      <c r="I589" s="31">
        <v>0.46</v>
      </c>
      <c r="J589" s="31">
        <v>0.751054852</v>
      </c>
      <c r="K589" s="31">
        <v>0</v>
      </c>
      <c r="L589" s="29">
        <f t="shared" si="9"/>
        <v>3.1040000000000001</v>
      </c>
    </row>
    <row r="590" spans="1:12" x14ac:dyDescent="0.2">
      <c r="A590">
        <v>2847</v>
      </c>
      <c r="B590" s="43">
        <v>238</v>
      </c>
      <c r="C590" s="43">
        <v>238</v>
      </c>
      <c r="D590" s="43">
        <v>183</v>
      </c>
      <c r="E590" s="31">
        <v>0.76900000000000002</v>
      </c>
      <c r="F590" s="31">
        <v>4.2000000000000003E-2</v>
      </c>
      <c r="G590" s="31">
        <v>0.185</v>
      </c>
      <c r="H590" s="31">
        <v>0.252</v>
      </c>
      <c r="I590" s="31">
        <v>0.51700000000000002</v>
      </c>
      <c r="J590" s="31">
        <v>0.77215189900000003</v>
      </c>
      <c r="K590" s="31">
        <v>4.0000000000000001E-3</v>
      </c>
      <c r="L590" s="29">
        <f t="shared" si="9"/>
        <v>3.248995983935743</v>
      </c>
    </row>
    <row r="591" spans="1:12" x14ac:dyDescent="0.2">
      <c r="A591">
        <v>2848</v>
      </c>
      <c r="B591" s="43">
        <v>230</v>
      </c>
      <c r="C591" s="43">
        <v>230</v>
      </c>
      <c r="D591" s="43">
        <v>59</v>
      </c>
      <c r="E591" s="31">
        <v>0.25700000000000001</v>
      </c>
      <c r="F591" s="31">
        <v>0.47799999999999998</v>
      </c>
      <c r="G591" s="31">
        <v>0.22600000000000001</v>
      </c>
      <c r="H591" s="31">
        <v>0.14799999999999999</v>
      </c>
      <c r="I591" s="31">
        <v>0.109</v>
      </c>
      <c r="J591" s="31">
        <v>0.26696832599999998</v>
      </c>
      <c r="K591" s="31">
        <v>3.9E-2</v>
      </c>
      <c r="L591" s="29">
        <f t="shared" si="9"/>
        <v>1.8834547346514048</v>
      </c>
    </row>
    <row r="592" spans="1:12" x14ac:dyDescent="0.2">
      <c r="A592">
        <v>2849</v>
      </c>
      <c r="B592" s="43">
        <v>682</v>
      </c>
      <c r="C592" s="43">
        <v>682</v>
      </c>
      <c r="D592" s="43">
        <v>398</v>
      </c>
      <c r="E592" s="31">
        <v>0.58399999999999996</v>
      </c>
      <c r="F592" s="31">
        <v>0.151</v>
      </c>
      <c r="G592" s="31">
        <v>0.223</v>
      </c>
      <c r="H592" s="31">
        <v>0.34499999999999997</v>
      </c>
      <c r="I592" s="31">
        <v>0.23899999999999999</v>
      </c>
      <c r="J592" s="31">
        <v>0.60949463999999998</v>
      </c>
      <c r="K592" s="31">
        <v>4.2999999999999997E-2</v>
      </c>
      <c r="L592" s="29">
        <f t="shared" si="9"/>
        <v>2.7042842215256009</v>
      </c>
    </row>
    <row r="593" spans="1:12" x14ac:dyDescent="0.2">
      <c r="A593">
        <v>2850</v>
      </c>
      <c r="B593" s="43">
        <v>474</v>
      </c>
      <c r="C593" s="43">
        <v>474</v>
      </c>
      <c r="D593" s="43">
        <v>321</v>
      </c>
      <c r="E593" s="31">
        <v>0.67700000000000005</v>
      </c>
      <c r="F593" s="31">
        <v>0.108</v>
      </c>
      <c r="G593" s="31">
        <v>0.17699999999999999</v>
      </c>
      <c r="H593" s="31">
        <v>0.28499999999999998</v>
      </c>
      <c r="I593" s="31">
        <v>0.39200000000000002</v>
      </c>
      <c r="J593" s="31">
        <v>0.70394736800000002</v>
      </c>
      <c r="K593" s="31">
        <v>3.7999999999999999E-2</v>
      </c>
      <c r="L593" s="29">
        <f t="shared" si="9"/>
        <v>2.998960498960499</v>
      </c>
    </row>
    <row r="594" spans="1:12" x14ac:dyDescent="0.2">
      <c r="A594">
        <v>2851</v>
      </c>
      <c r="B594" s="43">
        <v>297</v>
      </c>
      <c r="C594" s="43">
        <v>297</v>
      </c>
      <c r="D594" s="43">
        <v>79</v>
      </c>
      <c r="E594" s="31">
        <v>0.26600000000000001</v>
      </c>
      <c r="F594" s="31">
        <v>0.42399999999999999</v>
      </c>
      <c r="G594" s="31">
        <v>0.30599999999999999</v>
      </c>
      <c r="H594" s="31">
        <v>0.14799999999999999</v>
      </c>
      <c r="I594" s="31">
        <v>0.11799999999999999</v>
      </c>
      <c r="J594" s="31">
        <v>0.26689189200000002</v>
      </c>
      <c r="K594" s="31">
        <v>3.0000000000000001E-3</v>
      </c>
      <c r="L594" s="29">
        <f t="shared" si="9"/>
        <v>1.9578736208625878</v>
      </c>
    </row>
    <row r="595" spans="1:12" x14ac:dyDescent="0.2">
      <c r="A595">
        <v>2853</v>
      </c>
      <c r="B595" s="43">
        <v>202</v>
      </c>
      <c r="C595" s="43">
        <v>202</v>
      </c>
      <c r="D595" s="43">
        <v>89</v>
      </c>
      <c r="E595" s="31">
        <v>0.441</v>
      </c>
      <c r="F595" s="31">
        <v>0.29199999999999998</v>
      </c>
      <c r="G595" s="31">
        <v>0.26200000000000001</v>
      </c>
      <c r="H595" s="31">
        <v>0.252</v>
      </c>
      <c r="I595" s="31">
        <v>0.188</v>
      </c>
      <c r="J595" s="31">
        <v>0.44278606999999998</v>
      </c>
      <c r="K595" s="31">
        <v>5.0000000000000001E-3</v>
      </c>
      <c r="L595" s="29">
        <f t="shared" si="9"/>
        <v>2.335678391959799</v>
      </c>
    </row>
    <row r="596" spans="1:12" x14ac:dyDescent="0.2">
      <c r="A596">
        <v>2854</v>
      </c>
      <c r="B596" s="43">
        <v>150</v>
      </c>
      <c r="C596" s="43">
        <v>150</v>
      </c>
      <c r="D596" s="43">
        <v>82</v>
      </c>
      <c r="E596" s="31">
        <v>0.54700000000000004</v>
      </c>
      <c r="F596" s="31">
        <v>0.16700000000000001</v>
      </c>
      <c r="G596" s="31">
        <v>0.28699999999999998</v>
      </c>
      <c r="H596" s="31">
        <v>0.32700000000000001</v>
      </c>
      <c r="I596" s="31">
        <v>0.22</v>
      </c>
      <c r="J596" s="31">
        <v>0.546666667</v>
      </c>
      <c r="K596" s="31">
        <v>0</v>
      </c>
      <c r="L596" s="29">
        <f t="shared" si="9"/>
        <v>2.6019999999999999</v>
      </c>
    </row>
    <row r="597" spans="1:12" x14ac:dyDescent="0.2">
      <c r="A597">
        <v>2856</v>
      </c>
      <c r="B597" s="43">
        <v>80</v>
      </c>
      <c r="C597" s="43">
        <v>80</v>
      </c>
      <c r="D597" s="43">
        <v>27</v>
      </c>
      <c r="E597" s="31">
        <v>0.33800000000000002</v>
      </c>
      <c r="F597" s="31">
        <v>0.313</v>
      </c>
      <c r="G597" s="31">
        <v>0.33800000000000002</v>
      </c>
      <c r="H597" s="31">
        <v>0.21299999999999999</v>
      </c>
      <c r="I597" s="31">
        <v>0.125</v>
      </c>
      <c r="J597" s="31">
        <v>0.341772152</v>
      </c>
      <c r="K597" s="31">
        <v>1.2999999999999999E-2</v>
      </c>
      <c r="L597" s="29">
        <f t="shared" si="9"/>
        <v>2.1560283687943262</v>
      </c>
    </row>
    <row r="598" spans="1:12" x14ac:dyDescent="0.2">
      <c r="A598">
        <v>2858</v>
      </c>
      <c r="B598" s="43">
        <v>144</v>
      </c>
      <c r="C598" s="43">
        <v>144</v>
      </c>
      <c r="D598" s="43">
        <v>63</v>
      </c>
      <c r="E598" s="31">
        <v>0.438</v>
      </c>
      <c r="F598" s="31">
        <v>0.24299999999999999</v>
      </c>
      <c r="G598" s="31">
        <v>0.29899999999999999</v>
      </c>
      <c r="H598" s="31">
        <v>0.22900000000000001</v>
      </c>
      <c r="I598" s="31">
        <v>0.20799999999999999</v>
      </c>
      <c r="J598" s="31">
        <v>0.44680851100000002</v>
      </c>
      <c r="K598" s="31">
        <v>2.1000000000000001E-2</v>
      </c>
      <c r="L598" s="29">
        <f t="shared" si="9"/>
        <v>2.4106230847803882</v>
      </c>
    </row>
    <row r="599" spans="1:12" x14ac:dyDescent="0.2">
      <c r="A599">
        <v>2859</v>
      </c>
      <c r="B599" s="43">
        <v>104</v>
      </c>
      <c r="C599" s="43">
        <v>104</v>
      </c>
      <c r="D599" s="43">
        <v>38</v>
      </c>
      <c r="E599" s="31">
        <v>0.36499999999999999</v>
      </c>
      <c r="F599" s="31">
        <v>0.38500000000000001</v>
      </c>
      <c r="G599" s="31">
        <v>0.23100000000000001</v>
      </c>
      <c r="H599" s="31">
        <v>0.25</v>
      </c>
      <c r="I599" s="31">
        <v>0.115</v>
      </c>
      <c r="J599" s="31">
        <v>0.37254902000000001</v>
      </c>
      <c r="K599" s="31">
        <v>1.9E-2</v>
      </c>
      <c r="L599" s="29">
        <f t="shared" si="9"/>
        <v>2.0968399592252802</v>
      </c>
    </row>
    <row r="600" spans="1:12" x14ac:dyDescent="0.2">
      <c r="A600">
        <v>2860</v>
      </c>
      <c r="B600" s="43">
        <v>86</v>
      </c>
      <c r="C600" s="43">
        <v>86</v>
      </c>
      <c r="D600" s="43">
        <v>55</v>
      </c>
      <c r="E600" s="31">
        <v>0.64</v>
      </c>
      <c r="F600" s="31">
        <v>7.0000000000000007E-2</v>
      </c>
      <c r="G600" s="31">
        <v>0.26700000000000002</v>
      </c>
      <c r="H600" s="31">
        <v>0.221</v>
      </c>
      <c r="I600" s="31">
        <v>0.41899999999999998</v>
      </c>
      <c r="J600" s="31">
        <v>0.65476190499999998</v>
      </c>
      <c r="K600" s="31">
        <v>2.3E-2</v>
      </c>
      <c r="L600" s="29">
        <f t="shared" si="9"/>
        <v>3.0122824974411464</v>
      </c>
    </row>
    <row r="601" spans="1:12" x14ac:dyDescent="0.2">
      <c r="A601">
        <v>2862</v>
      </c>
      <c r="B601" s="43">
        <v>24</v>
      </c>
      <c r="C601" s="43">
        <v>24</v>
      </c>
      <c r="D601" s="43">
        <v>13</v>
      </c>
      <c r="E601" s="31">
        <v>0.54200000000000004</v>
      </c>
      <c r="F601" s="31">
        <v>8.3000000000000004E-2</v>
      </c>
      <c r="G601" s="31">
        <v>0.375</v>
      </c>
      <c r="H601" s="31">
        <v>0.16700000000000001</v>
      </c>
      <c r="I601" s="31">
        <v>0.375</v>
      </c>
      <c r="J601" s="31">
        <v>0.54166666699999999</v>
      </c>
      <c r="K601" s="31">
        <v>0</v>
      </c>
      <c r="L601" s="29">
        <f t="shared" si="9"/>
        <v>2.8340000000000001</v>
      </c>
    </row>
    <row r="602" spans="1:12" x14ac:dyDescent="0.2">
      <c r="A602">
        <v>2863</v>
      </c>
      <c r="B602" s="43">
        <v>35</v>
      </c>
      <c r="C602" s="43">
        <v>35</v>
      </c>
      <c r="D602" s="43">
        <v>13</v>
      </c>
      <c r="E602" s="31">
        <v>0.371</v>
      </c>
      <c r="F602" s="31">
        <v>0.28599999999999998</v>
      </c>
      <c r="G602" s="31">
        <v>0.314</v>
      </c>
      <c r="H602" s="31">
        <v>0.2</v>
      </c>
      <c r="I602" s="31">
        <v>0.17100000000000001</v>
      </c>
      <c r="J602" s="31">
        <v>0.382352941</v>
      </c>
      <c r="K602" s="31">
        <v>2.9000000000000001E-2</v>
      </c>
      <c r="L602" s="29">
        <f t="shared" si="9"/>
        <v>2.2636457260556129</v>
      </c>
    </row>
    <row r="603" spans="1:12" x14ac:dyDescent="0.2">
      <c r="A603">
        <v>2864</v>
      </c>
      <c r="B603" s="43">
        <v>128</v>
      </c>
      <c r="C603" s="43">
        <v>128</v>
      </c>
      <c r="D603" s="43">
        <v>72</v>
      </c>
      <c r="E603" s="31">
        <v>0.56299999999999994</v>
      </c>
      <c r="F603" s="31">
        <v>0.14799999999999999</v>
      </c>
      <c r="G603" s="31">
        <v>0.27300000000000002</v>
      </c>
      <c r="H603" s="31">
        <v>0.29699999999999999</v>
      </c>
      <c r="I603" s="31">
        <v>0.26600000000000001</v>
      </c>
      <c r="J603" s="31">
        <v>0.571428571</v>
      </c>
      <c r="K603" s="31">
        <v>1.6E-2</v>
      </c>
      <c r="L603" s="29">
        <f t="shared" si="9"/>
        <v>2.6920731707317076</v>
      </c>
    </row>
    <row r="604" spans="1:12" x14ac:dyDescent="0.2">
      <c r="A604">
        <v>2865</v>
      </c>
      <c r="B604" s="43">
        <v>240</v>
      </c>
      <c r="C604" s="43">
        <v>240</v>
      </c>
      <c r="D604" s="43">
        <v>83</v>
      </c>
      <c r="E604" s="31">
        <v>0.34599999999999997</v>
      </c>
      <c r="F604" s="31">
        <v>0.33800000000000002</v>
      </c>
      <c r="G604" s="31">
        <v>0.30399999999999999</v>
      </c>
      <c r="H604" s="31">
        <v>0.17899999999999999</v>
      </c>
      <c r="I604" s="31">
        <v>0.16700000000000001</v>
      </c>
      <c r="J604" s="31">
        <v>0.35021097000000001</v>
      </c>
      <c r="K604" s="31">
        <v>1.2999999999999999E-2</v>
      </c>
      <c r="L604" s="29">
        <f t="shared" si="9"/>
        <v>2.1793313069908811</v>
      </c>
    </row>
    <row r="605" spans="1:12" x14ac:dyDescent="0.2">
      <c r="A605">
        <v>2868</v>
      </c>
      <c r="B605" s="43">
        <v>91</v>
      </c>
      <c r="C605" s="43">
        <v>91</v>
      </c>
      <c r="D605" s="43">
        <v>47</v>
      </c>
      <c r="E605" s="31">
        <v>0.51600000000000001</v>
      </c>
      <c r="F605" s="31">
        <v>0.19800000000000001</v>
      </c>
      <c r="G605" s="31">
        <v>0.26400000000000001</v>
      </c>
      <c r="H605" s="31">
        <v>0.253</v>
      </c>
      <c r="I605" s="31">
        <v>0.26400000000000001</v>
      </c>
      <c r="J605" s="31">
        <v>0.52808988800000001</v>
      </c>
      <c r="K605" s="31">
        <v>2.1999999999999999E-2</v>
      </c>
      <c r="L605" s="29">
        <f t="shared" si="9"/>
        <v>2.5981595092024539</v>
      </c>
    </row>
    <row r="606" spans="1:12" x14ac:dyDescent="0.2">
      <c r="A606">
        <v>2870</v>
      </c>
      <c r="B606" s="43">
        <v>208</v>
      </c>
      <c r="C606" s="43">
        <v>208</v>
      </c>
      <c r="D606" s="43">
        <v>105</v>
      </c>
      <c r="E606" s="31">
        <v>0.505</v>
      </c>
      <c r="F606" s="31">
        <v>0.20699999999999999</v>
      </c>
      <c r="G606" s="31">
        <v>0.27400000000000002</v>
      </c>
      <c r="H606" s="31">
        <v>0.27900000000000003</v>
      </c>
      <c r="I606" s="31">
        <v>0.22600000000000001</v>
      </c>
      <c r="J606" s="31">
        <v>0.51219512199999995</v>
      </c>
      <c r="K606" s="31">
        <v>1.4E-2</v>
      </c>
      <c r="L606" s="29">
        <f t="shared" si="9"/>
        <v>2.5314401622718052</v>
      </c>
    </row>
    <row r="607" spans="1:12" x14ac:dyDescent="0.2">
      <c r="A607">
        <v>2871</v>
      </c>
      <c r="B607" s="43">
        <v>207</v>
      </c>
      <c r="C607" s="43">
        <v>207</v>
      </c>
      <c r="D607" s="43">
        <v>115</v>
      </c>
      <c r="E607" s="31">
        <v>0.55600000000000005</v>
      </c>
      <c r="F607" s="31">
        <v>0.188</v>
      </c>
      <c r="G607" s="31">
        <v>0.23699999999999999</v>
      </c>
      <c r="H607" s="31">
        <v>0.28499999999999998</v>
      </c>
      <c r="I607" s="31">
        <v>0.27100000000000002</v>
      </c>
      <c r="J607" s="31">
        <v>0.56650246299999996</v>
      </c>
      <c r="K607" s="31">
        <v>1.9E-2</v>
      </c>
      <c r="L607" s="29">
        <f t="shared" si="9"/>
        <v>2.6513761467889907</v>
      </c>
    </row>
    <row r="608" spans="1:12" x14ac:dyDescent="0.2">
      <c r="A608">
        <v>2872</v>
      </c>
      <c r="B608" s="43">
        <v>228</v>
      </c>
      <c r="C608" s="43">
        <v>228</v>
      </c>
      <c r="D608" s="43">
        <v>160</v>
      </c>
      <c r="E608" s="31">
        <v>0.70199999999999996</v>
      </c>
      <c r="F608" s="31">
        <v>9.1999999999999998E-2</v>
      </c>
      <c r="G608" s="31">
        <v>0.20599999999999999</v>
      </c>
      <c r="H608" s="31">
        <v>0.36</v>
      </c>
      <c r="I608" s="31">
        <v>0.34200000000000003</v>
      </c>
      <c r="J608" s="31">
        <v>0.70175438599999995</v>
      </c>
      <c r="K608" s="31">
        <v>0</v>
      </c>
      <c r="L608" s="29">
        <f t="shared" si="9"/>
        <v>2.952</v>
      </c>
    </row>
    <row r="609" spans="1:12" x14ac:dyDescent="0.2">
      <c r="A609">
        <v>2874</v>
      </c>
      <c r="B609" s="43">
        <v>183</v>
      </c>
      <c r="C609" s="43">
        <v>183</v>
      </c>
      <c r="D609" s="43">
        <v>65</v>
      </c>
      <c r="E609" s="31">
        <v>0.35499999999999998</v>
      </c>
      <c r="F609" s="31">
        <v>0.317</v>
      </c>
      <c r="G609" s="31">
        <v>0.32800000000000001</v>
      </c>
      <c r="H609" s="31">
        <v>0.19700000000000001</v>
      </c>
      <c r="I609" s="31">
        <v>0.158</v>
      </c>
      <c r="J609" s="31">
        <v>0.35519125699999998</v>
      </c>
      <c r="K609" s="31">
        <v>0</v>
      </c>
      <c r="L609" s="29">
        <f t="shared" si="9"/>
        <v>2.1960000000000002</v>
      </c>
    </row>
    <row r="610" spans="1:12" x14ac:dyDescent="0.2">
      <c r="A610">
        <v>2875</v>
      </c>
      <c r="B610" s="43">
        <v>368</v>
      </c>
      <c r="C610" s="43">
        <v>368</v>
      </c>
      <c r="D610" s="43">
        <v>279</v>
      </c>
      <c r="E610" s="31">
        <v>0.75800000000000001</v>
      </c>
      <c r="F610" s="31">
        <v>7.2999999999999995E-2</v>
      </c>
      <c r="G610" s="31">
        <v>0.16800000000000001</v>
      </c>
      <c r="H610" s="31">
        <v>0.29299999999999998</v>
      </c>
      <c r="I610" s="31">
        <v>0.46500000000000002</v>
      </c>
      <c r="J610" s="31">
        <v>0.75815217400000001</v>
      </c>
      <c r="K610" s="31">
        <v>0</v>
      </c>
      <c r="L610" s="29">
        <f t="shared" si="9"/>
        <v>3.1480000000000001</v>
      </c>
    </row>
    <row r="611" spans="1:12" x14ac:dyDescent="0.2">
      <c r="A611">
        <v>2876</v>
      </c>
      <c r="B611" s="43">
        <v>296</v>
      </c>
      <c r="C611" s="43">
        <v>296</v>
      </c>
      <c r="D611" s="43">
        <v>125</v>
      </c>
      <c r="E611" s="31">
        <v>0.42199999999999999</v>
      </c>
      <c r="F611" s="31">
        <v>0.28399999999999997</v>
      </c>
      <c r="G611" s="31">
        <v>0.27</v>
      </c>
      <c r="H611" s="31">
        <v>0.26</v>
      </c>
      <c r="I611" s="31">
        <v>0.16200000000000001</v>
      </c>
      <c r="J611" s="31">
        <v>0.43252595199999999</v>
      </c>
      <c r="K611" s="31">
        <v>2.4E-2</v>
      </c>
      <c r="L611" s="29">
        <f t="shared" si="9"/>
        <v>2.307377049180328</v>
      </c>
    </row>
    <row r="612" spans="1:12" x14ac:dyDescent="0.2">
      <c r="A612">
        <v>2877</v>
      </c>
      <c r="B612" s="43">
        <v>265</v>
      </c>
      <c r="C612" s="43">
        <v>265</v>
      </c>
      <c r="D612" s="43">
        <v>176</v>
      </c>
      <c r="E612" s="31">
        <v>0.66400000000000003</v>
      </c>
      <c r="F612" s="31">
        <v>0.13200000000000001</v>
      </c>
      <c r="G612" s="31">
        <v>0.185</v>
      </c>
      <c r="H612" s="31">
        <v>0.29799999999999999</v>
      </c>
      <c r="I612" s="31">
        <v>0.36599999999999999</v>
      </c>
      <c r="J612" s="31">
        <v>0.67692307699999998</v>
      </c>
      <c r="K612" s="31">
        <v>1.9E-2</v>
      </c>
      <c r="L612" s="29">
        <f t="shared" si="9"/>
        <v>2.9153924566768601</v>
      </c>
    </row>
    <row r="613" spans="1:12" x14ac:dyDescent="0.2">
      <c r="A613">
        <v>2879</v>
      </c>
      <c r="E613" s="31">
        <v>0.54500000000000004</v>
      </c>
      <c r="F613" s="31">
        <v>0.32700000000000001</v>
      </c>
      <c r="G613" s="31">
        <v>0.127</v>
      </c>
      <c r="H613" s="31">
        <v>0.27300000000000002</v>
      </c>
      <c r="I613" s="31">
        <v>0.27300000000000002</v>
      </c>
      <c r="J613" s="31">
        <v>0.54545454500000001</v>
      </c>
      <c r="K613" s="31">
        <v>0</v>
      </c>
      <c r="L613" s="29">
        <f t="shared" si="9"/>
        <v>2.492</v>
      </c>
    </row>
    <row r="614" spans="1:12" x14ac:dyDescent="0.2">
      <c r="A614">
        <v>2880</v>
      </c>
      <c r="B614" s="43">
        <v>199</v>
      </c>
      <c r="C614" s="43">
        <v>199</v>
      </c>
      <c r="D614" s="43">
        <v>97</v>
      </c>
      <c r="E614" s="31">
        <v>0.48699999999999999</v>
      </c>
      <c r="F614" s="31">
        <v>0.251</v>
      </c>
      <c r="G614" s="31">
        <v>0.24099999999999999</v>
      </c>
      <c r="H614" s="31">
        <v>0.27100000000000002</v>
      </c>
      <c r="I614" s="31">
        <v>0.216</v>
      </c>
      <c r="J614" s="31">
        <v>0.49743589700000002</v>
      </c>
      <c r="K614" s="31">
        <v>0.02</v>
      </c>
      <c r="L614" s="29">
        <f t="shared" si="9"/>
        <v>2.4591836734693882</v>
      </c>
    </row>
    <row r="615" spans="1:12" x14ac:dyDescent="0.2">
      <c r="A615">
        <v>2882</v>
      </c>
      <c r="B615" s="43">
        <v>274</v>
      </c>
      <c r="C615" s="43">
        <v>274</v>
      </c>
      <c r="D615" s="43">
        <v>98</v>
      </c>
      <c r="E615" s="31">
        <v>0.35799999999999998</v>
      </c>
      <c r="F615" s="31">
        <v>0.31</v>
      </c>
      <c r="G615" s="31">
        <v>0.32800000000000001</v>
      </c>
      <c r="H615" s="31">
        <v>0.19</v>
      </c>
      <c r="I615" s="31">
        <v>0.16800000000000001</v>
      </c>
      <c r="J615" s="31">
        <v>0.35897435900000002</v>
      </c>
      <c r="K615" s="31">
        <v>4.0000000000000001E-3</v>
      </c>
      <c r="L615" s="29">
        <f t="shared" si="9"/>
        <v>2.2168674698795181</v>
      </c>
    </row>
    <row r="616" spans="1:12" x14ac:dyDescent="0.2">
      <c r="A616">
        <v>2883</v>
      </c>
      <c r="B616" s="43">
        <v>181</v>
      </c>
      <c r="C616" s="43">
        <v>181</v>
      </c>
      <c r="D616" s="43">
        <v>87</v>
      </c>
      <c r="E616" s="31">
        <v>0.48099999999999998</v>
      </c>
      <c r="F616" s="31">
        <v>0.254</v>
      </c>
      <c r="G616" s="31">
        <v>0.26</v>
      </c>
      <c r="H616" s="31">
        <v>0.254</v>
      </c>
      <c r="I616" s="31">
        <v>0.22700000000000001</v>
      </c>
      <c r="J616" s="31">
        <v>0.48333333299999998</v>
      </c>
      <c r="K616" s="31">
        <v>6.0000000000000001E-3</v>
      </c>
      <c r="L616" s="29">
        <f t="shared" si="9"/>
        <v>2.4587525150905432</v>
      </c>
    </row>
    <row r="617" spans="1:12" x14ac:dyDescent="0.2">
      <c r="A617">
        <v>2884</v>
      </c>
      <c r="B617" s="43">
        <v>271</v>
      </c>
      <c r="C617" s="43">
        <v>271</v>
      </c>
      <c r="D617" s="43">
        <v>149</v>
      </c>
      <c r="E617" s="31">
        <v>0.55000000000000004</v>
      </c>
      <c r="F617" s="31">
        <v>0.19900000000000001</v>
      </c>
      <c r="G617" s="31">
        <v>0.23200000000000001</v>
      </c>
      <c r="H617" s="31">
        <v>0.29899999999999999</v>
      </c>
      <c r="I617" s="31">
        <v>0.251</v>
      </c>
      <c r="J617" s="31">
        <v>0.56015037599999995</v>
      </c>
      <c r="K617" s="31">
        <v>1.7999999999999999E-2</v>
      </c>
      <c r="L617" s="29">
        <f t="shared" si="9"/>
        <v>2.6109979633401221</v>
      </c>
    </row>
    <row r="618" spans="1:12" x14ac:dyDescent="0.2">
      <c r="A618">
        <v>2885</v>
      </c>
      <c r="B618" s="43">
        <v>377</v>
      </c>
      <c r="C618" s="43">
        <v>377</v>
      </c>
      <c r="D618" s="43">
        <v>244</v>
      </c>
      <c r="E618" s="31">
        <v>0.64700000000000002</v>
      </c>
      <c r="F618" s="31">
        <v>0.11700000000000001</v>
      </c>
      <c r="G618" s="31">
        <v>0.23300000000000001</v>
      </c>
      <c r="H618" s="31">
        <v>0.29699999999999999</v>
      </c>
      <c r="I618" s="31">
        <v>0.35</v>
      </c>
      <c r="J618" s="31">
        <v>0.64893617000000003</v>
      </c>
      <c r="K618" s="31">
        <v>3.0000000000000001E-3</v>
      </c>
      <c r="L618" s="29">
        <f t="shared" si="9"/>
        <v>2.8826479438314947</v>
      </c>
    </row>
    <row r="619" spans="1:12" x14ac:dyDescent="0.2">
      <c r="A619">
        <v>2886</v>
      </c>
      <c r="B619" s="43">
        <v>297</v>
      </c>
      <c r="C619" s="43">
        <v>297</v>
      </c>
      <c r="D619" s="43">
        <v>98</v>
      </c>
      <c r="E619" s="31">
        <v>0.33</v>
      </c>
      <c r="F619" s="31">
        <v>0.374</v>
      </c>
      <c r="G619" s="31">
        <v>0.28599999999999998</v>
      </c>
      <c r="H619" s="31">
        <v>0.22900000000000001</v>
      </c>
      <c r="I619" s="31">
        <v>0.10100000000000001</v>
      </c>
      <c r="J619" s="31">
        <v>0.33333333300000001</v>
      </c>
      <c r="K619" s="31">
        <v>0.01</v>
      </c>
      <c r="L619" s="29">
        <f t="shared" si="9"/>
        <v>2.0575757575757576</v>
      </c>
    </row>
    <row r="620" spans="1:12" x14ac:dyDescent="0.2">
      <c r="A620">
        <v>2887</v>
      </c>
      <c r="B620" s="43">
        <v>275</v>
      </c>
      <c r="C620" s="43">
        <v>275</v>
      </c>
      <c r="D620" s="43">
        <v>128</v>
      </c>
      <c r="E620" s="31">
        <v>0.46500000000000002</v>
      </c>
      <c r="F620" s="31">
        <v>0.20399999999999999</v>
      </c>
      <c r="G620" s="31">
        <v>0.32400000000000001</v>
      </c>
      <c r="H620" s="31">
        <v>0.26200000000000001</v>
      </c>
      <c r="I620" s="31">
        <v>0.20399999999999999</v>
      </c>
      <c r="J620" s="31">
        <v>0.46886446900000001</v>
      </c>
      <c r="K620" s="31">
        <v>7.0000000000000001E-3</v>
      </c>
      <c r="L620" s="29">
        <f t="shared" si="9"/>
        <v>2.4712990936555888</v>
      </c>
    </row>
    <row r="621" spans="1:12" x14ac:dyDescent="0.2">
      <c r="A621">
        <v>2888</v>
      </c>
      <c r="B621" s="43">
        <v>152</v>
      </c>
      <c r="C621" s="43">
        <v>152</v>
      </c>
      <c r="D621" s="43">
        <v>71</v>
      </c>
      <c r="E621" s="31">
        <v>0.46700000000000003</v>
      </c>
      <c r="F621" s="31">
        <v>0.191</v>
      </c>
      <c r="G621" s="31">
        <v>0.34200000000000003</v>
      </c>
      <c r="H621" s="31">
        <v>0.23</v>
      </c>
      <c r="I621" s="31">
        <v>0.23699999999999999</v>
      </c>
      <c r="J621" s="31">
        <v>0.46710526299999999</v>
      </c>
      <c r="K621" s="31">
        <v>0</v>
      </c>
      <c r="L621" s="29">
        <f t="shared" si="9"/>
        <v>2.5129999999999999</v>
      </c>
    </row>
    <row r="622" spans="1:12" x14ac:dyDescent="0.2">
      <c r="A622">
        <v>2890</v>
      </c>
      <c r="B622" s="43">
        <v>130</v>
      </c>
      <c r="C622" s="43">
        <v>130</v>
      </c>
      <c r="D622" s="43">
        <v>53</v>
      </c>
      <c r="E622" s="31">
        <v>0.40799999999999997</v>
      </c>
      <c r="F622" s="31">
        <v>0.26200000000000001</v>
      </c>
      <c r="G622" s="31">
        <v>0.315</v>
      </c>
      <c r="H622" s="31">
        <v>0.26200000000000001</v>
      </c>
      <c r="I622" s="31">
        <v>0.14599999999999999</v>
      </c>
      <c r="J622" s="31">
        <v>0.4140625</v>
      </c>
      <c r="K622" s="31">
        <v>1.4999999999999999E-2</v>
      </c>
      <c r="L622" s="29">
        <f t="shared" si="9"/>
        <v>2.2964467005076141</v>
      </c>
    </row>
    <row r="623" spans="1:12" x14ac:dyDescent="0.2">
      <c r="A623">
        <v>2892</v>
      </c>
      <c r="B623" s="43">
        <v>195</v>
      </c>
      <c r="C623" s="43">
        <v>195</v>
      </c>
      <c r="D623" s="43">
        <v>57</v>
      </c>
      <c r="E623" s="31">
        <v>0.29199999999999998</v>
      </c>
      <c r="F623" s="31">
        <v>0.36399999999999999</v>
      </c>
      <c r="G623" s="31">
        <v>0.33800000000000002</v>
      </c>
      <c r="H623" s="31">
        <v>0.19500000000000001</v>
      </c>
      <c r="I623" s="31">
        <v>9.7000000000000003E-2</v>
      </c>
      <c r="J623" s="31">
        <v>0.29381443299999999</v>
      </c>
      <c r="K623" s="31">
        <v>5.0000000000000001E-3</v>
      </c>
      <c r="L623" s="29">
        <f t="shared" si="9"/>
        <v>2.0231155778894472</v>
      </c>
    </row>
    <row r="624" spans="1:12" x14ac:dyDescent="0.2">
      <c r="A624">
        <v>2893</v>
      </c>
      <c r="B624" s="43">
        <v>229</v>
      </c>
      <c r="C624" s="43">
        <v>229</v>
      </c>
      <c r="D624" s="43">
        <v>112</v>
      </c>
      <c r="E624" s="31">
        <v>0.48899999999999999</v>
      </c>
      <c r="F624" s="31">
        <v>0.23599999999999999</v>
      </c>
      <c r="G624" s="31">
        <v>0.253</v>
      </c>
      <c r="H624" s="31">
        <v>0.26200000000000001</v>
      </c>
      <c r="I624" s="31">
        <v>0.22700000000000001</v>
      </c>
      <c r="J624" s="31">
        <v>0.5</v>
      </c>
      <c r="K624" s="31">
        <v>2.1999999999999999E-2</v>
      </c>
      <c r="L624" s="29">
        <f t="shared" si="9"/>
        <v>2.4907975460122698</v>
      </c>
    </row>
    <row r="625" spans="1:12" x14ac:dyDescent="0.2">
      <c r="A625">
        <v>2894</v>
      </c>
      <c r="B625" s="43">
        <v>163</v>
      </c>
      <c r="C625" s="43">
        <v>163</v>
      </c>
      <c r="D625" s="43">
        <v>135</v>
      </c>
      <c r="E625" s="31">
        <v>0.82799999999999996</v>
      </c>
      <c r="F625" s="31">
        <v>6.0999999999999999E-2</v>
      </c>
      <c r="G625" s="31">
        <v>0.104</v>
      </c>
      <c r="H625" s="31">
        <v>0.30099999999999999</v>
      </c>
      <c r="I625" s="31">
        <v>0.52800000000000002</v>
      </c>
      <c r="J625" s="31">
        <v>0.83333333300000001</v>
      </c>
      <c r="K625" s="31">
        <v>6.0000000000000001E-3</v>
      </c>
      <c r="L625" s="29">
        <f t="shared" si="9"/>
        <v>3.3038229376257546</v>
      </c>
    </row>
    <row r="626" spans="1:12" x14ac:dyDescent="0.2">
      <c r="A626">
        <v>2895</v>
      </c>
      <c r="B626" s="43">
        <v>33</v>
      </c>
      <c r="C626" s="43">
        <v>33</v>
      </c>
      <c r="D626" s="43">
        <v>23</v>
      </c>
      <c r="E626" s="31">
        <v>0.69699999999999995</v>
      </c>
      <c r="F626" s="31">
        <v>0.03</v>
      </c>
      <c r="G626" s="31">
        <v>0.27300000000000002</v>
      </c>
      <c r="H626" s="31">
        <v>0.36399999999999999</v>
      </c>
      <c r="I626" s="31">
        <v>0.33300000000000002</v>
      </c>
      <c r="J626" s="31">
        <v>0.696969697</v>
      </c>
      <c r="K626" s="31">
        <v>0</v>
      </c>
      <c r="L626" s="29">
        <f t="shared" si="9"/>
        <v>3</v>
      </c>
    </row>
    <row r="627" spans="1:12" x14ac:dyDescent="0.2">
      <c r="A627">
        <v>2896</v>
      </c>
      <c r="E627" s="31">
        <v>0.4</v>
      </c>
      <c r="F627" s="31">
        <v>0.3</v>
      </c>
      <c r="G627" s="31">
        <v>0.3</v>
      </c>
      <c r="H627" s="31">
        <v>0.2</v>
      </c>
      <c r="I627" s="31">
        <v>0.2</v>
      </c>
      <c r="J627" s="31">
        <v>0.4</v>
      </c>
      <c r="K627" s="31">
        <v>0</v>
      </c>
      <c r="L627" s="29">
        <f t="shared" si="9"/>
        <v>2.2999999999999998</v>
      </c>
    </row>
    <row r="628" spans="1:12" x14ac:dyDescent="0.2">
      <c r="A628">
        <v>2898</v>
      </c>
      <c r="B628" s="43">
        <v>389</v>
      </c>
      <c r="C628" s="43">
        <v>389</v>
      </c>
      <c r="D628" s="43">
        <v>162</v>
      </c>
      <c r="E628" s="31">
        <v>0.41599999999999998</v>
      </c>
      <c r="F628" s="31">
        <v>0.27200000000000002</v>
      </c>
      <c r="G628" s="31">
        <v>0.27800000000000002</v>
      </c>
      <c r="H628" s="31">
        <v>0.22900000000000001</v>
      </c>
      <c r="I628" s="31">
        <v>0.188</v>
      </c>
      <c r="J628" s="31">
        <v>0.43085106400000001</v>
      </c>
      <c r="K628" s="31">
        <v>3.3000000000000002E-2</v>
      </c>
      <c r="L628" s="29">
        <f t="shared" si="9"/>
        <v>2.3443640124095144</v>
      </c>
    </row>
    <row r="629" spans="1:12" x14ac:dyDescent="0.2">
      <c r="A629">
        <v>2899</v>
      </c>
      <c r="B629" s="43">
        <v>285</v>
      </c>
      <c r="C629" s="43">
        <v>285</v>
      </c>
      <c r="D629" s="43">
        <v>103</v>
      </c>
      <c r="E629" s="31">
        <v>0.36099999999999999</v>
      </c>
      <c r="F629" s="31">
        <v>0.372</v>
      </c>
      <c r="G629" s="31">
        <v>0.26</v>
      </c>
      <c r="H629" s="31">
        <v>0.2</v>
      </c>
      <c r="I629" s="31">
        <v>0.161</v>
      </c>
      <c r="J629" s="31">
        <v>0.36395759700000002</v>
      </c>
      <c r="K629" s="31">
        <v>7.0000000000000001E-3</v>
      </c>
      <c r="L629" s="29">
        <f t="shared" si="9"/>
        <v>2.1510574018126891</v>
      </c>
    </row>
    <row r="630" spans="1:12" x14ac:dyDescent="0.2">
      <c r="A630">
        <v>2900</v>
      </c>
      <c r="B630" s="43">
        <v>238</v>
      </c>
      <c r="C630" s="43">
        <v>238</v>
      </c>
      <c r="D630" s="43">
        <v>40</v>
      </c>
      <c r="E630" s="31">
        <v>0.16800000000000001</v>
      </c>
      <c r="F630" s="31">
        <v>0.59199999999999997</v>
      </c>
      <c r="G630" s="31">
        <v>0.23499999999999999</v>
      </c>
      <c r="H630" s="31">
        <v>0.13400000000000001</v>
      </c>
      <c r="I630" s="31">
        <v>3.4000000000000002E-2</v>
      </c>
      <c r="J630" s="31">
        <v>0.16877637100000001</v>
      </c>
      <c r="K630" s="31">
        <v>4.0000000000000001E-3</v>
      </c>
      <c r="L630" s="29">
        <f t="shared" si="9"/>
        <v>1.606425702811245</v>
      </c>
    </row>
    <row r="631" spans="1:12" x14ac:dyDescent="0.2">
      <c r="A631">
        <v>2902</v>
      </c>
      <c r="B631" s="43">
        <v>345</v>
      </c>
      <c r="C631" s="43">
        <v>345</v>
      </c>
      <c r="D631" s="43">
        <v>124</v>
      </c>
      <c r="E631" s="31">
        <v>0.35899999999999999</v>
      </c>
      <c r="F631" s="31">
        <v>0.36199999999999999</v>
      </c>
      <c r="G631" s="31">
        <v>0.27800000000000002</v>
      </c>
      <c r="H631" s="31">
        <v>0.20300000000000001</v>
      </c>
      <c r="I631" s="31">
        <v>0.157</v>
      </c>
      <c r="J631" s="31">
        <v>0.35942028999999998</v>
      </c>
      <c r="K631" s="31">
        <v>0</v>
      </c>
      <c r="L631" s="29">
        <f t="shared" si="9"/>
        <v>2.1550000000000002</v>
      </c>
    </row>
    <row r="632" spans="1:12" x14ac:dyDescent="0.2">
      <c r="A632">
        <v>2904</v>
      </c>
      <c r="B632" s="43">
        <v>102</v>
      </c>
      <c r="C632" s="43">
        <v>102</v>
      </c>
      <c r="D632" s="43">
        <v>23</v>
      </c>
      <c r="E632" s="31">
        <v>0.22500000000000001</v>
      </c>
      <c r="F632" s="31">
        <v>0.56899999999999995</v>
      </c>
      <c r="G632" s="31">
        <v>0.16700000000000001</v>
      </c>
      <c r="H632" s="31">
        <v>0.14699999999999999</v>
      </c>
      <c r="I632" s="31">
        <v>7.8E-2</v>
      </c>
      <c r="J632" s="31">
        <v>0.23469387799999999</v>
      </c>
      <c r="K632" s="31">
        <v>3.9E-2</v>
      </c>
      <c r="L632" s="29">
        <f t="shared" si="9"/>
        <v>1.7232049947970864</v>
      </c>
    </row>
    <row r="633" spans="1:12" x14ac:dyDescent="0.2">
      <c r="A633">
        <v>2905</v>
      </c>
      <c r="B633" s="43">
        <v>139</v>
      </c>
      <c r="C633" s="43">
        <v>139</v>
      </c>
      <c r="D633" s="43">
        <v>53</v>
      </c>
      <c r="E633" s="31">
        <v>0.38100000000000001</v>
      </c>
      <c r="F633" s="31">
        <v>0.23</v>
      </c>
      <c r="G633" s="31">
        <v>0.38100000000000001</v>
      </c>
      <c r="H633" s="31">
        <v>0.16500000000000001</v>
      </c>
      <c r="I633" s="31">
        <v>0.216</v>
      </c>
      <c r="J633" s="31">
        <v>0.384057971</v>
      </c>
      <c r="K633" s="31">
        <v>7.0000000000000001E-3</v>
      </c>
      <c r="L633" s="29">
        <f t="shared" si="9"/>
        <v>2.3675730110775426</v>
      </c>
    </row>
    <row r="634" spans="1:12" x14ac:dyDescent="0.2">
      <c r="A634">
        <v>2906</v>
      </c>
      <c r="B634" s="43">
        <v>612</v>
      </c>
      <c r="C634" s="43">
        <v>612</v>
      </c>
      <c r="D634" s="43">
        <v>190</v>
      </c>
      <c r="E634" s="31">
        <v>0.31</v>
      </c>
      <c r="F634" s="31">
        <v>0.35899999999999999</v>
      </c>
      <c r="G634" s="31">
        <v>0.31900000000000001</v>
      </c>
      <c r="H634" s="31">
        <v>0.17199999999999999</v>
      </c>
      <c r="I634" s="31">
        <v>0.13900000000000001</v>
      </c>
      <c r="J634" s="31">
        <v>0.31404958700000002</v>
      </c>
      <c r="K634" s="31">
        <v>1.0999999999999999E-2</v>
      </c>
      <c r="L634" s="29">
        <f t="shared" si="9"/>
        <v>2.0920121334681494</v>
      </c>
    </row>
    <row r="635" spans="1:12" x14ac:dyDescent="0.2">
      <c r="A635">
        <v>2907</v>
      </c>
      <c r="B635" s="43">
        <v>286</v>
      </c>
      <c r="C635" s="43">
        <v>286</v>
      </c>
      <c r="D635" s="43">
        <v>162</v>
      </c>
      <c r="E635" s="31">
        <v>0.56599999999999995</v>
      </c>
      <c r="F635" s="31">
        <v>0.126</v>
      </c>
      <c r="G635" s="31">
        <v>0.30099999999999999</v>
      </c>
      <c r="H635" s="31">
        <v>0.24099999999999999</v>
      </c>
      <c r="I635" s="31">
        <v>0.32500000000000001</v>
      </c>
      <c r="J635" s="31">
        <v>0.57042253499999995</v>
      </c>
      <c r="K635" s="31">
        <v>7.0000000000000001E-3</v>
      </c>
      <c r="L635" s="29">
        <f t="shared" si="9"/>
        <v>2.7703927492447131</v>
      </c>
    </row>
    <row r="636" spans="1:12" x14ac:dyDescent="0.2">
      <c r="A636">
        <v>2908</v>
      </c>
      <c r="B636" s="43">
        <v>255</v>
      </c>
      <c r="C636" s="43">
        <v>255</v>
      </c>
      <c r="D636" s="43">
        <v>127</v>
      </c>
      <c r="E636" s="31">
        <v>0.498</v>
      </c>
      <c r="F636" s="31">
        <v>0.2</v>
      </c>
      <c r="G636" s="31">
        <v>0.251</v>
      </c>
      <c r="H636" s="31">
        <v>0.255</v>
      </c>
      <c r="I636" s="31">
        <v>0.24299999999999999</v>
      </c>
      <c r="J636" s="31">
        <v>0.52479338799999997</v>
      </c>
      <c r="K636" s="31">
        <v>5.0999999999999997E-2</v>
      </c>
      <c r="L636" s="29">
        <f t="shared" si="9"/>
        <v>2.5700737618545841</v>
      </c>
    </row>
    <row r="637" spans="1:12" x14ac:dyDescent="0.2">
      <c r="A637">
        <v>2909</v>
      </c>
      <c r="B637" s="43">
        <v>226</v>
      </c>
      <c r="C637" s="43">
        <v>226</v>
      </c>
      <c r="D637" s="43">
        <v>137</v>
      </c>
      <c r="E637" s="31">
        <v>0.60599999999999998</v>
      </c>
      <c r="F637" s="31">
        <v>0.186</v>
      </c>
      <c r="G637" s="31">
        <v>0.20799999999999999</v>
      </c>
      <c r="H637" s="31">
        <v>0.252</v>
      </c>
      <c r="I637" s="31">
        <v>0.35399999999999998</v>
      </c>
      <c r="J637" s="31">
        <v>0.60619469000000004</v>
      </c>
      <c r="K637" s="31">
        <v>0</v>
      </c>
      <c r="L637" s="29">
        <f t="shared" si="9"/>
        <v>2.774</v>
      </c>
    </row>
    <row r="638" spans="1:12" x14ac:dyDescent="0.2">
      <c r="A638">
        <v>2910</v>
      </c>
      <c r="B638" s="43">
        <v>292</v>
      </c>
      <c r="C638" s="43">
        <v>292</v>
      </c>
      <c r="D638" s="43">
        <v>169</v>
      </c>
      <c r="E638" s="31">
        <v>0.57899999999999996</v>
      </c>
      <c r="F638" s="31">
        <v>0.17799999999999999</v>
      </c>
      <c r="G638" s="31">
        <v>0.23599999999999999</v>
      </c>
      <c r="H638" s="31">
        <v>0.30499999999999999</v>
      </c>
      <c r="I638" s="31">
        <v>0.27400000000000002</v>
      </c>
      <c r="J638" s="31">
        <v>0.58275862099999998</v>
      </c>
      <c r="K638" s="31">
        <v>7.0000000000000001E-3</v>
      </c>
      <c r="L638" s="29">
        <f t="shared" si="9"/>
        <v>2.6797583081570999</v>
      </c>
    </row>
    <row r="639" spans="1:12" x14ac:dyDescent="0.2">
      <c r="A639">
        <v>2911</v>
      </c>
      <c r="B639" s="43">
        <v>179</v>
      </c>
      <c r="C639" s="43">
        <v>179</v>
      </c>
      <c r="D639" s="43">
        <v>87</v>
      </c>
      <c r="E639" s="31">
        <v>0.48599999999999999</v>
      </c>
      <c r="F639" s="31">
        <v>0.251</v>
      </c>
      <c r="G639" s="31">
        <v>0.246</v>
      </c>
      <c r="H639" s="31">
        <v>0.25700000000000001</v>
      </c>
      <c r="I639" s="31">
        <v>0.22900000000000001</v>
      </c>
      <c r="J639" s="31">
        <v>0.49431818199999999</v>
      </c>
      <c r="K639" s="31">
        <v>1.7000000000000001E-2</v>
      </c>
      <c r="L639" s="29">
        <f t="shared" si="9"/>
        <v>2.4720244150559512</v>
      </c>
    </row>
    <row r="640" spans="1:12" x14ac:dyDescent="0.2">
      <c r="A640">
        <v>2912</v>
      </c>
      <c r="B640" s="43">
        <v>254</v>
      </c>
      <c r="C640" s="43">
        <v>254</v>
      </c>
      <c r="D640" s="43">
        <v>74</v>
      </c>
      <c r="E640" s="31">
        <v>0.29099999999999998</v>
      </c>
      <c r="F640" s="31">
        <v>0.40200000000000002</v>
      </c>
      <c r="G640" s="31">
        <v>0.29099999999999998</v>
      </c>
      <c r="H640" s="31">
        <v>0.17299999999999999</v>
      </c>
      <c r="I640" s="31">
        <v>0.11799999999999999</v>
      </c>
      <c r="J640" s="31">
        <v>0.29599999999999999</v>
      </c>
      <c r="K640" s="31">
        <v>1.6E-2</v>
      </c>
      <c r="L640" s="29">
        <f t="shared" si="9"/>
        <v>2.0071138211382111</v>
      </c>
    </row>
    <row r="641" spans="1:12" x14ac:dyDescent="0.2">
      <c r="A641">
        <v>2913</v>
      </c>
      <c r="B641" s="43">
        <v>79</v>
      </c>
      <c r="C641" s="43">
        <v>79</v>
      </c>
      <c r="D641" s="43">
        <v>47</v>
      </c>
      <c r="E641" s="31">
        <v>0.59499999999999997</v>
      </c>
      <c r="F641" s="31">
        <v>0.152</v>
      </c>
      <c r="G641" s="31">
        <v>0.253</v>
      </c>
      <c r="H641" s="31">
        <v>0.30399999999999999</v>
      </c>
      <c r="I641" s="31">
        <v>0.29099999999999998</v>
      </c>
      <c r="J641" s="31">
        <v>0.59493670899999995</v>
      </c>
      <c r="K641" s="31">
        <v>0</v>
      </c>
      <c r="L641" s="29">
        <f t="shared" si="9"/>
        <v>2.734</v>
      </c>
    </row>
    <row r="642" spans="1:12" x14ac:dyDescent="0.2">
      <c r="A642">
        <v>2914</v>
      </c>
      <c r="B642" s="43">
        <v>163</v>
      </c>
      <c r="C642" s="43">
        <v>163</v>
      </c>
      <c r="D642" s="43">
        <v>61</v>
      </c>
      <c r="E642" s="31">
        <v>0.374</v>
      </c>
      <c r="F642" s="31">
        <v>0.38</v>
      </c>
      <c r="G642" s="31">
        <v>0.23899999999999999</v>
      </c>
      <c r="H642" s="31">
        <v>0.245</v>
      </c>
      <c r="I642" s="31">
        <v>0.129</v>
      </c>
      <c r="J642" s="31">
        <v>0.37654321000000002</v>
      </c>
      <c r="K642" s="31">
        <v>6.0000000000000001E-3</v>
      </c>
      <c r="L642" s="29">
        <f t="shared" si="9"/>
        <v>2.1217303822937628</v>
      </c>
    </row>
    <row r="643" spans="1:12" x14ac:dyDescent="0.2">
      <c r="A643">
        <v>2915</v>
      </c>
      <c r="B643" s="43">
        <v>218</v>
      </c>
      <c r="C643" s="43">
        <v>218</v>
      </c>
      <c r="D643" s="43">
        <v>109</v>
      </c>
      <c r="E643" s="31">
        <v>0.5</v>
      </c>
      <c r="F643" s="31">
        <v>0.28899999999999998</v>
      </c>
      <c r="G643" s="31">
        <v>0.20599999999999999</v>
      </c>
      <c r="H643" s="31">
        <v>0.252</v>
      </c>
      <c r="I643" s="31">
        <v>0.248</v>
      </c>
      <c r="J643" s="31">
        <v>0.50230414700000003</v>
      </c>
      <c r="K643" s="31">
        <v>5.0000000000000001E-3</v>
      </c>
      <c r="L643" s="29">
        <f t="shared" ref="L643:L706" si="10">(F643+2*G643+3*H643+4*I643)/(1-K643)</f>
        <v>2.4613065326633166</v>
      </c>
    </row>
    <row r="644" spans="1:12" x14ac:dyDescent="0.2">
      <c r="A644">
        <v>2916</v>
      </c>
      <c r="B644" s="43">
        <v>561</v>
      </c>
      <c r="C644" s="43">
        <v>561</v>
      </c>
      <c r="D644" s="43">
        <v>192</v>
      </c>
      <c r="E644" s="31">
        <v>0.34200000000000003</v>
      </c>
      <c r="F644" s="31">
        <v>0.36199999999999999</v>
      </c>
      <c r="G644" s="31">
        <v>0.28299999999999997</v>
      </c>
      <c r="H644" s="31">
        <v>0.2</v>
      </c>
      <c r="I644" s="31">
        <v>0.14299999999999999</v>
      </c>
      <c r="J644" s="31">
        <v>0.34657039699999997</v>
      </c>
      <c r="K644" s="31">
        <v>1.2E-2</v>
      </c>
      <c r="L644" s="29">
        <f t="shared" si="10"/>
        <v>2.1255060728744941</v>
      </c>
    </row>
    <row r="645" spans="1:12" x14ac:dyDescent="0.2">
      <c r="A645">
        <v>2917</v>
      </c>
      <c r="B645" s="43">
        <v>600</v>
      </c>
      <c r="C645" s="43">
        <v>600</v>
      </c>
      <c r="D645" s="43">
        <v>81</v>
      </c>
      <c r="E645" s="31">
        <v>0.13500000000000001</v>
      </c>
      <c r="F645" s="31">
        <v>0.54800000000000004</v>
      </c>
      <c r="G645" s="31">
        <v>0.222</v>
      </c>
      <c r="H645" s="31">
        <v>0.10299999999999999</v>
      </c>
      <c r="I645" s="31">
        <v>3.2000000000000001E-2</v>
      </c>
      <c r="J645" s="31">
        <v>0.14917127099999999</v>
      </c>
      <c r="K645" s="31">
        <v>9.5000000000000001E-2</v>
      </c>
      <c r="L645" s="29">
        <f t="shared" si="10"/>
        <v>1.5790055248618782</v>
      </c>
    </row>
    <row r="646" spans="1:12" x14ac:dyDescent="0.2">
      <c r="A646">
        <v>2918</v>
      </c>
      <c r="B646" s="43">
        <v>319</v>
      </c>
      <c r="C646" s="43">
        <v>319</v>
      </c>
      <c r="D646" s="43">
        <v>94</v>
      </c>
      <c r="E646" s="31">
        <v>0.29499999999999998</v>
      </c>
      <c r="F646" s="31">
        <v>0.42299999999999999</v>
      </c>
      <c r="G646" s="31">
        <v>0.27300000000000002</v>
      </c>
      <c r="H646" s="31">
        <v>0.16600000000000001</v>
      </c>
      <c r="I646" s="31">
        <v>0.129</v>
      </c>
      <c r="J646" s="31">
        <v>0.29746835399999999</v>
      </c>
      <c r="K646" s="31">
        <v>8.9999999999999993E-3</v>
      </c>
      <c r="L646" s="29">
        <f t="shared" si="10"/>
        <v>2.0010090817356208</v>
      </c>
    </row>
    <row r="647" spans="1:12" x14ac:dyDescent="0.2">
      <c r="A647">
        <v>2919</v>
      </c>
      <c r="B647" s="43">
        <v>110</v>
      </c>
      <c r="C647" s="43">
        <v>110</v>
      </c>
      <c r="D647" s="43">
        <v>53</v>
      </c>
      <c r="E647" s="31">
        <v>0.48199999999999998</v>
      </c>
      <c r="F647" s="31">
        <v>0.27300000000000002</v>
      </c>
      <c r="G647" s="31">
        <v>0.23599999999999999</v>
      </c>
      <c r="H647" s="31">
        <v>0.29099999999999998</v>
      </c>
      <c r="I647" s="31">
        <v>0.191</v>
      </c>
      <c r="J647" s="31">
        <v>0.486238532</v>
      </c>
      <c r="K647" s="31">
        <v>8.9999999999999993E-3</v>
      </c>
      <c r="L647" s="29">
        <f t="shared" si="10"/>
        <v>2.403632694248234</v>
      </c>
    </row>
    <row r="648" spans="1:12" x14ac:dyDescent="0.2">
      <c r="A648">
        <v>2920</v>
      </c>
      <c r="B648" s="43">
        <v>209</v>
      </c>
      <c r="C648" s="43">
        <v>209</v>
      </c>
      <c r="D648" s="43">
        <v>70</v>
      </c>
      <c r="E648" s="31">
        <v>0.33500000000000002</v>
      </c>
      <c r="F648" s="31">
        <v>0.35399999999999998</v>
      </c>
      <c r="G648" s="31">
        <v>0.28199999999999997</v>
      </c>
      <c r="H648" s="31">
        <v>0.20100000000000001</v>
      </c>
      <c r="I648" s="31">
        <v>0.13400000000000001</v>
      </c>
      <c r="J648" s="31">
        <v>0.34482758600000002</v>
      </c>
      <c r="K648" s="31">
        <v>2.9000000000000001E-2</v>
      </c>
      <c r="L648" s="29">
        <f t="shared" si="10"/>
        <v>2.1184346035015449</v>
      </c>
    </row>
    <row r="649" spans="1:12" x14ac:dyDescent="0.2">
      <c r="A649">
        <v>2921</v>
      </c>
      <c r="B649" s="43">
        <v>100</v>
      </c>
      <c r="C649" s="43">
        <v>100</v>
      </c>
      <c r="D649" s="43">
        <v>30</v>
      </c>
      <c r="E649" s="31">
        <v>0.3</v>
      </c>
      <c r="F649" s="31">
        <v>0.42</v>
      </c>
      <c r="G649" s="31">
        <v>0.28000000000000003</v>
      </c>
      <c r="H649" s="31">
        <v>0.21</v>
      </c>
      <c r="I649" s="31">
        <v>0.09</v>
      </c>
      <c r="J649" s="31">
        <v>0.3</v>
      </c>
      <c r="K649" s="31">
        <v>0</v>
      </c>
      <c r="L649" s="29">
        <f t="shared" si="10"/>
        <v>1.9699999999999998</v>
      </c>
    </row>
    <row r="650" spans="1:12" x14ac:dyDescent="0.2">
      <c r="A650">
        <v>2922</v>
      </c>
      <c r="B650" s="43">
        <v>51</v>
      </c>
      <c r="C650" s="43">
        <v>51</v>
      </c>
      <c r="D650" s="43">
        <v>16</v>
      </c>
      <c r="E650" s="31">
        <v>0.314</v>
      </c>
      <c r="F650" s="31">
        <v>0.43099999999999999</v>
      </c>
      <c r="G650" s="31">
        <v>0.255</v>
      </c>
      <c r="H650" s="31">
        <v>0.216</v>
      </c>
      <c r="I650" s="31">
        <v>9.8000000000000004E-2</v>
      </c>
      <c r="J650" s="31">
        <v>0.31372549</v>
      </c>
      <c r="K650" s="31">
        <v>0</v>
      </c>
      <c r="L650" s="29">
        <f t="shared" si="10"/>
        <v>1.9809999999999999</v>
      </c>
    </row>
    <row r="651" spans="1:12" x14ac:dyDescent="0.2">
      <c r="A651">
        <v>2926</v>
      </c>
      <c r="B651" s="43">
        <v>348</v>
      </c>
      <c r="C651" s="43">
        <v>348</v>
      </c>
      <c r="D651" s="43">
        <v>91</v>
      </c>
      <c r="E651" s="31">
        <v>0.26100000000000001</v>
      </c>
      <c r="F651" s="31">
        <v>0.443</v>
      </c>
      <c r="G651" s="31">
        <v>0.28999999999999998</v>
      </c>
      <c r="H651" s="31">
        <v>0.161</v>
      </c>
      <c r="I651" s="31">
        <v>0.10100000000000001</v>
      </c>
      <c r="J651" s="31">
        <v>0.26300578000000002</v>
      </c>
      <c r="K651" s="31">
        <v>6.0000000000000001E-3</v>
      </c>
      <c r="L651" s="29">
        <f t="shared" si="10"/>
        <v>1.9215291750503014</v>
      </c>
    </row>
    <row r="652" spans="1:12" x14ac:dyDescent="0.2">
      <c r="A652">
        <v>2927</v>
      </c>
      <c r="B652" s="43">
        <v>616</v>
      </c>
      <c r="C652" s="43">
        <v>616</v>
      </c>
      <c r="D652" s="43">
        <v>202</v>
      </c>
      <c r="E652" s="31">
        <v>0.32800000000000001</v>
      </c>
      <c r="F652" s="31">
        <v>0.42</v>
      </c>
      <c r="G652" s="31">
        <v>0.222</v>
      </c>
      <c r="H652" s="31">
        <v>0.14000000000000001</v>
      </c>
      <c r="I652" s="31">
        <v>0.188</v>
      </c>
      <c r="J652" s="31">
        <v>0.33779264199999998</v>
      </c>
      <c r="K652" s="31">
        <v>2.9000000000000001E-2</v>
      </c>
      <c r="L652" s="29">
        <f t="shared" si="10"/>
        <v>2.0968074150360456</v>
      </c>
    </row>
    <row r="653" spans="1:12" x14ac:dyDescent="0.2">
      <c r="A653">
        <v>2929</v>
      </c>
      <c r="B653" s="43">
        <v>174</v>
      </c>
      <c r="C653" s="43">
        <v>174</v>
      </c>
      <c r="D653" s="43">
        <v>90</v>
      </c>
      <c r="E653" s="31">
        <v>0.51700000000000002</v>
      </c>
      <c r="F653" s="31">
        <v>0.20699999999999999</v>
      </c>
      <c r="G653" s="31">
        <v>0.27</v>
      </c>
      <c r="H653" s="31">
        <v>0.30499999999999999</v>
      </c>
      <c r="I653" s="31">
        <v>0.21299999999999999</v>
      </c>
      <c r="J653" s="31">
        <v>0.52023121400000005</v>
      </c>
      <c r="K653" s="31">
        <v>6.0000000000000001E-3</v>
      </c>
      <c r="L653" s="29">
        <f t="shared" si="10"/>
        <v>2.5291750503018107</v>
      </c>
    </row>
    <row r="654" spans="1:12" x14ac:dyDescent="0.2">
      <c r="A654">
        <v>2932</v>
      </c>
      <c r="B654" s="43">
        <v>231</v>
      </c>
      <c r="C654" s="43">
        <v>231</v>
      </c>
      <c r="D654" s="43">
        <v>100</v>
      </c>
      <c r="E654" s="31">
        <v>0.433</v>
      </c>
      <c r="F654" s="31">
        <v>0.28100000000000003</v>
      </c>
      <c r="G654" s="31">
        <v>0.27700000000000002</v>
      </c>
      <c r="H654" s="31">
        <v>0.26</v>
      </c>
      <c r="I654" s="31">
        <v>0.17299999999999999</v>
      </c>
      <c r="J654" s="31">
        <v>0.43668122300000001</v>
      </c>
      <c r="K654" s="31">
        <v>8.9999999999999993E-3</v>
      </c>
      <c r="L654" s="29">
        <f t="shared" si="10"/>
        <v>2.3279515640766908</v>
      </c>
    </row>
    <row r="655" spans="1:12" x14ac:dyDescent="0.2">
      <c r="A655">
        <v>2938</v>
      </c>
      <c r="B655" s="43">
        <v>226</v>
      </c>
      <c r="C655" s="43">
        <v>226</v>
      </c>
      <c r="D655" s="43">
        <v>156</v>
      </c>
      <c r="E655" s="31">
        <v>0.69</v>
      </c>
      <c r="F655" s="31">
        <v>0.124</v>
      </c>
      <c r="G655" s="31">
        <v>0.186</v>
      </c>
      <c r="H655" s="31">
        <v>0.314</v>
      </c>
      <c r="I655" s="31">
        <v>0.376</v>
      </c>
      <c r="J655" s="31">
        <v>0.69026548700000001</v>
      </c>
      <c r="K655" s="31">
        <v>0</v>
      </c>
      <c r="L655" s="29">
        <f t="shared" si="10"/>
        <v>2.9420000000000002</v>
      </c>
    </row>
    <row r="656" spans="1:12" x14ac:dyDescent="0.2">
      <c r="A656">
        <v>2939</v>
      </c>
      <c r="B656" s="43">
        <v>226</v>
      </c>
      <c r="C656" s="43">
        <v>226</v>
      </c>
      <c r="D656" s="43">
        <v>87</v>
      </c>
      <c r="E656" s="31">
        <v>0.38500000000000001</v>
      </c>
      <c r="F656" s="31">
        <v>0.314</v>
      </c>
      <c r="G656" s="31">
        <v>0.28799999999999998</v>
      </c>
      <c r="H656" s="31">
        <v>0.18099999999999999</v>
      </c>
      <c r="I656" s="31">
        <v>0.20399999999999999</v>
      </c>
      <c r="J656" s="31">
        <v>0.39013452900000001</v>
      </c>
      <c r="K656" s="31">
        <v>1.2999999999999999E-2</v>
      </c>
      <c r="L656" s="29">
        <f t="shared" si="10"/>
        <v>2.278622087132725</v>
      </c>
    </row>
    <row r="657" spans="1:12" x14ac:dyDescent="0.2">
      <c r="A657">
        <v>2940</v>
      </c>
      <c r="B657" s="43">
        <v>179</v>
      </c>
      <c r="C657" s="43">
        <v>179</v>
      </c>
      <c r="D657" s="43">
        <v>43</v>
      </c>
      <c r="E657" s="31">
        <v>0.24</v>
      </c>
      <c r="F657" s="31">
        <v>0.47499999999999998</v>
      </c>
      <c r="G657" s="31">
        <v>0.28499999999999998</v>
      </c>
      <c r="H657" s="31">
        <v>0.184</v>
      </c>
      <c r="I657" s="31">
        <v>5.6000000000000001E-2</v>
      </c>
      <c r="J657" s="31">
        <v>0.240223464</v>
      </c>
      <c r="K657" s="31">
        <v>0</v>
      </c>
      <c r="L657" s="29">
        <f t="shared" si="10"/>
        <v>1.821</v>
      </c>
    </row>
    <row r="658" spans="1:12" x14ac:dyDescent="0.2">
      <c r="A658">
        <v>2941</v>
      </c>
      <c r="B658" s="43">
        <v>238</v>
      </c>
      <c r="C658" s="43">
        <v>238</v>
      </c>
      <c r="D658" s="43">
        <v>108</v>
      </c>
      <c r="E658" s="31">
        <v>0.45400000000000001</v>
      </c>
      <c r="F658" s="31">
        <v>0.23100000000000001</v>
      </c>
      <c r="G658" s="31">
        <v>0.311</v>
      </c>
      <c r="H658" s="31">
        <v>0.252</v>
      </c>
      <c r="I658" s="31">
        <v>0.20200000000000001</v>
      </c>
      <c r="J658" s="31">
        <v>0.45569620300000002</v>
      </c>
      <c r="K658" s="31">
        <v>4.0000000000000001E-3</v>
      </c>
      <c r="L658" s="29">
        <f t="shared" si="10"/>
        <v>2.4267068273092369</v>
      </c>
    </row>
    <row r="659" spans="1:12" x14ac:dyDescent="0.2">
      <c r="A659">
        <v>2942</v>
      </c>
      <c r="B659" s="43">
        <v>200</v>
      </c>
      <c r="C659" s="43">
        <v>200</v>
      </c>
      <c r="D659" s="43">
        <v>68</v>
      </c>
      <c r="E659" s="31">
        <v>0.34</v>
      </c>
      <c r="F659" s="31">
        <v>0.37</v>
      </c>
      <c r="G659" s="31">
        <v>0.255</v>
      </c>
      <c r="H659" s="31">
        <v>0.21</v>
      </c>
      <c r="I659" s="31">
        <v>0.13</v>
      </c>
      <c r="J659" s="31">
        <v>0.35233160600000002</v>
      </c>
      <c r="K659" s="31">
        <v>3.5000000000000003E-2</v>
      </c>
      <c r="L659" s="29">
        <f t="shared" si="10"/>
        <v>2.1036269430051817</v>
      </c>
    </row>
    <row r="660" spans="1:12" x14ac:dyDescent="0.2">
      <c r="A660">
        <v>2943</v>
      </c>
      <c r="B660" s="43">
        <v>123</v>
      </c>
      <c r="C660" s="43">
        <v>123</v>
      </c>
      <c r="D660" s="43">
        <v>44</v>
      </c>
      <c r="E660" s="31">
        <v>0.35799999999999998</v>
      </c>
      <c r="F660" s="31">
        <v>0.35</v>
      </c>
      <c r="G660" s="31">
        <v>0.29299999999999998</v>
      </c>
      <c r="H660" s="31">
        <v>0.252</v>
      </c>
      <c r="I660" s="31">
        <v>0.106</v>
      </c>
      <c r="J660" s="31">
        <v>0.35772357700000001</v>
      </c>
      <c r="K660" s="31">
        <v>0</v>
      </c>
      <c r="L660" s="29">
        <f t="shared" si="10"/>
        <v>2.1160000000000001</v>
      </c>
    </row>
    <row r="661" spans="1:12" x14ac:dyDescent="0.2">
      <c r="A661">
        <v>2944</v>
      </c>
      <c r="B661" s="43">
        <v>267</v>
      </c>
      <c r="C661" s="43">
        <v>267</v>
      </c>
      <c r="D661" s="43">
        <v>167</v>
      </c>
      <c r="E661" s="31">
        <v>0.625</v>
      </c>
      <c r="F661" s="31">
        <v>0.127</v>
      </c>
      <c r="G661" s="31">
        <v>0.23599999999999999</v>
      </c>
      <c r="H661" s="31">
        <v>0.28799999999999998</v>
      </c>
      <c r="I661" s="31">
        <v>0.33700000000000002</v>
      </c>
      <c r="J661" s="31">
        <v>0.63257575799999999</v>
      </c>
      <c r="K661" s="31">
        <v>1.0999999999999999E-2</v>
      </c>
      <c r="L661" s="29">
        <f t="shared" si="10"/>
        <v>2.8422649140546006</v>
      </c>
    </row>
    <row r="662" spans="1:12" x14ac:dyDescent="0.2">
      <c r="A662">
        <v>2945</v>
      </c>
      <c r="B662" s="43">
        <v>216</v>
      </c>
      <c r="C662" s="43">
        <v>216</v>
      </c>
      <c r="D662" s="43">
        <v>117</v>
      </c>
      <c r="E662" s="31">
        <v>0.54200000000000004</v>
      </c>
      <c r="F662" s="31">
        <v>0.222</v>
      </c>
      <c r="G662" s="31">
        <v>0.22700000000000001</v>
      </c>
      <c r="H662" s="31">
        <v>0.28199999999999997</v>
      </c>
      <c r="I662" s="31">
        <v>0.25900000000000001</v>
      </c>
      <c r="J662" s="31">
        <v>0.54672897200000004</v>
      </c>
      <c r="K662" s="31">
        <v>8.9999999999999993E-3</v>
      </c>
      <c r="L662" s="29">
        <f t="shared" si="10"/>
        <v>2.5812310797174569</v>
      </c>
    </row>
    <row r="663" spans="1:12" x14ac:dyDescent="0.2">
      <c r="A663">
        <v>2946</v>
      </c>
      <c r="E663" s="31">
        <v>0.379</v>
      </c>
      <c r="F663" s="31">
        <v>0.36099999999999999</v>
      </c>
      <c r="G663" s="31">
        <v>0.26</v>
      </c>
      <c r="H663" s="31">
        <v>0.26</v>
      </c>
      <c r="I663" s="31">
        <v>0.11799999999999999</v>
      </c>
      <c r="J663" s="31">
        <v>0.378698225</v>
      </c>
      <c r="K663" s="31">
        <v>0</v>
      </c>
      <c r="L663" s="29">
        <f t="shared" si="10"/>
        <v>2.133</v>
      </c>
    </row>
    <row r="664" spans="1:12" x14ac:dyDescent="0.2">
      <c r="A664">
        <v>2948</v>
      </c>
      <c r="B664" s="43">
        <v>20</v>
      </c>
      <c r="C664" s="43">
        <v>20</v>
      </c>
      <c r="D664" s="43">
        <v>4</v>
      </c>
      <c r="E664" s="31">
        <v>0.2</v>
      </c>
      <c r="F664" s="31">
        <v>0.4</v>
      </c>
      <c r="G664" s="31">
        <v>0.4</v>
      </c>
      <c r="H664" s="31">
        <v>0.1</v>
      </c>
      <c r="I664" s="31">
        <v>0.1</v>
      </c>
      <c r="J664" s="31">
        <v>0.2</v>
      </c>
      <c r="K664" s="31">
        <v>0</v>
      </c>
      <c r="L664" s="29">
        <f t="shared" si="10"/>
        <v>1.9000000000000004</v>
      </c>
    </row>
    <row r="665" spans="1:12" x14ac:dyDescent="0.2">
      <c r="A665">
        <v>2950</v>
      </c>
      <c r="B665" s="43">
        <v>167</v>
      </c>
      <c r="C665" s="43">
        <v>167</v>
      </c>
      <c r="D665" s="43">
        <v>74</v>
      </c>
      <c r="E665" s="31">
        <v>0.443</v>
      </c>
      <c r="F665" s="31">
        <v>0.27500000000000002</v>
      </c>
      <c r="G665" s="31">
        <v>0.26900000000000002</v>
      </c>
      <c r="H665" s="31">
        <v>0.26300000000000001</v>
      </c>
      <c r="I665" s="31">
        <v>0.18</v>
      </c>
      <c r="J665" s="31">
        <v>0.44848484799999999</v>
      </c>
      <c r="K665" s="31">
        <v>1.2E-2</v>
      </c>
      <c r="L665" s="29">
        <f t="shared" si="10"/>
        <v>2.3502024291497978</v>
      </c>
    </row>
    <row r="666" spans="1:12" x14ac:dyDescent="0.2">
      <c r="A666">
        <v>2951</v>
      </c>
      <c r="B666" s="43">
        <v>281</v>
      </c>
      <c r="C666" s="43">
        <v>281</v>
      </c>
      <c r="D666" s="43">
        <v>136</v>
      </c>
      <c r="E666" s="31">
        <v>0.48399999999999999</v>
      </c>
      <c r="F666" s="31">
        <v>0.25600000000000001</v>
      </c>
      <c r="G666" s="31">
        <v>0.23499999999999999</v>
      </c>
      <c r="H666" s="31">
        <v>0.26700000000000002</v>
      </c>
      <c r="I666" s="31">
        <v>0.217</v>
      </c>
      <c r="J666" s="31">
        <v>0.49635036500000002</v>
      </c>
      <c r="K666" s="31">
        <v>2.5000000000000001E-2</v>
      </c>
      <c r="L666" s="29">
        <f t="shared" si="10"/>
        <v>2.4564102564102566</v>
      </c>
    </row>
    <row r="667" spans="1:12" x14ac:dyDescent="0.2">
      <c r="A667">
        <v>2952</v>
      </c>
      <c r="B667" s="43">
        <v>246</v>
      </c>
      <c r="C667" s="43">
        <v>246</v>
      </c>
      <c r="D667" s="43">
        <v>66</v>
      </c>
      <c r="E667" s="31">
        <v>0.26800000000000002</v>
      </c>
      <c r="F667" s="31">
        <v>0.39800000000000002</v>
      </c>
      <c r="G667" s="31">
        <v>0.32100000000000001</v>
      </c>
      <c r="H667" s="31">
        <v>0.191</v>
      </c>
      <c r="I667" s="31">
        <v>7.6999999999999999E-2</v>
      </c>
      <c r="J667" s="31">
        <v>0.27160493800000002</v>
      </c>
      <c r="K667" s="31">
        <v>1.2E-2</v>
      </c>
      <c r="L667" s="29">
        <f t="shared" si="10"/>
        <v>1.9443319838056681</v>
      </c>
    </row>
    <row r="668" spans="1:12" x14ac:dyDescent="0.2">
      <c r="A668">
        <v>2953</v>
      </c>
      <c r="B668" s="43">
        <v>149</v>
      </c>
      <c r="C668" s="43">
        <v>149</v>
      </c>
      <c r="D668" s="43">
        <v>54</v>
      </c>
      <c r="E668" s="31">
        <v>0.36199999999999999</v>
      </c>
      <c r="F668" s="31">
        <v>0.34200000000000003</v>
      </c>
      <c r="G668" s="31">
        <v>0.27500000000000002</v>
      </c>
      <c r="H668" s="31">
        <v>0.20100000000000001</v>
      </c>
      <c r="I668" s="31">
        <v>0.161</v>
      </c>
      <c r="J668" s="31">
        <v>0.36986301399999999</v>
      </c>
      <c r="K668" s="31">
        <v>0.02</v>
      </c>
      <c r="L668" s="29">
        <f t="shared" si="10"/>
        <v>2.1826530612244901</v>
      </c>
    </row>
    <row r="669" spans="1:12" x14ac:dyDescent="0.2">
      <c r="A669">
        <v>2954</v>
      </c>
      <c r="B669" s="43">
        <v>199</v>
      </c>
      <c r="C669" s="43">
        <v>199</v>
      </c>
      <c r="D669" s="43">
        <v>115</v>
      </c>
      <c r="E669" s="31">
        <v>0.57799999999999996</v>
      </c>
      <c r="F669" s="31">
        <v>0.20599999999999999</v>
      </c>
      <c r="G669" s="31">
        <v>0.20100000000000001</v>
      </c>
      <c r="H669" s="31">
        <v>0.246</v>
      </c>
      <c r="I669" s="31">
        <v>0.33200000000000002</v>
      </c>
      <c r="J669" s="31">
        <v>0.586734694</v>
      </c>
      <c r="K669" s="31">
        <v>1.4999999999999999E-2</v>
      </c>
      <c r="L669" s="29">
        <f t="shared" si="10"/>
        <v>2.7147208121827417</v>
      </c>
    </row>
    <row r="670" spans="1:12" x14ac:dyDescent="0.2">
      <c r="A670">
        <v>2955</v>
      </c>
      <c r="B670" s="43">
        <v>217</v>
      </c>
      <c r="C670" s="43">
        <v>217</v>
      </c>
      <c r="D670" s="43">
        <v>103</v>
      </c>
      <c r="E670" s="31">
        <v>0.47499999999999998</v>
      </c>
      <c r="F670" s="31">
        <v>0.249</v>
      </c>
      <c r="G670" s="31">
        <v>0.27200000000000002</v>
      </c>
      <c r="H670" s="31">
        <v>0.253</v>
      </c>
      <c r="I670" s="31">
        <v>0.221</v>
      </c>
      <c r="J670" s="31">
        <v>0.47685185200000002</v>
      </c>
      <c r="K670" s="31">
        <v>5.0000000000000001E-3</v>
      </c>
      <c r="L670" s="29">
        <f t="shared" si="10"/>
        <v>2.4482412060301506</v>
      </c>
    </row>
    <row r="671" spans="1:12" x14ac:dyDescent="0.2">
      <c r="A671">
        <v>2956</v>
      </c>
      <c r="B671" s="43">
        <v>139</v>
      </c>
      <c r="C671" s="43">
        <v>139</v>
      </c>
      <c r="D671" s="43">
        <v>63</v>
      </c>
      <c r="E671" s="31">
        <v>0.45300000000000001</v>
      </c>
      <c r="F671" s="31">
        <v>0.28100000000000003</v>
      </c>
      <c r="G671" s="31">
        <v>0.25900000000000001</v>
      </c>
      <c r="H671" s="31">
        <v>0.23</v>
      </c>
      <c r="I671" s="31">
        <v>0.223</v>
      </c>
      <c r="J671" s="31">
        <v>0.45652173899999998</v>
      </c>
      <c r="K671" s="31">
        <v>7.0000000000000001E-3</v>
      </c>
      <c r="L671" s="29">
        <f t="shared" si="10"/>
        <v>2.3977844914400808</v>
      </c>
    </row>
    <row r="672" spans="1:12" x14ac:dyDescent="0.2">
      <c r="A672">
        <v>2958</v>
      </c>
      <c r="B672" s="43">
        <v>10</v>
      </c>
      <c r="C672" s="43">
        <v>10</v>
      </c>
      <c r="D672" s="43">
        <v>4</v>
      </c>
      <c r="E672" s="31">
        <v>0.4</v>
      </c>
      <c r="F672" s="31">
        <v>0</v>
      </c>
      <c r="G672" s="31">
        <v>0.6</v>
      </c>
      <c r="H672" s="31">
        <v>0.2</v>
      </c>
      <c r="I672" s="31">
        <v>0.2</v>
      </c>
      <c r="J672" s="31">
        <v>0.4</v>
      </c>
      <c r="K672" s="31">
        <v>0</v>
      </c>
      <c r="L672" s="29">
        <f t="shared" si="10"/>
        <v>2.6</v>
      </c>
    </row>
    <row r="673" spans="1:12" x14ac:dyDescent="0.2">
      <c r="A673">
        <v>2959</v>
      </c>
      <c r="B673" s="43">
        <v>492</v>
      </c>
      <c r="C673" s="43">
        <v>492</v>
      </c>
      <c r="D673" s="43">
        <v>131</v>
      </c>
      <c r="E673" s="31">
        <v>0.26600000000000001</v>
      </c>
      <c r="F673" s="31">
        <v>0.40899999999999997</v>
      </c>
      <c r="G673" s="31">
        <v>0.28699999999999998</v>
      </c>
      <c r="H673" s="31">
        <v>0.17299999999999999</v>
      </c>
      <c r="I673" s="31">
        <v>9.2999999999999999E-2</v>
      </c>
      <c r="J673" s="31">
        <v>0.27695560299999999</v>
      </c>
      <c r="K673" s="31">
        <v>3.9E-2</v>
      </c>
      <c r="L673" s="29">
        <f t="shared" si="10"/>
        <v>1.9500520291363161</v>
      </c>
    </row>
    <row r="674" spans="1:12" x14ac:dyDescent="0.2">
      <c r="A674">
        <v>2961</v>
      </c>
      <c r="B674" s="43">
        <v>377</v>
      </c>
      <c r="C674" s="43">
        <v>377</v>
      </c>
      <c r="D674" s="43">
        <v>132</v>
      </c>
      <c r="E674" s="31">
        <v>0.35</v>
      </c>
      <c r="F674" s="31">
        <v>0.41099999999999998</v>
      </c>
      <c r="G674" s="31">
        <v>0.23899999999999999</v>
      </c>
      <c r="H674" s="31">
        <v>0.17799999999999999</v>
      </c>
      <c r="I674" s="31">
        <v>0.17199999999999999</v>
      </c>
      <c r="J674" s="31">
        <v>0.350132626</v>
      </c>
      <c r="K674" s="31">
        <v>0</v>
      </c>
      <c r="L674" s="29">
        <f t="shared" si="10"/>
        <v>2.1109999999999998</v>
      </c>
    </row>
    <row r="675" spans="1:12" x14ac:dyDescent="0.2">
      <c r="A675">
        <v>2962</v>
      </c>
      <c r="B675" s="43">
        <v>139</v>
      </c>
      <c r="C675" s="43">
        <v>139</v>
      </c>
      <c r="D675" s="43">
        <v>38</v>
      </c>
      <c r="E675" s="31">
        <v>0.27300000000000002</v>
      </c>
      <c r="F675" s="31">
        <v>0.36</v>
      </c>
      <c r="G675" s="31">
        <v>0.36699999999999999</v>
      </c>
      <c r="H675" s="31">
        <v>0.18</v>
      </c>
      <c r="I675" s="31">
        <v>9.4E-2</v>
      </c>
      <c r="J675" s="31">
        <v>0.27338129500000002</v>
      </c>
      <c r="K675" s="31">
        <v>0</v>
      </c>
      <c r="L675" s="29">
        <f t="shared" si="10"/>
        <v>2.0099999999999998</v>
      </c>
    </row>
    <row r="676" spans="1:12" x14ac:dyDescent="0.2">
      <c r="A676">
        <v>2964</v>
      </c>
      <c r="B676" s="43">
        <v>264</v>
      </c>
      <c r="C676" s="43">
        <v>264</v>
      </c>
      <c r="D676" s="43">
        <v>172</v>
      </c>
      <c r="E676" s="31">
        <v>0.65200000000000002</v>
      </c>
      <c r="F676" s="31">
        <v>0.17799999999999999</v>
      </c>
      <c r="G676" s="31">
        <v>0.16300000000000001</v>
      </c>
      <c r="H676" s="31">
        <v>0.26100000000000001</v>
      </c>
      <c r="I676" s="31">
        <v>0.39</v>
      </c>
      <c r="J676" s="31">
        <v>0.65648854999999995</v>
      </c>
      <c r="K676" s="31">
        <v>8.0000000000000002E-3</v>
      </c>
      <c r="L676" s="29">
        <f t="shared" si="10"/>
        <v>2.869959677419355</v>
      </c>
    </row>
    <row r="677" spans="1:12" x14ac:dyDescent="0.2">
      <c r="A677">
        <v>2966</v>
      </c>
      <c r="B677" s="43">
        <v>206</v>
      </c>
      <c r="C677" s="43">
        <v>206</v>
      </c>
      <c r="D677" s="43">
        <v>106</v>
      </c>
      <c r="E677" s="31">
        <v>0.51500000000000001</v>
      </c>
      <c r="F677" s="31">
        <v>0.23300000000000001</v>
      </c>
      <c r="G677" s="31">
        <v>0.23799999999999999</v>
      </c>
      <c r="H677" s="31">
        <v>0.27200000000000002</v>
      </c>
      <c r="I677" s="31">
        <v>0.24299999999999999</v>
      </c>
      <c r="J677" s="31">
        <v>0.52216748800000001</v>
      </c>
      <c r="K677" s="31">
        <v>1.4999999999999999E-2</v>
      </c>
      <c r="L677" s="29">
        <f t="shared" si="10"/>
        <v>2.53502538071066</v>
      </c>
    </row>
    <row r="678" spans="1:12" x14ac:dyDescent="0.2">
      <c r="A678">
        <v>2967</v>
      </c>
      <c r="B678" s="43">
        <v>352</v>
      </c>
      <c r="C678" s="43">
        <v>352</v>
      </c>
      <c r="D678" s="43">
        <v>65</v>
      </c>
      <c r="E678" s="31">
        <v>0.185</v>
      </c>
      <c r="F678" s="31">
        <v>0.52</v>
      </c>
      <c r="G678" s="31">
        <v>0.28999999999999998</v>
      </c>
      <c r="H678" s="31">
        <v>0.151</v>
      </c>
      <c r="I678" s="31">
        <v>3.4000000000000002E-2</v>
      </c>
      <c r="J678" s="31">
        <v>0.18571428600000001</v>
      </c>
      <c r="K678" s="31">
        <v>6.0000000000000001E-3</v>
      </c>
      <c r="L678" s="29">
        <f t="shared" si="10"/>
        <v>1.699195171026157</v>
      </c>
    </row>
    <row r="679" spans="1:12" x14ac:dyDescent="0.2">
      <c r="A679">
        <v>2968</v>
      </c>
      <c r="B679" s="43">
        <v>20</v>
      </c>
      <c r="C679" s="43">
        <v>20</v>
      </c>
      <c r="D679" s="43">
        <v>8</v>
      </c>
      <c r="E679" s="31">
        <v>0.4</v>
      </c>
      <c r="F679" s="31">
        <v>0.35</v>
      </c>
      <c r="G679" s="31">
        <v>0.25</v>
      </c>
      <c r="H679" s="31">
        <v>0.15</v>
      </c>
      <c r="I679" s="31">
        <v>0.25</v>
      </c>
      <c r="J679" s="31">
        <v>0.4</v>
      </c>
      <c r="K679" s="31">
        <v>0</v>
      </c>
      <c r="L679" s="29">
        <f t="shared" si="10"/>
        <v>2.2999999999999998</v>
      </c>
    </row>
    <row r="680" spans="1:12" x14ac:dyDescent="0.2">
      <c r="A680">
        <v>2969</v>
      </c>
      <c r="B680" s="43">
        <v>220</v>
      </c>
      <c r="C680" s="43">
        <v>220</v>
      </c>
      <c r="D680" s="43">
        <v>89</v>
      </c>
      <c r="E680" s="31">
        <v>0.40500000000000003</v>
      </c>
      <c r="F680" s="31">
        <v>0.28199999999999997</v>
      </c>
      <c r="G680" s="31">
        <v>0.309</v>
      </c>
      <c r="H680" s="31">
        <v>0.25</v>
      </c>
      <c r="I680" s="31">
        <v>0.155</v>
      </c>
      <c r="J680" s="31">
        <v>0.406392694</v>
      </c>
      <c r="K680" s="31">
        <v>5.0000000000000001E-3</v>
      </c>
      <c r="L680" s="29">
        <f t="shared" si="10"/>
        <v>2.2814070351758793</v>
      </c>
    </row>
    <row r="681" spans="1:12" x14ac:dyDescent="0.2">
      <c r="A681">
        <v>2970</v>
      </c>
      <c r="B681" s="43">
        <v>126</v>
      </c>
      <c r="C681" s="43">
        <v>126</v>
      </c>
      <c r="D681" s="43">
        <v>39</v>
      </c>
      <c r="E681" s="31">
        <v>0.31</v>
      </c>
      <c r="F681" s="31">
        <v>0.373</v>
      </c>
      <c r="G681" s="31">
        <v>0.29399999999999998</v>
      </c>
      <c r="H681" s="31">
        <v>0.246</v>
      </c>
      <c r="I681" s="31">
        <v>6.3E-2</v>
      </c>
      <c r="J681" s="31">
        <v>0.31707317099999999</v>
      </c>
      <c r="K681" s="31">
        <v>2.4E-2</v>
      </c>
      <c r="L681" s="29">
        <f t="shared" si="10"/>
        <v>1.9989754098360655</v>
      </c>
    </row>
    <row r="682" spans="1:12" x14ac:dyDescent="0.2">
      <c r="A682">
        <v>2971</v>
      </c>
      <c r="B682" s="43">
        <v>280</v>
      </c>
      <c r="C682" s="43">
        <v>280</v>
      </c>
      <c r="D682" s="43">
        <v>112</v>
      </c>
      <c r="E682" s="31">
        <v>0.4</v>
      </c>
      <c r="F682" s="31">
        <v>0.26400000000000001</v>
      </c>
      <c r="G682" s="31">
        <v>0.32500000000000001</v>
      </c>
      <c r="H682" s="31">
        <v>0.28899999999999998</v>
      </c>
      <c r="I682" s="31">
        <v>0.111</v>
      </c>
      <c r="J682" s="31">
        <v>0.40433213000000001</v>
      </c>
      <c r="K682" s="31">
        <v>1.0999999999999999E-2</v>
      </c>
      <c r="L682" s="29">
        <f t="shared" si="10"/>
        <v>2.2497472194135493</v>
      </c>
    </row>
    <row r="683" spans="1:12" x14ac:dyDescent="0.2">
      <c r="A683">
        <v>2972</v>
      </c>
      <c r="B683" s="43">
        <v>229</v>
      </c>
      <c r="C683" s="43">
        <v>229</v>
      </c>
      <c r="D683" s="43">
        <v>76</v>
      </c>
      <c r="E683" s="31">
        <v>0.33200000000000002</v>
      </c>
      <c r="F683" s="31">
        <v>0.39700000000000002</v>
      </c>
      <c r="G683" s="31">
        <v>0.27100000000000002</v>
      </c>
      <c r="H683" s="31">
        <v>0.17</v>
      </c>
      <c r="I683" s="31">
        <v>0.16200000000000001</v>
      </c>
      <c r="J683" s="31">
        <v>0.33187772900000001</v>
      </c>
      <c r="K683" s="31">
        <v>0</v>
      </c>
      <c r="L683" s="29">
        <f t="shared" si="10"/>
        <v>2.097</v>
      </c>
    </row>
    <row r="684" spans="1:12" x14ac:dyDescent="0.2">
      <c r="A684">
        <v>2974</v>
      </c>
      <c r="B684" s="43">
        <v>365</v>
      </c>
      <c r="C684" s="43">
        <v>365</v>
      </c>
      <c r="D684" s="43">
        <v>137</v>
      </c>
      <c r="E684" s="31">
        <v>0.375</v>
      </c>
      <c r="F684" s="31">
        <v>0.36699999999999999</v>
      </c>
      <c r="G684" s="31">
        <v>0.247</v>
      </c>
      <c r="H684" s="31">
        <v>0.222</v>
      </c>
      <c r="I684" s="31">
        <v>0.153</v>
      </c>
      <c r="J684" s="31">
        <v>0.37950138500000002</v>
      </c>
      <c r="K684" s="31">
        <v>1.0999999999999999E-2</v>
      </c>
      <c r="L684" s="29">
        <f t="shared" si="10"/>
        <v>2.1627906976744189</v>
      </c>
    </row>
    <row r="685" spans="1:12" x14ac:dyDescent="0.2">
      <c r="A685">
        <v>2975</v>
      </c>
      <c r="B685" s="43">
        <v>165</v>
      </c>
      <c r="C685" s="43">
        <v>165</v>
      </c>
      <c r="D685" s="43">
        <v>95</v>
      </c>
      <c r="E685" s="31">
        <v>0.57599999999999996</v>
      </c>
      <c r="F685" s="31">
        <v>0.218</v>
      </c>
      <c r="G685" s="31">
        <v>0.188</v>
      </c>
      <c r="H685" s="31">
        <v>0.24199999999999999</v>
      </c>
      <c r="I685" s="31">
        <v>0.33300000000000002</v>
      </c>
      <c r="J685" s="31">
        <v>0.58641975300000004</v>
      </c>
      <c r="K685" s="31">
        <v>1.7999999999999999E-2</v>
      </c>
      <c r="L685" s="29">
        <f t="shared" si="10"/>
        <v>2.7006109979633401</v>
      </c>
    </row>
    <row r="686" spans="1:12" x14ac:dyDescent="0.2">
      <c r="A686">
        <v>2976</v>
      </c>
      <c r="B686" s="43">
        <v>187</v>
      </c>
      <c r="C686" s="43">
        <v>187</v>
      </c>
      <c r="D686" s="43">
        <v>132</v>
      </c>
      <c r="E686" s="31">
        <v>0.70599999999999996</v>
      </c>
      <c r="F686" s="31">
        <v>0.14399999999999999</v>
      </c>
      <c r="G686" s="31">
        <v>0.13900000000000001</v>
      </c>
      <c r="H686" s="31">
        <v>0.29399999999999998</v>
      </c>
      <c r="I686" s="31">
        <v>0.41199999999999998</v>
      </c>
      <c r="J686" s="31">
        <v>0.71351351399999996</v>
      </c>
      <c r="K686" s="31">
        <v>1.0999999999999999E-2</v>
      </c>
      <c r="L686" s="29">
        <f t="shared" si="10"/>
        <v>2.9848331648129425</v>
      </c>
    </row>
    <row r="687" spans="1:12" x14ac:dyDescent="0.2">
      <c r="A687">
        <v>2977</v>
      </c>
      <c r="B687" s="43">
        <v>165</v>
      </c>
      <c r="C687" s="43">
        <v>165</v>
      </c>
      <c r="D687" s="43">
        <v>81</v>
      </c>
      <c r="E687" s="31">
        <v>0.49099999999999999</v>
      </c>
      <c r="F687" s="31">
        <v>0.21199999999999999</v>
      </c>
      <c r="G687" s="31">
        <v>0.29699999999999999</v>
      </c>
      <c r="H687" s="31">
        <v>0.26700000000000002</v>
      </c>
      <c r="I687" s="31">
        <v>0.224</v>
      </c>
      <c r="J687" s="31">
        <v>0.49090909100000002</v>
      </c>
      <c r="K687" s="31">
        <v>0</v>
      </c>
      <c r="L687" s="29">
        <f t="shared" si="10"/>
        <v>2.5030000000000001</v>
      </c>
    </row>
    <row r="688" spans="1:12" x14ac:dyDescent="0.2">
      <c r="A688">
        <v>2980</v>
      </c>
      <c r="B688" s="43">
        <v>242</v>
      </c>
      <c r="C688" s="43">
        <v>242</v>
      </c>
      <c r="D688" s="43">
        <v>120</v>
      </c>
      <c r="E688" s="31">
        <v>0.496</v>
      </c>
      <c r="F688" s="31">
        <v>0.17399999999999999</v>
      </c>
      <c r="G688" s="31">
        <v>0.32200000000000001</v>
      </c>
      <c r="H688" s="31">
        <v>0.26900000000000002</v>
      </c>
      <c r="I688" s="31">
        <v>0.22700000000000001</v>
      </c>
      <c r="J688" s="31">
        <v>0.5</v>
      </c>
      <c r="K688" s="31">
        <v>8.0000000000000002E-3</v>
      </c>
      <c r="L688" s="29">
        <f t="shared" si="10"/>
        <v>2.5534274193548385</v>
      </c>
    </row>
    <row r="689" spans="1:12" x14ac:dyDescent="0.2">
      <c r="A689">
        <v>2981</v>
      </c>
      <c r="B689" s="43">
        <v>284</v>
      </c>
      <c r="C689" s="43">
        <v>284</v>
      </c>
      <c r="D689" s="43">
        <v>246</v>
      </c>
      <c r="E689" s="31">
        <v>0.86599999999999999</v>
      </c>
      <c r="F689" s="31">
        <v>3.5000000000000003E-2</v>
      </c>
      <c r="G689" s="31">
        <v>9.5000000000000001E-2</v>
      </c>
      <c r="H689" s="31">
        <v>0.254</v>
      </c>
      <c r="I689" s="31">
        <v>0.61299999999999999</v>
      </c>
      <c r="J689" s="31">
        <v>0.86925795100000003</v>
      </c>
      <c r="K689" s="31">
        <v>4.0000000000000001E-3</v>
      </c>
      <c r="L689" s="29">
        <f t="shared" si="10"/>
        <v>3.4528112449799195</v>
      </c>
    </row>
    <row r="690" spans="1:12" x14ac:dyDescent="0.2">
      <c r="A690">
        <v>2982</v>
      </c>
      <c r="B690" s="43">
        <v>366</v>
      </c>
      <c r="C690" s="43">
        <v>366</v>
      </c>
      <c r="D690" s="43">
        <v>126</v>
      </c>
      <c r="E690" s="31">
        <v>0.34399999999999997</v>
      </c>
      <c r="F690" s="31">
        <v>0.39600000000000002</v>
      </c>
      <c r="G690" s="31">
        <v>0.254</v>
      </c>
      <c r="H690" s="31">
        <v>0.219</v>
      </c>
      <c r="I690" s="31">
        <v>0.126</v>
      </c>
      <c r="J690" s="31">
        <v>0.34615384599999999</v>
      </c>
      <c r="K690" s="31">
        <v>5.0000000000000001E-3</v>
      </c>
      <c r="L690" s="29">
        <f t="shared" si="10"/>
        <v>2.0753768844221105</v>
      </c>
    </row>
    <row r="691" spans="1:12" x14ac:dyDescent="0.2">
      <c r="A691">
        <v>2983</v>
      </c>
      <c r="B691" s="43">
        <v>335</v>
      </c>
      <c r="C691" s="43">
        <v>335</v>
      </c>
      <c r="D691" s="43">
        <v>195</v>
      </c>
      <c r="E691" s="31">
        <v>0.58199999999999996</v>
      </c>
      <c r="F691" s="31">
        <v>0.152</v>
      </c>
      <c r="G691" s="31">
        <v>0.254</v>
      </c>
      <c r="H691" s="31">
        <v>0.29899999999999999</v>
      </c>
      <c r="I691" s="31">
        <v>0.28399999999999997</v>
      </c>
      <c r="J691" s="31">
        <v>0.58912386699999997</v>
      </c>
      <c r="K691" s="31">
        <v>1.2E-2</v>
      </c>
      <c r="L691" s="29">
        <f t="shared" si="10"/>
        <v>2.725708502024291</v>
      </c>
    </row>
    <row r="692" spans="1:12" x14ac:dyDescent="0.2">
      <c r="A692">
        <v>2984</v>
      </c>
      <c r="B692" s="43">
        <v>362</v>
      </c>
      <c r="C692" s="43">
        <v>362</v>
      </c>
      <c r="D692" s="43">
        <v>126</v>
      </c>
      <c r="E692" s="31">
        <v>0.34799999999999998</v>
      </c>
      <c r="F692" s="31">
        <v>0.34499999999999997</v>
      </c>
      <c r="G692" s="31">
        <v>0.28499999999999998</v>
      </c>
      <c r="H692" s="31">
        <v>0.23499999999999999</v>
      </c>
      <c r="I692" s="31">
        <v>0.113</v>
      </c>
      <c r="J692" s="31">
        <v>0.355932203</v>
      </c>
      <c r="K692" s="31">
        <v>2.1999999999999999E-2</v>
      </c>
      <c r="L692" s="29">
        <f t="shared" si="10"/>
        <v>2.1186094069529653</v>
      </c>
    </row>
    <row r="693" spans="1:12" x14ac:dyDescent="0.2">
      <c r="A693">
        <v>2990</v>
      </c>
      <c r="B693" s="43">
        <v>284</v>
      </c>
      <c r="C693" s="43">
        <v>284</v>
      </c>
      <c r="D693" s="43">
        <v>181</v>
      </c>
      <c r="E693" s="31">
        <v>0.63700000000000001</v>
      </c>
      <c r="F693" s="31">
        <v>9.9000000000000005E-2</v>
      </c>
      <c r="G693" s="31">
        <v>0.16200000000000001</v>
      </c>
      <c r="H693" s="31">
        <v>0.22900000000000001</v>
      </c>
      <c r="I693" s="31">
        <v>0.40799999999999997</v>
      </c>
      <c r="J693" s="31">
        <v>0.70980392199999998</v>
      </c>
      <c r="K693" s="31">
        <v>0.10199999999999999</v>
      </c>
      <c r="L693" s="29">
        <f t="shared" si="10"/>
        <v>3.0534521158129175</v>
      </c>
    </row>
    <row r="694" spans="1:12" x14ac:dyDescent="0.2">
      <c r="A694">
        <v>2992</v>
      </c>
      <c r="B694" s="43">
        <v>214</v>
      </c>
      <c r="C694" s="43">
        <v>214</v>
      </c>
      <c r="D694" s="43">
        <v>147</v>
      </c>
      <c r="E694" s="31">
        <v>0.68700000000000006</v>
      </c>
      <c r="F694" s="31">
        <v>0.15</v>
      </c>
      <c r="G694" s="31">
        <v>0.15</v>
      </c>
      <c r="H694" s="31">
        <v>0.27600000000000002</v>
      </c>
      <c r="I694" s="31">
        <v>0.41099999999999998</v>
      </c>
      <c r="J694" s="31">
        <v>0.696682464</v>
      </c>
      <c r="K694" s="31">
        <v>1.4E-2</v>
      </c>
      <c r="L694" s="29">
        <f t="shared" si="10"/>
        <v>2.9634888438133871</v>
      </c>
    </row>
    <row r="695" spans="1:12" x14ac:dyDescent="0.2">
      <c r="A695">
        <v>2993</v>
      </c>
      <c r="B695" s="43">
        <v>235</v>
      </c>
      <c r="C695" s="43">
        <v>235</v>
      </c>
      <c r="D695" s="43">
        <v>129</v>
      </c>
      <c r="E695" s="31">
        <v>0.54900000000000004</v>
      </c>
      <c r="F695" s="31">
        <v>0.255</v>
      </c>
      <c r="G695" s="31">
        <v>0.191</v>
      </c>
      <c r="H695" s="31">
        <v>0.26400000000000001</v>
      </c>
      <c r="I695" s="31">
        <v>0.28499999999999998</v>
      </c>
      <c r="J695" s="31">
        <v>0.55128205100000005</v>
      </c>
      <c r="K695" s="31">
        <v>4.0000000000000001E-3</v>
      </c>
      <c r="L695" s="29">
        <f t="shared" si="10"/>
        <v>2.5793172690763053</v>
      </c>
    </row>
    <row r="696" spans="1:12" x14ac:dyDescent="0.2">
      <c r="A696">
        <v>2994</v>
      </c>
      <c r="B696" s="43">
        <v>230</v>
      </c>
      <c r="C696" s="43">
        <v>230</v>
      </c>
      <c r="D696" s="43">
        <v>159</v>
      </c>
      <c r="E696" s="31">
        <v>0.69099999999999995</v>
      </c>
      <c r="F696" s="31">
        <v>0.122</v>
      </c>
      <c r="G696" s="31">
        <v>0.17399999999999999</v>
      </c>
      <c r="H696" s="31">
        <v>0.217</v>
      </c>
      <c r="I696" s="31">
        <v>0.47399999999999998</v>
      </c>
      <c r="J696" s="31">
        <v>0.70044052899999998</v>
      </c>
      <c r="K696" s="31">
        <v>1.2999999999999999E-2</v>
      </c>
      <c r="L696" s="29">
        <f t="shared" si="10"/>
        <v>3.0567375886524824</v>
      </c>
    </row>
    <row r="697" spans="1:12" x14ac:dyDescent="0.2">
      <c r="A697">
        <v>2995</v>
      </c>
      <c r="B697" s="43">
        <v>163</v>
      </c>
      <c r="C697" s="43">
        <v>163</v>
      </c>
      <c r="D697" s="43">
        <v>108</v>
      </c>
      <c r="E697" s="31">
        <v>0.66300000000000003</v>
      </c>
      <c r="F697" s="31">
        <v>8.5999999999999993E-2</v>
      </c>
      <c r="G697" s="31">
        <v>0.221</v>
      </c>
      <c r="H697" s="31">
        <v>0.33700000000000002</v>
      </c>
      <c r="I697" s="31">
        <v>0.32500000000000001</v>
      </c>
      <c r="J697" s="31">
        <v>0.68354430399999999</v>
      </c>
      <c r="K697" s="31">
        <v>3.1E-2</v>
      </c>
      <c r="L697" s="29">
        <f t="shared" si="10"/>
        <v>2.9298245614035094</v>
      </c>
    </row>
    <row r="698" spans="1:12" x14ac:dyDescent="0.2">
      <c r="A698">
        <v>2996</v>
      </c>
      <c r="B698" s="43">
        <v>239</v>
      </c>
      <c r="C698" s="43">
        <v>239</v>
      </c>
      <c r="D698" s="43">
        <v>99</v>
      </c>
      <c r="E698" s="31">
        <v>0.41399999999999998</v>
      </c>
      <c r="F698" s="31">
        <v>0.26800000000000002</v>
      </c>
      <c r="G698" s="31">
        <v>0.255</v>
      </c>
      <c r="H698" s="31">
        <v>0.20100000000000001</v>
      </c>
      <c r="I698" s="31">
        <v>0.21299999999999999</v>
      </c>
      <c r="J698" s="31">
        <v>0.44196428599999998</v>
      </c>
      <c r="K698" s="31">
        <v>6.3E-2</v>
      </c>
      <c r="L698" s="29">
        <f t="shared" si="10"/>
        <v>2.3831376734258272</v>
      </c>
    </row>
    <row r="699" spans="1:12" x14ac:dyDescent="0.2">
      <c r="A699">
        <v>2997</v>
      </c>
      <c r="B699" s="43">
        <v>91</v>
      </c>
      <c r="C699" s="43">
        <v>91</v>
      </c>
      <c r="D699" s="43">
        <v>54</v>
      </c>
      <c r="E699" s="31">
        <v>0.59299999999999997</v>
      </c>
      <c r="F699" s="31">
        <v>0.22</v>
      </c>
      <c r="G699" s="31">
        <v>0.17599999999999999</v>
      </c>
      <c r="H699" s="31">
        <v>0.23100000000000001</v>
      </c>
      <c r="I699" s="31">
        <v>0.36299999999999999</v>
      </c>
      <c r="J699" s="31">
        <v>0.6</v>
      </c>
      <c r="K699" s="31">
        <v>1.0999999999999999E-2</v>
      </c>
      <c r="L699" s="29">
        <f t="shared" si="10"/>
        <v>2.7472194135490398</v>
      </c>
    </row>
    <row r="700" spans="1:12" x14ac:dyDescent="0.2">
      <c r="A700">
        <v>2998</v>
      </c>
      <c r="B700" s="43">
        <v>180</v>
      </c>
      <c r="C700" s="43">
        <v>180</v>
      </c>
      <c r="D700" s="43">
        <v>92</v>
      </c>
      <c r="E700" s="31">
        <v>0.51100000000000001</v>
      </c>
      <c r="F700" s="31">
        <v>0.19400000000000001</v>
      </c>
      <c r="G700" s="31">
        <v>0.28899999999999998</v>
      </c>
      <c r="H700" s="31">
        <v>0.28299999999999997</v>
      </c>
      <c r="I700" s="31">
        <v>0.22800000000000001</v>
      </c>
      <c r="J700" s="31">
        <v>0.51396648</v>
      </c>
      <c r="K700" s="31">
        <v>6.0000000000000001E-3</v>
      </c>
      <c r="L700" s="29">
        <f t="shared" si="10"/>
        <v>2.5482897384305834</v>
      </c>
    </row>
    <row r="701" spans="1:12" x14ac:dyDescent="0.2">
      <c r="A701">
        <v>3000</v>
      </c>
      <c r="B701" s="43">
        <v>205</v>
      </c>
      <c r="C701" s="43">
        <v>205</v>
      </c>
      <c r="D701" s="43">
        <v>88</v>
      </c>
      <c r="E701" s="31">
        <v>0.42899999999999999</v>
      </c>
      <c r="F701" s="31">
        <v>0.29299999999999998</v>
      </c>
      <c r="G701" s="31">
        <v>0.27800000000000002</v>
      </c>
      <c r="H701" s="31">
        <v>0.24399999999999999</v>
      </c>
      <c r="I701" s="31">
        <v>0.185</v>
      </c>
      <c r="J701" s="31">
        <v>0.42926829300000002</v>
      </c>
      <c r="K701" s="31">
        <v>0</v>
      </c>
      <c r="L701" s="29">
        <f t="shared" si="10"/>
        <v>2.3209999999999997</v>
      </c>
    </row>
    <row r="702" spans="1:12" x14ac:dyDescent="0.2">
      <c r="A702">
        <v>3001</v>
      </c>
      <c r="B702" s="43">
        <v>262</v>
      </c>
      <c r="C702" s="43">
        <v>262</v>
      </c>
      <c r="D702" s="43">
        <v>109</v>
      </c>
      <c r="E702" s="31">
        <v>0.41599999999999998</v>
      </c>
      <c r="F702" s="31">
        <v>0.28999999999999998</v>
      </c>
      <c r="G702" s="31">
        <v>0.28999999999999998</v>
      </c>
      <c r="H702" s="31">
        <v>0.26</v>
      </c>
      <c r="I702" s="31">
        <v>0.156</v>
      </c>
      <c r="J702" s="31">
        <v>0.41762452100000003</v>
      </c>
      <c r="K702" s="31">
        <v>4.0000000000000001E-3</v>
      </c>
      <c r="L702" s="29">
        <f t="shared" si="10"/>
        <v>2.2831325301204819</v>
      </c>
    </row>
    <row r="703" spans="1:12" x14ac:dyDescent="0.2">
      <c r="A703">
        <v>3002</v>
      </c>
      <c r="B703" s="43">
        <v>285</v>
      </c>
      <c r="C703" s="43">
        <v>285</v>
      </c>
      <c r="D703" s="43">
        <v>175</v>
      </c>
      <c r="E703" s="31">
        <v>0.61399999999999999</v>
      </c>
      <c r="F703" s="31">
        <v>0.214</v>
      </c>
      <c r="G703" s="31">
        <v>0.17199999999999999</v>
      </c>
      <c r="H703" s="31">
        <v>0.23200000000000001</v>
      </c>
      <c r="I703" s="31">
        <v>0.38200000000000001</v>
      </c>
      <c r="J703" s="31">
        <v>0.61403508799999995</v>
      </c>
      <c r="K703" s="31">
        <v>0</v>
      </c>
      <c r="L703" s="29">
        <f t="shared" si="10"/>
        <v>2.782</v>
      </c>
    </row>
    <row r="704" spans="1:12" x14ac:dyDescent="0.2">
      <c r="A704">
        <v>3003</v>
      </c>
      <c r="B704" s="43">
        <v>296</v>
      </c>
      <c r="C704" s="43">
        <v>296</v>
      </c>
      <c r="D704" s="43">
        <v>89</v>
      </c>
      <c r="E704" s="31">
        <v>0.30099999999999999</v>
      </c>
      <c r="F704" s="31">
        <v>0.40500000000000003</v>
      </c>
      <c r="G704" s="31">
        <v>0.27700000000000002</v>
      </c>
      <c r="H704" s="31">
        <v>0.186</v>
      </c>
      <c r="I704" s="31">
        <v>0.115</v>
      </c>
      <c r="J704" s="31">
        <v>0.30584192399999999</v>
      </c>
      <c r="K704" s="31">
        <v>1.7000000000000001E-2</v>
      </c>
      <c r="L704" s="29">
        <f t="shared" si="10"/>
        <v>2.0111902339776195</v>
      </c>
    </row>
    <row r="705" spans="1:12" x14ac:dyDescent="0.2">
      <c r="A705">
        <v>3005</v>
      </c>
      <c r="B705" s="43">
        <v>280</v>
      </c>
      <c r="C705" s="43">
        <v>280</v>
      </c>
      <c r="D705" s="43">
        <v>101</v>
      </c>
      <c r="E705" s="31">
        <v>0.36099999999999999</v>
      </c>
      <c r="F705" s="31">
        <v>0.318</v>
      </c>
      <c r="G705" s="31">
        <v>0.3</v>
      </c>
      <c r="H705" s="31">
        <v>0.19600000000000001</v>
      </c>
      <c r="I705" s="31">
        <v>0.16400000000000001</v>
      </c>
      <c r="J705" s="31">
        <v>0.36861313899999998</v>
      </c>
      <c r="K705" s="31">
        <v>2.1000000000000001E-2</v>
      </c>
      <c r="L705" s="29">
        <f t="shared" si="10"/>
        <v>2.2083758937691522</v>
      </c>
    </row>
    <row r="706" spans="1:12" x14ac:dyDescent="0.2">
      <c r="A706">
        <v>3006</v>
      </c>
      <c r="B706" s="43">
        <v>31</v>
      </c>
      <c r="C706" s="43">
        <v>31</v>
      </c>
      <c r="D706" s="43">
        <v>22</v>
      </c>
      <c r="E706" s="31">
        <v>0.71</v>
      </c>
      <c r="F706" s="31">
        <v>0.161</v>
      </c>
      <c r="G706" s="31">
        <v>0.129</v>
      </c>
      <c r="H706" s="31">
        <v>0.35499999999999998</v>
      </c>
      <c r="I706" s="31">
        <v>0.35499999999999998</v>
      </c>
      <c r="J706" s="31">
        <v>0.70967741900000003</v>
      </c>
      <c r="K706" s="31">
        <v>0</v>
      </c>
      <c r="L706" s="29">
        <f t="shared" si="10"/>
        <v>2.9039999999999999</v>
      </c>
    </row>
    <row r="707" spans="1:12" x14ac:dyDescent="0.2">
      <c r="A707">
        <v>3007</v>
      </c>
      <c r="B707" s="43">
        <v>310</v>
      </c>
      <c r="C707" s="43">
        <v>310</v>
      </c>
      <c r="D707" s="43">
        <v>211</v>
      </c>
      <c r="E707" s="31">
        <v>0.68100000000000005</v>
      </c>
      <c r="F707" s="31">
        <v>9.7000000000000003E-2</v>
      </c>
      <c r="G707" s="31">
        <v>0.21299999999999999</v>
      </c>
      <c r="H707" s="31">
        <v>0.28999999999999998</v>
      </c>
      <c r="I707" s="31">
        <v>0.39</v>
      </c>
      <c r="J707" s="31">
        <v>0.68729641699999999</v>
      </c>
      <c r="K707" s="31">
        <v>0.01</v>
      </c>
      <c r="L707" s="29">
        <f t="shared" ref="L707:L770" si="11">(F707+2*G707+3*H707+4*I707)/(1-K707)</f>
        <v>2.9828282828282826</v>
      </c>
    </row>
    <row r="708" spans="1:12" x14ac:dyDescent="0.2">
      <c r="A708">
        <v>3008</v>
      </c>
      <c r="B708" s="43">
        <v>167</v>
      </c>
      <c r="C708" s="43">
        <v>167</v>
      </c>
      <c r="D708" s="43">
        <v>96</v>
      </c>
      <c r="E708" s="31">
        <v>0.57499999999999996</v>
      </c>
      <c r="F708" s="31">
        <v>0.17399999999999999</v>
      </c>
      <c r="G708" s="31">
        <v>0.246</v>
      </c>
      <c r="H708" s="31">
        <v>0.317</v>
      </c>
      <c r="I708" s="31">
        <v>0.25700000000000001</v>
      </c>
      <c r="J708" s="31">
        <v>0.57831325300000003</v>
      </c>
      <c r="K708" s="31">
        <v>6.0000000000000001E-3</v>
      </c>
      <c r="L708" s="29">
        <f t="shared" si="11"/>
        <v>2.6609657947686118</v>
      </c>
    </row>
    <row r="709" spans="1:12" x14ac:dyDescent="0.2">
      <c r="A709">
        <v>3010</v>
      </c>
      <c r="B709" s="43">
        <v>357</v>
      </c>
      <c r="C709" s="43">
        <v>357</v>
      </c>
      <c r="D709" s="43">
        <v>168</v>
      </c>
      <c r="E709" s="31">
        <v>0.47099999999999997</v>
      </c>
      <c r="F709" s="31">
        <v>0.249</v>
      </c>
      <c r="G709" s="31">
        <v>0.252</v>
      </c>
      <c r="H709" s="31">
        <v>0.28599999999999998</v>
      </c>
      <c r="I709" s="31">
        <v>0.185</v>
      </c>
      <c r="J709" s="31">
        <v>0.48414985599999999</v>
      </c>
      <c r="K709" s="31">
        <v>2.8000000000000001E-2</v>
      </c>
      <c r="L709" s="29">
        <f t="shared" si="11"/>
        <v>2.418724279835391</v>
      </c>
    </row>
    <row r="710" spans="1:12" x14ac:dyDescent="0.2">
      <c r="A710">
        <v>3011</v>
      </c>
      <c r="B710" s="43">
        <v>189</v>
      </c>
      <c r="C710" s="43">
        <v>189</v>
      </c>
      <c r="D710" s="43">
        <v>104</v>
      </c>
      <c r="E710" s="31">
        <v>0.55000000000000004</v>
      </c>
      <c r="F710" s="31">
        <v>0.159</v>
      </c>
      <c r="G710" s="31">
        <v>0.249</v>
      </c>
      <c r="H710" s="31">
        <v>0.23300000000000001</v>
      </c>
      <c r="I710" s="31">
        <v>0.317</v>
      </c>
      <c r="J710" s="31">
        <v>0.57458563500000004</v>
      </c>
      <c r="K710" s="31">
        <v>4.2000000000000003E-2</v>
      </c>
      <c r="L710" s="29">
        <f t="shared" si="11"/>
        <v>2.7390396659707728</v>
      </c>
    </row>
    <row r="711" spans="1:12" x14ac:dyDescent="0.2">
      <c r="A711">
        <v>3012</v>
      </c>
      <c r="B711" s="43">
        <v>169</v>
      </c>
      <c r="C711" s="43">
        <v>169</v>
      </c>
      <c r="D711" s="43">
        <v>44</v>
      </c>
      <c r="E711" s="31">
        <v>0.26</v>
      </c>
      <c r="F711" s="31">
        <v>0.42</v>
      </c>
      <c r="G711" s="31">
        <v>0.308</v>
      </c>
      <c r="H711" s="31">
        <v>0.17199999999999999</v>
      </c>
      <c r="I711" s="31">
        <v>8.8999999999999996E-2</v>
      </c>
      <c r="J711" s="31">
        <v>0.26347305399999998</v>
      </c>
      <c r="K711" s="31">
        <v>1.2E-2</v>
      </c>
      <c r="L711" s="29">
        <f t="shared" si="11"/>
        <v>1.9311740890688258</v>
      </c>
    </row>
    <row r="712" spans="1:12" x14ac:dyDescent="0.2">
      <c r="A712">
        <v>3013</v>
      </c>
      <c r="B712" s="43">
        <v>291</v>
      </c>
      <c r="C712" s="43">
        <v>291</v>
      </c>
      <c r="D712" s="43">
        <v>164</v>
      </c>
      <c r="E712" s="31">
        <v>0.56399999999999995</v>
      </c>
      <c r="F712" s="31">
        <v>0.19900000000000001</v>
      </c>
      <c r="G712" s="31">
        <v>0.23699999999999999</v>
      </c>
      <c r="H712" s="31">
        <v>0.29899999999999999</v>
      </c>
      <c r="I712" s="31">
        <v>0.26500000000000001</v>
      </c>
      <c r="J712" s="31">
        <v>0.563573883</v>
      </c>
      <c r="K712" s="31">
        <v>0</v>
      </c>
      <c r="L712" s="29">
        <f t="shared" si="11"/>
        <v>2.63</v>
      </c>
    </row>
    <row r="713" spans="1:12" x14ac:dyDescent="0.2">
      <c r="A713">
        <v>3014</v>
      </c>
      <c r="B713" s="43">
        <v>205</v>
      </c>
      <c r="C713" s="43">
        <v>205</v>
      </c>
      <c r="D713" s="43">
        <v>146</v>
      </c>
      <c r="E713" s="31">
        <v>0.71199999999999997</v>
      </c>
      <c r="F713" s="31">
        <v>6.3E-2</v>
      </c>
      <c r="G713" s="31">
        <v>0.22</v>
      </c>
      <c r="H713" s="31">
        <v>0.26800000000000002</v>
      </c>
      <c r="I713" s="31">
        <v>0.44400000000000001</v>
      </c>
      <c r="J713" s="31">
        <v>0.71568627500000004</v>
      </c>
      <c r="K713" s="31">
        <v>5.0000000000000001E-3</v>
      </c>
      <c r="L713" s="29">
        <f t="shared" si="11"/>
        <v>3.0984924623115582</v>
      </c>
    </row>
    <row r="714" spans="1:12" x14ac:dyDescent="0.2">
      <c r="A714">
        <v>3015</v>
      </c>
      <c r="B714" s="43">
        <v>285</v>
      </c>
      <c r="C714" s="43">
        <v>285</v>
      </c>
      <c r="D714" s="43">
        <v>56</v>
      </c>
      <c r="E714" s="31">
        <v>0.19600000000000001</v>
      </c>
      <c r="F714" s="31">
        <v>0.56799999999999995</v>
      </c>
      <c r="G714" s="31">
        <v>0.214</v>
      </c>
      <c r="H714" s="31">
        <v>0.11899999999999999</v>
      </c>
      <c r="I714" s="31">
        <v>7.6999999999999999E-2</v>
      </c>
      <c r="J714" s="31">
        <v>0.200716846</v>
      </c>
      <c r="K714" s="31">
        <v>2.1000000000000001E-2</v>
      </c>
      <c r="L714" s="29">
        <f t="shared" si="11"/>
        <v>1.6966292134831462</v>
      </c>
    </row>
    <row r="715" spans="1:12" x14ac:dyDescent="0.2">
      <c r="A715">
        <v>3016</v>
      </c>
      <c r="B715" s="43">
        <v>373</v>
      </c>
      <c r="C715" s="43">
        <v>373</v>
      </c>
      <c r="D715" s="43">
        <v>178</v>
      </c>
      <c r="E715" s="31">
        <v>0.47699999999999998</v>
      </c>
      <c r="F715" s="31">
        <v>0.255</v>
      </c>
      <c r="G715" s="31">
        <v>0.249</v>
      </c>
      <c r="H715" s="31">
        <v>0.23300000000000001</v>
      </c>
      <c r="I715" s="31">
        <v>0.24399999999999999</v>
      </c>
      <c r="J715" s="31">
        <v>0.48633879800000002</v>
      </c>
      <c r="K715" s="31">
        <v>1.9E-2</v>
      </c>
      <c r="L715" s="29">
        <f t="shared" si="11"/>
        <v>2.4750254841997963</v>
      </c>
    </row>
    <row r="716" spans="1:12" x14ac:dyDescent="0.2">
      <c r="A716">
        <v>3017</v>
      </c>
      <c r="B716" s="43">
        <v>228</v>
      </c>
      <c r="C716" s="43">
        <v>228</v>
      </c>
      <c r="D716" s="43">
        <v>142</v>
      </c>
      <c r="E716" s="31">
        <v>0.623</v>
      </c>
      <c r="F716" s="31">
        <v>0.14899999999999999</v>
      </c>
      <c r="G716" s="31">
        <v>0.21099999999999999</v>
      </c>
      <c r="H716" s="31">
        <v>0.29799999999999999</v>
      </c>
      <c r="I716" s="31">
        <v>0.32500000000000001</v>
      </c>
      <c r="J716" s="31">
        <v>0.633928571</v>
      </c>
      <c r="K716" s="31">
        <v>1.7999999999999999E-2</v>
      </c>
      <c r="L716" s="29">
        <f t="shared" si="11"/>
        <v>2.8156822810590629</v>
      </c>
    </row>
    <row r="717" spans="1:12" x14ac:dyDescent="0.2">
      <c r="A717">
        <v>3018</v>
      </c>
      <c r="B717" s="43">
        <v>329</v>
      </c>
      <c r="C717" s="43">
        <v>329</v>
      </c>
      <c r="D717" s="43">
        <v>160</v>
      </c>
      <c r="E717" s="31">
        <v>0.48599999999999999</v>
      </c>
      <c r="F717" s="31">
        <v>0.21299999999999999</v>
      </c>
      <c r="G717" s="31">
        <v>0.29199999999999998</v>
      </c>
      <c r="H717" s="31">
        <v>0.26100000000000001</v>
      </c>
      <c r="I717" s="31">
        <v>0.22500000000000001</v>
      </c>
      <c r="J717" s="31">
        <v>0.49079754599999997</v>
      </c>
      <c r="K717" s="31">
        <v>8.9999999999999993E-3</v>
      </c>
      <c r="L717" s="29">
        <f t="shared" si="11"/>
        <v>2.5025227043390514</v>
      </c>
    </row>
    <row r="718" spans="1:12" x14ac:dyDescent="0.2">
      <c r="A718">
        <v>3019</v>
      </c>
      <c r="B718" s="43">
        <v>234</v>
      </c>
      <c r="C718" s="43">
        <v>234</v>
      </c>
      <c r="D718" s="43">
        <v>94</v>
      </c>
      <c r="E718" s="31">
        <v>0.40200000000000002</v>
      </c>
      <c r="F718" s="31">
        <v>0.25600000000000001</v>
      </c>
      <c r="G718" s="31">
        <v>0.32500000000000001</v>
      </c>
      <c r="H718" s="31">
        <v>0.222</v>
      </c>
      <c r="I718" s="31">
        <v>0.17899999999999999</v>
      </c>
      <c r="J718" s="31">
        <v>0.40869565200000002</v>
      </c>
      <c r="K718" s="31">
        <v>1.7000000000000001E-2</v>
      </c>
      <c r="L718" s="29">
        <f t="shared" si="11"/>
        <v>2.3275686673448628</v>
      </c>
    </row>
    <row r="719" spans="1:12" x14ac:dyDescent="0.2">
      <c r="A719">
        <v>3020</v>
      </c>
      <c r="B719" s="43">
        <v>99</v>
      </c>
      <c r="C719" s="43">
        <v>99</v>
      </c>
      <c r="D719" s="43">
        <v>35</v>
      </c>
      <c r="E719" s="31">
        <v>0.35399999999999998</v>
      </c>
      <c r="F719" s="31">
        <v>0.40400000000000003</v>
      </c>
      <c r="G719" s="31">
        <v>0.24199999999999999</v>
      </c>
      <c r="H719" s="31">
        <v>0.253</v>
      </c>
      <c r="I719" s="31">
        <v>0.10100000000000001</v>
      </c>
      <c r="J719" s="31">
        <v>0.35353535400000002</v>
      </c>
      <c r="K719" s="31">
        <v>0</v>
      </c>
      <c r="L719" s="29">
        <f t="shared" si="11"/>
        <v>2.0510000000000002</v>
      </c>
    </row>
    <row r="720" spans="1:12" x14ac:dyDescent="0.2">
      <c r="A720">
        <v>3021</v>
      </c>
      <c r="B720" s="43">
        <v>158</v>
      </c>
      <c r="C720" s="43">
        <v>158</v>
      </c>
      <c r="D720" s="43">
        <v>36</v>
      </c>
      <c r="E720" s="31">
        <v>0.22800000000000001</v>
      </c>
      <c r="F720" s="31">
        <v>0.52500000000000002</v>
      </c>
      <c r="G720" s="31">
        <v>0.247</v>
      </c>
      <c r="H720" s="31">
        <v>0.114</v>
      </c>
      <c r="I720" s="31">
        <v>0.114</v>
      </c>
      <c r="J720" s="31">
        <v>0.227848101</v>
      </c>
      <c r="K720" s="31">
        <v>0</v>
      </c>
      <c r="L720" s="29">
        <f t="shared" si="11"/>
        <v>1.8170000000000002</v>
      </c>
    </row>
    <row r="721" spans="1:12" x14ac:dyDescent="0.2">
      <c r="A721">
        <v>3022</v>
      </c>
      <c r="B721" s="43">
        <v>943</v>
      </c>
      <c r="C721" s="43">
        <v>943</v>
      </c>
      <c r="D721" s="43">
        <v>341</v>
      </c>
      <c r="E721" s="31">
        <v>0.36199999999999999</v>
      </c>
      <c r="F721" s="31">
        <v>0.33</v>
      </c>
      <c r="G721" s="31">
        <v>0.27900000000000003</v>
      </c>
      <c r="H721" s="31">
        <v>0.20399999999999999</v>
      </c>
      <c r="I721" s="31">
        <v>0.158</v>
      </c>
      <c r="J721" s="31">
        <v>0.372677596</v>
      </c>
      <c r="K721" s="31">
        <v>0.03</v>
      </c>
      <c r="L721" s="29">
        <f t="shared" si="11"/>
        <v>2.1979381443298971</v>
      </c>
    </row>
    <row r="722" spans="1:12" x14ac:dyDescent="0.2">
      <c r="A722">
        <v>3023</v>
      </c>
      <c r="B722" s="43">
        <v>168</v>
      </c>
      <c r="C722" s="43">
        <v>168</v>
      </c>
      <c r="D722" s="43">
        <v>67</v>
      </c>
      <c r="E722" s="31">
        <v>0.39900000000000002</v>
      </c>
      <c r="F722" s="31">
        <v>0.34499999999999997</v>
      </c>
      <c r="G722" s="31">
        <v>0.24399999999999999</v>
      </c>
      <c r="H722" s="31">
        <v>0.20799999999999999</v>
      </c>
      <c r="I722" s="31">
        <v>0.19</v>
      </c>
      <c r="J722" s="31">
        <v>0.40361445800000001</v>
      </c>
      <c r="K722" s="31">
        <v>1.2E-2</v>
      </c>
      <c r="L722" s="29">
        <f t="shared" si="11"/>
        <v>2.2439271255060724</v>
      </c>
    </row>
    <row r="723" spans="1:12" x14ac:dyDescent="0.2">
      <c r="A723">
        <v>3024</v>
      </c>
      <c r="B723" s="43">
        <v>148</v>
      </c>
      <c r="C723" s="43">
        <v>148</v>
      </c>
      <c r="D723" s="43">
        <v>43</v>
      </c>
      <c r="E723" s="31">
        <v>0.29099999999999998</v>
      </c>
      <c r="F723" s="31">
        <v>0.45300000000000001</v>
      </c>
      <c r="G723" s="31">
        <v>0.23</v>
      </c>
      <c r="H723" s="31">
        <v>0.189</v>
      </c>
      <c r="I723" s="31">
        <v>0.10100000000000001</v>
      </c>
      <c r="J723" s="31">
        <v>0.29861111099999998</v>
      </c>
      <c r="K723" s="31">
        <v>2.7E-2</v>
      </c>
      <c r="L723" s="29">
        <f t="shared" si="11"/>
        <v>1.9362795477903392</v>
      </c>
    </row>
    <row r="724" spans="1:12" x14ac:dyDescent="0.2">
      <c r="A724">
        <v>3025</v>
      </c>
      <c r="B724" s="43">
        <v>199</v>
      </c>
      <c r="C724" s="43">
        <v>199</v>
      </c>
      <c r="D724" s="43">
        <v>90</v>
      </c>
      <c r="E724" s="31">
        <v>0.45200000000000001</v>
      </c>
      <c r="F724" s="31">
        <v>0.251</v>
      </c>
      <c r="G724" s="31">
        <v>0.29599999999999999</v>
      </c>
      <c r="H724" s="31">
        <v>0.26600000000000001</v>
      </c>
      <c r="I724" s="31">
        <v>0.186</v>
      </c>
      <c r="J724" s="31">
        <v>0.452261307</v>
      </c>
      <c r="K724" s="31">
        <v>0</v>
      </c>
      <c r="L724" s="29">
        <f t="shared" si="11"/>
        <v>2.3849999999999998</v>
      </c>
    </row>
    <row r="725" spans="1:12" x14ac:dyDescent="0.2">
      <c r="A725">
        <v>3026</v>
      </c>
      <c r="B725" s="43">
        <v>232</v>
      </c>
      <c r="C725" s="43">
        <v>232</v>
      </c>
      <c r="D725" s="43">
        <v>187</v>
      </c>
      <c r="E725" s="31">
        <v>0.80600000000000005</v>
      </c>
      <c r="F725" s="31">
        <v>3.9E-2</v>
      </c>
      <c r="G725" s="31">
        <v>0.14699999999999999</v>
      </c>
      <c r="H725" s="31">
        <v>0.254</v>
      </c>
      <c r="I725" s="31">
        <v>0.55200000000000005</v>
      </c>
      <c r="J725" s="31">
        <v>0.81304347799999999</v>
      </c>
      <c r="K725" s="31">
        <v>8.9999999999999993E-3</v>
      </c>
      <c r="L725" s="29">
        <f t="shared" si="11"/>
        <v>3.3329969727547932</v>
      </c>
    </row>
    <row r="726" spans="1:12" x14ac:dyDescent="0.2">
      <c r="A726">
        <v>3027</v>
      </c>
      <c r="B726" s="43">
        <v>102</v>
      </c>
      <c r="C726" s="43">
        <v>102</v>
      </c>
      <c r="D726" s="43">
        <v>52</v>
      </c>
      <c r="E726" s="31">
        <v>0.51</v>
      </c>
      <c r="F726" s="31">
        <v>0.186</v>
      </c>
      <c r="G726" s="31">
        <v>0.28399999999999997</v>
      </c>
      <c r="H726" s="31">
        <v>0.216</v>
      </c>
      <c r="I726" s="31">
        <v>0.29399999999999998</v>
      </c>
      <c r="J726" s="31">
        <v>0.52</v>
      </c>
      <c r="K726" s="31">
        <v>0.02</v>
      </c>
      <c r="L726" s="29">
        <f t="shared" si="11"/>
        <v>2.6306122448979594</v>
      </c>
    </row>
    <row r="727" spans="1:12" x14ac:dyDescent="0.2">
      <c r="A727">
        <v>3028</v>
      </c>
      <c r="B727" s="43">
        <v>101</v>
      </c>
      <c r="C727" s="43">
        <v>101</v>
      </c>
      <c r="D727" s="43">
        <v>53</v>
      </c>
      <c r="E727" s="31">
        <v>0.52500000000000002</v>
      </c>
      <c r="F727" s="31">
        <v>0.20799999999999999</v>
      </c>
      <c r="G727" s="31">
        <v>0.20799999999999999</v>
      </c>
      <c r="H727" s="31">
        <v>0.248</v>
      </c>
      <c r="I727" s="31">
        <v>0.27700000000000002</v>
      </c>
      <c r="J727" s="31">
        <v>0.55789473700000003</v>
      </c>
      <c r="K727" s="31">
        <v>5.8999999999999997E-2</v>
      </c>
      <c r="L727" s="29">
        <f t="shared" si="11"/>
        <v>2.631243358129649</v>
      </c>
    </row>
    <row r="728" spans="1:12" x14ac:dyDescent="0.2">
      <c r="A728">
        <v>3029</v>
      </c>
      <c r="B728" s="43">
        <v>360</v>
      </c>
      <c r="C728" s="43">
        <v>360</v>
      </c>
      <c r="D728" s="43">
        <v>301</v>
      </c>
      <c r="E728" s="31">
        <v>0.83599999999999997</v>
      </c>
      <c r="F728" s="31">
        <v>2.8000000000000001E-2</v>
      </c>
      <c r="G728" s="31">
        <v>6.9000000000000006E-2</v>
      </c>
      <c r="H728" s="31">
        <v>0.29199999999999998</v>
      </c>
      <c r="I728" s="31">
        <v>0.54400000000000004</v>
      </c>
      <c r="J728" s="31">
        <v>0.89583333300000001</v>
      </c>
      <c r="K728" s="31">
        <v>6.7000000000000004E-2</v>
      </c>
      <c r="L728" s="29">
        <f t="shared" si="11"/>
        <v>3.4490889603429795</v>
      </c>
    </row>
    <row r="729" spans="1:12" x14ac:dyDescent="0.2">
      <c r="A729">
        <v>3032</v>
      </c>
      <c r="B729" s="43">
        <v>163</v>
      </c>
      <c r="C729" s="43">
        <v>163</v>
      </c>
      <c r="D729" s="43">
        <v>75</v>
      </c>
      <c r="E729" s="31">
        <v>0.46</v>
      </c>
      <c r="F729" s="31">
        <v>0.28199999999999997</v>
      </c>
      <c r="G729" s="31">
        <v>0.23899999999999999</v>
      </c>
      <c r="H729" s="31">
        <v>0.27</v>
      </c>
      <c r="I729" s="31">
        <v>0.19</v>
      </c>
      <c r="J729" s="31">
        <v>0.46875</v>
      </c>
      <c r="K729" s="31">
        <v>1.7999999999999999E-2</v>
      </c>
      <c r="L729" s="29">
        <f t="shared" si="11"/>
        <v>2.3727087576374748</v>
      </c>
    </row>
    <row r="730" spans="1:12" x14ac:dyDescent="0.2">
      <c r="A730">
        <v>3034</v>
      </c>
      <c r="B730" s="43">
        <v>195</v>
      </c>
      <c r="C730" s="43">
        <v>195</v>
      </c>
      <c r="D730" s="43">
        <v>75</v>
      </c>
      <c r="E730" s="31">
        <v>0.38500000000000001</v>
      </c>
      <c r="F730" s="31">
        <v>0.38500000000000001</v>
      </c>
      <c r="G730" s="31">
        <v>0.23100000000000001</v>
      </c>
      <c r="H730" s="31">
        <v>0.19500000000000001</v>
      </c>
      <c r="I730" s="31">
        <v>0.19</v>
      </c>
      <c r="J730" s="31">
        <v>0.38461538499999998</v>
      </c>
      <c r="K730" s="31">
        <v>0</v>
      </c>
      <c r="L730" s="29">
        <f t="shared" si="11"/>
        <v>2.1920000000000002</v>
      </c>
    </row>
    <row r="731" spans="1:12" x14ac:dyDescent="0.2">
      <c r="A731">
        <v>3035</v>
      </c>
      <c r="B731" s="43">
        <v>856</v>
      </c>
      <c r="C731" s="43">
        <v>856</v>
      </c>
      <c r="D731" s="43">
        <v>435</v>
      </c>
      <c r="E731" s="31">
        <v>0.50800000000000001</v>
      </c>
      <c r="F731" s="31">
        <v>0.26500000000000001</v>
      </c>
      <c r="G731" s="31">
        <v>0.214</v>
      </c>
      <c r="H731" s="31">
        <v>0.186</v>
      </c>
      <c r="I731" s="31">
        <v>0.32200000000000001</v>
      </c>
      <c r="J731" s="31">
        <v>0.51479289900000003</v>
      </c>
      <c r="K731" s="31">
        <v>1.2999999999999999E-2</v>
      </c>
      <c r="L731" s="29">
        <f t="shared" si="11"/>
        <v>2.572441742654509</v>
      </c>
    </row>
    <row r="732" spans="1:12" x14ac:dyDescent="0.2">
      <c r="A732">
        <v>3036</v>
      </c>
      <c r="B732" s="43">
        <v>247</v>
      </c>
      <c r="C732" s="43">
        <v>247</v>
      </c>
      <c r="D732" s="43">
        <v>173</v>
      </c>
      <c r="E732" s="31">
        <v>0.7</v>
      </c>
      <c r="F732" s="31">
        <v>8.5000000000000006E-2</v>
      </c>
      <c r="G732" s="31">
        <v>0.19</v>
      </c>
      <c r="H732" s="31">
        <v>0.25900000000000001</v>
      </c>
      <c r="I732" s="31">
        <v>0.441</v>
      </c>
      <c r="J732" s="31">
        <v>0.71784232400000003</v>
      </c>
      <c r="K732" s="31">
        <v>2.4E-2</v>
      </c>
      <c r="L732" s="29">
        <f t="shared" si="11"/>
        <v>3.0799180327868854</v>
      </c>
    </row>
    <row r="733" spans="1:12" x14ac:dyDescent="0.2">
      <c r="A733">
        <v>3038</v>
      </c>
      <c r="B733" s="43">
        <v>968</v>
      </c>
      <c r="C733" s="43">
        <v>968</v>
      </c>
      <c r="D733" s="43">
        <v>688</v>
      </c>
      <c r="E733" s="31">
        <v>0.71099999999999997</v>
      </c>
      <c r="F733" s="31">
        <v>0.11799999999999999</v>
      </c>
      <c r="G733" s="31">
        <v>0.153</v>
      </c>
      <c r="H733" s="31">
        <v>0.22700000000000001</v>
      </c>
      <c r="I733" s="31">
        <v>0.48299999999999998</v>
      </c>
      <c r="J733" s="31">
        <v>0.72421052600000002</v>
      </c>
      <c r="K733" s="31">
        <v>1.9E-2</v>
      </c>
      <c r="L733" s="29">
        <f t="shared" si="11"/>
        <v>3.0958205912334353</v>
      </c>
    </row>
    <row r="734" spans="1:12" x14ac:dyDescent="0.2">
      <c r="A734">
        <v>3041</v>
      </c>
      <c r="B734" s="43">
        <v>262</v>
      </c>
      <c r="C734" s="43">
        <v>262</v>
      </c>
      <c r="D734" s="43">
        <v>200</v>
      </c>
      <c r="E734" s="31">
        <v>0.76300000000000001</v>
      </c>
      <c r="F734" s="31">
        <v>8.7999999999999995E-2</v>
      </c>
      <c r="G734" s="31">
        <v>0.14499999999999999</v>
      </c>
      <c r="H734" s="31">
        <v>0.20200000000000001</v>
      </c>
      <c r="I734" s="31">
        <v>0.56100000000000005</v>
      </c>
      <c r="J734" s="31">
        <v>0.76628352499999997</v>
      </c>
      <c r="K734" s="31">
        <v>4.0000000000000001E-3</v>
      </c>
      <c r="L734" s="29">
        <f t="shared" si="11"/>
        <v>3.2409638554216871</v>
      </c>
    </row>
    <row r="735" spans="1:12" x14ac:dyDescent="0.2">
      <c r="A735">
        <v>3043</v>
      </c>
      <c r="B735" s="43">
        <v>156</v>
      </c>
      <c r="C735" s="43">
        <v>156</v>
      </c>
      <c r="D735" s="43">
        <v>135</v>
      </c>
      <c r="E735" s="31">
        <v>0.86499999999999999</v>
      </c>
      <c r="F735" s="31">
        <v>1.9E-2</v>
      </c>
      <c r="G735" s="31">
        <v>9.6000000000000002E-2</v>
      </c>
      <c r="H735" s="31">
        <v>0.25</v>
      </c>
      <c r="I735" s="31">
        <v>0.61499999999999999</v>
      </c>
      <c r="J735" s="31">
        <v>0.88235294099999995</v>
      </c>
      <c r="K735" s="31">
        <v>1.9E-2</v>
      </c>
      <c r="L735" s="29">
        <f t="shared" si="11"/>
        <v>3.4872579001019366</v>
      </c>
    </row>
    <row r="736" spans="1:12" x14ac:dyDescent="0.2">
      <c r="A736">
        <v>3046</v>
      </c>
      <c r="B736" s="43">
        <v>656</v>
      </c>
      <c r="C736" s="43">
        <v>656</v>
      </c>
      <c r="D736" s="43">
        <v>255</v>
      </c>
      <c r="E736" s="31">
        <v>0.38900000000000001</v>
      </c>
      <c r="F736" s="31">
        <v>0.28999999999999998</v>
      </c>
      <c r="G736" s="31">
        <v>0.30499999999999999</v>
      </c>
      <c r="H736" s="31">
        <v>0.21199999999999999</v>
      </c>
      <c r="I736" s="31">
        <v>0.17699999999999999</v>
      </c>
      <c r="J736" s="31">
        <v>0.39534883700000001</v>
      </c>
      <c r="K736" s="31">
        <v>1.7000000000000001E-2</v>
      </c>
      <c r="L736" s="29">
        <f t="shared" si="11"/>
        <v>2.2828077314343842</v>
      </c>
    </row>
    <row r="737" spans="1:12" x14ac:dyDescent="0.2">
      <c r="A737">
        <v>3047</v>
      </c>
      <c r="B737" s="43">
        <v>17</v>
      </c>
      <c r="C737" s="43">
        <v>17</v>
      </c>
      <c r="D737" s="43">
        <v>3</v>
      </c>
      <c r="E737" s="31">
        <v>0.17599999999999999</v>
      </c>
      <c r="F737" s="31">
        <v>0.41199999999999998</v>
      </c>
      <c r="G737" s="31">
        <v>0.41199999999999998</v>
      </c>
      <c r="H737" s="31">
        <v>0.11799999999999999</v>
      </c>
      <c r="I737" s="31">
        <v>5.8999999999999997E-2</v>
      </c>
      <c r="J737" s="31">
        <v>0.17647058800000001</v>
      </c>
      <c r="K737" s="31">
        <v>0</v>
      </c>
      <c r="L737" s="29">
        <f t="shared" si="11"/>
        <v>1.8259999999999998</v>
      </c>
    </row>
    <row r="738" spans="1:12" x14ac:dyDescent="0.2">
      <c r="A738">
        <v>3048</v>
      </c>
      <c r="B738" s="43">
        <v>39</v>
      </c>
      <c r="C738" s="43">
        <v>39</v>
      </c>
      <c r="D738" s="43">
        <v>14</v>
      </c>
      <c r="E738" s="31">
        <v>0.35899999999999999</v>
      </c>
      <c r="F738" s="31">
        <v>0.308</v>
      </c>
      <c r="G738" s="31">
        <v>0.33300000000000002</v>
      </c>
      <c r="H738" s="31">
        <v>0.25600000000000001</v>
      </c>
      <c r="I738" s="31">
        <v>0.10299999999999999</v>
      </c>
      <c r="J738" s="31">
        <v>0.35897435900000002</v>
      </c>
      <c r="K738" s="31">
        <v>0</v>
      </c>
      <c r="L738" s="29">
        <f t="shared" si="11"/>
        <v>2.1539999999999999</v>
      </c>
    </row>
    <row r="739" spans="1:12" x14ac:dyDescent="0.2">
      <c r="A739">
        <v>3049</v>
      </c>
      <c r="B739" s="43">
        <v>53</v>
      </c>
      <c r="C739" s="43">
        <v>53</v>
      </c>
      <c r="D739" s="43">
        <v>18</v>
      </c>
      <c r="E739" s="31">
        <v>0.34</v>
      </c>
      <c r="F739" s="31">
        <v>0.35799999999999998</v>
      </c>
      <c r="G739" s="31">
        <v>0.28299999999999997</v>
      </c>
      <c r="H739" s="31">
        <v>0.245</v>
      </c>
      <c r="I739" s="31">
        <v>9.4E-2</v>
      </c>
      <c r="J739" s="31">
        <v>0.34615384599999999</v>
      </c>
      <c r="K739" s="31">
        <v>1.9E-2</v>
      </c>
      <c r="L739" s="29">
        <f t="shared" si="11"/>
        <v>2.0744138634046889</v>
      </c>
    </row>
    <row r="740" spans="1:12" x14ac:dyDescent="0.2">
      <c r="A740">
        <v>3050</v>
      </c>
      <c r="E740" s="31">
        <v>0.35</v>
      </c>
      <c r="F740" s="31">
        <v>0.2</v>
      </c>
      <c r="G740" s="31">
        <v>0.45</v>
      </c>
      <c r="H740" s="31">
        <v>0.25</v>
      </c>
      <c r="I740" s="31">
        <v>0.1</v>
      </c>
      <c r="J740" s="31">
        <v>0.35</v>
      </c>
      <c r="K740" s="31">
        <v>0</v>
      </c>
      <c r="L740" s="29">
        <f t="shared" si="11"/>
        <v>2.25</v>
      </c>
    </row>
    <row r="741" spans="1:12" x14ac:dyDescent="0.2">
      <c r="A741">
        <v>3051</v>
      </c>
      <c r="B741" s="43">
        <v>391</v>
      </c>
      <c r="C741" s="43">
        <v>391</v>
      </c>
      <c r="D741" s="43">
        <v>121</v>
      </c>
      <c r="E741" s="31">
        <v>0.309</v>
      </c>
      <c r="F741" s="31">
        <v>0.312</v>
      </c>
      <c r="G741" s="31">
        <v>0.35299999999999998</v>
      </c>
      <c r="H741" s="31">
        <v>0.19900000000000001</v>
      </c>
      <c r="I741" s="31">
        <v>0.11</v>
      </c>
      <c r="J741" s="31">
        <v>0.31758530200000001</v>
      </c>
      <c r="K741" s="31">
        <v>2.5999999999999999E-2</v>
      </c>
      <c r="L741" s="29">
        <f t="shared" si="11"/>
        <v>2.1098562628336759</v>
      </c>
    </row>
    <row r="742" spans="1:12" x14ac:dyDescent="0.2">
      <c r="A742">
        <v>3052</v>
      </c>
      <c r="B742" s="43">
        <v>586</v>
      </c>
      <c r="C742" s="43">
        <v>586</v>
      </c>
      <c r="D742" s="43">
        <v>367</v>
      </c>
      <c r="E742" s="31">
        <v>0.626</v>
      </c>
      <c r="F742" s="31">
        <v>0.16600000000000001</v>
      </c>
      <c r="G742" s="31">
        <v>0.2</v>
      </c>
      <c r="H742" s="31">
        <v>0.215</v>
      </c>
      <c r="I742" s="31">
        <v>0.41099999999999998</v>
      </c>
      <c r="J742" s="31">
        <v>0.631669535</v>
      </c>
      <c r="K742" s="31">
        <v>8.9999999999999993E-3</v>
      </c>
      <c r="L742" s="29">
        <f t="shared" si="11"/>
        <v>2.880928355196771</v>
      </c>
    </row>
    <row r="743" spans="1:12" x14ac:dyDescent="0.2">
      <c r="A743">
        <v>3053</v>
      </c>
      <c r="B743" s="43">
        <v>165</v>
      </c>
      <c r="C743" s="43">
        <v>165</v>
      </c>
      <c r="D743" s="43">
        <v>89</v>
      </c>
      <c r="E743" s="31">
        <v>0.53900000000000003</v>
      </c>
      <c r="F743" s="31">
        <v>0.17599999999999999</v>
      </c>
      <c r="G743" s="31">
        <v>0.26700000000000002</v>
      </c>
      <c r="H743" s="31">
        <v>0.309</v>
      </c>
      <c r="I743" s="31">
        <v>0.23</v>
      </c>
      <c r="J743" s="31">
        <v>0.54938271599999999</v>
      </c>
      <c r="K743" s="31">
        <v>1.7999999999999999E-2</v>
      </c>
      <c r="L743" s="29">
        <f t="shared" si="11"/>
        <v>2.6038696537678208</v>
      </c>
    </row>
    <row r="744" spans="1:12" x14ac:dyDescent="0.2">
      <c r="A744">
        <v>3054</v>
      </c>
      <c r="B744" s="43">
        <v>745</v>
      </c>
      <c r="C744" s="43">
        <v>745</v>
      </c>
      <c r="D744" s="43">
        <v>210</v>
      </c>
      <c r="E744" s="31">
        <v>0.28199999999999997</v>
      </c>
      <c r="F744" s="31">
        <v>0.42399999999999999</v>
      </c>
      <c r="G744" s="31">
        <v>0.26700000000000002</v>
      </c>
      <c r="H744" s="31">
        <v>0.161</v>
      </c>
      <c r="I744" s="31">
        <v>0.121</v>
      </c>
      <c r="J744" s="31">
        <v>0.28965517200000002</v>
      </c>
      <c r="K744" s="31">
        <v>2.7E-2</v>
      </c>
      <c r="L744" s="29">
        <f t="shared" si="11"/>
        <v>1.9784172661870503</v>
      </c>
    </row>
    <row r="745" spans="1:12" x14ac:dyDescent="0.2">
      <c r="A745">
        <v>3055</v>
      </c>
      <c r="B745" s="43">
        <v>144</v>
      </c>
      <c r="C745" s="43">
        <v>144</v>
      </c>
      <c r="D745" s="43">
        <v>81</v>
      </c>
      <c r="E745" s="31">
        <v>0.56299999999999994</v>
      </c>
      <c r="F745" s="31">
        <v>0.18099999999999999</v>
      </c>
      <c r="G745" s="31">
        <v>0.215</v>
      </c>
      <c r="H745" s="31">
        <v>0.25</v>
      </c>
      <c r="I745" s="31">
        <v>0.313</v>
      </c>
      <c r="J745" s="31">
        <v>0.58695652200000004</v>
      </c>
      <c r="K745" s="31">
        <v>4.2000000000000003E-2</v>
      </c>
      <c r="L745" s="29">
        <f t="shared" si="11"/>
        <v>2.7275574112734864</v>
      </c>
    </row>
    <row r="746" spans="1:12" x14ac:dyDescent="0.2">
      <c r="A746">
        <v>3056</v>
      </c>
      <c r="B746" s="43">
        <v>194</v>
      </c>
      <c r="C746" s="43">
        <v>194</v>
      </c>
      <c r="D746" s="43">
        <v>110</v>
      </c>
      <c r="E746" s="31">
        <v>0.56699999999999995</v>
      </c>
      <c r="F746" s="31">
        <v>0.20100000000000001</v>
      </c>
      <c r="G746" s="31">
        <v>0.20100000000000001</v>
      </c>
      <c r="H746" s="31">
        <v>0.29399999999999998</v>
      </c>
      <c r="I746" s="31">
        <v>0.27300000000000002</v>
      </c>
      <c r="J746" s="31">
        <v>0.58510638299999995</v>
      </c>
      <c r="K746" s="31">
        <v>3.1E-2</v>
      </c>
      <c r="L746" s="29">
        <f t="shared" si="11"/>
        <v>2.6594427244582044</v>
      </c>
    </row>
    <row r="747" spans="1:12" x14ac:dyDescent="0.2">
      <c r="A747">
        <v>3057</v>
      </c>
      <c r="B747" s="43">
        <v>205</v>
      </c>
      <c r="C747" s="43">
        <v>205</v>
      </c>
      <c r="D747" s="43">
        <v>142</v>
      </c>
      <c r="E747" s="31">
        <v>0.69299999999999995</v>
      </c>
      <c r="F747" s="31">
        <v>8.3000000000000004E-2</v>
      </c>
      <c r="G747" s="31">
        <v>0.22</v>
      </c>
      <c r="H747" s="31">
        <v>0.29799999999999999</v>
      </c>
      <c r="I747" s="31">
        <v>0.39500000000000002</v>
      </c>
      <c r="J747" s="31">
        <v>0.696078431</v>
      </c>
      <c r="K747" s="31">
        <v>5.0000000000000001E-3</v>
      </c>
      <c r="L747" s="29">
        <f t="shared" si="11"/>
        <v>3.0120603015075376</v>
      </c>
    </row>
    <row r="748" spans="1:12" x14ac:dyDescent="0.2">
      <c r="A748">
        <v>3059</v>
      </c>
      <c r="B748" s="43">
        <v>223</v>
      </c>
      <c r="C748" s="43">
        <v>223</v>
      </c>
      <c r="D748" s="43">
        <v>99</v>
      </c>
      <c r="E748" s="31">
        <v>0.44400000000000001</v>
      </c>
      <c r="F748" s="31">
        <v>0.26500000000000001</v>
      </c>
      <c r="G748" s="31">
        <v>0.29099999999999998</v>
      </c>
      <c r="H748" s="31">
        <v>0.30499999999999999</v>
      </c>
      <c r="I748" s="31">
        <v>0.13900000000000001</v>
      </c>
      <c r="J748" s="31">
        <v>0.44394618800000002</v>
      </c>
      <c r="K748" s="31">
        <v>0</v>
      </c>
      <c r="L748" s="29">
        <f t="shared" si="11"/>
        <v>2.3180000000000001</v>
      </c>
    </row>
    <row r="749" spans="1:12" x14ac:dyDescent="0.2">
      <c r="A749">
        <v>3060</v>
      </c>
      <c r="B749" s="43">
        <v>265</v>
      </c>
      <c r="C749" s="43">
        <v>265</v>
      </c>
      <c r="D749" s="43">
        <v>28</v>
      </c>
      <c r="E749" s="31">
        <v>0.106</v>
      </c>
      <c r="F749" s="31">
        <v>0.67500000000000004</v>
      </c>
      <c r="G749" s="31">
        <v>0.219</v>
      </c>
      <c r="H749" s="31">
        <v>9.8000000000000004E-2</v>
      </c>
      <c r="I749" s="31">
        <v>8.0000000000000002E-3</v>
      </c>
      <c r="J749" s="31">
        <v>0.105660377</v>
      </c>
      <c r="K749" s="31">
        <v>0</v>
      </c>
      <c r="L749" s="29">
        <f t="shared" si="11"/>
        <v>1.4390000000000001</v>
      </c>
    </row>
    <row r="750" spans="1:12" x14ac:dyDescent="0.2">
      <c r="A750">
        <v>3062</v>
      </c>
      <c r="B750" s="43">
        <v>28</v>
      </c>
      <c r="C750" s="43">
        <v>28</v>
      </c>
      <c r="D750" s="43">
        <v>16</v>
      </c>
      <c r="E750" s="31">
        <v>0.57099999999999995</v>
      </c>
      <c r="F750" s="31">
        <v>0.25</v>
      </c>
      <c r="G750" s="31">
        <v>0.14299999999999999</v>
      </c>
      <c r="H750" s="31">
        <v>0.28599999999999998</v>
      </c>
      <c r="I750" s="31">
        <v>0.28599999999999998</v>
      </c>
      <c r="J750" s="31">
        <v>0.592592593</v>
      </c>
      <c r="K750" s="31">
        <v>3.5999999999999997E-2</v>
      </c>
      <c r="L750" s="29">
        <f t="shared" si="11"/>
        <v>2.6327800829875518</v>
      </c>
    </row>
    <row r="751" spans="1:12" x14ac:dyDescent="0.2">
      <c r="A751">
        <v>3063</v>
      </c>
      <c r="B751" s="43">
        <v>330</v>
      </c>
      <c r="C751" s="43">
        <v>330</v>
      </c>
      <c r="D751" s="43">
        <v>198</v>
      </c>
      <c r="E751" s="31">
        <v>0.6</v>
      </c>
      <c r="F751" s="31">
        <v>0.17599999999999999</v>
      </c>
      <c r="G751" s="31">
        <v>0.224</v>
      </c>
      <c r="H751" s="31">
        <v>0.25800000000000001</v>
      </c>
      <c r="I751" s="31">
        <v>0.34200000000000003</v>
      </c>
      <c r="J751" s="31">
        <v>0.6</v>
      </c>
      <c r="K751" s="31">
        <v>0</v>
      </c>
      <c r="L751" s="29">
        <f t="shared" si="11"/>
        <v>2.766</v>
      </c>
    </row>
    <row r="752" spans="1:12" x14ac:dyDescent="0.2">
      <c r="A752">
        <v>3064</v>
      </c>
      <c r="B752" s="43">
        <v>136</v>
      </c>
      <c r="C752" s="43">
        <v>136</v>
      </c>
      <c r="D752" s="43">
        <v>61</v>
      </c>
      <c r="E752" s="31">
        <v>0.44900000000000001</v>
      </c>
      <c r="F752" s="31">
        <v>0.17599999999999999</v>
      </c>
      <c r="G752" s="31">
        <v>0.36799999999999999</v>
      </c>
      <c r="H752" s="31">
        <v>0.26500000000000001</v>
      </c>
      <c r="I752" s="31">
        <v>0.184</v>
      </c>
      <c r="J752" s="31">
        <v>0.451851852</v>
      </c>
      <c r="K752" s="31">
        <v>7.0000000000000001E-3</v>
      </c>
      <c r="L752" s="29">
        <f t="shared" si="11"/>
        <v>2.4602215508559917</v>
      </c>
    </row>
    <row r="753" spans="1:12" x14ac:dyDescent="0.2">
      <c r="A753">
        <v>3065</v>
      </c>
      <c r="B753" s="43">
        <v>568</v>
      </c>
      <c r="C753" s="43">
        <v>568</v>
      </c>
      <c r="D753" s="43">
        <v>290</v>
      </c>
      <c r="E753" s="31">
        <v>0.51100000000000001</v>
      </c>
      <c r="F753" s="31">
        <v>0.192</v>
      </c>
      <c r="G753" s="31">
        <v>0.23899999999999999</v>
      </c>
      <c r="H753" s="31">
        <v>0.252</v>
      </c>
      <c r="I753" s="31">
        <v>0.25900000000000001</v>
      </c>
      <c r="J753" s="31">
        <v>0.54205607499999997</v>
      </c>
      <c r="K753" s="31">
        <v>5.8000000000000003E-2</v>
      </c>
      <c r="L753" s="29">
        <f t="shared" si="11"/>
        <v>2.6135881104033971</v>
      </c>
    </row>
    <row r="754" spans="1:12" x14ac:dyDescent="0.2">
      <c r="A754">
        <v>3066</v>
      </c>
      <c r="B754" s="43">
        <v>111</v>
      </c>
      <c r="C754" s="43">
        <v>111</v>
      </c>
      <c r="D754" s="43">
        <v>58</v>
      </c>
      <c r="E754" s="31">
        <v>0.52300000000000002</v>
      </c>
      <c r="F754" s="31">
        <v>0.20699999999999999</v>
      </c>
      <c r="G754" s="31">
        <v>0.27</v>
      </c>
      <c r="H754" s="31">
        <v>0.22500000000000001</v>
      </c>
      <c r="I754" s="31">
        <v>0.29699999999999999</v>
      </c>
      <c r="J754" s="31">
        <v>0.52252252300000002</v>
      </c>
      <c r="K754" s="31">
        <v>0</v>
      </c>
      <c r="L754" s="29">
        <f t="shared" si="11"/>
        <v>2.6100000000000003</v>
      </c>
    </row>
    <row r="755" spans="1:12" x14ac:dyDescent="0.2">
      <c r="A755">
        <v>3067</v>
      </c>
      <c r="B755" s="43">
        <v>378</v>
      </c>
      <c r="C755" s="43">
        <v>378</v>
      </c>
      <c r="D755" s="43">
        <v>196</v>
      </c>
      <c r="E755" s="31">
        <v>0.51900000000000002</v>
      </c>
      <c r="F755" s="31">
        <v>0.217</v>
      </c>
      <c r="G755" s="31">
        <v>0.25900000000000001</v>
      </c>
      <c r="H755" s="31">
        <v>0.26200000000000001</v>
      </c>
      <c r="I755" s="31">
        <v>0.25700000000000001</v>
      </c>
      <c r="J755" s="31">
        <v>0.52127659599999998</v>
      </c>
      <c r="K755" s="31">
        <v>5.0000000000000001E-3</v>
      </c>
      <c r="L755" s="29">
        <f t="shared" si="11"/>
        <v>2.5618090452261306</v>
      </c>
    </row>
    <row r="756" spans="1:12" x14ac:dyDescent="0.2">
      <c r="A756">
        <v>3068</v>
      </c>
      <c r="B756" s="43">
        <v>16</v>
      </c>
      <c r="C756" s="43">
        <v>16</v>
      </c>
      <c r="D756" s="43">
        <v>5</v>
      </c>
      <c r="E756" s="31">
        <v>0.313</v>
      </c>
      <c r="F756" s="31">
        <v>0.375</v>
      </c>
      <c r="G756" s="31">
        <v>0.125</v>
      </c>
      <c r="H756" s="31">
        <v>0.25</v>
      </c>
      <c r="I756" s="31">
        <v>6.3E-2</v>
      </c>
      <c r="J756" s="31">
        <v>0.38461538499999998</v>
      </c>
      <c r="K756" s="31">
        <v>0.188</v>
      </c>
      <c r="L756" s="29">
        <f t="shared" si="11"/>
        <v>2.0036945812807883</v>
      </c>
    </row>
    <row r="757" spans="1:12" x14ac:dyDescent="0.2">
      <c r="A757">
        <v>3069</v>
      </c>
      <c r="B757" s="43">
        <v>28</v>
      </c>
      <c r="C757" s="43">
        <v>28</v>
      </c>
      <c r="D757" s="43">
        <v>21</v>
      </c>
      <c r="E757" s="31">
        <v>0.75</v>
      </c>
      <c r="F757" s="31">
        <v>0.14299999999999999</v>
      </c>
      <c r="G757" s="31">
        <v>0.107</v>
      </c>
      <c r="H757" s="31">
        <v>0.107</v>
      </c>
      <c r="I757" s="31">
        <v>0.64300000000000002</v>
      </c>
      <c r="J757" s="31">
        <v>0.75</v>
      </c>
      <c r="K757" s="31">
        <v>0</v>
      </c>
      <c r="L757" s="29">
        <f t="shared" si="11"/>
        <v>3.25</v>
      </c>
    </row>
    <row r="758" spans="1:12" x14ac:dyDescent="0.2">
      <c r="A758">
        <v>3070</v>
      </c>
      <c r="B758" s="43">
        <v>293</v>
      </c>
      <c r="C758" s="43">
        <v>293</v>
      </c>
      <c r="D758" s="43">
        <v>57</v>
      </c>
      <c r="E758" s="31">
        <v>0.19500000000000001</v>
      </c>
      <c r="F758" s="31">
        <v>0.498</v>
      </c>
      <c r="G758" s="31">
        <v>0.307</v>
      </c>
      <c r="H758" s="31">
        <v>0.16700000000000001</v>
      </c>
      <c r="I758" s="31">
        <v>2.7E-2</v>
      </c>
      <c r="J758" s="31">
        <v>0.194539249</v>
      </c>
      <c r="K758" s="31">
        <v>0</v>
      </c>
      <c r="L758" s="29">
        <f t="shared" si="11"/>
        <v>1.7210000000000001</v>
      </c>
    </row>
    <row r="759" spans="1:12" x14ac:dyDescent="0.2">
      <c r="A759">
        <v>3071</v>
      </c>
      <c r="B759" s="43">
        <v>860</v>
      </c>
      <c r="C759" s="43">
        <v>860</v>
      </c>
      <c r="D759" s="43">
        <v>392</v>
      </c>
      <c r="E759" s="31">
        <v>0.45600000000000002</v>
      </c>
      <c r="F759" s="31">
        <v>0.313</v>
      </c>
      <c r="G759" s="31">
        <v>0.22700000000000001</v>
      </c>
      <c r="H759" s="31">
        <v>0.26400000000000001</v>
      </c>
      <c r="I759" s="31">
        <v>0.192</v>
      </c>
      <c r="J759" s="31">
        <v>0.45794392499999997</v>
      </c>
      <c r="K759" s="31">
        <v>5.0000000000000001E-3</v>
      </c>
      <c r="L759" s="29">
        <f t="shared" si="11"/>
        <v>2.3386934673366833</v>
      </c>
    </row>
    <row r="760" spans="1:12" x14ac:dyDescent="0.2">
      <c r="A760">
        <v>3072</v>
      </c>
      <c r="B760" s="43">
        <v>79</v>
      </c>
      <c r="C760" s="43">
        <v>79</v>
      </c>
      <c r="D760" s="43">
        <v>35</v>
      </c>
      <c r="E760" s="31">
        <v>0.443</v>
      </c>
      <c r="F760" s="31">
        <v>0.36699999999999999</v>
      </c>
      <c r="G760" s="31">
        <v>0.19</v>
      </c>
      <c r="H760" s="31">
        <v>0.32900000000000001</v>
      </c>
      <c r="I760" s="31">
        <v>0.114</v>
      </c>
      <c r="J760" s="31">
        <v>0.44303797499999997</v>
      </c>
      <c r="K760" s="31">
        <v>0</v>
      </c>
      <c r="L760" s="29">
        <f t="shared" si="11"/>
        <v>2.19</v>
      </c>
    </row>
    <row r="761" spans="1:12" x14ac:dyDescent="0.2">
      <c r="A761">
        <v>3073</v>
      </c>
      <c r="B761" s="43">
        <v>272</v>
      </c>
      <c r="C761" s="43">
        <v>272</v>
      </c>
      <c r="D761" s="43">
        <v>123</v>
      </c>
      <c r="E761" s="31">
        <v>0.45200000000000001</v>
      </c>
      <c r="F761" s="31">
        <v>0.24299999999999999</v>
      </c>
      <c r="G761" s="31">
        <v>0.30099999999999999</v>
      </c>
      <c r="H761" s="31">
        <v>0.221</v>
      </c>
      <c r="I761" s="31">
        <v>0.23200000000000001</v>
      </c>
      <c r="J761" s="31">
        <v>0.45387453900000002</v>
      </c>
      <c r="K761" s="31">
        <v>4.0000000000000001E-3</v>
      </c>
      <c r="L761" s="29">
        <f t="shared" si="11"/>
        <v>2.4457831325301203</v>
      </c>
    </row>
    <row r="762" spans="1:12" x14ac:dyDescent="0.2">
      <c r="A762">
        <v>3074</v>
      </c>
      <c r="B762" s="43">
        <v>406</v>
      </c>
      <c r="C762" s="43">
        <v>406</v>
      </c>
      <c r="D762" s="43">
        <v>148</v>
      </c>
      <c r="E762" s="31">
        <v>0.36499999999999999</v>
      </c>
      <c r="F762" s="31">
        <v>0.32800000000000001</v>
      </c>
      <c r="G762" s="31">
        <v>0.28100000000000003</v>
      </c>
      <c r="H762" s="31">
        <v>0.22900000000000001</v>
      </c>
      <c r="I762" s="31">
        <v>0.13500000000000001</v>
      </c>
      <c r="J762" s="31">
        <v>0.37468354399999998</v>
      </c>
      <c r="K762" s="31">
        <v>2.7E-2</v>
      </c>
      <c r="L762" s="29">
        <f t="shared" si="11"/>
        <v>2.1757451181911613</v>
      </c>
    </row>
    <row r="763" spans="1:12" x14ac:dyDescent="0.2">
      <c r="A763">
        <v>3075</v>
      </c>
      <c r="B763" s="43">
        <v>35</v>
      </c>
      <c r="C763" s="43">
        <v>35</v>
      </c>
      <c r="D763" s="43">
        <v>8</v>
      </c>
      <c r="E763" s="31">
        <v>0.22900000000000001</v>
      </c>
      <c r="F763" s="31">
        <v>0.28599999999999998</v>
      </c>
      <c r="G763" s="31">
        <v>0.45700000000000002</v>
      </c>
      <c r="H763" s="31">
        <v>0.14299999999999999</v>
      </c>
      <c r="I763" s="31">
        <v>8.5999999999999993E-2</v>
      </c>
      <c r="J763" s="31">
        <v>0.235294118</v>
      </c>
      <c r="K763" s="31">
        <v>2.9000000000000001E-2</v>
      </c>
      <c r="L763" s="29">
        <f t="shared" si="11"/>
        <v>2.0319258496395469</v>
      </c>
    </row>
    <row r="764" spans="1:12" x14ac:dyDescent="0.2">
      <c r="A764">
        <v>3077</v>
      </c>
      <c r="B764" s="43">
        <v>174</v>
      </c>
      <c r="C764" s="43">
        <v>174</v>
      </c>
      <c r="D764" s="43">
        <v>79</v>
      </c>
      <c r="E764" s="31">
        <v>0.45400000000000001</v>
      </c>
      <c r="F764" s="31">
        <v>0.23599999999999999</v>
      </c>
      <c r="G764" s="31">
        <v>0.30499999999999999</v>
      </c>
      <c r="H764" s="31">
        <v>0.247</v>
      </c>
      <c r="I764" s="31">
        <v>0.20699999999999999</v>
      </c>
      <c r="J764" s="31">
        <v>0.45664739900000001</v>
      </c>
      <c r="K764" s="31">
        <v>6.0000000000000001E-3</v>
      </c>
      <c r="L764" s="29">
        <f t="shared" si="11"/>
        <v>2.4295774647887325</v>
      </c>
    </row>
    <row r="765" spans="1:12" x14ac:dyDescent="0.2">
      <c r="A765">
        <v>3078</v>
      </c>
      <c r="B765" s="43">
        <v>202</v>
      </c>
      <c r="C765" s="43">
        <v>202</v>
      </c>
      <c r="D765" s="43">
        <v>37</v>
      </c>
      <c r="E765" s="31">
        <v>0.183</v>
      </c>
      <c r="F765" s="31">
        <v>0.47499999999999998</v>
      </c>
      <c r="G765" s="31">
        <v>0.307</v>
      </c>
      <c r="H765" s="31">
        <v>0.124</v>
      </c>
      <c r="I765" s="31">
        <v>5.8999999999999997E-2</v>
      </c>
      <c r="J765" s="31">
        <v>0.18974358999999999</v>
      </c>
      <c r="K765" s="31">
        <v>3.5000000000000003E-2</v>
      </c>
      <c r="L765" s="29">
        <f t="shared" si="11"/>
        <v>1.7585492227979274</v>
      </c>
    </row>
    <row r="766" spans="1:12" x14ac:dyDescent="0.2">
      <c r="A766">
        <v>3079</v>
      </c>
      <c r="B766" s="43">
        <v>214</v>
      </c>
      <c r="C766" s="43">
        <v>214</v>
      </c>
      <c r="D766" s="43">
        <v>150</v>
      </c>
      <c r="E766" s="31">
        <v>0.70099999999999996</v>
      </c>
      <c r="F766" s="31">
        <v>7.0000000000000007E-2</v>
      </c>
      <c r="G766" s="31">
        <v>0.22900000000000001</v>
      </c>
      <c r="H766" s="31">
        <v>0.28999999999999998</v>
      </c>
      <c r="I766" s="31">
        <v>0.41099999999999998</v>
      </c>
      <c r="J766" s="31">
        <v>0.700934579</v>
      </c>
      <c r="K766" s="31">
        <v>0</v>
      </c>
      <c r="L766" s="29">
        <f t="shared" si="11"/>
        <v>3.0419999999999998</v>
      </c>
    </row>
    <row r="767" spans="1:12" x14ac:dyDescent="0.2">
      <c r="A767">
        <v>3080</v>
      </c>
      <c r="B767" s="43">
        <v>200</v>
      </c>
      <c r="C767" s="43">
        <v>200</v>
      </c>
      <c r="D767" s="43">
        <v>127</v>
      </c>
      <c r="E767" s="31">
        <v>0.63500000000000001</v>
      </c>
      <c r="F767" s="31">
        <v>0.155</v>
      </c>
      <c r="G767" s="31">
        <v>0.20499999999999999</v>
      </c>
      <c r="H767" s="31">
        <v>0.3</v>
      </c>
      <c r="I767" s="31">
        <v>0.33500000000000002</v>
      </c>
      <c r="J767" s="31">
        <v>0.638190955</v>
      </c>
      <c r="K767" s="31">
        <v>5.0000000000000001E-3</v>
      </c>
      <c r="L767" s="29">
        <f t="shared" si="11"/>
        <v>2.8190954773869343</v>
      </c>
    </row>
    <row r="768" spans="1:12" x14ac:dyDescent="0.2">
      <c r="A768">
        <v>3081</v>
      </c>
      <c r="B768" s="43">
        <v>268</v>
      </c>
      <c r="C768" s="43">
        <v>268</v>
      </c>
      <c r="D768" s="43">
        <v>58</v>
      </c>
      <c r="E768" s="31">
        <v>0.216</v>
      </c>
      <c r="F768" s="31">
        <v>0.52600000000000002</v>
      </c>
      <c r="G768" s="31">
        <v>0.254</v>
      </c>
      <c r="H768" s="31">
        <v>0.14599999999999999</v>
      </c>
      <c r="I768" s="31">
        <v>7.0999999999999994E-2</v>
      </c>
      <c r="J768" s="31">
        <v>0.21722846400000001</v>
      </c>
      <c r="K768" s="31">
        <v>4.0000000000000001E-3</v>
      </c>
      <c r="L768" s="29">
        <f t="shared" si="11"/>
        <v>1.7630522088353413</v>
      </c>
    </row>
    <row r="769" spans="1:12" x14ac:dyDescent="0.2">
      <c r="A769">
        <v>3082</v>
      </c>
      <c r="B769" s="43">
        <v>212</v>
      </c>
      <c r="C769" s="43">
        <v>212</v>
      </c>
      <c r="D769" s="43">
        <v>108</v>
      </c>
      <c r="E769" s="31">
        <v>0.50900000000000001</v>
      </c>
      <c r="F769" s="31">
        <v>0.21199999999999999</v>
      </c>
      <c r="G769" s="31">
        <v>0.27800000000000002</v>
      </c>
      <c r="H769" s="31">
        <v>0.28799999999999998</v>
      </c>
      <c r="I769" s="31">
        <v>0.222</v>
      </c>
      <c r="J769" s="31">
        <v>0.50943396200000002</v>
      </c>
      <c r="K769" s="31">
        <v>0</v>
      </c>
      <c r="L769" s="29">
        <f t="shared" si="11"/>
        <v>2.52</v>
      </c>
    </row>
    <row r="770" spans="1:12" x14ac:dyDescent="0.2">
      <c r="A770">
        <v>3083</v>
      </c>
      <c r="B770" s="43">
        <v>183</v>
      </c>
      <c r="C770" s="43">
        <v>183</v>
      </c>
      <c r="D770" s="43">
        <v>102</v>
      </c>
      <c r="E770" s="31">
        <v>0.55700000000000005</v>
      </c>
      <c r="F770" s="31">
        <v>0.158</v>
      </c>
      <c r="G770" s="31">
        <v>0.28399999999999997</v>
      </c>
      <c r="H770" s="31">
        <v>0.35499999999999998</v>
      </c>
      <c r="I770" s="31">
        <v>0.20200000000000001</v>
      </c>
      <c r="J770" s="31">
        <v>0.55737704899999996</v>
      </c>
      <c r="K770" s="31">
        <v>0</v>
      </c>
      <c r="L770" s="29">
        <f t="shared" si="11"/>
        <v>2.5990000000000002</v>
      </c>
    </row>
    <row r="771" spans="1:12" x14ac:dyDescent="0.2">
      <c r="A771">
        <v>3085</v>
      </c>
      <c r="B771" s="43">
        <v>415</v>
      </c>
      <c r="C771" s="43">
        <v>415</v>
      </c>
      <c r="D771" s="43">
        <v>135</v>
      </c>
      <c r="E771" s="31">
        <v>0.32500000000000001</v>
      </c>
      <c r="F771" s="31">
        <v>0.32300000000000001</v>
      </c>
      <c r="G771" s="31">
        <v>0.34499999999999997</v>
      </c>
      <c r="H771" s="31">
        <v>0.20499999999999999</v>
      </c>
      <c r="I771" s="31">
        <v>0.12</v>
      </c>
      <c r="J771" s="31">
        <v>0.32766990299999998</v>
      </c>
      <c r="K771" s="31">
        <v>7.0000000000000001E-3</v>
      </c>
      <c r="L771" s="29">
        <f t="shared" ref="L771:L834" si="12">(F771+2*G771+3*H771+4*I771)/(1-K771)</f>
        <v>2.1228600201409864</v>
      </c>
    </row>
    <row r="772" spans="1:12" x14ac:dyDescent="0.2">
      <c r="A772">
        <v>3086</v>
      </c>
      <c r="E772" s="31">
        <v>0.38600000000000001</v>
      </c>
      <c r="F772" s="31">
        <v>0.16800000000000001</v>
      </c>
      <c r="G772" s="31">
        <v>0.41599999999999998</v>
      </c>
      <c r="H772" s="31">
        <v>0.27700000000000002</v>
      </c>
      <c r="I772" s="31">
        <v>0.109</v>
      </c>
      <c r="J772" s="31">
        <v>0.39795918400000002</v>
      </c>
      <c r="K772" s="31">
        <v>0.03</v>
      </c>
      <c r="L772" s="29">
        <f t="shared" si="12"/>
        <v>2.3371134020618558</v>
      </c>
    </row>
    <row r="773" spans="1:12" x14ac:dyDescent="0.2">
      <c r="A773">
        <v>3087</v>
      </c>
      <c r="B773" s="43">
        <v>92</v>
      </c>
      <c r="C773" s="43">
        <v>92</v>
      </c>
      <c r="D773" s="43">
        <v>52</v>
      </c>
      <c r="E773" s="31">
        <v>0.56499999999999995</v>
      </c>
      <c r="F773" s="31">
        <v>9.8000000000000004E-2</v>
      </c>
      <c r="G773" s="31">
        <v>0.315</v>
      </c>
      <c r="H773" s="31">
        <v>0.33700000000000002</v>
      </c>
      <c r="I773" s="31">
        <v>0.22800000000000001</v>
      </c>
      <c r="J773" s="31">
        <v>0.57777777799999996</v>
      </c>
      <c r="K773" s="31">
        <v>2.1999999999999999E-2</v>
      </c>
      <c r="L773" s="29">
        <f t="shared" si="12"/>
        <v>2.7106339468302663</v>
      </c>
    </row>
    <row r="774" spans="1:12" x14ac:dyDescent="0.2">
      <c r="A774">
        <v>3088</v>
      </c>
      <c r="B774" s="43">
        <v>183</v>
      </c>
      <c r="C774" s="43">
        <v>183</v>
      </c>
      <c r="D774" s="43">
        <v>31</v>
      </c>
      <c r="E774" s="31">
        <v>0.16900000000000001</v>
      </c>
      <c r="F774" s="31">
        <v>0.48599999999999999</v>
      </c>
      <c r="G774" s="31">
        <v>0.311</v>
      </c>
      <c r="H774" s="31">
        <v>0.13100000000000001</v>
      </c>
      <c r="I774" s="31">
        <v>3.7999999999999999E-2</v>
      </c>
      <c r="J774" s="31">
        <v>0.175141243</v>
      </c>
      <c r="K774" s="31">
        <v>3.3000000000000002E-2</v>
      </c>
      <c r="L774" s="29">
        <f t="shared" si="12"/>
        <v>1.7094105480868667</v>
      </c>
    </row>
    <row r="775" spans="1:12" x14ac:dyDescent="0.2">
      <c r="A775">
        <v>3089</v>
      </c>
      <c r="B775" s="43">
        <v>169</v>
      </c>
      <c r="C775" s="43">
        <v>169</v>
      </c>
      <c r="D775" s="43">
        <v>35</v>
      </c>
      <c r="E775" s="31">
        <v>0.20699999999999999</v>
      </c>
      <c r="F775" s="31">
        <v>0.57999999999999996</v>
      </c>
      <c r="G775" s="31">
        <v>0.20100000000000001</v>
      </c>
      <c r="H775" s="31">
        <v>0.16</v>
      </c>
      <c r="I775" s="31">
        <v>4.7E-2</v>
      </c>
      <c r="J775" s="31">
        <v>0.20958083799999999</v>
      </c>
      <c r="K775" s="31">
        <v>1.2E-2</v>
      </c>
      <c r="L775" s="29">
        <f t="shared" si="12"/>
        <v>1.6700404858299593</v>
      </c>
    </row>
    <row r="776" spans="1:12" x14ac:dyDescent="0.2">
      <c r="A776">
        <v>3090</v>
      </c>
      <c r="B776" s="43">
        <v>135</v>
      </c>
      <c r="C776" s="43">
        <v>135</v>
      </c>
      <c r="D776" s="43">
        <v>70</v>
      </c>
      <c r="E776" s="31">
        <v>0.51900000000000002</v>
      </c>
      <c r="F776" s="31">
        <v>0.126</v>
      </c>
      <c r="G776" s="31">
        <v>0.35599999999999998</v>
      </c>
      <c r="H776" s="31">
        <v>0.311</v>
      </c>
      <c r="I776" s="31">
        <v>0.20699999999999999</v>
      </c>
      <c r="J776" s="31">
        <v>0.51851851900000001</v>
      </c>
      <c r="K776" s="31">
        <v>0</v>
      </c>
      <c r="L776" s="29">
        <f t="shared" si="12"/>
        <v>2.5989999999999998</v>
      </c>
    </row>
    <row r="777" spans="1:12" x14ac:dyDescent="0.2">
      <c r="A777">
        <v>3091</v>
      </c>
      <c r="B777" s="43">
        <v>261</v>
      </c>
      <c r="C777" s="43">
        <v>261</v>
      </c>
      <c r="D777" s="43">
        <v>113</v>
      </c>
      <c r="E777" s="31">
        <v>0.433</v>
      </c>
      <c r="F777" s="31">
        <v>0.22600000000000001</v>
      </c>
      <c r="G777" s="31">
        <v>0.28000000000000003</v>
      </c>
      <c r="H777" s="31">
        <v>0.23</v>
      </c>
      <c r="I777" s="31">
        <v>0.20300000000000001</v>
      </c>
      <c r="J777" s="31">
        <v>0.46122448999999999</v>
      </c>
      <c r="K777" s="31">
        <v>6.0999999999999999E-2</v>
      </c>
      <c r="L777" s="29">
        <f t="shared" si="12"/>
        <v>2.4366347177848775</v>
      </c>
    </row>
    <row r="778" spans="1:12" x14ac:dyDescent="0.2">
      <c r="A778">
        <v>3092</v>
      </c>
      <c r="E778" s="31">
        <v>0.55600000000000005</v>
      </c>
      <c r="F778" s="31">
        <v>0.182</v>
      </c>
      <c r="G778" s="31">
        <v>0.246</v>
      </c>
      <c r="H778" s="31">
        <v>0.316</v>
      </c>
      <c r="I778" s="31">
        <v>0.24099999999999999</v>
      </c>
      <c r="J778" s="31">
        <v>0.56521739100000001</v>
      </c>
      <c r="K778" s="31">
        <v>1.6E-2</v>
      </c>
      <c r="L778" s="29">
        <f t="shared" si="12"/>
        <v>2.6280487804878048</v>
      </c>
    </row>
    <row r="779" spans="1:12" x14ac:dyDescent="0.2">
      <c r="A779">
        <v>3094</v>
      </c>
      <c r="B779" s="43">
        <v>269</v>
      </c>
      <c r="C779" s="43">
        <v>269</v>
      </c>
      <c r="D779" s="43">
        <v>138</v>
      </c>
      <c r="E779" s="31">
        <v>0.51300000000000001</v>
      </c>
      <c r="F779" s="31">
        <v>0.219</v>
      </c>
      <c r="G779" s="31">
        <v>0.223</v>
      </c>
      <c r="H779" s="31">
        <v>0.26400000000000001</v>
      </c>
      <c r="I779" s="31">
        <v>0.249</v>
      </c>
      <c r="J779" s="31">
        <v>0.53696498100000001</v>
      </c>
      <c r="K779" s="31">
        <v>4.4999999999999998E-2</v>
      </c>
      <c r="L779" s="29">
        <f t="shared" si="12"/>
        <v>2.5685863874345554</v>
      </c>
    </row>
    <row r="780" spans="1:12" x14ac:dyDescent="0.2">
      <c r="A780">
        <v>3095</v>
      </c>
      <c r="B780" s="43">
        <v>1121</v>
      </c>
      <c r="C780" s="43">
        <v>1121</v>
      </c>
      <c r="D780" s="43">
        <v>676</v>
      </c>
      <c r="E780" s="31">
        <v>0.60299999999999998</v>
      </c>
      <c r="F780" s="31">
        <v>0.17399999999999999</v>
      </c>
      <c r="G780" s="31">
        <v>0.216</v>
      </c>
      <c r="H780" s="31">
        <v>0.218</v>
      </c>
      <c r="I780" s="31">
        <v>0.38500000000000001</v>
      </c>
      <c r="J780" s="31">
        <v>0.60736747499999999</v>
      </c>
      <c r="K780" s="31">
        <v>7.0000000000000001E-3</v>
      </c>
      <c r="L780" s="29">
        <f t="shared" si="12"/>
        <v>2.8197381671701911</v>
      </c>
    </row>
    <row r="781" spans="1:12" x14ac:dyDescent="0.2">
      <c r="A781">
        <v>3096</v>
      </c>
      <c r="B781" s="43">
        <v>248</v>
      </c>
      <c r="C781" s="43">
        <v>248</v>
      </c>
      <c r="D781" s="43">
        <v>93</v>
      </c>
      <c r="E781" s="31">
        <v>0.375</v>
      </c>
      <c r="F781" s="31">
        <v>0.29799999999999999</v>
      </c>
      <c r="G781" s="31">
        <v>0.23400000000000001</v>
      </c>
      <c r="H781" s="31">
        <v>0.18099999999999999</v>
      </c>
      <c r="I781" s="31">
        <v>0.19400000000000001</v>
      </c>
      <c r="J781" s="31">
        <v>0.41333333300000002</v>
      </c>
      <c r="K781" s="31">
        <v>9.2999999999999999E-2</v>
      </c>
      <c r="L781" s="29">
        <f t="shared" si="12"/>
        <v>2.2987872105843441</v>
      </c>
    </row>
    <row r="782" spans="1:12" x14ac:dyDescent="0.2">
      <c r="A782">
        <v>3097</v>
      </c>
      <c r="B782" s="43">
        <v>338</v>
      </c>
      <c r="C782" s="43">
        <v>338</v>
      </c>
      <c r="D782" s="43">
        <v>171</v>
      </c>
      <c r="E782" s="31">
        <v>0.50600000000000001</v>
      </c>
      <c r="F782" s="31">
        <v>0.22500000000000001</v>
      </c>
      <c r="G782" s="31">
        <v>0.254</v>
      </c>
      <c r="H782" s="31">
        <v>0.30199999999999999</v>
      </c>
      <c r="I782" s="31">
        <v>0.20399999999999999</v>
      </c>
      <c r="J782" s="31">
        <v>0.513513514</v>
      </c>
      <c r="K782" s="31">
        <v>1.4999999999999999E-2</v>
      </c>
      <c r="L782" s="29">
        <f t="shared" si="12"/>
        <v>2.4923857868020303</v>
      </c>
    </row>
    <row r="783" spans="1:12" x14ac:dyDescent="0.2">
      <c r="A783">
        <v>3098</v>
      </c>
      <c r="B783" s="43">
        <v>585</v>
      </c>
      <c r="C783" s="43">
        <v>585</v>
      </c>
      <c r="D783" s="43">
        <v>166</v>
      </c>
      <c r="E783" s="31">
        <v>0.28399999999999997</v>
      </c>
      <c r="F783" s="31">
        <v>0.436</v>
      </c>
      <c r="G783" s="31">
        <v>0.25800000000000001</v>
      </c>
      <c r="H783" s="31">
        <v>0.13500000000000001</v>
      </c>
      <c r="I783" s="31">
        <v>0.14899999999999999</v>
      </c>
      <c r="J783" s="31">
        <v>0.29020979000000002</v>
      </c>
      <c r="K783" s="31">
        <v>2.1999999999999999E-2</v>
      </c>
      <c r="L783" s="29">
        <f t="shared" si="12"/>
        <v>1.9969325153374231</v>
      </c>
    </row>
    <row r="784" spans="1:12" x14ac:dyDescent="0.2">
      <c r="A784">
        <v>3099</v>
      </c>
      <c r="B784" s="43">
        <v>220</v>
      </c>
      <c r="C784" s="43">
        <v>220</v>
      </c>
      <c r="D784" s="43">
        <v>49</v>
      </c>
      <c r="E784" s="31">
        <v>0.223</v>
      </c>
      <c r="F784" s="31">
        <v>0.47699999999999998</v>
      </c>
      <c r="G784" s="31">
        <v>0.223</v>
      </c>
      <c r="H784" s="31">
        <v>0.14499999999999999</v>
      </c>
      <c r="I784" s="31">
        <v>7.6999999999999999E-2</v>
      </c>
      <c r="J784" s="31">
        <v>0.24137931000000001</v>
      </c>
      <c r="K784" s="31">
        <v>7.6999999999999999E-2</v>
      </c>
      <c r="L784" s="29">
        <f t="shared" si="12"/>
        <v>1.8049837486457205</v>
      </c>
    </row>
    <row r="785" spans="1:12" x14ac:dyDescent="0.2">
      <c r="A785">
        <v>3100</v>
      </c>
      <c r="B785" s="43">
        <v>221</v>
      </c>
      <c r="C785" s="43">
        <v>221</v>
      </c>
      <c r="D785" s="43">
        <v>85</v>
      </c>
      <c r="E785" s="31">
        <v>0.38500000000000001</v>
      </c>
      <c r="F785" s="31">
        <v>0.33</v>
      </c>
      <c r="G785" s="31">
        <v>0.27100000000000002</v>
      </c>
      <c r="H785" s="31">
        <v>0.18099999999999999</v>
      </c>
      <c r="I785" s="31">
        <v>0.20399999999999999</v>
      </c>
      <c r="J785" s="31">
        <v>0.38990825699999998</v>
      </c>
      <c r="K785" s="31">
        <v>1.4E-2</v>
      </c>
      <c r="L785" s="29">
        <f t="shared" si="12"/>
        <v>2.2626774847870181</v>
      </c>
    </row>
    <row r="786" spans="1:12" x14ac:dyDescent="0.2">
      <c r="A786">
        <v>3101</v>
      </c>
      <c r="B786" s="43">
        <v>271</v>
      </c>
      <c r="C786" s="43">
        <v>271</v>
      </c>
      <c r="D786" s="43">
        <v>179</v>
      </c>
      <c r="E786" s="31">
        <v>0.66100000000000003</v>
      </c>
      <c r="F786" s="31">
        <v>0.129</v>
      </c>
      <c r="G786" s="31">
        <v>0.19900000000000001</v>
      </c>
      <c r="H786" s="31">
        <v>0.34699999999999998</v>
      </c>
      <c r="I786" s="31">
        <v>0.314</v>
      </c>
      <c r="J786" s="31">
        <v>0.66791044799999999</v>
      </c>
      <c r="K786" s="31">
        <v>1.0999999999999999E-2</v>
      </c>
      <c r="L786" s="29">
        <f t="shared" si="12"/>
        <v>2.8554095045500505</v>
      </c>
    </row>
    <row r="787" spans="1:12" x14ac:dyDescent="0.2">
      <c r="A787">
        <v>3104</v>
      </c>
      <c r="B787" s="43">
        <v>273</v>
      </c>
      <c r="C787" s="43">
        <v>273</v>
      </c>
      <c r="D787" s="43">
        <v>159</v>
      </c>
      <c r="E787" s="31">
        <v>0.58199999999999996</v>
      </c>
      <c r="F787" s="31">
        <v>0.20100000000000001</v>
      </c>
      <c r="G787" s="31">
        <v>0.20899999999999999</v>
      </c>
      <c r="H787" s="31">
        <v>0.21199999999999999</v>
      </c>
      <c r="I787" s="31">
        <v>0.37</v>
      </c>
      <c r="J787" s="31">
        <v>0.586715867</v>
      </c>
      <c r="K787" s="31">
        <v>7.0000000000000001E-3</v>
      </c>
      <c r="L787" s="29">
        <f t="shared" si="12"/>
        <v>2.7542799597180259</v>
      </c>
    </row>
    <row r="788" spans="1:12" x14ac:dyDescent="0.2">
      <c r="A788">
        <v>3105</v>
      </c>
      <c r="B788" s="43">
        <v>283</v>
      </c>
      <c r="C788" s="43">
        <v>283</v>
      </c>
      <c r="D788" s="43">
        <v>160</v>
      </c>
      <c r="E788" s="31">
        <v>0.56499999999999995</v>
      </c>
      <c r="F788" s="31">
        <v>0.184</v>
      </c>
      <c r="G788" s="31">
        <v>0.23699999999999999</v>
      </c>
      <c r="H788" s="31">
        <v>0.219</v>
      </c>
      <c r="I788" s="31">
        <v>0.34599999999999997</v>
      </c>
      <c r="J788" s="31">
        <v>0.57347670299999998</v>
      </c>
      <c r="K788" s="31">
        <v>1.4E-2</v>
      </c>
      <c r="L788" s="29">
        <f t="shared" si="12"/>
        <v>2.7373225152129814</v>
      </c>
    </row>
    <row r="789" spans="1:12" x14ac:dyDescent="0.2">
      <c r="A789">
        <v>3106</v>
      </c>
      <c r="B789" s="43">
        <v>346</v>
      </c>
      <c r="C789" s="43">
        <v>346</v>
      </c>
      <c r="D789" s="43">
        <v>208</v>
      </c>
      <c r="E789" s="31">
        <v>0.60099999999999998</v>
      </c>
      <c r="F789" s="31">
        <v>0.127</v>
      </c>
      <c r="G789" s="31">
        <v>0.251</v>
      </c>
      <c r="H789" s="31">
        <v>0.32400000000000001</v>
      </c>
      <c r="I789" s="31">
        <v>0.27700000000000002</v>
      </c>
      <c r="J789" s="31">
        <v>0.61356932200000003</v>
      </c>
      <c r="K789" s="31">
        <v>0.02</v>
      </c>
      <c r="L789" s="29">
        <f t="shared" si="12"/>
        <v>2.7642857142857142</v>
      </c>
    </row>
    <row r="790" spans="1:12" x14ac:dyDescent="0.2">
      <c r="A790">
        <v>3107</v>
      </c>
      <c r="B790" s="43">
        <v>228</v>
      </c>
      <c r="C790" s="43">
        <v>228</v>
      </c>
      <c r="D790" s="43">
        <v>155</v>
      </c>
      <c r="E790" s="31">
        <v>0.68</v>
      </c>
      <c r="F790" s="31">
        <v>0.123</v>
      </c>
      <c r="G790" s="31">
        <v>0.17499999999999999</v>
      </c>
      <c r="H790" s="31">
        <v>0.307</v>
      </c>
      <c r="I790" s="31">
        <v>0.373</v>
      </c>
      <c r="J790" s="31">
        <v>0.69506726500000005</v>
      </c>
      <c r="K790" s="31">
        <v>2.1999999999999999E-2</v>
      </c>
      <c r="L790" s="29">
        <f t="shared" si="12"/>
        <v>2.9509202453987733</v>
      </c>
    </row>
    <row r="791" spans="1:12" x14ac:dyDescent="0.2">
      <c r="A791">
        <v>3108</v>
      </c>
      <c r="B791" s="43">
        <v>157</v>
      </c>
      <c r="C791" s="43">
        <v>157</v>
      </c>
      <c r="D791" s="43">
        <v>84</v>
      </c>
      <c r="E791" s="31">
        <v>0.53500000000000003</v>
      </c>
      <c r="F791" s="31">
        <v>0.21</v>
      </c>
      <c r="G791" s="31">
        <v>0.255</v>
      </c>
      <c r="H791" s="31">
        <v>0.26800000000000002</v>
      </c>
      <c r="I791" s="31">
        <v>0.26800000000000002</v>
      </c>
      <c r="J791" s="31">
        <v>0.53503184699999995</v>
      </c>
      <c r="K791" s="31">
        <v>0</v>
      </c>
      <c r="L791" s="29">
        <f t="shared" si="12"/>
        <v>2.5960000000000001</v>
      </c>
    </row>
    <row r="792" spans="1:12" x14ac:dyDescent="0.2">
      <c r="A792">
        <v>3109</v>
      </c>
      <c r="B792" s="43">
        <v>281</v>
      </c>
      <c r="C792" s="43">
        <v>281</v>
      </c>
      <c r="D792" s="43">
        <v>74</v>
      </c>
      <c r="E792" s="31">
        <v>0.26300000000000001</v>
      </c>
      <c r="F792" s="31">
        <v>0.37</v>
      </c>
      <c r="G792" s="31">
        <v>0.253</v>
      </c>
      <c r="H792" s="31">
        <v>0.189</v>
      </c>
      <c r="I792" s="31">
        <v>7.4999999999999997E-2</v>
      </c>
      <c r="J792" s="31">
        <v>0.29718875500000003</v>
      </c>
      <c r="K792" s="31">
        <v>0.114</v>
      </c>
      <c r="L792" s="29">
        <f t="shared" si="12"/>
        <v>1.9672686230248309</v>
      </c>
    </row>
    <row r="793" spans="1:12" x14ac:dyDescent="0.2">
      <c r="A793">
        <v>3110</v>
      </c>
      <c r="B793" s="43">
        <v>163</v>
      </c>
      <c r="C793" s="43">
        <v>163</v>
      </c>
      <c r="D793" s="43">
        <v>121</v>
      </c>
      <c r="E793" s="31">
        <v>0.74199999999999999</v>
      </c>
      <c r="F793" s="31">
        <v>0.08</v>
      </c>
      <c r="G793" s="31">
        <v>0.16600000000000001</v>
      </c>
      <c r="H793" s="31">
        <v>0.30099999999999999</v>
      </c>
      <c r="I793" s="31">
        <v>0.442</v>
      </c>
      <c r="J793" s="31">
        <v>0.75155279500000005</v>
      </c>
      <c r="K793" s="31">
        <v>1.2E-2</v>
      </c>
      <c r="L793" s="29">
        <f t="shared" si="12"/>
        <v>3.1204453441295548</v>
      </c>
    </row>
    <row r="794" spans="1:12" x14ac:dyDescent="0.2">
      <c r="A794">
        <v>3111</v>
      </c>
      <c r="B794" s="43">
        <v>12</v>
      </c>
      <c r="C794" s="43">
        <v>12</v>
      </c>
      <c r="D794" s="43">
        <v>4</v>
      </c>
      <c r="E794" s="31">
        <v>0.33300000000000002</v>
      </c>
      <c r="F794" s="31">
        <v>0.58299999999999996</v>
      </c>
      <c r="G794" s="31">
        <v>8.3000000000000004E-2</v>
      </c>
      <c r="H794" s="31">
        <v>0.25</v>
      </c>
      <c r="I794" s="31">
        <v>8.3000000000000004E-2</v>
      </c>
      <c r="J794" s="31">
        <v>0.33333333300000001</v>
      </c>
      <c r="K794" s="31">
        <v>0</v>
      </c>
      <c r="L794" s="29">
        <f t="shared" si="12"/>
        <v>1.8310000000000002</v>
      </c>
    </row>
    <row r="795" spans="1:12" x14ac:dyDescent="0.2">
      <c r="A795">
        <v>3112</v>
      </c>
      <c r="B795" s="43">
        <v>81</v>
      </c>
      <c r="C795" s="43">
        <v>81</v>
      </c>
      <c r="D795" s="43">
        <v>26</v>
      </c>
      <c r="E795" s="31">
        <v>0.32100000000000001</v>
      </c>
      <c r="F795" s="31">
        <v>0.35799999999999998</v>
      </c>
      <c r="G795" s="31">
        <v>0.32100000000000001</v>
      </c>
      <c r="H795" s="31">
        <v>0.123</v>
      </c>
      <c r="I795" s="31">
        <v>0.19800000000000001</v>
      </c>
      <c r="J795" s="31">
        <v>0.32098765400000001</v>
      </c>
      <c r="K795" s="31">
        <v>0</v>
      </c>
      <c r="L795" s="29">
        <f t="shared" si="12"/>
        <v>2.161</v>
      </c>
    </row>
    <row r="796" spans="1:12" x14ac:dyDescent="0.2">
      <c r="A796">
        <v>3113</v>
      </c>
      <c r="B796" s="43">
        <v>29</v>
      </c>
      <c r="C796" s="43">
        <v>29</v>
      </c>
      <c r="D796" s="43">
        <v>10</v>
      </c>
      <c r="E796" s="31">
        <v>0.34499999999999997</v>
      </c>
      <c r="F796" s="31">
        <v>0.34499999999999997</v>
      </c>
      <c r="G796" s="31">
        <v>0.31</v>
      </c>
      <c r="H796" s="31">
        <v>0.20699999999999999</v>
      </c>
      <c r="I796" s="31">
        <v>0.13800000000000001</v>
      </c>
      <c r="J796" s="31">
        <v>0.34482758600000002</v>
      </c>
      <c r="K796" s="31">
        <v>0</v>
      </c>
      <c r="L796" s="29">
        <f t="shared" si="12"/>
        <v>2.1379999999999999</v>
      </c>
    </row>
    <row r="797" spans="1:12" x14ac:dyDescent="0.2">
      <c r="A797">
        <v>3116</v>
      </c>
      <c r="B797" s="43">
        <v>499</v>
      </c>
      <c r="C797" s="43">
        <v>499</v>
      </c>
      <c r="D797" s="43">
        <v>178</v>
      </c>
      <c r="E797" s="31">
        <v>0.35699999999999998</v>
      </c>
      <c r="F797" s="31">
        <v>0.33700000000000002</v>
      </c>
      <c r="G797" s="31">
        <v>0.28699999999999998</v>
      </c>
      <c r="H797" s="31">
        <v>0.188</v>
      </c>
      <c r="I797" s="31">
        <v>0.16800000000000001</v>
      </c>
      <c r="J797" s="31">
        <v>0.36400818000000001</v>
      </c>
      <c r="K797" s="31">
        <v>0.02</v>
      </c>
      <c r="L797" s="29">
        <f t="shared" si="12"/>
        <v>2.1908163265306126</v>
      </c>
    </row>
    <row r="798" spans="1:12" x14ac:dyDescent="0.2">
      <c r="A798">
        <v>3117</v>
      </c>
      <c r="B798" s="43">
        <v>242</v>
      </c>
      <c r="C798" s="43">
        <v>242</v>
      </c>
      <c r="D798" s="43">
        <v>132</v>
      </c>
      <c r="E798" s="31">
        <v>0.54500000000000004</v>
      </c>
      <c r="F798" s="31">
        <v>0.16500000000000001</v>
      </c>
      <c r="G798" s="31">
        <v>0.26</v>
      </c>
      <c r="H798" s="31">
        <v>0.28499999999999998</v>
      </c>
      <c r="I798" s="31">
        <v>0.26</v>
      </c>
      <c r="J798" s="31">
        <v>0.56170212799999997</v>
      </c>
      <c r="K798" s="31">
        <v>2.9000000000000001E-2</v>
      </c>
      <c r="L798" s="29">
        <f t="shared" si="12"/>
        <v>2.6570545829042227</v>
      </c>
    </row>
    <row r="799" spans="1:12" x14ac:dyDescent="0.2">
      <c r="A799">
        <v>3119</v>
      </c>
      <c r="B799" s="43">
        <v>86</v>
      </c>
      <c r="C799" s="43">
        <v>86</v>
      </c>
      <c r="D799" s="43">
        <v>17</v>
      </c>
      <c r="E799" s="31">
        <v>0.19800000000000001</v>
      </c>
      <c r="F799" s="31">
        <v>0.32600000000000001</v>
      </c>
      <c r="G799" s="31">
        <v>0.45300000000000001</v>
      </c>
      <c r="H799" s="31">
        <v>0.17399999999999999</v>
      </c>
      <c r="I799" s="31">
        <v>2.3E-2</v>
      </c>
      <c r="J799" s="31">
        <v>0.202380952</v>
      </c>
      <c r="K799" s="31">
        <v>2.3E-2</v>
      </c>
      <c r="L799" s="29">
        <f t="shared" si="12"/>
        <v>1.8894575230296828</v>
      </c>
    </row>
    <row r="800" spans="1:12" x14ac:dyDescent="0.2">
      <c r="A800">
        <v>3120</v>
      </c>
      <c r="B800" s="43">
        <v>961</v>
      </c>
      <c r="C800" s="43">
        <v>961</v>
      </c>
      <c r="D800" s="43">
        <v>435</v>
      </c>
      <c r="E800" s="31">
        <v>0.45300000000000001</v>
      </c>
      <c r="F800" s="31">
        <v>0.26300000000000001</v>
      </c>
      <c r="G800" s="31">
        <v>0.251</v>
      </c>
      <c r="H800" s="31">
        <v>0.17799999999999999</v>
      </c>
      <c r="I800" s="31">
        <v>0.27500000000000002</v>
      </c>
      <c r="J800" s="31">
        <v>0.46824542499999999</v>
      </c>
      <c r="K800" s="31">
        <v>3.3000000000000002E-2</v>
      </c>
      <c r="L800" s="29">
        <f t="shared" si="12"/>
        <v>2.4808686659772494</v>
      </c>
    </row>
    <row r="801" spans="1:12" x14ac:dyDescent="0.2">
      <c r="A801">
        <v>3121</v>
      </c>
      <c r="B801" s="43">
        <v>315</v>
      </c>
      <c r="C801" s="43">
        <v>315</v>
      </c>
      <c r="D801" s="43">
        <v>103</v>
      </c>
      <c r="E801" s="31">
        <v>0.32700000000000001</v>
      </c>
      <c r="F801" s="31">
        <v>0.34599999999999997</v>
      </c>
      <c r="G801" s="31">
        <v>0.32400000000000001</v>
      </c>
      <c r="H801" s="31">
        <v>0.20599999999999999</v>
      </c>
      <c r="I801" s="31">
        <v>0.121</v>
      </c>
      <c r="J801" s="31">
        <v>0.32802547799999998</v>
      </c>
      <c r="K801" s="31">
        <v>3.0000000000000001E-3</v>
      </c>
      <c r="L801" s="29">
        <f t="shared" si="12"/>
        <v>2.1023069207622869</v>
      </c>
    </row>
    <row r="802" spans="1:12" x14ac:dyDescent="0.2">
      <c r="A802">
        <v>3122</v>
      </c>
      <c r="B802" s="43">
        <v>253</v>
      </c>
      <c r="C802" s="43">
        <v>253</v>
      </c>
      <c r="D802" s="43">
        <v>137</v>
      </c>
      <c r="E802" s="31">
        <v>0.54200000000000004</v>
      </c>
      <c r="F802" s="31">
        <v>0.15</v>
      </c>
      <c r="G802" s="31">
        <v>0.29199999999999998</v>
      </c>
      <c r="H802" s="31">
        <v>0.29599999999999999</v>
      </c>
      <c r="I802" s="31">
        <v>0.245</v>
      </c>
      <c r="J802" s="31">
        <v>0.55020080299999996</v>
      </c>
      <c r="K802" s="31">
        <v>1.6E-2</v>
      </c>
      <c r="L802" s="29">
        <f t="shared" si="12"/>
        <v>2.6443089430894307</v>
      </c>
    </row>
    <row r="803" spans="1:12" x14ac:dyDescent="0.2">
      <c r="A803">
        <v>3123</v>
      </c>
      <c r="B803" s="43">
        <v>362</v>
      </c>
      <c r="C803" s="43">
        <v>362</v>
      </c>
      <c r="D803" s="43">
        <v>191</v>
      </c>
      <c r="E803" s="31">
        <v>0.52800000000000002</v>
      </c>
      <c r="F803" s="31">
        <v>0.19600000000000001</v>
      </c>
      <c r="G803" s="31">
        <v>0.224</v>
      </c>
      <c r="H803" s="31">
        <v>0.19900000000000001</v>
      </c>
      <c r="I803" s="31">
        <v>0.32900000000000001</v>
      </c>
      <c r="J803" s="31">
        <v>0.55685131200000004</v>
      </c>
      <c r="K803" s="31">
        <v>5.1999999999999998E-2</v>
      </c>
      <c r="L803" s="29">
        <f t="shared" si="12"/>
        <v>2.6972573839662455</v>
      </c>
    </row>
    <row r="804" spans="1:12" x14ac:dyDescent="0.2">
      <c r="A804">
        <v>3124</v>
      </c>
      <c r="B804" s="43">
        <v>646</v>
      </c>
      <c r="C804" s="43">
        <v>646</v>
      </c>
      <c r="D804" s="43">
        <v>282</v>
      </c>
      <c r="E804" s="31">
        <v>0.437</v>
      </c>
      <c r="F804" s="31">
        <v>0.27900000000000003</v>
      </c>
      <c r="G804" s="31">
        <v>0.26900000000000002</v>
      </c>
      <c r="H804" s="31">
        <v>0.23100000000000001</v>
      </c>
      <c r="I804" s="31">
        <v>0.20599999999999999</v>
      </c>
      <c r="J804" s="31">
        <v>0.443396226</v>
      </c>
      <c r="K804" s="31">
        <v>1.4999999999999999E-2</v>
      </c>
      <c r="L804" s="29">
        <f t="shared" si="12"/>
        <v>2.3695431472081219</v>
      </c>
    </row>
    <row r="805" spans="1:12" x14ac:dyDescent="0.2">
      <c r="A805">
        <v>3125</v>
      </c>
      <c r="B805" s="43">
        <v>210</v>
      </c>
      <c r="C805" s="43">
        <v>210</v>
      </c>
      <c r="D805" s="43">
        <v>132</v>
      </c>
      <c r="E805" s="31">
        <v>0.629</v>
      </c>
      <c r="F805" s="31">
        <v>0.14299999999999999</v>
      </c>
      <c r="G805" s="31">
        <v>0.22900000000000001</v>
      </c>
      <c r="H805" s="31">
        <v>0.32900000000000001</v>
      </c>
      <c r="I805" s="31">
        <v>0.3</v>
      </c>
      <c r="J805" s="31">
        <v>0.62857142899999996</v>
      </c>
      <c r="K805" s="31">
        <v>0</v>
      </c>
      <c r="L805" s="29">
        <f t="shared" si="12"/>
        <v>2.7880000000000003</v>
      </c>
    </row>
    <row r="806" spans="1:12" x14ac:dyDescent="0.2">
      <c r="A806">
        <v>3126</v>
      </c>
      <c r="B806" s="43">
        <v>27</v>
      </c>
      <c r="C806" s="43">
        <v>27</v>
      </c>
      <c r="D806" s="43">
        <v>14</v>
      </c>
      <c r="E806" s="31">
        <v>0.51900000000000002</v>
      </c>
      <c r="F806" s="31">
        <v>7.3999999999999996E-2</v>
      </c>
      <c r="G806" s="31">
        <v>0.37</v>
      </c>
      <c r="H806" s="31">
        <v>0.14799999999999999</v>
      </c>
      <c r="I806" s="31">
        <v>0.37</v>
      </c>
      <c r="J806" s="31">
        <v>0.53846153799999996</v>
      </c>
      <c r="K806" s="31">
        <v>3.6999999999999998E-2</v>
      </c>
      <c r="L806" s="29">
        <f t="shared" si="12"/>
        <v>2.8431983385254416</v>
      </c>
    </row>
    <row r="807" spans="1:12" x14ac:dyDescent="0.2">
      <c r="A807">
        <v>3127</v>
      </c>
      <c r="B807" s="43">
        <v>137</v>
      </c>
      <c r="C807" s="43">
        <v>137</v>
      </c>
      <c r="D807" s="43">
        <v>84</v>
      </c>
      <c r="E807" s="31">
        <v>0.61299999999999999</v>
      </c>
      <c r="F807" s="31">
        <v>0.17499999999999999</v>
      </c>
      <c r="G807" s="31">
        <v>0.19700000000000001</v>
      </c>
      <c r="H807" s="31">
        <v>0.32100000000000001</v>
      </c>
      <c r="I807" s="31">
        <v>0.29199999999999998</v>
      </c>
      <c r="J807" s="31">
        <v>0.62222222199999999</v>
      </c>
      <c r="K807" s="31">
        <v>1.4999999999999999E-2</v>
      </c>
      <c r="L807" s="29">
        <f t="shared" si="12"/>
        <v>2.7411167512690358</v>
      </c>
    </row>
    <row r="808" spans="1:12" x14ac:dyDescent="0.2">
      <c r="A808">
        <v>3128</v>
      </c>
      <c r="B808" s="43">
        <v>237</v>
      </c>
      <c r="C808" s="43">
        <v>237</v>
      </c>
      <c r="D808" s="43">
        <v>97</v>
      </c>
      <c r="E808" s="31">
        <v>0.40899999999999997</v>
      </c>
      <c r="F808" s="31">
        <v>0.27</v>
      </c>
      <c r="G808" s="31">
        <v>0.316</v>
      </c>
      <c r="H808" s="31">
        <v>0.23599999999999999</v>
      </c>
      <c r="I808" s="31">
        <v>0.17299999999999999</v>
      </c>
      <c r="J808" s="31">
        <v>0.41101694900000002</v>
      </c>
      <c r="K808" s="31">
        <v>4.0000000000000001E-3</v>
      </c>
      <c r="L808" s="29">
        <f t="shared" si="12"/>
        <v>2.3112449799196781</v>
      </c>
    </row>
    <row r="809" spans="1:12" x14ac:dyDescent="0.2">
      <c r="A809">
        <v>3129</v>
      </c>
      <c r="B809" s="43">
        <v>147</v>
      </c>
      <c r="C809" s="43">
        <v>147</v>
      </c>
      <c r="D809" s="43">
        <v>50</v>
      </c>
      <c r="E809" s="31">
        <v>0.34</v>
      </c>
      <c r="F809" s="31">
        <v>0.33300000000000002</v>
      </c>
      <c r="G809" s="31">
        <v>0.32</v>
      </c>
      <c r="H809" s="31">
        <v>0.245</v>
      </c>
      <c r="I809" s="31">
        <v>9.5000000000000001E-2</v>
      </c>
      <c r="J809" s="31">
        <v>0.34246575299999998</v>
      </c>
      <c r="K809" s="31">
        <v>7.0000000000000001E-3</v>
      </c>
      <c r="L809" s="29">
        <f t="shared" si="12"/>
        <v>2.1027190332326287</v>
      </c>
    </row>
    <row r="810" spans="1:12" x14ac:dyDescent="0.2">
      <c r="A810">
        <v>3130</v>
      </c>
      <c r="B810" s="43">
        <v>283</v>
      </c>
      <c r="C810" s="43">
        <v>283</v>
      </c>
      <c r="D810" s="43">
        <v>158</v>
      </c>
      <c r="E810" s="31">
        <v>0.55800000000000005</v>
      </c>
      <c r="F810" s="31">
        <v>0.19800000000000001</v>
      </c>
      <c r="G810" s="31">
        <v>0.24399999999999999</v>
      </c>
      <c r="H810" s="31">
        <v>0.27900000000000003</v>
      </c>
      <c r="I810" s="31">
        <v>0.27900000000000003</v>
      </c>
      <c r="J810" s="31">
        <v>0.558303887</v>
      </c>
      <c r="K810" s="31">
        <v>0</v>
      </c>
      <c r="L810" s="29">
        <f t="shared" si="12"/>
        <v>2.6390000000000002</v>
      </c>
    </row>
    <row r="811" spans="1:12" x14ac:dyDescent="0.2">
      <c r="A811">
        <v>3132</v>
      </c>
      <c r="B811" s="43">
        <v>438</v>
      </c>
      <c r="C811" s="43">
        <v>438</v>
      </c>
      <c r="D811" s="43">
        <v>307</v>
      </c>
      <c r="E811" s="31">
        <v>0.70099999999999996</v>
      </c>
      <c r="F811" s="31">
        <v>8.6999999999999994E-2</v>
      </c>
      <c r="G811" s="31">
        <v>0.16700000000000001</v>
      </c>
      <c r="H811" s="31">
        <v>0.29699999999999999</v>
      </c>
      <c r="I811" s="31">
        <v>0.40400000000000003</v>
      </c>
      <c r="J811" s="31">
        <v>0.73444976100000003</v>
      </c>
      <c r="K811" s="31">
        <v>4.5999999999999999E-2</v>
      </c>
      <c r="L811" s="29">
        <f t="shared" si="12"/>
        <v>3.0691823899371071</v>
      </c>
    </row>
    <row r="812" spans="1:12" x14ac:dyDescent="0.2">
      <c r="A812">
        <v>3133</v>
      </c>
      <c r="B812" s="43">
        <v>434</v>
      </c>
      <c r="C812" s="43">
        <v>434</v>
      </c>
      <c r="D812" s="43">
        <v>312</v>
      </c>
      <c r="E812" s="31">
        <v>0.71899999999999997</v>
      </c>
      <c r="F812" s="31">
        <v>9.1999999999999998E-2</v>
      </c>
      <c r="G812" s="31">
        <v>0.187</v>
      </c>
      <c r="H812" s="31">
        <v>0.24199999999999999</v>
      </c>
      <c r="I812" s="31">
        <v>0.47699999999999998</v>
      </c>
      <c r="J812" s="31">
        <v>0.72055427299999997</v>
      </c>
      <c r="K812" s="31">
        <v>2E-3</v>
      </c>
      <c r="L812" s="29">
        <f t="shared" si="12"/>
        <v>3.1062124248496992</v>
      </c>
    </row>
    <row r="813" spans="1:12" x14ac:dyDescent="0.2">
      <c r="A813">
        <v>3134</v>
      </c>
      <c r="B813" s="43">
        <v>216</v>
      </c>
      <c r="C813" s="43">
        <v>216</v>
      </c>
      <c r="D813" s="43">
        <v>113</v>
      </c>
      <c r="E813" s="31">
        <v>0.52300000000000002</v>
      </c>
      <c r="F813" s="31">
        <v>0.20799999999999999</v>
      </c>
      <c r="G813" s="31">
        <v>0.26400000000000001</v>
      </c>
      <c r="H813" s="31">
        <v>0.28199999999999997</v>
      </c>
      <c r="I813" s="31">
        <v>0.24099999999999999</v>
      </c>
      <c r="J813" s="31">
        <v>0.52558139500000001</v>
      </c>
      <c r="K813" s="31">
        <v>5.0000000000000001E-3</v>
      </c>
      <c r="L813" s="29">
        <f t="shared" si="12"/>
        <v>2.5587939698492459</v>
      </c>
    </row>
    <row r="814" spans="1:12" x14ac:dyDescent="0.2">
      <c r="A814">
        <v>3136</v>
      </c>
      <c r="B814" s="43">
        <v>138</v>
      </c>
      <c r="C814" s="43">
        <v>138</v>
      </c>
      <c r="D814" s="43">
        <v>61</v>
      </c>
      <c r="E814" s="31">
        <v>0.442</v>
      </c>
      <c r="F814" s="31">
        <v>0.29699999999999999</v>
      </c>
      <c r="G814" s="31">
        <v>0.23899999999999999</v>
      </c>
      <c r="H814" s="31">
        <v>0.30399999999999999</v>
      </c>
      <c r="I814" s="31">
        <v>0.13800000000000001</v>
      </c>
      <c r="J814" s="31">
        <v>0.451851852</v>
      </c>
      <c r="K814" s="31">
        <v>2.1999999999999999E-2</v>
      </c>
      <c r="L814" s="29">
        <f t="shared" si="12"/>
        <v>2.2893660531697342</v>
      </c>
    </row>
    <row r="815" spans="1:12" x14ac:dyDescent="0.2">
      <c r="A815">
        <v>3137</v>
      </c>
      <c r="B815" s="43">
        <v>34</v>
      </c>
      <c r="C815" s="43">
        <v>34</v>
      </c>
      <c r="D815" s="43">
        <v>7</v>
      </c>
      <c r="E815" s="31">
        <v>0.20599999999999999</v>
      </c>
      <c r="F815" s="31">
        <v>0.5</v>
      </c>
      <c r="G815" s="31">
        <v>0.29399999999999998</v>
      </c>
      <c r="H815" s="31">
        <v>2.9000000000000001E-2</v>
      </c>
      <c r="I815" s="31">
        <v>0.17599999999999999</v>
      </c>
      <c r="J815" s="31">
        <v>0.20588235299999999</v>
      </c>
      <c r="K815" s="31">
        <v>0</v>
      </c>
      <c r="L815" s="29">
        <f t="shared" si="12"/>
        <v>1.879</v>
      </c>
    </row>
    <row r="816" spans="1:12" x14ac:dyDescent="0.2">
      <c r="A816">
        <v>3138</v>
      </c>
      <c r="B816" s="43">
        <v>282</v>
      </c>
      <c r="C816" s="43">
        <v>282</v>
      </c>
      <c r="D816" s="43">
        <v>107</v>
      </c>
      <c r="E816" s="31">
        <v>0.379</v>
      </c>
      <c r="F816" s="31">
        <v>0.29099999999999998</v>
      </c>
      <c r="G816" s="31">
        <v>0.32600000000000001</v>
      </c>
      <c r="H816" s="31">
        <v>0.19900000000000001</v>
      </c>
      <c r="I816" s="31">
        <v>0.18099999999999999</v>
      </c>
      <c r="J816" s="31">
        <v>0.38078291800000003</v>
      </c>
      <c r="K816" s="31">
        <v>4.0000000000000001E-3</v>
      </c>
      <c r="L816" s="29">
        <f t="shared" si="12"/>
        <v>2.2730923694779119</v>
      </c>
    </row>
    <row r="817" spans="1:12" x14ac:dyDescent="0.2">
      <c r="A817">
        <v>3141</v>
      </c>
      <c r="B817" s="43">
        <v>210</v>
      </c>
      <c r="C817" s="43">
        <v>210</v>
      </c>
      <c r="D817" s="43">
        <v>37</v>
      </c>
      <c r="E817" s="31">
        <v>0.17599999999999999</v>
      </c>
      <c r="F817" s="31">
        <v>0.60499999999999998</v>
      </c>
      <c r="G817" s="31">
        <v>0.186</v>
      </c>
      <c r="H817" s="31">
        <v>0.129</v>
      </c>
      <c r="I817" s="31">
        <v>4.8000000000000001E-2</v>
      </c>
      <c r="J817" s="31">
        <v>0.18226601000000001</v>
      </c>
      <c r="K817" s="31">
        <v>3.3000000000000002E-2</v>
      </c>
      <c r="L817" s="29">
        <f t="shared" si="12"/>
        <v>1.6091003102378489</v>
      </c>
    </row>
    <row r="818" spans="1:12" x14ac:dyDescent="0.2">
      <c r="A818">
        <v>3144</v>
      </c>
      <c r="B818" s="43">
        <v>244</v>
      </c>
      <c r="C818" s="43">
        <v>244</v>
      </c>
      <c r="D818" s="43">
        <v>96</v>
      </c>
      <c r="E818" s="31">
        <v>0.39300000000000002</v>
      </c>
      <c r="F818" s="31">
        <v>0.27900000000000003</v>
      </c>
      <c r="G818" s="31">
        <v>0.32800000000000001</v>
      </c>
      <c r="H818" s="31">
        <v>0.25</v>
      </c>
      <c r="I818" s="31">
        <v>0.14299999999999999</v>
      </c>
      <c r="J818" s="31">
        <v>0.39344262299999999</v>
      </c>
      <c r="K818" s="31">
        <v>0</v>
      </c>
      <c r="L818" s="29">
        <f t="shared" si="12"/>
        <v>2.2570000000000001</v>
      </c>
    </row>
    <row r="819" spans="1:12" x14ac:dyDescent="0.2">
      <c r="A819">
        <v>3145</v>
      </c>
      <c r="B819" s="43">
        <v>110</v>
      </c>
      <c r="C819" s="43">
        <v>110</v>
      </c>
      <c r="D819" s="43">
        <v>29</v>
      </c>
      <c r="E819" s="31">
        <v>0.26400000000000001</v>
      </c>
      <c r="F819" s="31">
        <v>0.34499999999999997</v>
      </c>
      <c r="G819" s="31">
        <v>0.373</v>
      </c>
      <c r="H819" s="31">
        <v>0.218</v>
      </c>
      <c r="I819" s="31">
        <v>4.4999999999999998E-2</v>
      </c>
      <c r="J819" s="31">
        <v>0.26851851900000001</v>
      </c>
      <c r="K819" s="31">
        <v>1.7999999999999999E-2</v>
      </c>
      <c r="L819" s="29">
        <f t="shared" si="12"/>
        <v>1.960285132382892</v>
      </c>
    </row>
    <row r="820" spans="1:12" x14ac:dyDescent="0.2">
      <c r="A820">
        <v>3146</v>
      </c>
      <c r="B820" s="43">
        <v>996</v>
      </c>
      <c r="C820" s="43">
        <v>996</v>
      </c>
      <c r="D820" s="43">
        <v>241</v>
      </c>
      <c r="E820" s="31">
        <v>0.24199999999999999</v>
      </c>
      <c r="F820" s="31">
        <v>0.50700000000000001</v>
      </c>
      <c r="G820" s="31">
        <v>0.23400000000000001</v>
      </c>
      <c r="H820" s="31">
        <v>0.14099999999999999</v>
      </c>
      <c r="I820" s="31">
        <v>0.10100000000000001</v>
      </c>
      <c r="J820" s="31">
        <v>0.24616956100000001</v>
      </c>
      <c r="K820" s="31">
        <v>1.7000000000000001E-2</v>
      </c>
      <c r="L820" s="29">
        <f t="shared" si="12"/>
        <v>1.8331637843336726</v>
      </c>
    </row>
    <row r="821" spans="1:12" x14ac:dyDescent="0.2">
      <c r="A821">
        <v>3147</v>
      </c>
      <c r="B821" s="43">
        <v>256</v>
      </c>
      <c r="C821" s="43">
        <v>256</v>
      </c>
      <c r="D821" s="43">
        <v>105</v>
      </c>
      <c r="E821" s="31">
        <v>0.41</v>
      </c>
      <c r="F821" s="31">
        <v>0.32800000000000001</v>
      </c>
      <c r="G821" s="31">
        <v>0.23400000000000001</v>
      </c>
      <c r="H821" s="31">
        <v>0.22700000000000001</v>
      </c>
      <c r="I821" s="31">
        <v>0.184</v>
      </c>
      <c r="J821" s="31">
        <v>0.42168674699999997</v>
      </c>
      <c r="K821" s="31">
        <v>2.7E-2</v>
      </c>
      <c r="L821" s="29">
        <f t="shared" si="12"/>
        <v>2.274409044193217</v>
      </c>
    </row>
    <row r="822" spans="1:12" x14ac:dyDescent="0.2">
      <c r="A822">
        <v>3148</v>
      </c>
      <c r="B822" s="43">
        <v>203</v>
      </c>
      <c r="C822" s="43">
        <v>203</v>
      </c>
      <c r="D822" s="43">
        <v>95</v>
      </c>
      <c r="E822" s="31">
        <v>0.46800000000000003</v>
      </c>
      <c r="F822" s="31">
        <v>0.251</v>
      </c>
      <c r="G822" s="31">
        <v>0.27600000000000002</v>
      </c>
      <c r="H822" s="31">
        <v>0.28100000000000003</v>
      </c>
      <c r="I822" s="31">
        <v>0.187</v>
      </c>
      <c r="J822" s="31">
        <v>0.47029703</v>
      </c>
      <c r="K822" s="31">
        <v>5.0000000000000001E-3</v>
      </c>
      <c r="L822" s="29">
        <f t="shared" si="12"/>
        <v>2.4060301507537689</v>
      </c>
    </row>
    <row r="823" spans="1:12" x14ac:dyDescent="0.2">
      <c r="A823">
        <v>3149</v>
      </c>
      <c r="B823" s="43">
        <v>210</v>
      </c>
      <c r="C823" s="43">
        <v>210</v>
      </c>
      <c r="D823" s="43">
        <v>91</v>
      </c>
      <c r="E823" s="31">
        <v>0.433</v>
      </c>
      <c r="F823" s="31">
        <v>0.29499999999999998</v>
      </c>
      <c r="G823" s="31">
        <v>0.26200000000000001</v>
      </c>
      <c r="H823" s="31">
        <v>0.21</v>
      </c>
      <c r="I823" s="31">
        <v>0.224</v>
      </c>
      <c r="J823" s="31">
        <v>0.4375</v>
      </c>
      <c r="K823" s="31">
        <v>0.01</v>
      </c>
      <c r="L823" s="29">
        <f t="shared" si="12"/>
        <v>2.3686868686868685</v>
      </c>
    </row>
    <row r="824" spans="1:12" x14ac:dyDescent="0.2">
      <c r="A824">
        <v>3151</v>
      </c>
      <c r="B824" s="43">
        <v>221</v>
      </c>
      <c r="C824" s="43">
        <v>221</v>
      </c>
      <c r="D824" s="43">
        <v>77</v>
      </c>
      <c r="E824" s="31">
        <v>0.34799999999999998</v>
      </c>
      <c r="F824" s="31">
        <v>0.34799999999999998</v>
      </c>
      <c r="G824" s="31">
        <v>0.26700000000000002</v>
      </c>
      <c r="H824" s="31">
        <v>0.21299999999999999</v>
      </c>
      <c r="I824" s="31">
        <v>0.13600000000000001</v>
      </c>
      <c r="J824" s="31">
        <v>0.361502347</v>
      </c>
      <c r="K824" s="31">
        <v>3.5999999999999997E-2</v>
      </c>
      <c r="L824" s="29">
        <f t="shared" si="12"/>
        <v>2.142116182572614</v>
      </c>
    </row>
    <row r="825" spans="1:12" x14ac:dyDescent="0.2">
      <c r="A825">
        <v>3152</v>
      </c>
      <c r="B825" s="43">
        <v>217</v>
      </c>
      <c r="C825" s="43">
        <v>217</v>
      </c>
      <c r="D825" s="43">
        <v>48</v>
      </c>
      <c r="E825" s="31">
        <v>0.221</v>
      </c>
      <c r="F825" s="31">
        <v>0.46500000000000002</v>
      </c>
      <c r="G825" s="31">
        <v>0.313</v>
      </c>
      <c r="H825" s="31">
        <v>0.16600000000000001</v>
      </c>
      <c r="I825" s="31">
        <v>5.5E-2</v>
      </c>
      <c r="J825" s="31">
        <v>0.22119815700000001</v>
      </c>
      <c r="K825" s="31">
        <v>0</v>
      </c>
      <c r="L825" s="29">
        <f t="shared" si="12"/>
        <v>1.8089999999999999</v>
      </c>
    </row>
    <row r="826" spans="1:12" x14ac:dyDescent="0.2">
      <c r="A826">
        <v>3153</v>
      </c>
      <c r="B826" s="43">
        <v>221</v>
      </c>
      <c r="C826" s="43">
        <v>221</v>
      </c>
      <c r="D826" s="43">
        <v>106</v>
      </c>
      <c r="E826" s="31">
        <v>0.48</v>
      </c>
      <c r="F826" s="31">
        <v>0.23499999999999999</v>
      </c>
      <c r="G826" s="31">
        <v>0.28499999999999998</v>
      </c>
      <c r="H826" s="31">
        <v>0.27100000000000002</v>
      </c>
      <c r="I826" s="31">
        <v>0.20799999999999999</v>
      </c>
      <c r="J826" s="31">
        <v>0.47963800899999998</v>
      </c>
      <c r="K826" s="31">
        <v>0</v>
      </c>
      <c r="L826" s="29">
        <f t="shared" si="12"/>
        <v>2.4499999999999997</v>
      </c>
    </row>
    <row r="827" spans="1:12" x14ac:dyDescent="0.2">
      <c r="A827">
        <v>3155</v>
      </c>
      <c r="B827" s="43">
        <v>74</v>
      </c>
      <c r="C827" s="43">
        <v>74</v>
      </c>
      <c r="D827" s="43">
        <v>20</v>
      </c>
      <c r="E827" s="31">
        <v>0.27</v>
      </c>
      <c r="F827" s="31">
        <v>0.27</v>
      </c>
      <c r="G827" s="31">
        <v>0.45900000000000002</v>
      </c>
      <c r="H827" s="31">
        <v>0.189</v>
      </c>
      <c r="I827" s="31">
        <v>8.1000000000000003E-2</v>
      </c>
      <c r="J827" s="31">
        <v>0.27027026999999998</v>
      </c>
      <c r="K827" s="31">
        <v>0</v>
      </c>
      <c r="L827" s="29">
        <f t="shared" si="12"/>
        <v>2.0790000000000002</v>
      </c>
    </row>
    <row r="828" spans="1:12" x14ac:dyDescent="0.2">
      <c r="A828">
        <v>3157</v>
      </c>
      <c r="B828" s="43">
        <v>110</v>
      </c>
      <c r="C828" s="43">
        <v>110</v>
      </c>
      <c r="D828" s="43">
        <v>30</v>
      </c>
      <c r="E828" s="31">
        <v>0.27300000000000002</v>
      </c>
      <c r="F828" s="31">
        <v>0.35499999999999998</v>
      </c>
      <c r="G828" s="31">
        <v>0.33600000000000002</v>
      </c>
      <c r="H828" s="31">
        <v>0.16400000000000001</v>
      </c>
      <c r="I828" s="31">
        <v>0.109</v>
      </c>
      <c r="J828" s="31">
        <v>0.28301886799999998</v>
      </c>
      <c r="K828" s="31">
        <v>3.5999999999999997E-2</v>
      </c>
      <c r="L828" s="29">
        <f t="shared" si="12"/>
        <v>2.0280082987551871</v>
      </c>
    </row>
    <row r="829" spans="1:12" x14ac:dyDescent="0.2">
      <c r="A829">
        <v>3159</v>
      </c>
      <c r="B829" s="43">
        <v>220</v>
      </c>
      <c r="C829" s="43">
        <v>220</v>
      </c>
      <c r="D829" s="43">
        <v>99</v>
      </c>
      <c r="E829" s="31">
        <v>0.45</v>
      </c>
      <c r="F829" s="31">
        <v>0.28599999999999998</v>
      </c>
      <c r="G829" s="31">
        <v>0.23599999999999999</v>
      </c>
      <c r="H829" s="31">
        <v>0.2</v>
      </c>
      <c r="I829" s="31">
        <v>0.25</v>
      </c>
      <c r="J829" s="31">
        <v>0.46261682199999998</v>
      </c>
      <c r="K829" s="31">
        <v>2.7E-2</v>
      </c>
      <c r="L829" s="29">
        <f t="shared" si="12"/>
        <v>2.4234326824254881</v>
      </c>
    </row>
    <row r="830" spans="1:12" x14ac:dyDescent="0.2">
      <c r="A830">
        <v>3160</v>
      </c>
      <c r="B830" s="43">
        <v>198</v>
      </c>
      <c r="C830" s="43">
        <v>198</v>
      </c>
      <c r="D830" s="43">
        <v>91</v>
      </c>
      <c r="E830" s="31">
        <v>0.46</v>
      </c>
      <c r="F830" s="31">
        <v>0.253</v>
      </c>
      <c r="G830" s="31">
        <v>0.28799999999999998</v>
      </c>
      <c r="H830" s="31">
        <v>0.26800000000000002</v>
      </c>
      <c r="I830" s="31">
        <v>0.192</v>
      </c>
      <c r="J830" s="31">
        <v>0.45959596000000003</v>
      </c>
      <c r="K830" s="31">
        <v>0</v>
      </c>
      <c r="L830" s="29">
        <f t="shared" si="12"/>
        <v>2.4009999999999998</v>
      </c>
    </row>
    <row r="831" spans="1:12" x14ac:dyDescent="0.2">
      <c r="A831">
        <v>3162</v>
      </c>
      <c r="B831" s="43">
        <v>204</v>
      </c>
      <c r="C831" s="43">
        <v>204</v>
      </c>
      <c r="D831" s="43">
        <v>167</v>
      </c>
      <c r="E831" s="31">
        <v>0.81899999999999995</v>
      </c>
      <c r="F831" s="31">
        <v>4.3999999999999997E-2</v>
      </c>
      <c r="G831" s="31">
        <v>0.127</v>
      </c>
      <c r="H831" s="31">
        <v>0.26500000000000001</v>
      </c>
      <c r="I831" s="31">
        <v>0.55400000000000005</v>
      </c>
      <c r="J831" s="31">
        <v>0.82673267299999997</v>
      </c>
      <c r="K831" s="31">
        <v>0.01</v>
      </c>
      <c r="L831" s="29">
        <f t="shared" si="12"/>
        <v>3.3424242424242427</v>
      </c>
    </row>
    <row r="832" spans="1:12" x14ac:dyDescent="0.2">
      <c r="A832">
        <v>3163</v>
      </c>
      <c r="B832" s="43">
        <v>535</v>
      </c>
      <c r="C832" s="43">
        <v>535</v>
      </c>
      <c r="D832" s="43">
        <v>139</v>
      </c>
      <c r="E832" s="31">
        <v>0.26</v>
      </c>
      <c r="F832" s="31">
        <v>0.40200000000000002</v>
      </c>
      <c r="G832" s="31">
        <v>0.29299999999999998</v>
      </c>
      <c r="H832" s="31">
        <v>0.151</v>
      </c>
      <c r="I832" s="31">
        <v>0.108</v>
      </c>
      <c r="J832" s="31">
        <v>0.27201565599999999</v>
      </c>
      <c r="K832" s="31">
        <v>4.4999999999999998E-2</v>
      </c>
      <c r="L832" s="29">
        <f t="shared" si="12"/>
        <v>1.9612565445026175</v>
      </c>
    </row>
    <row r="833" spans="1:12" x14ac:dyDescent="0.2">
      <c r="A833">
        <v>3165</v>
      </c>
      <c r="B833" s="43">
        <v>333</v>
      </c>
      <c r="C833" s="43">
        <v>333</v>
      </c>
      <c r="D833" s="43">
        <v>85</v>
      </c>
      <c r="E833" s="31">
        <v>0.255</v>
      </c>
      <c r="F833" s="31">
        <v>0.39900000000000002</v>
      </c>
      <c r="G833" s="31">
        <v>0.34200000000000003</v>
      </c>
      <c r="H833" s="31">
        <v>0.192</v>
      </c>
      <c r="I833" s="31">
        <v>6.3E-2</v>
      </c>
      <c r="J833" s="31">
        <v>0.25602409599999998</v>
      </c>
      <c r="K833" s="31">
        <v>3.0000000000000001E-3</v>
      </c>
      <c r="L833" s="29">
        <f t="shared" si="12"/>
        <v>1.9167502507522571</v>
      </c>
    </row>
    <row r="834" spans="1:12" x14ac:dyDescent="0.2">
      <c r="A834">
        <v>3166</v>
      </c>
      <c r="B834" s="43">
        <v>413</v>
      </c>
      <c r="C834" s="43">
        <v>413</v>
      </c>
      <c r="D834" s="43">
        <v>154</v>
      </c>
      <c r="E834" s="31">
        <v>0.373</v>
      </c>
      <c r="F834" s="31">
        <v>0.33700000000000002</v>
      </c>
      <c r="G834" s="31">
        <v>0.25700000000000001</v>
      </c>
      <c r="H834" s="31">
        <v>0.21299999999999999</v>
      </c>
      <c r="I834" s="31">
        <v>0.16</v>
      </c>
      <c r="J834" s="31">
        <v>0.38596491199999999</v>
      </c>
      <c r="K834" s="31">
        <v>3.4000000000000002E-2</v>
      </c>
      <c r="L834" s="29">
        <f t="shared" si="12"/>
        <v>2.2049689440993787</v>
      </c>
    </row>
    <row r="835" spans="1:12" x14ac:dyDescent="0.2">
      <c r="A835">
        <v>3167</v>
      </c>
      <c r="B835" s="43">
        <v>242</v>
      </c>
      <c r="C835" s="43">
        <v>242</v>
      </c>
      <c r="D835" s="43">
        <v>180</v>
      </c>
      <c r="E835" s="31">
        <v>0.74399999999999999</v>
      </c>
      <c r="F835" s="31">
        <v>0.107</v>
      </c>
      <c r="G835" s="31">
        <v>0.14899999999999999</v>
      </c>
      <c r="H835" s="31">
        <v>0.26400000000000001</v>
      </c>
      <c r="I835" s="31">
        <v>0.47899999999999998</v>
      </c>
      <c r="J835" s="31">
        <v>0.74380165300000001</v>
      </c>
      <c r="K835" s="31">
        <v>0</v>
      </c>
      <c r="L835" s="29">
        <f t="shared" ref="L835:L898" si="13">(F835+2*G835+3*H835+4*I835)/(1-K835)</f>
        <v>3.113</v>
      </c>
    </row>
    <row r="836" spans="1:12" x14ac:dyDescent="0.2">
      <c r="A836">
        <v>3168</v>
      </c>
      <c r="B836" s="43">
        <v>150</v>
      </c>
      <c r="C836" s="43">
        <v>150</v>
      </c>
      <c r="D836" s="43">
        <v>106</v>
      </c>
      <c r="E836" s="31">
        <v>0.70699999999999996</v>
      </c>
      <c r="F836" s="31">
        <v>0.113</v>
      </c>
      <c r="G836" s="31">
        <v>0.18</v>
      </c>
      <c r="H836" s="31">
        <v>0.27300000000000002</v>
      </c>
      <c r="I836" s="31">
        <v>0.433</v>
      </c>
      <c r="J836" s="31">
        <v>0.70666666700000003</v>
      </c>
      <c r="K836" s="31">
        <v>0</v>
      </c>
      <c r="L836" s="29">
        <f t="shared" si="13"/>
        <v>3.024</v>
      </c>
    </row>
    <row r="837" spans="1:12" x14ac:dyDescent="0.2">
      <c r="A837">
        <v>3169</v>
      </c>
      <c r="B837" s="43">
        <v>841</v>
      </c>
      <c r="C837" s="43">
        <v>841</v>
      </c>
      <c r="D837" s="43">
        <v>250</v>
      </c>
      <c r="E837" s="31">
        <v>0.29699999999999999</v>
      </c>
      <c r="F837" s="31">
        <v>0.41699999999999998</v>
      </c>
      <c r="G837" s="31">
        <v>0.27200000000000002</v>
      </c>
      <c r="H837" s="31">
        <v>0.191</v>
      </c>
      <c r="I837" s="31">
        <v>0.106</v>
      </c>
      <c r="J837" s="31">
        <v>0.30120481900000001</v>
      </c>
      <c r="K837" s="31">
        <v>1.2999999999999999E-2</v>
      </c>
      <c r="L837" s="29">
        <f t="shared" si="13"/>
        <v>1.9837892603850051</v>
      </c>
    </row>
    <row r="838" spans="1:12" x14ac:dyDescent="0.2">
      <c r="A838">
        <v>3171</v>
      </c>
      <c r="B838" s="43">
        <v>63</v>
      </c>
      <c r="C838" s="43">
        <v>63</v>
      </c>
      <c r="D838" s="43">
        <v>35</v>
      </c>
      <c r="E838" s="31">
        <v>0.55600000000000005</v>
      </c>
      <c r="F838" s="31">
        <v>0.254</v>
      </c>
      <c r="G838" s="31">
        <v>0.17499999999999999</v>
      </c>
      <c r="H838" s="31">
        <v>0.23799999999999999</v>
      </c>
      <c r="I838" s="31">
        <v>0.317</v>
      </c>
      <c r="J838" s="31">
        <v>0.56451612900000003</v>
      </c>
      <c r="K838" s="31">
        <v>1.6E-2</v>
      </c>
      <c r="L838" s="29">
        <f t="shared" si="13"/>
        <v>2.6280487804878052</v>
      </c>
    </row>
    <row r="839" spans="1:12" x14ac:dyDescent="0.2">
      <c r="A839">
        <v>3172</v>
      </c>
      <c r="E839" s="31">
        <v>0.58599999999999997</v>
      </c>
      <c r="F839" s="31">
        <v>0.184</v>
      </c>
      <c r="G839" s="31">
        <v>0.23</v>
      </c>
      <c r="H839" s="31">
        <v>0.31</v>
      </c>
      <c r="I839" s="31">
        <v>0.27600000000000002</v>
      </c>
      <c r="J839" s="31">
        <v>0.58620689699999995</v>
      </c>
      <c r="K839" s="31">
        <v>0</v>
      </c>
      <c r="L839" s="29">
        <f t="shared" si="13"/>
        <v>2.6779999999999999</v>
      </c>
    </row>
    <row r="840" spans="1:12" x14ac:dyDescent="0.2">
      <c r="A840">
        <v>3173</v>
      </c>
      <c r="B840" s="43">
        <v>166</v>
      </c>
      <c r="C840" s="43">
        <v>166</v>
      </c>
      <c r="D840" s="43">
        <v>99</v>
      </c>
      <c r="E840" s="31">
        <v>0.59599999999999997</v>
      </c>
      <c r="F840" s="31">
        <v>0.127</v>
      </c>
      <c r="G840" s="31">
        <v>0.27700000000000002</v>
      </c>
      <c r="H840" s="31">
        <v>0.26500000000000001</v>
      </c>
      <c r="I840" s="31">
        <v>0.33100000000000002</v>
      </c>
      <c r="J840" s="31">
        <v>0.59638554200000005</v>
      </c>
      <c r="K840" s="31">
        <v>0</v>
      </c>
      <c r="L840" s="29">
        <f t="shared" si="13"/>
        <v>2.8</v>
      </c>
    </row>
    <row r="841" spans="1:12" x14ac:dyDescent="0.2">
      <c r="A841">
        <v>3174</v>
      </c>
      <c r="B841" s="43">
        <v>493</v>
      </c>
      <c r="C841" s="43">
        <v>493</v>
      </c>
      <c r="D841" s="43">
        <v>167</v>
      </c>
      <c r="E841" s="31">
        <v>0.33900000000000002</v>
      </c>
      <c r="F841" s="31">
        <v>0.33300000000000002</v>
      </c>
      <c r="G841" s="31">
        <v>0.29199999999999998</v>
      </c>
      <c r="H841" s="31">
        <v>0.22900000000000001</v>
      </c>
      <c r="I841" s="31">
        <v>0.11</v>
      </c>
      <c r="J841" s="31">
        <v>0.35157894699999998</v>
      </c>
      <c r="K841" s="31">
        <v>3.6999999999999998E-2</v>
      </c>
      <c r="L841" s="29">
        <f t="shared" si="13"/>
        <v>2.1225337487019731</v>
      </c>
    </row>
    <row r="842" spans="1:12" x14ac:dyDescent="0.2">
      <c r="A842">
        <v>3175</v>
      </c>
      <c r="B842" s="43">
        <v>181</v>
      </c>
      <c r="C842" s="43">
        <v>181</v>
      </c>
      <c r="D842" s="43">
        <v>40</v>
      </c>
      <c r="E842" s="31">
        <v>0.221</v>
      </c>
      <c r="F842" s="31">
        <v>0.48099999999999998</v>
      </c>
      <c r="G842" s="31">
        <v>0.23200000000000001</v>
      </c>
      <c r="H842" s="31">
        <v>0.17100000000000001</v>
      </c>
      <c r="I842" s="31">
        <v>0.05</v>
      </c>
      <c r="J842" s="31">
        <v>0.236686391</v>
      </c>
      <c r="K842" s="31">
        <v>6.6000000000000003E-2</v>
      </c>
      <c r="L842" s="29">
        <f t="shared" si="13"/>
        <v>1.7751605995717348</v>
      </c>
    </row>
    <row r="843" spans="1:12" x14ac:dyDescent="0.2">
      <c r="A843">
        <v>3176</v>
      </c>
      <c r="B843" s="43">
        <v>260</v>
      </c>
      <c r="C843" s="43">
        <v>260</v>
      </c>
      <c r="D843" s="43">
        <v>108</v>
      </c>
      <c r="E843" s="31">
        <v>0.41499999999999998</v>
      </c>
      <c r="F843" s="31">
        <v>0.27700000000000002</v>
      </c>
      <c r="G843" s="31">
        <v>0.3</v>
      </c>
      <c r="H843" s="31">
        <v>0.246</v>
      </c>
      <c r="I843" s="31">
        <v>0.16900000000000001</v>
      </c>
      <c r="J843" s="31">
        <v>0.41860465099999999</v>
      </c>
      <c r="K843" s="31">
        <v>8.0000000000000002E-3</v>
      </c>
      <c r="L843" s="29">
        <f t="shared" si="13"/>
        <v>2.309475806451613</v>
      </c>
    </row>
    <row r="844" spans="1:12" x14ac:dyDescent="0.2">
      <c r="A844">
        <v>3179</v>
      </c>
      <c r="B844" s="43">
        <v>470</v>
      </c>
      <c r="C844" s="43">
        <v>470</v>
      </c>
      <c r="D844" s="43">
        <v>299</v>
      </c>
      <c r="E844" s="31">
        <v>0.63600000000000001</v>
      </c>
      <c r="F844" s="31">
        <v>0.113</v>
      </c>
      <c r="G844" s="31">
        <v>0.23200000000000001</v>
      </c>
      <c r="H844" s="31">
        <v>0.32800000000000001</v>
      </c>
      <c r="I844" s="31">
        <v>0.309</v>
      </c>
      <c r="J844" s="31">
        <v>0.64859002200000004</v>
      </c>
      <c r="K844" s="31">
        <v>1.9E-2</v>
      </c>
      <c r="L844" s="29">
        <f t="shared" si="13"/>
        <v>2.8511722731906217</v>
      </c>
    </row>
    <row r="845" spans="1:12" x14ac:dyDescent="0.2">
      <c r="A845">
        <v>3180</v>
      </c>
      <c r="B845" s="43">
        <v>262</v>
      </c>
      <c r="C845" s="43">
        <v>262</v>
      </c>
      <c r="D845" s="43">
        <v>114</v>
      </c>
      <c r="E845" s="31">
        <v>0.435</v>
      </c>
      <c r="F845" s="31">
        <v>0.317</v>
      </c>
      <c r="G845" s="31">
        <v>0.24</v>
      </c>
      <c r="H845" s="31">
        <v>0.16800000000000001</v>
      </c>
      <c r="I845" s="31">
        <v>0.26700000000000002</v>
      </c>
      <c r="J845" s="31">
        <v>0.43846153799999998</v>
      </c>
      <c r="K845" s="31">
        <v>8.0000000000000002E-3</v>
      </c>
      <c r="L845" s="29">
        <f t="shared" si="13"/>
        <v>2.388104838709677</v>
      </c>
    </row>
    <row r="846" spans="1:12" x14ac:dyDescent="0.2">
      <c r="A846">
        <v>3181</v>
      </c>
      <c r="B846" s="43">
        <v>686</v>
      </c>
      <c r="C846" s="43">
        <v>686</v>
      </c>
      <c r="D846" s="43">
        <v>266</v>
      </c>
      <c r="E846" s="31">
        <v>0.38800000000000001</v>
      </c>
      <c r="F846" s="31">
        <v>0.34100000000000003</v>
      </c>
      <c r="G846" s="31">
        <v>0.25800000000000001</v>
      </c>
      <c r="H846" s="31">
        <v>0.219</v>
      </c>
      <c r="I846" s="31">
        <v>0.16900000000000001</v>
      </c>
      <c r="J846" s="31">
        <v>0.39290989700000001</v>
      </c>
      <c r="K846" s="31">
        <v>1.2999999999999999E-2</v>
      </c>
      <c r="L846" s="29">
        <f t="shared" si="13"/>
        <v>2.2188449848024314</v>
      </c>
    </row>
    <row r="847" spans="1:12" x14ac:dyDescent="0.2">
      <c r="A847">
        <v>3182</v>
      </c>
      <c r="B847" s="43">
        <v>209</v>
      </c>
      <c r="C847" s="43">
        <v>209</v>
      </c>
      <c r="D847" s="43">
        <v>161</v>
      </c>
      <c r="E847" s="31">
        <v>0.77</v>
      </c>
      <c r="F847" s="31">
        <v>9.6000000000000002E-2</v>
      </c>
      <c r="G847" s="31">
        <v>0.11</v>
      </c>
      <c r="H847" s="31">
        <v>0.311</v>
      </c>
      <c r="I847" s="31">
        <v>0.45900000000000002</v>
      </c>
      <c r="J847" s="31">
        <v>0.78921568600000003</v>
      </c>
      <c r="K847" s="31">
        <v>2.4E-2</v>
      </c>
      <c r="L847" s="29">
        <f t="shared" si="13"/>
        <v>3.160860655737705</v>
      </c>
    </row>
    <row r="848" spans="1:12" x14ac:dyDescent="0.2">
      <c r="A848">
        <v>3183</v>
      </c>
      <c r="B848" s="43">
        <v>285</v>
      </c>
      <c r="C848" s="43">
        <v>285</v>
      </c>
      <c r="D848" s="43">
        <v>161</v>
      </c>
      <c r="E848" s="31">
        <v>0.56499999999999995</v>
      </c>
      <c r="F848" s="31">
        <v>0.182</v>
      </c>
      <c r="G848" s="31">
        <v>0.246</v>
      </c>
      <c r="H848" s="31">
        <v>0.23200000000000001</v>
      </c>
      <c r="I848" s="31">
        <v>0.33300000000000002</v>
      </c>
      <c r="J848" s="31">
        <v>0.56890459400000004</v>
      </c>
      <c r="K848" s="31">
        <v>7.0000000000000001E-3</v>
      </c>
      <c r="L848" s="29">
        <f t="shared" si="13"/>
        <v>2.7210473313192347</v>
      </c>
    </row>
    <row r="849" spans="1:12" x14ac:dyDescent="0.2">
      <c r="A849">
        <v>3184</v>
      </c>
      <c r="B849" s="43">
        <v>307</v>
      </c>
      <c r="C849" s="43">
        <v>307</v>
      </c>
      <c r="D849" s="43">
        <v>135</v>
      </c>
      <c r="E849" s="31">
        <v>0.44</v>
      </c>
      <c r="F849" s="31">
        <v>0.28299999999999997</v>
      </c>
      <c r="G849" s="31">
        <v>0.27700000000000002</v>
      </c>
      <c r="H849" s="31">
        <v>0.26100000000000001</v>
      </c>
      <c r="I849" s="31">
        <v>0.17899999999999999</v>
      </c>
      <c r="J849" s="31">
        <v>0.439739414</v>
      </c>
      <c r="K849" s="31">
        <v>0</v>
      </c>
      <c r="L849" s="29">
        <f t="shared" si="13"/>
        <v>2.3360000000000003</v>
      </c>
    </row>
    <row r="850" spans="1:12" x14ac:dyDescent="0.2">
      <c r="A850">
        <v>3186</v>
      </c>
      <c r="B850" s="43">
        <v>288</v>
      </c>
      <c r="C850" s="43">
        <v>288</v>
      </c>
      <c r="D850" s="43">
        <v>183</v>
      </c>
      <c r="E850" s="31">
        <v>0.63500000000000001</v>
      </c>
      <c r="F850" s="31">
        <v>0.13200000000000001</v>
      </c>
      <c r="G850" s="31">
        <v>0.21199999999999999</v>
      </c>
      <c r="H850" s="31">
        <v>0.24299999999999999</v>
      </c>
      <c r="I850" s="31">
        <v>0.39200000000000002</v>
      </c>
      <c r="J850" s="31">
        <v>0.64893617000000003</v>
      </c>
      <c r="K850" s="31">
        <v>2.1000000000000001E-2</v>
      </c>
      <c r="L850" s="29">
        <f t="shared" si="13"/>
        <v>2.914198161389173</v>
      </c>
    </row>
    <row r="851" spans="1:12" x14ac:dyDescent="0.2">
      <c r="A851">
        <v>3187</v>
      </c>
      <c r="B851" s="43">
        <v>248</v>
      </c>
      <c r="C851" s="43">
        <v>248</v>
      </c>
      <c r="D851" s="43">
        <v>119</v>
      </c>
      <c r="E851" s="31">
        <v>0.48</v>
      </c>
      <c r="F851" s="31">
        <v>0.222</v>
      </c>
      <c r="G851" s="31">
        <v>0.29399999999999998</v>
      </c>
      <c r="H851" s="31">
        <v>0.27800000000000002</v>
      </c>
      <c r="I851" s="31">
        <v>0.20200000000000001</v>
      </c>
      <c r="J851" s="31">
        <v>0.48178137700000001</v>
      </c>
      <c r="K851" s="31">
        <v>4.0000000000000001E-3</v>
      </c>
      <c r="L851" s="29">
        <f t="shared" si="13"/>
        <v>2.4618473895582329</v>
      </c>
    </row>
    <row r="852" spans="1:12" x14ac:dyDescent="0.2">
      <c r="A852">
        <v>3188</v>
      </c>
      <c r="B852" s="43">
        <v>27</v>
      </c>
      <c r="C852" s="43">
        <v>27</v>
      </c>
      <c r="D852" s="43">
        <v>8</v>
      </c>
      <c r="E852" s="31">
        <v>0.29599999999999999</v>
      </c>
      <c r="F852" s="31">
        <v>0.29599999999999999</v>
      </c>
      <c r="G852" s="31">
        <v>0.33300000000000002</v>
      </c>
      <c r="H852" s="31">
        <v>0.25900000000000001</v>
      </c>
      <c r="I852" s="31">
        <v>3.6999999999999998E-2</v>
      </c>
      <c r="J852" s="31">
        <v>0.32</v>
      </c>
      <c r="K852" s="31">
        <v>7.3999999999999996E-2</v>
      </c>
      <c r="L852" s="29">
        <f t="shared" si="13"/>
        <v>2.0377969762419004</v>
      </c>
    </row>
    <row r="853" spans="1:12" x14ac:dyDescent="0.2">
      <c r="A853">
        <v>3189</v>
      </c>
      <c r="B853" s="43">
        <v>304</v>
      </c>
      <c r="C853" s="43">
        <v>304</v>
      </c>
      <c r="D853" s="43">
        <v>105</v>
      </c>
      <c r="E853" s="31">
        <v>0.34499999999999997</v>
      </c>
      <c r="F853" s="31">
        <v>0.32900000000000001</v>
      </c>
      <c r="G853" s="31">
        <v>0.25700000000000001</v>
      </c>
      <c r="H853" s="31">
        <v>0.217</v>
      </c>
      <c r="I853" s="31">
        <v>0.128</v>
      </c>
      <c r="J853" s="31">
        <v>0.37102473499999999</v>
      </c>
      <c r="K853" s="31">
        <v>6.9000000000000006E-2</v>
      </c>
      <c r="L853" s="29">
        <f t="shared" si="13"/>
        <v>2.1546723952738991</v>
      </c>
    </row>
    <row r="854" spans="1:12" x14ac:dyDescent="0.2">
      <c r="A854">
        <v>3190</v>
      </c>
      <c r="B854" s="43">
        <v>267</v>
      </c>
      <c r="C854" s="43">
        <v>267</v>
      </c>
      <c r="D854" s="43">
        <v>99</v>
      </c>
      <c r="E854" s="31">
        <v>0.371</v>
      </c>
      <c r="F854" s="31">
        <v>0.39</v>
      </c>
      <c r="G854" s="31">
        <v>0.24</v>
      </c>
      <c r="H854" s="31">
        <v>0.20599999999999999</v>
      </c>
      <c r="I854" s="31">
        <v>0.16500000000000001</v>
      </c>
      <c r="J854" s="31">
        <v>0.37078651699999998</v>
      </c>
      <c r="K854" s="31">
        <v>0</v>
      </c>
      <c r="L854" s="29">
        <f t="shared" si="13"/>
        <v>2.1480000000000001</v>
      </c>
    </row>
    <row r="855" spans="1:12" x14ac:dyDescent="0.2">
      <c r="A855">
        <v>3191</v>
      </c>
      <c r="B855" s="43">
        <v>768</v>
      </c>
      <c r="C855" s="43">
        <v>768</v>
      </c>
      <c r="D855" s="43">
        <v>488</v>
      </c>
      <c r="E855" s="31">
        <v>0.63500000000000001</v>
      </c>
      <c r="F855" s="31">
        <v>0.16400000000000001</v>
      </c>
      <c r="G855" s="31">
        <v>0.184</v>
      </c>
      <c r="H855" s="31">
        <v>0.28000000000000003</v>
      </c>
      <c r="I855" s="31">
        <v>0.35499999999999998</v>
      </c>
      <c r="J855" s="31">
        <v>0.64635761599999997</v>
      </c>
      <c r="K855" s="31">
        <v>1.7000000000000001E-2</v>
      </c>
      <c r="L855" s="29">
        <f t="shared" si="13"/>
        <v>2.8402848423194302</v>
      </c>
    </row>
    <row r="856" spans="1:12" x14ac:dyDescent="0.2">
      <c r="A856">
        <v>3192</v>
      </c>
      <c r="B856" s="43">
        <v>85</v>
      </c>
      <c r="C856" s="43">
        <v>85</v>
      </c>
      <c r="D856" s="43">
        <v>33</v>
      </c>
      <c r="E856" s="31">
        <v>0.38800000000000001</v>
      </c>
      <c r="F856" s="31">
        <v>0.29399999999999998</v>
      </c>
      <c r="G856" s="31">
        <v>0.29399999999999998</v>
      </c>
      <c r="H856" s="31">
        <v>0.2</v>
      </c>
      <c r="I856" s="31">
        <v>0.188</v>
      </c>
      <c r="J856" s="31">
        <v>0.397590361</v>
      </c>
      <c r="K856" s="31">
        <v>2.4E-2</v>
      </c>
      <c r="L856" s="29">
        <f t="shared" si="13"/>
        <v>2.2889344262295084</v>
      </c>
    </row>
    <row r="857" spans="1:12" x14ac:dyDescent="0.2">
      <c r="A857">
        <v>3194</v>
      </c>
      <c r="B857" s="43">
        <v>210</v>
      </c>
      <c r="C857" s="43">
        <v>210</v>
      </c>
      <c r="D857" s="43">
        <v>121</v>
      </c>
      <c r="E857" s="31">
        <v>0.57599999999999996</v>
      </c>
      <c r="F857" s="31">
        <v>0.224</v>
      </c>
      <c r="G857" s="31">
        <v>0.2</v>
      </c>
      <c r="H857" s="31">
        <v>0.24299999999999999</v>
      </c>
      <c r="I857" s="31">
        <v>0.33300000000000002</v>
      </c>
      <c r="J857" s="31">
        <v>0.57619047599999995</v>
      </c>
      <c r="K857" s="31">
        <v>0</v>
      </c>
      <c r="L857" s="29">
        <f t="shared" si="13"/>
        <v>2.6850000000000001</v>
      </c>
    </row>
    <row r="858" spans="1:12" x14ac:dyDescent="0.2">
      <c r="A858">
        <v>3196</v>
      </c>
      <c r="B858" s="43">
        <v>178</v>
      </c>
      <c r="C858" s="43">
        <v>178</v>
      </c>
      <c r="D858" s="43">
        <v>80</v>
      </c>
      <c r="E858" s="31">
        <v>0.44900000000000001</v>
      </c>
      <c r="F858" s="31">
        <v>0.27500000000000002</v>
      </c>
      <c r="G858" s="31">
        <v>0.27500000000000002</v>
      </c>
      <c r="H858" s="31">
        <v>0.185</v>
      </c>
      <c r="I858" s="31">
        <v>0.26400000000000001</v>
      </c>
      <c r="J858" s="31">
        <v>0.44943820200000001</v>
      </c>
      <c r="K858" s="31">
        <v>0</v>
      </c>
      <c r="L858" s="29">
        <f t="shared" si="13"/>
        <v>2.4359999999999999</v>
      </c>
    </row>
    <row r="859" spans="1:12" x14ac:dyDescent="0.2">
      <c r="A859">
        <v>3197</v>
      </c>
      <c r="B859" s="43">
        <v>19</v>
      </c>
      <c r="C859" s="43">
        <v>19</v>
      </c>
      <c r="D859" s="43">
        <v>9</v>
      </c>
      <c r="E859" s="31">
        <v>0.47399999999999998</v>
      </c>
      <c r="F859" s="31">
        <v>5.2999999999999999E-2</v>
      </c>
      <c r="G859" s="31">
        <v>0.47399999999999998</v>
      </c>
      <c r="H859" s="31">
        <v>0.42099999999999999</v>
      </c>
      <c r="I859" s="31">
        <v>5.2999999999999999E-2</v>
      </c>
      <c r="J859" s="31">
        <v>0.47368421100000002</v>
      </c>
      <c r="K859" s="31">
        <v>0</v>
      </c>
      <c r="L859" s="29">
        <f t="shared" si="13"/>
        <v>2.476</v>
      </c>
    </row>
    <row r="860" spans="1:12" x14ac:dyDescent="0.2">
      <c r="A860">
        <v>3198</v>
      </c>
      <c r="B860" s="43">
        <v>249</v>
      </c>
      <c r="C860" s="43">
        <v>249</v>
      </c>
      <c r="D860" s="43">
        <v>100</v>
      </c>
      <c r="E860" s="31">
        <v>0.40200000000000002</v>
      </c>
      <c r="F860" s="31">
        <v>0.29699999999999999</v>
      </c>
      <c r="G860" s="31">
        <v>0.29299999999999998</v>
      </c>
      <c r="H860" s="31">
        <v>0.23300000000000001</v>
      </c>
      <c r="I860" s="31">
        <v>0.16900000000000001</v>
      </c>
      <c r="J860" s="31">
        <v>0.4048583</v>
      </c>
      <c r="K860" s="31">
        <v>8.0000000000000002E-3</v>
      </c>
      <c r="L860" s="29">
        <f t="shared" si="13"/>
        <v>2.276209677419355</v>
      </c>
    </row>
    <row r="861" spans="1:12" x14ac:dyDescent="0.2">
      <c r="A861">
        <v>3199</v>
      </c>
      <c r="B861" s="43">
        <v>276</v>
      </c>
      <c r="C861" s="43">
        <v>276</v>
      </c>
      <c r="D861" s="43">
        <v>147</v>
      </c>
      <c r="E861" s="31">
        <v>0.53300000000000003</v>
      </c>
      <c r="F861" s="31">
        <v>0.17399999999999999</v>
      </c>
      <c r="G861" s="31">
        <v>0.28999999999999998</v>
      </c>
      <c r="H861" s="31">
        <v>0.25700000000000001</v>
      </c>
      <c r="I861" s="31">
        <v>0.27500000000000002</v>
      </c>
      <c r="J861" s="31">
        <v>0.53454545499999995</v>
      </c>
      <c r="K861" s="31">
        <v>4.0000000000000001E-3</v>
      </c>
      <c r="L861" s="29">
        <f t="shared" si="13"/>
        <v>2.6355421686746987</v>
      </c>
    </row>
    <row r="862" spans="1:12" x14ac:dyDescent="0.2">
      <c r="A862">
        <v>3200</v>
      </c>
      <c r="B862" s="43">
        <v>126</v>
      </c>
      <c r="C862" s="43">
        <v>126</v>
      </c>
      <c r="D862" s="43">
        <v>21</v>
      </c>
      <c r="E862" s="31">
        <v>0.16700000000000001</v>
      </c>
      <c r="F862" s="31">
        <v>0.28599999999999998</v>
      </c>
      <c r="G862" s="31">
        <v>0.34100000000000003</v>
      </c>
      <c r="H862" s="31">
        <v>0.111</v>
      </c>
      <c r="I862" s="31">
        <v>5.6000000000000001E-2</v>
      </c>
      <c r="J862" s="31">
        <v>0.21</v>
      </c>
      <c r="K862" s="31">
        <v>0.20599999999999999</v>
      </c>
      <c r="L862" s="29">
        <f t="shared" si="13"/>
        <v>1.9206549118387908</v>
      </c>
    </row>
    <row r="863" spans="1:12" x14ac:dyDescent="0.2">
      <c r="A863">
        <v>3201</v>
      </c>
      <c r="B863" s="43">
        <v>660</v>
      </c>
      <c r="C863" s="43">
        <v>660</v>
      </c>
      <c r="D863" s="43">
        <v>219</v>
      </c>
      <c r="E863" s="31">
        <v>0.33200000000000002</v>
      </c>
      <c r="F863" s="31">
        <v>0.33200000000000002</v>
      </c>
      <c r="G863" s="31">
        <v>0.312</v>
      </c>
      <c r="H863" s="31">
        <v>0.218</v>
      </c>
      <c r="I863" s="31">
        <v>0.114</v>
      </c>
      <c r="J863" s="31">
        <v>0.34006211200000003</v>
      </c>
      <c r="K863" s="31">
        <v>2.4E-2</v>
      </c>
      <c r="L863" s="29">
        <f t="shared" si="13"/>
        <v>2.1168032786885242</v>
      </c>
    </row>
    <row r="864" spans="1:12" x14ac:dyDescent="0.2">
      <c r="A864">
        <v>3202</v>
      </c>
      <c r="B864" s="43">
        <v>168</v>
      </c>
      <c r="C864" s="43">
        <v>168</v>
      </c>
      <c r="D864" s="43">
        <v>82</v>
      </c>
      <c r="E864" s="31">
        <v>0.48799999999999999</v>
      </c>
      <c r="F864" s="31">
        <v>0.214</v>
      </c>
      <c r="G864" s="31">
        <v>0.28599999999999998</v>
      </c>
      <c r="H864" s="31">
        <v>0.25</v>
      </c>
      <c r="I864" s="31">
        <v>0.23799999999999999</v>
      </c>
      <c r="J864" s="31">
        <v>0.49397590400000002</v>
      </c>
      <c r="K864" s="31">
        <v>1.2E-2</v>
      </c>
      <c r="L864" s="29">
        <f t="shared" si="13"/>
        <v>2.5182186234817814</v>
      </c>
    </row>
    <row r="865" spans="1:12" x14ac:dyDescent="0.2">
      <c r="A865">
        <v>3203</v>
      </c>
      <c r="B865" s="43">
        <v>235</v>
      </c>
      <c r="C865" s="43">
        <v>235</v>
      </c>
      <c r="D865" s="43">
        <v>126</v>
      </c>
      <c r="E865" s="31">
        <v>0.53600000000000003</v>
      </c>
      <c r="F865" s="31">
        <v>0.16600000000000001</v>
      </c>
      <c r="G865" s="31">
        <v>0.28499999999999998</v>
      </c>
      <c r="H865" s="31">
        <v>0.191</v>
      </c>
      <c r="I865" s="31">
        <v>0.34499999999999997</v>
      </c>
      <c r="J865" s="31">
        <v>0.54310344799999999</v>
      </c>
      <c r="K865" s="31">
        <v>1.2999999999999999E-2</v>
      </c>
      <c r="L865" s="29">
        <f t="shared" si="13"/>
        <v>2.7244174265450862</v>
      </c>
    </row>
    <row r="866" spans="1:12" x14ac:dyDescent="0.2">
      <c r="A866">
        <v>3204</v>
      </c>
      <c r="B866" s="43">
        <v>98</v>
      </c>
      <c r="C866" s="43">
        <v>98</v>
      </c>
      <c r="D866" s="43">
        <v>52</v>
      </c>
      <c r="E866" s="31">
        <v>0.53100000000000003</v>
      </c>
      <c r="F866" s="31">
        <v>0.19400000000000001</v>
      </c>
      <c r="G866" s="31">
        <v>0.255</v>
      </c>
      <c r="H866" s="31">
        <v>0.35699999999999998</v>
      </c>
      <c r="I866" s="31">
        <v>0.17299999999999999</v>
      </c>
      <c r="J866" s="31">
        <v>0.54166666699999999</v>
      </c>
      <c r="K866" s="31">
        <v>0.02</v>
      </c>
      <c r="L866" s="29">
        <f t="shared" si="13"/>
        <v>2.5173469387755101</v>
      </c>
    </row>
    <row r="867" spans="1:12" x14ac:dyDescent="0.2">
      <c r="A867">
        <v>3205</v>
      </c>
      <c r="B867" s="43">
        <v>25</v>
      </c>
      <c r="C867" s="43">
        <v>25</v>
      </c>
      <c r="D867" s="43">
        <v>17</v>
      </c>
      <c r="E867" s="31">
        <v>0.68</v>
      </c>
      <c r="F867" s="31">
        <v>0.12</v>
      </c>
      <c r="G867" s="31">
        <v>0.2</v>
      </c>
      <c r="H867" s="31">
        <v>0.32</v>
      </c>
      <c r="I867" s="31">
        <v>0.36</v>
      </c>
      <c r="J867" s="31">
        <v>0.68</v>
      </c>
      <c r="K867" s="31">
        <v>0</v>
      </c>
      <c r="L867" s="29">
        <f t="shared" si="13"/>
        <v>2.92</v>
      </c>
    </row>
    <row r="868" spans="1:12" x14ac:dyDescent="0.2">
      <c r="A868">
        <v>3206</v>
      </c>
      <c r="B868" s="43">
        <v>437</v>
      </c>
      <c r="C868" s="43">
        <v>437</v>
      </c>
      <c r="D868" s="43">
        <v>83</v>
      </c>
      <c r="E868" s="31">
        <v>0.19</v>
      </c>
      <c r="F868" s="31">
        <v>0.56499999999999995</v>
      </c>
      <c r="G868" s="31">
        <v>0.23300000000000001</v>
      </c>
      <c r="H868" s="31">
        <v>0.11899999999999999</v>
      </c>
      <c r="I868" s="31">
        <v>7.0999999999999994E-2</v>
      </c>
      <c r="J868" s="31">
        <v>0.19212963</v>
      </c>
      <c r="K868" s="31">
        <v>1.0999999999999999E-2</v>
      </c>
      <c r="L868" s="29">
        <f t="shared" si="13"/>
        <v>1.6905965621840242</v>
      </c>
    </row>
    <row r="869" spans="1:12" x14ac:dyDescent="0.2">
      <c r="A869">
        <v>3207</v>
      </c>
      <c r="B869" s="43">
        <v>133</v>
      </c>
      <c r="C869" s="43">
        <v>133</v>
      </c>
      <c r="D869" s="43">
        <v>85</v>
      </c>
      <c r="E869" s="31">
        <v>0.63900000000000001</v>
      </c>
      <c r="F869" s="31">
        <v>0.105</v>
      </c>
      <c r="G869" s="31">
        <v>0.25600000000000001</v>
      </c>
      <c r="H869" s="31">
        <v>0.316</v>
      </c>
      <c r="I869" s="31">
        <v>0.32300000000000001</v>
      </c>
      <c r="J869" s="31">
        <v>0.63909774399999997</v>
      </c>
      <c r="K869" s="31">
        <v>0</v>
      </c>
      <c r="L869" s="29">
        <f t="shared" si="13"/>
        <v>2.8570000000000002</v>
      </c>
    </row>
    <row r="870" spans="1:12" x14ac:dyDescent="0.2">
      <c r="A870">
        <v>3208</v>
      </c>
      <c r="B870" s="43">
        <v>155</v>
      </c>
      <c r="C870" s="43">
        <v>155</v>
      </c>
      <c r="D870" s="43">
        <v>108</v>
      </c>
      <c r="E870" s="31">
        <v>0.69699999999999995</v>
      </c>
      <c r="F870" s="31">
        <v>0.10299999999999999</v>
      </c>
      <c r="G870" s="31">
        <v>0.2</v>
      </c>
      <c r="H870" s="31">
        <v>0.219</v>
      </c>
      <c r="I870" s="31">
        <v>0.47699999999999998</v>
      </c>
      <c r="J870" s="31">
        <v>0.69677419399999996</v>
      </c>
      <c r="K870" s="31">
        <v>0</v>
      </c>
      <c r="L870" s="29">
        <f t="shared" si="13"/>
        <v>3.0680000000000001</v>
      </c>
    </row>
    <row r="871" spans="1:12" x14ac:dyDescent="0.2">
      <c r="A871">
        <v>3209</v>
      </c>
      <c r="B871" s="43">
        <v>257</v>
      </c>
      <c r="C871" s="43">
        <v>257</v>
      </c>
      <c r="D871" s="43">
        <v>79</v>
      </c>
      <c r="E871" s="31">
        <v>0.307</v>
      </c>
      <c r="F871" s="31">
        <v>0.35</v>
      </c>
      <c r="G871" s="31">
        <v>0.33900000000000002</v>
      </c>
      <c r="H871" s="31">
        <v>0.16700000000000001</v>
      </c>
      <c r="I871" s="31">
        <v>0.14000000000000001</v>
      </c>
      <c r="J871" s="31">
        <v>0.30859375</v>
      </c>
      <c r="K871" s="31">
        <v>4.0000000000000001E-3</v>
      </c>
      <c r="L871" s="29">
        <f t="shared" si="13"/>
        <v>2.0973895582329316</v>
      </c>
    </row>
    <row r="872" spans="1:12" x14ac:dyDescent="0.2">
      <c r="A872">
        <v>3210</v>
      </c>
      <c r="B872" s="43">
        <v>602</v>
      </c>
      <c r="C872" s="43">
        <v>602</v>
      </c>
      <c r="D872" s="43">
        <v>188</v>
      </c>
      <c r="E872" s="31">
        <v>0.312</v>
      </c>
      <c r="F872" s="31">
        <v>0.36399999999999999</v>
      </c>
      <c r="G872" s="31">
        <v>0.311</v>
      </c>
      <c r="H872" s="31">
        <v>0.16800000000000001</v>
      </c>
      <c r="I872" s="31">
        <v>0.14499999999999999</v>
      </c>
      <c r="J872" s="31">
        <v>0.316498316</v>
      </c>
      <c r="K872" s="31">
        <v>1.2999999999999999E-2</v>
      </c>
      <c r="L872" s="29">
        <f t="shared" si="13"/>
        <v>2.0972644376899696</v>
      </c>
    </row>
    <row r="873" spans="1:12" x14ac:dyDescent="0.2">
      <c r="A873">
        <v>3211</v>
      </c>
      <c r="B873" s="43">
        <v>176</v>
      </c>
      <c r="C873" s="43">
        <v>176</v>
      </c>
      <c r="D873" s="43">
        <v>81</v>
      </c>
      <c r="E873" s="31">
        <v>0.46</v>
      </c>
      <c r="F873" s="31">
        <v>0.222</v>
      </c>
      <c r="G873" s="31">
        <v>0.30099999999999999</v>
      </c>
      <c r="H873" s="31">
        <v>0.26700000000000002</v>
      </c>
      <c r="I873" s="31">
        <v>0.193</v>
      </c>
      <c r="J873" s="31">
        <v>0.46820809200000002</v>
      </c>
      <c r="K873" s="31">
        <v>1.7000000000000001E-2</v>
      </c>
      <c r="L873" s="29">
        <f t="shared" si="13"/>
        <v>2.438453713123093</v>
      </c>
    </row>
    <row r="874" spans="1:12" x14ac:dyDescent="0.2">
      <c r="A874">
        <v>3212</v>
      </c>
      <c r="B874" s="43">
        <v>189</v>
      </c>
      <c r="C874" s="43">
        <v>189</v>
      </c>
      <c r="D874" s="43">
        <v>96</v>
      </c>
      <c r="E874" s="31">
        <v>0.50800000000000001</v>
      </c>
      <c r="F874" s="31">
        <v>0.19600000000000001</v>
      </c>
      <c r="G874" s="31">
        <v>0.28599999999999998</v>
      </c>
      <c r="H874" s="31">
        <v>0.26500000000000001</v>
      </c>
      <c r="I874" s="31">
        <v>0.24299999999999999</v>
      </c>
      <c r="J874" s="31">
        <v>0.51336898399999997</v>
      </c>
      <c r="K874" s="31">
        <v>1.0999999999999999E-2</v>
      </c>
      <c r="L874" s="29">
        <f t="shared" si="13"/>
        <v>2.5631951466127405</v>
      </c>
    </row>
    <row r="875" spans="1:12" x14ac:dyDescent="0.2">
      <c r="A875">
        <v>3214</v>
      </c>
      <c r="B875" s="43">
        <v>20</v>
      </c>
      <c r="C875" s="43">
        <v>20</v>
      </c>
      <c r="D875" s="43">
        <v>6</v>
      </c>
      <c r="E875" s="31">
        <v>0.3</v>
      </c>
      <c r="F875" s="31">
        <v>0.05</v>
      </c>
      <c r="G875" s="31">
        <v>0.45</v>
      </c>
      <c r="H875" s="31">
        <v>0.3</v>
      </c>
      <c r="I875" s="31">
        <v>0</v>
      </c>
      <c r="J875" s="31">
        <v>0.375</v>
      </c>
      <c r="K875" s="31">
        <v>0.2</v>
      </c>
      <c r="L875" s="29">
        <f t="shared" si="13"/>
        <v>2.3125</v>
      </c>
    </row>
    <row r="876" spans="1:12" x14ac:dyDescent="0.2">
      <c r="A876">
        <v>3215</v>
      </c>
      <c r="B876" s="43">
        <v>596</v>
      </c>
      <c r="C876" s="43">
        <v>596</v>
      </c>
      <c r="D876" s="43">
        <v>155</v>
      </c>
      <c r="E876" s="31">
        <v>0.26</v>
      </c>
      <c r="F876" s="31">
        <v>0.42099999999999999</v>
      </c>
      <c r="G876" s="31">
        <v>0.27300000000000002</v>
      </c>
      <c r="H876" s="31">
        <v>0.18</v>
      </c>
      <c r="I876" s="31">
        <v>8.1000000000000003E-2</v>
      </c>
      <c r="J876" s="31">
        <v>0.27240773299999999</v>
      </c>
      <c r="K876" s="31">
        <v>4.4999999999999998E-2</v>
      </c>
      <c r="L876" s="29">
        <f t="shared" si="13"/>
        <v>1.917277486910995</v>
      </c>
    </row>
    <row r="877" spans="1:12" x14ac:dyDescent="0.2">
      <c r="A877">
        <v>3216</v>
      </c>
      <c r="B877" s="43">
        <v>112</v>
      </c>
      <c r="C877" s="43">
        <v>112</v>
      </c>
      <c r="D877" s="43">
        <v>58</v>
      </c>
      <c r="E877" s="31">
        <v>0.51800000000000002</v>
      </c>
      <c r="F877" s="31">
        <v>0.223</v>
      </c>
      <c r="G877" s="31">
        <v>0.25900000000000001</v>
      </c>
      <c r="H877" s="31">
        <v>0.30399999999999999</v>
      </c>
      <c r="I877" s="31">
        <v>0.214</v>
      </c>
      <c r="J877" s="31">
        <v>0.51785714299999996</v>
      </c>
      <c r="K877" s="31">
        <v>0</v>
      </c>
      <c r="L877" s="29">
        <f t="shared" si="13"/>
        <v>2.5089999999999999</v>
      </c>
    </row>
    <row r="878" spans="1:12" x14ac:dyDescent="0.2">
      <c r="A878">
        <v>3217</v>
      </c>
      <c r="B878" s="43">
        <v>335</v>
      </c>
      <c r="C878" s="43">
        <v>335</v>
      </c>
      <c r="D878" s="43">
        <v>155</v>
      </c>
      <c r="E878" s="31">
        <v>0.46300000000000002</v>
      </c>
      <c r="F878" s="31">
        <v>0.20599999999999999</v>
      </c>
      <c r="G878" s="31">
        <v>0.32500000000000001</v>
      </c>
      <c r="H878" s="31">
        <v>0.254</v>
      </c>
      <c r="I878" s="31">
        <v>0.20899999999999999</v>
      </c>
      <c r="J878" s="31">
        <v>0.46546546500000002</v>
      </c>
      <c r="K878" s="31">
        <v>6.0000000000000001E-3</v>
      </c>
      <c r="L878" s="29">
        <f t="shared" si="13"/>
        <v>2.4688128772635811</v>
      </c>
    </row>
    <row r="879" spans="1:12" x14ac:dyDescent="0.2">
      <c r="A879">
        <v>3218</v>
      </c>
      <c r="B879" s="43">
        <v>161</v>
      </c>
      <c r="C879" s="43">
        <v>161</v>
      </c>
      <c r="D879" s="43">
        <v>120</v>
      </c>
      <c r="E879" s="31">
        <v>0.745</v>
      </c>
      <c r="F879" s="31">
        <v>6.8000000000000005E-2</v>
      </c>
      <c r="G879" s="31">
        <v>0.124</v>
      </c>
      <c r="H879" s="31">
        <v>0.28000000000000003</v>
      </c>
      <c r="I879" s="31">
        <v>0.46600000000000003</v>
      </c>
      <c r="J879" s="31">
        <v>0.79470198700000005</v>
      </c>
      <c r="K879" s="31">
        <v>6.2E-2</v>
      </c>
      <c r="L879" s="29">
        <f t="shared" si="13"/>
        <v>3.2196162046908321</v>
      </c>
    </row>
    <row r="880" spans="1:12" x14ac:dyDescent="0.2">
      <c r="A880">
        <v>3219</v>
      </c>
      <c r="B880" s="43">
        <v>1137</v>
      </c>
      <c r="C880" s="43">
        <v>1137</v>
      </c>
      <c r="D880" s="43">
        <v>915</v>
      </c>
      <c r="E880" s="31">
        <v>0.80500000000000005</v>
      </c>
      <c r="F880" s="31">
        <v>6.2E-2</v>
      </c>
      <c r="G880" s="31">
        <v>0.121</v>
      </c>
      <c r="H880" s="31">
        <v>0.21</v>
      </c>
      <c r="I880" s="31">
        <v>0.59499999999999997</v>
      </c>
      <c r="J880" s="31">
        <v>0.81478183400000004</v>
      </c>
      <c r="K880" s="31">
        <v>1.2E-2</v>
      </c>
      <c r="L880" s="29">
        <f t="shared" si="13"/>
        <v>3.3542510121457489</v>
      </c>
    </row>
    <row r="881" spans="1:12" x14ac:dyDescent="0.2">
      <c r="A881">
        <v>3224</v>
      </c>
      <c r="B881" s="43">
        <v>263</v>
      </c>
      <c r="C881" s="43">
        <v>263</v>
      </c>
      <c r="D881" s="43">
        <v>178</v>
      </c>
      <c r="E881" s="31">
        <v>0.67700000000000005</v>
      </c>
      <c r="F881" s="31">
        <v>8.4000000000000005E-2</v>
      </c>
      <c r="G881" s="31">
        <v>0.19</v>
      </c>
      <c r="H881" s="31">
        <v>0.28899999999999998</v>
      </c>
      <c r="I881" s="31">
        <v>0.38800000000000001</v>
      </c>
      <c r="J881" s="31">
        <v>0.71199999999999997</v>
      </c>
      <c r="K881" s="31">
        <v>4.9000000000000002E-2</v>
      </c>
      <c r="L881" s="29">
        <f t="shared" si="13"/>
        <v>3.0315457413249214</v>
      </c>
    </row>
    <row r="882" spans="1:12" x14ac:dyDescent="0.2">
      <c r="A882">
        <v>3225</v>
      </c>
      <c r="B882" s="43">
        <v>219</v>
      </c>
      <c r="C882" s="43">
        <v>219</v>
      </c>
      <c r="D882" s="43">
        <v>65</v>
      </c>
      <c r="E882" s="31">
        <v>0.29699999999999999</v>
      </c>
      <c r="F882" s="31">
        <v>0.39700000000000002</v>
      </c>
      <c r="G882" s="31">
        <v>0.30099999999999999</v>
      </c>
      <c r="H882" s="31">
        <v>0.17399999999999999</v>
      </c>
      <c r="I882" s="31">
        <v>0.123</v>
      </c>
      <c r="J882" s="31">
        <v>0.298165138</v>
      </c>
      <c r="K882" s="31">
        <v>5.0000000000000001E-3</v>
      </c>
      <c r="L882" s="29">
        <f t="shared" si="13"/>
        <v>2.0231155778894472</v>
      </c>
    </row>
    <row r="883" spans="1:12" x14ac:dyDescent="0.2">
      <c r="A883">
        <v>3226</v>
      </c>
      <c r="B883" s="43">
        <v>196</v>
      </c>
      <c r="C883" s="43">
        <v>196</v>
      </c>
      <c r="D883" s="43">
        <v>51</v>
      </c>
      <c r="E883" s="31">
        <v>0.26</v>
      </c>
      <c r="F883" s="31">
        <v>0.39800000000000002</v>
      </c>
      <c r="G883" s="31">
        <v>0.33700000000000002</v>
      </c>
      <c r="H883" s="31">
        <v>0.14299999999999999</v>
      </c>
      <c r="I883" s="31">
        <v>0.11700000000000001</v>
      </c>
      <c r="J883" s="31">
        <v>0.26153846200000003</v>
      </c>
      <c r="K883" s="31">
        <v>5.0000000000000001E-3</v>
      </c>
      <c r="L883" s="29">
        <f t="shared" si="13"/>
        <v>1.9788944723618089</v>
      </c>
    </row>
    <row r="884" spans="1:12" x14ac:dyDescent="0.2">
      <c r="A884">
        <v>3227</v>
      </c>
      <c r="B884" s="43">
        <v>239</v>
      </c>
      <c r="C884" s="43">
        <v>239</v>
      </c>
      <c r="D884" s="43">
        <v>125</v>
      </c>
      <c r="E884" s="31">
        <v>0.52300000000000002</v>
      </c>
      <c r="F884" s="31">
        <v>0.222</v>
      </c>
      <c r="G884" s="31">
        <v>0.255</v>
      </c>
      <c r="H884" s="31">
        <v>0.247</v>
      </c>
      <c r="I884" s="31">
        <v>0.27600000000000002</v>
      </c>
      <c r="J884" s="31">
        <v>0.52301255199999996</v>
      </c>
      <c r="K884" s="31">
        <v>0</v>
      </c>
      <c r="L884" s="29">
        <f t="shared" si="13"/>
        <v>2.577</v>
      </c>
    </row>
    <row r="885" spans="1:12" x14ac:dyDescent="0.2">
      <c r="A885">
        <v>3228</v>
      </c>
      <c r="B885" s="43">
        <v>281</v>
      </c>
      <c r="C885" s="43">
        <v>281</v>
      </c>
      <c r="D885" s="43">
        <v>202</v>
      </c>
      <c r="E885" s="31">
        <v>0.71899999999999997</v>
      </c>
      <c r="F885" s="31">
        <v>7.8E-2</v>
      </c>
      <c r="G885" s="31">
        <v>0.19900000000000001</v>
      </c>
      <c r="H885" s="31">
        <v>0.224</v>
      </c>
      <c r="I885" s="31">
        <v>0.495</v>
      </c>
      <c r="J885" s="31">
        <v>0.72142857100000002</v>
      </c>
      <c r="K885" s="31">
        <v>4.0000000000000001E-3</v>
      </c>
      <c r="L885" s="29">
        <f t="shared" si="13"/>
        <v>3.1405622489959839</v>
      </c>
    </row>
    <row r="886" spans="1:12" x14ac:dyDescent="0.2">
      <c r="A886">
        <v>3230</v>
      </c>
      <c r="B886" s="43">
        <v>295</v>
      </c>
      <c r="C886" s="43">
        <v>295</v>
      </c>
      <c r="D886" s="43">
        <v>225</v>
      </c>
      <c r="E886" s="31">
        <v>0.76300000000000001</v>
      </c>
      <c r="F886" s="31">
        <v>9.5000000000000001E-2</v>
      </c>
      <c r="G886" s="31">
        <v>0.13600000000000001</v>
      </c>
      <c r="H886" s="31">
        <v>0.30199999999999999</v>
      </c>
      <c r="I886" s="31">
        <v>0.46100000000000002</v>
      </c>
      <c r="J886" s="31">
        <v>0.76791808900000003</v>
      </c>
      <c r="K886" s="31">
        <v>7.0000000000000001E-3</v>
      </c>
      <c r="L886" s="29">
        <f t="shared" si="13"/>
        <v>3.1389728096676737</v>
      </c>
    </row>
    <row r="887" spans="1:12" x14ac:dyDescent="0.2">
      <c r="A887">
        <v>3231</v>
      </c>
      <c r="B887" s="43">
        <v>282</v>
      </c>
      <c r="C887" s="43">
        <v>282</v>
      </c>
      <c r="D887" s="43">
        <v>188</v>
      </c>
      <c r="E887" s="31">
        <v>0.66700000000000004</v>
      </c>
      <c r="F887" s="31">
        <v>9.9000000000000005E-2</v>
      </c>
      <c r="G887" s="31">
        <v>0.21299999999999999</v>
      </c>
      <c r="H887" s="31">
        <v>0.32300000000000001</v>
      </c>
      <c r="I887" s="31">
        <v>0.34399999999999997</v>
      </c>
      <c r="J887" s="31">
        <v>0.68115941999999996</v>
      </c>
      <c r="K887" s="31">
        <v>2.1000000000000001E-2</v>
      </c>
      <c r="L887" s="29">
        <f t="shared" si="13"/>
        <v>2.9315628192032688</v>
      </c>
    </row>
    <row r="888" spans="1:12" x14ac:dyDescent="0.2">
      <c r="A888">
        <v>3232</v>
      </c>
      <c r="B888" s="43">
        <v>1041</v>
      </c>
      <c r="C888" s="43">
        <v>1041</v>
      </c>
      <c r="D888" s="43">
        <v>805</v>
      </c>
      <c r="E888" s="31">
        <v>0.77300000000000002</v>
      </c>
      <c r="F888" s="31">
        <v>0.113</v>
      </c>
      <c r="G888" s="31">
        <v>0.107</v>
      </c>
      <c r="H888" s="31">
        <v>0.159</v>
      </c>
      <c r="I888" s="31">
        <v>0.61399999999999999</v>
      </c>
      <c r="J888" s="31">
        <v>0.77852998100000004</v>
      </c>
      <c r="K888" s="31">
        <v>7.0000000000000001E-3</v>
      </c>
      <c r="L888" s="29">
        <f t="shared" si="13"/>
        <v>3.2829808660624367</v>
      </c>
    </row>
    <row r="889" spans="1:12" x14ac:dyDescent="0.2">
      <c r="A889">
        <v>3233</v>
      </c>
      <c r="B889" s="43">
        <v>549</v>
      </c>
      <c r="C889" s="43">
        <v>549</v>
      </c>
      <c r="D889" s="43">
        <v>220</v>
      </c>
      <c r="E889" s="31">
        <v>0.40100000000000002</v>
      </c>
      <c r="F889" s="31">
        <v>0.379</v>
      </c>
      <c r="G889" s="31">
        <v>0.20899999999999999</v>
      </c>
      <c r="H889" s="31">
        <v>0.157</v>
      </c>
      <c r="I889" s="31">
        <v>0.24399999999999999</v>
      </c>
      <c r="J889" s="31">
        <v>0.40515653800000001</v>
      </c>
      <c r="K889" s="31">
        <v>1.0999999999999999E-2</v>
      </c>
      <c r="L889" s="29">
        <f t="shared" si="13"/>
        <v>2.268958543983822</v>
      </c>
    </row>
    <row r="890" spans="1:12" x14ac:dyDescent="0.2">
      <c r="A890">
        <v>3234</v>
      </c>
      <c r="B890" s="43">
        <v>134</v>
      </c>
      <c r="C890" s="43">
        <v>134</v>
      </c>
      <c r="D890" s="43">
        <v>97</v>
      </c>
      <c r="E890" s="31">
        <v>0.72399999999999998</v>
      </c>
      <c r="F890" s="31">
        <v>0.06</v>
      </c>
      <c r="G890" s="31">
        <v>0.20899999999999999</v>
      </c>
      <c r="H890" s="31">
        <v>0.32100000000000001</v>
      </c>
      <c r="I890" s="31">
        <v>0.40300000000000002</v>
      </c>
      <c r="J890" s="31">
        <v>0.729323308</v>
      </c>
      <c r="K890" s="31">
        <v>7.0000000000000001E-3</v>
      </c>
      <c r="L890" s="29">
        <f t="shared" si="13"/>
        <v>3.0745216515609264</v>
      </c>
    </row>
    <row r="891" spans="1:12" x14ac:dyDescent="0.2">
      <c r="A891">
        <v>3236</v>
      </c>
      <c r="B891" s="43">
        <v>266</v>
      </c>
      <c r="C891" s="43">
        <v>266</v>
      </c>
      <c r="D891" s="43">
        <v>124</v>
      </c>
      <c r="E891" s="31">
        <v>0.46600000000000003</v>
      </c>
      <c r="F891" s="31">
        <v>0.25600000000000001</v>
      </c>
      <c r="G891" s="31">
        <v>0.24399999999999999</v>
      </c>
      <c r="H891" s="31">
        <v>0.248</v>
      </c>
      <c r="I891" s="31">
        <v>0.218</v>
      </c>
      <c r="J891" s="31">
        <v>0.482490272</v>
      </c>
      <c r="K891" s="31">
        <v>3.4000000000000002E-2</v>
      </c>
      <c r="L891" s="29">
        <f t="shared" si="13"/>
        <v>2.4430641821946169</v>
      </c>
    </row>
    <row r="892" spans="1:12" x14ac:dyDescent="0.2">
      <c r="A892">
        <v>3237</v>
      </c>
      <c r="B892" s="43">
        <v>741</v>
      </c>
      <c r="C892" s="43">
        <v>741</v>
      </c>
      <c r="D892" s="43">
        <v>430</v>
      </c>
      <c r="E892" s="31">
        <v>0.57999999999999996</v>
      </c>
      <c r="F892" s="31">
        <v>0.21099999999999999</v>
      </c>
      <c r="G892" s="31">
        <v>0.20100000000000001</v>
      </c>
      <c r="H892" s="31">
        <v>0.25800000000000001</v>
      </c>
      <c r="I892" s="31">
        <v>0.32300000000000001</v>
      </c>
      <c r="J892" s="31">
        <v>0.58503401399999999</v>
      </c>
      <c r="K892" s="31">
        <v>8.0000000000000002E-3</v>
      </c>
      <c r="L892" s="29">
        <f t="shared" si="13"/>
        <v>2.7006048387096775</v>
      </c>
    </row>
    <row r="893" spans="1:12" x14ac:dyDescent="0.2">
      <c r="A893">
        <v>3238</v>
      </c>
      <c r="E893" s="31">
        <v>0.53400000000000003</v>
      </c>
      <c r="F893" s="31">
        <v>0.23300000000000001</v>
      </c>
      <c r="G893" s="31">
        <v>0.224</v>
      </c>
      <c r="H893" s="31">
        <v>0.26700000000000002</v>
      </c>
      <c r="I893" s="31">
        <v>0.26700000000000002</v>
      </c>
      <c r="J893" s="31">
        <v>0.53913043500000002</v>
      </c>
      <c r="K893" s="31">
        <v>8.9999999999999993E-3</v>
      </c>
      <c r="L893" s="29">
        <f t="shared" si="13"/>
        <v>2.5731584258324927</v>
      </c>
    </row>
    <row r="894" spans="1:12" x14ac:dyDescent="0.2">
      <c r="A894">
        <v>3239</v>
      </c>
      <c r="B894" s="43">
        <v>195</v>
      </c>
      <c r="C894" s="43">
        <v>195</v>
      </c>
      <c r="D894" s="43">
        <v>112</v>
      </c>
      <c r="E894" s="31">
        <v>0.57399999999999995</v>
      </c>
      <c r="F894" s="31">
        <v>0.19</v>
      </c>
      <c r="G894" s="31">
        <v>0.23599999999999999</v>
      </c>
      <c r="H894" s="31">
        <v>0.215</v>
      </c>
      <c r="I894" s="31">
        <v>0.35899999999999999</v>
      </c>
      <c r="J894" s="31">
        <v>0.57435897400000002</v>
      </c>
      <c r="K894" s="31">
        <v>0</v>
      </c>
      <c r="L894" s="29">
        <f t="shared" si="13"/>
        <v>2.7429999999999999</v>
      </c>
    </row>
    <row r="895" spans="1:12" x14ac:dyDescent="0.2">
      <c r="A895">
        <v>3240</v>
      </c>
      <c r="B895" s="43">
        <v>533</v>
      </c>
      <c r="C895" s="43">
        <v>533</v>
      </c>
      <c r="D895" s="43">
        <v>169</v>
      </c>
      <c r="E895" s="31">
        <v>0.317</v>
      </c>
      <c r="F895" s="31">
        <v>0.34</v>
      </c>
      <c r="G895" s="31">
        <v>0.33400000000000002</v>
      </c>
      <c r="H895" s="31">
        <v>0.161</v>
      </c>
      <c r="I895" s="31">
        <v>0.156</v>
      </c>
      <c r="J895" s="31">
        <v>0.32007575799999999</v>
      </c>
      <c r="K895" s="31">
        <v>8.9999999999999993E-3</v>
      </c>
      <c r="L895" s="29">
        <f t="shared" si="13"/>
        <v>2.134207870837538</v>
      </c>
    </row>
    <row r="896" spans="1:12" x14ac:dyDescent="0.2">
      <c r="A896">
        <v>3241</v>
      </c>
      <c r="B896" s="43">
        <v>354</v>
      </c>
      <c r="C896" s="43">
        <v>354</v>
      </c>
      <c r="D896" s="43">
        <v>88</v>
      </c>
      <c r="E896" s="31">
        <v>0.249</v>
      </c>
      <c r="F896" s="31">
        <v>0.5</v>
      </c>
      <c r="G896" s="31">
        <v>0.22</v>
      </c>
      <c r="H896" s="31">
        <v>0.17799999999999999</v>
      </c>
      <c r="I896" s="31">
        <v>7.0999999999999994E-2</v>
      </c>
      <c r="J896" s="31">
        <v>0.25655976699999999</v>
      </c>
      <c r="K896" s="31">
        <v>3.1E-2</v>
      </c>
      <c r="L896" s="29">
        <f t="shared" si="13"/>
        <v>1.8142414860681115</v>
      </c>
    </row>
    <row r="897" spans="1:12" x14ac:dyDescent="0.2">
      <c r="A897">
        <v>3244</v>
      </c>
      <c r="B897" s="43">
        <v>668</v>
      </c>
      <c r="C897" s="43">
        <v>668</v>
      </c>
      <c r="D897" s="43">
        <v>281</v>
      </c>
      <c r="E897" s="31">
        <v>0.42099999999999999</v>
      </c>
      <c r="F897" s="31">
        <v>0.28399999999999997</v>
      </c>
      <c r="G897" s="31">
        <v>0.28100000000000003</v>
      </c>
      <c r="H897" s="31">
        <v>0.20200000000000001</v>
      </c>
      <c r="I897" s="31">
        <v>0.219</v>
      </c>
      <c r="J897" s="31">
        <v>0.42640364200000003</v>
      </c>
      <c r="K897" s="31">
        <v>1.2999999999999999E-2</v>
      </c>
      <c r="L897" s="29">
        <f t="shared" si="13"/>
        <v>2.358662613981763</v>
      </c>
    </row>
    <row r="898" spans="1:12" x14ac:dyDescent="0.2">
      <c r="A898">
        <v>3246</v>
      </c>
      <c r="B898" s="43">
        <v>307</v>
      </c>
      <c r="C898" s="43">
        <v>307</v>
      </c>
      <c r="D898" s="43">
        <v>91</v>
      </c>
      <c r="E898" s="31">
        <v>0.29599999999999999</v>
      </c>
      <c r="F898" s="31">
        <v>0.47599999999999998</v>
      </c>
      <c r="G898" s="31">
        <v>0.20799999999999999</v>
      </c>
      <c r="H898" s="31">
        <v>0.17299999999999999</v>
      </c>
      <c r="I898" s="31">
        <v>0.124</v>
      </c>
      <c r="J898" s="31">
        <v>0.30232558100000001</v>
      </c>
      <c r="K898" s="31">
        <v>0.02</v>
      </c>
      <c r="L898" s="29">
        <f t="shared" si="13"/>
        <v>1.9459183673469387</v>
      </c>
    </row>
    <row r="899" spans="1:12" x14ac:dyDescent="0.2">
      <c r="A899">
        <v>3247</v>
      </c>
      <c r="B899" s="43">
        <v>437</v>
      </c>
      <c r="C899" s="43">
        <v>437</v>
      </c>
      <c r="D899" s="43">
        <v>239</v>
      </c>
      <c r="E899" s="31">
        <v>0.54700000000000004</v>
      </c>
      <c r="F899" s="31">
        <v>0.19500000000000001</v>
      </c>
      <c r="G899" s="31">
        <v>0.23599999999999999</v>
      </c>
      <c r="H899" s="31">
        <v>0.3</v>
      </c>
      <c r="I899" s="31">
        <v>0.247</v>
      </c>
      <c r="J899" s="31">
        <v>0.55971897000000004</v>
      </c>
      <c r="K899" s="31">
        <v>2.3E-2</v>
      </c>
      <c r="L899" s="29">
        <f t="shared" ref="L899:L962" si="14">(F899+2*G899+3*H899+4*I899)/(1-K899)</f>
        <v>2.615148413510747</v>
      </c>
    </row>
    <row r="900" spans="1:12" x14ac:dyDescent="0.2">
      <c r="A900">
        <v>3248</v>
      </c>
      <c r="B900" s="43">
        <v>729</v>
      </c>
      <c r="C900" s="43">
        <v>729</v>
      </c>
      <c r="D900" s="43">
        <v>273</v>
      </c>
      <c r="E900" s="31">
        <v>0.374</v>
      </c>
      <c r="F900" s="31">
        <v>0.32600000000000001</v>
      </c>
      <c r="G900" s="31">
        <v>0.28499999999999998</v>
      </c>
      <c r="H900" s="31">
        <v>0.189</v>
      </c>
      <c r="I900" s="31">
        <v>0.185</v>
      </c>
      <c r="J900" s="31">
        <v>0.37969401899999999</v>
      </c>
      <c r="K900" s="31">
        <v>1.4E-2</v>
      </c>
      <c r="L900" s="29">
        <f t="shared" si="14"/>
        <v>2.2342799188640972</v>
      </c>
    </row>
    <row r="901" spans="1:12" x14ac:dyDescent="0.2">
      <c r="A901">
        <v>3249</v>
      </c>
      <c r="B901" s="43">
        <v>200</v>
      </c>
      <c r="C901" s="43">
        <v>200</v>
      </c>
      <c r="D901" s="43">
        <v>54</v>
      </c>
      <c r="E901" s="31">
        <v>0.27</v>
      </c>
      <c r="F901" s="31">
        <v>0.46500000000000002</v>
      </c>
      <c r="G901" s="31">
        <v>0.245</v>
      </c>
      <c r="H901" s="31">
        <v>0.17</v>
      </c>
      <c r="I901" s="31">
        <v>0.1</v>
      </c>
      <c r="J901" s="31">
        <v>0.27551020399999998</v>
      </c>
      <c r="K901" s="31">
        <v>0.02</v>
      </c>
      <c r="L901" s="29">
        <f t="shared" si="14"/>
        <v>1.9030612244897962</v>
      </c>
    </row>
    <row r="902" spans="1:12" x14ac:dyDescent="0.2">
      <c r="A902">
        <v>3250</v>
      </c>
      <c r="B902" s="43">
        <v>740</v>
      </c>
      <c r="C902" s="43">
        <v>740</v>
      </c>
      <c r="D902" s="43">
        <v>257</v>
      </c>
      <c r="E902" s="31">
        <v>0.34699999999999998</v>
      </c>
      <c r="F902" s="31">
        <v>0.36199999999999999</v>
      </c>
      <c r="G902" s="31">
        <v>0.28100000000000003</v>
      </c>
      <c r="H902" s="31">
        <v>0.186</v>
      </c>
      <c r="I902" s="31">
        <v>0.161</v>
      </c>
      <c r="J902" s="31">
        <v>0.350613915</v>
      </c>
      <c r="K902" s="31">
        <v>8.9999999999999993E-3</v>
      </c>
      <c r="L902" s="29">
        <f t="shared" si="14"/>
        <v>2.1453077699293646</v>
      </c>
    </row>
    <row r="903" spans="1:12" x14ac:dyDescent="0.2">
      <c r="A903">
        <v>3251</v>
      </c>
      <c r="B903" s="43">
        <v>522</v>
      </c>
      <c r="C903" s="43">
        <v>522</v>
      </c>
      <c r="D903" s="43">
        <v>124</v>
      </c>
      <c r="E903" s="31">
        <v>0.23799999999999999</v>
      </c>
      <c r="F903" s="31">
        <v>0.48699999999999999</v>
      </c>
      <c r="G903" s="31">
        <v>0.27200000000000002</v>
      </c>
      <c r="H903" s="31">
        <v>0.157</v>
      </c>
      <c r="I903" s="31">
        <v>0.08</v>
      </c>
      <c r="J903" s="31">
        <v>0.238461538</v>
      </c>
      <c r="K903" s="31">
        <v>4.0000000000000001E-3</v>
      </c>
      <c r="L903" s="29">
        <f t="shared" si="14"/>
        <v>1.8293172690763055</v>
      </c>
    </row>
    <row r="904" spans="1:12" x14ac:dyDescent="0.2">
      <c r="A904">
        <v>3252</v>
      </c>
      <c r="B904" s="43">
        <v>201</v>
      </c>
      <c r="C904" s="43">
        <v>201</v>
      </c>
      <c r="D904" s="43">
        <v>141</v>
      </c>
      <c r="E904" s="31">
        <v>0.70099999999999996</v>
      </c>
      <c r="F904" s="31">
        <v>0.14899999999999999</v>
      </c>
      <c r="G904" s="31">
        <v>0.13400000000000001</v>
      </c>
      <c r="H904" s="31">
        <v>0.254</v>
      </c>
      <c r="I904" s="31">
        <v>0.44800000000000001</v>
      </c>
      <c r="J904" s="31">
        <v>0.712121212</v>
      </c>
      <c r="K904" s="31">
        <v>1.4999999999999999E-2</v>
      </c>
      <c r="L904" s="29">
        <f t="shared" si="14"/>
        <v>3.0162436548223353</v>
      </c>
    </row>
    <row r="905" spans="1:12" x14ac:dyDescent="0.2">
      <c r="A905">
        <v>3253</v>
      </c>
      <c r="B905" s="43">
        <v>983</v>
      </c>
      <c r="C905" s="43">
        <v>983</v>
      </c>
      <c r="D905" s="43">
        <v>420</v>
      </c>
      <c r="E905" s="31">
        <v>0.42699999999999999</v>
      </c>
      <c r="F905" s="31">
        <v>0.26300000000000001</v>
      </c>
      <c r="G905" s="31">
        <v>0.29499999999999998</v>
      </c>
      <c r="H905" s="31">
        <v>0.21</v>
      </c>
      <c r="I905" s="31">
        <v>0.218</v>
      </c>
      <c r="J905" s="31">
        <v>0.43343653300000001</v>
      </c>
      <c r="K905" s="31">
        <v>1.4E-2</v>
      </c>
      <c r="L905" s="29">
        <f t="shared" si="14"/>
        <v>2.3884381338742395</v>
      </c>
    </row>
    <row r="906" spans="1:12" x14ac:dyDescent="0.2">
      <c r="A906">
        <v>3254</v>
      </c>
      <c r="B906" s="43">
        <v>247</v>
      </c>
      <c r="C906" s="43">
        <v>247</v>
      </c>
      <c r="D906" s="43">
        <v>121</v>
      </c>
      <c r="E906" s="31">
        <v>0.49</v>
      </c>
      <c r="F906" s="31">
        <v>0.26700000000000002</v>
      </c>
      <c r="G906" s="31">
        <v>0.23100000000000001</v>
      </c>
      <c r="H906" s="31">
        <v>0.26700000000000002</v>
      </c>
      <c r="I906" s="31">
        <v>0.223</v>
      </c>
      <c r="J906" s="31">
        <v>0.49590163900000001</v>
      </c>
      <c r="K906" s="31">
        <v>1.2E-2</v>
      </c>
      <c r="L906" s="29">
        <f t="shared" si="14"/>
        <v>2.451417004048583</v>
      </c>
    </row>
    <row r="907" spans="1:12" x14ac:dyDescent="0.2">
      <c r="A907">
        <v>3255</v>
      </c>
      <c r="B907" s="43">
        <v>175</v>
      </c>
      <c r="C907" s="43">
        <v>175</v>
      </c>
      <c r="D907" s="43">
        <v>52</v>
      </c>
      <c r="E907" s="31">
        <v>0.29699999999999999</v>
      </c>
      <c r="F907" s="31">
        <v>0.38900000000000001</v>
      </c>
      <c r="G907" s="31">
        <v>0.314</v>
      </c>
      <c r="H907" s="31">
        <v>0.19400000000000001</v>
      </c>
      <c r="I907" s="31">
        <v>0.10299999999999999</v>
      </c>
      <c r="J907" s="31">
        <v>0.29714285699999998</v>
      </c>
      <c r="K907" s="31">
        <v>0</v>
      </c>
      <c r="L907" s="29">
        <f t="shared" si="14"/>
        <v>2.0110000000000001</v>
      </c>
    </row>
    <row r="908" spans="1:12" x14ac:dyDescent="0.2">
      <c r="A908">
        <v>3257</v>
      </c>
      <c r="B908" s="43">
        <v>538</v>
      </c>
      <c r="C908" s="43">
        <v>538</v>
      </c>
      <c r="D908" s="43">
        <v>103</v>
      </c>
      <c r="E908" s="31">
        <v>0.191</v>
      </c>
      <c r="F908" s="31">
        <v>0.47599999999999998</v>
      </c>
      <c r="G908" s="31">
        <v>0.247</v>
      </c>
      <c r="H908" s="31">
        <v>0.13</v>
      </c>
      <c r="I908" s="31">
        <v>6.0999999999999999E-2</v>
      </c>
      <c r="J908" s="31">
        <v>0.209349593</v>
      </c>
      <c r="K908" s="31">
        <v>8.5999999999999993E-2</v>
      </c>
      <c r="L908" s="29">
        <f t="shared" si="14"/>
        <v>1.7549234135667393</v>
      </c>
    </row>
    <row r="909" spans="1:12" x14ac:dyDescent="0.2">
      <c r="A909">
        <v>3258</v>
      </c>
      <c r="B909" s="43">
        <v>507</v>
      </c>
      <c r="C909" s="43">
        <v>507</v>
      </c>
      <c r="D909" s="43">
        <v>155</v>
      </c>
      <c r="E909" s="31">
        <v>0.30599999999999999</v>
      </c>
      <c r="F909" s="31">
        <v>0.38500000000000001</v>
      </c>
      <c r="G909" s="31">
        <v>0.28399999999999997</v>
      </c>
      <c r="H909" s="31">
        <v>0.187</v>
      </c>
      <c r="I909" s="31">
        <v>0.11799999999999999</v>
      </c>
      <c r="J909" s="31">
        <v>0.31376518199999998</v>
      </c>
      <c r="K909" s="31">
        <v>2.5999999999999999E-2</v>
      </c>
      <c r="L909" s="29">
        <f t="shared" si="14"/>
        <v>2.0390143737166322</v>
      </c>
    </row>
    <row r="910" spans="1:12" x14ac:dyDescent="0.2">
      <c r="A910">
        <v>3259</v>
      </c>
      <c r="B910" s="43">
        <v>225</v>
      </c>
      <c r="C910" s="43">
        <v>225</v>
      </c>
      <c r="D910" s="43">
        <v>104</v>
      </c>
      <c r="E910" s="31">
        <v>0.46200000000000002</v>
      </c>
      <c r="F910" s="31">
        <v>0.187</v>
      </c>
      <c r="G910" s="31">
        <v>0.32</v>
      </c>
      <c r="H910" s="31">
        <v>0.222</v>
      </c>
      <c r="I910" s="31">
        <v>0.24</v>
      </c>
      <c r="J910" s="31">
        <v>0.47706421999999998</v>
      </c>
      <c r="K910" s="31">
        <v>3.1E-2</v>
      </c>
      <c r="L910" s="29">
        <f t="shared" si="14"/>
        <v>2.5314757481940142</v>
      </c>
    </row>
    <row r="911" spans="1:12" x14ac:dyDescent="0.2">
      <c r="A911">
        <v>3260</v>
      </c>
      <c r="B911" s="43">
        <v>487</v>
      </c>
      <c r="C911" s="43">
        <v>487</v>
      </c>
      <c r="D911" s="43">
        <v>168</v>
      </c>
      <c r="E911" s="31">
        <v>0.34499999999999997</v>
      </c>
      <c r="F911" s="31">
        <v>0.318</v>
      </c>
      <c r="G911" s="31">
        <v>0.28999999999999998</v>
      </c>
      <c r="H911" s="31">
        <v>0.191</v>
      </c>
      <c r="I911" s="31">
        <v>0.154</v>
      </c>
      <c r="J911" s="31">
        <v>0.36206896599999999</v>
      </c>
      <c r="K911" s="31">
        <v>4.7E-2</v>
      </c>
      <c r="L911" s="29">
        <f t="shared" si="14"/>
        <v>2.1899265477439664</v>
      </c>
    </row>
    <row r="912" spans="1:12" x14ac:dyDescent="0.2">
      <c r="A912">
        <v>3261</v>
      </c>
      <c r="B912" s="43">
        <v>455</v>
      </c>
      <c r="C912" s="43">
        <v>455</v>
      </c>
      <c r="D912" s="43">
        <v>253</v>
      </c>
      <c r="E912" s="31">
        <v>0.55600000000000005</v>
      </c>
      <c r="F912" s="31">
        <v>0.191</v>
      </c>
      <c r="G912" s="31">
        <v>0.24199999999999999</v>
      </c>
      <c r="H912" s="31">
        <v>0.23499999999999999</v>
      </c>
      <c r="I912" s="31">
        <v>0.32100000000000001</v>
      </c>
      <c r="J912" s="31">
        <v>0.56222222200000005</v>
      </c>
      <c r="K912" s="31">
        <v>1.0999999999999999E-2</v>
      </c>
      <c r="L912" s="29">
        <f t="shared" si="14"/>
        <v>2.6936299292214354</v>
      </c>
    </row>
    <row r="913" spans="1:12" x14ac:dyDescent="0.2">
      <c r="A913">
        <v>3262</v>
      </c>
      <c r="B913" s="43">
        <v>250</v>
      </c>
      <c r="C913" s="43">
        <v>250</v>
      </c>
      <c r="D913" s="43">
        <v>102</v>
      </c>
      <c r="E913" s="31">
        <v>0.40799999999999997</v>
      </c>
      <c r="F913" s="31">
        <v>0.29199999999999998</v>
      </c>
      <c r="G913" s="31">
        <v>0.28799999999999998</v>
      </c>
      <c r="H913" s="31">
        <v>0.20399999999999999</v>
      </c>
      <c r="I913" s="31">
        <v>0.20399999999999999</v>
      </c>
      <c r="J913" s="31">
        <v>0.41295546599999999</v>
      </c>
      <c r="K913" s="31">
        <v>1.2E-2</v>
      </c>
      <c r="L913" s="29">
        <f t="shared" si="14"/>
        <v>2.3238866396761133</v>
      </c>
    </row>
    <row r="914" spans="1:12" x14ac:dyDescent="0.2">
      <c r="A914">
        <v>3264</v>
      </c>
      <c r="B914" s="43">
        <v>239</v>
      </c>
      <c r="C914" s="43">
        <v>239</v>
      </c>
      <c r="D914" s="43">
        <v>114</v>
      </c>
      <c r="E914" s="31">
        <v>0.47699999999999998</v>
      </c>
      <c r="F914" s="31">
        <v>0.26400000000000001</v>
      </c>
      <c r="G914" s="31">
        <v>0.251</v>
      </c>
      <c r="H914" s="31">
        <v>0.24299999999999999</v>
      </c>
      <c r="I914" s="31">
        <v>0.23400000000000001</v>
      </c>
      <c r="J914" s="31">
        <v>0.48101265799999998</v>
      </c>
      <c r="K914" s="31">
        <v>8.0000000000000002E-3</v>
      </c>
      <c r="L914" s="29">
        <f t="shared" si="14"/>
        <v>2.4506048387096775</v>
      </c>
    </row>
    <row r="915" spans="1:12" x14ac:dyDescent="0.2">
      <c r="A915">
        <v>3266</v>
      </c>
      <c r="B915" s="43">
        <v>164</v>
      </c>
      <c r="C915" s="43">
        <v>164</v>
      </c>
      <c r="D915" s="43">
        <v>45</v>
      </c>
      <c r="E915" s="31">
        <v>0.27400000000000002</v>
      </c>
      <c r="F915" s="31">
        <v>0.34100000000000003</v>
      </c>
      <c r="G915" s="31">
        <v>0.378</v>
      </c>
      <c r="H915" s="31">
        <v>0.17699999999999999</v>
      </c>
      <c r="I915" s="31">
        <v>9.8000000000000004E-2</v>
      </c>
      <c r="J915" s="31">
        <v>0.27607362000000002</v>
      </c>
      <c r="K915" s="31">
        <v>6.0000000000000001E-3</v>
      </c>
      <c r="L915" s="29">
        <f t="shared" si="14"/>
        <v>2.0321931589537225</v>
      </c>
    </row>
    <row r="916" spans="1:12" x14ac:dyDescent="0.2">
      <c r="A916">
        <v>3267</v>
      </c>
      <c r="B916" s="43">
        <v>846</v>
      </c>
      <c r="C916" s="43">
        <v>846</v>
      </c>
      <c r="D916" s="43">
        <v>218</v>
      </c>
      <c r="E916" s="31">
        <v>0.25800000000000001</v>
      </c>
      <c r="F916" s="31">
        <v>0.42</v>
      </c>
      <c r="G916" s="31">
        <v>0.313</v>
      </c>
      <c r="H916" s="31">
        <v>0.152</v>
      </c>
      <c r="I916" s="31">
        <v>0.105</v>
      </c>
      <c r="J916" s="31">
        <v>0.26014319800000002</v>
      </c>
      <c r="K916" s="31">
        <v>8.9999999999999993E-3</v>
      </c>
      <c r="L916" s="29">
        <f t="shared" si="14"/>
        <v>1.9394550958627648</v>
      </c>
    </row>
    <row r="917" spans="1:12" x14ac:dyDescent="0.2">
      <c r="A917">
        <v>3268</v>
      </c>
      <c r="B917" s="43">
        <v>132</v>
      </c>
      <c r="C917" s="43">
        <v>132</v>
      </c>
      <c r="D917" s="43">
        <v>59</v>
      </c>
      <c r="E917" s="31">
        <v>0.44700000000000001</v>
      </c>
      <c r="F917" s="31">
        <v>0.26500000000000001</v>
      </c>
      <c r="G917" s="31">
        <v>0.28799999999999998</v>
      </c>
      <c r="H917" s="31">
        <v>0.318</v>
      </c>
      <c r="I917" s="31">
        <v>0.129</v>
      </c>
      <c r="J917" s="31">
        <v>0.446969697</v>
      </c>
      <c r="K917" s="31">
        <v>0</v>
      </c>
      <c r="L917" s="29">
        <f t="shared" si="14"/>
        <v>2.3109999999999999</v>
      </c>
    </row>
    <row r="918" spans="1:12" x14ac:dyDescent="0.2">
      <c r="A918">
        <v>3270</v>
      </c>
      <c r="B918" s="43">
        <v>189</v>
      </c>
      <c r="C918" s="43">
        <v>189</v>
      </c>
      <c r="D918" s="43">
        <v>122</v>
      </c>
      <c r="E918" s="31">
        <v>0.64600000000000002</v>
      </c>
      <c r="F918" s="31">
        <v>0.13200000000000001</v>
      </c>
      <c r="G918" s="31">
        <v>0.217</v>
      </c>
      <c r="H918" s="31">
        <v>0.29099999999999998</v>
      </c>
      <c r="I918" s="31">
        <v>0.35399999999999998</v>
      </c>
      <c r="J918" s="31">
        <v>0.64893617000000003</v>
      </c>
      <c r="K918" s="31">
        <v>5.0000000000000001E-3</v>
      </c>
      <c r="L918" s="29">
        <f t="shared" si="14"/>
        <v>2.8693467336683418</v>
      </c>
    </row>
    <row r="919" spans="1:12" x14ac:dyDescent="0.2">
      <c r="A919">
        <v>3272</v>
      </c>
      <c r="B919" s="43">
        <v>146</v>
      </c>
      <c r="C919" s="43">
        <v>146</v>
      </c>
      <c r="D919" s="43">
        <v>30</v>
      </c>
      <c r="E919" s="31">
        <v>0.20499999999999999</v>
      </c>
      <c r="F919" s="31">
        <v>0.45200000000000001</v>
      </c>
      <c r="G919" s="31">
        <v>0.34200000000000003</v>
      </c>
      <c r="H919" s="31">
        <v>0.158</v>
      </c>
      <c r="I919" s="31">
        <v>4.8000000000000001E-2</v>
      </c>
      <c r="J919" s="31">
        <v>0.20547945200000001</v>
      </c>
      <c r="K919" s="31">
        <v>0</v>
      </c>
      <c r="L919" s="29">
        <f t="shared" si="14"/>
        <v>1.802</v>
      </c>
    </row>
    <row r="920" spans="1:12" x14ac:dyDescent="0.2">
      <c r="A920">
        <v>3273</v>
      </c>
      <c r="B920" s="43">
        <v>55</v>
      </c>
      <c r="C920" s="43">
        <v>55</v>
      </c>
      <c r="D920" s="43">
        <v>21</v>
      </c>
      <c r="E920" s="31">
        <v>0.38200000000000001</v>
      </c>
      <c r="F920" s="31">
        <v>0.45500000000000002</v>
      </c>
      <c r="G920" s="31">
        <v>0.16400000000000001</v>
      </c>
      <c r="H920" s="31">
        <v>0.29099999999999998</v>
      </c>
      <c r="I920" s="31">
        <v>9.0999999999999998E-2</v>
      </c>
      <c r="J920" s="31">
        <v>0.38181818200000001</v>
      </c>
      <c r="K920" s="31">
        <v>0</v>
      </c>
      <c r="L920" s="29">
        <f t="shared" si="14"/>
        <v>2.02</v>
      </c>
    </row>
    <row r="921" spans="1:12" x14ac:dyDescent="0.2">
      <c r="A921">
        <v>3274</v>
      </c>
      <c r="B921" s="43">
        <v>887</v>
      </c>
      <c r="C921" s="43">
        <v>887</v>
      </c>
      <c r="D921" s="43">
        <v>408</v>
      </c>
      <c r="E921" s="31">
        <v>0.46</v>
      </c>
      <c r="F921" s="31">
        <v>0.24</v>
      </c>
      <c r="G921" s="31">
        <v>0.28999999999999998</v>
      </c>
      <c r="H921" s="31">
        <v>0.251</v>
      </c>
      <c r="I921" s="31">
        <v>0.20899999999999999</v>
      </c>
      <c r="J921" s="31">
        <v>0.46469248299999999</v>
      </c>
      <c r="K921" s="31">
        <v>0.01</v>
      </c>
      <c r="L921" s="29">
        <f t="shared" si="14"/>
        <v>2.4333333333333331</v>
      </c>
    </row>
    <row r="922" spans="1:12" x14ac:dyDescent="0.2">
      <c r="A922">
        <v>3275</v>
      </c>
      <c r="B922" s="43">
        <v>62</v>
      </c>
      <c r="C922" s="43">
        <v>62</v>
      </c>
      <c r="D922" s="43">
        <v>23</v>
      </c>
      <c r="E922" s="31">
        <v>0.371</v>
      </c>
      <c r="F922" s="31">
        <v>0.30599999999999999</v>
      </c>
      <c r="G922" s="31">
        <v>0.25800000000000001</v>
      </c>
      <c r="H922" s="31">
        <v>0.25800000000000001</v>
      </c>
      <c r="I922" s="31">
        <v>0.113</v>
      </c>
      <c r="J922" s="31">
        <v>0.39655172399999999</v>
      </c>
      <c r="K922" s="31">
        <v>6.5000000000000002E-2</v>
      </c>
      <c r="L922" s="29">
        <f t="shared" si="14"/>
        <v>2.1903743315508022</v>
      </c>
    </row>
    <row r="923" spans="1:12" x14ac:dyDescent="0.2">
      <c r="A923">
        <v>3276</v>
      </c>
      <c r="B923" s="43">
        <v>353</v>
      </c>
      <c r="C923" s="43">
        <v>353</v>
      </c>
      <c r="D923" s="43">
        <v>210</v>
      </c>
      <c r="E923" s="31">
        <v>0.59499999999999997</v>
      </c>
      <c r="F923" s="31">
        <v>0.161</v>
      </c>
      <c r="G923" s="31">
        <v>0.127</v>
      </c>
      <c r="H923" s="31">
        <v>0.17</v>
      </c>
      <c r="I923" s="31">
        <v>0.42499999999999999</v>
      </c>
      <c r="J923" s="31">
        <v>0.67307692299999999</v>
      </c>
      <c r="K923" s="31">
        <v>0.11600000000000001</v>
      </c>
      <c r="L923" s="29">
        <f t="shared" si="14"/>
        <v>2.9694570135746607</v>
      </c>
    </row>
    <row r="924" spans="1:12" x14ac:dyDescent="0.2">
      <c r="A924">
        <v>3277</v>
      </c>
      <c r="B924" s="43">
        <v>574</v>
      </c>
      <c r="C924" s="43">
        <v>574</v>
      </c>
      <c r="D924" s="43">
        <v>412</v>
      </c>
      <c r="E924" s="31">
        <v>0.71799999999999997</v>
      </c>
      <c r="F924" s="31">
        <v>9.8000000000000004E-2</v>
      </c>
      <c r="G924" s="31">
        <v>0.152</v>
      </c>
      <c r="H924" s="31">
        <v>0.22500000000000001</v>
      </c>
      <c r="I924" s="31">
        <v>0.49299999999999999</v>
      </c>
      <c r="J924" s="31">
        <v>0.74234234200000004</v>
      </c>
      <c r="K924" s="31">
        <v>3.3000000000000002E-2</v>
      </c>
      <c r="L924" s="29">
        <f t="shared" si="14"/>
        <v>3.1530506721820064</v>
      </c>
    </row>
    <row r="925" spans="1:12" x14ac:dyDescent="0.2">
      <c r="A925">
        <v>3278</v>
      </c>
      <c r="B925" s="43">
        <v>349</v>
      </c>
      <c r="C925" s="43">
        <v>349</v>
      </c>
      <c r="D925" s="43">
        <v>73</v>
      </c>
      <c r="E925" s="31">
        <v>0.20899999999999999</v>
      </c>
      <c r="F925" s="31">
        <v>0.48399999999999999</v>
      </c>
      <c r="G925" s="31">
        <v>0.28399999999999997</v>
      </c>
      <c r="H925" s="31">
        <v>0.16</v>
      </c>
      <c r="I925" s="31">
        <v>4.9000000000000002E-2</v>
      </c>
      <c r="J925" s="31">
        <v>0.214076246</v>
      </c>
      <c r="K925" s="31">
        <v>2.3E-2</v>
      </c>
      <c r="L925" s="29">
        <f t="shared" si="14"/>
        <v>1.7686796315250768</v>
      </c>
    </row>
    <row r="926" spans="1:12" x14ac:dyDescent="0.2">
      <c r="A926">
        <v>3279</v>
      </c>
      <c r="B926" s="43">
        <v>377</v>
      </c>
      <c r="C926" s="43">
        <v>377</v>
      </c>
      <c r="D926" s="43">
        <v>128</v>
      </c>
      <c r="E926" s="31">
        <v>0.34</v>
      </c>
      <c r="F926" s="31">
        <v>0.36299999999999999</v>
      </c>
      <c r="G926" s="31">
        <v>0.23599999999999999</v>
      </c>
      <c r="H926" s="31">
        <v>0.19400000000000001</v>
      </c>
      <c r="I926" s="31">
        <v>0.14599999999999999</v>
      </c>
      <c r="J926" s="31">
        <v>0.36158192099999997</v>
      </c>
      <c r="K926" s="31">
        <v>6.0999999999999999E-2</v>
      </c>
      <c r="L926" s="29">
        <f t="shared" si="14"/>
        <v>2.1309904153354631</v>
      </c>
    </row>
    <row r="927" spans="1:12" x14ac:dyDescent="0.2">
      <c r="A927">
        <v>3280</v>
      </c>
      <c r="B927" s="43">
        <v>622</v>
      </c>
      <c r="C927" s="43">
        <v>622</v>
      </c>
      <c r="D927" s="43">
        <v>175</v>
      </c>
      <c r="E927" s="31">
        <v>0.28100000000000003</v>
      </c>
      <c r="F927" s="31">
        <v>0.43099999999999999</v>
      </c>
      <c r="G927" s="31">
        <v>0.27</v>
      </c>
      <c r="H927" s="31">
        <v>0.161</v>
      </c>
      <c r="I927" s="31">
        <v>0.121</v>
      </c>
      <c r="J927" s="31">
        <v>0.28641571199999999</v>
      </c>
      <c r="K927" s="31">
        <v>1.7999999999999999E-2</v>
      </c>
      <c r="L927" s="29">
        <f t="shared" si="14"/>
        <v>1.9735234215885948</v>
      </c>
    </row>
    <row r="928" spans="1:12" x14ac:dyDescent="0.2">
      <c r="A928">
        <v>3282</v>
      </c>
      <c r="B928" s="43">
        <v>286</v>
      </c>
      <c r="C928" s="43">
        <v>286</v>
      </c>
      <c r="D928" s="43">
        <v>135</v>
      </c>
      <c r="E928" s="31">
        <v>0.47199999999999998</v>
      </c>
      <c r="F928" s="31">
        <v>0.28000000000000003</v>
      </c>
      <c r="G928" s="31">
        <v>0.21</v>
      </c>
      <c r="H928" s="31">
        <v>0.252</v>
      </c>
      <c r="I928" s="31">
        <v>0.22</v>
      </c>
      <c r="J928" s="31">
        <v>0.49090909100000002</v>
      </c>
      <c r="K928" s="31">
        <v>3.7999999999999999E-2</v>
      </c>
      <c r="L928" s="29">
        <f t="shared" si="14"/>
        <v>2.4282744282744284</v>
      </c>
    </row>
    <row r="929" spans="1:12" x14ac:dyDescent="0.2">
      <c r="A929">
        <v>3283</v>
      </c>
      <c r="B929" s="43">
        <v>1034</v>
      </c>
      <c r="C929" s="43">
        <v>1034</v>
      </c>
      <c r="D929" s="43">
        <v>845</v>
      </c>
      <c r="E929" s="31">
        <v>0.81699999999999995</v>
      </c>
      <c r="F929" s="31">
        <v>5.8000000000000003E-2</v>
      </c>
      <c r="G929" s="31">
        <v>0.12</v>
      </c>
      <c r="H929" s="31">
        <v>0.19700000000000001</v>
      </c>
      <c r="I929" s="31">
        <v>0.62</v>
      </c>
      <c r="J929" s="31">
        <v>0.82118561700000003</v>
      </c>
      <c r="K929" s="31">
        <v>5.0000000000000001E-3</v>
      </c>
      <c r="L929" s="29">
        <f t="shared" si="14"/>
        <v>3.385929648241206</v>
      </c>
    </row>
    <row r="930" spans="1:12" x14ac:dyDescent="0.2">
      <c r="A930">
        <v>3286</v>
      </c>
      <c r="B930" s="43">
        <v>429</v>
      </c>
      <c r="C930" s="43">
        <v>429</v>
      </c>
      <c r="D930" s="43">
        <v>269</v>
      </c>
      <c r="E930" s="31">
        <v>0.627</v>
      </c>
      <c r="F930" s="31">
        <v>9.0999999999999998E-2</v>
      </c>
      <c r="G930" s="31">
        <v>0.16600000000000001</v>
      </c>
      <c r="H930" s="31">
        <v>0.247</v>
      </c>
      <c r="I930" s="31">
        <v>0.38</v>
      </c>
      <c r="J930" s="31">
        <v>0.70976253300000003</v>
      </c>
      <c r="K930" s="31">
        <v>0.11700000000000001</v>
      </c>
      <c r="L930" s="29">
        <f t="shared" si="14"/>
        <v>3.0396375990939979</v>
      </c>
    </row>
    <row r="931" spans="1:12" x14ac:dyDescent="0.2">
      <c r="A931">
        <v>3287</v>
      </c>
      <c r="B931" s="43">
        <v>218</v>
      </c>
      <c r="C931" s="43">
        <v>218</v>
      </c>
      <c r="D931" s="43">
        <v>140</v>
      </c>
      <c r="E931" s="31">
        <v>0.64200000000000002</v>
      </c>
      <c r="F931" s="31">
        <v>9.1999999999999998E-2</v>
      </c>
      <c r="G931" s="31">
        <v>0.20599999999999999</v>
      </c>
      <c r="H931" s="31">
        <v>0.27500000000000002</v>
      </c>
      <c r="I931" s="31">
        <v>0.36699999999999999</v>
      </c>
      <c r="J931" s="31">
        <v>0.68292682900000001</v>
      </c>
      <c r="K931" s="31">
        <v>0.06</v>
      </c>
      <c r="L931" s="29">
        <f t="shared" si="14"/>
        <v>2.9755319148936175</v>
      </c>
    </row>
    <row r="932" spans="1:12" x14ac:dyDescent="0.2">
      <c r="A932">
        <v>3288</v>
      </c>
      <c r="B932" s="43">
        <v>269</v>
      </c>
      <c r="C932" s="43">
        <v>269</v>
      </c>
      <c r="D932" s="43">
        <v>150</v>
      </c>
      <c r="E932" s="31">
        <v>0.55800000000000005</v>
      </c>
      <c r="F932" s="31">
        <v>0.186</v>
      </c>
      <c r="G932" s="31">
        <v>0.25700000000000001</v>
      </c>
      <c r="H932" s="31">
        <v>0.30499999999999999</v>
      </c>
      <c r="I932" s="31">
        <v>0.253</v>
      </c>
      <c r="J932" s="31">
        <v>0.55762081799999996</v>
      </c>
      <c r="K932" s="31">
        <v>0</v>
      </c>
      <c r="L932" s="29">
        <f t="shared" si="14"/>
        <v>2.6269999999999998</v>
      </c>
    </row>
    <row r="933" spans="1:12" x14ac:dyDescent="0.2">
      <c r="A933">
        <v>3289</v>
      </c>
      <c r="B933" s="43">
        <v>62</v>
      </c>
      <c r="C933" s="43">
        <v>62</v>
      </c>
      <c r="D933" s="43">
        <v>26</v>
      </c>
      <c r="E933" s="31">
        <v>0.41899999999999998</v>
      </c>
      <c r="F933" s="31">
        <v>0.161</v>
      </c>
      <c r="G933" s="31">
        <v>0.38700000000000001</v>
      </c>
      <c r="H933" s="31">
        <v>0.24199999999999999</v>
      </c>
      <c r="I933" s="31">
        <v>0.17699999999999999</v>
      </c>
      <c r="J933" s="31">
        <v>0.43333333299999999</v>
      </c>
      <c r="K933" s="31">
        <v>3.2000000000000001E-2</v>
      </c>
      <c r="L933" s="29">
        <f t="shared" si="14"/>
        <v>2.4473140495867769</v>
      </c>
    </row>
    <row r="934" spans="1:12" x14ac:dyDescent="0.2">
      <c r="A934">
        <v>3290</v>
      </c>
      <c r="B934" s="43">
        <v>61</v>
      </c>
      <c r="C934" s="43">
        <v>61</v>
      </c>
      <c r="D934" s="43">
        <v>27</v>
      </c>
      <c r="E934" s="31">
        <v>0.443</v>
      </c>
      <c r="F934" s="31">
        <v>0.246</v>
      </c>
      <c r="G934" s="31">
        <v>0.26200000000000001</v>
      </c>
      <c r="H934" s="31">
        <v>0.311</v>
      </c>
      <c r="I934" s="31">
        <v>0.13100000000000001</v>
      </c>
      <c r="J934" s="31">
        <v>0.46551724100000003</v>
      </c>
      <c r="K934" s="31">
        <v>4.9000000000000002E-2</v>
      </c>
      <c r="L934" s="29">
        <f t="shared" si="14"/>
        <v>2.3417455310199795</v>
      </c>
    </row>
    <row r="935" spans="1:12" x14ac:dyDescent="0.2">
      <c r="A935">
        <v>3291</v>
      </c>
      <c r="B935" s="43">
        <v>288</v>
      </c>
      <c r="C935" s="43">
        <v>288</v>
      </c>
      <c r="D935" s="43">
        <v>133</v>
      </c>
      <c r="E935" s="31">
        <v>0.46200000000000002</v>
      </c>
      <c r="F935" s="31">
        <v>0.27400000000000002</v>
      </c>
      <c r="G935" s="31">
        <v>0.25700000000000001</v>
      </c>
      <c r="H935" s="31">
        <v>0.29899999999999999</v>
      </c>
      <c r="I935" s="31">
        <v>0.16300000000000001</v>
      </c>
      <c r="J935" s="31">
        <v>0.46503496500000002</v>
      </c>
      <c r="K935" s="31">
        <v>7.0000000000000001E-3</v>
      </c>
      <c r="L935" s="29">
        <f t="shared" si="14"/>
        <v>2.3534743202416921</v>
      </c>
    </row>
    <row r="936" spans="1:12" x14ac:dyDescent="0.2">
      <c r="A936">
        <v>3292</v>
      </c>
      <c r="B936" s="43">
        <v>320</v>
      </c>
      <c r="C936" s="43">
        <v>320</v>
      </c>
      <c r="D936" s="43">
        <v>119</v>
      </c>
      <c r="E936" s="31">
        <v>0.372</v>
      </c>
      <c r="F936" s="31">
        <v>0.375</v>
      </c>
      <c r="G936" s="31">
        <v>0.25</v>
      </c>
      <c r="H936" s="31">
        <v>0.219</v>
      </c>
      <c r="I936" s="31">
        <v>0.153</v>
      </c>
      <c r="J936" s="31">
        <v>0.37304075199999998</v>
      </c>
      <c r="K936" s="31">
        <v>3.0000000000000001E-3</v>
      </c>
      <c r="L936" s="29">
        <f t="shared" si="14"/>
        <v>2.1504513540621866</v>
      </c>
    </row>
    <row r="937" spans="1:12" x14ac:dyDescent="0.2">
      <c r="A937">
        <v>3293</v>
      </c>
      <c r="B937" s="43">
        <v>246</v>
      </c>
      <c r="C937" s="43">
        <v>246</v>
      </c>
      <c r="D937" s="43">
        <v>97</v>
      </c>
      <c r="E937" s="31">
        <v>0.39400000000000002</v>
      </c>
      <c r="F937" s="31">
        <v>0.28499999999999998</v>
      </c>
      <c r="G937" s="31">
        <v>0.313</v>
      </c>
      <c r="H937" s="31">
        <v>0.22800000000000001</v>
      </c>
      <c r="I937" s="31">
        <v>0.16700000000000001</v>
      </c>
      <c r="J937" s="31">
        <v>0.39754098399999999</v>
      </c>
      <c r="K937" s="31">
        <v>8.0000000000000002E-3</v>
      </c>
      <c r="L937" s="29">
        <f t="shared" si="14"/>
        <v>2.2812500000000004</v>
      </c>
    </row>
    <row r="938" spans="1:12" x14ac:dyDescent="0.2">
      <c r="A938">
        <v>3295</v>
      </c>
      <c r="B938" s="43">
        <v>88</v>
      </c>
      <c r="C938" s="43">
        <v>94</v>
      </c>
      <c r="D938" s="43">
        <v>36</v>
      </c>
      <c r="E938" s="31">
        <v>0.38300000000000001</v>
      </c>
      <c r="F938" s="31">
        <v>0.20499999999999999</v>
      </c>
      <c r="G938" s="31">
        <v>0.39800000000000002</v>
      </c>
      <c r="H938" s="31">
        <v>0.22700000000000001</v>
      </c>
      <c r="I938" s="31">
        <v>0.114</v>
      </c>
      <c r="J938" s="31">
        <v>0.36144578300000002</v>
      </c>
      <c r="K938" s="31">
        <v>5.7000000000000002E-2</v>
      </c>
      <c r="L938" s="29">
        <f t="shared" si="14"/>
        <v>2.2672322375397673</v>
      </c>
    </row>
    <row r="939" spans="1:12" x14ac:dyDescent="0.2">
      <c r="A939">
        <v>3296</v>
      </c>
      <c r="B939" s="43">
        <v>673</v>
      </c>
      <c r="C939" s="43">
        <v>673</v>
      </c>
      <c r="D939" s="43">
        <v>510</v>
      </c>
      <c r="E939" s="31">
        <v>0.75800000000000001</v>
      </c>
      <c r="F939" s="31">
        <v>9.1999999999999998E-2</v>
      </c>
      <c r="G939" s="31">
        <v>0.14099999999999999</v>
      </c>
      <c r="H939" s="31">
        <v>0.193</v>
      </c>
      <c r="I939" s="31">
        <v>0.56499999999999995</v>
      </c>
      <c r="J939" s="31">
        <v>0.76461769099999999</v>
      </c>
      <c r="K939" s="31">
        <v>8.9999999999999993E-3</v>
      </c>
      <c r="L939" s="29">
        <f t="shared" si="14"/>
        <v>3.24217961654894</v>
      </c>
    </row>
    <row r="940" spans="1:12" x14ac:dyDescent="0.2">
      <c r="A940">
        <v>3297</v>
      </c>
      <c r="B940" s="43">
        <v>396</v>
      </c>
      <c r="C940" s="43">
        <v>396</v>
      </c>
      <c r="D940" s="43">
        <v>164</v>
      </c>
      <c r="E940" s="31">
        <v>0.41399999999999998</v>
      </c>
      <c r="F940" s="31">
        <v>0.28999999999999998</v>
      </c>
      <c r="G940" s="31">
        <v>0.29299999999999998</v>
      </c>
      <c r="H940" s="31">
        <v>0.23699999999999999</v>
      </c>
      <c r="I940" s="31">
        <v>0.17699999999999999</v>
      </c>
      <c r="J940" s="31">
        <v>0.41518987299999999</v>
      </c>
      <c r="K940" s="31">
        <v>3.0000000000000001E-3</v>
      </c>
      <c r="L940" s="29">
        <f t="shared" si="14"/>
        <v>2.3019057171514543</v>
      </c>
    </row>
    <row r="941" spans="1:12" x14ac:dyDescent="0.2">
      <c r="A941">
        <v>3298</v>
      </c>
      <c r="B941" s="43">
        <v>185</v>
      </c>
      <c r="C941" s="43">
        <v>185</v>
      </c>
      <c r="D941" s="43">
        <v>90</v>
      </c>
      <c r="E941" s="31">
        <v>0.48599999999999999</v>
      </c>
      <c r="F941" s="31">
        <v>0.157</v>
      </c>
      <c r="G941" s="31">
        <v>0.35699999999999998</v>
      </c>
      <c r="H941" s="31">
        <v>0.26500000000000001</v>
      </c>
      <c r="I941" s="31">
        <v>0.222</v>
      </c>
      <c r="J941" s="31">
        <v>0.486486486</v>
      </c>
      <c r="K941" s="31">
        <v>0</v>
      </c>
      <c r="L941" s="29">
        <f t="shared" si="14"/>
        <v>2.5539999999999998</v>
      </c>
    </row>
    <row r="942" spans="1:12" x14ac:dyDescent="0.2">
      <c r="A942">
        <v>3299</v>
      </c>
      <c r="B942" s="43">
        <v>219</v>
      </c>
      <c r="C942" s="43">
        <v>219</v>
      </c>
      <c r="D942" s="43">
        <v>157</v>
      </c>
      <c r="E942" s="31">
        <v>0.71699999999999997</v>
      </c>
      <c r="F942" s="31">
        <v>7.8E-2</v>
      </c>
      <c r="G942" s="31">
        <v>0.20499999999999999</v>
      </c>
      <c r="H942" s="31">
        <v>0.33800000000000002</v>
      </c>
      <c r="I942" s="31">
        <v>0.379</v>
      </c>
      <c r="J942" s="31">
        <v>0.71689497700000004</v>
      </c>
      <c r="K942" s="31">
        <v>0</v>
      </c>
      <c r="L942" s="29">
        <f t="shared" si="14"/>
        <v>3.0179999999999998</v>
      </c>
    </row>
    <row r="943" spans="1:12" x14ac:dyDescent="0.2">
      <c r="A943">
        <v>3300</v>
      </c>
      <c r="B943" s="43">
        <v>997</v>
      </c>
      <c r="C943" s="43">
        <v>997</v>
      </c>
      <c r="D943" s="43">
        <v>310</v>
      </c>
      <c r="E943" s="31">
        <v>0.311</v>
      </c>
      <c r="F943" s="31">
        <v>0.42099999999999999</v>
      </c>
      <c r="G943" s="31">
        <v>0.26300000000000001</v>
      </c>
      <c r="H943" s="31">
        <v>0.14599999999999999</v>
      </c>
      <c r="I943" s="31">
        <v>0.16400000000000001</v>
      </c>
      <c r="J943" s="31">
        <v>0.3125</v>
      </c>
      <c r="K943" s="31">
        <v>5.0000000000000001E-3</v>
      </c>
      <c r="L943" s="29">
        <f t="shared" si="14"/>
        <v>2.051256281407035</v>
      </c>
    </row>
    <row r="944" spans="1:12" x14ac:dyDescent="0.2">
      <c r="A944">
        <v>3301</v>
      </c>
      <c r="B944" s="43">
        <v>218</v>
      </c>
      <c r="C944" s="43">
        <v>218</v>
      </c>
      <c r="D944" s="43">
        <v>67</v>
      </c>
      <c r="E944" s="31">
        <v>0.307</v>
      </c>
      <c r="F944" s="31">
        <v>0.376</v>
      </c>
      <c r="G944" s="31">
        <v>0.307</v>
      </c>
      <c r="H944" s="31">
        <v>0.20599999999999999</v>
      </c>
      <c r="I944" s="31">
        <v>0.10100000000000001</v>
      </c>
      <c r="J944" s="31">
        <v>0.31018518499999997</v>
      </c>
      <c r="K944" s="31">
        <v>8.9999999999999993E-3</v>
      </c>
      <c r="L944" s="29">
        <f t="shared" si="14"/>
        <v>2.0302724520686177</v>
      </c>
    </row>
    <row r="945" spans="1:12" x14ac:dyDescent="0.2">
      <c r="A945">
        <v>3302</v>
      </c>
      <c r="B945" s="43">
        <v>296</v>
      </c>
      <c r="C945" s="43">
        <v>296</v>
      </c>
      <c r="D945" s="43">
        <v>136</v>
      </c>
      <c r="E945" s="31">
        <v>0.45900000000000002</v>
      </c>
      <c r="F945" s="31">
        <v>0.253</v>
      </c>
      <c r="G945" s="31">
        <v>0.27400000000000002</v>
      </c>
      <c r="H945" s="31">
        <v>0.27400000000000002</v>
      </c>
      <c r="I945" s="31">
        <v>0.186</v>
      </c>
      <c r="J945" s="31">
        <v>0.465753425</v>
      </c>
      <c r="K945" s="31">
        <v>1.4E-2</v>
      </c>
      <c r="L945" s="29">
        <f t="shared" si="14"/>
        <v>2.400608519269777</v>
      </c>
    </row>
    <row r="946" spans="1:12" x14ac:dyDescent="0.2">
      <c r="A946">
        <v>3303</v>
      </c>
      <c r="B946" s="43">
        <v>345</v>
      </c>
      <c r="C946" s="43">
        <v>345</v>
      </c>
      <c r="D946" s="43">
        <v>173</v>
      </c>
      <c r="E946" s="31">
        <v>0.501</v>
      </c>
      <c r="F946" s="31">
        <v>0.255</v>
      </c>
      <c r="G946" s="31">
        <v>0.22600000000000001</v>
      </c>
      <c r="H946" s="31">
        <v>0.249</v>
      </c>
      <c r="I946" s="31">
        <v>0.252</v>
      </c>
      <c r="J946" s="31">
        <v>0.51032448399999997</v>
      </c>
      <c r="K946" s="31">
        <v>1.7000000000000001E-2</v>
      </c>
      <c r="L946" s="29">
        <f t="shared" si="14"/>
        <v>2.5045778229908446</v>
      </c>
    </row>
    <row r="947" spans="1:12" x14ac:dyDescent="0.2">
      <c r="A947">
        <v>3304</v>
      </c>
      <c r="B947" s="43">
        <v>320</v>
      </c>
      <c r="C947" s="43">
        <v>320</v>
      </c>
      <c r="D947" s="43">
        <v>143</v>
      </c>
      <c r="E947" s="31">
        <v>0.44700000000000001</v>
      </c>
      <c r="F947" s="31">
        <v>0.28799999999999998</v>
      </c>
      <c r="G947" s="31">
        <v>0.24399999999999999</v>
      </c>
      <c r="H947" s="31">
        <v>0.24099999999999999</v>
      </c>
      <c r="I947" s="31">
        <v>0.20599999999999999</v>
      </c>
      <c r="J947" s="31">
        <v>0.45686901000000002</v>
      </c>
      <c r="K947" s="31">
        <v>2.1999999999999999E-2</v>
      </c>
      <c r="L947" s="29">
        <f t="shared" si="14"/>
        <v>2.3752556237218814</v>
      </c>
    </row>
    <row r="948" spans="1:12" x14ac:dyDescent="0.2">
      <c r="A948">
        <v>3305</v>
      </c>
      <c r="B948" s="43">
        <v>241</v>
      </c>
      <c r="C948" s="43">
        <v>241</v>
      </c>
      <c r="D948" s="43">
        <v>149</v>
      </c>
      <c r="E948" s="31">
        <v>0.61799999999999999</v>
      </c>
      <c r="F948" s="31">
        <v>0.16200000000000001</v>
      </c>
      <c r="G948" s="31">
        <v>0.22</v>
      </c>
      <c r="H948" s="31">
        <v>0.23200000000000001</v>
      </c>
      <c r="I948" s="31">
        <v>0.38600000000000001</v>
      </c>
      <c r="J948" s="31">
        <v>0.618257261</v>
      </c>
      <c r="K948" s="31">
        <v>0</v>
      </c>
      <c r="L948" s="29">
        <f t="shared" si="14"/>
        <v>2.8420000000000001</v>
      </c>
    </row>
    <row r="949" spans="1:12" x14ac:dyDescent="0.2">
      <c r="A949">
        <v>3307</v>
      </c>
      <c r="B949" s="43">
        <v>140</v>
      </c>
      <c r="C949" s="43">
        <v>140</v>
      </c>
      <c r="D949" s="43">
        <v>80</v>
      </c>
      <c r="E949" s="31">
        <v>0.57099999999999995</v>
      </c>
      <c r="F949" s="31">
        <v>0.13600000000000001</v>
      </c>
      <c r="G949" s="31">
        <v>0.25700000000000001</v>
      </c>
      <c r="H949" s="31">
        <v>0.307</v>
      </c>
      <c r="I949" s="31">
        <v>0.26400000000000001</v>
      </c>
      <c r="J949" s="31">
        <v>0.592592593</v>
      </c>
      <c r="K949" s="31">
        <v>3.5999999999999997E-2</v>
      </c>
      <c r="L949" s="29">
        <f t="shared" si="14"/>
        <v>2.7251037344398346</v>
      </c>
    </row>
    <row r="950" spans="1:12" x14ac:dyDescent="0.2">
      <c r="A950">
        <v>3309</v>
      </c>
      <c r="B950" s="43">
        <v>248</v>
      </c>
      <c r="C950" s="43">
        <v>248</v>
      </c>
      <c r="D950" s="43">
        <v>171</v>
      </c>
      <c r="E950" s="31">
        <v>0.69</v>
      </c>
      <c r="F950" s="31">
        <v>0.10100000000000001</v>
      </c>
      <c r="G950" s="31">
        <v>0.20200000000000001</v>
      </c>
      <c r="H950" s="31">
        <v>0.29399999999999998</v>
      </c>
      <c r="I950" s="31">
        <v>0.39500000000000002</v>
      </c>
      <c r="J950" s="31">
        <v>0.69512195099999996</v>
      </c>
      <c r="K950" s="31">
        <v>8.0000000000000002E-3</v>
      </c>
      <c r="L950" s="29">
        <f t="shared" si="14"/>
        <v>2.990927419354839</v>
      </c>
    </row>
    <row r="951" spans="1:12" x14ac:dyDescent="0.2">
      <c r="A951">
        <v>3310</v>
      </c>
      <c r="B951" s="43">
        <v>117</v>
      </c>
      <c r="C951" s="43">
        <v>117</v>
      </c>
      <c r="D951" s="43">
        <v>51</v>
      </c>
      <c r="E951" s="31">
        <v>0.436</v>
      </c>
      <c r="F951" s="31">
        <v>0.28199999999999997</v>
      </c>
      <c r="G951" s="31">
        <v>0.26500000000000001</v>
      </c>
      <c r="H951" s="31">
        <v>0.19700000000000001</v>
      </c>
      <c r="I951" s="31">
        <v>0.23899999999999999</v>
      </c>
      <c r="J951" s="31">
        <v>0.44347826099999998</v>
      </c>
      <c r="K951" s="31">
        <v>1.7000000000000001E-2</v>
      </c>
      <c r="L951" s="29">
        <f t="shared" si="14"/>
        <v>2.399796541200407</v>
      </c>
    </row>
    <row r="952" spans="1:12" x14ac:dyDescent="0.2">
      <c r="A952">
        <v>3311</v>
      </c>
      <c r="E952" s="31">
        <v>0.38200000000000001</v>
      </c>
      <c r="F952" s="31">
        <v>0.38200000000000001</v>
      </c>
      <c r="G952" s="31">
        <v>0.20599999999999999</v>
      </c>
      <c r="H952" s="31">
        <v>0.20599999999999999</v>
      </c>
      <c r="I952" s="31">
        <v>0.17599999999999999</v>
      </c>
      <c r="J952" s="31">
        <v>0.393939394</v>
      </c>
      <c r="K952" s="31">
        <v>2.9000000000000001E-2</v>
      </c>
      <c r="L952" s="29">
        <f t="shared" si="14"/>
        <v>2.1791967044284242</v>
      </c>
    </row>
    <row r="953" spans="1:12" x14ac:dyDescent="0.2">
      <c r="A953">
        <v>3312</v>
      </c>
      <c r="B953" s="43">
        <v>271</v>
      </c>
      <c r="C953" s="43">
        <v>271</v>
      </c>
      <c r="D953" s="43">
        <v>145</v>
      </c>
      <c r="E953" s="31">
        <v>0.53500000000000003</v>
      </c>
      <c r="F953" s="31">
        <v>0.22500000000000001</v>
      </c>
      <c r="G953" s="31">
        <v>0.24</v>
      </c>
      <c r="H953" s="31">
        <v>0.23200000000000001</v>
      </c>
      <c r="I953" s="31">
        <v>0.30299999999999999</v>
      </c>
      <c r="J953" s="31">
        <v>0.53505535100000001</v>
      </c>
      <c r="K953" s="31">
        <v>0</v>
      </c>
      <c r="L953" s="29">
        <f t="shared" si="14"/>
        <v>2.613</v>
      </c>
    </row>
    <row r="954" spans="1:12" x14ac:dyDescent="0.2">
      <c r="A954">
        <v>3313</v>
      </c>
      <c r="B954" s="43">
        <v>932</v>
      </c>
      <c r="C954" s="43">
        <v>932</v>
      </c>
      <c r="D954" s="43">
        <v>413</v>
      </c>
      <c r="E954" s="31">
        <v>0.443</v>
      </c>
      <c r="F954" s="31">
        <v>0.30299999999999999</v>
      </c>
      <c r="G954" s="31">
        <v>0.22900000000000001</v>
      </c>
      <c r="H954" s="31">
        <v>0.23899999999999999</v>
      </c>
      <c r="I954" s="31">
        <v>0.20399999999999999</v>
      </c>
      <c r="J954" s="31">
        <v>0.45484581499999999</v>
      </c>
      <c r="K954" s="31">
        <v>2.5999999999999999E-2</v>
      </c>
      <c r="L954" s="29">
        <f t="shared" si="14"/>
        <v>2.35523613963039</v>
      </c>
    </row>
    <row r="955" spans="1:12" x14ac:dyDescent="0.2">
      <c r="A955">
        <v>3314</v>
      </c>
      <c r="B955" s="43">
        <v>97</v>
      </c>
      <c r="C955" s="43">
        <v>97</v>
      </c>
      <c r="D955" s="43">
        <v>16</v>
      </c>
      <c r="E955" s="31">
        <v>0.16500000000000001</v>
      </c>
      <c r="F955" s="31">
        <v>0.47399999999999998</v>
      </c>
      <c r="G955" s="31">
        <v>0.36099999999999999</v>
      </c>
      <c r="H955" s="31">
        <v>0.155</v>
      </c>
      <c r="I955" s="31">
        <v>0.01</v>
      </c>
      <c r="J955" s="31">
        <v>0.16494845399999999</v>
      </c>
      <c r="K955" s="31">
        <v>0</v>
      </c>
      <c r="L955" s="29">
        <f t="shared" si="14"/>
        <v>1.7010000000000001</v>
      </c>
    </row>
    <row r="956" spans="1:12" x14ac:dyDescent="0.2">
      <c r="A956">
        <v>3315</v>
      </c>
      <c r="B956" s="43">
        <v>166</v>
      </c>
      <c r="C956" s="43">
        <v>166</v>
      </c>
      <c r="D956" s="43">
        <v>37</v>
      </c>
      <c r="E956" s="31">
        <v>0.223</v>
      </c>
      <c r="F956" s="31">
        <v>0.48799999999999999</v>
      </c>
      <c r="G956" s="31">
        <v>0.27100000000000002</v>
      </c>
      <c r="H956" s="31">
        <v>0.17499999999999999</v>
      </c>
      <c r="I956" s="31">
        <v>4.8000000000000001E-2</v>
      </c>
      <c r="J956" s="31">
        <v>0.22699386499999999</v>
      </c>
      <c r="K956" s="31">
        <v>1.7999999999999999E-2</v>
      </c>
      <c r="L956" s="29">
        <f t="shared" si="14"/>
        <v>1.7790224032586557</v>
      </c>
    </row>
    <row r="957" spans="1:12" x14ac:dyDescent="0.2">
      <c r="A957">
        <v>3316</v>
      </c>
      <c r="B957" s="43">
        <v>456</v>
      </c>
      <c r="C957" s="43">
        <v>456</v>
      </c>
      <c r="D957" s="43">
        <v>190</v>
      </c>
      <c r="E957" s="31">
        <v>0.41699999999999998</v>
      </c>
      <c r="F957" s="31">
        <v>0.28299999999999997</v>
      </c>
      <c r="G957" s="31">
        <v>0.29599999999999999</v>
      </c>
      <c r="H957" s="31">
        <v>0.23200000000000001</v>
      </c>
      <c r="I957" s="31">
        <v>0.184</v>
      </c>
      <c r="J957" s="31">
        <v>0.41850220300000002</v>
      </c>
      <c r="K957" s="31">
        <v>4.0000000000000001E-3</v>
      </c>
      <c r="L957" s="29">
        <f t="shared" si="14"/>
        <v>2.3162650602409642</v>
      </c>
    </row>
    <row r="958" spans="1:12" x14ac:dyDescent="0.2">
      <c r="A958">
        <v>3317</v>
      </c>
      <c r="B958" s="43">
        <v>92</v>
      </c>
      <c r="C958" s="43">
        <v>92</v>
      </c>
      <c r="D958" s="43">
        <v>35</v>
      </c>
      <c r="E958" s="31">
        <v>0.38</v>
      </c>
      <c r="F958" s="31">
        <v>0.33700000000000002</v>
      </c>
      <c r="G958" s="31">
        <v>0.27200000000000002</v>
      </c>
      <c r="H958" s="31">
        <v>0.20699999999999999</v>
      </c>
      <c r="I958" s="31">
        <v>0.17399999999999999</v>
      </c>
      <c r="J958" s="31">
        <v>0.38461538499999998</v>
      </c>
      <c r="K958" s="31">
        <v>1.0999999999999999E-2</v>
      </c>
      <c r="L958" s="29">
        <f t="shared" si="14"/>
        <v>2.2224469160768452</v>
      </c>
    </row>
    <row r="959" spans="1:12" x14ac:dyDescent="0.2">
      <c r="A959">
        <v>3318</v>
      </c>
      <c r="B959" s="43">
        <v>553</v>
      </c>
      <c r="C959" s="43">
        <v>553</v>
      </c>
      <c r="D959" s="43">
        <v>278</v>
      </c>
      <c r="E959" s="31">
        <v>0.503</v>
      </c>
      <c r="F959" s="31">
        <v>0.22600000000000001</v>
      </c>
      <c r="G959" s="31">
        <v>0.255</v>
      </c>
      <c r="H959" s="31">
        <v>0.221</v>
      </c>
      <c r="I959" s="31">
        <v>0.28199999999999997</v>
      </c>
      <c r="J959" s="31">
        <v>0.51102941199999996</v>
      </c>
      <c r="K959" s="31">
        <v>1.6E-2</v>
      </c>
      <c r="L959" s="29">
        <f t="shared" si="14"/>
        <v>2.5680894308943092</v>
      </c>
    </row>
    <row r="960" spans="1:12" x14ac:dyDescent="0.2">
      <c r="A960">
        <v>3319</v>
      </c>
      <c r="B960" s="43">
        <v>477</v>
      </c>
      <c r="C960" s="43">
        <v>477</v>
      </c>
      <c r="D960" s="43">
        <v>293</v>
      </c>
      <c r="E960" s="31">
        <v>0.61399999999999999</v>
      </c>
      <c r="F960" s="31">
        <v>0.13200000000000001</v>
      </c>
      <c r="G960" s="31">
        <v>0.23100000000000001</v>
      </c>
      <c r="H960" s="31">
        <v>0.245</v>
      </c>
      <c r="I960" s="31">
        <v>0.36899999999999999</v>
      </c>
      <c r="J960" s="31">
        <v>0.62875536499999995</v>
      </c>
      <c r="K960" s="31">
        <v>2.3E-2</v>
      </c>
      <c r="L960" s="29">
        <f t="shared" si="14"/>
        <v>2.8710337768679635</v>
      </c>
    </row>
    <row r="961" spans="1:12" x14ac:dyDescent="0.2">
      <c r="A961">
        <v>3320</v>
      </c>
      <c r="B961" s="43">
        <v>1070</v>
      </c>
      <c r="C961" s="43">
        <v>1070</v>
      </c>
      <c r="D961" s="43">
        <v>238</v>
      </c>
      <c r="E961" s="31">
        <v>0.222</v>
      </c>
      <c r="F961" s="31">
        <v>0.436</v>
      </c>
      <c r="G961" s="31">
        <v>0.28100000000000003</v>
      </c>
      <c r="H961" s="31">
        <v>0.13300000000000001</v>
      </c>
      <c r="I961" s="31">
        <v>0.09</v>
      </c>
      <c r="J961" s="31">
        <v>0.23658051699999999</v>
      </c>
      <c r="K961" s="31">
        <v>0.06</v>
      </c>
      <c r="L961" s="29">
        <f t="shared" si="14"/>
        <v>1.8691489361702129</v>
      </c>
    </row>
    <row r="962" spans="1:12" x14ac:dyDescent="0.2">
      <c r="A962">
        <v>3321</v>
      </c>
      <c r="B962" s="43">
        <v>167</v>
      </c>
      <c r="C962" s="43">
        <v>167</v>
      </c>
      <c r="D962" s="43">
        <v>123</v>
      </c>
      <c r="E962" s="31">
        <v>0.73699999999999999</v>
      </c>
      <c r="F962" s="31">
        <v>0.10199999999999999</v>
      </c>
      <c r="G962" s="31">
        <v>0.15</v>
      </c>
      <c r="H962" s="31">
        <v>0.317</v>
      </c>
      <c r="I962" s="31">
        <v>0.41899999999999998</v>
      </c>
      <c r="J962" s="31">
        <v>0.74545454499999997</v>
      </c>
      <c r="K962" s="31">
        <v>1.2E-2</v>
      </c>
      <c r="L962" s="29">
        <f t="shared" si="14"/>
        <v>3.0657894736842106</v>
      </c>
    </row>
    <row r="963" spans="1:12" x14ac:dyDescent="0.2">
      <c r="A963">
        <v>3322</v>
      </c>
      <c r="B963" s="43">
        <v>573</v>
      </c>
      <c r="C963" s="43">
        <v>573</v>
      </c>
      <c r="D963" s="43">
        <v>164</v>
      </c>
      <c r="E963" s="31">
        <v>0.28599999999999998</v>
      </c>
      <c r="F963" s="31">
        <v>0.39400000000000002</v>
      </c>
      <c r="G963" s="31">
        <v>0.30499999999999999</v>
      </c>
      <c r="H963" s="31">
        <v>0.16200000000000001</v>
      </c>
      <c r="I963" s="31">
        <v>0.124</v>
      </c>
      <c r="J963" s="31">
        <v>0.29026548699999999</v>
      </c>
      <c r="K963" s="31">
        <v>1.4E-2</v>
      </c>
      <c r="L963" s="29">
        <f t="shared" ref="L963:L1026" si="15">(F963+2*G963+3*H963+4*I963)/(1-K963)</f>
        <v>2.0141987829614605</v>
      </c>
    </row>
    <row r="964" spans="1:12" x14ac:dyDescent="0.2">
      <c r="A964">
        <v>3323</v>
      </c>
      <c r="B964" s="43">
        <v>185</v>
      </c>
      <c r="C964" s="43">
        <v>185</v>
      </c>
      <c r="D964" s="43">
        <v>87</v>
      </c>
      <c r="E964" s="31">
        <v>0.47</v>
      </c>
      <c r="F964" s="31">
        <v>0.25900000000000001</v>
      </c>
      <c r="G964" s="31">
        <v>0.254</v>
      </c>
      <c r="H964" s="31">
        <v>0.31900000000000001</v>
      </c>
      <c r="I964" s="31">
        <v>0.151</v>
      </c>
      <c r="J964" s="31">
        <v>0.47802197800000001</v>
      </c>
      <c r="K964" s="31">
        <v>1.6E-2</v>
      </c>
      <c r="L964" s="29">
        <f t="shared" si="15"/>
        <v>2.3658536585365857</v>
      </c>
    </row>
    <row r="965" spans="1:12" x14ac:dyDescent="0.2">
      <c r="A965">
        <v>3324</v>
      </c>
      <c r="B965" s="43">
        <v>736</v>
      </c>
      <c r="C965" s="43">
        <v>736</v>
      </c>
      <c r="D965" s="43">
        <v>144</v>
      </c>
      <c r="E965" s="31">
        <v>0.19600000000000001</v>
      </c>
      <c r="F965" s="31">
        <v>0.52900000000000003</v>
      </c>
      <c r="G965" s="31">
        <v>0.26600000000000001</v>
      </c>
      <c r="H965" s="31">
        <v>0.14899999999999999</v>
      </c>
      <c r="I965" s="31">
        <v>4.5999999999999999E-2</v>
      </c>
      <c r="J965" s="31">
        <v>0.197530864</v>
      </c>
      <c r="K965" s="31">
        <v>0.01</v>
      </c>
      <c r="L965" s="29">
        <f t="shared" si="15"/>
        <v>1.709090909090909</v>
      </c>
    </row>
    <row r="966" spans="1:12" x14ac:dyDescent="0.2">
      <c r="A966">
        <v>3325</v>
      </c>
      <c r="B966" s="43">
        <v>215</v>
      </c>
      <c r="C966" s="43">
        <v>215</v>
      </c>
      <c r="D966" s="43">
        <v>82</v>
      </c>
      <c r="E966" s="31">
        <v>0.38100000000000001</v>
      </c>
      <c r="F966" s="31">
        <v>0.28799999999999998</v>
      </c>
      <c r="G966" s="31">
        <v>0.32100000000000001</v>
      </c>
      <c r="H966" s="31">
        <v>0.20499999999999999</v>
      </c>
      <c r="I966" s="31">
        <v>0.17699999999999999</v>
      </c>
      <c r="J966" s="31">
        <v>0.38497652599999999</v>
      </c>
      <c r="K966" s="31">
        <v>8.9999999999999993E-3</v>
      </c>
      <c r="L966" s="29">
        <f t="shared" si="15"/>
        <v>2.2734611503531785</v>
      </c>
    </row>
    <row r="967" spans="1:12" x14ac:dyDescent="0.2">
      <c r="A967">
        <v>3326</v>
      </c>
      <c r="B967" s="43">
        <v>86</v>
      </c>
      <c r="C967" s="43">
        <v>86</v>
      </c>
      <c r="D967" s="43">
        <v>36</v>
      </c>
      <c r="E967" s="31">
        <v>0.41899999999999998</v>
      </c>
      <c r="F967" s="31">
        <v>0.24399999999999999</v>
      </c>
      <c r="G967" s="31">
        <v>0.33700000000000002</v>
      </c>
      <c r="H967" s="31">
        <v>0.221</v>
      </c>
      <c r="I967" s="31">
        <v>0.19800000000000001</v>
      </c>
      <c r="J967" s="31">
        <v>0.41860465099999999</v>
      </c>
      <c r="K967" s="31">
        <v>0</v>
      </c>
      <c r="L967" s="29">
        <f t="shared" si="15"/>
        <v>2.3730000000000002</v>
      </c>
    </row>
    <row r="968" spans="1:12" x14ac:dyDescent="0.2">
      <c r="A968">
        <v>3327</v>
      </c>
      <c r="B968" s="43">
        <v>171</v>
      </c>
      <c r="C968" s="43">
        <v>171</v>
      </c>
      <c r="D968" s="43">
        <v>37</v>
      </c>
      <c r="E968" s="31">
        <v>0.216</v>
      </c>
      <c r="F968" s="31">
        <v>0.45</v>
      </c>
      <c r="G968" s="31">
        <v>0.24</v>
      </c>
      <c r="H968" s="31">
        <v>0.152</v>
      </c>
      <c r="I968" s="31">
        <v>6.4000000000000001E-2</v>
      </c>
      <c r="J968" s="31">
        <v>0.23870967700000001</v>
      </c>
      <c r="K968" s="31">
        <v>9.4E-2</v>
      </c>
      <c r="L968" s="29">
        <f t="shared" si="15"/>
        <v>1.8123620309050772</v>
      </c>
    </row>
    <row r="969" spans="1:12" x14ac:dyDescent="0.2">
      <c r="A969">
        <v>3328</v>
      </c>
      <c r="B969" s="43">
        <v>264</v>
      </c>
      <c r="C969" s="43">
        <v>264</v>
      </c>
      <c r="D969" s="43">
        <v>121</v>
      </c>
      <c r="E969" s="31">
        <v>0.45800000000000002</v>
      </c>
      <c r="F969" s="31">
        <v>0.28399999999999997</v>
      </c>
      <c r="G969" s="31">
        <v>0.23100000000000001</v>
      </c>
      <c r="H969" s="31">
        <v>0.25800000000000001</v>
      </c>
      <c r="I969" s="31">
        <v>0.20100000000000001</v>
      </c>
      <c r="J969" s="31">
        <v>0.47081712100000001</v>
      </c>
      <c r="K969" s="31">
        <v>2.7E-2</v>
      </c>
      <c r="L969" s="29">
        <f t="shared" si="15"/>
        <v>2.3884892086330933</v>
      </c>
    </row>
    <row r="970" spans="1:12" x14ac:dyDescent="0.2">
      <c r="A970">
        <v>3329</v>
      </c>
      <c r="B970" s="43">
        <v>234</v>
      </c>
      <c r="C970" s="43">
        <v>234</v>
      </c>
      <c r="D970" s="43">
        <v>55</v>
      </c>
      <c r="E970" s="31">
        <v>0.23499999999999999</v>
      </c>
      <c r="F970" s="31">
        <v>0.504</v>
      </c>
      <c r="G970" s="31">
        <v>0.26100000000000001</v>
      </c>
      <c r="H970" s="31">
        <v>0.14099999999999999</v>
      </c>
      <c r="I970" s="31">
        <v>9.4E-2</v>
      </c>
      <c r="J970" s="31">
        <v>0.235042735</v>
      </c>
      <c r="K970" s="31">
        <v>0</v>
      </c>
      <c r="L970" s="29">
        <f t="shared" si="15"/>
        <v>1.8249999999999997</v>
      </c>
    </row>
    <row r="971" spans="1:12" x14ac:dyDescent="0.2">
      <c r="A971">
        <v>3330</v>
      </c>
      <c r="B971" s="43">
        <v>294</v>
      </c>
      <c r="C971" s="43">
        <v>294</v>
      </c>
      <c r="D971" s="43">
        <v>112</v>
      </c>
      <c r="E971" s="31">
        <v>0.38100000000000001</v>
      </c>
      <c r="F971" s="31">
        <v>0.27200000000000002</v>
      </c>
      <c r="G971" s="31">
        <v>0.27200000000000002</v>
      </c>
      <c r="H971" s="31">
        <v>0.255</v>
      </c>
      <c r="I971" s="31">
        <v>0.126</v>
      </c>
      <c r="J971" s="31">
        <v>0.41176470599999998</v>
      </c>
      <c r="K971" s="31">
        <v>7.4999999999999997E-2</v>
      </c>
      <c r="L971" s="29">
        <f t="shared" si="15"/>
        <v>2.2540540540540541</v>
      </c>
    </row>
    <row r="972" spans="1:12" x14ac:dyDescent="0.2">
      <c r="A972">
        <v>3333</v>
      </c>
      <c r="B972" s="43">
        <v>616</v>
      </c>
      <c r="C972" s="43">
        <v>616</v>
      </c>
      <c r="D972" s="43">
        <v>222</v>
      </c>
      <c r="E972" s="31">
        <v>0.36</v>
      </c>
      <c r="F972" s="31">
        <v>0.39100000000000001</v>
      </c>
      <c r="G972" s="31">
        <v>0.20899999999999999</v>
      </c>
      <c r="H972" s="31">
        <v>0.159</v>
      </c>
      <c r="I972" s="31">
        <v>0.20100000000000001</v>
      </c>
      <c r="J972" s="31">
        <v>0.375</v>
      </c>
      <c r="K972" s="31">
        <v>3.9E-2</v>
      </c>
      <c r="L972" s="29">
        <f t="shared" si="15"/>
        <v>2.1748178980228929</v>
      </c>
    </row>
    <row r="973" spans="1:12" x14ac:dyDescent="0.2">
      <c r="A973">
        <v>3335</v>
      </c>
      <c r="B973" s="43">
        <v>396</v>
      </c>
      <c r="C973" s="43">
        <v>396</v>
      </c>
      <c r="D973" s="43">
        <v>184</v>
      </c>
      <c r="E973" s="31">
        <v>0.46500000000000002</v>
      </c>
      <c r="F973" s="31">
        <v>0.26300000000000001</v>
      </c>
      <c r="G973" s="31">
        <v>0.26</v>
      </c>
      <c r="H973" s="31">
        <v>0.19400000000000001</v>
      </c>
      <c r="I973" s="31">
        <v>0.27</v>
      </c>
      <c r="J973" s="31">
        <v>0.47058823500000002</v>
      </c>
      <c r="K973" s="31">
        <v>1.2999999999999999E-2</v>
      </c>
      <c r="L973" s="29">
        <f t="shared" si="15"/>
        <v>2.4772036474164136</v>
      </c>
    </row>
    <row r="974" spans="1:12" x14ac:dyDescent="0.2">
      <c r="A974">
        <v>3337</v>
      </c>
      <c r="B974" s="43">
        <v>236</v>
      </c>
      <c r="C974" s="43">
        <v>236</v>
      </c>
      <c r="D974" s="43">
        <v>89</v>
      </c>
      <c r="E974" s="31">
        <v>0.377</v>
      </c>
      <c r="F974" s="31">
        <v>0.34699999999999998</v>
      </c>
      <c r="G974" s="31">
        <v>0.27500000000000002</v>
      </c>
      <c r="H974" s="31">
        <v>0.23300000000000001</v>
      </c>
      <c r="I974" s="31">
        <v>0.14399999999999999</v>
      </c>
      <c r="J974" s="31">
        <v>0.377118644</v>
      </c>
      <c r="K974" s="31">
        <v>0</v>
      </c>
      <c r="L974" s="29">
        <f t="shared" si="15"/>
        <v>2.1720000000000002</v>
      </c>
    </row>
    <row r="975" spans="1:12" x14ac:dyDescent="0.2">
      <c r="A975">
        <v>3338</v>
      </c>
      <c r="B975" s="43">
        <v>932</v>
      </c>
      <c r="C975" s="43">
        <v>932</v>
      </c>
      <c r="D975" s="43">
        <v>642</v>
      </c>
      <c r="E975" s="31">
        <v>0.68899999999999995</v>
      </c>
      <c r="F975" s="31">
        <v>0.108</v>
      </c>
      <c r="G975" s="31">
        <v>0.19500000000000001</v>
      </c>
      <c r="H975" s="31">
        <v>0.26300000000000001</v>
      </c>
      <c r="I975" s="31">
        <v>0.42599999999999999</v>
      </c>
      <c r="J975" s="31">
        <v>0.69405405399999998</v>
      </c>
      <c r="K975" s="31">
        <v>8.0000000000000002E-3</v>
      </c>
      <c r="L975" s="29">
        <f t="shared" si="15"/>
        <v>3.0151209677419351</v>
      </c>
    </row>
    <row r="976" spans="1:12" x14ac:dyDescent="0.2">
      <c r="A976">
        <v>3339</v>
      </c>
      <c r="B976" s="43">
        <v>182</v>
      </c>
      <c r="C976" s="43">
        <v>182</v>
      </c>
      <c r="D976" s="43">
        <v>67</v>
      </c>
      <c r="E976" s="31">
        <v>0.36799999999999999</v>
      </c>
      <c r="F976" s="31">
        <v>0.36799999999999999</v>
      </c>
      <c r="G976" s="31">
        <v>0.23100000000000001</v>
      </c>
      <c r="H976" s="31">
        <v>0.17599999999999999</v>
      </c>
      <c r="I976" s="31">
        <v>0.192</v>
      </c>
      <c r="J976" s="31">
        <v>0.38068181800000001</v>
      </c>
      <c r="K976" s="31">
        <v>3.3000000000000002E-2</v>
      </c>
      <c r="L976" s="29">
        <f t="shared" si="15"/>
        <v>2.1985522233712516</v>
      </c>
    </row>
    <row r="977" spans="1:12" x14ac:dyDescent="0.2">
      <c r="A977">
        <v>3341</v>
      </c>
      <c r="B977" s="43">
        <v>1072</v>
      </c>
      <c r="C977" s="43">
        <v>1072</v>
      </c>
      <c r="D977" s="43">
        <v>717</v>
      </c>
      <c r="E977" s="31">
        <v>0.66900000000000004</v>
      </c>
      <c r="F977" s="31">
        <v>0.128</v>
      </c>
      <c r="G977" s="31">
        <v>0.192</v>
      </c>
      <c r="H977" s="31">
        <v>0.24</v>
      </c>
      <c r="I977" s="31">
        <v>0.42899999999999999</v>
      </c>
      <c r="J977" s="31">
        <v>0.67641509399999999</v>
      </c>
      <c r="K977" s="31">
        <v>1.0999999999999999E-2</v>
      </c>
      <c r="L977" s="29">
        <f t="shared" si="15"/>
        <v>2.9807886754297268</v>
      </c>
    </row>
    <row r="978" spans="1:12" x14ac:dyDescent="0.2">
      <c r="A978">
        <v>3343</v>
      </c>
      <c r="B978" s="43">
        <v>372</v>
      </c>
      <c r="C978" s="43">
        <v>372</v>
      </c>
      <c r="D978" s="43">
        <v>200</v>
      </c>
      <c r="E978" s="31">
        <v>0.53800000000000003</v>
      </c>
      <c r="F978" s="31">
        <v>0.20699999999999999</v>
      </c>
      <c r="G978" s="31">
        <v>0.215</v>
      </c>
      <c r="H978" s="31">
        <v>0.23100000000000001</v>
      </c>
      <c r="I978" s="31">
        <v>0.30599999999999999</v>
      </c>
      <c r="J978" s="31">
        <v>0.56022408999999995</v>
      </c>
      <c r="K978" s="31">
        <v>0.04</v>
      </c>
      <c r="L978" s="29">
        <f t="shared" si="15"/>
        <v>2.6604166666666669</v>
      </c>
    </row>
    <row r="979" spans="1:12" x14ac:dyDescent="0.2">
      <c r="A979">
        <v>3344</v>
      </c>
      <c r="B979" s="43">
        <v>303</v>
      </c>
      <c r="C979" s="43">
        <v>303</v>
      </c>
      <c r="D979" s="43">
        <v>227</v>
      </c>
      <c r="E979" s="31">
        <v>0.749</v>
      </c>
      <c r="F979" s="31">
        <v>6.6000000000000003E-2</v>
      </c>
      <c r="G979" s="31">
        <v>0.155</v>
      </c>
      <c r="H979" s="31">
        <v>0.24399999999999999</v>
      </c>
      <c r="I979" s="31">
        <v>0.505</v>
      </c>
      <c r="J979" s="31">
        <v>0.77210884400000002</v>
      </c>
      <c r="K979" s="31">
        <v>0.03</v>
      </c>
      <c r="L979" s="29">
        <f t="shared" si="15"/>
        <v>3.2247422680412372</v>
      </c>
    </row>
    <row r="980" spans="1:12" x14ac:dyDescent="0.2">
      <c r="A980">
        <v>3345</v>
      </c>
      <c r="B980" s="43">
        <v>702</v>
      </c>
      <c r="C980" s="43">
        <v>702</v>
      </c>
      <c r="D980" s="43">
        <v>408</v>
      </c>
      <c r="E980" s="31">
        <v>0.58099999999999996</v>
      </c>
      <c r="F980" s="31">
        <v>0.184</v>
      </c>
      <c r="G980" s="31">
        <v>0.218</v>
      </c>
      <c r="H980" s="31">
        <v>0.22500000000000001</v>
      </c>
      <c r="I980" s="31">
        <v>0.35599999999999998</v>
      </c>
      <c r="J980" s="31">
        <v>0.59130434799999998</v>
      </c>
      <c r="K980" s="31">
        <v>1.7000000000000001E-2</v>
      </c>
      <c r="L980" s="29">
        <f t="shared" si="15"/>
        <v>2.7660223804679553</v>
      </c>
    </row>
    <row r="981" spans="1:12" x14ac:dyDescent="0.2">
      <c r="A981">
        <v>3349</v>
      </c>
      <c r="B981" s="43">
        <v>246</v>
      </c>
      <c r="C981" s="43">
        <v>246</v>
      </c>
      <c r="D981" s="43">
        <v>183</v>
      </c>
      <c r="E981" s="31">
        <v>0.74399999999999999</v>
      </c>
      <c r="F981" s="31">
        <v>0.114</v>
      </c>
      <c r="G981" s="31">
        <v>0.13400000000000001</v>
      </c>
      <c r="H981" s="31">
        <v>0.27600000000000002</v>
      </c>
      <c r="I981" s="31">
        <v>0.46700000000000003</v>
      </c>
      <c r="J981" s="31">
        <v>0.75</v>
      </c>
      <c r="K981" s="31">
        <v>8.0000000000000002E-3</v>
      </c>
      <c r="L981" s="29">
        <f t="shared" si="15"/>
        <v>3.1028225806451615</v>
      </c>
    </row>
    <row r="982" spans="1:12" x14ac:dyDescent="0.2">
      <c r="A982">
        <v>3351</v>
      </c>
      <c r="B982" s="43">
        <v>226</v>
      </c>
      <c r="C982" s="43">
        <v>226</v>
      </c>
      <c r="D982" s="43">
        <v>94</v>
      </c>
      <c r="E982" s="31">
        <v>0.41599999999999998</v>
      </c>
      <c r="F982" s="31">
        <v>0.27</v>
      </c>
      <c r="G982" s="31">
        <v>0.30499999999999999</v>
      </c>
      <c r="H982" s="31">
        <v>0.26500000000000001</v>
      </c>
      <c r="I982" s="31">
        <v>0.15</v>
      </c>
      <c r="J982" s="31">
        <v>0.41964285699999998</v>
      </c>
      <c r="K982" s="31">
        <v>8.9999999999999993E-3</v>
      </c>
      <c r="L982" s="29">
        <f t="shared" si="15"/>
        <v>2.2956609485368316</v>
      </c>
    </row>
    <row r="983" spans="1:12" x14ac:dyDescent="0.2">
      <c r="A983">
        <v>3353</v>
      </c>
      <c r="B983" s="43">
        <v>706</v>
      </c>
      <c r="C983" s="43">
        <v>706</v>
      </c>
      <c r="D983" s="43">
        <v>350</v>
      </c>
      <c r="E983" s="31">
        <v>0.496</v>
      </c>
      <c r="F983" s="31">
        <v>0.23699999999999999</v>
      </c>
      <c r="G983" s="31">
        <v>0.25800000000000001</v>
      </c>
      <c r="H983" s="31">
        <v>0.21099999999999999</v>
      </c>
      <c r="I983" s="31">
        <v>0.28499999999999998</v>
      </c>
      <c r="J983" s="31">
        <v>0.50071530799999997</v>
      </c>
      <c r="K983" s="31">
        <v>0.01</v>
      </c>
      <c r="L983" s="29">
        <f t="shared" si="15"/>
        <v>2.5515151515151513</v>
      </c>
    </row>
    <row r="984" spans="1:12" x14ac:dyDescent="0.2">
      <c r="A984">
        <v>3355</v>
      </c>
      <c r="B984" s="43">
        <v>846</v>
      </c>
      <c r="C984" s="43">
        <v>846</v>
      </c>
      <c r="D984" s="43">
        <v>223</v>
      </c>
      <c r="E984" s="31">
        <v>0.26400000000000001</v>
      </c>
      <c r="F984" s="31">
        <v>0.437</v>
      </c>
      <c r="G984" s="31">
        <v>0.27700000000000002</v>
      </c>
      <c r="H984" s="31">
        <v>0.156</v>
      </c>
      <c r="I984" s="31">
        <v>0.108</v>
      </c>
      <c r="J984" s="31">
        <v>0.26964933499999999</v>
      </c>
      <c r="K984" s="31">
        <v>2.1999999999999999E-2</v>
      </c>
      <c r="L984" s="29">
        <f t="shared" si="15"/>
        <v>1.9335378323108385</v>
      </c>
    </row>
    <row r="985" spans="1:12" x14ac:dyDescent="0.2">
      <c r="A985">
        <v>3356</v>
      </c>
      <c r="B985" s="43">
        <v>797</v>
      </c>
      <c r="C985" s="43">
        <v>797</v>
      </c>
      <c r="D985" s="43">
        <v>529</v>
      </c>
      <c r="E985" s="31">
        <v>0.66400000000000003</v>
      </c>
      <c r="F985" s="31">
        <v>0.16300000000000001</v>
      </c>
      <c r="G985" s="31">
        <v>0.14899999999999999</v>
      </c>
      <c r="H985" s="31">
        <v>0.22500000000000001</v>
      </c>
      <c r="I985" s="31">
        <v>0.439</v>
      </c>
      <c r="J985" s="31">
        <v>0.67994858599999997</v>
      </c>
      <c r="K985" s="31">
        <v>2.4E-2</v>
      </c>
      <c r="L985" s="29">
        <f t="shared" si="15"/>
        <v>2.9631147540983611</v>
      </c>
    </row>
    <row r="986" spans="1:12" x14ac:dyDescent="0.2">
      <c r="A986">
        <v>3357</v>
      </c>
      <c r="B986" s="43">
        <v>185</v>
      </c>
      <c r="C986" s="43">
        <v>185</v>
      </c>
      <c r="D986" s="43">
        <v>98</v>
      </c>
      <c r="E986" s="31">
        <v>0.53</v>
      </c>
      <c r="F986" s="31">
        <v>0.2</v>
      </c>
      <c r="G986" s="31">
        <v>0.254</v>
      </c>
      <c r="H986" s="31">
        <v>0.308</v>
      </c>
      <c r="I986" s="31">
        <v>0.222</v>
      </c>
      <c r="J986" s="31">
        <v>0.53846153799999996</v>
      </c>
      <c r="K986" s="31">
        <v>1.6E-2</v>
      </c>
      <c r="L986" s="29">
        <f t="shared" si="15"/>
        <v>2.5609756097560976</v>
      </c>
    </row>
    <row r="987" spans="1:12" x14ac:dyDescent="0.2">
      <c r="A987">
        <v>3360</v>
      </c>
      <c r="B987" s="43">
        <v>256</v>
      </c>
      <c r="C987" s="43">
        <v>256</v>
      </c>
      <c r="D987" s="43">
        <v>83</v>
      </c>
      <c r="E987" s="31">
        <v>0.32400000000000001</v>
      </c>
      <c r="F987" s="31">
        <v>0.371</v>
      </c>
      <c r="G987" s="31">
        <v>0.27700000000000002</v>
      </c>
      <c r="H987" s="31">
        <v>0.21099999999999999</v>
      </c>
      <c r="I987" s="31">
        <v>0.113</v>
      </c>
      <c r="J987" s="31">
        <v>0.33333333300000001</v>
      </c>
      <c r="K987" s="31">
        <v>2.7E-2</v>
      </c>
      <c r="L987" s="29">
        <f t="shared" si="15"/>
        <v>2.0657759506680371</v>
      </c>
    </row>
    <row r="988" spans="1:12" x14ac:dyDescent="0.2">
      <c r="A988">
        <v>3361</v>
      </c>
      <c r="B988" s="43">
        <v>777</v>
      </c>
      <c r="C988" s="43">
        <v>777</v>
      </c>
      <c r="D988" s="43">
        <v>328</v>
      </c>
      <c r="E988" s="31">
        <v>0.42199999999999999</v>
      </c>
      <c r="F988" s="31">
        <v>0.252</v>
      </c>
      <c r="G988" s="31">
        <v>0.314</v>
      </c>
      <c r="H988" s="31">
        <v>0.23300000000000001</v>
      </c>
      <c r="I988" s="31">
        <v>0.189</v>
      </c>
      <c r="J988" s="31">
        <v>0.42708333300000001</v>
      </c>
      <c r="K988" s="31">
        <v>1.2E-2</v>
      </c>
      <c r="L988" s="29">
        <f t="shared" si="15"/>
        <v>2.3633603238866399</v>
      </c>
    </row>
    <row r="989" spans="1:12" x14ac:dyDescent="0.2">
      <c r="A989">
        <v>3362</v>
      </c>
      <c r="B989" s="43">
        <v>298</v>
      </c>
      <c r="C989" s="43">
        <v>298</v>
      </c>
      <c r="D989" s="43">
        <v>154</v>
      </c>
      <c r="E989" s="31">
        <v>0.51700000000000002</v>
      </c>
      <c r="F989" s="31">
        <v>0.20499999999999999</v>
      </c>
      <c r="G989" s="31">
        <v>0.252</v>
      </c>
      <c r="H989" s="31">
        <v>0.28199999999999997</v>
      </c>
      <c r="I989" s="31">
        <v>0.23499999999999999</v>
      </c>
      <c r="J989" s="31">
        <v>0.531034483</v>
      </c>
      <c r="K989" s="31">
        <v>2.7E-2</v>
      </c>
      <c r="L989" s="29">
        <f t="shared" si="15"/>
        <v>2.5642343268242547</v>
      </c>
    </row>
    <row r="990" spans="1:12" x14ac:dyDescent="0.2">
      <c r="A990">
        <v>3365</v>
      </c>
      <c r="B990" s="43">
        <v>203</v>
      </c>
      <c r="C990" s="43">
        <v>203</v>
      </c>
      <c r="D990" s="43">
        <v>99</v>
      </c>
      <c r="E990" s="31">
        <v>0.48799999999999999</v>
      </c>
      <c r="F990" s="31">
        <v>0.22700000000000001</v>
      </c>
      <c r="G990" s="31">
        <v>0.27600000000000002</v>
      </c>
      <c r="H990" s="31">
        <v>0.28599999999999998</v>
      </c>
      <c r="I990" s="31">
        <v>0.20200000000000001</v>
      </c>
      <c r="J990" s="31">
        <v>0.49253731299999998</v>
      </c>
      <c r="K990" s="31">
        <v>0.01</v>
      </c>
      <c r="L990" s="29">
        <f t="shared" si="15"/>
        <v>2.4696969696969702</v>
      </c>
    </row>
    <row r="991" spans="1:12" x14ac:dyDescent="0.2">
      <c r="A991">
        <v>3366</v>
      </c>
      <c r="B991" s="43">
        <v>141</v>
      </c>
      <c r="C991" s="43">
        <v>141</v>
      </c>
      <c r="D991" s="43">
        <v>80</v>
      </c>
      <c r="E991" s="31">
        <v>0.56699999999999995</v>
      </c>
      <c r="F991" s="31">
        <v>0.191</v>
      </c>
      <c r="G991" s="31">
        <v>0.22700000000000001</v>
      </c>
      <c r="H991" s="31">
        <v>0.24099999999999999</v>
      </c>
      <c r="I991" s="31">
        <v>0.32600000000000001</v>
      </c>
      <c r="J991" s="31">
        <v>0.57553956799999995</v>
      </c>
      <c r="K991" s="31">
        <v>1.4E-2</v>
      </c>
      <c r="L991" s="29">
        <f t="shared" si="15"/>
        <v>2.7099391480730222</v>
      </c>
    </row>
    <row r="992" spans="1:12" x14ac:dyDescent="0.2">
      <c r="A992">
        <v>3368</v>
      </c>
      <c r="B992" s="43">
        <v>826</v>
      </c>
      <c r="C992" s="43">
        <v>826</v>
      </c>
      <c r="D992" s="43">
        <v>326</v>
      </c>
      <c r="E992" s="31">
        <v>0.39500000000000002</v>
      </c>
      <c r="F992" s="31">
        <v>0.34100000000000003</v>
      </c>
      <c r="G992" s="31">
        <v>0.25800000000000001</v>
      </c>
      <c r="H992" s="31">
        <v>0.19400000000000001</v>
      </c>
      <c r="I992" s="31">
        <v>0.20100000000000001</v>
      </c>
      <c r="J992" s="31">
        <v>0.39707673599999999</v>
      </c>
      <c r="K992" s="31">
        <v>6.0000000000000001E-3</v>
      </c>
      <c r="L992" s="29">
        <f t="shared" si="15"/>
        <v>2.2565392354124754</v>
      </c>
    </row>
    <row r="993" spans="1:12" x14ac:dyDescent="0.2">
      <c r="A993">
        <v>3369</v>
      </c>
      <c r="B993" s="43">
        <v>244</v>
      </c>
      <c r="C993" s="43">
        <v>244</v>
      </c>
      <c r="D993" s="43">
        <v>117</v>
      </c>
      <c r="E993" s="31">
        <v>0.48</v>
      </c>
      <c r="F993" s="31">
        <v>0.254</v>
      </c>
      <c r="G993" s="31">
        <v>0.25800000000000001</v>
      </c>
      <c r="H993" s="31">
        <v>0.20100000000000001</v>
      </c>
      <c r="I993" s="31">
        <v>0.27900000000000003</v>
      </c>
      <c r="J993" s="31">
        <v>0.483471074</v>
      </c>
      <c r="K993" s="31">
        <v>8.0000000000000002E-3</v>
      </c>
      <c r="L993" s="29">
        <f t="shared" si="15"/>
        <v>2.509072580645161</v>
      </c>
    </row>
    <row r="994" spans="1:12" x14ac:dyDescent="0.2">
      <c r="A994">
        <v>3370</v>
      </c>
      <c r="B994" s="43">
        <v>477</v>
      </c>
      <c r="C994" s="43">
        <v>477</v>
      </c>
      <c r="D994" s="43">
        <v>133</v>
      </c>
      <c r="E994" s="31">
        <v>0.27900000000000003</v>
      </c>
      <c r="F994" s="31">
        <v>0.442</v>
      </c>
      <c r="G994" s="31">
        <v>0.27</v>
      </c>
      <c r="H994" s="31">
        <v>0.14699999999999999</v>
      </c>
      <c r="I994" s="31">
        <v>0.13200000000000001</v>
      </c>
      <c r="J994" s="31">
        <v>0.28118393200000003</v>
      </c>
      <c r="K994" s="31">
        <v>8.0000000000000002E-3</v>
      </c>
      <c r="L994" s="29">
        <f t="shared" si="15"/>
        <v>1.966733870967742</v>
      </c>
    </row>
    <row r="995" spans="1:12" x14ac:dyDescent="0.2">
      <c r="A995">
        <v>3371</v>
      </c>
      <c r="B995" s="43">
        <v>384</v>
      </c>
      <c r="C995" s="43">
        <v>384</v>
      </c>
      <c r="D995" s="43">
        <v>200</v>
      </c>
      <c r="E995" s="31">
        <v>0.52100000000000002</v>
      </c>
      <c r="F995" s="31">
        <v>0.221</v>
      </c>
      <c r="G995" s="31">
        <v>0.23699999999999999</v>
      </c>
      <c r="H995" s="31">
        <v>0.29699999999999999</v>
      </c>
      <c r="I995" s="31">
        <v>0.224</v>
      </c>
      <c r="J995" s="31">
        <v>0.53191489400000003</v>
      </c>
      <c r="K995" s="31">
        <v>2.1000000000000001E-2</v>
      </c>
      <c r="L995" s="29">
        <f t="shared" si="15"/>
        <v>2.5352400408580182</v>
      </c>
    </row>
    <row r="996" spans="1:12" x14ac:dyDescent="0.2">
      <c r="A996">
        <v>3372</v>
      </c>
      <c r="B996" s="43">
        <v>464</v>
      </c>
      <c r="C996" s="43">
        <v>464</v>
      </c>
      <c r="D996" s="43">
        <v>170</v>
      </c>
      <c r="E996" s="31">
        <v>0.36599999999999999</v>
      </c>
      <c r="F996" s="31">
        <v>0.40300000000000002</v>
      </c>
      <c r="G996" s="31">
        <v>0.216</v>
      </c>
      <c r="H996" s="31">
        <v>0.17199999999999999</v>
      </c>
      <c r="I996" s="31">
        <v>0.19400000000000001</v>
      </c>
      <c r="J996" s="31">
        <v>0.37199124700000002</v>
      </c>
      <c r="K996" s="31">
        <v>1.4999999999999999E-2</v>
      </c>
      <c r="L996" s="29">
        <f t="shared" si="15"/>
        <v>2.159390862944162</v>
      </c>
    </row>
    <row r="997" spans="1:12" x14ac:dyDescent="0.2">
      <c r="A997">
        <v>3373</v>
      </c>
      <c r="B997" s="43">
        <v>428</v>
      </c>
      <c r="C997" s="43">
        <v>428</v>
      </c>
      <c r="D997" s="43">
        <v>227</v>
      </c>
      <c r="E997" s="31">
        <v>0.53</v>
      </c>
      <c r="F997" s="31">
        <v>0.22</v>
      </c>
      <c r="G997" s="31">
        <v>0.248</v>
      </c>
      <c r="H997" s="31">
        <v>0.23799999999999999</v>
      </c>
      <c r="I997" s="31">
        <v>0.29199999999999998</v>
      </c>
      <c r="J997" s="31">
        <v>0.53161592499999999</v>
      </c>
      <c r="K997" s="31">
        <v>2E-3</v>
      </c>
      <c r="L997" s="29">
        <f t="shared" si="15"/>
        <v>2.6032064128256511</v>
      </c>
    </row>
    <row r="998" spans="1:12" x14ac:dyDescent="0.2">
      <c r="A998">
        <v>3374</v>
      </c>
      <c r="B998" s="43">
        <v>462</v>
      </c>
      <c r="C998" s="43">
        <v>462</v>
      </c>
      <c r="D998" s="43">
        <v>290</v>
      </c>
      <c r="E998" s="31">
        <v>0.628</v>
      </c>
      <c r="F998" s="31">
        <v>0.13400000000000001</v>
      </c>
      <c r="G998" s="31">
        <v>0.23200000000000001</v>
      </c>
      <c r="H998" s="31">
        <v>0.316</v>
      </c>
      <c r="I998" s="31">
        <v>0.312</v>
      </c>
      <c r="J998" s="31">
        <v>0.63180827900000003</v>
      </c>
      <c r="K998" s="31">
        <v>6.0000000000000001E-3</v>
      </c>
      <c r="L998" s="29">
        <f t="shared" si="15"/>
        <v>2.8108651911468812</v>
      </c>
    </row>
    <row r="999" spans="1:12" x14ac:dyDescent="0.2">
      <c r="A999">
        <v>3375</v>
      </c>
      <c r="B999" s="43">
        <v>82</v>
      </c>
      <c r="C999" s="43">
        <v>82</v>
      </c>
      <c r="D999" s="43">
        <v>21</v>
      </c>
      <c r="E999" s="31">
        <v>0.25600000000000001</v>
      </c>
      <c r="F999" s="31">
        <v>0.36599999999999999</v>
      </c>
      <c r="G999" s="31">
        <v>0.36599999999999999</v>
      </c>
      <c r="H999" s="31">
        <v>0.159</v>
      </c>
      <c r="I999" s="31">
        <v>9.8000000000000004E-2</v>
      </c>
      <c r="J999" s="31">
        <v>0.25925925900000002</v>
      </c>
      <c r="K999" s="31">
        <v>1.2E-2</v>
      </c>
      <c r="L999" s="29">
        <f t="shared" si="15"/>
        <v>1.9908906882591089</v>
      </c>
    </row>
    <row r="1000" spans="1:12" x14ac:dyDescent="0.2">
      <c r="A1000">
        <v>3377</v>
      </c>
      <c r="B1000" s="43">
        <v>188</v>
      </c>
      <c r="C1000" s="43">
        <v>188</v>
      </c>
      <c r="D1000" s="43">
        <v>100</v>
      </c>
      <c r="E1000" s="31">
        <v>0.53200000000000003</v>
      </c>
      <c r="F1000" s="31">
        <v>0.191</v>
      </c>
      <c r="G1000" s="31">
        <v>0.27700000000000002</v>
      </c>
      <c r="H1000" s="31">
        <v>0.34</v>
      </c>
      <c r="I1000" s="31">
        <v>0.191</v>
      </c>
      <c r="J1000" s="31">
        <v>0.53191489400000003</v>
      </c>
      <c r="K1000" s="31">
        <v>0</v>
      </c>
      <c r="L1000" s="29">
        <f t="shared" si="15"/>
        <v>2.5289999999999999</v>
      </c>
    </row>
    <row r="1001" spans="1:12" x14ac:dyDescent="0.2">
      <c r="A1001">
        <v>3378</v>
      </c>
      <c r="B1001" s="43">
        <v>138</v>
      </c>
      <c r="C1001" s="43">
        <v>138</v>
      </c>
      <c r="D1001" s="43">
        <v>75</v>
      </c>
      <c r="E1001" s="31">
        <v>0.54300000000000004</v>
      </c>
      <c r="F1001" s="31">
        <v>0.17399999999999999</v>
      </c>
      <c r="G1001" s="31">
        <v>0.22500000000000001</v>
      </c>
      <c r="H1001" s="31">
        <v>0.28999999999999998</v>
      </c>
      <c r="I1001" s="31">
        <v>0.254</v>
      </c>
      <c r="J1001" s="31">
        <v>0.57692307700000001</v>
      </c>
      <c r="K1001" s="31">
        <v>5.8000000000000003E-2</v>
      </c>
      <c r="L1001" s="29">
        <f t="shared" si="15"/>
        <v>2.664543524416136</v>
      </c>
    </row>
    <row r="1002" spans="1:12" x14ac:dyDescent="0.2">
      <c r="A1002">
        <v>3380</v>
      </c>
      <c r="B1002" s="43">
        <v>113</v>
      </c>
      <c r="C1002" s="43">
        <v>113</v>
      </c>
      <c r="D1002" s="43">
        <v>57</v>
      </c>
      <c r="E1002" s="31">
        <v>0.504</v>
      </c>
      <c r="F1002" s="31">
        <v>0.23</v>
      </c>
      <c r="G1002" s="31">
        <v>0.26500000000000001</v>
      </c>
      <c r="H1002" s="31">
        <v>0.31900000000000001</v>
      </c>
      <c r="I1002" s="31">
        <v>0.186</v>
      </c>
      <c r="J1002" s="31">
        <v>0.50442477900000005</v>
      </c>
      <c r="K1002" s="31">
        <v>0</v>
      </c>
      <c r="L1002" s="29">
        <f t="shared" si="15"/>
        <v>2.4610000000000003</v>
      </c>
    </row>
    <row r="1003" spans="1:12" x14ac:dyDescent="0.2">
      <c r="A1003">
        <v>3381</v>
      </c>
      <c r="B1003" s="43">
        <v>842</v>
      </c>
      <c r="C1003" s="43">
        <v>842</v>
      </c>
      <c r="D1003" s="43">
        <v>278</v>
      </c>
      <c r="E1003" s="31">
        <v>0.33</v>
      </c>
      <c r="F1003" s="31">
        <v>0.36599999999999999</v>
      </c>
      <c r="G1003" s="31">
        <v>0.27300000000000002</v>
      </c>
      <c r="H1003" s="31">
        <v>0.191</v>
      </c>
      <c r="I1003" s="31">
        <v>0.13900000000000001</v>
      </c>
      <c r="J1003" s="31">
        <v>0.34068627499999998</v>
      </c>
      <c r="K1003" s="31">
        <v>3.1E-2</v>
      </c>
      <c r="L1003" s="29">
        <f t="shared" si="15"/>
        <v>2.1062951496388029</v>
      </c>
    </row>
    <row r="1004" spans="1:12" x14ac:dyDescent="0.2">
      <c r="A1004">
        <v>3382</v>
      </c>
      <c r="B1004" s="43">
        <v>256</v>
      </c>
      <c r="C1004" s="43">
        <v>256</v>
      </c>
      <c r="D1004" s="43">
        <v>64</v>
      </c>
      <c r="E1004" s="31">
        <v>0.25</v>
      </c>
      <c r="F1004" s="31">
        <v>0.46100000000000002</v>
      </c>
      <c r="G1004" s="31">
        <v>0.28100000000000003</v>
      </c>
      <c r="H1004" s="31">
        <v>0.16800000000000001</v>
      </c>
      <c r="I1004" s="31">
        <v>8.2000000000000003E-2</v>
      </c>
      <c r="J1004" s="31">
        <v>0.25196850399999998</v>
      </c>
      <c r="K1004" s="31">
        <v>8.0000000000000002E-3</v>
      </c>
      <c r="L1004" s="29">
        <f t="shared" si="15"/>
        <v>1.869959677419355</v>
      </c>
    </row>
    <row r="1005" spans="1:12" x14ac:dyDescent="0.2">
      <c r="A1005">
        <v>3385</v>
      </c>
      <c r="B1005" s="43">
        <v>562</v>
      </c>
      <c r="C1005" s="43">
        <v>562</v>
      </c>
      <c r="D1005" s="43">
        <v>434</v>
      </c>
      <c r="E1005" s="31">
        <v>0.77200000000000002</v>
      </c>
      <c r="F1005" s="31">
        <v>6.2E-2</v>
      </c>
      <c r="G1005" s="31">
        <v>0.121</v>
      </c>
      <c r="H1005" s="31">
        <v>0.25600000000000001</v>
      </c>
      <c r="I1005" s="31">
        <v>0.51600000000000001</v>
      </c>
      <c r="J1005" s="31">
        <v>0.808193669</v>
      </c>
      <c r="K1005" s="31">
        <v>4.3999999999999997E-2</v>
      </c>
      <c r="L1005" s="29">
        <f t="shared" si="15"/>
        <v>3.2803347280334729</v>
      </c>
    </row>
    <row r="1006" spans="1:12" x14ac:dyDescent="0.2">
      <c r="A1006">
        <v>3386</v>
      </c>
      <c r="B1006" s="43">
        <v>373</v>
      </c>
      <c r="C1006" s="43">
        <v>373</v>
      </c>
      <c r="D1006" s="43">
        <v>303</v>
      </c>
      <c r="E1006" s="31">
        <v>0.81200000000000006</v>
      </c>
      <c r="F1006" s="31">
        <v>6.4000000000000001E-2</v>
      </c>
      <c r="G1006" s="31">
        <v>0.115</v>
      </c>
      <c r="H1006" s="31">
        <v>0.23899999999999999</v>
      </c>
      <c r="I1006" s="31">
        <v>0.57399999999999995</v>
      </c>
      <c r="J1006" s="31">
        <v>0.81891891900000002</v>
      </c>
      <c r="K1006" s="31">
        <v>8.0000000000000002E-3</v>
      </c>
      <c r="L1006" s="29">
        <f t="shared" si="15"/>
        <v>3.3336693548387095</v>
      </c>
    </row>
    <row r="1007" spans="1:12" x14ac:dyDescent="0.2">
      <c r="A1007">
        <v>3387</v>
      </c>
      <c r="B1007" s="43">
        <v>619</v>
      </c>
      <c r="C1007" s="43">
        <v>619</v>
      </c>
      <c r="D1007" s="43">
        <v>377</v>
      </c>
      <c r="E1007" s="31">
        <v>0.60899999999999999</v>
      </c>
      <c r="F1007" s="31">
        <v>0.16600000000000001</v>
      </c>
      <c r="G1007" s="31">
        <v>0.20799999999999999</v>
      </c>
      <c r="H1007" s="31">
        <v>0.223</v>
      </c>
      <c r="I1007" s="31">
        <v>0.38600000000000001</v>
      </c>
      <c r="J1007" s="31">
        <v>0.61904761900000005</v>
      </c>
      <c r="K1007" s="31">
        <v>1.6E-2</v>
      </c>
      <c r="L1007" s="29">
        <f t="shared" si="15"/>
        <v>2.8404471544715446</v>
      </c>
    </row>
    <row r="1008" spans="1:12" x14ac:dyDescent="0.2">
      <c r="A1008">
        <v>3388</v>
      </c>
      <c r="B1008" s="43">
        <v>352</v>
      </c>
      <c r="C1008" s="43">
        <v>352</v>
      </c>
      <c r="D1008" s="43">
        <v>185</v>
      </c>
      <c r="E1008" s="31">
        <v>0.52600000000000002</v>
      </c>
      <c r="F1008" s="31">
        <v>0.19600000000000001</v>
      </c>
      <c r="G1008" s="31">
        <v>0.25900000000000001</v>
      </c>
      <c r="H1008" s="31">
        <v>0.25600000000000001</v>
      </c>
      <c r="I1008" s="31">
        <v>0.27</v>
      </c>
      <c r="J1008" s="31">
        <v>0.53623188399999999</v>
      </c>
      <c r="K1008" s="31">
        <v>0.02</v>
      </c>
      <c r="L1008" s="29">
        <f t="shared" si="15"/>
        <v>2.6142857142857148</v>
      </c>
    </row>
    <row r="1009" spans="1:12" x14ac:dyDescent="0.2">
      <c r="A1009">
        <v>3389</v>
      </c>
      <c r="B1009" s="43">
        <v>328</v>
      </c>
      <c r="C1009" s="43">
        <v>328</v>
      </c>
      <c r="D1009" s="43">
        <v>106</v>
      </c>
      <c r="E1009" s="31">
        <v>0.32300000000000001</v>
      </c>
      <c r="F1009" s="31">
        <v>0.39900000000000002</v>
      </c>
      <c r="G1009" s="31">
        <v>0.27100000000000002</v>
      </c>
      <c r="H1009" s="31">
        <v>0.192</v>
      </c>
      <c r="I1009" s="31">
        <v>0.13100000000000001</v>
      </c>
      <c r="J1009" s="31">
        <v>0.325153374</v>
      </c>
      <c r="K1009" s="31">
        <v>6.0000000000000001E-3</v>
      </c>
      <c r="L1009" s="29">
        <f t="shared" si="15"/>
        <v>2.053319919517103</v>
      </c>
    </row>
    <row r="1010" spans="1:12" x14ac:dyDescent="0.2">
      <c r="A1010">
        <v>3390</v>
      </c>
      <c r="B1010" s="43">
        <v>364</v>
      </c>
      <c r="C1010" s="43">
        <v>364</v>
      </c>
      <c r="D1010" s="43">
        <v>296</v>
      </c>
      <c r="E1010" s="31">
        <v>0.81299999999999994</v>
      </c>
      <c r="F1010" s="31">
        <v>7.3999999999999996E-2</v>
      </c>
      <c r="G1010" s="31">
        <v>0.10199999999999999</v>
      </c>
      <c r="H1010" s="31">
        <v>0.187</v>
      </c>
      <c r="I1010" s="31">
        <v>0.626</v>
      </c>
      <c r="J1010" s="31">
        <v>0.82222222199999995</v>
      </c>
      <c r="K1010" s="31">
        <v>1.0999999999999999E-2</v>
      </c>
      <c r="L1010" s="29">
        <f t="shared" si="15"/>
        <v>3.3801820020222446</v>
      </c>
    </row>
    <row r="1011" spans="1:12" x14ac:dyDescent="0.2">
      <c r="A1011">
        <v>3391</v>
      </c>
      <c r="B1011" s="43">
        <v>237</v>
      </c>
      <c r="C1011" s="43">
        <v>237</v>
      </c>
      <c r="D1011" s="43">
        <v>147</v>
      </c>
      <c r="E1011" s="31">
        <v>0.62</v>
      </c>
      <c r="F1011" s="31">
        <v>0.13100000000000001</v>
      </c>
      <c r="G1011" s="31">
        <v>0.24099999999999999</v>
      </c>
      <c r="H1011" s="31">
        <v>0.215</v>
      </c>
      <c r="I1011" s="31">
        <v>0.40500000000000003</v>
      </c>
      <c r="J1011" s="31">
        <v>0.62553191500000005</v>
      </c>
      <c r="K1011" s="31">
        <v>8.0000000000000002E-3</v>
      </c>
      <c r="L1011" s="29">
        <f t="shared" si="15"/>
        <v>2.901209677419355</v>
      </c>
    </row>
    <row r="1012" spans="1:12" x14ac:dyDescent="0.2">
      <c r="A1012">
        <v>3392</v>
      </c>
      <c r="B1012" s="43">
        <v>68</v>
      </c>
      <c r="C1012" s="43">
        <v>68</v>
      </c>
      <c r="D1012" s="43">
        <v>44</v>
      </c>
      <c r="E1012" s="31">
        <v>0.64700000000000002</v>
      </c>
      <c r="F1012" s="31">
        <v>0.11799999999999999</v>
      </c>
      <c r="G1012" s="31">
        <v>0.221</v>
      </c>
      <c r="H1012" s="31">
        <v>0.42599999999999999</v>
      </c>
      <c r="I1012" s="31">
        <v>0.221</v>
      </c>
      <c r="J1012" s="31">
        <v>0.65671641800000002</v>
      </c>
      <c r="K1012" s="31">
        <v>1.4999999999999999E-2</v>
      </c>
      <c r="L1012" s="29">
        <f t="shared" si="15"/>
        <v>2.7634517766497462</v>
      </c>
    </row>
    <row r="1013" spans="1:12" x14ac:dyDescent="0.2">
      <c r="A1013">
        <v>3393</v>
      </c>
      <c r="B1013" s="43">
        <v>238</v>
      </c>
      <c r="C1013" s="43">
        <v>238</v>
      </c>
      <c r="D1013" s="43">
        <v>73</v>
      </c>
      <c r="E1013" s="31">
        <v>0.307</v>
      </c>
      <c r="F1013" s="31">
        <v>0.36099999999999999</v>
      </c>
      <c r="G1013" s="31">
        <v>0.29399999999999998</v>
      </c>
      <c r="H1013" s="31">
        <v>0.20599999999999999</v>
      </c>
      <c r="I1013" s="31">
        <v>0.10100000000000001</v>
      </c>
      <c r="J1013" s="31">
        <v>0.31877729300000002</v>
      </c>
      <c r="K1013" s="31">
        <v>3.7999999999999999E-2</v>
      </c>
      <c r="L1013" s="29">
        <f t="shared" si="15"/>
        <v>2.0488565488565489</v>
      </c>
    </row>
    <row r="1014" spans="1:12" x14ac:dyDescent="0.2">
      <c r="A1014">
        <v>3394</v>
      </c>
      <c r="B1014" s="43">
        <v>171</v>
      </c>
      <c r="C1014" s="43">
        <v>171</v>
      </c>
      <c r="D1014" s="43">
        <v>82</v>
      </c>
      <c r="E1014" s="31">
        <v>0.48</v>
      </c>
      <c r="F1014" s="31">
        <v>0.23400000000000001</v>
      </c>
      <c r="G1014" s="31">
        <v>0.246</v>
      </c>
      <c r="H1014" s="31">
        <v>0.21099999999999999</v>
      </c>
      <c r="I1014" s="31">
        <v>0.26900000000000002</v>
      </c>
      <c r="J1014" s="31">
        <v>0.5</v>
      </c>
      <c r="K1014" s="31">
        <v>4.1000000000000002E-2</v>
      </c>
      <c r="L1014" s="29">
        <f t="shared" si="15"/>
        <v>2.5391032325338898</v>
      </c>
    </row>
    <row r="1015" spans="1:12" x14ac:dyDescent="0.2">
      <c r="A1015">
        <v>3397</v>
      </c>
      <c r="B1015" s="43">
        <v>345</v>
      </c>
      <c r="C1015" s="43">
        <v>345</v>
      </c>
      <c r="D1015" s="43">
        <v>152</v>
      </c>
      <c r="E1015" s="31">
        <v>0.441</v>
      </c>
      <c r="F1015" s="31">
        <v>0.28699999999999998</v>
      </c>
      <c r="G1015" s="31">
        <v>0.18</v>
      </c>
      <c r="H1015" s="31">
        <v>0.2</v>
      </c>
      <c r="I1015" s="31">
        <v>0.24099999999999999</v>
      </c>
      <c r="J1015" s="31">
        <v>0.485623003</v>
      </c>
      <c r="K1015" s="31">
        <v>9.2999999999999999E-2</v>
      </c>
      <c r="L1015" s="29">
        <f t="shared" si="15"/>
        <v>2.437706725468578</v>
      </c>
    </row>
    <row r="1016" spans="1:12" x14ac:dyDescent="0.2">
      <c r="A1016">
        <v>3398</v>
      </c>
      <c r="B1016" s="43">
        <v>297</v>
      </c>
      <c r="C1016" s="43">
        <v>297</v>
      </c>
      <c r="D1016" s="43">
        <v>39</v>
      </c>
      <c r="E1016" s="31">
        <v>0.13100000000000001</v>
      </c>
      <c r="F1016" s="31">
        <v>0.60599999999999998</v>
      </c>
      <c r="G1016" s="31">
        <v>0.192</v>
      </c>
      <c r="H1016" s="31">
        <v>9.0999999999999998E-2</v>
      </c>
      <c r="I1016" s="31">
        <v>0.04</v>
      </c>
      <c r="J1016" s="31">
        <v>0.141304348</v>
      </c>
      <c r="K1016" s="31">
        <v>7.0999999999999994E-2</v>
      </c>
      <c r="L1016" s="29">
        <f t="shared" si="15"/>
        <v>1.531754574811625</v>
      </c>
    </row>
    <row r="1017" spans="1:12" x14ac:dyDescent="0.2">
      <c r="A1017">
        <v>3399</v>
      </c>
      <c r="B1017" s="43">
        <v>235</v>
      </c>
      <c r="C1017" s="43">
        <v>235</v>
      </c>
      <c r="D1017" s="43">
        <v>160</v>
      </c>
      <c r="E1017" s="31">
        <v>0.68100000000000005</v>
      </c>
      <c r="F1017" s="31">
        <v>0.128</v>
      </c>
      <c r="G1017" s="31">
        <v>0.183</v>
      </c>
      <c r="H1017" s="31">
        <v>0.28100000000000003</v>
      </c>
      <c r="I1017" s="31">
        <v>0.4</v>
      </c>
      <c r="J1017" s="31">
        <v>0.68669527900000005</v>
      </c>
      <c r="K1017" s="31">
        <v>8.9999999999999993E-3</v>
      </c>
      <c r="L1017" s="29">
        <f t="shared" si="15"/>
        <v>2.9636730575176591</v>
      </c>
    </row>
    <row r="1018" spans="1:12" x14ac:dyDescent="0.2">
      <c r="A1018">
        <v>3401</v>
      </c>
      <c r="B1018" s="43">
        <v>873</v>
      </c>
      <c r="C1018" s="43">
        <v>873</v>
      </c>
      <c r="D1018" s="43">
        <v>192</v>
      </c>
      <c r="E1018" s="31">
        <v>0.22</v>
      </c>
      <c r="F1018" s="31">
        <v>0.496</v>
      </c>
      <c r="G1018" s="31">
        <v>0.26100000000000001</v>
      </c>
      <c r="H1018" s="31">
        <v>0.14000000000000001</v>
      </c>
      <c r="I1018" s="31">
        <v>0.08</v>
      </c>
      <c r="J1018" s="31">
        <v>0.22508792499999999</v>
      </c>
      <c r="K1018" s="31">
        <v>2.3E-2</v>
      </c>
      <c r="L1018" s="29">
        <f t="shared" si="15"/>
        <v>1.799385875127943</v>
      </c>
    </row>
    <row r="1019" spans="1:12" x14ac:dyDescent="0.2">
      <c r="A1019">
        <v>3402</v>
      </c>
      <c r="B1019" s="43">
        <v>101</v>
      </c>
      <c r="C1019" s="43">
        <v>101</v>
      </c>
      <c r="D1019" s="43">
        <v>35</v>
      </c>
      <c r="E1019" s="31">
        <v>0.34699999999999998</v>
      </c>
      <c r="F1019" s="31">
        <v>0.16800000000000001</v>
      </c>
      <c r="G1019" s="31">
        <v>0.19800000000000001</v>
      </c>
      <c r="H1019" s="31">
        <v>0.188</v>
      </c>
      <c r="I1019" s="31">
        <v>0.158</v>
      </c>
      <c r="J1019" s="31">
        <v>0.48611111099999998</v>
      </c>
      <c r="K1019" s="31">
        <v>0.28699999999999998</v>
      </c>
      <c r="L1019" s="29">
        <f t="shared" si="15"/>
        <v>2.4684431977559607</v>
      </c>
    </row>
    <row r="1020" spans="1:12" x14ac:dyDescent="0.2">
      <c r="A1020">
        <v>3403</v>
      </c>
      <c r="B1020" s="43">
        <v>173</v>
      </c>
      <c r="C1020" s="43">
        <v>173</v>
      </c>
      <c r="D1020" s="43">
        <v>126</v>
      </c>
      <c r="E1020" s="31">
        <v>0.72799999999999998</v>
      </c>
      <c r="F1020" s="31">
        <v>5.8000000000000003E-2</v>
      </c>
      <c r="G1020" s="31">
        <v>0.214</v>
      </c>
      <c r="H1020" s="31">
        <v>0.249</v>
      </c>
      <c r="I1020" s="31">
        <v>0.48</v>
      </c>
      <c r="J1020" s="31">
        <v>0.72832369900000005</v>
      </c>
      <c r="K1020" s="31">
        <v>0</v>
      </c>
      <c r="L1020" s="29">
        <f t="shared" si="15"/>
        <v>3.153</v>
      </c>
    </row>
    <row r="1021" spans="1:12" x14ac:dyDescent="0.2">
      <c r="A1021">
        <v>3405</v>
      </c>
      <c r="B1021" s="43">
        <v>65</v>
      </c>
      <c r="C1021" s="43">
        <v>65</v>
      </c>
      <c r="D1021" s="43">
        <v>27</v>
      </c>
      <c r="E1021" s="31">
        <v>0.41499999999999998</v>
      </c>
      <c r="F1021" s="31">
        <v>0.29199999999999998</v>
      </c>
      <c r="G1021" s="31">
        <v>0.23100000000000001</v>
      </c>
      <c r="H1021" s="31">
        <v>0.185</v>
      </c>
      <c r="I1021" s="31">
        <v>0.23100000000000001</v>
      </c>
      <c r="J1021" s="31">
        <v>0.44262295099999999</v>
      </c>
      <c r="K1021" s="31">
        <v>6.2E-2</v>
      </c>
      <c r="L1021" s="29">
        <f t="shared" si="15"/>
        <v>2.3805970149253732</v>
      </c>
    </row>
    <row r="1022" spans="1:12" x14ac:dyDescent="0.2">
      <c r="A1022">
        <v>3407</v>
      </c>
      <c r="B1022" s="43">
        <v>415</v>
      </c>
      <c r="C1022" s="43">
        <v>415</v>
      </c>
      <c r="D1022" s="43">
        <v>148</v>
      </c>
      <c r="E1022" s="31">
        <v>0.35699999999999998</v>
      </c>
      <c r="F1022" s="31">
        <v>0.35199999999999998</v>
      </c>
      <c r="G1022" s="31">
        <v>0.26300000000000001</v>
      </c>
      <c r="H1022" s="31">
        <v>0.20499999999999999</v>
      </c>
      <c r="I1022" s="31">
        <v>0.152</v>
      </c>
      <c r="J1022" s="31">
        <v>0.36724565799999997</v>
      </c>
      <c r="K1022" s="31">
        <v>2.9000000000000001E-2</v>
      </c>
      <c r="L1022" s="29">
        <f t="shared" si="15"/>
        <v>2.1637487126673531</v>
      </c>
    </row>
    <row r="1023" spans="1:12" x14ac:dyDescent="0.2">
      <c r="A1023">
        <v>3408</v>
      </c>
      <c r="B1023" s="43">
        <v>654</v>
      </c>
      <c r="C1023" s="43">
        <v>654</v>
      </c>
      <c r="D1023" s="43">
        <v>330</v>
      </c>
      <c r="E1023" s="31">
        <v>0.505</v>
      </c>
      <c r="F1023" s="31">
        <v>0.19600000000000001</v>
      </c>
      <c r="G1023" s="31">
        <v>0.28100000000000003</v>
      </c>
      <c r="H1023" s="31">
        <v>0.27500000000000002</v>
      </c>
      <c r="I1023" s="31">
        <v>0.22900000000000001</v>
      </c>
      <c r="J1023" s="31">
        <v>0.51401869200000005</v>
      </c>
      <c r="K1023" s="31">
        <v>1.7999999999999999E-2</v>
      </c>
      <c r="L1023" s="29">
        <f t="shared" si="15"/>
        <v>2.544806517311609</v>
      </c>
    </row>
    <row r="1024" spans="1:12" x14ac:dyDescent="0.2">
      <c r="A1024">
        <v>3409</v>
      </c>
      <c r="B1024" s="43">
        <v>258</v>
      </c>
      <c r="C1024" s="43">
        <v>258</v>
      </c>
      <c r="D1024" s="43">
        <v>58</v>
      </c>
      <c r="E1024" s="31">
        <v>0.22500000000000001</v>
      </c>
      <c r="F1024" s="31">
        <v>0.442</v>
      </c>
      <c r="G1024" s="31">
        <v>0.33300000000000002</v>
      </c>
      <c r="H1024" s="31">
        <v>0.13600000000000001</v>
      </c>
      <c r="I1024" s="31">
        <v>8.8999999999999996E-2</v>
      </c>
      <c r="J1024" s="31">
        <v>0.22480620200000001</v>
      </c>
      <c r="K1024" s="31">
        <v>0</v>
      </c>
      <c r="L1024" s="29">
        <f t="shared" si="15"/>
        <v>1.8719999999999999</v>
      </c>
    </row>
    <row r="1025" spans="1:12" x14ac:dyDescent="0.2">
      <c r="A1025">
        <v>3410</v>
      </c>
      <c r="B1025" s="43">
        <v>310</v>
      </c>
      <c r="C1025" s="43">
        <v>310</v>
      </c>
      <c r="D1025" s="43">
        <v>118</v>
      </c>
      <c r="E1025" s="31">
        <v>0.38100000000000001</v>
      </c>
      <c r="F1025" s="31">
        <v>0.316</v>
      </c>
      <c r="G1025" s="31">
        <v>0.29399999999999998</v>
      </c>
      <c r="H1025" s="31">
        <v>0.23499999999999999</v>
      </c>
      <c r="I1025" s="31">
        <v>0.14499999999999999</v>
      </c>
      <c r="J1025" s="31">
        <v>0.38436482100000002</v>
      </c>
      <c r="K1025" s="31">
        <v>0.01</v>
      </c>
      <c r="L1025" s="29">
        <f t="shared" si="15"/>
        <v>2.2111111111111112</v>
      </c>
    </row>
    <row r="1026" spans="1:12" x14ac:dyDescent="0.2">
      <c r="A1026">
        <v>3412</v>
      </c>
      <c r="B1026" s="43">
        <v>422</v>
      </c>
      <c r="C1026" s="43">
        <v>422</v>
      </c>
      <c r="D1026" s="43">
        <v>151</v>
      </c>
      <c r="E1026" s="31">
        <v>0.35799999999999998</v>
      </c>
      <c r="F1026" s="31">
        <v>0.313</v>
      </c>
      <c r="G1026" s="31">
        <v>0.23200000000000001</v>
      </c>
      <c r="H1026" s="31">
        <v>0.22700000000000001</v>
      </c>
      <c r="I1026" s="31">
        <v>0.13</v>
      </c>
      <c r="J1026" s="31">
        <v>0.39632545899999999</v>
      </c>
      <c r="K1026" s="31">
        <v>9.7000000000000003E-2</v>
      </c>
      <c r="L1026" s="29">
        <f t="shared" si="15"/>
        <v>2.1904761904761907</v>
      </c>
    </row>
    <row r="1027" spans="1:12" x14ac:dyDescent="0.2">
      <c r="A1027">
        <v>3413</v>
      </c>
      <c r="B1027" s="43">
        <v>715</v>
      </c>
      <c r="C1027" s="43">
        <v>715</v>
      </c>
      <c r="D1027" s="43">
        <v>287</v>
      </c>
      <c r="E1027" s="31">
        <v>0.40100000000000002</v>
      </c>
      <c r="F1027" s="31">
        <v>0.29899999999999999</v>
      </c>
      <c r="G1027" s="31">
        <v>0.26</v>
      </c>
      <c r="H1027" s="31">
        <v>0.248</v>
      </c>
      <c r="I1027" s="31">
        <v>0.154</v>
      </c>
      <c r="J1027" s="31">
        <v>0.41775836999999999</v>
      </c>
      <c r="K1027" s="31">
        <v>3.9E-2</v>
      </c>
      <c r="L1027" s="29">
        <f t="shared" ref="L1027:L1090" si="16">(F1027+2*G1027+3*H1027+4*I1027)/(1-K1027)</f>
        <v>2.2674297606659728</v>
      </c>
    </row>
    <row r="1028" spans="1:12" x14ac:dyDescent="0.2">
      <c r="A1028">
        <v>3414</v>
      </c>
      <c r="B1028" s="43">
        <v>368</v>
      </c>
      <c r="C1028" s="43">
        <v>368</v>
      </c>
      <c r="D1028" s="43">
        <v>229</v>
      </c>
      <c r="E1028" s="31">
        <v>0.622</v>
      </c>
      <c r="F1028" s="31">
        <v>0.122</v>
      </c>
      <c r="G1028" s="31">
        <v>0.23899999999999999</v>
      </c>
      <c r="H1028" s="31">
        <v>0.28299999999999997</v>
      </c>
      <c r="I1028" s="31">
        <v>0.34</v>
      </c>
      <c r="J1028" s="31">
        <v>0.63259668499999999</v>
      </c>
      <c r="K1028" s="31">
        <v>1.6E-2</v>
      </c>
      <c r="L1028" s="29">
        <f t="shared" si="16"/>
        <v>2.8546747967479678</v>
      </c>
    </row>
    <row r="1029" spans="1:12" x14ac:dyDescent="0.2">
      <c r="A1029">
        <v>3415</v>
      </c>
      <c r="B1029" s="43">
        <v>396</v>
      </c>
      <c r="C1029" s="43">
        <v>396</v>
      </c>
      <c r="D1029" s="43">
        <v>151</v>
      </c>
      <c r="E1029" s="31">
        <v>0.38100000000000001</v>
      </c>
      <c r="F1029" s="31">
        <v>0.217</v>
      </c>
      <c r="G1029" s="31">
        <v>0.28499999999999998</v>
      </c>
      <c r="H1029" s="31">
        <v>0.22500000000000001</v>
      </c>
      <c r="I1029" s="31">
        <v>0.157</v>
      </c>
      <c r="J1029" s="31">
        <v>0.43142857099999998</v>
      </c>
      <c r="K1029" s="31">
        <v>0.11600000000000001</v>
      </c>
      <c r="L1029" s="29">
        <f t="shared" si="16"/>
        <v>2.3642533936651584</v>
      </c>
    </row>
    <row r="1030" spans="1:12" x14ac:dyDescent="0.2">
      <c r="A1030">
        <v>3416</v>
      </c>
      <c r="B1030" s="43">
        <v>42</v>
      </c>
      <c r="C1030" s="43">
        <v>42</v>
      </c>
      <c r="D1030" s="43">
        <v>21</v>
      </c>
      <c r="E1030" s="31">
        <v>0.5</v>
      </c>
      <c r="F1030" s="31">
        <v>0.214</v>
      </c>
      <c r="G1030" s="31">
        <v>0.26200000000000001</v>
      </c>
      <c r="H1030" s="31">
        <v>0.26200000000000001</v>
      </c>
      <c r="I1030" s="31">
        <v>0.23799999999999999</v>
      </c>
      <c r="J1030" s="31">
        <v>0.51219512199999995</v>
      </c>
      <c r="K1030" s="31">
        <v>2.4E-2</v>
      </c>
      <c r="L1030" s="29">
        <f t="shared" si="16"/>
        <v>2.5368852459016393</v>
      </c>
    </row>
    <row r="1031" spans="1:12" x14ac:dyDescent="0.2">
      <c r="A1031">
        <v>3417</v>
      </c>
      <c r="B1031" s="43">
        <v>231</v>
      </c>
      <c r="C1031" s="43">
        <v>231</v>
      </c>
      <c r="D1031" s="43">
        <v>88</v>
      </c>
      <c r="E1031" s="31">
        <v>0.38100000000000001</v>
      </c>
      <c r="F1031" s="31">
        <v>0.28100000000000003</v>
      </c>
      <c r="G1031" s="31">
        <v>0.32500000000000001</v>
      </c>
      <c r="H1031" s="31">
        <v>0.24199999999999999</v>
      </c>
      <c r="I1031" s="31">
        <v>0.13900000000000001</v>
      </c>
      <c r="J1031" s="31">
        <v>0.38596491199999999</v>
      </c>
      <c r="K1031" s="31">
        <v>1.2999999999999999E-2</v>
      </c>
      <c r="L1031" s="29">
        <f t="shared" si="16"/>
        <v>2.2421479229989871</v>
      </c>
    </row>
    <row r="1032" spans="1:12" x14ac:dyDescent="0.2">
      <c r="A1032">
        <v>3418</v>
      </c>
      <c r="B1032" s="43">
        <v>53</v>
      </c>
      <c r="C1032" s="43">
        <v>53</v>
      </c>
      <c r="D1032" s="43">
        <v>13</v>
      </c>
      <c r="E1032" s="31">
        <v>0.245</v>
      </c>
      <c r="F1032" s="31">
        <v>0.377</v>
      </c>
      <c r="G1032" s="31">
        <v>0.34</v>
      </c>
      <c r="H1032" s="31">
        <v>0.13200000000000001</v>
      </c>
      <c r="I1032" s="31">
        <v>0.113</v>
      </c>
      <c r="J1032" s="31">
        <v>0.25490196100000001</v>
      </c>
      <c r="K1032" s="31">
        <v>3.7999999999999999E-2</v>
      </c>
      <c r="L1032" s="29">
        <f t="shared" si="16"/>
        <v>1.9802494802494801</v>
      </c>
    </row>
    <row r="1033" spans="1:12" x14ac:dyDescent="0.2">
      <c r="A1033">
        <v>3419</v>
      </c>
      <c r="B1033" s="43">
        <v>668</v>
      </c>
      <c r="C1033" s="43">
        <v>668</v>
      </c>
      <c r="D1033" s="43">
        <v>436</v>
      </c>
      <c r="E1033" s="31">
        <v>0.65300000000000002</v>
      </c>
      <c r="F1033" s="31">
        <v>0.13</v>
      </c>
      <c r="G1033" s="31">
        <v>0.20399999999999999</v>
      </c>
      <c r="H1033" s="31">
        <v>0.19600000000000001</v>
      </c>
      <c r="I1033" s="31">
        <v>0.45700000000000002</v>
      </c>
      <c r="J1033" s="31">
        <v>0.66160849799999999</v>
      </c>
      <c r="K1033" s="31">
        <v>1.2999999999999999E-2</v>
      </c>
      <c r="L1033" s="29">
        <f t="shared" si="16"/>
        <v>2.9929078014184398</v>
      </c>
    </row>
    <row r="1034" spans="1:12" x14ac:dyDescent="0.2">
      <c r="A1034">
        <v>3421</v>
      </c>
      <c r="B1034" s="43">
        <v>44</v>
      </c>
      <c r="C1034" s="43">
        <v>44</v>
      </c>
      <c r="D1034" s="43">
        <v>25</v>
      </c>
      <c r="E1034" s="31">
        <v>0.56799999999999995</v>
      </c>
      <c r="F1034" s="31">
        <v>0.159</v>
      </c>
      <c r="G1034" s="31">
        <v>0.27300000000000002</v>
      </c>
      <c r="H1034" s="31">
        <v>0.36399999999999999</v>
      </c>
      <c r="I1034" s="31">
        <v>0.20499999999999999</v>
      </c>
      <c r="J1034" s="31">
        <v>0.56818181800000001</v>
      </c>
      <c r="K1034" s="31">
        <v>0</v>
      </c>
      <c r="L1034" s="29">
        <f t="shared" si="16"/>
        <v>2.617</v>
      </c>
    </row>
    <row r="1035" spans="1:12" x14ac:dyDescent="0.2">
      <c r="A1035">
        <v>3422</v>
      </c>
      <c r="B1035" s="43">
        <v>61</v>
      </c>
      <c r="C1035" s="43">
        <v>61</v>
      </c>
      <c r="D1035" s="43">
        <v>35</v>
      </c>
      <c r="E1035" s="31">
        <v>0.57399999999999995</v>
      </c>
      <c r="F1035" s="31">
        <v>0.19700000000000001</v>
      </c>
      <c r="G1035" s="31">
        <v>0.23</v>
      </c>
      <c r="H1035" s="31">
        <v>0.311</v>
      </c>
      <c r="I1035" s="31">
        <v>0.26200000000000001</v>
      </c>
      <c r="J1035" s="31">
        <v>0.57377049199999997</v>
      </c>
      <c r="K1035" s="31">
        <v>0</v>
      </c>
      <c r="L1035" s="29">
        <f t="shared" si="16"/>
        <v>2.6379999999999999</v>
      </c>
    </row>
    <row r="1036" spans="1:12" x14ac:dyDescent="0.2">
      <c r="A1036">
        <v>3423</v>
      </c>
      <c r="B1036" s="43">
        <v>288</v>
      </c>
      <c r="C1036" s="43">
        <v>288</v>
      </c>
      <c r="D1036" s="43">
        <v>156</v>
      </c>
      <c r="E1036" s="31">
        <v>0.54200000000000004</v>
      </c>
      <c r="F1036" s="31">
        <v>0.21199999999999999</v>
      </c>
      <c r="G1036" s="31">
        <v>0.20499999999999999</v>
      </c>
      <c r="H1036" s="31">
        <v>0.25700000000000001</v>
      </c>
      <c r="I1036" s="31">
        <v>0.28499999999999998</v>
      </c>
      <c r="J1036" s="31">
        <v>0.56521739100000001</v>
      </c>
      <c r="K1036" s="31">
        <v>4.2000000000000003E-2</v>
      </c>
      <c r="L1036" s="29">
        <f t="shared" si="16"/>
        <v>2.6440501043841338</v>
      </c>
    </row>
    <row r="1037" spans="1:12" x14ac:dyDescent="0.2">
      <c r="A1037">
        <v>3424</v>
      </c>
      <c r="B1037" s="43">
        <v>182</v>
      </c>
      <c r="C1037" s="43">
        <v>182</v>
      </c>
      <c r="D1037" s="43">
        <v>54</v>
      </c>
      <c r="E1037" s="31">
        <v>0.29699999999999999</v>
      </c>
      <c r="F1037" s="31">
        <v>0.34599999999999997</v>
      </c>
      <c r="G1037" s="31">
        <v>0.35199999999999998</v>
      </c>
      <c r="H1037" s="31">
        <v>0.17599999999999999</v>
      </c>
      <c r="I1037" s="31">
        <v>0.121</v>
      </c>
      <c r="J1037" s="31">
        <v>0.29834254100000002</v>
      </c>
      <c r="K1037" s="31">
        <v>5.0000000000000001E-3</v>
      </c>
      <c r="L1037" s="29">
        <f t="shared" si="16"/>
        <v>2.0723618090452258</v>
      </c>
    </row>
    <row r="1038" spans="1:12" x14ac:dyDescent="0.2">
      <c r="A1038">
        <v>3425</v>
      </c>
      <c r="B1038" s="43">
        <v>234</v>
      </c>
      <c r="C1038" s="43">
        <v>234</v>
      </c>
      <c r="D1038" s="43">
        <v>129</v>
      </c>
      <c r="E1038" s="31">
        <v>0.55100000000000005</v>
      </c>
      <c r="F1038" s="31">
        <v>0.17899999999999999</v>
      </c>
      <c r="G1038" s="31">
        <v>0.25600000000000001</v>
      </c>
      <c r="H1038" s="31">
        <v>0.248</v>
      </c>
      <c r="I1038" s="31">
        <v>0.30299999999999999</v>
      </c>
      <c r="J1038" s="31">
        <v>0.55844155799999995</v>
      </c>
      <c r="K1038" s="31">
        <v>1.2999999999999999E-2</v>
      </c>
      <c r="L1038" s="29">
        <f t="shared" si="16"/>
        <v>2.6818642350557247</v>
      </c>
    </row>
    <row r="1039" spans="1:12" x14ac:dyDescent="0.2">
      <c r="A1039">
        <v>3426</v>
      </c>
      <c r="B1039" s="43">
        <v>105</v>
      </c>
      <c r="C1039" s="43">
        <v>105</v>
      </c>
      <c r="D1039" s="43">
        <v>34</v>
      </c>
      <c r="E1039" s="31">
        <v>0.32400000000000001</v>
      </c>
      <c r="F1039" s="31">
        <v>0.28599999999999998</v>
      </c>
      <c r="G1039" s="31">
        <v>0.38100000000000001</v>
      </c>
      <c r="H1039" s="31">
        <v>0.219</v>
      </c>
      <c r="I1039" s="31">
        <v>0.105</v>
      </c>
      <c r="J1039" s="31">
        <v>0.32692307700000001</v>
      </c>
      <c r="K1039" s="31">
        <v>0.01</v>
      </c>
      <c r="L1039" s="29">
        <f t="shared" si="16"/>
        <v>2.1464646464646466</v>
      </c>
    </row>
    <row r="1040" spans="1:12" x14ac:dyDescent="0.2">
      <c r="A1040">
        <v>3429</v>
      </c>
      <c r="B1040" s="43">
        <v>331</v>
      </c>
      <c r="C1040" s="43">
        <v>331</v>
      </c>
      <c r="D1040" s="43">
        <v>254</v>
      </c>
      <c r="E1040" s="31">
        <v>0.76700000000000002</v>
      </c>
      <c r="F1040" s="31">
        <v>5.7000000000000002E-2</v>
      </c>
      <c r="G1040" s="31">
        <v>0.16300000000000001</v>
      </c>
      <c r="H1040" s="31">
        <v>0.26900000000000002</v>
      </c>
      <c r="I1040" s="31">
        <v>0.498</v>
      </c>
      <c r="J1040" s="31">
        <v>0.77675841000000001</v>
      </c>
      <c r="K1040" s="31">
        <v>1.2E-2</v>
      </c>
      <c r="L1040" s="29">
        <f t="shared" si="16"/>
        <v>3.2206477732793521</v>
      </c>
    </row>
    <row r="1041" spans="1:12" x14ac:dyDescent="0.2">
      <c r="A1041">
        <v>3430</v>
      </c>
      <c r="B1041" s="43">
        <v>153</v>
      </c>
      <c r="C1041" s="43">
        <v>153</v>
      </c>
      <c r="D1041" s="43">
        <v>80</v>
      </c>
      <c r="E1041" s="31">
        <v>0.52300000000000002</v>
      </c>
      <c r="F1041" s="31">
        <v>0.222</v>
      </c>
      <c r="G1041" s="31">
        <v>0.248</v>
      </c>
      <c r="H1041" s="31">
        <v>0.28799999999999998</v>
      </c>
      <c r="I1041" s="31">
        <v>0.23499999999999999</v>
      </c>
      <c r="J1041" s="31">
        <v>0.52631578899999998</v>
      </c>
      <c r="K1041" s="31">
        <v>7.0000000000000001E-3</v>
      </c>
      <c r="L1041" s="29">
        <f t="shared" si="16"/>
        <v>2.5397784491440079</v>
      </c>
    </row>
    <row r="1042" spans="1:12" x14ac:dyDescent="0.2">
      <c r="A1042">
        <v>3431</v>
      </c>
      <c r="B1042" s="43">
        <v>661</v>
      </c>
      <c r="C1042" s="43">
        <v>661</v>
      </c>
      <c r="D1042" s="43">
        <v>123</v>
      </c>
      <c r="E1042" s="31">
        <v>0.186</v>
      </c>
      <c r="F1042" s="31">
        <v>0.55500000000000005</v>
      </c>
      <c r="G1042" s="31">
        <v>0.245</v>
      </c>
      <c r="H1042" s="31">
        <v>0.113</v>
      </c>
      <c r="I1042" s="31">
        <v>7.2999999999999995E-2</v>
      </c>
      <c r="J1042" s="31">
        <v>0.18865030699999999</v>
      </c>
      <c r="K1042" s="31">
        <v>1.4E-2</v>
      </c>
      <c r="L1042" s="29">
        <f t="shared" si="16"/>
        <v>1.6997971602434077</v>
      </c>
    </row>
    <row r="1043" spans="1:12" x14ac:dyDescent="0.2">
      <c r="A1043">
        <v>3432</v>
      </c>
      <c r="B1043" s="43">
        <v>217</v>
      </c>
      <c r="C1043" s="43">
        <v>217</v>
      </c>
      <c r="D1043" s="43">
        <v>71</v>
      </c>
      <c r="E1043" s="31">
        <v>0.32700000000000001</v>
      </c>
      <c r="F1043" s="31">
        <v>0.35899999999999999</v>
      </c>
      <c r="G1043" s="31">
        <v>0.28999999999999998</v>
      </c>
      <c r="H1043" s="31">
        <v>0.17499999999999999</v>
      </c>
      <c r="I1043" s="31">
        <v>0.152</v>
      </c>
      <c r="J1043" s="31">
        <v>0.33490565999999999</v>
      </c>
      <c r="K1043" s="31">
        <v>2.3E-2</v>
      </c>
      <c r="L1043" s="29">
        <f t="shared" si="16"/>
        <v>2.120777891504606</v>
      </c>
    </row>
    <row r="1044" spans="1:12" x14ac:dyDescent="0.2">
      <c r="A1044">
        <v>3433</v>
      </c>
      <c r="B1044" s="43">
        <v>278</v>
      </c>
      <c r="C1044" s="43">
        <v>278</v>
      </c>
      <c r="D1044" s="43">
        <v>221</v>
      </c>
      <c r="E1044" s="31">
        <v>0.79500000000000004</v>
      </c>
      <c r="F1044" s="31">
        <v>3.5999999999999997E-2</v>
      </c>
      <c r="G1044" s="31">
        <v>0.155</v>
      </c>
      <c r="H1044" s="31">
        <v>0.191</v>
      </c>
      <c r="I1044" s="31">
        <v>0.60399999999999998</v>
      </c>
      <c r="J1044" s="31">
        <v>0.80656934300000005</v>
      </c>
      <c r="K1044" s="31">
        <v>1.4E-2</v>
      </c>
      <c r="L1044" s="29">
        <f t="shared" si="16"/>
        <v>3.3823529411764706</v>
      </c>
    </row>
    <row r="1045" spans="1:12" x14ac:dyDescent="0.2">
      <c r="A1045">
        <v>3434</v>
      </c>
      <c r="B1045" s="43">
        <v>972</v>
      </c>
      <c r="C1045" s="43">
        <v>972</v>
      </c>
      <c r="D1045" s="43">
        <v>353</v>
      </c>
      <c r="E1045" s="31">
        <v>0.36299999999999999</v>
      </c>
      <c r="F1045" s="31">
        <v>0.36099999999999999</v>
      </c>
      <c r="G1045" s="31">
        <v>0.25800000000000001</v>
      </c>
      <c r="H1045" s="31">
        <v>0.17199999999999999</v>
      </c>
      <c r="I1045" s="31">
        <v>0.191</v>
      </c>
      <c r="J1045" s="31">
        <v>0.369633508</v>
      </c>
      <c r="K1045" s="31">
        <v>1.7000000000000001E-2</v>
      </c>
      <c r="L1045" s="29">
        <f t="shared" si="16"/>
        <v>2.1943031536113939</v>
      </c>
    </row>
    <row r="1046" spans="1:12" x14ac:dyDescent="0.2">
      <c r="A1046">
        <v>3435</v>
      </c>
      <c r="B1046" s="43">
        <v>782</v>
      </c>
      <c r="C1046" s="43">
        <v>782</v>
      </c>
      <c r="D1046" s="43">
        <v>562</v>
      </c>
      <c r="E1046" s="31">
        <v>0.71899999999999997</v>
      </c>
      <c r="F1046" s="31">
        <v>8.2000000000000003E-2</v>
      </c>
      <c r="G1046" s="31">
        <v>0.17599999999999999</v>
      </c>
      <c r="H1046" s="31">
        <v>0.25700000000000001</v>
      </c>
      <c r="I1046" s="31">
        <v>0.46200000000000002</v>
      </c>
      <c r="J1046" s="31">
        <v>0.73560209399999998</v>
      </c>
      <c r="K1046" s="31">
        <v>2.3E-2</v>
      </c>
      <c r="L1046" s="29">
        <f t="shared" si="16"/>
        <v>3.1248720573183215</v>
      </c>
    </row>
    <row r="1047" spans="1:12" x14ac:dyDescent="0.2">
      <c r="A1047">
        <v>3436</v>
      </c>
      <c r="B1047" s="43">
        <v>328</v>
      </c>
      <c r="C1047" s="43">
        <v>328</v>
      </c>
      <c r="D1047" s="43">
        <v>299</v>
      </c>
      <c r="E1047" s="31">
        <v>0.91200000000000003</v>
      </c>
      <c r="F1047" s="31">
        <v>2.4E-2</v>
      </c>
      <c r="G1047" s="31">
        <v>6.4000000000000001E-2</v>
      </c>
      <c r="H1047" s="31">
        <v>0.152</v>
      </c>
      <c r="I1047" s="31">
        <v>0.75900000000000001</v>
      </c>
      <c r="J1047" s="31">
        <v>0.91158536599999995</v>
      </c>
      <c r="K1047" s="31">
        <v>0</v>
      </c>
      <c r="L1047" s="29">
        <f t="shared" si="16"/>
        <v>3.6440000000000001</v>
      </c>
    </row>
    <row r="1048" spans="1:12" x14ac:dyDescent="0.2">
      <c r="A1048">
        <v>3437</v>
      </c>
      <c r="B1048" s="43">
        <v>297</v>
      </c>
      <c r="C1048" s="43">
        <v>297</v>
      </c>
      <c r="D1048" s="43">
        <v>220</v>
      </c>
      <c r="E1048" s="31">
        <v>0.74099999999999999</v>
      </c>
      <c r="F1048" s="31">
        <v>0.104</v>
      </c>
      <c r="G1048" s="31">
        <v>0.152</v>
      </c>
      <c r="H1048" s="31">
        <v>0.24199999999999999</v>
      </c>
      <c r="I1048" s="31">
        <v>0.498</v>
      </c>
      <c r="J1048" s="31">
        <v>0.743243243</v>
      </c>
      <c r="K1048" s="31">
        <v>3.0000000000000001E-3</v>
      </c>
      <c r="L1048" s="29">
        <f t="shared" si="16"/>
        <v>3.1354062186559677</v>
      </c>
    </row>
    <row r="1049" spans="1:12" x14ac:dyDescent="0.2">
      <c r="A1049">
        <v>3439</v>
      </c>
      <c r="B1049" s="43">
        <v>258</v>
      </c>
      <c r="C1049" s="43">
        <v>258</v>
      </c>
      <c r="D1049" s="43">
        <v>112</v>
      </c>
      <c r="E1049" s="31">
        <v>0.434</v>
      </c>
      <c r="F1049" s="31">
        <v>0.25600000000000001</v>
      </c>
      <c r="G1049" s="31">
        <v>0.31</v>
      </c>
      <c r="H1049" s="31">
        <v>0.248</v>
      </c>
      <c r="I1049" s="31">
        <v>0.186</v>
      </c>
      <c r="J1049" s="31">
        <v>0.43410852700000002</v>
      </c>
      <c r="K1049" s="31">
        <v>0</v>
      </c>
      <c r="L1049" s="29">
        <f t="shared" si="16"/>
        <v>2.3639999999999999</v>
      </c>
    </row>
    <row r="1050" spans="1:12" x14ac:dyDescent="0.2">
      <c r="A1050">
        <v>3440</v>
      </c>
      <c r="B1050" s="43">
        <v>354</v>
      </c>
      <c r="C1050" s="43">
        <v>354</v>
      </c>
      <c r="D1050" s="43">
        <v>277</v>
      </c>
      <c r="E1050" s="31">
        <v>0.78200000000000003</v>
      </c>
      <c r="F1050" s="31">
        <v>5.3999999999999999E-2</v>
      </c>
      <c r="G1050" s="31">
        <v>0.158</v>
      </c>
      <c r="H1050" s="31">
        <v>0.23699999999999999</v>
      </c>
      <c r="I1050" s="31">
        <v>0.54500000000000004</v>
      </c>
      <c r="J1050" s="31">
        <v>0.78693181800000001</v>
      </c>
      <c r="K1050" s="31">
        <v>6.0000000000000001E-3</v>
      </c>
      <c r="L1050" s="29">
        <f t="shared" si="16"/>
        <v>3.2806841046277668</v>
      </c>
    </row>
    <row r="1051" spans="1:12" x14ac:dyDescent="0.2">
      <c r="A1051">
        <v>3441</v>
      </c>
      <c r="B1051" s="43">
        <v>277</v>
      </c>
      <c r="C1051" s="43">
        <v>277</v>
      </c>
      <c r="D1051" s="43">
        <v>214</v>
      </c>
      <c r="E1051" s="31">
        <v>0.77300000000000002</v>
      </c>
      <c r="F1051" s="31">
        <v>6.9000000000000006E-2</v>
      </c>
      <c r="G1051" s="31">
        <v>0.152</v>
      </c>
      <c r="H1051" s="31">
        <v>0.19900000000000001</v>
      </c>
      <c r="I1051" s="31">
        <v>0.57399999999999995</v>
      </c>
      <c r="J1051" s="31">
        <v>0.77818181799999997</v>
      </c>
      <c r="K1051" s="31">
        <v>7.0000000000000001E-3</v>
      </c>
      <c r="L1051" s="29">
        <f t="shared" si="16"/>
        <v>3.2890231621349448</v>
      </c>
    </row>
    <row r="1052" spans="1:12" x14ac:dyDescent="0.2">
      <c r="A1052">
        <v>3442</v>
      </c>
      <c r="B1052" s="43">
        <v>333</v>
      </c>
      <c r="C1052" s="43">
        <v>333</v>
      </c>
      <c r="D1052" s="43">
        <v>231</v>
      </c>
      <c r="E1052" s="31">
        <v>0.69399999999999995</v>
      </c>
      <c r="F1052" s="31">
        <v>9.6000000000000002E-2</v>
      </c>
      <c r="G1052" s="31">
        <v>0.20399999999999999</v>
      </c>
      <c r="H1052" s="31">
        <v>0.27600000000000002</v>
      </c>
      <c r="I1052" s="31">
        <v>0.41699999999999998</v>
      </c>
      <c r="J1052" s="31">
        <v>0.69788519599999999</v>
      </c>
      <c r="K1052" s="31">
        <v>6.0000000000000001E-3</v>
      </c>
      <c r="L1052" s="29">
        <f t="shared" si="16"/>
        <v>3.018108651911469</v>
      </c>
    </row>
    <row r="1053" spans="1:12" x14ac:dyDescent="0.2">
      <c r="A1053">
        <v>3444</v>
      </c>
      <c r="B1053" s="43">
        <v>85</v>
      </c>
      <c r="C1053" s="43">
        <v>85</v>
      </c>
      <c r="D1053" s="43">
        <v>33</v>
      </c>
      <c r="E1053" s="31">
        <v>0.38800000000000001</v>
      </c>
      <c r="F1053" s="31">
        <v>0.27100000000000002</v>
      </c>
      <c r="G1053" s="31">
        <v>0.34100000000000003</v>
      </c>
      <c r="H1053" s="31">
        <v>0.28199999999999997</v>
      </c>
      <c r="I1053" s="31">
        <v>0.106</v>
      </c>
      <c r="J1053" s="31">
        <v>0.38823529400000001</v>
      </c>
      <c r="K1053" s="31">
        <v>0</v>
      </c>
      <c r="L1053" s="29">
        <f t="shared" si="16"/>
        <v>2.2229999999999999</v>
      </c>
    </row>
    <row r="1054" spans="1:12" x14ac:dyDescent="0.2">
      <c r="A1054">
        <v>3446</v>
      </c>
      <c r="E1054" s="31">
        <v>0.65</v>
      </c>
      <c r="F1054" s="31">
        <v>0.15</v>
      </c>
      <c r="G1054" s="31">
        <v>0.18</v>
      </c>
      <c r="H1054" s="31">
        <v>0.38</v>
      </c>
      <c r="I1054" s="31">
        <v>0.27</v>
      </c>
      <c r="J1054" s="31">
        <v>0.663265306</v>
      </c>
      <c r="K1054" s="31">
        <v>0.02</v>
      </c>
      <c r="L1054" s="29">
        <f t="shared" si="16"/>
        <v>2.785714285714286</v>
      </c>
    </row>
    <row r="1055" spans="1:12" x14ac:dyDescent="0.2">
      <c r="A1055">
        <v>3447</v>
      </c>
      <c r="B1055" s="43">
        <v>548</v>
      </c>
      <c r="C1055" s="43">
        <v>548</v>
      </c>
      <c r="D1055" s="43">
        <v>287</v>
      </c>
      <c r="E1055" s="31">
        <v>0.52400000000000002</v>
      </c>
      <c r="F1055" s="31">
        <v>0.20799999999999999</v>
      </c>
      <c r="G1055" s="31">
        <v>0.252</v>
      </c>
      <c r="H1055" s="31">
        <v>0.29899999999999999</v>
      </c>
      <c r="I1055" s="31">
        <v>0.224</v>
      </c>
      <c r="J1055" s="31">
        <v>0.53246753199999997</v>
      </c>
      <c r="K1055" s="31">
        <v>1.6E-2</v>
      </c>
      <c r="L1055" s="29">
        <f t="shared" si="16"/>
        <v>2.5457317073170729</v>
      </c>
    </row>
    <row r="1056" spans="1:12" x14ac:dyDescent="0.2">
      <c r="A1056">
        <v>3448</v>
      </c>
      <c r="B1056" s="43">
        <v>765</v>
      </c>
      <c r="C1056" s="43">
        <v>765</v>
      </c>
      <c r="D1056" s="43">
        <v>266</v>
      </c>
      <c r="E1056" s="31">
        <v>0.34799999999999998</v>
      </c>
      <c r="F1056" s="31">
        <v>0.38200000000000001</v>
      </c>
      <c r="G1056" s="31">
        <v>0.251</v>
      </c>
      <c r="H1056" s="31">
        <v>0.17599999999999999</v>
      </c>
      <c r="I1056" s="31">
        <v>0.17100000000000001</v>
      </c>
      <c r="J1056" s="31">
        <v>0.35466666699999999</v>
      </c>
      <c r="K1056" s="31">
        <v>0.02</v>
      </c>
      <c r="L1056" s="29">
        <f t="shared" si="16"/>
        <v>2.138775510204082</v>
      </c>
    </row>
    <row r="1057" spans="1:12" x14ac:dyDescent="0.2">
      <c r="A1057">
        <v>3449</v>
      </c>
      <c r="B1057" s="43">
        <v>191</v>
      </c>
      <c r="C1057" s="43">
        <v>191</v>
      </c>
      <c r="D1057" s="43">
        <v>53</v>
      </c>
      <c r="E1057" s="31">
        <v>0.27700000000000002</v>
      </c>
      <c r="F1057" s="31">
        <v>0.377</v>
      </c>
      <c r="G1057" s="31">
        <v>0.32500000000000001</v>
      </c>
      <c r="H1057" s="31">
        <v>0.14099999999999999</v>
      </c>
      <c r="I1057" s="31">
        <v>0.13600000000000001</v>
      </c>
      <c r="J1057" s="31">
        <v>0.28342245999999999</v>
      </c>
      <c r="K1057" s="31">
        <v>2.1000000000000001E-2</v>
      </c>
      <c r="L1057" s="29">
        <f t="shared" si="16"/>
        <v>2.0367722165474977</v>
      </c>
    </row>
    <row r="1058" spans="1:12" x14ac:dyDescent="0.2">
      <c r="A1058">
        <v>3452</v>
      </c>
      <c r="B1058" s="43">
        <v>88</v>
      </c>
      <c r="C1058" s="43">
        <v>88</v>
      </c>
      <c r="D1058" s="43">
        <v>37</v>
      </c>
      <c r="E1058" s="31">
        <v>0.42</v>
      </c>
      <c r="F1058" s="31">
        <v>0.318</v>
      </c>
      <c r="G1058" s="31">
        <v>0.216</v>
      </c>
      <c r="H1058" s="31">
        <v>0.318</v>
      </c>
      <c r="I1058" s="31">
        <v>0.10199999999999999</v>
      </c>
      <c r="J1058" s="31">
        <v>0.44047618999999999</v>
      </c>
      <c r="K1058" s="31">
        <v>4.4999999999999998E-2</v>
      </c>
      <c r="L1058" s="29">
        <f t="shared" si="16"/>
        <v>2.2115183246073302</v>
      </c>
    </row>
    <row r="1059" spans="1:12" x14ac:dyDescent="0.2">
      <c r="A1059">
        <v>3453</v>
      </c>
      <c r="B1059" s="43">
        <v>182</v>
      </c>
      <c r="C1059" s="43">
        <v>182</v>
      </c>
      <c r="D1059" s="43">
        <v>25</v>
      </c>
      <c r="E1059" s="31">
        <v>0.13700000000000001</v>
      </c>
      <c r="F1059" s="31">
        <v>0.54900000000000004</v>
      </c>
      <c r="G1059" s="31">
        <v>0.29699999999999999</v>
      </c>
      <c r="H1059" s="31">
        <v>7.0999999999999994E-2</v>
      </c>
      <c r="I1059" s="31">
        <v>6.6000000000000003E-2</v>
      </c>
      <c r="J1059" s="31">
        <v>0.139664804</v>
      </c>
      <c r="K1059" s="31">
        <v>1.6E-2</v>
      </c>
      <c r="L1059" s="29">
        <f t="shared" si="16"/>
        <v>1.6463414634146341</v>
      </c>
    </row>
    <row r="1060" spans="1:12" x14ac:dyDescent="0.2">
      <c r="A1060">
        <v>3454</v>
      </c>
      <c r="B1060" s="43">
        <v>133</v>
      </c>
      <c r="C1060" s="43">
        <v>133</v>
      </c>
      <c r="D1060" s="43">
        <v>93</v>
      </c>
      <c r="E1060" s="31">
        <v>0.69899999999999995</v>
      </c>
      <c r="F1060" s="31">
        <v>7.4999999999999997E-2</v>
      </c>
      <c r="G1060" s="31">
        <v>0.22600000000000001</v>
      </c>
      <c r="H1060" s="31">
        <v>0.29299999999999998</v>
      </c>
      <c r="I1060" s="31">
        <v>0.40600000000000003</v>
      </c>
      <c r="J1060" s="31">
        <v>0.69924812000000003</v>
      </c>
      <c r="K1060" s="31">
        <v>0</v>
      </c>
      <c r="L1060" s="29">
        <f t="shared" si="16"/>
        <v>3.0300000000000002</v>
      </c>
    </row>
    <row r="1061" spans="1:12" x14ac:dyDescent="0.2">
      <c r="A1061">
        <v>3455</v>
      </c>
      <c r="B1061" s="43">
        <v>150</v>
      </c>
      <c r="C1061" s="43">
        <v>150</v>
      </c>
      <c r="D1061" s="43">
        <v>71</v>
      </c>
      <c r="E1061" s="31">
        <v>0.47299999999999998</v>
      </c>
      <c r="F1061" s="31">
        <v>0.22700000000000001</v>
      </c>
      <c r="G1061" s="31">
        <v>0.3</v>
      </c>
      <c r="H1061" s="31">
        <v>0.247</v>
      </c>
      <c r="I1061" s="31">
        <v>0.22700000000000001</v>
      </c>
      <c r="J1061" s="31">
        <v>0.47333333300000002</v>
      </c>
      <c r="K1061" s="31">
        <v>0</v>
      </c>
      <c r="L1061" s="29">
        <f t="shared" si="16"/>
        <v>2.476</v>
      </c>
    </row>
    <row r="1062" spans="1:12" x14ac:dyDescent="0.2">
      <c r="A1062">
        <v>3456</v>
      </c>
      <c r="B1062" s="43">
        <v>336</v>
      </c>
      <c r="C1062" s="43">
        <v>336</v>
      </c>
      <c r="D1062" s="43">
        <v>112</v>
      </c>
      <c r="E1062" s="31">
        <v>0.33300000000000002</v>
      </c>
      <c r="F1062" s="31">
        <v>0.39600000000000002</v>
      </c>
      <c r="G1062" s="31">
        <v>0.23499999999999999</v>
      </c>
      <c r="H1062" s="31">
        <v>0.17899999999999999</v>
      </c>
      <c r="I1062" s="31">
        <v>0.155</v>
      </c>
      <c r="J1062" s="31">
        <v>0.34567901200000001</v>
      </c>
      <c r="K1062" s="31">
        <v>3.5999999999999997E-2</v>
      </c>
      <c r="L1062" s="29">
        <f t="shared" si="16"/>
        <v>2.0985477178423237</v>
      </c>
    </row>
    <row r="1063" spans="1:12" x14ac:dyDescent="0.2">
      <c r="A1063">
        <v>3457</v>
      </c>
      <c r="B1063" s="43">
        <v>185</v>
      </c>
      <c r="C1063" s="43">
        <v>185</v>
      </c>
      <c r="D1063" s="43">
        <v>91</v>
      </c>
      <c r="E1063" s="31">
        <v>0.49199999999999999</v>
      </c>
      <c r="F1063" s="31">
        <v>0.151</v>
      </c>
      <c r="G1063" s="31">
        <v>0.34599999999999997</v>
      </c>
      <c r="H1063" s="31">
        <v>0.26500000000000001</v>
      </c>
      <c r="I1063" s="31">
        <v>0.22700000000000001</v>
      </c>
      <c r="J1063" s="31">
        <v>0.49726776</v>
      </c>
      <c r="K1063" s="31">
        <v>1.0999999999999999E-2</v>
      </c>
      <c r="L1063" s="29">
        <f t="shared" si="16"/>
        <v>2.5743174924165824</v>
      </c>
    </row>
    <row r="1064" spans="1:12" x14ac:dyDescent="0.2">
      <c r="A1064">
        <v>3458</v>
      </c>
      <c r="B1064" s="43">
        <v>835</v>
      </c>
      <c r="C1064" s="43">
        <v>835</v>
      </c>
      <c r="D1064" s="43">
        <v>402</v>
      </c>
      <c r="E1064" s="31">
        <v>0.48099999999999998</v>
      </c>
      <c r="F1064" s="31">
        <v>0.25900000000000001</v>
      </c>
      <c r="G1064" s="31">
        <v>0.249</v>
      </c>
      <c r="H1064" s="31">
        <v>0.222</v>
      </c>
      <c r="I1064" s="31">
        <v>0.26</v>
      </c>
      <c r="J1064" s="31">
        <v>0.48668280899999999</v>
      </c>
      <c r="K1064" s="31">
        <v>1.0999999999999999E-2</v>
      </c>
      <c r="L1064" s="29">
        <f t="shared" si="16"/>
        <v>2.4903943377148634</v>
      </c>
    </row>
    <row r="1065" spans="1:12" x14ac:dyDescent="0.2">
      <c r="A1065">
        <v>3459</v>
      </c>
      <c r="B1065" s="43">
        <v>40</v>
      </c>
      <c r="C1065" s="43">
        <v>40</v>
      </c>
      <c r="D1065" s="43">
        <v>19</v>
      </c>
      <c r="E1065" s="31">
        <v>0.47499999999999998</v>
      </c>
      <c r="F1065" s="31">
        <v>0.25</v>
      </c>
      <c r="G1065" s="31">
        <v>0.27500000000000002</v>
      </c>
      <c r="H1065" s="31">
        <v>0.17499999999999999</v>
      </c>
      <c r="I1065" s="31">
        <v>0.3</v>
      </c>
      <c r="J1065" s="31">
        <v>0.47499999999999998</v>
      </c>
      <c r="K1065" s="31">
        <v>0</v>
      </c>
      <c r="L1065" s="29">
        <f t="shared" si="16"/>
        <v>2.5249999999999999</v>
      </c>
    </row>
    <row r="1066" spans="1:12" x14ac:dyDescent="0.2">
      <c r="A1066">
        <v>3461</v>
      </c>
      <c r="B1066" s="43">
        <v>239</v>
      </c>
      <c r="C1066" s="43">
        <v>239</v>
      </c>
      <c r="D1066" s="43">
        <v>147</v>
      </c>
      <c r="E1066" s="31">
        <v>0.61499999999999999</v>
      </c>
      <c r="F1066" s="31">
        <v>0.151</v>
      </c>
      <c r="G1066" s="31">
        <v>0.222</v>
      </c>
      <c r="H1066" s="31">
        <v>0.247</v>
      </c>
      <c r="I1066" s="31">
        <v>0.36799999999999999</v>
      </c>
      <c r="J1066" s="31">
        <v>0.62288135600000005</v>
      </c>
      <c r="K1066" s="31">
        <v>1.2999999999999999E-2</v>
      </c>
      <c r="L1066" s="29">
        <f t="shared" si="16"/>
        <v>2.8449848024316107</v>
      </c>
    </row>
    <row r="1067" spans="1:12" x14ac:dyDescent="0.2">
      <c r="A1067">
        <v>3463</v>
      </c>
      <c r="B1067" s="43">
        <v>413</v>
      </c>
      <c r="C1067" s="43">
        <v>413</v>
      </c>
      <c r="D1067" s="43">
        <v>227</v>
      </c>
      <c r="E1067" s="31">
        <v>0.55000000000000004</v>
      </c>
      <c r="F1067" s="31">
        <v>0.155</v>
      </c>
      <c r="G1067" s="31">
        <v>0.26900000000000002</v>
      </c>
      <c r="H1067" s="31">
        <v>0.27100000000000002</v>
      </c>
      <c r="I1067" s="31">
        <v>0.27800000000000002</v>
      </c>
      <c r="J1067" s="31">
        <v>0.56467661700000005</v>
      </c>
      <c r="K1067" s="31">
        <v>2.7E-2</v>
      </c>
      <c r="L1067" s="29">
        <f t="shared" si="16"/>
        <v>2.6906474820143891</v>
      </c>
    </row>
    <row r="1068" spans="1:12" x14ac:dyDescent="0.2">
      <c r="A1068">
        <v>3464</v>
      </c>
      <c r="B1068" s="43">
        <v>375</v>
      </c>
      <c r="C1068" s="43">
        <v>375</v>
      </c>
      <c r="D1068" s="43">
        <v>170</v>
      </c>
      <c r="E1068" s="31">
        <v>0.45300000000000001</v>
      </c>
      <c r="F1068" s="31">
        <v>0.26700000000000002</v>
      </c>
      <c r="G1068" s="31">
        <v>0.22900000000000001</v>
      </c>
      <c r="H1068" s="31">
        <v>0.224</v>
      </c>
      <c r="I1068" s="31">
        <v>0.22900000000000001</v>
      </c>
      <c r="J1068" s="31">
        <v>0.47752809000000002</v>
      </c>
      <c r="K1068" s="31">
        <v>5.0999999999999997E-2</v>
      </c>
      <c r="L1068" s="29">
        <f t="shared" si="16"/>
        <v>2.4373024236037937</v>
      </c>
    </row>
    <row r="1069" spans="1:12" x14ac:dyDescent="0.2">
      <c r="A1069">
        <v>3465</v>
      </c>
      <c r="B1069" s="43">
        <v>279</v>
      </c>
      <c r="C1069" s="43">
        <v>279</v>
      </c>
      <c r="D1069" s="43">
        <v>161</v>
      </c>
      <c r="E1069" s="31">
        <v>0.57699999999999996</v>
      </c>
      <c r="F1069" s="31">
        <v>0.154</v>
      </c>
      <c r="G1069" s="31">
        <v>0.25800000000000001</v>
      </c>
      <c r="H1069" s="31">
        <v>0.36599999999999999</v>
      </c>
      <c r="I1069" s="31">
        <v>0.21099999999999999</v>
      </c>
      <c r="J1069" s="31">
        <v>0.58333333300000001</v>
      </c>
      <c r="K1069" s="31">
        <v>1.0999999999999999E-2</v>
      </c>
      <c r="L1069" s="29">
        <f t="shared" si="16"/>
        <v>2.6410515672396357</v>
      </c>
    </row>
    <row r="1070" spans="1:12" x14ac:dyDescent="0.2">
      <c r="A1070">
        <v>3466</v>
      </c>
      <c r="B1070" s="43">
        <v>300</v>
      </c>
      <c r="C1070" s="43">
        <v>300</v>
      </c>
      <c r="D1070" s="43">
        <v>144</v>
      </c>
      <c r="E1070" s="31">
        <v>0.48</v>
      </c>
      <c r="F1070" s="31">
        <v>0.22700000000000001</v>
      </c>
      <c r="G1070" s="31">
        <v>0.27700000000000002</v>
      </c>
      <c r="H1070" s="31">
        <v>0.30299999999999999</v>
      </c>
      <c r="I1070" s="31">
        <v>0.17699999999999999</v>
      </c>
      <c r="J1070" s="31">
        <v>0.48813559299999998</v>
      </c>
      <c r="K1070" s="31">
        <v>1.7000000000000001E-2</v>
      </c>
      <c r="L1070" s="29">
        <f t="shared" si="16"/>
        <v>2.4394710071210577</v>
      </c>
    </row>
    <row r="1071" spans="1:12" x14ac:dyDescent="0.2">
      <c r="A1071">
        <v>3467</v>
      </c>
      <c r="B1071" s="43">
        <v>54</v>
      </c>
      <c r="C1071" s="43">
        <v>54</v>
      </c>
      <c r="D1071" s="43">
        <v>21</v>
      </c>
      <c r="E1071" s="31">
        <v>0.38900000000000001</v>
      </c>
      <c r="F1071" s="31">
        <v>0.38900000000000001</v>
      </c>
      <c r="G1071" s="31">
        <v>0.222</v>
      </c>
      <c r="H1071" s="31">
        <v>0.24099999999999999</v>
      </c>
      <c r="I1071" s="31">
        <v>0.14799999999999999</v>
      </c>
      <c r="J1071" s="31">
        <v>0.38888888900000002</v>
      </c>
      <c r="K1071" s="31">
        <v>0</v>
      </c>
      <c r="L1071" s="29">
        <f t="shared" si="16"/>
        <v>2.1480000000000001</v>
      </c>
    </row>
    <row r="1072" spans="1:12" x14ac:dyDescent="0.2">
      <c r="A1072">
        <v>3468</v>
      </c>
      <c r="B1072" s="43">
        <v>398</v>
      </c>
      <c r="C1072" s="43">
        <v>398</v>
      </c>
      <c r="D1072" s="43">
        <v>138</v>
      </c>
      <c r="E1072" s="31">
        <v>0.34699999999999998</v>
      </c>
      <c r="F1072" s="31">
        <v>0.36899999999999999</v>
      </c>
      <c r="G1072" s="31">
        <v>0.26600000000000001</v>
      </c>
      <c r="H1072" s="31">
        <v>0.16600000000000001</v>
      </c>
      <c r="I1072" s="31">
        <v>0.18099999999999999</v>
      </c>
      <c r="J1072" s="31">
        <v>0.35294117600000002</v>
      </c>
      <c r="K1072" s="31">
        <v>1.7999999999999999E-2</v>
      </c>
      <c r="L1072" s="29">
        <f t="shared" si="16"/>
        <v>2.1619144602851326</v>
      </c>
    </row>
    <row r="1073" spans="1:12" x14ac:dyDescent="0.2">
      <c r="A1073">
        <v>3471</v>
      </c>
      <c r="B1073" s="43">
        <v>686</v>
      </c>
      <c r="C1073" s="43">
        <v>686</v>
      </c>
      <c r="D1073" s="43">
        <v>196</v>
      </c>
      <c r="E1073" s="31">
        <v>0.28599999999999998</v>
      </c>
      <c r="F1073" s="31">
        <v>0.50600000000000001</v>
      </c>
      <c r="G1073" s="31">
        <v>0.19700000000000001</v>
      </c>
      <c r="H1073" s="31">
        <v>0.13400000000000001</v>
      </c>
      <c r="I1073" s="31">
        <v>0.152</v>
      </c>
      <c r="J1073" s="31">
        <v>0.28908554600000003</v>
      </c>
      <c r="K1073" s="31">
        <v>1.2E-2</v>
      </c>
      <c r="L1073" s="29">
        <f t="shared" si="16"/>
        <v>1.9331983805668018</v>
      </c>
    </row>
    <row r="1074" spans="1:12" x14ac:dyDescent="0.2">
      <c r="A1074">
        <v>3472</v>
      </c>
      <c r="B1074" s="43">
        <v>639</v>
      </c>
      <c r="C1074" s="43">
        <v>639</v>
      </c>
      <c r="D1074" s="43">
        <v>225</v>
      </c>
      <c r="E1074" s="31">
        <v>0.35199999999999998</v>
      </c>
      <c r="F1074" s="31">
        <v>0.311</v>
      </c>
      <c r="G1074" s="31">
        <v>0.313</v>
      </c>
      <c r="H1074" s="31">
        <v>0.20200000000000001</v>
      </c>
      <c r="I1074" s="31">
        <v>0.15</v>
      </c>
      <c r="J1074" s="31">
        <v>0.36057692299999999</v>
      </c>
      <c r="K1074" s="31">
        <v>2.3E-2</v>
      </c>
      <c r="L1074" s="29">
        <f t="shared" si="16"/>
        <v>2.1934493346980557</v>
      </c>
    </row>
    <row r="1075" spans="1:12" x14ac:dyDescent="0.2">
      <c r="A1075">
        <v>3473</v>
      </c>
      <c r="B1075" s="43">
        <v>123</v>
      </c>
      <c r="C1075" s="43">
        <v>123</v>
      </c>
      <c r="D1075" s="43">
        <v>43</v>
      </c>
      <c r="E1075" s="31">
        <v>0.35</v>
      </c>
      <c r="F1075" s="31">
        <v>0.27600000000000002</v>
      </c>
      <c r="G1075" s="31">
        <v>0.35</v>
      </c>
      <c r="H1075" s="31">
        <v>0.24399999999999999</v>
      </c>
      <c r="I1075" s="31">
        <v>0.106</v>
      </c>
      <c r="J1075" s="31">
        <v>0.35833333299999998</v>
      </c>
      <c r="K1075" s="31">
        <v>2.4E-2</v>
      </c>
      <c r="L1075" s="29">
        <f t="shared" si="16"/>
        <v>2.1844262295081971</v>
      </c>
    </row>
    <row r="1076" spans="1:12" x14ac:dyDescent="0.2">
      <c r="A1076">
        <v>3474</v>
      </c>
      <c r="B1076" s="43">
        <v>189</v>
      </c>
      <c r="C1076" s="43">
        <v>189</v>
      </c>
      <c r="D1076" s="43">
        <v>111</v>
      </c>
      <c r="E1076" s="31">
        <v>0.58699999999999997</v>
      </c>
      <c r="F1076" s="31">
        <v>0.106</v>
      </c>
      <c r="G1076" s="31">
        <v>0.29099999999999998</v>
      </c>
      <c r="H1076" s="31">
        <v>0.29099999999999998</v>
      </c>
      <c r="I1076" s="31">
        <v>0.29599999999999999</v>
      </c>
      <c r="J1076" s="31">
        <v>0.59677419399999998</v>
      </c>
      <c r="K1076" s="31">
        <v>1.6E-2</v>
      </c>
      <c r="L1076" s="29">
        <f t="shared" si="16"/>
        <v>2.7896341463414638</v>
      </c>
    </row>
    <row r="1077" spans="1:12" x14ac:dyDescent="0.2">
      <c r="A1077">
        <v>3475</v>
      </c>
      <c r="B1077" s="43">
        <v>557</v>
      </c>
      <c r="C1077" s="43">
        <v>557</v>
      </c>
      <c r="D1077" s="43">
        <v>186</v>
      </c>
      <c r="E1077" s="31">
        <v>0.33400000000000002</v>
      </c>
      <c r="F1077" s="31">
        <v>0.36099999999999999</v>
      </c>
      <c r="G1077" s="31">
        <v>0.28899999999999998</v>
      </c>
      <c r="H1077" s="31">
        <v>0.19700000000000001</v>
      </c>
      <c r="I1077" s="31">
        <v>0.13600000000000001</v>
      </c>
      <c r="J1077" s="31">
        <v>0.33941605800000002</v>
      </c>
      <c r="K1077" s="31">
        <v>1.6E-2</v>
      </c>
      <c r="L1077" s="29">
        <f t="shared" si="16"/>
        <v>2.1077235772357721</v>
      </c>
    </row>
    <row r="1078" spans="1:12" x14ac:dyDescent="0.2">
      <c r="A1078">
        <v>3476</v>
      </c>
      <c r="B1078" s="43">
        <v>226</v>
      </c>
      <c r="C1078" s="43">
        <v>226</v>
      </c>
      <c r="D1078" s="43">
        <v>50</v>
      </c>
      <c r="E1078" s="31">
        <v>0.221</v>
      </c>
      <c r="F1078" s="31">
        <v>0.46500000000000002</v>
      </c>
      <c r="G1078" s="31">
        <v>0.30099999999999999</v>
      </c>
      <c r="H1078" s="31">
        <v>0.155</v>
      </c>
      <c r="I1078" s="31">
        <v>6.6000000000000003E-2</v>
      </c>
      <c r="J1078" s="31">
        <v>0.22421524700000001</v>
      </c>
      <c r="K1078" s="31">
        <v>1.2999999999999999E-2</v>
      </c>
      <c r="L1078" s="29">
        <f t="shared" si="16"/>
        <v>1.8196555217831814</v>
      </c>
    </row>
    <row r="1079" spans="1:12" x14ac:dyDescent="0.2">
      <c r="A1079">
        <v>3477</v>
      </c>
      <c r="B1079" s="43">
        <v>186</v>
      </c>
      <c r="C1079" s="43">
        <v>186</v>
      </c>
      <c r="D1079" s="43">
        <v>136</v>
      </c>
      <c r="E1079" s="31">
        <v>0.73099999999999998</v>
      </c>
      <c r="F1079" s="31">
        <v>9.7000000000000003E-2</v>
      </c>
      <c r="G1079" s="31">
        <v>0.17199999999999999</v>
      </c>
      <c r="H1079" s="31">
        <v>0.312</v>
      </c>
      <c r="I1079" s="31">
        <v>0.41899999999999998</v>
      </c>
      <c r="J1079" s="31">
        <v>0.73118279600000002</v>
      </c>
      <c r="K1079" s="31">
        <v>0</v>
      </c>
      <c r="L1079" s="29">
        <f t="shared" si="16"/>
        <v>3.0529999999999999</v>
      </c>
    </row>
    <row r="1080" spans="1:12" x14ac:dyDescent="0.2">
      <c r="A1080">
        <v>3478</v>
      </c>
      <c r="B1080" s="43">
        <v>211</v>
      </c>
      <c r="C1080" s="43">
        <v>211</v>
      </c>
      <c r="D1080" s="43">
        <v>104</v>
      </c>
      <c r="E1080" s="31">
        <v>0.49299999999999999</v>
      </c>
      <c r="F1080" s="31">
        <v>0.20399999999999999</v>
      </c>
      <c r="G1080" s="31">
        <v>0.28399999999999997</v>
      </c>
      <c r="H1080" s="31">
        <v>0.30299999999999999</v>
      </c>
      <c r="I1080" s="31">
        <v>0.19</v>
      </c>
      <c r="J1080" s="31">
        <v>0.50241545899999995</v>
      </c>
      <c r="K1080" s="31">
        <v>1.9E-2</v>
      </c>
      <c r="L1080" s="29">
        <f t="shared" si="16"/>
        <v>2.4882772680937819</v>
      </c>
    </row>
    <row r="1081" spans="1:12" x14ac:dyDescent="0.2">
      <c r="A1081">
        <v>3479</v>
      </c>
      <c r="B1081" s="43">
        <v>303</v>
      </c>
      <c r="C1081" s="43">
        <v>303</v>
      </c>
      <c r="D1081" s="43">
        <v>118</v>
      </c>
      <c r="E1081" s="31">
        <v>0.38900000000000001</v>
      </c>
      <c r="F1081" s="31">
        <v>0.224</v>
      </c>
      <c r="G1081" s="31">
        <v>0.17499999999999999</v>
      </c>
      <c r="H1081" s="31">
        <v>0.20499999999999999</v>
      </c>
      <c r="I1081" s="31">
        <v>0.185</v>
      </c>
      <c r="J1081" s="31">
        <v>0.49372384899999999</v>
      </c>
      <c r="K1081" s="31">
        <v>0.21099999999999999</v>
      </c>
      <c r="L1081" s="29">
        <f t="shared" si="16"/>
        <v>2.4448669201520912</v>
      </c>
    </row>
    <row r="1082" spans="1:12" x14ac:dyDescent="0.2">
      <c r="A1082">
        <v>3483</v>
      </c>
      <c r="B1082" s="43">
        <v>229</v>
      </c>
      <c r="C1082" s="43">
        <v>229</v>
      </c>
      <c r="D1082" s="43">
        <v>23</v>
      </c>
      <c r="E1082" s="31">
        <v>0.1</v>
      </c>
      <c r="F1082" s="31">
        <v>0.55000000000000004</v>
      </c>
      <c r="G1082" s="31">
        <v>0.192</v>
      </c>
      <c r="H1082" s="31">
        <v>8.3000000000000004E-2</v>
      </c>
      <c r="I1082" s="31">
        <v>1.7000000000000001E-2</v>
      </c>
      <c r="J1082" s="31">
        <v>0.11917098399999999</v>
      </c>
      <c r="K1082" s="31">
        <v>0.157</v>
      </c>
      <c r="L1082" s="29">
        <f t="shared" si="16"/>
        <v>1.4839857651245554</v>
      </c>
    </row>
    <row r="1083" spans="1:12" x14ac:dyDescent="0.2">
      <c r="A1083">
        <v>3485</v>
      </c>
      <c r="B1083" s="43">
        <v>298</v>
      </c>
      <c r="C1083" s="43">
        <v>298</v>
      </c>
      <c r="D1083" s="43">
        <v>205</v>
      </c>
      <c r="E1083" s="31">
        <v>0.68799999999999994</v>
      </c>
      <c r="F1083" s="31">
        <v>0.151</v>
      </c>
      <c r="G1083" s="31">
        <v>0.158</v>
      </c>
      <c r="H1083" s="31">
        <v>0.23200000000000001</v>
      </c>
      <c r="I1083" s="31">
        <v>0.45600000000000002</v>
      </c>
      <c r="J1083" s="31">
        <v>0.69023568999999996</v>
      </c>
      <c r="K1083" s="31">
        <v>3.0000000000000001E-3</v>
      </c>
      <c r="L1083" s="29">
        <f t="shared" si="16"/>
        <v>2.9959879638916753</v>
      </c>
    </row>
    <row r="1084" spans="1:12" x14ac:dyDescent="0.2">
      <c r="A1084">
        <v>3486</v>
      </c>
      <c r="B1084" s="43">
        <v>454</v>
      </c>
      <c r="C1084" s="43">
        <v>454</v>
      </c>
      <c r="D1084" s="43">
        <v>354</v>
      </c>
      <c r="E1084" s="31">
        <v>0.78</v>
      </c>
      <c r="F1084" s="31">
        <v>7.6999999999999999E-2</v>
      </c>
      <c r="G1084" s="31">
        <v>0.13</v>
      </c>
      <c r="H1084" s="31">
        <v>0.27500000000000002</v>
      </c>
      <c r="I1084" s="31">
        <v>0.504</v>
      </c>
      <c r="J1084" s="31">
        <v>0.790178571</v>
      </c>
      <c r="K1084" s="31">
        <v>1.2999999999999999E-2</v>
      </c>
      <c r="L1084" s="29">
        <f t="shared" si="16"/>
        <v>3.2198581560283688</v>
      </c>
    </row>
    <row r="1085" spans="1:12" x14ac:dyDescent="0.2">
      <c r="A1085">
        <v>3488</v>
      </c>
      <c r="B1085" s="43">
        <v>284</v>
      </c>
      <c r="C1085" s="43">
        <v>284</v>
      </c>
      <c r="D1085" s="43">
        <v>138</v>
      </c>
      <c r="E1085" s="31">
        <v>0.48599999999999999</v>
      </c>
      <c r="F1085" s="31">
        <v>0.20799999999999999</v>
      </c>
      <c r="G1085" s="31">
        <v>0.27100000000000002</v>
      </c>
      <c r="H1085" s="31">
        <v>0.23200000000000001</v>
      </c>
      <c r="I1085" s="31">
        <v>0.254</v>
      </c>
      <c r="J1085" s="31">
        <v>0.50364963500000004</v>
      </c>
      <c r="K1085" s="31">
        <v>3.5000000000000003E-2</v>
      </c>
      <c r="L1085" s="29">
        <f t="shared" si="16"/>
        <v>2.551295336787565</v>
      </c>
    </row>
    <row r="1086" spans="1:12" x14ac:dyDescent="0.2">
      <c r="A1086">
        <v>3489</v>
      </c>
      <c r="B1086" s="43">
        <v>238</v>
      </c>
      <c r="C1086" s="43">
        <v>238</v>
      </c>
      <c r="D1086" s="43">
        <v>167</v>
      </c>
      <c r="E1086" s="31">
        <v>0.70199999999999996</v>
      </c>
      <c r="F1086" s="31">
        <v>0.105</v>
      </c>
      <c r="G1086" s="31">
        <v>0.185</v>
      </c>
      <c r="H1086" s="31">
        <v>0.252</v>
      </c>
      <c r="I1086" s="31">
        <v>0.45</v>
      </c>
      <c r="J1086" s="31">
        <v>0.70762711899999997</v>
      </c>
      <c r="K1086" s="31">
        <v>8.0000000000000002E-3</v>
      </c>
      <c r="L1086" s="29">
        <f t="shared" si="16"/>
        <v>3.0554435483870965</v>
      </c>
    </row>
    <row r="1087" spans="1:12" x14ac:dyDescent="0.2">
      <c r="A1087">
        <v>3490</v>
      </c>
      <c r="B1087" s="43">
        <v>243</v>
      </c>
      <c r="C1087" s="43">
        <v>243</v>
      </c>
      <c r="D1087" s="43">
        <v>179</v>
      </c>
      <c r="E1087" s="31">
        <v>0.73699999999999999</v>
      </c>
      <c r="F1087" s="31">
        <v>7.3999999999999996E-2</v>
      </c>
      <c r="G1087" s="31">
        <v>0.17699999999999999</v>
      </c>
      <c r="H1087" s="31">
        <v>0.189</v>
      </c>
      <c r="I1087" s="31">
        <v>0.54700000000000004</v>
      </c>
      <c r="J1087" s="31">
        <v>0.74583333299999999</v>
      </c>
      <c r="K1087" s="31">
        <v>1.2E-2</v>
      </c>
      <c r="L1087" s="29">
        <f t="shared" si="16"/>
        <v>3.2216599190283399</v>
      </c>
    </row>
    <row r="1088" spans="1:12" x14ac:dyDescent="0.2">
      <c r="A1088">
        <v>3491</v>
      </c>
      <c r="B1088" s="43">
        <v>237</v>
      </c>
      <c r="C1088" s="43">
        <v>237</v>
      </c>
      <c r="D1088" s="43">
        <v>79</v>
      </c>
      <c r="E1088" s="31">
        <v>0.33300000000000002</v>
      </c>
      <c r="F1088" s="31">
        <v>0.38400000000000001</v>
      </c>
      <c r="G1088" s="31">
        <v>0.26600000000000001</v>
      </c>
      <c r="H1088" s="31">
        <v>0.219</v>
      </c>
      <c r="I1088" s="31">
        <v>0.114</v>
      </c>
      <c r="J1088" s="31">
        <v>0.33905579400000002</v>
      </c>
      <c r="K1088" s="31">
        <v>1.7000000000000001E-2</v>
      </c>
      <c r="L1088" s="29">
        <f t="shared" si="16"/>
        <v>2.0640895218718209</v>
      </c>
    </row>
    <row r="1089" spans="1:12" x14ac:dyDescent="0.2">
      <c r="A1089">
        <v>3492</v>
      </c>
      <c r="B1089" s="43">
        <v>431</v>
      </c>
      <c r="C1089" s="43">
        <v>431</v>
      </c>
      <c r="D1089" s="43">
        <v>276</v>
      </c>
      <c r="E1089" s="31">
        <v>0.64</v>
      </c>
      <c r="F1089" s="31">
        <v>0.16500000000000001</v>
      </c>
      <c r="G1089" s="31">
        <v>0.16</v>
      </c>
      <c r="H1089" s="31">
        <v>0.16900000000000001</v>
      </c>
      <c r="I1089" s="31">
        <v>0.47099999999999997</v>
      </c>
      <c r="J1089" s="31">
        <v>0.66346153799999996</v>
      </c>
      <c r="K1089" s="31">
        <v>3.5000000000000003E-2</v>
      </c>
      <c r="L1089" s="29">
        <f t="shared" si="16"/>
        <v>2.9803108808290157</v>
      </c>
    </row>
    <row r="1090" spans="1:12" x14ac:dyDescent="0.2">
      <c r="A1090">
        <v>3493</v>
      </c>
      <c r="B1090" s="43">
        <v>943</v>
      </c>
      <c r="C1090" s="43">
        <v>943</v>
      </c>
      <c r="D1090" s="43">
        <v>610</v>
      </c>
      <c r="E1090" s="31">
        <v>0.64700000000000002</v>
      </c>
      <c r="F1090" s="31">
        <v>0.14099999999999999</v>
      </c>
      <c r="G1090" s="31">
        <v>0.18099999999999999</v>
      </c>
      <c r="H1090" s="31">
        <v>0.23599999999999999</v>
      </c>
      <c r="I1090" s="31">
        <v>0.41</v>
      </c>
      <c r="J1090" s="31">
        <v>0.66739606100000004</v>
      </c>
      <c r="K1090" s="31">
        <v>3.1E-2</v>
      </c>
      <c r="L1090" s="29">
        <f t="shared" si="16"/>
        <v>2.9422084623323013</v>
      </c>
    </row>
    <row r="1091" spans="1:12" x14ac:dyDescent="0.2">
      <c r="A1091">
        <v>3494</v>
      </c>
      <c r="B1091" s="43">
        <v>47</v>
      </c>
      <c r="C1091" s="43">
        <v>47</v>
      </c>
      <c r="D1091" s="43">
        <v>14</v>
      </c>
      <c r="E1091" s="31">
        <v>0.29799999999999999</v>
      </c>
      <c r="F1091" s="31">
        <v>0.51100000000000001</v>
      </c>
      <c r="G1091" s="31">
        <v>0.17</v>
      </c>
      <c r="H1091" s="31">
        <v>0.17</v>
      </c>
      <c r="I1091" s="31">
        <v>0.128</v>
      </c>
      <c r="J1091" s="31">
        <v>0.30434782599999999</v>
      </c>
      <c r="K1091" s="31">
        <v>2.1000000000000001E-2</v>
      </c>
      <c r="L1091" s="29">
        <f t="shared" ref="L1091:L1154" si="17">(F1091+2*G1091+3*H1091+4*I1091)/(1-K1091)</f>
        <v>1.9131767109295199</v>
      </c>
    </row>
    <row r="1092" spans="1:12" x14ac:dyDescent="0.2">
      <c r="A1092">
        <v>3498</v>
      </c>
      <c r="B1092" s="43">
        <v>152</v>
      </c>
      <c r="C1092" s="43">
        <v>152</v>
      </c>
      <c r="D1092" s="43">
        <v>105</v>
      </c>
      <c r="E1092" s="31">
        <v>0.69099999999999995</v>
      </c>
      <c r="F1092" s="31">
        <v>0.112</v>
      </c>
      <c r="G1092" s="31">
        <v>0.184</v>
      </c>
      <c r="H1092" s="31">
        <v>0.34899999999999998</v>
      </c>
      <c r="I1092" s="31">
        <v>0.34200000000000003</v>
      </c>
      <c r="J1092" s="31">
        <v>0.7</v>
      </c>
      <c r="K1092" s="31">
        <v>1.2999999999999999E-2</v>
      </c>
      <c r="L1092" s="29">
        <f t="shared" si="17"/>
        <v>2.9331306990881458</v>
      </c>
    </row>
    <row r="1093" spans="1:12" x14ac:dyDescent="0.2">
      <c r="A1093">
        <v>3499</v>
      </c>
      <c r="B1093" s="43">
        <v>714</v>
      </c>
      <c r="C1093" s="43">
        <v>714</v>
      </c>
      <c r="D1093" s="43">
        <v>458</v>
      </c>
      <c r="E1093" s="31">
        <v>0.64100000000000001</v>
      </c>
      <c r="F1093" s="31">
        <v>0.14299999999999999</v>
      </c>
      <c r="G1093" s="31">
        <v>0.20200000000000001</v>
      </c>
      <c r="H1093" s="31">
        <v>0.27600000000000002</v>
      </c>
      <c r="I1093" s="31">
        <v>0.36599999999999999</v>
      </c>
      <c r="J1093" s="31">
        <v>0.65056818199999999</v>
      </c>
      <c r="K1093" s="31">
        <v>1.4E-2</v>
      </c>
      <c r="L1093" s="29">
        <f t="shared" si="17"/>
        <v>2.8793103448275863</v>
      </c>
    </row>
    <row r="1094" spans="1:12" x14ac:dyDescent="0.2">
      <c r="A1094">
        <v>3500</v>
      </c>
      <c r="B1094" s="43">
        <v>467</v>
      </c>
      <c r="C1094" s="43">
        <v>467</v>
      </c>
      <c r="D1094" s="43">
        <v>157</v>
      </c>
      <c r="E1094" s="31">
        <v>0.33600000000000002</v>
      </c>
      <c r="F1094" s="31">
        <v>0.33400000000000002</v>
      </c>
      <c r="G1094" s="31">
        <v>0.313</v>
      </c>
      <c r="H1094" s="31">
        <v>0.193</v>
      </c>
      <c r="I1094" s="31">
        <v>0.14299999999999999</v>
      </c>
      <c r="J1094" s="31">
        <v>0.34204793</v>
      </c>
      <c r="K1094" s="31">
        <v>1.7000000000000001E-2</v>
      </c>
      <c r="L1094" s="29">
        <f t="shared" si="17"/>
        <v>2.1475076297049847</v>
      </c>
    </row>
    <row r="1095" spans="1:12" x14ac:dyDescent="0.2">
      <c r="A1095">
        <v>3503</v>
      </c>
      <c r="B1095" s="43">
        <v>297</v>
      </c>
      <c r="C1095" s="43">
        <v>297</v>
      </c>
      <c r="D1095" s="43">
        <v>165</v>
      </c>
      <c r="E1095" s="31">
        <v>0.55600000000000005</v>
      </c>
      <c r="F1095" s="31">
        <v>0.19500000000000001</v>
      </c>
      <c r="G1095" s="31">
        <v>0.24199999999999999</v>
      </c>
      <c r="H1095" s="31">
        <v>0.26600000000000001</v>
      </c>
      <c r="I1095" s="31">
        <v>0.28999999999999998</v>
      </c>
      <c r="J1095" s="31">
        <v>0.55932203400000002</v>
      </c>
      <c r="K1095" s="31">
        <v>7.0000000000000001E-3</v>
      </c>
      <c r="L1095" s="29">
        <f t="shared" si="17"/>
        <v>2.6555891238670695</v>
      </c>
    </row>
    <row r="1096" spans="1:12" x14ac:dyDescent="0.2">
      <c r="A1096">
        <v>3504</v>
      </c>
      <c r="B1096" s="43">
        <v>262</v>
      </c>
      <c r="C1096" s="43">
        <v>262</v>
      </c>
      <c r="D1096" s="43">
        <v>167</v>
      </c>
      <c r="E1096" s="31">
        <v>0.63700000000000001</v>
      </c>
      <c r="F1096" s="31">
        <v>0.14499999999999999</v>
      </c>
      <c r="G1096" s="31">
        <v>0.214</v>
      </c>
      <c r="H1096" s="31">
        <v>0.26700000000000002</v>
      </c>
      <c r="I1096" s="31">
        <v>0.37</v>
      </c>
      <c r="J1096" s="31">
        <v>0.639846743</v>
      </c>
      <c r="K1096" s="31">
        <v>4.0000000000000001E-3</v>
      </c>
      <c r="L1096" s="29">
        <f t="shared" si="17"/>
        <v>2.8654618473895583</v>
      </c>
    </row>
    <row r="1097" spans="1:12" x14ac:dyDescent="0.2">
      <c r="A1097">
        <v>3506</v>
      </c>
      <c r="B1097" s="43">
        <v>182</v>
      </c>
      <c r="C1097" s="43">
        <v>182</v>
      </c>
      <c r="D1097" s="43">
        <v>91</v>
      </c>
      <c r="E1097" s="31">
        <v>0.5</v>
      </c>
      <c r="F1097" s="31">
        <v>0.187</v>
      </c>
      <c r="G1097" s="31">
        <v>0.29099999999999998</v>
      </c>
      <c r="H1097" s="31">
        <v>0.308</v>
      </c>
      <c r="I1097" s="31">
        <v>0.192</v>
      </c>
      <c r="J1097" s="31">
        <v>0.51123595499999996</v>
      </c>
      <c r="K1097" s="31">
        <v>2.1999999999999999E-2</v>
      </c>
      <c r="L1097" s="29">
        <f t="shared" si="17"/>
        <v>2.5163599182004091</v>
      </c>
    </row>
    <row r="1098" spans="1:12" x14ac:dyDescent="0.2">
      <c r="A1098">
        <v>3508</v>
      </c>
      <c r="E1098" s="31">
        <v>0.26700000000000002</v>
      </c>
      <c r="F1098" s="31">
        <v>0.41299999999999998</v>
      </c>
      <c r="G1098" s="31">
        <v>0.26700000000000002</v>
      </c>
      <c r="H1098" s="31">
        <v>0.21299999999999999</v>
      </c>
      <c r="I1098" s="31">
        <v>5.2999999999999999E-2</v>
      </c>
      <c r="J1098" s="31">
        <v>0.28169014100000001</v>
      </c>
      <c r="K1098" s="31">
        <v>5.2999999999999999E-2</v>
      </c>
      <c r="L1098" s="29">
        <f t="shared" si="17"/>
        <v>1.8986272439281944</v>
      </c>
    </row>
    <row r="1099" spans="1:12" x14ac:dyDescent="0.2">
      <c r="A1099">
        <v>3509</v>
      </c>
      <c r="B1099" s="43">
        <v>78</v>
      </c>
      <c r="C1099" s="43">
        <v>78</v>
      </c>
      <c r="D1099" s="43">
        <v>23</v>
      </c>
      <c r="E1099" s="31">
        <v>0.29499999999999998</v>
      </c>
      <c r="F1099" s="31">
        <v>0.42299999999999999</v>
      </c>
      <c r="G1099" s="31">
        <v>0.26900000000000002</v>
      </c>
      <c r="H1099" s="31">
        <v>0.24399999999999999</v>
      </c>
      <c r="I1099" s="31">
        <v>5.0999999999999997E-2</v>
      </c>
      <c r="J1099" s="31">
        <v>0.29870129899999998</v>
      </c>
      <c r="K1099" s="31">
        <v>1.2999999999999999E-2</v>
      </c>
      <c r="L1099" s="29">
        <f t="shared" si="17"/>
        <v>1.9219858156028369</v>
      </c>
    </row>
    <row r="1100" spans="1:12" x14ac:dyDescent="0.2">
      <c r="A1100">
        <v>3510</v>
      </c>
      <c r="B1100" s="43">
        <v>578</v>
      </c>
      <c r="C1100" s="43">
        <v>578</v>
      </c>
      <c r="D1100" s="43">
        <v>241</v>
      </c>
      <c r="E1100" s="31">
        <v>0.41699999999999998</v>
      </c>
      <c r="F1100" s="31">
        <v>0.32500000000000001</v>
      </c>
      <c r="G1100" s="31">
        <v>0.249</v>
      </c>
      <c r="H1100" s="31">
        <v>0.192</v>
      </c>
      <c r="I1100" s="31">
        <v>0.22500000000000001</v>
      </c>
      <c r="J1100" s="31">
        <v>0.42059336800000002</v>
      </c>
      <c r="K1100" s="31">
        <v>8.9999999999999993E-3</v>
      </c>
      <c r="L1100" s="29">
        <f t="shared" si="17"/>
        <v>2.3198789101917257</v>
      </c>
    </row>
    <row r="1101" spans="1:12" x14ac:dyDescent="0.2">
      <c r="A1101">
        <v>3511</v>
      </c>
      <c r="B1101" s="43">
        <v>493</v>
      </c>
      <c r="C1101" s="43">
        <v>493</v>
      </c>
      <c r="D1101" s="43">
        <v>223</v>
      </c>
      <c r="E1101" s="31">
        <v>0.45200000000000001</v>
      </c>
      <c r="F1101" s="31">
        <v>0.26800000000000002</v>
      </c>
      <c r="G1101" s="31">
        <v>0.24099999999999999</v>
      </c>
      <c r="H1101" s="31">
        <v>0.22700000000000001</v>
      </c>
      <c r="I1101" s="31">
        <v>0.22500000000000001</v>
      </c>
      <c r="J1101" s="31">
        <v>0.47046413500000001</v>
      </c>
      <c r="K1101" s="31">
        <v>3.9E-2</v>
      </c>
      <c r="L1101" s="29">
        <f t="shared" si="17"/>
        <v>2.425598335067638</v>
      </c>
    </row>
    <row r="1102" spans="1:12" x14ac:dyDescent="0.2">
      <c r="A1102">
        <v>3513</v>
      </c>
      <c r="B1102" s="43">
        <v>19</v>
      </c>
      <c r="C1102" s="43">
        <v>19</v>
      </c>
      <c r="D1102" s="43">
        <v>7</v>
      </c>
      <c r="E1102" s="31">
        <v>0.36799999999999999</v>
      </c>
      <c r="F1102" s="31">
        <v>0.105</v>
      </c>
      <c r="G1102" s="31">
        <v>0.52600000000000002</v>
      </c>
      <c r="H1102" s="31">
        <v>0.158</v>
      </c>
      <c r="I1102" s="31">
        <v>0.21099999999999999</v>
      </c>
      <c r="J1102" s="31">
        <v>0.368421053</v>
      </c>
      <c r="K1102" s="31">
        <v>0</v>
      </c>
      <c r="L1102" s="29">
        <f t="shared" si="17"/>
        <v>2.4750000000000001</v>
      </c>
    </row>
    <row r="1103" spans="1:12" x14ac:dyDescent="0.2">
      <c r="A1103">
        <v>3515</v>
      </c>
      <c r="B1103" s="43">
        <v>363</v>
      </c>
      <c r="C1103" s="43">
        <v>363</v>
      </c>
      <c r="D1103" s="43">
        <v>79</v>
      </c>
      <c r="E1103" s="31">
        <v>0.218</v>
      </c>
      <c r="F1103" s="31">
        <v>0.504</v>
      </c>
      <c r="G1103" s="31">
        <v>0.26400000000000001</v>
      </c>
      <c r="H1103" s="31">
        <v>0.154</v>
      </c>
      <c r="I1103" s="31">
        <v>6.3E-2</v>
      </c>
      <c r="J1103" s="31">
        <v>0.22067039099999999</v>
      </c>
      <c r="K1103" s="31">
        <v>1.4E-2</v>
      </c>
      <c r="L1103" s="29">
        <f t="shared" si="17"/>
        <v>1.7707910750507099</v>
      </c>
    </row>
    <row r="1104" spans="1:12" x14ac:dyDescent="0.2">
      <c r="A1104">
        <v>3516</v>
      </c>
      <c r="B1104" s="43">
        <v>118</v>
      </c>
      <c r="C1104" s="43">
        <v>118</v>
      </c>
      <c r="D1104" s="43">
        <v>37</v>
      </c>
      <c r="E1104" s="31">
        <v>0.314</v>
      </c>
      <c r="F1104" s="31">
        <v>0.46600000000000003</v>
      </c>
      <c r="G1104" s="31">
        <v>0.22</v>
      </c>
      <c r="H1104" s="31">
        <v>0.19500000000000001</v>
      </c>
      <c r="I1104" s="31">
        <v>0.11899999999999999</v>
      </c>
      <c r="J1104" s="31">
        <v>0.31355932199999997</v>
      </c>
      <c r="K1104" s="31">
        <v>0</v>
      </c>
      <c r="L1104" s="29">
        <f t="shared" si="17"/>
        <v>1.9670000000000001</v>
      </c>
    </row>
    <row r="1105" spans="1:12" x14ac:dyDescent="0.2">
      <c r="A1105">
        <v>3517</v>
      </c>
      <c r="B1105" s="43">
        <v>546</v>
      </c>
      <c r="C1105" s="43">
        <v>546</v>
      </c>
      <c r="D1105" s="43">
        <v>381</v>
      </c>
      <c r="E1105" s="31">
        <v>0.69799999999999995</v>
      </c>
      <c r="F1105" s="31">
        <v>0.106</v>
      </c>
      <c r="G1105" s="31">
        <v>0.17599999999999999</v>
      </c>
      <c r="H1105" s="31">
        <v>0.25600000000000001</v>
      </c>
      <c r="I1105" s="31">
        <v>0.441</v>
      </c>
      <c r="J1105" s="31">
        <v>0.71214953299999995</v>
      </c>
      <c r="K1105" s="31">
        <v>0.02</v>
      </c>
      <c r="L1105" s="29">
        <f t="shared" si="17"/>
        <v>3.0510204081632657</v>
      </c>
    </row>
    <row r="1106" spans="1:12" x14ac:dyDescent="0.2">
      <c r="A1106">
        <v>3518</v>
      </c>
      <c r="B1106" s="43">
        <v>300</v>
      </c>
      <c r="C1106" s="43">
        <v>300</v>
      </c>
      <c r="D1106" s="43">
        <v>241</v>
      </c>
      <c r="E1106" s="31">
        <v>0.80300000000000005</v>
      </c>
      <c r="F1106" s="31">
        <v>8.3000000000000004E-2</v>
      </c>
      <c r="G1106" s="31">
        <v>0.09</v>
      </c>
      <c r="H1106" s="31">
        <v>0.21</v>
      </c>
      <c r="I1106" s="31">
        <v>0.59299999999999997</v>
      </c>
      <c r="J1106" s="31">
        <v>0.82252559700000005</v>
      </c>
      <c r="K1106" s="31">
        <v>2.3E-2</v>
      </c>
      <c r="L1106" s="29">
        <f t="shared" si="17"/>
        <v>3.3418628454452404</v>
      </c>
    </row>
    <row r="1107" spans="1:12" x14ac:dyDescent="0.2">
      <c r="A1107">
        <v>3519</v>
      </c>
      <c r="B1107" s="43">
        <v>186</v>
      </c>
      <c r="C1107" s="43">
        <v>186</v>
      </c>
      <c r="D1107" s="43">
        <v>74</v>
      </c>
      <c r="E1107" s="31">
        <v>0.39800000000000002</v>
      </c>
      <c r="F1107" s="31">
        <v>0.30099999999999999</v>
      </c>
      <c r="G1107" s="31">
        <v>0.29599999999999999</v>
      </c>
      <c r="H1107" s="31">
        <v>0.22</v>
      </c>
      <c r="I1107" s="31">
        <v>0.17699999999999999</v>
      </c>
      <c r="J1107" s="31">
        <v>0.4</v>
      </c>
      <c r="K1107" s="31">
        <v>5.0000000000000001E-3</v>
      </c>
      <c r="L1107" s="29">
        <f t="shared" si="17"/>
        <v>2.2723618090452264</v>
      </c>
    </row>
    <row r="1108" spans="1:12" x14ac:dyDescent="0.2">
      <c r="A1108">
        <v>3521</v>
      </c>
      <c r="B1108" s="43">
        <v>214</v>
      </c>
      <c r="C1108" s="43">
        <v>214</v>
      </c>
      <c r="D1108" s="43">
        <v>65</v>
      </c>
      <c r="E1108" s="31">
        <v>0.30399999999999999</v>
      </c>
      <c r="F1108" s="31">
        <v>0.36</v>
      </c>
      <c r="G1108" s="31">
        <v>0.32200000000000001</v>
      </c>
      <c r="H1108" s="31">
        <v>0.20100000000000001</v>
      </c>
      <c r="I1108" s="31">
        <v>0.10299999999999999</v>
      </c>
      <c r="J1108" s="31">
        <v>0.30805687199999998</v>
      </c>
      <c r="K1108" s="31">
        <v>1.4E-2</v>
      </c>
      <c r="L1108" s="29">
        <f t="shared" si="17"/>
        <v>2.0476673427991887</v>
      </c>
    </row>
    <row r="1109" spans="1:12" x14ac:dyDescent="0.2">
      <c r="A1109">
        <v>3522</v>
      </c>
      <c r="B1109" s="43">
        <v>350</v>
      </c>
      <c r="C1109" s="43">
        <v>350</v>
      </c>
      <c r="D1109" s="43">
        <v>281</v>
      </c>
      <c r="E1109" s="31">
        <v>0.80300000000000005</v>
      </c>
      <c r="F1109" s="31">
        <v>4.5999999999999999E-2</v>
      </c>
      <c r="G1109" s="31">
        <v>0.151</v>
      </c>
      <c r="H1109" s="31">
        <v>0.246</v>
      </c>
      <c r="I1109" s="31">
        <v>0.55700000000000005</v>
      </c>
      <c r="J1109" s="31">
        <v>0.802857143</v>
      </c>
      <c r="K1109" s="31">
        <v>0</v>
      </c>
      <c r="L1109" s="29">
        <f t="shared" si="17"/>
        <v>3.3140000000000001</v>
      </c>
    </row>
    <row r="1110" spans="1:12" x14ac:dyDescent="0.2">
      <c r="A1110">
        <v>3524</v>
      </c>
      <c r="B1110" s="43">
        <v>254</v>
      </c>
      <c r="C1110" s="43">
        <v>254</v>
      </c>
      <c r="D1110" s="43">
        <v>166</v>
      </c>
      <c r="E1110" s="31">
        <v>0.65400000000000003</v>
      </c>
      <c r="F1110" s="31">
        <v>0.154</v>
      </c>
      <c r="G1110" s="31">
        <v>0.185</v>
      </c>
      <c r="H1110" s="31">
        <v>0.29899999999999999</v>
      </c>
      <c r="I1110" s="31">
        <v>0.35399999999999998</v>
      </c>
      <c r="J1110" s="31">
        <v>0.65873015899999998</v>
      </c>
      <c r="K1110" s="31">
        <v>8.0000000000000002E-3</v>
      </c>
      <c r="L1110" s="29">
        <f t="shared" si="17"/>
        <v>2.8598790322580641</v>
      </c>
    </row>
    <row r="1111" spans="1:12" x14ac:dyDescent="0.2">
      <c r="A1111">
        <v>3525</v>
      </c>
      <c r="B1111" s="43">
        <v>310</v>
      </c>
      <c r="C1111" s="43">
        <v>310</v>
      </c>
      <c r="D1111" s="43">
        <v>103</v>
      </c>
      <c r="E1111" s="31">
        <v>0.33200000000000002</v>
      </c>
      <c r="F1111" s="31">
        <v>0.36799999999999999</v>
      </c>
      <c r="G1111" s="31">
        <v>0.28100000000000003</v>
      </c>
      <c r="H1111" s="31">
        <v>0.14799999999999999</v>
      </c>
      <c r="I1111" s="31">
        <v>0.184</v>
      </c>
      <c r="J1111" s="31">
        <v>0.33881578899999998</v>
      </c>
      <c r="K1111" s="31">
        <v>1.9E-2</v>
      </c>
      <c r="L1111" s="29">
        <f t="shared" si="17"/>
        <v>2.1508664627930685</v>
      </c>
    </row>
    <row r="1112" spans="1:12" x14ac:dyDescent="0.2">
      <c r="A1112">
        <v>3527</v>
      </c>
      <c r="B1112" s="43">
        <v>306</v>
      </c>
      <c r="C1112" s="43">
        <v>306</v>
      </c>
      <c r="D1112" s="43">
        <v>224</v>
      </c>
      <c r="E1112" s="31">
        <v>0.73199999999999998</v>
      </c>
      <c r="F1112" s="31">
        <v>9.8000000000000004E-2</v>
      </c>
      <c r="G1112" s="31">
        <v>0.16300000000000001</v>
      </c>
      <c r="H1112" s="31">
        <v>0.27100000000000002</v>
      </c>
      <c r="I1112" s="31">
        <v>0.46100000000000002</v>
      </c>
      <c r="J1112" s="31">
        <v>0.73684210500000002</v>
      </c>
      <c r="K1112" s="31">
        <v>7.0000000000000001E-3</v>
      </c>
      <c r="L1112" s="29">
        <f t="shared" si="17"/>
        <v>3.1027190332326287</v>
      </c>
    </row>
    <row r="1113" spans="1:12" x14ac:dyDescent="0.2">
      <c r="A1113">
        <v>3528</v>
      </c>
      <c r="B1113" s="43">
        <v>450</v>
      </c>
      <c r="C1113" s="43">
        <v>450</v>
      </c>
      <c r="D1113" s="43">
        <v>334</v>
      </c>
      <c r="E1113" s="31">
        <v>0.74199999999999999</v>
      </c>
      <c r="F1113" s="31">
        <v>0.111</v>
      </c>
      <c r="G1113" s="31">
        <v>0.13100000000000001</v>
      </c>
      <c r="H1113" s="31">
        <v>0.22700000000000001</v>
      </c>
      <c r="I1113" s="31">
        <v>0.51600000000000001</v>
      </c>
      <c r="J1113" s="31">
        <v>0.75395033899999997</v>
      </c>
      <c r="K1113" s="31">
        <v>1.6E-2</v>
      </c>
      <c r="L1113" s="29">
        <f t="shared" si="17"/>
        <v>3.1686991869918701</v>
      </c>
    </row>
    <row r="1114" spans="1:12" x14ac:dyDescent="0.2">
      <c r="A1114">
        <v>3529</v>
      </c>
      <c r="B1114" s="43">
        <v>181</v>
      </c>
      <c r="C1114" s="43">
        <v>181</v>
      </c>
      <c r="D1114" s="43">
        <v>146</v>
      </c>
      <c r="E1114" s="31">
        <v>0.80700000000000005</v>
      </c>
      <c r="F1114" s="31">
        <v>0.05</v>
      </c>
      <c r="G1114" s="31">
        <v>0.11</v>
      </c>
      <c r="H1114" s="31">
        <v>0.16600000000000001</v>
      </c>
      <c r="I1114" s="31">
        <v>0.64100000000000001</v>
      </c>
      <c r="J1114" s="31">
        <v>0.83428571399999996</v>
      </c>
      <c r="K1114" s="31">
        <v>3.3000000000000002E-2</v>
      </c>
      <c r="L1114" s="29">
        <f t="shared" si="17"/>
        <v>3.4457083764219236</v>
      </c>
    </row>
    <row r="1115" spans="1:12" x14ac:dyDescent="0.2">
      <c r="A1115">
        <v>3530</v>
      </c>
      <c r="B1115" s="43">
        <v>12</v>
      </c>
      <c r="C1115" s="43">
        <v>12</v>
      </c>
      <c r="D1115" s="43">
        <v>5</v>
      </c>
      <c r="E1115" s="31">
        <v>0.41699999999999998</v>
      </c>
      <c r="F1115" s="31">
        <v>0.16700000000000001</v>
      </c>
      <c r="G1115" s="31">
        <v>0.41699999999999998</v>
      </c>
      <c r="H1115" s="31">
        <v>0.33300000000000002</v>
      </c>
      <c r="I1115" s="31">
        <v>8.3000000000000004E-2</v>
      </c>
      <c r="J1115" s="31">
        <v>0.41666666699999999</v>
      </c>
      <c r="K1115" s="31">
        <v>0</v>
      </c>
      <c r="L1115" s="29">
        <f t="shared" si="17"/>
        <v>2.3319999999999999</v>
      </c>
    </row>
    <row r="1116" spans="1:12" x14ac:dyDescent="0.2">
      <c r="A1116">
        <v>3531</v>
      </c>
      <c r="B1116" s="43">
        <v>101</v>
      </c>
      <c r="C1116" s="43">
        <v>101</v>
      </c>
      <c r="D1116" s="43">
        <v>55</v>
      </c>
      <c r="E1116" s="31">
        <v>0.54500000000000004</v>
      </c>
      <c r="F1116" s="31">
        <v>0.17799999999999999</v>
      </c>
      <c r="G1116" s="31">
        <v>0.27700000000000002</v>
      </c>
      <c r="H1116" s="31">
        <v>0.307</v>
      </c>
      <c r="I1116" s="31">
        <v>0.23799999999999999</v>
      </c>
      <c r="J1116" s="31">
        <v>0.54455445499999999</v>
      </c>
      <c r="K1116" s="31">
        <v>0</v>
      </c>
      <c r="L1116" s="29">
        <f t="shared" si="17"/>
        <v>2.605</v>
      </c>
    </row>
    <row r="1117" spans="1:12" x14ac:dyDescent="0.2">
      <c r="A1117">
        <v>3532</v>
      </c>
      <c r="B1117" s="43">
        <v>219</v>
      </c>
      <c r="C1117" s="43">
        <v>219</v>
      </c>
      <c r="D1117" s="43">
        <v>54</v>
      </c>
      <c r="E1117" s="31">
        <v>0.247</v>
      </c>
      <c r="F1117" s="31">
        <v>0.41599999999999998</v>
      </c>
      <c r="G1117" s="31">
        <v>0.315</v>
      </c>
      <c r="H1117" s="31">
        <v>0.17799999999999999</v>
      </c>
      <c r="I1117" s="31">
        <v>6.8000000000000005E-2</v>
      </c>
      <c r="J1117" s="31">
        <v>0.25233644900000002</v>
      </c>
      <c r="K1117" s="31">
        <v>2.3E-2</v>
      </c>
      <c r="L1117" s="29">
        <f t="shared" si="17"/>
        <v>1.895598771750256</v>
      </c>
    </row>
    <row r="1118" spans="1:12" x14ac:dyDescent="0.2">
      <c r="A1118">
        <v>3533</v>
      </c>
      <c r="B1118" s="43">
        <v>282</v>
      </c>
      <c r="C1118" s="43">
        <v>282</v>
      </c>
      <c r="D1118" s="43">
        <v>159</v>
      </c>
      <c r="E1118" s="31">
        <v>0.56399999999999995</v>
      </c>
      <c r="F1118" s="31">
        <v>0.156</v>
      </c>
      <c r="G1118" s="31">
        <v>0.27300000000000002</v>
      </c>
      <c r="H1118" s="31">
        <v>0.245</v>
      </c>
      <c r="I1118" s="31">
        <v>0.31900000000000001</v>
      </c>
      <c r="J1118" s="31">
        <v>0.56785714300000001</v>
      </c>
      <c r="K1118" s="31">
        <v>7.0000000000000001E-3</v>
      </c>
      <c r="L1118" s="29">
        <f t="shared" si="17"/>
        <v>2.7321248741188318</v>
      </c>
    </row>
    <row r="1119" spans="1:12" x14ac:dyDescent="0.2">
      <c r="A1119">
        <v>3534</v>
      </c>
      <c r="B1119" s="43">
        <v>194</v>
      </c>
      <c r="C1119" s="43">
        <v>194</v>
      </c>
      <c r="D1119" s="43">
        <v>81</v>
      </c>
      <c r="E1119" s="31">
        <v>0.41799999999999998</v>
      </c>
      <c r="F1119" s="31">
        <v>0.27800000000000002</v>
      </c>
      <c r="G1119" s="31">
        <v>0.26300000000000001</v>
      </c>
      <c r="H1119" s="31">
        <v>0.23699999999999999</v>
      </c>
      <c r="I1119" s="31">
        <v>0.18</v>
      </c>
      <c r="J1119" s="31">
        <v>0.43548387100000002</v>
      </c>
      <c r="K1119" s="31">
        <v>4.1000000000000002E-2</v>
      </c>
      <c r="L1119" s="29">
        <f t="shared" si="17"/>
        <v>2.3305526590198129</v>
      </c>
    </row>
    <row r="1120" spans="1:12" x14ac:dyDescent="0.2">
      <c r="A1120">
        <v>3536</v>
      </c>
      <c r="B1120" s="43">
        <v>229</v>
      </c>
      <c r="C1120" s="43">
        <v>229</v>
      </c>
      <c r="D1120" s="43">
        <v>157</v>
      </c>
      <c r="E1120" s="31">
        <v>0.68600000000000005</v>
      </c>
      <c r="F1120" s="31">
        <v>8.3000000000000004E-2</v>
      </c>
      <c r="G1120" s="31">
        <v>0.20100000000000001</v>
      </c>
      <c r="H1120" s="31">
        <v>0.28399999999999997</v>
      </c>
      <c r="I1120" s="31">
        <v>0.40200000000000002</v>
      </c>
      <c r="J1120" s="31">
        <v>0.70720720699999995</v>
      </c>
      <c r="K1120" s="31">
        <v>3.1E-2</v>
      </c>
      <c r="L1120" s="29">
        <f t="shared" si="17"/>
        <v>3.0392156862745101</v>
      </c>
    </row>
    <row r="1121" spans="1:12" x14ac:dyDescent="0.2">
      <c r="A1121">
        <v>3537</v>
      </c>
      <c r="B1121" s="43">
        <v>264</v>
      </c>
      <c r="C1121" s="43">
        <v>264</v>
      </c>
      <c r="D1121" s="43">
        <v>122</v>
      </c>
      <c r="E1121" s="31">
        <v>0.46200000000000002</v>
      </c>
      <c r="F1121" s="31">
        <v>0.22700000000000001</v>
      </c>
      <c r="G1121" s="31">
        <v>0.29499999999999998</v>
      </c>
      <c r="H1121" s="31">
        <v>0.24199999999999999</v>
      </c>
      <c r="I1121" s="31">
        <v>0.22</v>
      </c>
      <c r="J1121" s="31">
        <v>0.46923076899999999</v>
      </c>
      <c r="K1121" s="31">
        <v>1.4999999999999999E-2</v>
      </c>
      <c r="L1121" s="29">
        <f t="shared" si="17"/>
        <v>2.4598984771573607</v>
      </c>
    </row>
    <row r="1122" spans="1:12" x14ac:dyDescent="0.2">
      <c r="A1122">
        <v>3538</v>
      </c>
      <c r="B1122" s="43">
        <v>620</v>
      </c>
      <c r="C1122" s="43">
        <v>620</v>
      </c>
      <c r="D1122" s="43">
        <v>209</v>
      </c>
      <c r="E1122" s="31">
        <v>0.33700000000000002</v>
      </c>
      <c r="F1122" s="31">
        <v>0.35</v>
      </c>
      <c r="G1122" s="31">
        <v>0.29699999999999999</v>
      </c>
      <c r="H1122" s="31">
        <v>0.182</v>
      </c>
      <c r="I1122" s="31">
        <v>0.155</v>
      </c>
      <c r="J1122" s="31">
        <v>0.34262295100000001</v>
      </c>
      <c r="K1122" s="31">
        <v>1.6E-2</v>
      </c>
      <c r="L1122" s="29">
        <f t="shared" si="17"/>
        <v>2.1443089430894307</v>
      </c>
    </row>
    <row r="1123" spans="1:12" x14ac:dyDescent="0.2">
      <c r="A1123">
        <v>3539</v>
      </c>
      <c r="B1123" s="43">
        <v>349</v>
      </c>
      <c r="C1123" s="43">
        <v>349</v>
      </c>
      <c r="D1123" s="43">
        <v>206</v>
      </c>
      <c r="E1123" s="31">
        <v>0.59</v>
      </c>
      <c r="F1123" s="31">
        <v>0.20300000000000001</v>
      </c>
      <c r="G1123" s="31">
        <v>0.20100000000000001</v>
      </c>
      <c r="H1123" s="31">
        <v>0.20100000000000001</v>
      </c>
      <c r="I1123" s="31">
        <v>0.39</v>
      </c>
      <c r="J1123" s="31">
        <v>0.59365994200000005</v>
      </c>
      <c r="K1123" s="31">
        <v>6.0000000000000001E-3</v>
      </c>
      <c r="L1123" s="29">
        <f t="shared" si="17"/>
        <v>2.7847082494969815</v>
      </c>
    </row>
    <row r="1124" spans="1:12" x14ac:dyDescent="0.2">
      <c r="A1124">
        <v>3540</v>
      </c>
      <c r="B1124" s="43">
        <v>172</v>
      </c>
      <c r="C1124" s="43">
        <v>172</v>
      </c>
      <c r="D1124" s="43">
        <v>84</v>
      </c>
      <c r="E1124" s="31">
        <v>0.48799999999999999</v>
      </c>
      <c r="F1124" s="31">
        <v>0.151</v>
      </c>
      <c r="G1124" s="31">
        <v>0.34300000000000003</v>
      </c>
      <c r="H1124" s="31">
        <v>0.28499999999999998</v>
      </c>
      <c r="I1124" s="31">
        <v>0.20300000000000001</v>
      </c>
      <c r="J1124" s="31">
        <v>0.49704142000000001</v>
      </c>
      <c r="K1124" s="31">
        <v>1.7000000000000001E-2</v>
      </c>
      <c r="L1124" s="29">
        <f t="shared" si="17"/>
        <v>2.5473041709053921</v>
      </c>
    </row>
    <row r="1125" spans="1:12" x14ac:dyDescent="0.2">
      <c r="A1125">
        <v>3541</v>
      </c>
      <c r="B1125" s="43">
        <v>361</v>
      </c>
      <c r="C1125" s="43">
        <v>361</v>
      </c>
      <c r="D1125" s="43">
        <v>130</v>
      </c>
      <c r="E1125" s="31">
        <v>0.36</v>
      </c>
      <c r="F1125" s="31">
        <v>0.32400000000000001</v>
      </c>
      <c r="G1125" s="31">
        <v>0.28299999999999997</v>
      </c>
      <c r="H1125" s="31">
        <v>0.19400000000000001</v>
      </c>
      <c r="I1125" s="31">
        <v>0.16600000000000001</v>
      </c>
      <c r="J1125" s="31">
        <v>0.37249283700000002</v>
      </c>
      <c r="K1125" s="31">
        <v>3.3000000000000002E-2</v>
      </c>
      <c r="L1125" s="29">
        <f t="shared" si="17"/>
        <v>2.2088934850051709</v>
      </c>
    </row>
    <row r="1126" spans="1:12" x14ac:dyDescent="0.2">
      <c r="A1126">
        <v>3543</v>
      </c>
      <c r="B1126" s="43">
        <v>680</v>
      </c>
      <c r="C1126" s="43">
        <v>680</v>
      </c>
      <c r="D1126" s="43">
        <v>317</v>
      </c>
      <c r="E1126" s="31">
        <v>0.46600000000000003</v>
      </c>
      <c r="F1126" s="31">
        <v>0.29699999999999999</v>
      </c>
      <c r="G1126" s="31">
        <v>0.23100000000000001</v>
      </c>
      <c r="H1126" s="31">
        <v>0.19</v>
      </c>
      <c r="I1126" s="31">
        <v>0.27600000000000002</v>
      </c>
      <c r="J1126" s="31">
        <v>0.46893491100000001</v>
      </c>
      <c r="K1126" s="31">
        <v>6.0000000000000001E-3</v>
      </c>
      <c r="L1126" s="29">
        <f t="shared" si="17"/>
        <v>2.4476861167002015</v>
      </c>
    </row>
    <row r="1127" spans="1:12" x14ac:dyDescent="0.2">
      <c r="A1127">
        <v>3545</v>
      </c>
      <c r="B1127" s="43">
        <v>691</v>
      </c>
      <c r="C1127" s="43">
        <v>691</v>
      </c>
      <c r="D1127" s="43">
        <v>218</v>
      </c>
      <c r="E1127" s="31">
        <v>0.315</v>
      </c>
      <c r="F1127" s="31">
        <v>0.35299999999999998</v>
      </c>
      <c r="G1127" s="31">
        <v>0.29399999999999998</v>
      </c>
      <c r="H1127" s="31">
        <v>0.20799999999999999</v>
      </c>
      <c r="I1127" s="31">
        <v>0.107</v>
      </c>
      <c r="J1127" s="31">
        <v>0.32781954899999999</v>
      </c>
      <c r="K1127" s="31">
        <v>3.7999999999999999E-2</v>
      </c>
      <c r="L1127" s="29">
        <f t="shared" si="17"/>
        <v>2.0717255717255716</v>
      </c>
    </row>
    <row r="1128" spans="1:12" x14ac:dyDescent="0.2">
      <c r="A1128">
        <v>3546</v>
      </c>
      <c r="B1128" s="43">
        <v>172</v>
      </c>
      <c r="C1128" s="43">
        <v>172</v>
      </c>
      <c r="D1128" s="43">
        <v>82</v>
      </c>
      <c r="E1128" s="31">
        <v>0.47699999999999998</v>
      </c>
      <c r="F1128" s="31">
        <v>0.25600000000000001</v>
      </c>
      <c r="G1128" s="31">
        <v>0.25600000000000001</v>
      </c>
      <c r="H1128" s="31">
        <v>0.23300000000000001</v>
      </c>
      <c r="I1128" s="31">
        <v>0.24399999999999999</v>
      </c>
      <c r="J1128" s="31">
        <v>0.48235294099999998</v>
      </c>
      <c r="K1128" s="31">
        <v>1.2E-2</v>
      </c>
      <c r="L1128" s="29">
        <f t="shared" si="17"/>
        <v>2.4726720647773281</v>
      </c>
    </row>
    <row r="1129" spans="1:12" x14ac:dyDescent="0.2">
      <c r="A1129">
        <v>3547</v>
      </c>
      <c r="B1129" s="43">
        <v>152</v>
      </c>
      <c r="C1129" s="43">
        <v>152</v>
      </c>
      <c r="D1129" s="43">
        <v>67</v>
      </c>
      <c r="E1129" s="31">
        <v>0.441</v>
      </c>
      <c r="F1129" s="31">
        <v>0.28299999999999997</v>
      </c>
      <c r="G1129" s="31">
        <v>0.27600000000000002</v>
      </c>
      <c r="H1129" s="31">
        <v>0.21099999999999999</v>
      </c>
      <c r="I1129" s="31">
        <v>0.23</v>
      </c>
      <c r="J1129" s="31">
        <v>0.44078947400000001</v>
      </c>
      <c r="K1129" s="31">
        <v>0</v>
      </c>
      <c r="L1129" s="29">
        <f t="shared" si="17"/>
        <v>2.3879999999999999</v>
      </c>
    </row>
    <row r="1130" spans="1:12" x14ac:dyDescent="0.2">
      <c r="A1130">
        <v>3548</v>
      </c>
      <c r="B1130" s="43">
        <v>276</v>
      </c>
      <c r="C1130" s="43">
        <v>276</v>
      </c>
      <c r="D1130" s="43">
        <v>227</v>
      </c>
      <c r="E1130" s="31">
        <v>0.82199999999999995</v>
      </c>
      <c r="F1130" s="31">
        <v>5.3999999999999999E-2</v>
      </c>
      <c r="G1130" s="31">
        <v>0.112</v>
      </c>
      <c r="H1130" s="31">
        <v>0.192</v>
      </c>
      <c r="I1130" s="31">
        <v>0.63</v>
      </c>
      <c r="J1130" s="31">
        <v>0.83150183200000005</v>
      </c>
      <c r="K1130" s="31">
        <v>1.0999999999999999E-2</v>
      </c>
      <c r="L1130" s="29">
        <f t="shared" si="17"/>
        <v>3.4115267947421639</v>
      </c>
    </row>
    <row r="1131" spans="1:12" x14ac:dyDescent="0.2">
      <c r="A1131">
        <v>3550</v>
      </c>
      <c r="B1131" s="43">
        <v>304</v>
      </c>
      <c r="C1131" s="43">
        <v>304</v>
      </c>
      <c r="D1131" s="43">
        <v>213</v>
      </c>
      <c r="E1131" s="31">
        <v>0.70099999999999996</v>
      </c>
      <c r="F1131" s="31">
        <v>0.14799999999999999</v>
      </c>
      <c r="G1131" s="31">
        <v>0.14799999999999999</v>
      </c>
      <c r="H1131" s="31">
        <v>0.22</v>
      </c>
      <c r="I1131" s="31">
        <v>0.48</v>
      </c>
      <c r="J1131" s="31">
        <v>0.70297029700000002</v>
      </c>
      <c r="K1131" s="31">
        <v>3.0000000000000001E-3</v>
      </c>
      <c r="L1131" s="29">
        <f t="shared" si="17"/>
        <v>3.0330992978936813</v>
      </c>
    </row>
    <row r="1132" spans="1:12" x14ac:dyDescent="0.2">
      <c r="A1132">
        <v>3552</v>
      </c>
      <c r="B1132" s="43">
        <v>151</v>
      </c>
      <c r="C1132" s="43">
        <v>151</v>
      </c>
      <c r="D1132" s="43">
        <v>137</v>
      </c>
      <c r="E1132" s="31">
        <v>0.90700000000000003</v>
      </c>
      <c r="F1132" s="31">
        <v>1.2999999999999999E-2</v>
      </c>
      <c r="G1132" s="31">
        <v>7.9000000000000001E-2</v>
      </c>
      <c r="H1132" s="31">
        <v>0.219</v>
      </c>
      <c r="I1132" s="31">
        <v>0.68899999999999995</v>
      </c>
      <c r="J1132" s="31">
        <v>0.90728476800000002</v>
      </c>
      <c r="K1132" s="31">
        <v>0</v>
      </c>
      <c r="L1132" s="29">
        <f t="shared" si="17"/>
        <v>3.5839999999999996</v>
      </c>
    </row>
    <row r="1133" spans="1:12" x14ac:dyDescent="0.2">
      <c r="A1133">
        <v>3553</v>
      </c>
      <c r="B1133" s="43">
        <v>104</v>
      </c>
      <c r="C1133" s="43">
        <v>104</v>
      </c>
      <c r="D1133" s="43">
        <v>84</v>
      </c>
      <c r="E1133" s="31">
        <v>0.80800000000000005</v>
      </c>
      <c r="F1133" s="31">
        <v>4.8000000000000001E-2</v>
      </c>
      <c r="G1133" s="31">
        <v>0.14399999999999999</v>
      </c>
      <c r="H1133" s="31">
        <v>0.26</v>
      </c>
      <c r="I1133" s="31">
        <v>0.54800000000000004</v>
      </c>
      <c r="J1133" s="31">
        <v>0.80769230800000003</v>
      </c>
      <c r="K1133" s="31">
        <v>0</v>
      </c>
      <c r="L1133" s="29">
        <f t="shared" si="17"/>
        <v>3.3080000000000003</v>
      </c>
    </row>
    <row r="1134" spans="1:12" x14ac:dyDescent="0.2">
      <c r="A1134">
        <v>3554</v>
      </c>
      <c r="B1134" s="43">
        <v>62</v>
      </c>
      <c r="C1134" s="43">
        <v>62</v>
      </c>
      <c r="D1134" s="43">
        <v>17</v>
      </c>
      <c r="E1134" s="31">
        <v>0.27400000000000002</v>
      </c>
      <c r="F1134" s="31">
        <v>0.28999999999999998</v>
      </c>
      <c r="G1134" s="31">
        <v>0.41899999999999998</v>
      </c>
      <c r="H1134" s="31">
        <v>0.14499999999999999</v>
      </c>
      <c r="I1134" s="31">
        <v>0.129</v>
      </c>
      <c r="J1134" s="31">
        <v>0.27868852500000002</v>
      </c>
      <c r="K1134" s="31">
        <v>1.6E-2</v>
      </c>
      <c r="L1134" s="29">
        <f t="shared" si="17"/>
        <v>2.11280487804878</v>
      </c>
    </row>
    <row r="1135" spans="1:12" x14ac:dyDescent="0.2">
      <c r="A1135">
        <v>3555</v>
      </c>
      <c r="B1135" s="43">
        <v>105</v>
      </c>
      <c r="C1135" s="43">
        <v>105</v>
      </c>
      <c r="D1135" s="43">
        <v>50</v>
      </c>
      <c r="E1135" s="31">
        <v>0.47599999999999998</v>
      </c>
      <c r="F1135" s="31">
        <v>0.21</v>
      </c>
      <c r="G1135" s="31">
        <v>0.30499999999999999</v>
      </c>
      <c r="H1135" s="31">
        <v>0.27600000000000002</v>
      </c>
      <c r="I1135" s="31">
        <v>0.2</v>
      </c>
      <c r="J1135" s="31">
        <v>0.48076923100000002</v>
      </c>
      <c r="K1135" s="31">
        <v>0.01</v>
      </c>
      <c r="L1135" s="29">
        <f t="shared" si="17"/>
        <v>2.4727272727272731</v>
      </c>
    </row>
    <row r="1136" spans="1:12" x14ac:dyDescent="0.2">
      <c r="A1136">
        <v>3556</v>
      </c>
      <c r="B1136" s="43">
        <v>135</v>
      </c>
      <c r="C1136" s="43">
        <v>135</v>
      </c>
      <c r="D1136" s="43">
        <v>69</v>
      </c>
      <c r="E1136" s="31">
        <v>0.51100000000000001</v>
      </c>
      <c r="F1136" s="31">
        <v>0.17</v>
      </c>
      <c r="G1136" s="31">
        <v>0.222</v>
      </c>
      <c r="H1136" s="31">
        <v>0.30399999999999999</v>
      </c>
      <c r="I1136" s="31">
        <v>0.20699999999999999</v>
      </c>
      <c r="J1136" s="31">
        <v>0.56557376999999998</v>
      </c>
      <c r="K1136" s="31">
        <v>9.6000000000000002E-2</v>
      </c>
      <c r="L1136" s="29">
        <f t="shared" si="17"/>
        <v>2.6039823008849554</v>
      </c>
    </row>
    <row r="1137" spans="1:12" x14ac:dyDescent="0.2">
      <c r="A1137">
        <v>3557</v>
      </c>
      <c r="B1137" s="43">
        <v>294</v>
      </c>
      <c r="C1137" s="43">
        <v>294</v>
      </c>
      <c r="D1137" s="43">
        <v>218</v>
      </c>
      <c r="E1137" s="31">
        <v>0.74099999999999999</v>
      </c>
      <c r="F1137" s="31">
        <v>8.7999999999999995E-2</v>
      </c>
      <c r="G1137" s="31">
        <v>0.16300000000000001</v>
      </c>
      <c r="H1137" s="31">
        <v>0.27600000000000002</v>
      </c>
      <c r="I1137" s="31">
        <v>0.46600000000000003</v>
      </c>
      <c r="J1137" s="31">
        <v>0.74657534199999998</v>
      </c>
      <c r="K1137" s="31">
        <v>7.0000000000000001E-3</v>
      </c>
      <c r="L1137" s="29">
        <f t="shared" si="17"/>
        <v>3.1278952668680766</v>
      </c>
    </row>
    <row r="1138" spans="1:12" x14ac:dyDescent="0.2">
      <c r="A1138">
        <v>3558</v>
      </c>
      <c r="B1138" s="43">
        <v>260</v>
      </c>
      <c r="C1138" s="43">
        <v>260</v>
      </c>
      <c r="D1138" s="43">
        <v>109</v>
      </c>
      <c r="E1138" s="31">
        <v>0.41899999999999998</v>
      </c>
      <c r="F1138" s="31">
        <v>0.31900000000000001</v>
      </c>
      <c r="G1138" s="31">
        <v>0.254</v>
      </c>
      <c r="H1138" s="31">
        <v>0.24199999999999999</v>
      </c>
      <c r="I1138" s="31">
        <v>0.17699999999999999</v>
      </c>
      <c r="J1138" s="31">
        <v>0.42248061999999997</v>
      </c>
      <c r="K1138" s="31">
        <v>8.0000000000000002E-3</v>
      </c>
      <c r="L1138" s="29">
        <f t="shared" si="17"/>
        <v>2.279233870967742</v>
      </c>
    </row>
    <row r="1139" spans="1:12" x14ac:dyDescent="0.2">
      <c r="A1139">
        <v>3559</v>
      </c>
      <c r="B1139" s="43">
        <v>61</v>
      </c>
      <c r="C1139" s="43">
        <v>61</v>
      </c>
      <c r="D1139" s="43">
        <v>27</v>
      </c>
      <c r="E1139" s="31">
        <v>0.443</v>
      </c>
      <c r="F1139" s="31">
        <v>0.21299999999999999</v>
      </c>
      <c r="G1139" s="31">
        <v>0.34399999999999997</v>
      </c>
      <c r="H1139" s="31">
        <v>0.311</v>
      </c>
      <c r="I1139" s="31">
        <v>0.13100000000000001</v>
      </c>
      <c r="J1139" s="31">
        <v>0.44262295099999999</v>
      </c>
      <c r="K1139" s="31">
        <v>0</v>
      </c>
      <c r="L1139" s="29">
        <f t="shared" si="17"/>
        <v>2.3580000000000001</v>
      </c>
    </row>
    <row r="1140" spans="1:12" x14ac:dyDescent="0.2">
      <c r="A1140">
        <v>3560</v>
      </c>
      <c r="B1140" s="43">
        <v>809</v>
      </c>
      <c r="C1140" s="43">
        <v>809</v>
      </c>
      <c r="D1140" s="43">
        <v>368</v>
      </c>
      <c r="E1140" s="31">
        <v>0.45500000000000002</v>
      </c>
      <c r="F1140" s="31">
        <v>0.29699999999999999</v>
      </c>
      <c r="G1140" s="31">
        <v>0.22</v>
      </c>
      <c r="H1140" s="31">
        <v>0.19800000000000001</v>
      </c>
      <c r="I1140" s="31">
        <v>0.25700000000000001</v>
      </c>
      <c r="J1140" s="31">
        <v>0.46819338399999999</v>
      </c>
      <c r="K1140" s="31">
        <v>2.8000000000000001E-2</v>
      </c>
      <c r="L1140" s="29">
        <f t="shared" si="17"/>
        <v>2.4269547325102883</v>
      </c>
    </row>
    <row r="1141" spans="1:12" x14ac:dyDescent="0.2">
      <c r="A1141">
        <v>3561</v>
      </c>
      <c r="B1141" s="43">
        <v>323</v>
      </c>
      <c r="C1141" s="43">
        <v>323</v>
      </c>
      <c r="D1141" s="43">
        <v>146</v>
      </c>
      <c r="E1141" s="31">
        <v>0.45200000000000001</v>
      </c>
      <c r="F1141" s="31">
        <v>0.245</v>
      </c>
      <c r="G1141" s="31">
        <v>0.28499999999999998</v>
      </c>
      <c r="H1141" s="31">
        <v>0.26300000000000001</v>
      </c>
      <c r="I1141" s="31">
        <v>0.189</v>
      </c>
      <c r="J1141" s="31">
        <v>0.46056782299999999</v>
      </c>
      <c r="K1141" s="31">
        <v>1.9E-2</v>
      </c>
      <c r="L1141" s="29">
        <f t="shared" si="17"/>
        <v>2.4057084607543326</v>
      </c>
    </row>
    <row r="1142" spans="1:12" x14ac:dyDescent="0.2">
      <c r="A1142">
        <v>3562</v>
      </c>
      <c r="B1142" s="43">
        <v>319</v>
      </c>
      <c r="C1142" s="43">
        <v>319</v>
      </c>
      <c r="D1142" s="43">
        <v>208</v>
      </c>
      <c r="E1142" s="31">
        <v>0.65200000000000002</v>
      </c>
      <c r="F1142" s="31">
        <v>0.129</v>
      </c>
      <c r="G1142" s="31">
        <v>0.21</v>
      </c>
      <c r="H1142" s="31">
        <v>0.21299999999999999</v>
      </c>
      <c r="I1142" s="31">
        <v>0.439</v>
      </c>
      <c r="J1142" s="31">
        <v>0.658227848</v>
      </c>
      <c r="K1142" s="31">
        <v>8.9999999999999993E-3</v>
      </c>
      <c r="L1142" s="29">
        <f t="shared" si="17"/>
        <v>2.970736629667003</v>
      </c>
    </row>
    <row r="1143" spans="1:12" x14ac:dyDescent="0.2">
      <c r="A1143">
        <v>3564</v>
      </c>
      <c r="B1143" s="43">
        <v>107</v>
      </c>
      <c r="C1143" s="43">
        <v>107</v>
      </c>
      <c r="D1143" s="43">
        <v>52</v>
      </c>
      <c r="E1143" s="31">
        <v>0.48599999999999999</v>
      </c>
      <c r="F1143" s="31">
        <v>0.27100000000000002</v>
      </c>
      <c r="G1143" s="31">
        <v>0.20599999999999999</v>
      </c>
      <c r="H1143" s="31">
        <v>0.23400000000000001</v>
      </c>
      <c r="I1143" s="31">
        <v>0.252</v>
      </c>
      <c r="J1143" s="31">
        <v>0.50485436900000003</v>
      </c>
      <c r="K1143" s="31">
        <v>3.6999999999999998E-2</v>
      </c>
      <c r="L1143" s="29">
        <f t="shared" si="17"/>
        <v>2.4849428868120462</v>
      </c>
    </row>
    <row r="1144" spans="1:12" x14ac:dyDescent="0.2">
      <c r="A1144">
        <v>3565</v>
      </c>
      <c r="B1144" s="43">
        <v>166</v>
      </c>
      <c r="C1144" s="43">
        <v>166</v>
      </c>
      <c r="D1144" s="43">
        <v>45</v>
      </c>
      <c r="E1144" s="31">
        <v>0.27100000000000002</v>
      </c>
      <c r="F1144" s="31">
        <v>0.51800000000000002</v>
      </c>
      <c r="G1144" s="31">
        <v>0.21099999999999999</v>
      </c>
      <c r="H1144" s="31">
        <v>0.16300000000000001</v>
      </c>
      <c r="I1144" s="31">
        <v>0.108</v>
      </c>
      <c r="J1144" s="31">
        <v>0.27108433700000001</v>
      </c>
      <c r="K1144" s="31">
        <v>0</v>
      </c>
      <c r="L1144" s="29">
        <f t="shared" si="17"/>
        <v>1.8609999999999998</v>
      </c>
    </row>
    <row r="1145" spans="1:12" x14ac:dyDescent="0.2">
      <c r="A1145">
        <v>3566</v>
      </c>
      <c r="B1145" s="43">
        <v>174</v>
      </c>
      <c r="C1145" s="43">
        <v>174</v>
      </c>
      <c r="D1145" s="43">
        <v>63</v>
      </c>
      <c r="E1145" s="31">
        <v>0.36199999999999999</v>
      </c>
      <c r="F1145" s="31">
        <v>0.30499999999999999</v>
      </c>
      <c r="G1145" s="31">
        <v>0.31</v>
      </c>
      <c r="H1145" s="31">
        <v>0.27600000000000002</v>
      </c>
      <c r="I1145" s="31">
        <v>8.5999999999999993E-2</v>
      </c>
      <c r="J1145" s="31">
        <v>0.37058823499999999</v>
      </c>
      <c r="K1145" s="31">
        <v>2.3E-2</v>
      </c>
      <c r="L1145" s="29">
        <f t="shared" si="17"/>
        <v>2.1463664278403276</v>
      </c>
    </row>
    <row r="1146" spans="1:12" x14ac:dyDescent="0.2">
      <c r="A1146">
        <v>3567</v>
      </c>
      <c r="B1146" s="43">
        <v>282</v>
      </c>
      <c r="C1146" s="43">
        <v>282</v>
      </c>
      <c r="D1146" s="43">
        <v>86</v>
      </c>
      <c r="E1146" s="31">
        <v>0.30499999999999999</v>
      </c>
      <c r="F1146" s="31">
        <v>0.433</v>
      </c>
      <c r="G1146" s="31">
        <v>0.255</v>
      </c>
      <c r="H1146" s="31">
        <v>0.17699999999999999</v>
      </c>
      <c r="I1146" s="31">
        <v>0.128</v>
      </c>
      <c r="J1146" s="31">
        <v>0.30714285699999999</v>
      </c>
      <c r="K1146" s="31">
        <v>7.0000000000000001E-3</v>
      </c>
      <c r="L1146" s="29">
        <f t="shared" si="17"/>
        <v>2</v>
      </c>
    </row>
    <row r="1147" spans="1:12" x14ac:dyDescent="0.2">
      <c r="A1147">
        <v>3568</v>
      </c>
      <c r="B1147" s="43">
        <v>203</v>
      </c>
      <c r="C1147" s="43">
        <v>203</v>
      </c>
      <c r="D1147" s="43">
        <v>82</v>
      </c>
      <c r="E1147" s="31">
        <v>0.40400000000000003</v>
      </c>
      <c r="F1147" s="31">
        <v>0.315</v>
      </c>
      <c r="G1147" s="31">
        <v>0.26600000000000001</v>
      </c>
      <c r="H1147" s="31">
        <v>0.23200000000000001</v>
      </c>
      <c r="I1147" s="31">
        <v>0.17199999999999999</v>
      </c>
      <c r="J1147" s="31">
        <v>0.41</v>
      </c>
      <c r="K1147" s="31">
        <v>1.4999999999999999E-2</v>
      </c>
      <c r="L1147" s="29">
        <f t="shared" si="17"/>
        <v>2.2649746192893399</v>
      </c>
    </row>
    <row r="1148" spans="1:12" x14ac:dyDescent="0.2">
      <c r="A1148">
        <v>3572</v>
      </c>
      <c r="B1148" s="43">
        <v>186</v>
      </c>
      <c r="C1148" s="43">
        <v>186</v>
      </c>
      <c r="D1148" s="43">
        <v>102</v>
      </c>
      <c r="E1148" s="31">
        <v>0.54800000000000004</v>
      </c>
      <c r="F1148" s="31">
        <v>0.183</v>
      </c>
      <c r="G1148" s="31">
        <v>0.26900000000000002</v>
      </c>
      <c r="H1148" s="31">
        <v>0.26300000000000001</v>
      </c>
      <c r="I1148" s="31">
        <v>0.28499999999999998</v>
      </c>
      <c r="J1148" s="31">
        <v>0.54838709699999999</v>
      </c>
      <c r="K1148" s="31">
        <v>0</v>
      </c>
      <c r="L1148" s="29">
        <f t="shared" si="17"/>
        <v>2.6500000000000004</v>
      </c>
    </row>
    <row r="1149" spans="1:12" x14ac:dyDescent="0.2">
      <c r="A1149">
        <v>3573</v>
      </c>
      <c r="B1149" s="43">
        <v>762</v>
      </c>
      <c r="C1149" s="43">
        <v>762</v>
      </c>
      <c r="D1149" s="43">
        <v>499</v>
      </c>
      <c r="E1149" s="31">
        <v>0.65500000000000003</v>
      </c>
      <c r="F1149" s="31">
        <v>0.109</v>
      </c>
      <c r="G1149" s="31">
        <v>0.222</v>
      </c>
      <c r="H1149" s="31">
        <v>0.248</v>
      </c>
      <c r="I1149" s="31">
        <v>0.40699999999999997</v>
      </c>
      <c r="J1149" s="31">
        <v>0.66444740300000005</v>
      </c>
      <c r="K1149" s="31">
        <v>1.4E-2</v>
      </c>
      <c r="L1149" s="29">
        <f t="shared" si="17"/>
        <v>2.9665314401622718</v>
      </c>
    </row>
    <row r="1150" spans="1:12" x14ac:dyDescent="0.2">
      <c r="A1150">
        <v>3574</v>
      </c>
      <c r="B1150" s="43">
        <v>76</v>
      </c>
      <c r="C1150" s="43">
        <v>76</v>
      </c>
      <c r="D1150" s="43">
        <v>29</v>
      </c>
      <c r="E1150" s="31">
        <v>0.38200000000000001</v>
      </c>
      <c r="F1150" s="31">
        <v>0.32900000000000001</v>
      </c>
      <c r="G1150" s="31">
        <v>0.27600000000000002</v>
      </c>
      <c r="H1150" s="31">
        <v>0.21099999999999999</v>
      </c>
      <c r="I1150" s="31">
        <v>0.17100000000000001</v>
      </c>
      <c r="J1150" s="31">
        <v>0.38666666700000002</v>
      </c>
      <c r="K1150" s="31">
        <v>1.2999999999999999E-2</v>
      </c>
      <c r="L1150" s="29">
        <f t="shared" si="17"/>
        <v>2.226950354609929</v>
      </c>
    </row>
    <row r="1151" spans="1:12" x14ac:dyDescent="0.2">
      <c r="A1151">
        <v>3575</v>
      </c>
      <c r="B1151" s="43">
        <v>65</v>
      </c>
      <c r="C1151" s="43">
        <v>65</v>
      </c>
      <c r="D1151" s="43">
        <v>9</v>
      </c>
      <c r="E1151" s="31">
        <v>0.13800000000000001</v>
      </c>
      <c r="F1151" s="31">
        <v>0.55400000000000005</v>
      </c>
      <c r="G1151" s="31">
        <v>0.308</v>
      </c>
      <c r="H1151" s="31">
        <v>9.1999999999999998E-2</v>
      </c>
      <c r="I1151" s="31">
        <v>4.5999999999999999E-2</v>
      </c>
      <c r="J1151" s="31">
        <v>0.138461538</v>
      </c>
      <c r="K1151" s="31">
        <v>0</v>
      </c>
      <c r="L1151" s="29">
        <f t="shared" si="17"/>
        <v>1.63</v>
      </c>
    </row>
    <row r="1152" spans="1:12" x14ac:dyDescent="0.2">
      <c r="A1152">
        <v>3576</v>
      </c>
      <c r="B1152" s="43">
        <v>192</v>
      </c>
      <c r="C1152" s="43">
        <v>278</v>
      </c>
      <c r="D1152" s="43">
        <v>160</v>
      </c>
      <c r="E1152" s="31">
        <v>0.57599999999999996</v>
      </c>
      <c r="F1152" s="31">
        <v>0.20799999999999999</v>
      </c>
      <c r="G1152" s="31">
        <v>0.245</v>
      </c>
      <c r="H1152" s="31">
        <v>0.27600000000000002</v>
      </c>
      <c r="I1152" s="31">
        <v>0.109</v>
      </c>
      <c r="J1152" s="31">
        <v>0.45962732899999997</v>
      </c>
      <c r="K1152" s="31">
        <v>0.161</v>
      </c>
      <c r="L1152" s="29">
        <f t="shared" si="17"/>
        <v>2.3384982121573303</v>
      </c>
    </row>
    <row r="1153" spans="1:12" x14ac:dyDescent="0.2">
      <c r="A1153">
        <v>3578</v>
      </c>
      <c r="B1153" s="43">
        <v>264</v>
      </c>
      <c r="C1153" s="43">
        <v>264</v>
      </c>
      <c r="D1153" s="43">
        <v>123</v>
      </c>
      <c r="E1153" s="31">
        <v>0.46600000000000003</v>
      </c>
      <c r="F1153" s="31">
        <v>0.25800000000000001</v>
      </c>
      <c r="G1153" s="31">
        <v>0.26900000000000002</v>
      </c>
      <c r="H1153" s="31">
        <v>0.223</v>
      </c>
      <c r="I1153" s="31">
        <v>0.24199999999999999</v>
      </c>
      <c r="J1153" s="31">
        <v>0.46946564899999998</v>
      </c>
      <c r="K1153" s="31">
        <v>8.0000000000000002E-3</v>
      </c>
      <c r="L1153" s="29">
        <f t="shared" si="17"/>
        <v>2.4526209677419355</v>
      </c>
    </row>
    <row r="1154" spans="1:12" x14ac:dyDescent="0.2">
      <c r="A1154">
        <v>3579</v>
      </c>
      <c r="B1154" s="43">
        <v>19</v>
      </c>
      <c r="C1154" s="43">
        <v>19</v>
      </c>
      <c r="D1154" s="43">
        <v>5</v>
      </c>
      <c r="E1154" s="31">
        <v>0.26300000000000001</v>
      </c>
      <c r="F1154" s="31">
        <v>0.21099999999999999</v>
      </c>
      <c r="G1154" s="31">
        <v>0.158</v>
      </c>
      <c r="H1154" s="31">
        <v>0.21099999999999999</v>
      </c>
      <c r="I1154" s="31">
        <v>5.2999999999999999E-2</v>
      </c>
      <c r="J1154" s="31">
        <v>0.41666666699999999</v>
      </c>
      <c r="K1154" s="31">
        <v>0.36799999999999999</v>
      </c>
      <c r="L1154" s="29">
        <f t="shared" si="17"/>
        <v>2.1708860759493671</v>
      </c>
    </row>
    <row r="1155" spans="1:12" x14ac:dyDescent="0.2">
      <c r="A1155">
        <v>3581</v>
      </c>
      <c r="B1155" s="43">
        <v>161</v>
      </c>
      <c r="C1155" s="43">
        <v>161</v>
      </c>
      <c r="D1155" s="43">
        <v>97</v>
      </c>
      <c r="E1155" s="31">
        <v>0.60199999999999998</v>
      </c>
      <c r="F1155" s="31">
        <v>0.18</v>
      </c>
      <c r="G1155" s="31">
        <v>0.21099999999999999</v>
      </c>
      <c r="H1155" s="31">
        <v>0.33500000000000002</v>
      </c>
      <c r="I1155" s="31">
        <v>0.26700000000000002</v>
      </c>
      <c r="J1155" s="31">
        <v>0.60624999999999996</v>
      </c>
      <c r="K1155" s="31">
        <v>6.0000000000000001E-3</v>
      </c>
      <c r="L1155" s="29">
        <f t="shared" ref="L1155:L1218" si="18">(F1155+2*G1155+3*H1155+4*I1155)/(1-K1155)</f>
        <v>2.6911468812877266</v>
      </c>
    </row>
    <row r="1156" spans="1:12" x14ac:dyDescent="0.2">
      <c r="A1156">
        <v>3582</v>
      </c>
      <c r="B1156" s="43">
        <v>300</v>
      </c>
      <c r="C1156" s="43">
        <v>300</v>
      </c>
      <c r="D1156" s="43">
        <v>127</v>
      </c>
      <c r="E1156" s="31">
        <v>0.42299999999999999</v>
      </c>
      <c r="F1156" s="31">
        <v>0.27</v>
      </c>
      <c r="G1156" s="31">
        <v>0.29699999999999999</v>
      </c>
      <c r="H1156" s="31">
        <v>0.23699999999999999</v>
      </c>
      <c r="I1156" s="31">
        <v>0.187</v>
      </c>
      <c r="J1156" s="31">
        <v>0.42760942800000001</v>
      </c>
      <c r="K1156" s="31">
        <v>0.01</v>
      </c>
      <c r="L1156" s="29">
        <f t="shared" si="18"/>
        <v>2.3464646464646464</v>
      </c>
    </row>
    <row r="1157" spans="1:12" x14ac:dyDescent="0.2">
      <c r="A1157">
        <v>3583</v>
      </c>
      <c r="B1157" s="43">
        <v>303</v>
      </c>
      <c r="C1157" s="43">
        <v>303</v>
      </c>
      <c r="D1157" s="43">
        <v>88</v>
      </c>
      <c r="E1157" s="31">
        <v>0.28999999999999998</v>
      </c>
      <c r="F1157" s="31">
        <v>0.47899999999999998</v>
      </c>
      <c r="G1157" s="31">
        <v>0.22800000000000001</v>
      </c>
      <c r="H1157" s="31">
        <v>0.16500000000000001</v>
      </c>
      <c r="I1157" s="31">
        <v>0.125</v>
      </c>
      <c r="J1157" s="31">
        <v>0.29139072799999999</v>
      </c>
      <c r="K1157" s="31">
        <v>3.0000000000000001E-3</v>
      </c>
      <c r="L1157" s="29">
        <f t="shared" si="18"/>
        <v>1.9358074222668005</v>
      </c>
    </row>
    <row r="1158" spans="1:12" x14ac:dyDescent="0.2">
      <c r="A1158">
        <v>3584</v>
      </c>
      <c r="B1158" s="43">
        <v>417</v>
      </c>
      <c r="C1158" s="43">
        <v>417</v>
      </c>
      <c r="D1158" s="43">
        <v>94</v>
      </c>
      <c r="E1158" s="31">
        <v>0.22500000000000001</v>
      </c>
      <c r="F1158" s="31">
        <v>0.48</v>
      </c>
      <c r="G1158" s="31">
        <v>0.23</v>
      </c>
      <c r="H1158" s="31">
        <v>0.14099999999999999</v>
      </c>
      <c r="I1158" s="31">
        <v>8.4000000000000005E-2</v>
      </c>
      <c r="J1158" s="31">
        <v>0.24102564100000001</v>
      </c>
      <c r="K1158" s="31">
        <v>6.5000000000000002E-2</v>
      </c>
      <c r="L1158" s="29">
        <f t="shared" si="18"/>
        <v>1.8171122994652407</v>
      </c>
    </row>
    <row r="1159" spans="1:12" x14ac:dyDescent="0.2">
      <c r="A1159">
        <v>3585</v>
      </c>
      <c r="B1159" s="43">
        <v>182</v>
      </c>
      <c r="C1159" s="43">
        <v>182</v>
      </c>
      <c r="D1159" s="43">
        <v>112</v>
      </c>
      <c r="E1159" s="31">
        <v>0.61499999999999999</v>
      </c>
      <c r="F1159" s="31">
        <v>0.16500000000000001</v>
      </c>
      <c r="G1159" s="31">
        <v>0.20300000000000001</v>
      </c>
      <c r="H1159" s="31">
        <v>0.308</v>
      </c>
      <c r="I1159" s="31">
        <v>0.308</v>
      </c>
      <c r="J1159" s="31">
        <v>0.62569832400000003</v>
      </c>
      <c r="K1159" s="31">
        <v>1.6E-2</v>
      </c>
      <c r="L1159" s="29">
        <f t="shared" si="18"/>
        <v>2.7713414634146347</v>
      </c>
    </row>
    <row r="1160" spans="1:12" x14ac:dyDescent="0.2">
      <c r="A1160">
        <v>3586</v>
      </c>
      <c r="B1160" s="43">
        <v>370</v>
      </c>
      <c r="C1160" s="43">
        <v>370</v>
      </c>
      <c r="D1160" s="43">
        <v>253</v>
      </c>
      <c r="E1160" s="31">
        <v>0.68400000000000005</v>
      </c>
      <c r="F1160" s="31">
        <v>0.14899999999999999</v>
      </c>
      <c r="G1160" s="31">
        <v>0.16500000000000001</v>
      </c>
      <c r="H1160" s="31">
        <v>0.22700000000000001</v>
      </c>
      <c r="I1160" s="31">
        <v>0.45700000000000002</v>
      </c>
      <c r="J1160" s="31">
        <v>0.68563685600000002</v>
      </c>
      <c r="K1160" s="31">
        <v>3.0000000000000001E-3</v>
      </c>
      <c r="L1160" s="29">
        <f t="shared" si="18"/>
        <v>2.9969909729187565</v>
      </c>
    </row>
    <row r="1161" spans="1:12" x14ac:dyDescent="0.2">
      <c r="A1161">
        <v>3587</v>
      </c>
      <c r="B1161" s="43">
        <v>246</v>
      </c>
      <c r="C1161" s="43">
        <v>246</v>
      </c>
      <c r="D1161" s="43">
        <v>106</v>
      </c>
      <c r="E1161" s="31">
        <v>0.43099999999999999</v>
      </c>
      <c r="F1161" s="31">
        <v>0.29699999999999999</v>
      </c>
      <c r="G1161" s="31">
        <v>0.26800000000000002</v>
      </c>
      <c r="H1161" s="31">
        <v>0.24</v>
      </c>
      <c r="I1161" s="31">
        <v>0.191</v>
      </c>
      <c r="J1161" s="31">
        <v>0.43265306100000001</v>
      </c>
      <c r="K1161" s="31">
        <v>4.0000000000000001E-3</v>
      </c>
      <c r="L1161" s="29">
        <f t="shared" si="18"/>
        <v>2.3263052208835342</v>
      </c>
    </row>
    <row r="1162" spans="1:12" x14ac:dyDescent="0.2">
      <c r="A1162">
        <v>3588</v>
      </c>
      <c r="B1162" s="43">
        <v>438</v>
      </c>
      <c r="C1162" s="43">
        <v>438</v>
      </c>
      <c r="D1162" s="43">
        <v>303</v>
      </c>
      <c r="E1162" s="31">
        <v>0.69199999999999995</v>
      </c>
      <c r="F1162" s="31">
        <v>0.153</v>
      </c>
      <c r="G1162" s="31">
        <v>0.121</v>
      </c>
      <c r="H1162" s="31">
        <v>0.17399999999999999</v>
      </c>
      <c r="I1162" s="31">
        <v>0.51800000000000002</v>
      </c>
      <c r="J1162" s="31">
        <v>0.716312057</v>
      </c>
      <c r="K1162" s="31">
        <v>3.4000000000000002E-2</v>
      </c>
      <c r="L1162" s="29">
        <f t="shared" si="18"/>
        <v>3.0942028985507246</v>
      </c>
    </row>
    <row r="1163" spans="1:12" x14ac:dyDescent="0.2">
      <c r="A1163">
        <v>3589</v>
      </c>
      <c r="B1163" s="43">
        <v>243</v>
      </c>
      <c r="C1163" s="43">
        <v>243</v>
      </c>
      <c r="D1163" s="43">
        <v>147</v>
      </c>
      <c r="E1163" s="31">
        <v>0.60499999999999998</v>
      </c>
      <c r="F1163" s="31">
        <v>0.14799999999999999</v>
      </c>
      <c r="G1163" s="31">
        <v>0.247</v>
      </c>
      <c r="H1163" s="31">
        <v>0.28000000000000003</v>
      </c>
      <c r="I1163" s="31">
        <v>0.32500000000000001</v>
      </c>
      <c r="J1163" s="31">
        <v>0.60493827200000005</v>
      </c>
      <c r="K1163" s="31">
        <v>0</v>
      </c>
      <c r="L1163" s="29">
        <f t="shared" si="18"/>
        <v>2.782</v>
      </c>
    </row>
    <row r="1164" spans="1:12" x14ac:dyDescent="0.2">
      <c r="A1164">
        <v>3590</v>
      </c>
      <c r="B1164" s="43">
        <v>640</v>
      </c>
      <c r="C1164" s="43">
        <v>640</v>
      </c>
      <c r="D1164" s="43">
        <v>417</v>
      </c>
      <c r="E1164" s="31">
        <v>0.65200000000000002</v>
      </c>
      <c r="F1164" s="31">
        <v>0.159</v>
      </c>
      <c r="G1164" s="31">
        <v>0.158</v>
      </c>
      <c r="H1164" s="31">
        <v>0.24199999999999999</v>
      </c>
      <c r="I1164" s="31">
        <v>0.40899999999999997</v>
      </c>
      <c r="J1164" s="31">
        <v>0.67258064500000003</v>
      </c>
      <c r="K1164" s="31">
        <v>3.1E-2</v>
      </c>
      <c r="L1164" s="29">
        <f t="shared" si="18"/>
        <v>2.9277605779153766</v>
      </c>
    </row>
    <row r="1165" spans="1:12" x14ac:dyDescent="0.2">
      <c r="A1165">
        <v>3591</v>
      </c>
      <c r="B1165" s="43">
        <v>224</v>
      </c>
      <c r="C1165" s="43">
        <v>224</v>
      </c>
      <c r="D1165" s="43">
        <v>163</v>
      </c>
      <c r="E1165" s="31">
        <v>0.72799999999999998</v>
      </c>
      <c r="F1165" s="31">
        <v>0.08</v>
      </c>
      <c r="G1165" s="31">
        <v>0.17899999999999999</v>
      </c>
      <c r="H1165" s="31">
        <v>0.25900000000000001</v>
      </c>
      <c r="I1165" s="31">
        <v>0.46899999999999997</v>
      </c>
      <c r="J1165" s="31">
        <v>0.737556561</v>
      </c>
      <c r="K1165" s="31">
        <v>1.2999999999999999E-2</v>
      </c>
      <c r="L1165" s="29">
        <f t="shared" si="18"/>
        <v>3.1317122593718341</v>
      </c>
    </row>
    <row r="1166" spans="1:12" x14ac:dyDescent="0.2">
      <c r="A1166">
        <v>3592</v>
      </c>
      <c r="B1166" s="43">
        <v>223</v>
      </c>
      <c r="C1166" s="43">
        <v>223</v>
      </c>
      <c r="D1166" s="43">
        <v>146</v>
      </c>
      <c r="E1166" s="31">
        <v>0.65500000000000003</v>
      </c>
      <c r="F1166" s="31">
        <v>0.161</v>
      </c>
      <c r="G1166" s="31">
        <v>0.16600000000000001</v>
      </c>
      <c r="H1166" s="31">
        <v>0.22</v>
      </c>
      <c r="I1166" s="31">
        <v>0.435</v>
      </c>
      <c r="J1166" s="31">
        <v>0.66666666699999999</v>
      </c>
      <c r="K1166" s="31">
        <v>1.7999999999999999E-2</v>
      </c>
      <c r="L1166" s="29">
        <f t="shared" si="18"/>
        <v>2.9460285132382888</v>
      </c>
    </row>
    <row r="1167" spans="1:12" x14ac:dyDescent="0.2">
      <c r="A1167">
        <v>3593</v>
      </c>
      <c r="B1167" s="43">
        <v>250</v>
      </c>
      <c r="C1167" s="43">
        <v>250</v>
      </c>
      <c r="D1167" s="43">
        <v>82</v>
      </c>
      <c r="E1167" s="31">
        <v>0.32800000000000001</v>
      </c>
      <c r="F1167" s="31">
        <v>0.372</v>
      </c>
      <c r="G1167" s="31">
        <v>0.29199999999999998</v>
      </c>
      <c r="H1167" s="31">
        <v>0.21199999999999999</v>
      </c>
      <c r="I1167" s="31">
        <v>0.11600000000000001</v>
      </c>
      <c r="J1167" s="31">
        <v>0.33064516100000002</v>
      </c>
      <c r="K1167" s="31">
        <v>8.0000000000000002E-3</v>
      </c>
      <c r="L1167" s="29">
        <f t="shared" si="18"/>
        <v>2.0725806451612905</v>
      </c>
    </row>
    <row r="1168" spans="1:12" x14ac:dyDescent="0.2">
      <c r="A1168">
        <v>3594</v>
      </c>
      <c r="B1168" s="43">
        <v>232</v>
      </c>
      <c r="C1168" s="43">
        <v>232</v>
      </c>
      <c r="D1168" s="43">
        <v>123</v>
      </c>
      <c r="E1168" s="31">
        <v>0.53</v>
      </c>
      <c r="F1168" s="31">
        <v>0.155</v>
      </c>
      <c r="G1168" s="31">
        <v>0.315</v>
      </c>
      <c r="H1168" s="31">
        <v>0.29299999999999998</v>
      </c>
      <c r="I1168" s="31">
        <v>0.23699999999999999</v>
      </c>
      <c r="J1168" s="31">
        <v>0.53017241400000004</v>
      </c>
      <c r="K1168" s="31">
        <v>0</v>
      </c>
      <c r="L1168" s="29">
        <f t="shared" si="18"/>
        <v>2.6120000000000001</v>
      </c>
    </row>
    <row r="1169" spans="1:12" x14ac:dyDescent="0.2">
      <c r="A1169">
        <v>3596</v>
      </c>
      <c r="B1169" s="43">
        <v>248</v>
      </c>
      <c r="C1169" s="43">
        <v>248</v>
      </c>
      <c r="D1169" s="43">
        <v>120</v>
      </c>
      <c r="E1169" s="31">
        <v>0.48399999999999999</v>
      </c>
      <c r="F1169" s="31">
        <v>0.23</v>
      </c>
      <c r="G1169" s="31">
        <v>0.21</v>
      </c>
      <c r="H1169" s="31">
        <v>0.28199999999999997</v>
      </c>
      <c r="I1169" s="31">
        <v>0.20200000000000001</v>
      </c>
      <c r="J1169" s="31">
        <v>0.52401746699999996</v>
      </c>
      <c r="K1169" s="31">
        <v>7.6999999999999999E-2</v>
      </c>
      <c r="L1169" s="29">
        <f t="shared" si="18"/>
        <v>2.4962080173347783</v>
      </c>
    </row>
    <row r="1170" spans="1:12" x14ac:dyDescent="0.2">
      <c r="A1170">
        <v>3597</v>
      </c>
      <c r="E1170" s="31">
        <v>0.23300000000000001</v>
      </c>
      <c r="F1170" s="31">
        <v>0.55800000000000005</v>
      </c>
      <c r="G1170" s="31">
        <v>0.20899999999999999</v>
      </c>
      <c r="H1170" s="31">
        <v>0.11600000000000001</v>
      </c>
      <c r="I1170" s="31">
        <v>0.11600000000000001</v>
      </c>
      <c r="J1170" s="31">
        <v>0.23255814</v>
      </c>
      <c r="K1170" s="31">
        <v>0</v>
      </c>
      <c r="L1170" s="29">
        <f t="shared" si="18"/>
        <v>1.788</v>
      </c>
    </row>
    <row r="1171" spans="1:12" x14ac:dyDescent="0.2">
      <c r="A1171">
        <v>3600</v>
      </c>
      <c r="B1171" s="43">
        <v>478</v>
      </c>
      <c r="C1171" s="43">
        <v>478</v>
      </c>
      <c r="D1171" s="43">
        <v>280</v>
      </c>
      <c r="E1171" s="31">
        <v>0.58599999999999997</v>
      </c>
      <c r="F1171" s="31">
        <v>0.16300000000000001</v>
      </c>
      <c r="G1171" s="31">
        <v>0.21299999999999999</v>
      </c>
      <c r="H1171" s="31">
        <v>0.312</v>
      </c>
      <c r="I1171" s="31">
        <v>0.27400000000000002</v>
      </c>
      <c r="J1171" s="31">
        <v>0.60869565199999998</v>
      </c>
      <c r="K1171" s="31">
        <v>3.7999999999999999E-2</v>
      </c>
      <c r="L1171" s="29">
        <f t="shared" si="18"/>
        <v>2.7245322245322248</v>
      </c>
    </row>
    <row r="1172" spans="1:12" x14ac:dyDescent="0.2">
      <c r="A1172">
        <v>3601</v>
      </c>
      <c r="B1172" s="43">
        <v>165</v>
      </c>
      <c r="C1172" s="43">
        <v>165</v>
      </c>
      <c r="D1172" s="43">
        <v>110</v>
      </c>
      <c r="E1172" s="31">
        <v>0.66700000000000004</v>
      </c>
      <c r="F1172" s="31">
        <v>0.109</v>
      </c>
      <c r="G1172" s="31">
        <v>0.20599999999999999</v>
      </c>
      <c r="H1172" s="31">
        <v>0.35799999999999998</v>
      </c>
      <c r="I1172" s="31">
        <v>0.309</v>
      </c>
      <c r="J1172" s="31">
        <v>0.67901234600000004</v>
      </c>
      <c r="K1172" s="31">
        <v>1.7999999999999999E-2</v>
      </c>
      <c r="L1172" s="29">
        <f t="shared" si="18"/>
        <v>2.882892057026476</v>
      </c>
    </row>
    <row r="1173" spans="1:12" x14ac:dyDescent="0.2">
      <c r="A1173">
        <v>3602</v>
      </c>
      <c r="B1173" s="43">
        <v>618</v>
      </c>
      <c r="C1173" s="43">
        <v>618</v>
      </c>
      <c r="D1173" s="43">
        <v>129</v>
      </c>
      <c r="E1173" s="31">
        <v>0.20899999999999999</v>
      </c>
      <c r="F1173" s="31">
        <v>0.50800000000000001</v>
      </c>
      <c r="G1173" s="31">
        <v>0.27500000000000002</v>
      </c>
      <c r="H1173" s="31">
        <v>0.13600000000000001</v>
      </c>
      <c r="I1173" s="31">
        <v>7.2999999999999995E-2</v>
      </c>
      <c r="J1173" s="31">
        <v>0.210440457</v>
      </c>
      <c r="K1173" s="31">
        <v>8.0000000000000002E-3</v>
      </c>
      <c r="L1173" s="29">
        <f t="shared" si="18"/>
        <v>1.772177419354839</v>
      </c>
    </row>
    <row r="1174" spans="1:12" x14ac:dyDescent="0.2">
      <c r="A1174">
        <v>3603</v>
      </c>
      <c r="B1174" s="43">
        <v>246</v>
      </c>
      <c r="C1174" s="43">
        <v>246</v>
      </c>
      <c r="D1174" s="43">
        <v>40</v>
      </c>
      <c r="E1174" s="31">
        <v>0.16300000000000001</v>
      </c>
      <c r="F1174" s="31">
        <v>0.54900000000000004</v>
      </c>
      <c r="G1174" s="31">
        <v>0.28000000000000003</v>
      </c>
      <c r="H1174" s="31">
        <v>0.126</v>
      </c>
      <c r="I1174" s="31">
        <v>3.6999999999999998E-2</v>
      </c>
      <c r="J1174" s="31">
        <v>0.16393442599999999</v>
      </c>
      <c r="K1174" s="31">
        <v>8.0000000000000002E-3</v>
      </c>
      <c r="L1174" s="29">
        <f t="shared" si="18"/>
        <v>1.6481854838709677</v>
      </c>
    </row>
    <row r="1175" spans="1:12" x14ac:dyDescent="0.2">
      <c r="A1175">
        <v>3605</v>
      </c>
      <c r="B1175" s="43">
        <v>292</v>
      </c>
      <c r="C1175" s="43">
        <v>292</v>
      </c>
      <c r="D1175" s="43">
        <v>180</v>
      </c>
      <c r="E1175" s="31">
        <v>0.61599999999999999</v>
      </c>
      <c r="F1175" s="31">
        <v>0.161</v>
      </c>
      <c r="G1175" s="31">
        <v>0.219</v>
      </c>
      <c r="H1175" s="31">
        <v>0.27100000000000002</v>
      </c>
      <c r="I1175" s="31">
        <v>0.34599999999999997</v>
      </c>
      <c r="J1175" s="31">
        <v>0.61855670100000004</v>
      </c>
      <c r="K1175" s="31">
        <v>3.0000000000000001E-3</v>
      </c>
      <c r="L1175" s="29">
        <f t="shared" si="18"/>
        <v>2.8044132397191572</v>
      </c>
    </row>
    <row r="1176" spans="1:12" x14ac:dyDescent="0.2">
      <c r="A1176">
        <v>3606</v>
      </c>
      <c r="B1176" s="43">
        <v>187</v>
      </c>
      <c r="C1176" s="43">
        <v>187</v>
      </c>
      <c r="D1176" s="43">
        <v>144</v>
      </c>
      <c r="E1176" s="31">
        <v>0.77</v>
      </c>
      <c r="F1176" s="31">
        <v>5.2999999999999999E-2</v>
      </c>
      <c r="G1176" s="31">
        <v>0.17599999999999999</v>
      </c>
      <c r="H1176" s="31">
        <v>0.33200000000000002</v>
      </c>
      <c r="I1176" s="31">
        <v>0.439</v>
      </c>
      <c r="J1176" s="31">
        <v>0.77005347599999996</v>
      </c>
      <c r="K1176" s="31">
        <v>0</v>
      </c>
      <c r="L1176" s="29">
        <f t="shared" si="18"/>
        <v>3.157</v>
      </c>
    </row>
    <row r="1177" spans="1:12" x14ac:dyDescent="0.2">
      <c r="A1177">
        <v>3607</v>
      </c>
      <c r="B1177" s="43">
        <v>264</v>
      </c>
      <c r="C1177" s="43">
        <v>264</v>
      </c>
      <c r="D1177" s="43">
        <v>145</v>
      </c>
      <c r="E1177" s="31">
        <v>0.54900000000000004</v>
      </c>
      <c r="F1177" s="31">
        <v>0.23899999999999999</v>
      </c>
      <c r="G1177" s="31">
        <v>0.20499999999999999</v>
      </c>
      <c r="H1177" s="31">
        <v>0.28799999999999998</v>
      </c>
      <c r="I1177" s="31">
        <v>0.26100000000000001</v>
      </c>
      <c r="J1177" s="31">
        <v>0.55343511499999998</v>
      </c>
      <c r="K1177" s="31">
        <v>8.0000000000000002E-3</v>
      </c>
      <c r="L1177" s="29">
        <f t="shared" si="18"/>
        <v>2.5776209677419355</v>
      </c>
    </row>
    <row r="1178" spans="1:12" x14ac:dyDescent="0.2">
      <c r="A1178">
        <v>3608</v>
      </c>
      <c r="B1178" s="43">
        <v>348</v>
      </c>
      <c r="C1178" s="43">
        <v>348</v>
      </c>
      <c r="D1178" s="43">
        <v>159</v>
      </c>
      <c r="E1178" s="31">
        <v>0.45700000000000002</v>
      </c>
      <c r="F1178" s="31">
        <v>0.26100000000000001</v>
      </c>
      <c r="G1178" s="31">
        <v>0.27</v>
      </c>
      <c r="H1178" s="31">
        <v>0.253</v>
      </c>
      <c r="I1178" s="31">
        <v>0.20399999999999999</v>
      </c>
      <c r="J1178" s="31">
        <v>0.46220930199999999</v>
      </c>
      <c r="K1178" s="31">
        <v>1.0999999999999999E-2</v>
      </c>
      <c r="L1178" s="29">
        <f t="shared" si="18"/>
        <v>2.4024266936299292</v>
      </c>
    </row>
    <row r="1179" spans="1:12" x14ac:dyDescent="0.2">
      <c r="A1179">
        <v>3609</v>
      </c>
      <c r="B1179" s="43">
        <v>185</v>
      </c>
      <c r="C1179" s="43">
        <v>185</v>
      </c>
      <c r="D1179" s="43">
        <v>84</v>
      </c>
      <c r="E1179" s="31">
        <v>0.45400000000000001</v>
      </c>
      <c r="F1179" s="31">
        <v>0.254</v>
      </c>
      <c r="G1179" s="31">
        <v>0.28599999999999998</v>
      </c>
      <c r="H1179" s="31">
        <v>0.28599999999999998</v>
      </c>
      <c r="I1179" s="31">
        <v>0.16800000000000001</v>
      </c>
      <c r="J1179" s="31">
        <v>0.45652173899999998</v>
      </c>
      <c r="K1179" s="31">
        <v>5.0000000000000001E-3</v>
      </c>
      <c r="L1179" s="29">
        <f t="shared" si="18"/>
        <v>2.3678391959798994</v>
      </c>
    </row>
    <row r="1180" spans="1:12" x14ac:dyDescent="0.2">
      <c r="A1180">
        <v>3610</v>
      </c>
      <c r="B1180" s="43">
        <v>337</v>
      </c>
      <c r="C1180" s="43">
        <v>337</v>
      </c>
      <c r="D1180" s="43">
        <v>132</v>
      </c>
      <c r="E1180" s="31">
        <v>0.39200000000000002</v>
      </c>
      <c r="F1180" s="31">
        <v>0.35899999999999999</v>
      </c>
      <c r="G1180" s="31">
        <v>0.223</v>
      </c>
      <c r="H1180" s="31">
        <v>0.217</v>
      </c>
      <c r="I1180" s="31">
        <v>0.17499999999999999</v>
      </c>
      <c r="J1180" s="31">
        <v>0.40243902399999998</v>
      </c>
      <c r="K1180" s="31">
        <v>2.7E-2</v>
      </c>
      <c r="L1180" s="29">
        <f t="shared" si="18"/>
        <v>2.2158273381294959</v>
      </c>
    </row>
    <row r="1181" spans="1:12" x14ac:dyDescent="0.2">
      <c r="A1181">
        <v>3611</v>
      </c>
      <c r="B1181" s="43">
        <v>839</v>
      </c>
      <c r="C1181" s="43">
        <v>839</v>
      </c>
      <c r="D1181" s="43">
        <v>344</v>
      </c>
      <c r="E1181" s="31">
        <v>0.41</v>
      </c>
      <c r="F1181" s="31">
        <v>0.28799999999999998</v>
      </c>
      <c r="G1181" s="31">
        <v>0.29299999999999998</v>
      </c>
      <c r="H1181" s="31">
        <v>0.224</v>
      </c>
      <c r="I1181" s="31">
        <v>0.186</v>
      </c>
      <c r="J1181" s="31">
        <v>0.41346153800000002</v>
      </c>
      <c r="K1181" s="31">
        <v>8.0000000000000002E-3</v>
      </c>
      <c r="L1181" s="29">
        <f t="shared" si="18"/>
        <v>2.308467741935484</v>
      </c>
    </row>
    <row r="1182" spans="1:12" x14ac:dyDescent="0.2">
      <c r="A1182">
        <v>3612</v>
      </c>
      <c r="B1182" s="43">
        <v>689</v>
      </c>
      <c r="C1182" s="43">
        <v>689</v>
      </c>
      <c r="D1182" s="43">
        <v>383</v>
      </c>
      <c r="E1182" s="31">
        <v>0.55600000000000005</v>
      </c>
      <c r="F1182" s="31">
        <v>0.17599999999999999</v>
      </c>
      <c r="G1182" s="31">
        <v>0.24199999999999999</v>
      </c>
      <c r="H1182" s="31">
        <v>0.248</v>
      </c>
      <c r="I1182" s="31">
        <v>0.308</v>
      </c>
      <c r="J1182" s="31">
        <v>0.57078986600000003</v>
      </c>
      <c r="K1182" s="31">
        <v>2.5999999999999999E-2</v>
      </c>
      <c r="L1182" s="29">
        <f t="shared" si="18"/>
        <v>2.7063655030800824</v>
      </c>
    </row>
    <row r="1183" spans="1:12" x14ac:dyDescent="0.2">
      <c r="A1183">
        <v>3613</v>
      </c>
      <c r="B1183" s="43">
        <v>178</v>
      </c>
      <c r="C1183" s="43">
        <v>178</v>
      </c>
      <c r="D1183" s="43">
        <v>72</v>
      </c>
      <c r="E1183" s="31">
        <v>0.40400000000000003</v>
      </c>
      <c r="F1183" s="31">
        <v>0.33100000000000002</v>
      </c>
      <c r="G1183" s="31">
        <v>0.253</v>
      </c>
      <c r="H1183" s="31">
        <v>0.219</v>
      </c>
      <c r="I1183" s="31">
        <v>0.185</v>
      </c>
      <c r="J1183" s="31">
        <v>0.409090909</v>
      </c>
      <c r="K1183" s="31">
        <v>1.0999999999999999E-2</v>
      </c>
      <c r="L1183" s="29">
        <f t="shared" si="18"/>
        <v>2.2588473205257835</v>
      </c>
    </row>
    <row r="1184" spans="1:12" x14ac:dyDescent="0.2">
      <c r="A1184">
        <v>3614</v>
      </c>
      <c r="B1184" s="43">
        <v>203</v>
      </c>
      <c r="C1184" s="43">
        <v>203</v>
      </c>
      <c r="D1184" s="43">
        <v>141</v>
      </c>
      <c r="E1184" s="31">
        <v>0.69499999999999995</v>
      </c>
      <c r="F1184" s="31">
        <v>0.13800000000000001</v>
      </c>
      <c r="G1184" s="31">
        <v>0.158</v>
      </c>
      <c r="H1184" s="31">
        <v>0.29599999999999999</v>
      </c>
      <c r="I1184" s="31">
        <v>0.39900000000000002</v>
      </c>
      <c r="J1184" s="31">
        <v>0.70149253700000003</v>
      </c>
      <c r="K1184" s="31">
        <v>0.01</v>
      </c>
      <c r="L1184" s="29">
        <f t="shared" si="18"/>
        <v>2.9676767676767675</v>
      </c>
    </row>
    <row r="1185" spans="1:12" x14ac:dyDescent="0.2">
      <c r="A1185">
        <v>3615</v>
      </c>
      <c r="B1185" s="43">
        <v>827</v>
      </c>
      <c r="C1185" s="43">
        <v>827</v>
      </c>
      <c r="D1185" s="43">
        <v>182</v>
      </c>
      <c r="E1185" s="31">
        <v>0.22</v>
      </c>
      <c r="F1185" s="31">
        <v>0.51</v>
      </c>
      <c r="G1185" s="31">
        <v>0.26500000000000001</v>
      </c>
      <c r="H1185" s="31">
        <v>0.13500000000000001</v>
      </c>
      <c r="I1185" s="31">
        <v>8.5000000000000006E-2</v>
      </c>
      <c r="J1185" s="31">
        <v>0.221142163</v>
      </c>
      <c r="K1185" s="31">
        <v>5.0000000000000001E-3</v>
      </c>
      <c r="L1185" s="29">
        <f t="shared" si="18"/>
        <v>1.7939698492462313</v>
      </c>
    </row>
    <row r="1186" spans="1:12" x14ac:dyDescent="0.2">
      <c r="A1186">
        <v>3618</v>
      </c>
      <c r="B1186" s="43">
        <v>269</v>
      </c>
      <c r="C1186" s="43">
        <v>269</v>
      </c>
      <c r="D1186" s="43">
        <v>92</v>
      </c>
      <c r="E1186" s="31">
        <v>0.34200000000000003</v>
      </c>
      <c r="F1186" s="31">
        <v>0.39400000000000002</v>
      </c>
      <c r="G1186" s="31">
        <v>0.26</v>
      </c>
      <c r="H1186" s="31">
        <v>0.23400000000000001</v>
      </c>
      <c r="I1186" s="31">
        <v>0.108</v>
      </c>
      <c r="J1186" s="31">
        <v>0.34328358199999998</v>
      </c>
      <c r="K1186" s="31">
        <v>4.0000000000000001E-3</v>
      </c>
      <c r="L1186" s="29">
        <f t="shared" si="18"/>
        <v>2.0562248995983938</v>
      </c>
    </row>
    <row r="1187" spans="1:12" x14ac:dyDescent="0.2">
      <c r="A1187">
        <v>3620</v>
      </c>
      <c r="B1187" s="43">
        <v>250</v>
      </c>
      <c r="C1187" s="43">
        <v>250</v>
      </c>
      <c r="D1187" s="43">
        <v>74</v>
      </c>
      <c r="E1187" s="31">
        <v>0.29599999999999999</v>
      </c>
      <c r="F1187" s="31">
        <v>0.45600000000000002</v>
      </c>
      <c r="G1187" s="31">
        <v>0.248</v>
      </c>
      <c r="H1187" s="31">
        <v>0.20399999999999999</v>
      </c>
      <c r="I1187" s="31">
        <v>9.1999999999999998E-2</v>
      </c>
      <c r="J1187" s="31">
        <v>0.29599999999999999</v>
      </c>
      <c r="K1187" s="31">
        <v>0</v>
      </c>
      <c r="L1187" s="29">
        <f t="shared" si="18"/>
        <v>1.9319999999999999</v>
      </c>
    </row>
    <row r="1188" spans="1:12" x14ac:dyDescent="0.2">
      <c r="A1188">
        <v>3621</v>
      </c>
      <c r="B1188" s="43">
        <v>109</v>
      </c>
      <c r="C1188" s="43">
        <v>109</v>
      </c>
      <c r="D1188" s="43">
        <v>49</v>
      </c>
      <c r="E1188" s="31">
        <v>0.45</v>
      </c>
      <c r="F1188" s="31">
        <v>0.26600000000000001</v>
      </c>
      <c r="G1188" s="31">
        <v>0.25700000000000001</v>
      </c>
      <c r="H1188" s="31">
        <v>0.30299999999999999</v>
      </c>
      <c r="I1188" s="31">
        <v>0.14699999999999999</v>
      </c>
      <c r="J1188" s="31">
        <v>0.46226415100000001</v>
      </c>
      <c r="K1188" s="31">
        <v>2.8000000000000001E-2</v>
      </c>
      <c r="L1188" s="29">
        <f t="shared" si="18"/>
        <v>2.342592592592593</v>
      </c>
    </row>
    <row r="1189" spans="1:12" x14ac:dyDescent="0.2">
      <c r="A1189">
        <v>3622</v>
      </c>
      <c r="B1189" s="43">
        <v>124</v>
      </c>
      <c r="C1189" s="43">
        <v>124</v>
      </c>
      <c r="D1189" s="43">
        <v>19</v>
      </c>
      <c r="E1189" s="31">
        <v>0.153</v>
      </c>
      <c r="F1189" s="31">
        <v>0.54</v>
      </c>
      <c r="G1189" s="31">
        <v>0.27400000000000002</v>
      </c>
      <c r="H1189" s="31">
        <v>0.121</v>
      </c>
      <c r="I1189" s="31">
        <v>3.2000000000000001E-2</v>
      </c>
      <c r="J1189" s="31">
        <v>0.15833333299999999</v>
      </c>
      <c r="K1189" s="31">
        <v>3.2000000000000001E-2</v>
      </c>
      <c r="L1189" s="29">
        <f t="shared" si="18"/>
        <v>1.6311983471074383</v>
      </c>
    </row>
    <row r="1190" spans="1:12" x14ac:dyDescent="0.2">
      <c r="A1190">
        <v>3625</v>
      </c>
      <c r="B1190" s="43">
        <v>342</v>
      </c>
      <c r="C1190" s="43">
        <v>342</v>
      </c>
      <c r="D1190" s="43">
        <v>171</v>
      </c>
      <c r="E1190" s="31">
        <v>0.5</v>
      </c>
      <c r="F1190" s="31">
        <v>0.24</v>
      </c>
      <c r="G1190" s="31">
        <v>0.254</v>
      </c>
      <c r="H1190" s="31">
        <v>0.26600000000000001</v>
      </c>
      <c r="I1190" s="31">
        <v>0.23400000000000001</v>
      </c>
      <c r="J1190" s="31">
        <v>0.50294117599999999</v>
      </c>
      <c r="K1190" s="31">
        <v>6.0000000000000001E-3</v>
      </c>
      <c r="L1190" s="29">
        <f t="shared" si="18"/>
        <v>2.4969818913480886</v>
      </c>
    </row>
    <row r="1191" spans="1:12" x14ac:dyDescent="0.2">
      <c r="A1191">
        <v>3626</v>
      </c>
      <c r="B1191" s="43">
        <v>734</v>
      </c>
      <c r="C1191" s="43">
        <v>734</v>
      </c>
      <c r="D1191" s="43">
        <v>211</v>
      </c>
      <c r="E1191" s="31">
        <v>0.28699999999999998</v>
      </c>
      <c r="F1191" s="31">
        <v>0.43099999999999999</v>
      </c>
      <c r="G1191" s="31">
        <v>0.26800000000000002</v>
      </c>
      <c r="H1191" s="31">
        <v>0.14399999999999999</v>
      </c>
      <c r="I1191" s="31">
        <v>0.14299999999999999</v>
      </c>
      <c r="J1191" s="31">
        <v>0.29143646400000001</v>
      </c>
      <c r="K1191" s="31">
        <v>1.4E-2</v>
      </c>
      <c r="L1191" s="29">
        <f t="shared" si="18"/>
        <v>1.9989858012170387</v>
      </c>
    </row>
    <row r="1192" spans="1:12" x14ac:dyDescent="0.2">
      <c r="A1192">
        <v>3627</v>
      </c>
      <c r="B1192" s="43">
        <v>248</v>
      </c>
      <c r="C1192" s="43">
        <v>248</v>
      </c>
      <c r="D1192" s="43">
        <v>59</v>
      </c>
      <c r="E1192" s="31">
        <v>0.23799999999999999</v>
      </c>
      <c r="F1192" s="31">
        <v>0.44</v>
      </c>
      <c r="G1192" s="31">
        <v>0.30599999999999999</v>
      </c>
      <c r="H1192" s="31">
        <v>0.14899999999999999</v>
      </c>
      <c r="I1192" s="31">
        <v>8.8999999999999996E-2</v>
      </c>
      <c r="J1192" s="31">
        <v>0.24180327900000001</v>
      </c>
      <c r="K1192" s="31">
        <v>1.6E-2</v>
      </c>
      <c r="L1192" s="29">
        <f t="shared" si="18"/>
        <v>1.8851626016260163</v>
      </c>
    </row>
    <row r="1193" spans="1:12" x14ac:dyDescent="0.2">
      <c r="A1193">
        <v>3628</v>
      </c>
      <c r="B1193" s="43">
        <v>159</v>
      </c>
      <c r="C1193" s="43">
        <v>159</v>
      </c>
      <c r="D1193" s="43">
        <v>78</v>
      </c>
      <c r="E1193" s="31">
        <v>0.49099999999999999</v>
      </c>
      <c r="F1193" s="31">
        <v>0.23899999999999999</v>
      </c>
      <c r="G1193" s="31">
        <v>0.27</v>
      </c>
      <c r="H1193" s="31">
        <v>0.26400000000000001</v>
      </c>
      <c r="I1193" s="31">
        <v>0.22600000000000001</v>
      </c>
      <c r="J1193" s="31">
        <v>0.49056603799999998</v>
      </c>
      <c r="K1193" s="31">
        <v>0</v>
      </c>
      <c r="L1193" s="29">
        <f t="shared" si="18"/>
        <v>2.4750000000000001</v>
      </c>
    </row>
    <row r="1194" spans="1:12" x14ac:dyDescent="0.2">
      <c r="A1194">
        <v>3630</v>
      </c>
      <c r="B1194" s="43">
        <v>415</v>
      </c>
      <c r="C1194" s="43">
        <v>415</v>
      </c>
      <c r="D1194" s="43">
        <v>214</v>
      </c>
      <c r="E1194" s="31">
        <v>0.51600000000000001</v>
      </c>
      <c r="F1194" s="31">
        <v>0.248</v>
      </c>
      <c r="G1194" s="31">
        <v>0.19800000000000001</v>
      </c>
      <c r="H1194" s="31">
        <v>0.25800000000000001</v>
      </c>
      <c r="I1194" s="31">
        <v>0.25800000000000001</v>
      </c>
      <c r="J1194" s="31">
        <v>0.53634085200000003</v>
      </c>
      <c r="K1194" s="31">
        <v>3.9E-2</v>
      </c>
      <c r="L1194" s="29">
        <f t="shared" si="18"/>
        <v>2.5494276795005204</v>
      </c>
    </row>
    <row r="1195" spans="1:12" x14ac:dyDescent="0.2">
      <c r="A1195">
        <v>3631</v>
      </c>
      <c r="B1195" s="43">
        <v>1040</v>
      </c>
      <c r="C1195" s="43">
        <v>1040</v>
      </c>
      <c r="D1195" s="43">
        <v>788</v>
      </c>
      <c r="E1195" s="31">
        <v>0.75800000000000001</v>
      </c>
      <c r="F1195" s="31">
        <v>0.13800000000000001</v>
      </c>
      <c r="G1195" s="31">
        <v>9.8000000000000004E-2</v>
      </c>
      <c r="H1195" s="31">
        <v>0.121</v>
      </c>
      <c r="I1195" s="31">
        <v>0.63700000000000001</v>
      </c>
      <c r="J1195" s="31">
        <v>0.76282671800000001</v>
      </c>
      <c r="K1195" s="31">
        <v>7.0000000000000001E-3</v>
      </c>
      <c r="L1195" s="29">
        <f t="shared" si="18"/>
        <v>3.2678751258811682</v>
      </c>
    </row>
    <row r="1196" spans="1:12" x14ac:dyDescent="0.2">
      <c r="A1196">
        <v>3633</v>
      </c>
      <c r="B1196" s="43">
        <v>159</v>
      </c>
      <c r="C1196" s="43">
        <v>159</v>
      </c>
      <c r="D1196" s="43">
        <v>68</v>
      </c>
      <c r="E1196" s="31">
        <v>0.42799999999999999</v>
      </c>
      <c r="F1196" s="31">
        <v>0.30199999999999999</v>
      </c>
      <c r="G1196" s="31">
        <v>0.26400000000000001</v>
      </c>
      <c r="H1196" s="31">
        <v>0.25800000000000001</v>
      </c>
      <c r="I1196" s="31">
        <v>0.17</v>
      </c>
      <c r="J1196" s="31">
        <v>0.43037974699999998</v>
      </c>
      <c r="K1196" s="31">
        <v>6.0000000000000001E-3</v>
      </c>
      <c r="L1196" s="29">
        <f t="shared" si="18"/>
        <v>2.2977867203219318</v>
      </c>
    </row>
    <row r="1197" spans="1:12" x14ac:dyDescent="0.2">
      <c r="A1197">
        <v>3634</v>
      </c>
      <c r="B1197" s="43">
        <v>435</v>
      </c>
      <c r="C1197" s="43">
        <v>435</v>
      </c>
      <c r="D1197" s="43">
        <v>369</v>
      </c>
      <c r="E1197" s="31">
        <v>0.84799999999999998</v>
      </c>
      <c r="F1197" s="31">
        <v>6.2E-2</v>
      </c>
      <c r="G1197" s="31">
        <v>8.3000000000000004E-2</v>
      </c>
      <c r="H1197" s="31">
        <v>0.152</v>
      </c>
      <c r="I1197" s="31">
        <v>0.69699999999999995</v>
      </c>
      <c r="J1197" s="31">
        <v>0.85416666699999999</v>
      </c>
      <c r="K1197" s="31">
        <v>7.0000000000000001E-3</v>
      </c>
      <c r="L1197" s="29">
        <f t="shared" si="18"/>
        <v>3.4964753272910367</v>
      </c>
    </row>
    <row r="1198" spans="1:12" x14ac:dyDescent="0.2">
      <c r="A1198">
        <v>3635</v>
      </c>
      <c r="B1198" s="43">
        <v>175</v>
      </c>
      <c r="C1198" s="43">
        <v>175</v>
      </c>
      <c r="D1198" s="43">
        <v>50</v>
      </c>
      <c r="E1198" s="31">
        <v>0.28599999999999998</v>
      </c>
      <c r="F1198" s="31">
        <v>0.45100000000000001</v>
      </c>
      <c r="G1198" s="31">
        <v>0.25700000000000001</v>
      </c>
      <c r="H1198" s="31">
        <v>0.2</v>
      </c>
      <c r="I1198" s="31">
        <v>8.5999999999999993E-2</v>
      </c>
      <c r="J1198" s="31">
        <v>0.287356322</v>
      </c>
      <c r="K1198" s="31">
        <v>6.0000000000000001E-3</v>
      </c>
      <c r="L1198" s="29">
        <f t="shared" si="18"/>
        <v>1.9205231388329982</v>
      </c>
    </row>
    <row r="1199" spans="1:12" x14ac:dyDescent="0.2">
      <c r="A1199">
        <v>3636</v>
      </c>
      <c r="B1199" s="43">
        <v>1160</v>
      </c>
      <c r="C1199" s="43">
        <v>1160</v>
      </c>
      <c r="D1199" s="43">
        <v>826</v>
      </c>
      <c r="E1199" s="31">
        <v>0.71199999999999997</v>
      </c>
      <c r="F1199" s="31">
        <v>9.8000000000000004E-2</v>
      </c>
      <c r="G1199" s="31">
        <v>0.18099999999999999</v>
      </c>
      <c r="H1199" s="31">
        <v>0.255</v>
      </c>
      <c r="I1199" s="31">
        <v>0.45700000000000002</v>
      </c>
      <c r="J1199" s="31">
        <v>0.71826087000000005</v>
      </c>
      <c r="K1199" s="31">
        <v>8.9999999999999993E-3</v>
      </c>
      <c r="L1199" s="29">
        <f t="shared" si="18"/>
        <v>3.080726538849647</v>
      </c>
    </row>
    <row r="1200" spans="1:12" x14ac:dyDescent="0.2">
      <c r="A1200">
        <v>3637</v>
      </c>
      <c r="B1200" s="43">
        <v>201</v>
      </c>
      <c r="C1200" s="43">
        <v>201</v>
      </c>
      <c r="D1200" s="43">
        <v>162</v>
      </c>
      <c r="E1200" s="31">
        <v>0.80600000000000005</v>
      </c>
      <c r="F1200" s="31">
        <v>0.08</v>
      </c>
      <c r="G1200" s="31">
        <v>0.114</v>
      </c>
      <c r="H1200" s="31">
        <v>0.308</v>
      </c>
      <c r="I1200" s="31">
        <v>0.498</v>
      </c>
      <c r="J1200" s="31">
        <v>0.80597014899999997</v>
      </c>
      <c r="K1200" s="31">
        <v>0</v>
      </c>
      <c r="L1200" s="29">
        <f t="shared" si="18"/>
        <v>3.2240000000000002</v>
      </c>
    </row>
    <row r="1201" spans="1:12" x14ac:dyDescent="0.2">
      <c r="A1201">
        <v>3640</v>
      </c>
      <c r="B1201" s="43">
        <v>489</v>
      </c>
      <c r="C1201" s="43">
        <v>489</v>
      </c>
      <c r="D1201" s="43">
        <v>314</v>
      </c>
      <c r="E1201" s="31">
        <v>0.64200000000000002</v>
      </c>
      <c r="F1201" s="31">
        <v>0.13500000000000001</v>
      </c>
      <c r="G1201" s="31">
        <v>0.20399999999999999</v>
      </c>
      <c r="H1201" s="31">
        <v>0.23499999999999999</v>
      </c>
      <c r="I1201" s="31">
        <v>0.40699999999999997</v>
      </c>
      <c r="J1201" s="31">
        <v>0.65416666700000003</v>
      </c>
      <c r="K1201" s="31">
        <v>1.7999999999999999E-2</v>
      </c>
      <c r="L1201" s="29">
        <f t="shared" si="18"/>
        <v>2.9287169042769854</v>
      </c>
    </row>
    <row r="1202" spans="1:12" x14ac:dyDescent="0.2">
      <c r="A1202">
        <v>3641</v>
      </c>
      <c r="B1202" s="43">
        <v>214</v>
      </c>
      <c r="C1202" s="43">
        <v>214</v>
      </c>
      <c r="D1202" s="43">
        <v>56</v>
      </c>
      <c r="E1202" s="31">
        <v>0.26200000000000001</v>
      </c>
      <c r="F1202" s="31">
        <v>0.43</v>
      </c>
      <c r="G1202" s="31">
        <v>0.28000000000000003</v>
      </c>
      <c r="H1202" s="31">
        <v>0.154</v>
      </c>
      <c r="I1202" s="31">
        <v>0.107</v>
      </c>
      <c r="J1202" s="31">
        <v>0.26923076899999998</v>
      </c>
      <c r="K1202" s="31">
        <v>2.8000000000000001E-2</v>
      </c>
      <c r="L1202" s="29">
        <f t="shared" si="18"/>
        <v>1.9341563786008229</v>
      </c>
    </row>
    <row r="1203" spans="1:12" x14ac:dyDescent="0.2">
      <c r="A1203">
        <v>3643</v>
      </c>
      <c r="B1203" s="43">
        <v>54</v>
      </c>
      <c r="C1203" s="43">
        <v>54</v>
      </c>
      <c r="D1203" s="43">
        <v>12</v>
      </c>
      <c r="E1203" s="31">
        <v>0.222</v>
      </c>
      <c r="F1203" s="31">
        <v>0.46300000000000002</v>
      </c>
      <c r="G1203" s="31">
        <v>0.25900000000000001</v>
      </c>
      <c r="H1203" s="31">
        <v>9.2999999999999999E-2</v>
      </c>
      <c r="I1203" s="31">
        <v>0.13</v>
      </c>
      <c r="J1203" s="31">
        <v>0.235294118</v>
      </c>
      <c r="K1203" s="31">
        <v>5.6000000000000001E-2</v>
      </c>
      <c r="L1203" s="29">
        <f t="shared" si="18"/>
        <v>1.8855932203389834</v>
      </c>
    </row>
    <row r="1204" spans="1:12" x14ac:dyDescent="0.2">
      <c r="A1204">
        <v>3645</v>
      </c>
      <c r="B1204" s="43">
        <v>541</v>
      </c>
      <c r="C1204" s="43">
        <v>542</v>
      </c>
      <c r="D1204" s="43">
        <v>192</v>
      </c>
      <c r="E1204" s="31">
        <v>0.35399999999999998</v>
      </c>
      <c r="F1204" s="31">
        <v>0.32200000000000001</v>
      </c>
      <c r="G1204" s="31">
        <v>0.28999999999999998</v>
      </c>
      <c r="H1204" s="31">
        <v>0.24399999999999999</v>
      </c>
      <c r="I1204" s="31">
        <v>0.109</v>
      </c>
      <c r="J1204" s="31">
        <v>0.365900383</v>
      </c>
      <c r="K1204" s="31">
        <v>3.5000000000000003E-2</v>
      </c>
      <c r="L1204" s="29">
        <f t="shared" si="18"/>
        <v>2.145077720207254</v>
      </c>
    </row>
    <row r="1205" spans="1:12" x14ac:dyDescent="0.2">
      <c r="A1205">
        <v>3646</v>
      </c>
      <c r="B1205" s="43">
        <v>211</v>
      </c>
      <c r="C1205" s="43">
        <v>211</v>
      </c>
      <c r="D1205" s="43">
        <v>65</v>
      </c>
      <c r="E1205" s="31">
        <v>0.308</v>
      </c>
      <c r="F1205" s="31">
        <v>0.38900000000000001</v>
      </c>
      <c r="G1205" s="31">
        <v>0.28899999999999998</v>
      </c>
      <c r="H1205" s="31">
        <v>0.156</v>
      </c>
      <c r="I1205" s="31">
        <v>0.152</v>
      </c>
      <c r="J1205" s="31">
        <v>0.3125</v>
      </c>
      <c r="K1205" s="31">
        <v>1.4E-2</v>
      </c>
      <c r="L1205" s="29">
        <f t="shared" si="18"/>
        <v>2.0720081135902637</v>
      </c>
    </row>
    <row r="1206" spans="1:12" x14ac:dyDescent="0.2">
      <c r="A1206">
        <v>3648</v>
      </c>
      <c r="B1206" s="43">
        <v>238</v>
      </c>
      <c r="C1206" s="43">
        <v>238</v>
      </c>
      <c r="D1206" s="43">
        <v>56</v>
      </c>
      <c r="E1206" s="31">
        <v>0.23499999999999999</v>
      </c>
      <c r="F1206" s="31">
        <v>0.45800000000000002</v>
      </c>
      <c r="G1206" s="31">
        <v>0.28599999999999998</v>
      </c>
      <c r="H1206" s="31">
        <v>0.16800000000000001</v>
      </c>
      <c r="I1206" s="31">
        <v>6.7000000000000004E-2</v>
      </c>
      <c r="J1206" s="31">
        <v>0.24034334800000001</v>
      </c>
      <c r="K1206" s="31">
        <v>2.1000000000000001E-2</v>
      </c>
      <c r="L1206" s="29">
        <f t="shared" si="18"/>
        <v>1.8406537282941777</v>
      </c>
    </row>
    <row r="1207" spans="1:12" x14ac:dyDescent="0.2">
      <c r="A1207">
        <v>3649</v>
      </c>
      <c r="B1207" s="43">
        <v>301</v>
      </c>
      <c r="C1207" s="43">
        <v>301</v>
      </c>
      <c r="D1207" s="43">
        <v>200</v>
      </c>
      <c r="E1207" s="31">
        <v>0.66400000000000003</v>
      </c>
      <c r="F1207" s="31">
        <v>9.2999999999999999E-2</v>
      </c>
      <c r="G1207" s="31">
        <v>0.22600000000000001</v>
      </c>
      <c r="H1207" s="31">
        <v>0.31900000000000001</v>
      </c>
      <c r="I1207" s="31">
        <v>0.34599999999999997</v>
      </c>
      <c r="J1207" s="31">
        <v>0.675675676</v>
      </c>
      <c r="K1207" s="31">
        <v>1.7000000000000001E-2</v>
      </c>
      <c r="L1207" s="29">
        <f t="shared" si="18"/>
        <v>2.9359104781281791</v>
      </c>
    </row>
    <row r="1208" spans="1:12" x14ac:dyDescent="0.2">
      <c r="A1208">
        <v>3650</v>
      </c>
      <c r="B1208" s="43">
        <v>662</v>
      </c>
      <c r="C1208" s="43">
        <v>662</v>
      </c>
      <c r="D1208" s="43">
        <v>383</v>
      </c>
      <c r="E1208" s="31">
        <v>0.57899999999999996</v>
      </c>
      <c r="F1208" s="31">
        <v>0.22700000000000001</v>
      </c>
      <c r="G1208" s="31">
        <v>0.16600000000000001</v>
      </c>
      <c r="H1208" s="31">
        <v>0.17199999999999999</v>
      </c>
      <c r="I1208" s="31">
        <v>0.40600000000000003</v>
      </c>
      <c r="J1208" s="31">
        <v>0.59564541199999999</v>
      </c>
      <c r="K1208" s="31">
        <v>2.9000000000000001E-2</v>
      </c>
      <c r="L1208" s="29">
        <f t="shared" si="18"/>
        <v>2.7796086508753866</v>
      </c>
    </row>
    <row r="1209" spans="1:12" x14ac:dyDescent="0.2">
      <c r="A1209">
        <v>3651</v>
      </c>
      <c r="B1209" s="43">
        <v>295</v>
      </c>
      <c r="C1209" s="43">
        <v>295</v>
      </c>
      <c r="D1209" s="43">
        <v>153</v>
      </c>
      <c r="E1209" s="31">
        <v>0.51900000000000002</v>
      </c>
      <c r="F1209" s="31">
        <v>0.27100000000000002</v>
      </c>
      <c r="G1209" s="31">
        <v>0.20699999999999999</v>
      </c>
      <c r="H1209" s="31">
        <v>0.24399999999999999</v>
      </c>
      <c r="I1209" s="31">
        <v>0.27500000000000002</v>
      </c>
      <c r="J1209" s="31">
        <v>0.52040816300000003</v>
      </c>
      <c r="K1209" s="31">
        <v>3.0000000000000001E-3</v>
      </c>
      <c r="L1209" s="29">
        <f t="shared" si="18"/>
        <v>2.5245737211634909</v>
      </c>
    </row>
    <row r="1210" spans="1:12" x14ac:dyDescent="0.2">
      <c r="A1210">
        <v>3653</v>
      </c>
      <c r="B1210" s="43">
        <v>216</v>
      </c>
      <c r="C1210" s="43">
        <v>216</v>
      </c>
      <c r="D1210" s="43">
        <v>118</v>
      </c>
      <c r="E1210" s="31">
        <v>0.54600000000000004</v>
      </c>
      <c r="F1210" s="31">
        <v>0.185</v>
      </c>
      <c r="G1210" s="31">
        <v>0.25900000000000001</v>
      </c>
      <c r="H1210" s="31">
        <v>0.29599999999999999</v>
      </c>
      <c r="I1210" s="31">
        <v>0.25</v>
      </c>
      <c r="J1210" s="31">
        <v>0.55140186899999999</v>
      </c>
      <c r="K1210" s="31">
        <v>8.9999999999999993E-3</v>
      </c>
      <c r="L1210" s="29">
        <f t="shared" si="18"/>
        <v>2.6145307769929365</v>
      </c>
    </row>
    <row r="1211" spans="1:12" x14ac:dyDescent="0.2">
      <c r="A1211">
        <v>3658</v>
      </c>
      <c r="B1211" s="43">
        <v>223</v>
      </c>
      <c r="C1211" s="43">
        <v>223</v>
      </c>
      <c r="D1211" s="43">
        <v>93</v>
      </c>
      <c r="E1211" s="31">
        <v>0.41699999999999998</v>
      </c>
      <c r="F1211" s="31">
        <v>0.28699999999999998</v>
      </c>
      <c r="G1211" s="31">
        <v>0.27800000000000002</v>
      </c>
      <c r="H1211" s="31">
        <v>0.22</v>
      </c>
      <c r="I1211" s="31">
        <v>0.19700000000000001</v>
      </c>
      <c r="J1211" s="31">
        <v>0.424657534</v>
      </c>
      <c r="K1211" s="31">
        <v>1.7999999999999999E-2</v>
      </c>
      <c r="L1211" s="29">
        <f t="shared" si="18"/>
        <v>2.3329938900203668</v>
      </c>
    </row>
    <row r="1212" spans="1:12" x14ac:dyDescent="0.2">
      <c r="A1212">
        <v>3659</v>
      </c>
      <c r="B1212" s="43">
        <v>194</v>
      </c>
      <c r="C1212" s="43">
        <v>194</v>
      </c>
      <c r="D1212" s="43">
        <v>145</v>
      </c>
      <c r="E1212" s="31">
        <v>0.747</v>
      </c>
      <c r="F1212" s="31">
        <v>0.10299999999999999</v>
      </c>
      <c r="G1212" s="31">
        <v>0.14899999999999999</v>
      </c>
      <c r="H1212" s="31">
        <v>0.27800000000000002</v>
      </c>
      <c r="I1212" s="31">
        <v>0.46899999999999997</v>
      </c>
      <c r="J1212" s="31">
        <v>0.74742268000000001</v>
      </c>
      <c r="K1212" s="31">
        <v>0</v>
      </c>
      <c r="L1212" s="29">
        <f t="shared" si="18"/>
        <v>3.1109999999999998</v>
      </c>
    </row>
    <row r="1213" spans="1:12" x14ac:dyDescent="0.2">
      <c r="A1213">
        <v>3664</v>
      </c>
      <c r="B1213" s="43">
        <v>194</v>
      </c>
      <c r="C1213" s="43">
        <v>194</v>
      </c>
      <c r="D1213" s="43">
        <v>115</v>
      </c>
      <c r="E1213" s="31">
        <v>0.59299999999999997</v>
      </c>
      <c r="F1213" s="31">
        <v>0.155</v>
      </c>
      <c r="G1213" s="31">
        <v>0.253</v>
      </c>
      <c r="H1213" s="31">
        <v>0.34499999999999997</v>
      </c>
      <c r="I1213" s="31">
        <v>0.247</v>
      </c>
      <c r="J1213" s="31">
        <v>0.59278350499999999</v>
      </c>
      <c r="K1213" s="31">
        <v>0</v>
      </c>
      <c r="L1213" s="29">
        <f t="shared" si="18"/>
        <v>2.6840000000000002</v>
      </c>
    </row>
    <row r="1214" spans="1:12" x14ac:dyDescent="0.2">
      <c r="A1214">
        <v>3665</v>
      </c>
      <c r="B1214" s="43">
        <v>103</v>
      </c>
      <c r="C1214" s="43">
        <v>103</v>
      </c>
      <c r="D1214" s="43">
        <v>30</v>
      </c>
      <c r="E1214" s="31">
        <v>0.29099999999999998</v>
      </c>
      <c r="F1214" s="31">
        <v>0.35899999999999999</v>
      </c>
      <c r="G1214" s="31">
        <v>0.33</v>
      </c>
      <c r="H1214" s="31">
        <v>0.223</v>
      </c>
      <c r="I1214" s="31">
        <v>6.8000000000000005E-2</v>
      </c>
      <c r="J1214" s="31">
        <v>0.29702970299999998</v>
      </c>
      <c r="K1214" s="31">
        <v>1.9E-2</v>
      </c>
      <c r="L1214" s="29">
        <f t="shared" si="18"/>
        <v>1.99796126401631</v>
      </c>
    </row>
    <row r="1215" spans="1:12" x14ac:dyDescent="0.2">
      <c r="A1215">
        <v>3667</v>
      </c>
      <c r="B1215" s="43">
        <v>398</v>
      </c>
      <c r="C1215" s="43">
        <v>398</v>
      </c>
      <c r="D1215" s="43">
        <v>241</v>
      </c>
      <c r="E1215" s="31">
        <v>0.60599999999999998</v>
      </c>
      <c r="F1215" s="31">
        <v>0.13100000000000001</v>
      </c>
      <c r="G1215" s="31">
        <v>0.20100000000000001</v>
      </c>
      <c r="H1215" s="31">
        <v>0.23100000000000001</v>
      </c>
      <c r="I1215" s="31">
        <v>0.374</v>
      </c>
      <c r="J1215" s="31">
        <v>0.64611260100000001</v>
      </c>
      <c r="K1215" s="31">
        <v>6.3E-2</v>
      </c>
      <c r="L1215" s="29">
        <f t="shared" si="18"/>
        <v>2.9050160085378867</v>
      </c>
    </row>
    <row r="1216" spans="1:12" x14ac:dyDescent="0.2">
      <c r="A1216">
        <v>3668</v>
      </c>
      <c r="B1216" s="43">
        <v>274</v>
      </c>
      <c r="C1216" s="43">
        <v>274</v>
      </c>
      <c r="D1216" s="43">
        <v>138</v>
      </c>
      <c r="E1216" s="31">
        <v>0.504</v>
      </c>
      <c r="F1216" s="31">
        <v>0.255</v>
      </c>
      <c r="G1216" s="31">
        <v>0.23</v>
      </c>
      <c r="H1216" s="31">
        <v>0.26300000000000001</v>
      </c>
      <c r="I1216" s="31">
        <v>0.24099999999999999</v>
      </c>
      <c r="J1216" s="31">
        <v>0.50922509199999999</v>
      </c>
      <c r="K1216" s="31">
        <v>1.0999999999999999E-2</v>
      </c>
      <c r="L1216" s="29">
        <f t="shared" si="18"/>
        <v>2.4954499494438829</v>
      </c>
    </row>
    <row r="1217" spans="1:12" x14ac:dyDescent="0.2">
      <c r="A1217">
        <v>3669</v>
      </c>
      <c r="B1217" s="43">
        <v>288</v>
      </c>
      <c r="C1217" s="43">
        <v>288</v>
      </c>
      <c r="D1217" s="43">
        <v>207</v>
      </c>
      <c r="E1217" s="31">
        <v>0.71899999999999997</v>
      </c>
      <c r="F1217" s="31">
        <v>0.125</v>
      </c>
      <c r="G1217" s="31">
        <v>0.153</v>
      </c>
      <c r="H1217" s="31">
        <v>0.29199999999999998</v>
      </c>
      <c r="I1217" s="31">
        <v>0.42699999999999999</v>
      </c>
      <c r="J1217" s="31">
        <v>0.72125435500000001</v>
      </c>
      <c r="K1217" s="31">
        <v>3.0000000000000001E-3</v>
      </c>
      <c r="L1217" s="29">
        <f t="shared" si="18"/>
        <v>3.0240722166499494</v>
      </c>
    </row>
    <row r="1218" spans="1:12" x14ac:dyDescent="0.2">
      <c r="A1218">
        <v>3673</v>
      </c>
      <c r="B1218" s="43">
        <v>300</v>
      </c>
      <c r="C1218" s="43">
        <v>300</v>
      </c>
      <c r="D1218" s="43">
        <v>202</v>
      </c>
      <c r="E1218" s="31">
        <v>0.67300000000000004</v>
      </c>
      <c r="F1218" s="31">
        <v>0.14699999999999999</v>
      </c>
      <c r="G1218" s="31">
        <v>0.17299999999999999</v>
      </c>
      <c r="H1218" s="31">
        <v>0.26</v>
      </c>
      <c r="I1218" s="31">
        <v>0.41299999999999998</v>
      </c>
      <c r="J1218" s="31">
        <v>0.67785234900000002</v>
      </c>
      <c r="K1218" s="31">
        <v>7.0000000000000001E-3</v>
      </c>
      <c r="L1218" s="29">
        <f t="shared" si="18"/>
        <v>2.9456193353474318</v>
      </c>
    </row>
    <row r="1219" spans="1:12" x14ac:dyDescent="0.2">
      <c r="A1219">
        <v>3674</v>
      </c>
      <c r="B1219" s="43">
        <v>669</v>
      </c>
      <c r="C1219" s="43">
        <v>669</v>
      </c>
      <c r="D1219" s="43">
        <v>442</v>
      </c>
      <c r="E1219" s="31">
        <v>0.66100000000000003</v>
      </c>
      <c r="F1219" s="31">
        <v>0.16400000000000001</v>
      </c>
      <c r="G1219" s="31">
        <v>0.154</v>
      </c>
      <c r="H1219" s="31">
        <v>0.21099999999999999</v>
      </c>
      <c r="I1219" s="31">
        <v>0.45</v>
      </c>
      <c r="J1219" s="31">
        <v>0.67480916000000002</v>
      </c>
      <c r="K1219" s="31">
        <v>2.1000000000000001E-2</v>
      </c>
      <c r="L1219" s="29">
        <f t="shared" ref="L1219:L1282" si="19">(F1219+2*G1219+3*H1219+4*I1219)/(1-K1219)</f>
        <v>2.9673135852911137</v>
      </c>
    </row>
    <row r="1220" spans="1:12" x14ac:dyDescent="0.2">
      <c r="A1220">
        <v>3675</v>
      </c>
      <c r="B1220" s="43">
        <v>202</v>
      </c>
      <c r="C1220" s="43">
        <v>202</v>
      </c>
      <c r="D1220" s="43">
        <v>123</v>
      </c>
      <c r="E1220" s="31">
        <v>0.60899999999999999</v>
      </c>
      <c r="F1220" s="31">
        <v>0.158</v>
      </c>
      <c r="G1220" s="31">
        <v>0.23300000000000001</v>
      </c>
      <c r="H1220" s="31">
        <v>0.26700000000000002</v>
      </c>
      <c r="I1220" s="31">
        <v>0.34200000000000003</v>
      </c>
      <c r="J1220" s="31">
        <v>0.60891089099999995</v>
      </c>
      <c r="K1220" s="31">
        <v>0</v>
      </c>
      <c r="L1220" s="29">
        <f t="shared" si="19"/>
        <v>2.7930000000000001</v>
      </c>
    </row>
    <row r="1221" spans="1:12" x14ac:dyDescent="0.2">
      <c r="A1221">
        <v>3676</v>
      </c>
      <c r="B1221" s="43">
        <v>157</v>
      </c>
      <c r="C1221" s="43">
        <v>157</v>
      </c>
      <c r="D1221" s="43">
        <v>52</v>
      </c>
      <c r="E1221" s="31">
        <v>0.33100000000000002</v>
      </c>
      <c r="F1221" s="31">
        <v>0.40799999999999997</v>
      </c>
      <c r="G1221" s="31">
        <v>0.248</v>
      </c>
      <c r="H1221" s="31">
        <v>0.217</v>
      </c>
      <c r="I1221" s="31">
        <v>0.115</v>
      </c>
      <c r="J1221" s="31">
        <v>0.33548387099999999</v>
      </c>
      <c r="K1221" s="31">
        <v>1.2999999999999999E-2</v>
      </c>
      <c r="L1221" s="29">
        <f t="shared" si="19"/>
        <v>2.0415400202634246</v>
      </c>
    </row>
    <row r="1222" spans="1:12" x14ac:dyDescent="0.2">
      <c r="A1222">
        <v>3677</v>
      </c>
      <c r="B1222" s="43">
        <v>296</v>
      </c>
      <c r="C1222" s="43">
        <v>296</v>
      </c>
      <c r="D1222" s="43">
        <v>101</v>
      </c>
      <c r="E1222" s="31">
        <v>0.34100000000000003</v>
      </c>
      <c r="F1222" s="31">
        <v>0.36799999999999999</v>
      </c>
      <c r="G1222" s="31">
        <v>0.27700000000000002</v>
      </c>
      <c r="H1222" s="31">
        <v>0.20300000000000001</v>
      </c>
      <c r="I1222" s="31">
        <v>0.13900000000000001</v>
      </c>
      <c r="J1222" s="31">
        <v>0.34589041100000001</v>
      </c>
      <c r="K1222" s="31">
        <v>1.4E-2</v>
      </c>
      <c r="L1222" s="29">
        <f t="shared" si="19"/>
        <v>2.1166328600405682</v>
      </c>
    </row>
    <row r="1223" spans="1:12" x14ac:dyDescent="0.2">
      <c r="A1223">
        <v>3678</v>
      </c>
      <c r="B1223" s="43">
        <v>209</v>
      </c>
      <c r="C1223" s="43">
        <v>209</v>
      </c>
      <c r="D1223" s="43">
        <v>106</v>
      </c>
      <c r="E1223" s="31">
        <v>0.50700000000000001</v>
      </c>
      <c r="F1223" s="31">
        <v>0.22</v>
      </c>
      <c r="G1223" s="31">
        <v>0.249</v>
      </c>
      <c r="H1223" s="31">
        <v>0.20100000000000001</v>
      </c>
      <c r="I1223" s="31">
        <v>0.30599999999999999</v>
      </c>
      <c r="J1223" s="31">
        <v>0.51960784299999996</v>
      </c>
      <c r="K1223" s="31">
        <v>2.4E-2</v>
      </c>
      <c r="L1223" s="29">
        <f t="shared" si="19"/>
        <v>2.6075819672131146</v>
      </c>
    </row>
    <row r="1224" spans="1:12" x14ac:dyDescent="0.2">
      <c r="A1224">
        <v>3679</v>
      </c>
      <c r="B1224" s="43">
        <v>211</v>
      </c>
      <c r="C1224" s="43">
        <v>211</v>
      </c>
      <c r="D1224" s="43">
        <v>175</v>
      </c>
      <c r="E1224" s="31">
        <v>0.82899999999999996</v>
      </c>
      <c r="F1224" s="31">
        <v>6.2E-2</v>
      </c>
      <c r="G1224" s="31">
        <v>0.109</v>
      </c>
      <c r="H1224" s="31">
        <v>0.27</v>
      </c>
      <c r="I1224" s="31">
        <v>0.55900000000000005</v>
      </c>
      <c r="J1224" s="31">
        <v>0.82938388600000001</v>
      </c>
      <c r="K1224" s="31">
        <v>0</v>
      </c>
      <c r="L1224" s="29">
        <f t="shared" si="19"/>
        <v>3.3260000000000005</v>
      </c>
    </row>
    <row r="1225" spans="1:12" x14ac:dyDescent="0.2">
      <c r="A1225">
        <v>3680</v>
      </c>
      <c r="B1225" s="43">
        <v>718</v>
      </c>
      <c r="C1225" s="43">
        <v>718</v>
      </c>
      <c r="D1225" s="43">
        <v>334</v>
      </c>
      <c r="E1225" s="31">
        <v>0.46500000000000002</v>
      </c>
      <c r="F1225" s="31">
        <v>0.22</v>
      </c>
      <c r="G1225" s="31">
        <v>0.29699999999999999</v>
      </c>
      <c r="H1225" s="31">
        <v>0.26700000000000002</v>
      </c>
      <c r="I1225" s="31">
        <v>0.19800000000000001</v>
      </c>
      <c r="J1225" s="31">
        <v>0.47375886499999997</v>
      </c>
      <c r="K1225" s="31">
        <v>1.7999999999999999E-2</v>
      </c>
      <c r="L1225" s="29">
        <f t="shared" si="19"/>
        <v>2.4511201629327903</v>
      </c>
    </row>
    <row r="1226" spans="1:12" x14ac:dyDescent="0.2">
      <c r="A1226">
        <v>3683</v>
      </c>
      <c r="B1226" s="43">
        <v>180</v>
      </c>
      <c r="C1226" s="43">
        <v>180</v>
      </c>
      <c r="D1226" s="43">
        <v>146</v>
      </c>
      <c r="E1226" s="31">
        <v>0.81100000000000005</v>
      </c>
      <c r="F1226" s="31">
        <v>5.6000000000000001E-2</v>
      </c>
      <c r="G1226" s="31">
        <v>0.13300000000000001</v>
      </c>
      <c r="H1226" s="31">
        <v>0.33300000000000002</v>
      </c>
      <c r="I1226" s="31">
        <v>0.47799999999999998</v>
      </c>
      <c r="J1226" s="31">
        <v>0.811111111</v>
      </c>
      <c r="K1226" s="31">
        <v>0</v>
      </c>
      <c r="L1226" s="29">
        <f t="shared" si="19"/>
        <v>3.2330000000000001</v>
      </c>
    </row>
    <row r="1227" spans="1:12" x14ac:dyDescent="0.2">
      <c r="A1227">
        <v>3685</v>
      </c>
      <c r="B1227" s="43">
        <v>289</v>
      </c>
      <c r="C1227" s="43">
        <v>289</v>
      </c>
      <c r="D1227" s="43">
        <v>196</v>
      </c>
      <c r="E1227" s="31">
        <v>0.67800000000000005</v>
      </c>
      <c r="F1227" s="31">
        <v>0.121</v>
      </c>
      <c r="G1227" s="31">
        <v>0.20100000000000001</v>
      </c>
      <c r="H1227" s="31">
        <v>0.32500000000000001</v>
      </c>
      <c r="I1227" s="31">
        <v>0.35299999999999998</v>
      </c>
      <c r="J1227" s="31">
        <v>0.67820069199999999</v>
      </c>
      <c r="K1227" s="31">
        <v>0</v>
      </c>
      <c r="L1227" s="29">
        <f t="shared" si="19"/>
        <v>2.91</v>
      </c>
    </row>
    <row r="1228" spans="1:12" x14ac:dyDescent="0.2">
      <c r="A1228">
        <v>3686</v>
      </c>
      <c r="B1228" s="43">
        <v>273</v>
      </c>
      <c r="C1228" s="43">
        <v>273</v>
      </c>
      <c r="D1228" s="43">
        <v>166</v>
      </c>
      <c r="E1228" s="31">
        <v>0.60799999999999998</v>
      </c>
      <c r="F1228" s="31">
        <v>0.20499999999999999</v>
      </c>
      <c r="G1228" s="31">
        <v>0.187</v>
      </c>
      <c r="H1228" s="31">
        <v>0.26700000000000002</v>
      </c>
      <c r="I1228" s="31">
        <v>0.34100000000000003</v>
      </c>
      <c r="J1228" s="31">
        <v>0.608058608</v>
      </c>
      <c r="K1228" s="31">
        <v>0</v>
      </c>
      <c r="L1228" s="29">
        <f t="shared" si="19"/>
        <v>2.7439999999999998</v>
      </c>
    </row>
    <row r="1229" spans="1:12" x14ac:dyDescent="0.2">
      <c r="A1229">
        <v>3687</v>
      </c>
      <c r="B1229" s="43">
        <v>202</v>
      </c>
      <c r="C1229" s="43">
        <v>202</v>
      </c>
      <c r="D1229" s="43">
        <v>102</v>
      </c>
      <c r="E1229" s="31">
        <v>0.505</v>
      </c>
      <c r="F1229" s="31">
        <v>0.218</v>
      </c>
      <c r="G1229" s="31">
        <v>0.27700000000000002</v>
      </c>
      <c r="H1229" s="31">
        <v>0.252</v>
      </c>
      <c r="I1229" s="31">
        <v>0.252</v>
      </c>
      <c r="J1229" s="31">
        <v>0.504950495</v>
      </c>
      <c r="K1229" s="31">
        <v>0</v>
      </c>
      <c r="L1229" s="29">
        <f t="shared" si="19"/>
        <v>2.536</v>
      </c>
    </row>
    <row r="1230" spans="1:12" x14ac:dyDescent="0.2">
      <c r="A1230">
        <v>3688</v>
      </c>
      <c r="B1230" s="43">
        <v>540</v>
      </c>
      <c r="C1230" s="43">
        <v>540</v>
      </c>
      <c r="D1230" s="43">
        <v>180</v>
      </c>
      <c r="E1230" s="31">
        <v>0.33300000000000002</v>
      </c>
      <c r="F1230" s="31">
        <v>0.37</v>
      </c>
      <c r="G1230" s="31">
        <v>0.26500000000000001</v>
      </c>
      <c r="H1230" s="31">
        <v>0.17599999999999999</v>
      </c>
      <c r="I1230" s="31">
        <v>0.157</v>
      </c>
      <c r="J1230" s="31">
        <v>0.34416826</v>
      </c>
      <c r="K1230" s="31">
        <v>3.1E-2</v>
      </c>
      <c r="L1230" s="29">
        <f t="shared" si="19"/>
        <v>2.1217750257997938</v>
      </c>
    </row>
    <row r="1231" spans="1:12" x14ac:dyDescent="0.2">
      <c r="A1231">
        <v>3689</v>
      </c>
      <c r="B1231" s="43">
        <v>305</v>
      </c>
      <c r="C1231" s="43">
        <v>305</v>
      </c>
      <c r="D1231" s="43">
        <v>215</v>
      </c>
      <c r="E1231" s="31">
        <v>0.70499999999999996</v>
      </c>
      <c r="F1231" s="31">
        <v>9.5000000000000001E-2</v>
      </c>
      <c r="G1231" s="31">
        <v>0.19700000000000001</v>
      </c>
      <c r="H1231" s="31">
        <v>0.27200000000000002</v>
      </c>
      <c r="I1231" s="31">
        <v>0.433</v>
      </c>
      <c r="J1231" s="31">
        <v>0.70723684200000003</v>
      </c>
      <c r="K1231" s="31">
        <v>3.0000000000000001E-3</v>
      </c>
      <c r="L1231" s="29">
        <f t="shared" si="19"/>
        <v>3.0461384152457374</v>
      </c>
    </row>
    <row r="1232" spans="1:12" x14ac:dyDescent="0.2">
      <c r="A1232">
        <v>3691</v>
      </c>
      <c r="B1232" s="43">
        <v>298</v>
      </c>
      <c r="C1232" s="43">
        <v>298</v>
      </c>
      <c r="D1232" s="43">
        <v>117</v>
      </c>
      <c r="E1232" s="31">
        <v>0.39300000000000002</v>
      </c>
      <c r="F1232" s="31">
        <v>0.28199999999999997</v>
      </c>
      <c r="G1232" s="31">
        <v>0.312</v>
      </c>
      <c r="H1232" s="31">
        <v>0.23799999999999999</v>
      </c>
      <c r="I1232" s="31">
        <v>0.154</v>
      </c>
      <c r="J1232" s="31">
        <v>0.39795918400000002</v>
      </c>
      <c r="K1232" s="31">
        <v>1.2999999999999999E-2</v>
      </c>
      <c r="L1232" s="29">
        <f t="shared" si="19"/>
        <v>2.265450861195542</v>
      </c>
    </row>
    <row r="1233" spans="1:12" x14ac:dyDescent="0.2">
      <c r="A1233">
        <v>3693</v>
      </c>
      <c r="B1233" s="43">
        <v>356</v>
      </c>
      <c r="C1233" s="43">
        <v>356</v>
      </c>
      <c r="D1233" s="43">
        <v>214</v>
      </c>
      <c r="E1233" s="31">
        <v>0.60099999999999998</v>
      </c>
      <c r="F1233" s="31">
        <v>0.13800000000000001</v>
      </c>
      <c r="G1233" s="31">
        <v>0.23</v>
      </c>
      <c r="H1233" s="31">
        <v>0.26400000000000001</v>
      </c>
      <c r="I1233" s="31">
        <v>0.33700000000000002</v>
      </c>
      <c r="J1233" s="31">
        <v>0.620289855</v>
      </c>
      <c r="K1233" s="31">
        <v>3.1E-2</v>
      </c>
      <c r="L1233" s="29">
        <f t="shared" si="19"/>
        <v>2.8255933952528385</v>
      </c>
    </row>
    <row r="1234" spans="1:12" x14ac:dyDescent="0.2">
      <c r="A1234">
        <v>3696</v>
      </c>
      <c r="B1234" s="43">
        <v>416</v>
      </c>
      <c r="C1234" s="43">
        <v>416</v>
      </c>
      <c r="D1234" s="43">
        <v>249</v>
      </c>
      <c r="E1234" s="31">
        <v>0.59899999999999998</v>
      </c>
      <c r="F1234" s="31">
        <v>0.183</v>
      </c>
      <c r="G1234" s="31">
        <v>0.20399999999999999</v>
      </c>
      <c r="H1234" s="31">
        <v>0.23599999999999999</v>
      </c>
      <c r="I1234" s="31">
        <v>0.36299999999999999</v>
      </c>
      <c r="J1234" s="31">
        <v>0.60731707300000004</v>
      </c>
      <c r="K1234" s="31">
        <v>1.4E-2</v>
      </c>
      <c r="L1234" s="29">
        <f t="shared" si="19"/>
        <v>2.7900608519269774</v>
      </c>
    </row>
    <row r="1235" spans="1:12" x14ac:dyDescent="0.2">
      <c r="A1235">
        <v>3697</v>
      </c>
      <c r="B1235" s="43">
        <v>249</v>
      </c>
      <c r="C1235" s="43">
        <v>249</v>
      </c>
      <c r="D1235" s="43">
        <v>186</v>
      </c>
      <c r="E1235" s="31">
        <v>0.747</v>
      </c>
      <c r="F1235" s="31">
        <v>5.1999999999999998E-2</v>
      </c>
      <c r="G1235" s="31">
        <v>0.17299999999999999</v>
      </c>
      <c r="H1235" s="31">
        <v>0.28100000000000003</v>
      </c>
      <c r="I1235" s="31">
        <v>0.46600000000000003</v>
      </c>
      <c r="J1235" s="31">
        <v>0.76859504099999998</v>
      </c>
      <c r="K1235" s="31">
        <v>2.8000000000000001E-2</v>
      </c>
      <c r="L1235" s="29">
        <f t="shared" si="19"/>
        <v>3.1944444444444451</v>
      </c>
    </row>
    <row r="1236" spans="1:12" x14ac:dyDescent="0.2">
      <c r="A1236">
        <v>3699</v>
      </c>
      <c r="B1236" s="43">
        <v>131</v>
      </c>
      <c r="C1236" s="43">
        <v>131</v>
      </c>
      <c r="D1236" s="43">
        <v>105</v>
      </c>
      <c r="E1236" s="31">
        <v>0.80200000000000005</v>
      </c>
      <c r="F1236" s="31">
        <v>9.9000000000000005E-2</v>
      </c>
      <c r="G1236" s="31">
        <v>9.1999999999999998E-2</v>
      </c>
      <c r="H1236" s="31">
        <v>0.32800000000000001</v>
      </c>
      <c r="I1236" s="31">
        <v>0.47299999999999998</v>
      </c>
      <c r="J1236" s="31">
        <v>0.80769230800000003</v>
      </c>
      <c r="K1236" s="31">
        <v>8.0000000000000002E-3</v>
      </c>
      <c r="L1236" s="29">
        <f t="shared" si="19"/>
        <v>3.1844758064516125</v>
      </c>
    </row>
    <row r="1237" spans="1:12" x14ac:dyDescent="0.2">
      <c r="A1237">
        <v>3700</v>
      </c>
      <c r="B1237" s="43">
        <v>160</v>
      </c>
      <c r="C1237" s="43">
        <v>160</v>
      </c>
      <c r="D1237" s="43">
        <v>92</v>
      </c>
      <c r="E1237" s="31">
        <v>0.57499999999999996</v>
      </c>
      <c r="F1237" s="31">
        <v>0.14399999999999999</v>
      </c>
      <c r="G1237" s="31">
        <v>0.24399999999999999</v>
      </c>
      <c r="H1237" s="31">
        <v>0.24399999999999999</v>
      </c>
      <c r="I1237" s="31">
        <v>0.33100000000000002</v>
      </c>
      <c r="J1237" s="31">
        <v>0.59740259699999998</v>
      </c>
      <c r="K1237" s="31">
        <v>3.7999999999999999E-2</v>
      </c>
      <c r="L1237" s="29">
        <f t="shared" si="19"/>
        <v>2.7941787941787939</v>
      </c>
    </row>
    <row r="1238" spans="1:12" x14ac:dyDescent="0.2">
      <c r="A1238">
        <v>3701</v>
      </c>
      <c r="B1238" s="43">
        <v>615</v>
      </c>
      <c r="C1238" s="43">
        <v>615</v>
      </c>
      <c r="D1238" s="43">
        <v>197</v>
      </c>
      <c r="E1238" s="31">
        <v>0.32</v>
      </c>
      <c r="F1238" s="31">
        <v>0.41799999999999998</v>
      </c>
      <c r="G1238" s="31">
        <v>0.254</v>
      </c>
      <c r="H1238" s="31">
        <v>0.17699999999999999</v>
      </c>
      <c r="I1238" s="31">
        <v>0.14299999999999999</v>
      </c>
      <c r="J1238" s="31">
        <v>0.32295082000000003</v>
      </c>
      <c r="K1238" s="31">
        <v>8.0000000000000002E-3</v>
      </c>
      <c r="L1238" s="29">
        <f t="shared" si="19"/>
        <v>2.0453629032258065</v>
      </c>
    </row>
    <row r="1239" spans="1:12" x14ac:dyDescent="0.2">
      <c r="A1239">
        <v>3702</v>
      </c>
      <c r="B1239" s="43">
        <v>219</v>
      </c>
      <c r="C1239" s="43">
        <v>219</v>
      </c>
      <c r="D1239" s="43">
        <v>98</v>
      </c>
      <c r="E1239" s="31">
        <v>0.44700000000000001</v>
      </c>
      <c r="F1239" s="31">
        <v>0.26500000000000001</v>
      </c>
      <c r="G1239" s="31">
        <v>0.251</v>
      </c>
      <c r="H1239" s="31">
        <v>0.21</v>
      </c>
      <c r="I1239" s="31">
        <v>0.23699999999999999</v>
      </c>
      <c r="J1239" s="31">
        <v>0.46445497600000002</v>
      </c>
      <c r="K1239" s="31">
        <v>3.6999999999999998E-2</v>
      </c>
      <c r="L1239" s="29">
        <f t="shared" si="19"/>
        <v>2.4350986500519207</v>
      </c>
    </row>
    <row r="1240" spans="1:12" x14ac:dyDescent="0.2">
      <c r="A1240">
        <v>3703</v>
      </c>
      <c r="B1240" s="43">
        <v>251</v>
      </c>
      <c r="C1240" s="43">
        <v>251</v>
      </c>
      <c r="D1240" s="43">
        <v>206</v>
      </c>
      <c r="E1240" s="31">
        <v>0.82099999999999995</v>
      </c>
      <c r="F1240" s="31">
        <v>4.3999999999999997E-2</v>
      </c>
      <c r="G1240" s="31">
        <v>0.13100000000000001</v>
      </c>
      <c r="H1240" s="31">
        <v>0.251</v>
      </c>
      <c r="I1240" s="31">
        <v>0.56999999999999995</v>
      </c>
      <c r="J1240" s="31">
        <v>0.82399999999999995</v>
      </c>
      <c r="K1240" s="31">
        <v>4.0000000000000001E-3</v>
      </c>
      <c r="L1240" s="29">
        <f t="shared" si="19"/>
        <v>3.3524096385542164</v>
      </c>
    </row>
    <row r="1241" spans="1:12" x14ac:dyDescent="0.2">
      <c r="A1241">
        <v>3704</v>
      </c>
      <c r="B1241" s="43">
        <v>151</v>
      </c>
      <c r="C1241" s="43">
        <v>151</v>
      </c>
      <c r="D1241" s="43">
        <v>102</v>
      </c>
      <c r="E1241" s="31">
        <v>0.67500000000000004</v>
      </c>
      <c r="F1241" s="31">
        <v>0.13900000000000001</v>
      </c>
      <c r="G1241" s="31">
        <v>0.17899999999999999</v>
      </c>
      <c r="H1241" s="31">
        <v>0.245</v>
      </c>
      <c r="I1241" s="31">
        <v>0.43</v>
      </c>
      <c r="J1241" s="31">
        <v>0.68</v>
      </c>
      <c r="K1241" s="31">
        <v>7.0000000000000001E-3</v>
      </c>
      <c r="L1241" s="29">
        <f t="shared" si="19"/>
        <v>2.9728096676737161</v>
      </c>
    </row>
    <row r="1242" spans="1:12" x14ac:dyDescent="0.2">
      <c r="A1242">
        <v>3705</v>
      </c>
      <c r="B1242" s="43">
        <v>216</v>
      </c>
      <c r="C1242" s="43">
        <v>216</v>
      </c>
      <c r="D1242" s="43">
        <v>171</v>
      </c>
      <c r="E1242" s="31">
        <v>0.79200000000000004</v>
      </c>
      <c r="F1242" s="31">
        <v>0.06</v>
      </c>
      <c r="G1242" s="31">
        <v>0.13400000000000001</v>
      </c>
      <c r="H1242" s="31">
        <v>0.25900000000000001</v>
      </c>
      <c r="I1242" s="31">
        <v>0.53200000000000003</v>
      </c>
      <c r="J1242" s="31">
        <v>0.80281690100000003</v>
      </c>
      <c r="K1242" s="31">
        <v>1.4E-2</v>
      </c>
      <c r="L1242" s="29">
        <f t="shared" si="19"/>
        <v>3.2789046653144016</v>
      </c>
    </row>
    <row r="1243" spans="1:12" x14ac:dyDescent="0.2">
      <c r="A1243">
        <v>3706</v>
      </c>
      <c r="B1243" s="43">
        <v>917</v>
      </c>
      <c r="C1243" s="43">
        <v>917</v>
      </c>
      <c r="D1243" s="43">
        <v>707</v>
      </c>
      <c r="E1243" s="31">
        <v>0.77100000000000002</v>
      </c>
      <c r="F1243" s="31">
        <v>8.8999999999999996E-2</v>
      </c>
      <c r="G1243" s="31">
        <v>0.11700000000000001</v>
      </c>
      <c r="H1243" s="31">
        <v>0.186</v>
      </c>
      <c r="I1243" s="31">
        <v>0.58499999999999996</v>
      </c>
      <c r="J1243" s="31">
        <v>0.7890625</v>
      </c>
      <c r="K1243" s="31">
        <v>2.3E-2</v>
      </c>
      <c r="L1243" s="29">
        <f t="shared" si="19"/>
        <v>3.2968270214943707</v>
      </c>
    </row>
    <row r="1244" spans="1:12" x14ac:dyDescent="0.2">
      <c r="A1244">
        <v>3707</v>
      </c>
      <c r="B1244" s="43">
        <v>190</v>
      </c>
      <c r="C1244" s="43">
        <v>190</v>
      </c>
      <c r="D1244" s="43">
        <v>88</v>
      </c>
      <c r="E1244" s="31">
        <v>0.46300000000000002</v>
      </c>
      <c r="F1244" s="31">
        <v>0.253</v>
      </c>
      <c r="G1244" s="31">
        <v>0.26300000000000001</v>
      </c>
      <c r="H1244" s="31">
        <v>0.26300000000000001</v>
      </c>
      <c r="I1244" s="31">
        <v>0.2</v>
      </c>
      <c r="J1244" s="31">
        <v>0.47311828</v>
      </c>
      <c r="K1244" s="31">
        <v>2.1000000000000001E-2</v>
      </c>
      <c r="L1244" s="29">
        <f t="shared" si="19"/>
        <v>2.4187946884576101</v>
      </c>
    </row>
    <row r="1245" spans="1:12" x14ac:dyDescent="0.2">
      <c r="A1245">
        <v>3708</v>
      </c>
      <c r="B1245" s="43">
        <v>292</v>
      </c>
      <c r="C1245" s="43">
        <v>292</v>
      </c>
      <c r="D1245" s="43">
        <v>208</v>
      </c>
      <c r="E1245" s="31">
        <v>0.71199999999999997</v>
      </c>
      <c r="F1245" s="31">
        <v>9.9000000000000005E-2</v>
      </c>
      <c r="G1245" s="31">
        <v>0.17100000000000001</v>
      </c>
      <c r="H1245" s="31">
        <v>0.23599999999999999</v>
      </c>
      <c r="I1245" s="31">
        <v>0.47599999999999998</v>
      </c>
      <c r="J1245" s="31">
        <v>0.72473867599999997</v>
      </c>
      <c r="K1245" s="31">
        <v>1.7000000000000001E-2</v>
      </c>
      <c r="L1245" s="29">
        <f t="shared" si="19"/>
        <v>3.1057985757884028</v>
      </c>
    </row>
    <row r="1246" spans="1:12" x14ac:dyDescent="0.2">
      <c r="A1246">
        <v>3709</v>
      </c>
      <c r="B1246" s="43">
        <v>264</v>
      </c>
      <c r="C1246" s="43">
        <v>264</v>
      </c>
      <c r="D1246" s="43">
        <v>156</v>
      </c>
      <c r="E1246" s="31">
        <v>0.59099999999999997</v>
      </c>
      <c r="F1246" s="31">
        <v>0.189</v>
      </c>
      <c r="G1246" s="31">
        <v>0.216</v>
      </c>
      <c r="H1246" s="31">
        <v>0.25800000000000001</v>
      </c>
      <c r="I1246" s="31">
        <v>0.33300000000000002</v>
      </c>
      <c r="J1246" s="31">
        <v>0.59315589400000002</v>
      </c>
      <c r="K1246" s="31">
        <v>4.0000000000000001E-3</v>
      </c>
      <c r="L1246" s="29">
        <f t="shared" si="19"/>
        <v>2.737951807228916</v>
      </c>
    </row>
    <row r="1247" spans="1:12" x14ac:dyDescent="0.2">
      <c r="A1247">
        <v>3710</v>
      </c>
      <c r="B1247" s="43">
        <v>367</v>
      </c>
      <c r="C1247" s="43">
        <v>367</v>
      </c>
      <c r="D1247" s="43">
        <v>119</v>
      </c>
      <c r="E1247" s="31">
        <v>0.32400000000000001</v>
      </c>
      <c r="F1247" s="31">
        <v>0.3</v>
      </c>
      <c r="G1247" s="31">
        <v>0.32400000000000001</v>
      </c>
      <c r="H1247" s="31">
        <v>0.20399999999999999</v>
      </c>
      <c r="I1247" s="31">
        <v>0.12</v>
      </c>
      <c r="J1247" s="31">
        <v>0.341954023</v>
      </c>
      <c r="K1247" s="31">
        <v>5.1999999999999998E-2</v>
      </c>
      <c r="L1247" s="29">
        <f t="shared" si="19"/>
        <v>2.1518987341772151</v>
      </c>
    </row>
    <row r="1248" spans="1:12" x14ac:dyDescent="0.2">
      <c r="A1248">
        <v>3711</v>
      </c>
      <c r="B1248" s="43">
        <v>802</v>
      </c>
      <c r="C1248" s="43">
        <v>802</v>
      </c>
      <c r="D1248" s="43">
        <v>591</v>
      </c>
      <c r="E1248" s="31">
        <v>0.73699999999999999</v>
      </c>
      <c r="F1248" s="31">
        <v>9.4E-2</v>
      </c>
      <c r="G1248" s="31">
        <v>0.16</v>
      </c>
      <c r="H1248" s="31">
        <v>0.249</v>
      </c>
      <c r="I1248" s="31">
        <v>0.48799999999999999</v>
      </c>
      <c r="J1248" s="31">
        <v>0.74433249400000001</v>
      </c>
      <c r="K1248" s="31">
        <v>0.01</v>
      </c>
      <c r="L1248" s="29">
        <f t="shared" si="19"/>
        <v>3.1444444444444444</v>
      </c>
    </row>
    <row r="1249" spans="1:12" x14ac:dyDescent="0.2">
      <c r="A1249">
        <v>3714</v>
      </c>
      <c r="B1249" s="43">
        <v>110</v>
      </c>
      <c r="C1249" s="43">
        <v>110</v>
      </c>
      <c r="D1249" s="43">
        <v>46</v>
      </c>
      <c r="E1249" s="31">
        <v>0.41799999999999998</v>
      </c>
      <c r="F1249" s="31">
        <v>0.20899999999999999</v>
      </c>
      <c r="G1249" s="31">
        <v>0.3</v>
      </c>
      <c r="H1249" s="31">
        <v>0.23599999999999999</v>
      </c>
      <c r="I1249" s="31">
        <v>0.182</v>
      </c>
      <c r="J1249" s="31">
        <v>0.45098039200000001</v>
      </c>
      <c r="K1249" s="31">
        <v>7.2999999999999995E-2</v>
      </c>
      <c r="L1249" s="29">
        <f t="shared" si="19"/>
        <v>2.4217907227615965</v>
      </c>
    </row>
    <row r="1250" spans="1:12" x14ac:dyDescent="0.2">
      <c r="A1250">
        <v>3717</v>
      </c>
      <c r="B1250" s="43">
        <v>136</v>
      </c>
      <c r="C1250" s="43">
        <v>136</v>
      </c>
      <c r="D1250" s="43">
        <v>106</v>
      </c>
      <c r="E1250" s="31">
        <v>0.77900000000000003</v>
      </c>
      <c r="F1250" s="31">
        <v>4.3999999999999997E-2</v>
      </c>
      <c r="G1250" s="31">
        <v>0.16200000000000001</v>
      </c>
      <c r="H1250" s="31">
        <v>0.26500000000000001</v>
      </c>
      <c r="I1250" s="31">
        <v>0.51500000000000001</v>
      </c>
      <c r="J1250" s="31">
        <v>0.79104477600000001</v>
      </c>
      <c r="K1250" s="31">
        <v>1.4999999999999999E-2</v>
      </c>
      <c r="L1250" s="29">
        <f t="shared" si="19"/>
        <v>3.2720812182741117</v>
      </c>
    </row>
    <row r="1251" spans="1:12" x14ac:dyDescent="0.2">
      <c r="A1251">
        <v>3718</v>
      </c>
      <c r="B1251" s="43">
        <v>263</v>
      </c>
      <c r="C1251" s="43">
        <v>263</v>
      </c>
      <c r="D1251" s="43">
        <v>87</v>
      </c>
      <c r="E1251" s="31">
        <v>0.33100000000000002</v>
      </c>
      <c r="F1251" s="31">
        <v>0.38400000000000001</v>
      </c>
      <c r="G1251" s="31">
        <v>0.27</v>
      </c>
      <c r="H1251" s="31">
        <v>0.20899999999999999</v>
      </c>
      <c r="I1251" s="31">
        <v>0.122</v>
      </c>
      <c r="J1251" s="31">
        <v>0.335907336</v>
      </c>
      <c r="K1251" s="31">
        <v>1.4999999999999999E-2</v>
      </c>
      <c r="L1251" s="29">
        <f t="shared" si="19"/>
        <v>2.0700507614213199</v>
      </c>
    </row>
    <row r="1252" spans="1:12" x14ac:dyDescent="0.2">
      <c r="A1252">
        <v>3719</v>
      </c>
      <c r="B1252" s="43">
        <v>225</v>
      </c>
      <c r="C1252" s="43">
        <v>225</v>
      </c>
      <c r="D1252" s="43">
        <v>61</v>
      </c>
      <c r="E1252" s="31">
        <v>0.27100000000000002</v>
      </c>
      <c r="F1252" s="31">
        <v>0.45300000000000001</v>
      </c>
      <c r="G1252" s="31">
        <v>0.253</v>
      </c>
      <c r="H1252" s="31">
        <v>0.17299999999999999</v>
      </c>
      <c r="I1252" s="31">
        <v>9.8000000000000004E-2</v>
      </c>
      <c r="J1252" s="31">
        <v>0.277272727</v>
      </c>
      <c r="K1252" s="31">
        <v>2.1999999999999999E-2</v>
      </c>
      <c r="L1252" s="29">
        <f t="shared" si="19"/>
        <v>1.9120654396728018</v>
      </c>
    </row>
    <row r="1253" spans="1:12" x14ac:dyDescent="0.2">
      <c r="A1253">
        <v>3723</v>
      </c>
      <c r="B1253" s="43">
        <v>50</v>
      </c>
      <c r="C1253" s="43">
        <v>50</v>
      </c>
      <c r="D1253" s="43">
        <v>25</v>
      </c>
      <c r="E1253" s="31">
        <v>0.5</v>
      </c>
      <c r="F1253" s="31">
        <v>0.22</v>
      </c>
      <c r="G1253" s="31">
        <v>0.26</v>
      </c>
      <c r="H1253" s="31">
        <v>0.36</v>
      </c>
      <c r="I1253" s="31">
        <v>0.14000000000000001</v>
      </c>
      <c r="J1253" s="31">
        <v>0.510204082</v>
      </c>
      <c r="K1253" s="31">
        <v>0.02</v>
      </c>
      <c r="L1253" s="29">
        <f t="shared" si="19"/>
        <v>2.4285714285714284</v>
      </c>
    </row>
    <row r="1254" spans="1:12" x14ac:dyDescent="0.2">
      <c r="A1254">
        <v>3727</v>
      </c>
      <c r="B1254" s="43">
        <v>218</v>
      </c>
      <c r="C1254" s="43">
        <v>218</v>
      </c>
      <c r="D1254" s="43">
        <v>74</v>
      </c>
      <c r="E1254" s="31">
        <v>0.33900000000000002</v>
      </c>
      <c r="F1254" s="31">
        <v>0.36199999999999999</v>
      </c>
      <c r="G1254" s="31">
        <v>0.26600000000000001</v>
      </c>
      <c r="H1254" s="31">
        <v>0.19700000000000001</v>
      </c>
      <c r="I1254" s="31">
        <v>0.14199999999999999</v>
      </c>
      <c r="J1254" s="31">
        <v>0.35071089999999999</v>
      </c>
      <c r="K1254" s="31">
        <v>3.2000000000000001E-2</v>
      </c>
      <c r="L1254" s="29">
        <f t="shared" si="19"/>
        <v>2.1208677685950414</v>
      </c>
    </row>
    <row r="1255" spans="1:12" x14ac:dyDescent="0.2">
      <c r="A1255">
        <v>3728</v>
      </c>
      <c r="B1255" s="43">
        <v>201</v>
      </c>
      <c r="C1255" s="43">
        <v>201</v>
      </c>
      <c r="D1255" s="43">
        <v>79</v>
      </c>
      <c r="E1255" s="31">
        <v>0.39300000000000002</v>
      </c>
      <c r="F1255" s="31">
        <v>0.318</v>
      </c>
      <c r="G1255" s="31">
        <v>0.28899999999999998</v>
      </c>
      <c r="H1255" s="31">
        <v>0.219</v>
      </c>
      <c r="I1255" s="31">
        <v>0.17399999999999999</v>
      </c>
      <c r="J1255" s="31">
        <v>0.393034826</v>
      </c>
      <c r="K1255" s="31">
        <v>0</v>
      </c>
      <c r="L1255" s="29">
        <f t="shared" si="19"/>
        <v>2.2489999999999997</v>
      </c>
    </row>
    <row r="1256" spans="1:12" x14ac:dyDescent="0.2">
      <c r="A1256">
        <v>3729</v>
      </c>
      <c r="B1256" s="43">
        <v>176</v>
      </c>
      <c r="C1256" s="43">
        <v>176</v>
      </c>
      <c r="D1256" s="43">
        <v>42</v>
      </c>
      <c r="E1256" s="31">
        <v>0.23899999999999999</v>
      </c>
      <c r="F1256" s="31">
        <v>0.45500000000000002</v>
      </c>
      <c r="G1256" s="31">
        <v>0.28399999999999997</v>
      </c>
      <c r="H1256" s="31">
        <v>0.159</v>
      </c>
      <c r="I1256" s="31">
        <v>0.08</v>
      </c>
      <c r="J1256" s="31">
        <v>0.24418604699999999</v>
      </c>
      <c r="K1256" s="31">
        <v>2.3E-2</v>
      </c>
      <c r="L1256" s="29">
        <f t="shared" si="19"/>
        <v>1.8628454452405323</v>
      </c>
    </row>
    <row r="1257" spans="1:12" x14ac:dyDescent="0.2">
      <c r="A1257">
        <v>3730</v>
      </c>
      <c r="B1257" s="43">
        <v>379</v>
      </c>
      <c r="C1257" s="43">
        <v>379</v>
      </c>
      <c r="D1257" s="43">
        <v>122</v>
      </c>
      <c r="E1257" s="31">
        <v>0.32200000000000001</v>
      </c>
      <c r="F1257" s="31">
        <v>0.36899999999999999</v>
      </c>
      <c r="G1257" s="31">
        <v>0.29799999999999999</v>
      </c>
      <c r="H1257" s="31">
        <v>0.20100000000000001</v>
      </c>
      <c r="I1257" s="31">
        <v>0.121</v>
      </c>
      <c r="J1257" s="31">
        <v>0.325333333</v>
      </c>
      <c r="K1257" s="31">
        <v>1.0999999999999999E-2</v>
      </c>
      <c r="L1257" s="29">
        <f t="shared" si="19"/>
        <v>2.0748230535894843</v>
      </c>
    </row>
    <row r="1258" spans="1:12" x14ac:dyDescent="0.2">
      <c r="A1258">
        <v>3731</v>
      </c>
      <c r="B1258" s="43">
        <v>433</v>
      </c>
      <c r="C1258" s="43">
        <v>433</v>
      </c>
      <c r="D1258" s="43">
        <v>173</v>
      </c>
      <c r="E1258" s="31">
        <v>0.4</v>
      </c>
      <c r="F1258" s="31">
        <v>0.254</v>
      </c>
      <c r="G1258" s="31">
        <v>0.25600000000000001</v>
      </c>
      <c r="H1258" s="31">
        <v>0.215</v>
      </c>
      <c r="I1258" s="31">
        <v>0.185</v>
      </c>
      <c r="J1258" s="31">
        <v>0.43908629399999999</v>
      </c>
      <c r="K1258" s="31">
        <v>0.09</v>
      </c>
      <c r="L1258" s="29">
        <f t="shared" si="19"/>
        <v>2.3637362637362633</v>
      </c>
    </row>
    <row r="1259" spans="1:12" x14ac:dyDescent="0.2">
      <c r="A1259">
        <v>3732</v>
      </c>
      <c r="B1259" s="43">
        <v>286</v>
      </c>
      <c r="C1259" s="43">
        <v>286</v>
      </c>
      <c r="D1259" s="43">
        <v>126</v>
      </c>
      <c r="E1259" s="31">
        <v>0.441</v>
      </c>
      <c r="F1259" s="31">
        <v>0.27600000000000002</v>
      </c>
      <c r="G1259" s="31">
        <v>0.26200000000000001</v>
      </c>
      <c r="H1259" s="31">
        <v>0.248</v>
      </c>
      <c r="I1259" s="31">
        <v>0.192</v>
      </c>
      <c r="J1259" s="31">
        <v>0.45</v>
      </c>
      <c r="K1259" s="31">
        <v>2.1000000000000001E-2</v>
      </c>
      <c r="L1259" s="29">
        <f t="shared" si="19"/>
        <v>2.3615934627170585</v>
      </c>
    </row>
    <row r="1260" spans="1:12" x14ac:dyDescent="0.2">
      <c r="A1260">
        <v>3733</v>
      </c>
      <c r="B1260" s="43">
        <v>297</v>
      </c>
      <c r="C1260" s="43">
        <v>297</v>
      </c>
      <c r="D1260" s="43">
        <v>186</v>
      </c>
      <c r="E1260" s="31">
        <v>0.626</v>
      </c>
      <c r="F1260" s="31">
        <v>0.19900000000000001</v>
      </c>
      <c r="G1260" s="31">
        <v>0.17499999999999999</v>
      </c>
      <c r="H1260" s="31">
        <v>0.25900000000000001</v>
      </c>
      <c r="I1260" s="31">
        <v>0.36699999999999999</v>
      </c>
      <c r="J1260" s="31">
        <v>0.62626262600000004</v>
      </c>
      <c r="K1260" s="31">
        <v>0</v>
      </c>
      <c r="L1260" s="29">
        <f t="shared" si="19"/>
        <v>2.794</v>
      </c>
    </row>
    <row r="1261" spans="1:12" x14ac:dyDescent="0.2">
      <c r="A1261">
        <v>3734</v>
      </c>
      <c r="B1261" s="43">
        <v>216</v>
      </c>
      <c r="C1261" s="43">
        <v>216</v>
      </c>
      <c r="D1261" s="43">
        <v>73</v>
      </c>
      <c r="E1261" s="31">
        <v>0.33800000000000002</v>
      </c>
      <c r="F1261" s="31">
        <v>0.37</v>
      </c>
      <c r="G1261" s="31">
        <v>0.28699999999999998</v>
      </c>
      <c r="H1261" s="31">
        <v>0.19</v>
      </c>
      <c r="I1261" s="31">
        <v>0.14799999999999999</v>
      </c>
      <c r="J1261" s="31">
        <v>0.33953488399999998</v>
      </c>
      <c r="K1261" s="31">
        <v>5.0000000000000001E-3</v>
      </c>
      <c r="L1261" s="29">
        <f t="shared" si="19"/>
        <v>2.1165829145728643</v>
      </c>
    </row>
    <row r="1262" spans="1:12" x14ac:dyDescent="0.2">
      <c r="A1262">
        <v>3735</v>
      </c>
      <c r="B1262" s="43">
        <v>266</v>
      </c>
      <c r="C1262" s="43">
        <v>266</v>
      </c>
      <c r="D1262" s="43">
        <v>105</v>
      </c>
      <c r="E1262" s="31">
        <v>0.39500000000000002</v>
      </c>
      <c r="F1262" s="31">
        <v>0.33100000000000002</v>
      </c>
      <c r="G1262" s="31">
        <v>0.27100000000000002</v>
      </c>
      <c r="H1262" s="31">
        <v>0.20300000000000001</v>
      </c>
      <c r="I1262" s="31">
        <v>0.192</v>
      </c>
      <c r="J1262" s="31">
        <v>0.396226415</v>
      </c>
      <c r="K1262" s="31">
        <v>4.0000000000000001E-3</v>
      </c>
      <c r="L1262" s="29">
        <f t="shared" si="19"/>
        <v>2.2590361445783134</v>
      </c>
    </row>
    <row r="1263" spans="1:12" x14ac:dyDescent="0.2">
      <c r="A1263">
        <v>3736</v>
      </c>
      <c r="B1263" s="43">
        <v>197</v>
      </c>
      <c r="C1263" s="43">
        <v>197</v>
      </c>
      <c r="D1263" s="43">
        <v>59</v>
      </c>
      <c r="E1263" s="31">
        <v>0.29899999999999999</v>
      </c>
      <c r="F1263" s="31">
        <v>0.38100000000000001</v>
      </c>
      <c r="G1263" s="31">
        <v>0.31</v>
      </c>
      <c r="H1263" s="31">
        <v>0.20799999999999999</v>
      </c>
      <c r="I1263" s="31">
        <v>9.0999999999999998E-2</v>
      </c>
      <c r="J1263" s="31">
        <v>0.30256410299999997</v>
      </c>
      <c r="K1263" s="31">
        <v>0.01</v>
      </c>
      <c r="L1263" s="29">
        <f t="shared" si="19"/>
        <v>2.0090909090909088</v>
      </c>
    </row>
    <row r="1264" spans="1:12" x14ac:dyDescent="0.2">
      <c r="A1264">
        <v>3737</v>
      </c>
      <c r="B1264" s="43">
        <v>78</v>
      </c>
      <c r="C1264" s="43">
        <v>78</v>
      </c>
      <c r="D1264" s="43">
        <v>42</v>
      </c>
      <c r="E1264" s="31">
        <v>0.53800000000000003</v>
      </c>
      <c r="F1264" s="31">
        <v>0.218</v>
      </c>
      <c r="G1264" s="31">
        <v>0.24399999999999999</v>
      </c>
      <c r="H1264" s="31">
        <v>0.308</v>
      </c>
      <c r="I1264" s="31">
        <v>0.23100000000000001</v>
      </c>
      <c r="J1264" s="31">
        <v>0.53846153799999996</v>
      </c>
      <c r="K1264" s="31">
        <v>0</v>
      </c>
      <c r="L1264" s="29">
        <f t="shared" si="19"/>
        <v>2.5539999999999998</v>
      </c>
    </row>
    <row r="1265" spans="1:12" x14ac:dyDescent="0.2">
      <c r="A1265">
        <v>3738</v>
      </c>
      <c r="B1265" s="43">
        <v>229</v>
      </c>
      <c r="C1265" s="43">
        <v>229</v>
      </c>
      <c r="D1265" s="43">
        <v>84</v>
      </c>
      <c r="E1265" s="31">
        <v>0.36699999999999999</v>
      </c>
      <c r="F1265" s="31">
        <v>0.32800000000000001</v>
      </c>
      <c r="G1265" s="31">
        <v>0.30099999999999999</v>
      </c>
      <c r="H1265" s="31">
        <v>0.25800000000000001</v>
      </c>
      <c r="I1265" s="31">
        <v>0.109</v>
      </c>
      <c r="J1265" s="31">
        <v>0.368421053</v>
      </c>
      <c r="K1265" s="31">
        <v>4.0000000000000001E-3</v>
      </c>
      <c r="L1265" s="29">
        <f t="shared" si="19"/>
        <v>2.1485943775100402</v>
      </c>
    </row>
    <row r="1266" spans="1:12" x14ac:dyDescent="0.2">
      <c r="A1266">
        <v>3739</v>
      </c>
      <c r="E1266" s="31">
        <v>0.54700000000000004</v>
      </c>
      <c r="F1266" s="31">
        <v>0.193</v>
      </c>
      <c r="G1266" s="31">
        <v>0.26</v>
      </c>
      <c r="H1266" s="31">
        <v>0.36</v>
      </c>
      <c r="I1266" s="31">
        <v>0.187</v>
      </c>
      <c r="J1266" s="31">
        <v>0.546666667</v>
      </c>
      <c r="K1266" s="31">
        <v>0</v>
      </c>
      <c r="L1266" s="29">
        <f t="shared" si="19"/>
        <v>2.5410000000000004</v>
      </c>
    </row>
    <row r="1267" spans="1:12" x14ac:dyDescent="0.2">
      <c r="A1267">
        <v>3740</v>
      </c>
      <c r="B1267" s="43">
        <v>241</v>
      </c>
      <c r="C1267" s="43">
        <v>241</v>
      </c>
      <c r="D1267" s="43">
        <v>116</v>
      </c>
      <c r="E1267" s="31">
        <v>0.48099999999999998</v>
      </c>
      <c r="F1267" s="31">
        <v>0.30299999999999999</v>
      </c>
      <c r="G1267" s="31">
        <v>0.21199999999999999</v>
      </c>
      <c r="H1267" s="31">
        <v>0.20699999999999999</v>
      </c>
      <c r="I1267" s="31">
        <v>0.27400000000000002</v>
      </c>
      <c r="J1267" s="31">
        <v>0.48333333299999998</v>
      </c>
      <c r="K1267" s="31">
        <v>4.0000000000000001E-3</v>
      </c>
      <c r="L1267" s="29">
        <f t="shared" si="19"/>
        <v>2.4538152610441766</v>
      </c>
    </row>
    <row r="1268" spans="1:12" x14ac:dyDescent="0.2">
      <c r="A1268">
        <v>3741</v>
      </c>
      <c r="B1268" s="43">
        <v>294</v>
      </c>
      <c r="C1268" s="43">
        <v>294</v>
      </c>
      <c r="D1268" s="43">
        <v>142</v>
      </c>
      <c r="E1268" s="31">
        <v>0.48299999999999998</v>
      </c>
      <c r="F1268" s="31">
        <v>0.214</v>
      </c>
      <c r="G1268" s="31">
        <v>0.27600000000000002</v>
      </c>
      <c r="H1268" s="31">
        <v>0.224</v>
      </c>
      <c r="I1268" s="31">
        <v>0.25900000000000001</v>
      </c>
      <c r="J1268" s="31">
        <v>0.49650349700000002</v>
      </c>
      <c r="K1268" s="31">
        <v>2.7E-2</v>
      </c>
      <c r="L1268" s="29">
        <f t="shared" si="19"/>
        <v>2.5426515930113056</v>
      </c>
    </row>
    <row r="1269" spans="1:12" x14ac:dyDescent="0.2">
      <c r="A1269">
        <v>3742</v>
      </c>
      <c r="B1269" s="43">
        <v>376</v>
      </c>
      <c r="C1269" s="43">
        <v>376</v>
      </c>
      <c r="D1269" s="43">
        <v>354</v>
      </c>
      <c r="E1269" s="31">
        <v>0.94099999999999995</v>
      </c>
      <c r="F1269" s="31">
        <v>1.6E-2</v>
      </c>
      <c r="G1269" s="31">
        <v>4.2999999999999997E-2</v>
      </c>
      <c r="H1269" s="31">
        <v>0.14099999999999999</v>
      </c>
      <c r="I1269" s="31">
        <v>0.80100000000000005</v>
      </c>
      <c r="J1269" s="31">
        <v>0.941489362</v>
      </c>
      <c r="K1269" s="31">
        <v>0</v>
      </c>
      <c r="L1269" s="29">
        <f t="shared" si="19"/>
        <v>3.7290000000000001</v>
      </c>
    </row>
    <row r="1270" spans="1:12" x14ac:dyDescent="0.2">
      <c r="A1270">
        <v>3745</v>
      </c>
      <c r="B1270" s="43">
        <v>249</v>
      </c>
      <c r="C1270" s="43">
        <v>249</v>
      </c>
      <c r="D1270" s="43">
        <v>172</v>
      </c>
      <c r="E1270" s="31">
        <v>0.69099999999999995</v>
      </c>
      <c r="F1270" s="31">
        <v>0.11600000000000001</v>
      </c>
      <c r="G1270" s="31">
        <v>0.193</v>
      </c>
      <c r="H1270" s="31">
        <v>0.22900000000000001</v>
      </c>
      <c r="I1270" s="31">
        <v>0.46200000000000002</v>
      </c>
      <c r="J1270" s="31">
        <v>0.69076305199999999</v>
      </c>
      <c r="K1270" s="31">
        <v>0</v>
      </c>
      <c r="L1270" s="29">
        <f t="shared" si="19"/>
        <v>3.0369999999999999</v>
      </c>
    </row>
    <row r="1271" spans="1:12" x14ac:dyDescent="0.2">
      <c r="A1271">
        <v>3746</v>
      </c>
      <c r="B1271" s="43">
        <v>358</v>
      </c>
      <c r="C1271" s="43">
        <v>358</v>
      </c>
      <c r="D1271" s="43">
        <v>264</v>
      </c>
      <c r="E1271" s="31">
        <v>0.73699999999999999</v>
      </c>
      <c r="F1271" s="31">
        <v>0.10299999999999999</v>
      </c>
      <c r="G1271" s="31">
        <v>0.128</v>
      </c>
      <c r="H1271" s="31">
        <v>0.215</v>
      </c>
      <c r="I1271" s="31">
        <v>0.52200000000000002</v>
      </c>
      <c r="J1271" s="31">
        <v>0.76080691600000006</v>
      </c>
      <c r="K1271" s="31">
        <v>3.1E-2</v>
      </c>
      <c r="L1271" s="29">
        <f t="shared" si="19"/>
        <v>3.1909184726522191</v>
      </c>
    </row>
    <row r="1272" spans="1:12" x14ac:dyDescent="0.2">
      <c r="A1272">
        <v>3747</v>
      </c>
      <c r="B1272" s="43">
        <v>236</v>
      </c>
      <c r="C1272" s="43">
        <v>236</v>
      </c>
      <c r="D1272" s="43">
        <v>167</v>
      </c>
      <c r="E1272" s="31">
        <v>0.70799999999999996</v>
      </c>
      <c r="F1272" s="31">
        <v>0.127</v>
      </c>
      <c r="G1272" s="31">
        <v>0.16500000000000001</v>
      </c>
      <c r="H1272" s="31">
        <v>0.27500000000000002</v>
      </c>
      <c r="I1272" s="31">
        <v>0.432</v>
      </c>
      <c r="J1272" s="31">
        <v>0.70762711899999997</v>
      </c>
      <c r="K1272" s="31">
        <v>0</v>
      </c>
      <c r="L1272" s="29">
        <f t="shared" si="19"/>
        <v>3.01</v>
      </c>
    </row>
    <row r="1273" spans="1:12" x14ac:dyDescent="0.2">
      <c r="A1273">
        <v>3748</v>
      </c>
      <c r="B1273" s="43">
        <v>208</v>
      </c>
      <c r="C1273" s="43">
        <v>208</v>
      </c>
      <c r="D1273" s="43">
        <v>139</v>
      </c>
      <c r="E1273" s="31">
        <v>0.66800000000000004</v>
      </c>
      <c r="F1273" s="31">
        <v>0.12</v>
      </c>
      <c r="G1273" s="31">
        <v>0.188</v>
      </c>
      <c r="H1273" s="31">
        <v>0.255</v>
      </c>
      <c r="I1273" s="31">
        <v>0.41299999999999998</v>
      </c>
      <c r="J1273" s="31">
        <v>0.684729064</v>
      </c>
      <c r="K1273" s="31">
        <v>2.4E-2</v>
      </c>
      <c r="L1273" s="29">
        <f t="shared" si="19"/>
        <v>2.9846311475409841</v>
      </c>
    </row>
    <row r="1274" spans="1:12" x14ac:dyDescent="0.2">
      <c r="A1274">
        <v>3749</v>
      </c>
      <c r="B1274" s="43">
        <v>254</v>
      </c>
      <c r="C1274" s="43">
        <v>254</v>
      </c>
      <c r="D1274" s="43">
        <v>141</v>
      </c>
      <c r="E1274" s="31">
        <v>0.55500000000000005</v>
      </c>
      <c r="F1274" s="31">
        <v>0.161</v>
      </c>
      <c r="G1274" s="31">
        <v>0.27600000000000002</v>
      </c>
      <c r="H1274" s="31">
        <v>0.29099999999999998</v>
      </c>
      <c r="I1274" s="31">
        <v>0.26400000000000001</v>
      </c>
      <c r="J1274" s="31">
        <v>0.55952380999999995</v>
      </c>
      <c r="K1274" s="31">
        <v>8.0000000000000002E-3</v>
      </c>
      <c r="L1274" s="29">
        <f t="shared" si="19"/>
        <v>2.6633064516129035</v>
      </c>
    </row>
    <row r="1275" spans="1:12" x14ac:dyDescent="0.2">
      <c r="A1275">
        <v>3750</v>
      </c>
      <c r="B1275" s="43">
        <v>651</v>
      </c>
      <c r="C1275" s="43">
        <v>651</v>
      </c>
      <c r="D1275" s="43">
        <v>282</v>
      </c>
      <c r="E1275" s="31">
        <v>0.433</v>
      </c>
      <c r="F1275" s="31">
        <v>0.28299999999999997</v>
      </c>
      <c r="G1275" s="31">
        <v>0.27500000000000002</v>
      </c>
      <c r="H1275" s="31">
        <v>0.26100000000000001</v>
      </c>
      <c r="I1275" s="31">
        <v>0.17199999999999999</v>
      </c>
      <c r="J1275" s="31">
        <v>0.43720930200000002</v>
      </c>
      <c r="K1275" s="31">
        <v>8.9999999999999993E-3</v>
      </c>
      <c r="L1275" s="29">
        <f t="shared" si="19"/>
        <v>2.3249243188698285</v>
      </c>
    </row>
    <row r="1276" spans="1:12" x14ac:dyDescent="0.2">
      <c r="A1276">
        <v>3751</v>
      </c>
      <c r="B1276" s="43">
        <v>760</v>
      </c>
      <c r="C1276" s="43">
        <v>760</v>
      </c>
      <c r="D1276" s="43">
        <v>214</v>
      </c>
      <c r="E1276" s="31">
        <v>0.28199999999999997</v>
      </c>
      <c r="F1276" s="31">
        <v>0.41099999999999998</v>
      </c>
      <c r="G1276" s="31">
        <v>0.29899999999999999</v>
      </c>
      <c r="H1276" s="31">
        <v>0.182</v>
      </c>
      <c r="I1276" s="31">
        <v>0.1</v>
      </c>
      <c r="J1276" s="31">
        <v>0.28419654700000002</v>
      </c>
      <c r="K1276" s="31">
        <v>8.9999999999999993E-3</v>
      </c>
      <c r="L1276" s="29">
        <f t="shared" si="19"/>
        <v>1.9727547931382443</v>
      </c>
    </row>
    <row r="1277" spans="1:12" x14ac:dyDescent="0.2">
      <c r="A1277">
        <v>3752</v>
      </c>
      <c r="B1277" s="43">
        <v>927</v>
      </c>
      <c r="C1277" s="43">
        <v>927</v>
      </c>
      <c r="D1277" s="43">
        <v>484</v>
      </c>
      <c r="E1277" s="31">
        <v>0.52200000000000002</v>
      </c>
      <c r="F1277" s="31">
        <v>0.26</v>
      </c>
      <c r="G1277" s="31">
        <v>0.21099999999999999</v>
      </c>
      <c r="H1277" s="31">
        <v>0.22</v>
      </c>
      <c r="I1277" s="31">
        <v>0.30199999999999999</v>
      </c>
      <c r="J1277" s="31">
        <v>0.52551574400000001</v>
      </c>
      <c r="K1277" s="31">
        <v>6.0000000000000001E-3</v>
      </c>
      <c r="L1277" s="29">
        <f t="shared" si="19"/>
        <v>2.5653923541247483</v>
      </c>
    </row>
    <row r="1278" spans="1:12" x14ac:dyDescent="0.2">
      <c r="A1278">
        <v>3753</v>
      </c>
      <c r="B1278" s="43">
        <v>280</v>
      </c>
      <c r="C1278" s="43">
        <v>280</v>
      </c>
      <c r="D1278" s="43">
        <v>176</v>
      </c>
      <c r="E1278" s="31">
        <v>0.629</v>
      </c>
      <c r="F1278" s="31">
        <v>0.14599999999999999</v>
      </c>
      <c r="G1278" s="31">
        <v>0.218</v>
      </c>
      <c r="H1278" s="31">
        <v>0.311</v>
      </c>
      <c r="I1278" s="31">
        <v>0.318</v>
      </c>
      <c r="J1278" s="31">
        <v>0.63309352500000005</v>
      </c>
      <c r="K1278" s="31">
        <v>7.0000000000000001E-3</v>
      </c>
      <c r="L1278" s="29">
        <f t="shared" si="19"/>
        <v>2.8066465256797581</v>
      </c>
    </row>
    <row r="1279" spans="1:12" x14ac:dyDescent="0.2">
      <c r="A1279">
        <v>3754</v>
      </c>
      <c r="B1279" s="43">
        <v>419</v>
      </c>
      <c r="C1279" s="43">
        <v>419</v>
      </c>
      <c r="D1279" s="43">
        <v>198</v>
      </c>
      <c r="E1279" s="31">
        <v>0.47299999999999998</v>
      </c>
      <c r="F1279" s="31">
        <v>0.25800000000000001</v>
      </c>
      <c r="G1279" s="31">
        <v>0.24299999999999999</v>
      </c>
      <c r="H1279" s="31">
        <v>0.17199999999999999</v>
      </c>
      <c r="I1279" s="31">
        <v>0.30099999999999999</v>
      </c>
      <c r="J1279" s="31">
        <v>0.485294118</v>
      </c>
      <c r="K1279" s="31">
        <v>2.5999999999999999E-2</v>
      </c>
      <c r="L1279" s="29">
        <f t="shared" si="19"/>
        <v>2.5297741273100618</v>
      </c>
    </row>
    <row r="1280" spans="1:12" x14ac:dyDescent="0.2">
      <c r="A1280">
        <v>3755</v>
      </c>
      <c r="B1280" s="43">
        <v>307</v>
      </c>
      <c r="C1280" s="43">
        <v>307</v>
      </c>
      <c r="D1280" s="43">
        <v>120</v>
      </c>
      <c r="E1280" s="31">
        <v>0.39100000000000001</v>
      </c>
      <c r="F1280" s="31">
        <v>0.33900000000000002</v>
      </c>
      <c r="G1280" s="31">
        <v>0.24099999999999999</v>
      </c>
      <c r="H1280" s="31">
        <v>0.215</v>
      </c>
      <c r="I1280" s="31">
        <v>0.17599999999999999</v>
      </c>
      <c r="J1280" s="31">
        <v>0.40268456400000002</v>
      </c>
      <c r="K1280" s="31">
        <v>2.9000000000000001E-2</v>
      </c>
      <c r="L1280" s="29">
        <f t="shared" si="19"/>
        <v>2.2348094747682801</v>
      </c>
    </row>
    <row r="1281" spans="1:12" x14ac:dyDescent="0.2">
      <c r="A1281">
        <v>3758</v>
      </c>
      <c r="B1281" s="43">
        <v>578</v>
      </c>
      <c r="C1281" s="43">
        <v>578</v>
      </c>
      <c r="D1281" s="43">
        <v>142</v>
      </c>
      <c r="E1281" s="31">
        <v>0.246</v>
      </c>
      <c r="F1281" s="31">
        <v>0.502</v>
      </c>
      <c r="G1281" s="31">
        <v>0.22500000000000001</v>
      </c>
      <c r="H1281" s="31">
        <v>0.16400000000000001</v>
      </c>
      <c r="I1281" s="31">
        <v>8.1000000000000003E-2</v>
      </c>
      <c r="J1281" s="31">
        <v>0.25266903899999998</v>
      </c>
      <c r="K1281" s="31">
        <v>2.8000000000000001E-2</v>
      </c>
      <c r="L1281" s="29">
        <f t="shared" si="19"/>
        <v>1.8189300411522635</v>
      </c>
    </row>
    <row r="1282" spans="1:12" x14ac:dyDescent="0.2">
      <c r="A1282">
        <v>3759</v>
      </c>
      <c r="B1282" s="43">
        <v>332</v>
      </c>
      <c r="C1282" s="43">
        <v>332</v>
      </c>
      <c r="D1282" s="43">
        <v>217</v>
      </c>
      <c r="E1282" s="31">
        <v>0.65400000000000003</v>
      </c>
      <c r="F1282" s="31">
        <v>0.14499999999999999</v>
      </c>
      <c r="G1282" s="31">
        <v>0.17499999999999999</v>
      </c>
      <c r="H1282" s="31">
        <v>0.25900000000000001</v>
      </c>
      <c r="I1282" s="31">
        <v>0.39500000000000002</v>
      </c>
      <c r="J1282" s="31">
        <v>0.67182662500000001</v>
      </c>
      <c r="K1282" s="31">
        <v>2.7E-2</v>
      </c>
      <c r="L1282" s="29">
        <f t="shared" si="19"/>
        <v>2.9311408016443989</v>
      </c>
    </row>
    <row r="1283" spans="1:12" x14ac:dyDescent="0.2">
      <c r="A1283">
        <v>3761</v>
      </c>
      <c r="B1283" s="43">
        <v>187</v>
      </c>
      <c r="C1283" s="43">
        <v>187</v>
      </c>
      <c r="D1283" s="43">
        <v>59</v>
      </c>
      <c r="E1283" s="31">
        <v>0.316</v>
      </c>
      <c r="F1283" s="31">
        <v>0.38</v>
      </c>
      <c r="G1283" s="31">
        <v>0.29899999999999999</v>
      </c>
      <c r="H1283" s="31">
        <v>0.22500000000000001</v>
      </c>
      <c r="I1283" s="31">
        <v>9.0999999999999998E-2</v>
      </c>
      <c r="J1283" s="31">
        <v>0.31720430100000002</v>
      </c>
      <c r="K1283" s="31">
        <v>5.0000000000000001E-3</v>
      </c>
      <c r="L1283" s="29">
        <f t="shared" ref="L1283:L1346" si="20">(F1283+2*G1283+3*H1283+4*I1283)/(1-K1283)</f>
        <v>2.0271356783919598</v>
      </c>
    </row>
    <row r="1284" spans="1:12" x14ac:dyDescent="0.2">
      <c r="A1284">
        <v>3762</v>
      </c>
      <c r="B1284" s="43">
        <v>586</v>
      </c>
      <c r="C1284" s="43">
        <v>586</v>
      </c>
      <c r="D1284" s="43">
        <v>225</v>
      </c>
      <c r="E1284" s="31">
        <v>0.38400000000000001</v>
      </c>
      <c r="F1284" s="31">
        <v>0.34</v>
      </c>
      <c r="G1284" s="31">
        <v>0.26800000000000002</v>
      </c>
      <c r="H1284" s="31">
        <v>0.20100000000000001</v>
      </c>
      <c r="I1284" s="31">
        <v>0.183</v>
      </c>
      <c r="J1284" s="31">
        <v>0.38726333899999998</v>
      </c>
      <c r="K1284" s="31">
        <v>8.9999999999999993E-3</v>
      </c>
      <c r="L1284" s="29">
        <f t="shared" si="20"/>
        <v>2.2310797174571144</v>
      </c>
    </row>
    <row r="1285" spans="1:12" x14ac:dyDescent="0.2">
      <c r="A1285">
        <v>3763</v>
      </c>
      <c r="B1285" s="43">
        <v>178</v>
      </c>
      <c r="C1285" s="43">
        <v>178</v>
      </c>
      <c r="D1285" s="43">
        <v>91</v>
      </c>
      <c r="E1285" s="31">
        <v>0.51100000000000001</v>
      </c>
      <c r="F1285" s="31">
        <v>0.28100000000000003</v>
      </c>
      <c r="G1285" s="31">
        <v>0.20799999999999999</v>
      </c>
      <c r="H1285" s="31">
        <v>0.247</v>
      </c>
      <c r="I1285" s="31">
        <v>0.26400000000000001</v>
      </c>
      <c r="J1285" s="31">
        <v>0.51123595499999996</v>
      </c>
      <c r="K1285" s="31">
        <v>0</v>
      </c>
      <c r="L1285" s="29">
        <f t="shared" si="20"/>
        <v>2.4940000000000002</v>
      </c>
    </row>
    <row r="1286" spans="1:12" x14ac:dyDescent="0.2">
      <c r="A1286">
        <v>3764</v>
      </c>
      <c r="B1286" s="43">
        <v>630</v>
      </c>
      <c r="C1286" s="43">
        <v>630</v>
      </c>
      <c r="D1286" s="43">
        <v>271</v>
      </c>
      <c r="E1286" s="31">
        <v>0.43</v>
      </c>
      <c r="F1286" s="31">
        <v>0.31900000000000001</v>
      </c>
      <c r="G1286" s="31">
        <v>0.23499999999999999</v>
      </c>
      <c r="H1286" s="31">
        <v>0.183</v>
      </c>
      <c r="I1286" s="31">
        <v>0.248</v>
      </c>
      <c r="J1286" s="31">
        <v>0.43709677400000002</v>
      </c>
      <c r="K1286" s="31">
        <v>1.6E-2</v>
      </c>
      <c r="L1286" s="29">
        <f t="shared" si="20"/>
        <v>2.3678861788617889</v>
      </c>
    </row>
    <row r="1287" spans="1:12" x14ac:dyDescent="0.2">
      <c r="A1287">
        <v>3766</v>
      </c>
      <c r="B1287" s="43">
        <v>341</v>
      </c>
      <c r="C1287" s="43">
        <v>341</v>
      </c>
      <c r="D1287" s="43">
        <v>64</v>
      </c>
      <c r="E1287" s="31">
        <v>0.188</v>
      </c>
      <c r="F1287" s="31">
        <v>0.39300000000000002</v>
      </c>
      <c r="G1287" s="31">
        <v>0.23200000000000001</v>
      </c>
      <c r="H1287" s="31">
        <v>0.13500000000000001</v>
      </c>
      <c r="I1287" s="31">
        <v>5.2999999999999999E-2</v>
      </c>
      <c r="J1287" s="31">
        <v>0.23104693100000001</v>
      </c>
      <c r="K1287" s="31">
        <v>0.188</v>
      </c>
      <c r="L1287" s="29">
        <f t="shared" si="20"/>
        <v>1.815270935960591</v>
      </c>
    </row>
    <row r="1288" spans="1:12" x14ac:dyDescent="0.2">
      <c r="A1288">
        <v>3771</v>
      </c>
      <c r="B1288" s="43">
        <v>364</v>
      </c>
      <c r="C1288" s="43">
        <v>364</v>
      </c>
      <c r="D1288" s="43">
        <v>196</v>
      </c>
      <c r="E1288" s="31">
        <v>0.53800000000000003</v>
      </c>
      <c r="F1288" s="31">
        <v>0.214</v>
      </c>
      <c r="G1288" s="31">
        <v>0.20899999999999999</v>
      </c>
      <c r="H1288" s="31">
        <v>0.23899999999999999</v>
      </c>
      <c r="I1288" s="31">
        <v>0.29899999999999999</v>
      </c>
      <c r="J1288" s="31">
        <v>0.56000000000000005</v>
      </c>
      <c r="K1288" s="31">
        <v>3.7999999999999999E-2</v>
      </c>
      <c r="L1288" s="29">
        <f t="shared" si="20"/>
        <v>2.6455301455301456</v>
      </c>
    </row>
    <row r="1289" spans="1:12" x14ac:dyDescent="0.2">
      <c r="A1289">
        <v>3774</v>
      </c>
      <c r="B1289" s="43">
        <v>653</v>
      </c>
      <c r="C1289" s="43">
        <v>653</v>
      </c>
      <c r="D1289" s="43">
        <v>279</v>
      </c>
      <c r="E1289" s="31">
        <v>0.42699999999999999</v>
      </c>
      <c r="F1289" s="31">
        <v>0.32</v>
      </c>
      <c r="G1289" s="31">
        <v>0.24</v>
      </c>
      <c r="H1289" s="31">
        <v>0.20200000000000001</v>
      </c>
      <c r="I1289" s="31">
        <v>0.22500000000000001</v>
      </c>
      <c r="J1289" s="31">
        <v>0.43255813999999998</v>
      </c>
      <c r="K1289" s="31">
        <v>1.2E-2</v>
      </c>
      <c r="L1289" s="29">
        <f t="shared" si="20"/>
        <v>2.334008097165992</v>
      </c>
    </row>
    <row r="1290" spans="1:12" x14ac:dyDescent="0.2">
      <c r="A1290">
        <v>3779</v>
      </c>
      <c r="B1290" s="43">
        <v>136</v>
      </c>
      <c r="C1290" s="43">
        <v>136</v>
      </c>
      <c r="D1290" s="43">
        <v>48</v>
      </c>
      <c r="E1290" s="31">
        <v>0.35299999999999998</v>
      </c>
      <c r="F1290" s="31">
        <v>0.33800000000000002</v>
      </c>
      <c r="G1290" s="31">
        <v>0.27200000000000002</v>
      </c>
      <c r="H1290" s="31">
        <v>0.23499999999999999</v>
      </c>
      <c r="I1290" s="31">
        <v>0.11799999999999999</v>
      </c>
      <c r="J1290" s="31">
        <v>0.36641221400000001</v>
      </c>
      <c r="K1290" s="31">
        <v>3.6999999999999998E-2</v>
      </c>
      <c r="L1290" s="29">
        <f t="shared" si="20"/>
        <v>2.1381100726895124</v>
      </c>
    </row>
    <row r="1291" spans="1:12" x14ac:dyDescent="0.2">
      <c r="A1291">
        <v>3785</v>
      </c>
      <c r="B1291" s="43">
        <v>968</v>
      </c>
      <c r="C1291" s="43">
        <v>968</v>
      </c>
      <c r="D1291" s="43">
        <v>278</v>
      </c>
      <c r="E1291" s="31">
        <v>0.28699999999999998</v>
      </c>
      <c r="F1291" s="31">
        <v>0.379</v>
      </c>
      <c r="G1291" s="31">
        <v>0.27400000000000002</v>
      </c>
      <c r="H1291" s="31">
        <v>0.183</v>
      </c>
      <c r="I1291" s="31">
        <v>0.104</v>
      </c>
      <c r="J1291" s="31">
        <v>0.30549450500000003</v>
      </c>
      <c r="K1291" s="31">
        <v>0.06</v>
      </c>
      <c r="L1291" s="29">
        <f t="shared" si="20"/>
        <v>2.0127659574468084</v>
      </c>
    </row>
    <row r="1292" spans="1:12" x14ac:dyDescent="0.2">
      <c r="A1292">
        <v>3786</v>
      </c>
      <c r="B1292" s="43">
        <v>314</v>
      </c>
      <c r="C1292" s="43">
        <v>314</v>
      </c>
      <c r="D1292" s="43">
        <v>202</v>
      </c>
      <c r="E1292" s="31">
        <v>0.64300000000000002</v>
      </c>
      <c r="F1292" s="31">
        <v>0.08</v>
      </c>
      <c r="G1292" s="31">
        <v>0.26400000000000001</v>
      </c>
      <c r="H1292" s="31">
        <v>0.32200000000000001</v>
      </c>
      <c r="I1292" s="31">
        <v>0.32200000000000001</v>
      </c>
      <c r="J1292" s="31">
        <v>0.65161290299999997</v>
      </c>
      <c r="K1292" s="31">
        <v>1.2999999999999999E-2</v>
      </c>
      <c r="L1292" s="29">
        <f t="shared" si="20"/>
        <v>2.8996960486322192</v>
      </c>
    </row>
    <row r="1293" spans="1:12" x14ac:dyDescent="0.2">
      <c r="A1293">
        <v>3787</v>
      </c>
      <c r="B1293" s="43">
        <v>156</v>
      </c>
      <c r="C1293" s="43">
        <v>156</v>
      </c>
      <c r="D1293" s="43">
        <v>60</v>
      </c>
      <c r="E1293" s="31">
        <v>0.38500000000000001</v>
      </c>
      <c r="F1293" s="31">
        <v>0.32100000000000001</v>
      </c>
      <c r="G1293" s="31">
        <v>0.28799999999999998</v>
      </c>
      <c r="H1293" s="31">
        <v>0.21199999999999999</v>
      </c>
      <c r="I1293" s="31">
        <v>0.17299999999999999</v>
      </c>
      <c r="J1293" s="31">
        <v>0.38709677399999998</v>
      </c>
      <c r="K1293" s="31">
        <v>6.0000000000000001E-3</v>
      </c>
      <c r="L1293" s="29">
        <f t="shared" si="20"/>
        <v>2.2384305835010059</v>
      </c>
    </row>
    <row r="1294" spans="1:12" x14ac:dyDescent="0.2">
      <c r="A1294">
        <v>3788</v>
      </c>
      <c r="B1294" s="43">
        <v>99</v>
      </c>
      <c r="C1294" s="43">
        <v>99</v>
      </c>
      <c r="D1294" s="43">
        <v>29</v>
      </c>
      <c r="E1294" s="31">
        <v>0.29299999999999998</v>
      </c>
      <c r="F1294" s="31">
        <v>0.29299999999999998</v>
      </c>
      <c r="G1294" s="31">
        <v>0.36399999999999999</v>
      </c>
      <c r="H1294" s="31">
        <v>0.182</v>
      </c>
      <c r="I1294" s="31">
        <v>0.111</v>
      </c>
      <c r="J1294" s="31">
        <v>0.308510638</v>
      </c>
      <c r="K1294" s="31">
        <v>5.0999999999999997E-2</v>
      </c>
      <c r="L1294" s="29">
        <f t="shared" si="20"/>
        <v>2.1190727081138041</v>
      </c>
    </row>
    <row r="1295" spans="1:12" x14ac:dyDescent="0.2">
      <c r="A1295">
        <v>3789</v>
      </c>
      <c r="B1295" s="43">
        <v>423</v>
      </c>
      <c r="C1295" s="43">
        <v>423</v>
      </c>
      <c r="D1295" s="43">
        <v>386</v>
      </c>
      <c r="E1295" s="31">
        <v>0.91300000000000003</v>
      </c>
      <c r="F1295" s="31">
        <v>1.2E-2</v>
      </c>
      <c r="G1295" s="31">
        <v>7.2999999999999995E-2</v>
      </c>
      <c r="H1295" s="31">
        <v>0.13</v>
      </c>
      <c r="I1295" s="31">
        <v>0.78300000000000003</v>
      </c>
      <c r="J1295" s="31">
        <v>0.91469194300000001</v>
      </c>
      <c r="K1295" s="31">
        <v>2E-3</v>
      </c>
      <c r="L1295" s="29">
        <f t="shared" si="20"/>
        <v>3.6873747494989981</v>
      </c>
    </row>
    <row r="1296" spans="1:12" x14ac:dyDescent="0.2">
      <c r="A1296">
        <v>3790</v>
      </c>
      <c r="B1296" s="43">
        <v>899</v>
      </c>
      <c r="C1296" s="43">
        <v>899</v>
      </c>
      <c r="D1296" s="43">
        <v>621</v>
      </c>
      <c r="E1296" s="31">
        <v>0.69099999999999995</v>
      </c>
      <c r="F1296" s="31">
        <v>0.13300000000000001</v>
      </c>
      <c r="G1296" s="31">
        <v>0.16800000000000001</v>
      </c>
      <c r="H1296" s="31">
        <v>0.24099999999999999</v>
      </c>
      <c r="I1296" s="31">
        <v>0.44900000000000001</v>
      </c>
      <c r="J1296" s="31">
        <v>0.69618834100000004</v>
      </c>
      <c r="K1296" s="31">
        <v>8.0000000000000002E-3</v>
      </c>
      <c r="L1296" s="29">
        <f t="shared" si="20"/>
        <v>3.0120967741935485</v>
      </c>
    </row>
    <row r="1297" spans="1:12" x14ac:dyDescent="0.2">
      <c r="A1297">
        <v>3791</v>
      </c>
      <c r="B1297" s="43">
        <v>662</v>
      </c>
      <c r="C1297" s="43">
        <v>662</v>
      </c>
      <c r="D1297" s="43">
        <v>305</v>
      </c>
      <c r="E1297" s="31">
        <v>0.46100000000000002</v>
      </c>
      <c r="F1297" s="31">
        <v>0.26700000000000002</v>
      </c>
      <c r="G1297" s="31">
        <v>0.26300000000000001</v>
      </c>
      <c r="H1297" s="31">
        <v>0.23599999999999999</v>
      </c>
      <c r="I1297" s="31">
        <v>0.22500000000000001</v>
      </c>
      <c r="J1297" s="31">
        <v>0.46493902399999998</v>
      </c>
      <c r="K1297" s="31">
        <v>8.9999999999999993E-3</v>
      </c>
      <c r="L1297" s="29">
        <f t="shared" si="20"/>
        <v>2.4228052472250252</v>
      </c>
    </row>
    <row r="1298" spans="1:12" x14ac:dyDescent="0.2">
      <c r="A1298">
        <v>3792</v>
      </c>
      <c r="B1298" s="43">
        <v>212</v>
      </c>
      <c r="C1298" s="43">
        <v>212</v>
      </c>
      <c r="D1298" s="43">
        <v>136</v>
      </c>
      <c r="E1298" s="31">
        <v>0.64200000000000002</v>
      </c>
      <c r="F1298" s="31">
        <v>0.14199999999999999</v>
      </c>
      <c r="G1298" s="31">
        <v>0.217</v>
      </c>
      <c r="H1298" s="31">
        <v>0.23599999999999999</v>
      </c>
      <c r="I1298" s="31">
        <v>0.40600000000000003</v>
      </c>
      <c r="J1298" s="31">
        <v>0.64150943400000005</v>
      </c>
      <c r="K1298" s="31">
        <v>0</v>
      </c>
      <c r="L1298" s="29">
        <f t="shared" si="20"/>
        <v>2.9079999999999999</v>
      </c>
    </row>
    <row r="1299" spans="1:12" x14ac:dyDescent="0.2">
      <c r="A1299">
        <v>3794</v>
      </c>
      <c r="B1299" s="43">
        <v>202</v>
      </c>
      <c r="C1299" s="43">
        <v>202</v>
      </c>
      <c r="D1299" s="43">
        <v>124</v>
      </c>
      <c r="E1299" s="31">
        <v>0.61399999999999999</v>
      </c>
      <c r="F1299" s="31">
        <v>0.14399999999999999</v>
      </c>
      <c r="G1299" s="31">
        <v>0.23300000000000001</v>
      </c>
      <c r="H1299" s="31">
        <v>0.26200000000000001</v>
      </c>
      <c r="I1299" s="31">
        <v>0.35099999999999998</v>
      </c>
      <c r="J1299" s="31">
        <v>0.62</v>
      </c>
      <c r="K1299" s="31">
        <v>0.01</v>
      </c>
      <c r="L1299" s="29">
        <f t="shared" si="20"/>
        <v>2.8282828282828283</v>
      </c>
    </row>
    <row r="1300" spans="1:12" x14ac:dyDescent="0.2">
      <c r="A1300">
        <v>3795</v>
      </c>
      <c r="B1300" s="43">
        <v>310</v>
      </c>
      <c r="C1300" s="43">
        <v>310</v>
      </c>
      <c r="D1300" s="43">
        <v>127</v>
      </c>
      <c r="E1300" s="31">
        <v>0.41</v>
      </c>
      <c r="F1300" s="31">
        <v>0.25800000000000001</v>
      </c>
      <c r="G1300" s="31">
        <v>0.316</v>
      </c>
      <c r="H1300" s="31">
        <v>0.245</v>
      </c>
      <c r="I1300" s="31">
        <v>0.16500000000000001</v>
      </c>
      <c r="J1300" s="31">
        <v>0.41639344299999997</v>
      </c>
      <c r="K1300" s="31">
        <v>1.6E-2</v>
      </c>
      <c r="L1300" s="29">
        <f t="shared" si="20"/>
        <v>2.3221544715447155</v>
      </c>
    </row>
    <row r="1301" spans="1:12" x14ac:dyDescent="0.2">
      <c r="A1301">
        <v>3796</v>
      </c>
      <c r="B1301" s="43">
        <v>512</v>
      </c>
      <c r="C1301" s="43">
        <v>512</v>
      </c>
      <c r="D1301" s="43">
        <v>237</v>
      </c>
      <c r="E1301" s="31">
        <v>0.46300000000000002</v>
      </c>
      <c r="F1301" s="31">
        <v>0.221</v>
      </c>
      <c r="G1301" s="31">
        <v>0.29299999999999998</v>
      </c>
      <c r="H1301" s="31">
        <v>0.20499999999999999</v>
      </c>
      <c r="I1301" s="31">
        <v>0.25800000000000001</v>
      </c>
      <c r="J1301" s="31">
        <v>0.47399999999999998</v>
      </c>
      <c r="K1301" s="31">
        <v>2.3E-2</v>
      </c>
      <c r="L1301" s="29">
        <f t="shared" si="20"/>
        <v>2.5117707267144316</v>
      </c>
    </row>
    <row r="1302" spans="1:12" x14ac:dyDescent="0.2">
      <c r="A1302">
        <v>3798</v>
      </c>
      <c r="B1302" s="43">
        <v>602</v>
      </c>
      <c r="C1302" s="43">
        <v>602</v>
      </c>
      <c r="D1302" s="43">
        <v>259</v>
      </c>
      <c r="E1302" s="31">
        <v>0.43</v>
      </c>
      <c r="F1302" s="31">
        <v>0.29599999999999999</v>
      </c>
      <c r="G1302" s="31">
        <v>0.25700000000000001</v>
      </c>
      <c r="H1302" s="31">
        <v>0.221</v>
      </c>
      <c r="I1302" s="31">
        <v>0.20899999999999999</v>
      </c>
      <c r="J1302" s="31">
        <v>0.4375</v>
      </c>
      <c r="K1302" s="31">
        <v>1.7000000000000001E-2</v>
      </c>
      <c r="L1302" s="29">
        <f t="shared" si="20"/>
        <v>2.3489318413021367</v>
      </c>
    </row>
    <row r="1303" spans="1:12" x14ac:dyDescent="0.2">
      <c r="A1303">
        <v>3799</v>
      </c>
      <c r="B1303" s="43">
        <v>21</v>
      </c>
      <c r="C1303" s="43">
        <v>21</v>
      </c>
      <c r="D1303" s="43">
        <v>3</v>
      </c>
      <c r="E1303" s="31">
        <v>0.14299999999999999</v>
      </c>
      <c r="F1303" s="31">
        <v>0.66700000000000004</v>
      </c>
      <c r="G1303" s="31">
        <v>0.19</v>
      </c>
      <c r="H1303" s="31">
        <v>0.14299999999999999</v>
      </c>
      <c r="I1303" s="31">
        <v>0</v>
      </c>
      <c r="J1303" s="31">
        <v>0.14285714299999999</v>
      </c>
      <c r="K1303" s="31">
        <v>0</v>
      </c>
      <c r="L1303" s="29">
        <f t="shared" si="20"/>
        <v>1.476</v>
      </c>
    </row>
    <row r="1304" spans="1:12" x14ac:dyDescent="0.2">
      <c r="A1304">
        <v>3800</v>
      </c>
      <c r="B1304" s="43">
        <v>123</v>
      </c>
      <c r="C1304" s="43">
        <v>123</v>
      </c>
      <c r="D1304" s="43">
        <v>33</v>
      </c>
      <c r="E1304" s="31">
        <v>0.26800000000000002</v>
      </c>
      <c r="F1304" s="31">
        <v>0.27600000000000002</v>
      </c>
      <c r="G1304" s="31">
        <v>0.40699999999999997</v>
      </c>
      <c r="H1304" s="31">
        <v>0.154</v>
      </c>
      <c r="I1304" s="31">
        <v>0.114</v>
      </c>
      <c r="J1304" s="31">
        <v>0.28205128200000001</v>
      </c>
      <c r="K1304" s="31">
        <v>4.9000000000000002E-2</v>
      </c>
      <c r="L1304" s="29">
        <f t="shared" si="20"/>
        <v>2.1114616193480549</v>
      </c>
    </row>
    <row r="1305" spans="1:12" x14ac:dyDescent="0.2">
      <c r="A1305">
        <v>3801</v>
      </c>
      <c r="B1305" s="43">
        <v>325</v>
      </c>
      <c r="C1305" s="43">
        <v>325</v>
      </c>
      <c r="D1305" s="43">
        <v>200</v>
      </c>
      <c r="E1305" s="31">
        <v>0.61499999999999999</v>
      </c>
      <c r="F1305" s="31">
        <v>0.16</v>
      </c>
      <c r="G1305" s="31">
        <v>0.215</v>
      </c>
      <c r="H1305" s="31">
        <v>0.32900000000000001</v>
      </c>
      <c r="I1305" s="31">
        <v>0.28599999999999998</v>
      </c>
      <c r="J1305" s="31">
        <v>0.62111801200000005</v>
      </c>
      <c r="K1305" s="31">
        <v>8.9999999999999993E-3</v>
      </c>
      <c r="L1305" s="29">
        <f t="shared" si="20"/>
        <v>2.7457114026236127</v>
      </c>
    </row>
    <row r="1306" spans="1:12" x14ac:dyDescent="0.2">
      <c r="A1306">
        <v>3803</v>
      </c>
      <c r="B1306" s="43">
        <v>168</v>
      </c>
      <c r="C1306" s="43">
        <v>168</v>
      </c>
      <c r="D1306" s="43">
        <v>70</v>
      </c>
      <c r="E1306" s="31">
        <v>0.41699999999999998</v>
      </c>
      <c r="F1306" s="31">
        <v>0.24399999999999999</v>
      </c>
      <c r="G1306" s="31">
        <v>0.315</v>
      </c>
      <c r="H1306" s="31">
        <v>0.20799999999999999</v>
      </c>
      <c r="I1306" s="31">
        <v>0.20799999999999999</v>
      </c>
      <c r="J1306" s="31">
        <v>0.42682926799999998</v>
      </c>
      <c r="K1306" s="31">
        <v>2.4E-2</v>
      </c>
      <c r="L1306" s="29">
        <f t="shared" si="20"/>
        <v>2.3872950819672134</v>
      </c>
    </row>
    <row r="1307" spans="1:12" x14ac:dyDescent="0.2">
      <c r="A1307">
        <v>3811</v>
      </c>
      <c r="B1307" s="43">
        <v>35</v>
      </c>
      <c r="C1307" s="43">
        <v>35</v>
      </c>
      <c r="D1307" s="43">
        <v>9</v>
      </c>
      <c r="E1307" s="31">
        <v>0.25700000000000001</v>
      </c>
      <c r="F1307" s="31">
        <v>0.4</v>
      </c>
      <c r="G1307" s="31">
        <v>0.28599999999999998</v>
      </c>
      <c r="H1307" s="31">
        <v>0.14299999999999999</v>
      </c>
      <c r="I1307" s="31">
        <v>0.114</v>
      </c>
      <c r="J1307" s="31">
        <v>0.27272727299999999</v>
      </c>
      <c r="K1307" s="31">
        <v>5.7000000000000002E-2</v>
      </c>
      <c r="L1307" s="29">
        <f t="shared" si="20"/>
        <v>1.9692470837751854</v>
      </c>
    </row>
    <row r="1308" spans="1:12" x14ac:dyDescent="0.2">
      <c r="A1308">
        <v>3817</v>
      </c>
      <c r="B1308" s="43">
        <v>290</v>
      </c>
      <c r="C1308" s="43">
        <v>290</v>
      </c>
      <c r="D1308" s="43">
        <v>94</v>
      </c>
      <c r="E1308" s="31">
        <v>0.32400000000000001</v>
      </c>
      <c r="F1308" s="31">
        <v>0.34499999999999997</v>
      </c>
      <c r="G1308" s="31">
        <v>0.33100000000000002</v>
      </c>
      <c r="H1308" s="31">
        <v>0.217</v>
      </c>
      <c r="I1308" s="31">
        <v>0.107</v>
      </c>
      <c r="J1308" s="31">
        <v>0.32413793099999999</v>
      </c>
      <c r="K1308" s="31">
        <v>0</v>
      </c>
      <c r="L1308" s="29">
        <f t="shared" si="20"/>
        <v>2.0860000000000003</v>
      </c>
    </row>
    <row r="1309" spans="1:12" x14ac:dyDescent="0.2">
      <c r="A1309">
        <v>3821</v>
      </c>
      <c r="B1309" s="43">
        <v>709</v>
      </c>
      <c r="C1309" s="43">
        <v>709</v>
      </c>
      <c r="D1309" s="43">
        <v>243</v>
      </c>
      <c r="E1309" s="31">
        <v>0.34300000000000003</v>
      </c>
      <c r="F1309" s="31">
        <v>0.38600000000000001</v>
      </c>
      <c r="G1309" s="31">
        <v>0.252</v>
      </c>
      <c r="H1309" s="31">
        <v>0.14499999999999999</v>
      </c>
      <c r="I1309" s="31">
        <v>0.19700000000000001</v>
      </c>
      <c r="J1309" s="31">
        <v>0.34913793100000001</v>
      </c>
      <c r="K1309" s="31">
        <v>1.7999999999999999E-2</v>
      </c>
      <c r="L1309" s="29">
        <f t="shared" si="20"/>
        <v>2.1517311608961305</v>
      </c>
    </row>
    <row r="1310" spans="1:12" x14ac:dyDescent="0.2">
      <c r="A1310">
        <v>3822</v>
      </c>
      <c r="B1310" s="43">
        <v>241</v>
      </c>
      <c r="C1310" s="43">
        <v>241</v>
      </c>
      <c r="D1310" s="43">
        <v>98</v>
      </c>
      <c r="E1310" s="31">
        <v>0.40699999999999997</v>
      </c>
      <c r="F1310" s="31">
        <v>0.253</v>
      </c>
      <c r="G1310" s="31">
        <v>0.33200000000000002</v>
      </c>
      <c r="H1310" s="31">
        <v>0.26100000000000001</v>
      </c>
      <c r="I1310" s="31">
        <v>0.14499999999999999</v>
      </c>
      <c r="J1310" s="31">
        <v>0.41004184100000002</v>
      </c>
      <c r="K1310" s="31">
        <v>8.0000000000000002E-3</v>
      </c>
      <c r="L1310" s="29">
        <f t="shared" si="20"/>
        <v>2.2983870967741939</v>
      </c>
    </row>
    <row r="1311" spans="1:12" x14ac:dyDescent="0.2">
      <c r="A1311">
        <v>3823</v>
      </c>
      <c r="B1311" s="43">
        <v>209</v>
      </c>
      <c r="C1311" s="43">
        <v>209</v>
      </c>
      <c r="D1311" s="43">
        <v>79</v>
      </c>
      <c r="E1311" s="31">
        <v>0.378</v>
      </c>
      <c r="F1311" s="31">
        <v>0.29199999999999998</v>
      </c>
      <c r="G1311" s="31">
        <v>0.30599999999999999</v>
      </c>
      <c r="H1311" s="31">
        <v>0.24399999999999999</v>
      </c>
      <c r="I1311" s="31">
        <v>0.13400000000000001</v>
      </c>
      <c r="J1311" s="31">
        <v>0.38725490200000001</v>
      </c>
      <c r="K1311" s="31">
        <v>2.4E-2</v>
      </c>
      <c r="L1311" s="29">
        <f t="shared" si="20"/>
        <v>2.2254098360655736</v>
      </c>
    </row>
    <row r="1312" spans="1:12" x14ac:dyDescent="0.2">
      <c r="A1312">
        <v>3825</v>
      </c>
      <c r="B1312" s="43">
        <v>295</v>
      </c>
      <c r="C1312" s="43">
        <v>295</v>
      </c>
      <c r="D1312" s="43">
        <v>160</v>
      </c>
      <c r="E1312" s="31">
        <v>0.54200000000000004</v>
      </c>
      <c r="F1312" s="31">
        <v>0.193</v>
      </c>
      <c r="G1312" s="31">
        <v>0.26400000000000001</v>
      </c>
      <c r="H1312" s="31">
        <v>0.29199999999999998</v>
      </c>
      <c r="I1312" s="31">
        <v>0.251</v>
      </c>
      <c r="J1312" s="31">
        <v>0.54237288100000003</v>
      </c>
      <c r="K1312" s="31">
        <v>0</v>
      </c>
      <c r="L1312" s="29">
        <f t="shared" si="20"/>
        <v>2.601</v>
      </c>
    </row>
    <row r="1313" spans="1:12" x14ac:dyDescent="0.2">
      <c r="A1313">
        <v>3827</v>
      </c>
      <c r="B1313" s="43">
        <v>477</v>
      </c>
      <c r="C1313" s="43">
        <v>477</v>
      </c>
      <c r="D1313" s="43">
        <v>239</v>
      </c>
      <c r="E1313" s="31">
        <v>0.501</v>
      </c>
      <c r="F1313" s="31">
        <v>0.17</v>
      </c>
      <c r="G1313" s="31">
        <v>0.32300000000000001</v>
      </c>
      <c r="H1313" s="31">
        <v>0.247</v>
      </c>
      <c r="I1313" s="31">
        <v>0.254</v>
      </c>
      <c r="J1313" s="31">
        <v>0.50421940899999995</v>
      </c>
      <c r="K1313" s="31">
        <v>6.0000000000000001E-3</v>
      </c>
      <c r="L1313" s="29">
        <f t="shared" si="20"/>
        <v>2.5885311871227366</v>
      </c>
    </row>
    <row r="1314" spans="1:12" x14ac:dyDescent="0.2">
      <c r="A1314">
        <v>3831</v>
      </c>
      <c r="B1314" s="43">
        <v>418</v>
      </c>
      <c r="C1314" s="43">
        <v>418</v>
      </c>
      <c r="D1314" s="43">
        <v>218</v>
      </c>
      <c r="E1314" s="31">
        <v>0.52200000000000002</v>
      </c>
      <c r="F1314" s="31">
        <v>0.21299999999999999</v>
      </c>
      <c r="G1314" s="31">
        <v>0.25600000000000001</v>
      </c>
      <c r="H1314" s="31">
        <v>0.20799999999999999</v>
      </c>
      <c r="I1314" s="31">
        <v>0.313</v>
      </c>
      <c r="J1314" s="31">
        <v>0.52657004799999996</v>
      </c>
      <c r="K1314" s="31">
        <v>0.01</v>
      </c>
      <c r="L1314" s="29">
        <f t="shared" si="20"/>
        <v>2.6272727272727274</v>
      </c>
    </row>
    <row r="1315" spans="1:12" x14ac:dyDescent="0.2">
      <c r="A1315">
        <v>3833</v>
      </c>
      <c r="B1315" s="43">
        <v>551</v>
      </c>
      <c r="C1315" s="43">
        <v>551</v>
      </c>
      <c r="D1315" s="43">
        <v>288</v>
      </c>
      <c r="E1315" s="31">
        <v>0.52300000000000002</v>
      </c>
      <c r="F1315" s="31">
        <v>0.19600000000000001</v>
      </c>
      <c r="G1315" s="31">
        <v>0.24</v>
      </c>
      <c r="H1315" s="31">
        <v>0.22700000000000001</v>
      </c>
      <c r="I1315" s="31">
        <v>0.29599999999999999</v>
      </c>
      <c r="J1315" s="31">
        <v>0.54545454500000001</v>
      </c>
      <c r="K1315" s="31">
        <v>4.2000000000000003E-2</v>
      </c>
      <c r="L1315" s="29">
        <f t="shared" si="20"/>
        <v>2.652400835073069</v>
      </c>
    </row>
    <row r="1316" spans="1:12" x14ac:dyDescent="0.2">
      <c r="A1316">
        <v>3848</v>
      </c>
      <c r="B1316" s="43">
        <v>264</v>
      </c>
      <c r="C1316" s="43">
        <v>264</v>
      </c>
      <c r="D1316" s="43">
        <v>128</v>
      </c>
      <c r="E1316" s="31">
        <v>0.48499999999999999</v>
      </c>
      <c r="F1316" s="31">
        <v>0.216</v>
      </c>
      <c r="G1316" s="31">
        <v>0.29499999999999998</v>
      </c>
      <c r="H1316" s="31">
        <v>0.33</v>
      </c>
      <c r="I1316" s="31">
        <v>0.155</v>
      </c>
      <c r="J1316" s="31">
        <v>0.48669201499999998</v>
      </c>
      <c r="K1316" s="31">
        <v>4.0000000000000001E-3</v>
      </c>
      <c r="L1316" s="29">
        <f t="shared" si="20"/>
        <v>2.4257028112449799</v>
      </c>
    </row>
    <row r="1317" spans="1:12" x14ac:dyDescent="0.2">
      <c r="A1317">
        <v>3851</v>
      </c>
      <c r="B1317" s="43">
        <v>961</v>
      </c>
      <c r="C1317" s="43">
        <v>961</v>
      </c>
      <c r="D1317" s="43">
        <v>607</v>
      </c>
      <c r="E1317" s="31">
        <v>0.63200000000000001</v>
      </c>
      <c r="F1317" s="31">
        <v>0.16300000000000001</v>
      </c>
      <c r="G1317" s="31">
        <v>0.19</v>
      </c>
      <c r="H1317" s="31">
        <v>0.28299999999999997</v>
      </c>
      <c r="I1317" s="31">
        <v>0.34899999999999998</v>
      </c>
      <c r="J1317" s="31">
        <v>0.64097148900000001</v>
      </c>
      <c r="K1317" s="31">
        <v>1.4999999999999999E-2</v>
      </c>
      <c r="L1317" s="29">
        <f t="shared" si="20"/>
        <v>2.8304568527918779</v>
      </c>
    </row>
    <row r="1318" spans="1:12" x14ac:dyDescent="0.2">
      <c r="A1318">
        <v>3868</v>
      </c>
      <c r="B1318" s="43">
        <v>50</v>
      </c>
      <c r="C1318" s="43">
        <v>50</v>
      </c>
      <c r="D1318" s="43">
        <v>8</v>
      </c>
      <c r="E1318" s="31">
        <v>0.16</v>
      </c>
      <c r="F1318" s="31">
        <v>0.28000000000000003</v>
      </c>
      <c r="G1318" s="31">
        <v>0.2</v>
      </c>
      <c r="H1318" s="31">
        <v>0.1</v>
      </c>
      <c r="I1318" s="31">
        <v>0.06</v>
      </c>
      <c r="J1318" s="31">
        <v>0.25</v>
      </c>
      <c r="K1318" s="31">
        <v>0.36</v>
      </c>
      <c r="L1318" s="29">
        <f t="shared" si="20"/>
        <v>1.9062500000000002</v>
      </c>
    </row>
    <row r="1319" spans="1:12" x14ac:dyDescent="0.2">
      <c r="A1319">
        <v>3874</v>
      </c>
      <c r="B1319" s="43">
        <v>102</v>
      </c>
      <c r="C1319" s="43">
        <v>102</v>
      </c>
      <c r="D1319" s="43">
        <v>39</v>
      </c>
      <c r="E1319" s="31">
        <v>0.38200000000000001</v>
      </c>
      <c r="F1319" s="31">
        <v>0.30399999999999999</v>
      </c>
      <c r="G1319" s="31">
        <v>0.20599999999999999</v>
      </c>
      <c r="H1319" s="31">
        <v>0.216</v>
      </c>
      <c r="I1319" s="31">
        <v>0.16700000000000001</v>
      </c>
      <c r="J1319" s="31">
        <v>0.428571429</v>
      </c>
      <c r="K1319" s="31">
        <v>0.108</v>
      </c>
      <c r="L1319" s="29">
        <f t="shared" si="20"/>
        <v>2.2780269058295963</v>
      </c>
    </row>
    <row r="1320" spans="1:12" x14ac:dyDescent="0.2">
      <c r="A1320">
        <v>3879</v>
      </c>
      <c r="B1320" s="43">
        <v>949</v>
      </c>
      <c r="C1320" s="43">
        <v>949</v>
      </c>
      <c r="D1320" s="43">
        <v>750</v>
      </c>
      <c r="E1320" s="31">
        <v>0.79</v>
      </c>
      <c r="F1320" s="31">
        <v>0.06</v>
      </c>
      <c r="G1320" s="31">
        <v>0.13800000000000001</v>
      </c>
      <c r="H1320" s="31">
        <v>0.17699999999999999</v>
      </c>
      <c r="I1320" s="31">
        <v>0.61299999999999999</v>
      </c>
      <c r="J1320" s="31">
        <v>0.79957356099999999</v>
      </c>
      <c r="K1320" s="31">
        <v>1.2E-2</v>
      </c>
      <c r="L1320" s="29">
        <f t="shared" si="20"/>
        <v>3.3593117408906883</v>
      </c>
    </row>
    <row r="1321" spans="1:12" x14ac:dyDescent="0.2">
      <c r="A1321">
        <v>3880</v>
      </c>
      <c r="B1321" s="43">
        <v>158</v>
      </c>
      <c r="C1321" s="43">
        <v>158</v>
      </c>
      <c r="D1321" s="43">
        <v>34</v>
      </c>
      <c r="E1321" s="31">
        <v>0.215</v>
      </c>
      <c r="F1321" s="31">
        <v>0.50600000000000001</v>
      </c>
      <c r="G1321" s="31">
        <v>0.19</v>
      </c>
      <c r="H1321" s="31">
        <v>0.16500000000000001</v>
      </c>
      <c r="I1321" s="31">
        <v>5.0999999999999997E-2</v>
      </c>
      <c r="J1321" s="31">
        <v>0.23611111100000001</v>
      </c>
      <c r="K1321" s="31">
        <v>8.8999999999999996E-2</v>
      </c>
      <c r="L1321" s="29">
        <f t="shared" si="20"/>
        <v>1.7398463227222831</v>
      </c>
    </row>
    <row r="1322" spans="1:12" x14ac:dyDescent="0.2">
      <c r="A1322">
        <v>3890</v>
      </c>
      <c r="B1322" s="43">
        <v>757</v>
      </c>
      <c r="C1322" s="43">
        <v>757</v>
      </c>
      <c r="D1322" s="43">
        <v>427</v>
      </c>
      <c r="E1322" s="31">
        <v>0.56399999999999995</v>
      </c>
      <c r="F1322" s="31">
        <v>0.21299999999999999</v>
      </c>
      <c r="G1322" s="31">
        <v>0.20200000000000001</v>
      </c>
      <c r="H1322" s="31">
        <v>0.217</v>
      </c>
      <c r="I1322" s="31">
        <v>0.34699999999999998</v>
      </c>
      <c r="J1322" s="31">
        <v>0.57624831300000001</v>
      </c>
      <c r="K1322" s="31">
        <v>2.1000000000000001E-2</v>
      </c>
      <c r="L1322" s="29">
        <f t="shared" si="20"/>
        <v>2.7129724208375889</v>
      </c>
    </row>
    <row r="1323" spans="1:12" x14ac:dyDescent="0.2">
      <c r="A1323">
        <v>3891</v>
      </c>
      <c r="B1323" s="43">
        <v>457</v>
      </c>
      <c r="C1323" s="43">
        <v>457</v>
      </c>
      <c r="D1323" s="43">
        <v>255</v>
      </c>
      <c r="E1323" s="31">
        <v>0.55800000000000005</v>
      </c>
      <c r="F1323" s="31">
        <v>0.186</v>
      </c>
      <c r="G1323" s="31">
        <v>0.20399999999999999</v>
      </c>
      <c r="H1323" s="31">
        <v>0.219</v>
      </c>
      <c r="I1323" s="31">
        <v>0.33900000000000002</v>
      </c>
      <c r="J1323" s="31">
        <v>0.58891455000000004</v>
      </c>
      <c r="K1323" s="31">
        <v>5.2999999999999999E-2</v>
      </c>
      <c r="L1323" s="29">
        <f t="shared" si="20"/>
        <v>2.7529039070749741</v>
      </c>
    </row>
    <row r="1324" spans="1:12" x14ac:dyDescent="0.2">
      <c r="A1324">
        <v>3893</v>
      </c>
      <c r="B1324" s="43">
        <v>576</v>
      </c>
      <c r="C1324" s="43">
        <v>576</v>
      </c>
      <c r="D1324" s="43">
        <v>241</v>
      </c>
      <c r="E1324" s="31">
        <v>0.41799999999999998</v>
      </c>
      <c r="F1324" s="31">
        <v>0.309</v>
      </c>
      <c r="G1324" s="31">
        <v>0.26400000000000001</v>
      </c>
      <c r="H1324" s="31">
        <v>0.21</v>
      </c>
      <c r="I1324" s="31">
        <v>0.20799999999999999</v>
      </c>
      <c r="J1324" s="31">
        <v>0.42206654999999998</v>
      </c>
      <c r="K1324" s="31">
        <v>8.9999999999999993E-3</v>
      </c>
      <c r="L1324" s="29">
        <f t="shared" si="20"/>
        <v>2.3198789101917257</v>
      </c>
    </row>
    <row r="1325" spans="1:12" x14ac:dyDescent="0.2">
      <c r="A1325">
        <v>3894</v>
      </c>
      <c r="B1325" s="43">
        <v>111</v>
      </c>
      <c r="C1325" s="43">
        <v>111</v>
      </c>
      <c r="D1325" s="43">
        <v>29</v>
      </c>
      <c r="E1325" s="31">
        <v>0.26100000000000001</v>
      </c>
      <c r="F1325" s="31">
        <v>0.45900000000000002</v>
      </c>
      <c r="G1325" s="31">
        <v>0.26100000000000001</v>
      </c>
      <c r="H1325" s="31">
        <v>0.19800000000000001</v>
      </c>
      <c r="I1325" s="31">
        <v>6.3E-2</v>
      </c>
      <c r="J1325" s="31">
        <v>0.26605504600000002</v>
      </c>
      <c r="K1325" s="31">
        <v>1.7999999999999999E-2</v>
      </c>
      <c r="L1325" s="29">
        <f t="shared" si="20"/>
        <v>1.8604887983706724</v>
      </c>
    </row>
    <row r="1326" spans="1:12" x14ac:dyDescent="0.2">
      <c r="A1326">
        <v>3896</v>
      </c>
      <c r="B1326" s="43">
        <v>284</v>
      </c>
      <c r="C1326" s="43">
        <v>284</v>
      </c>
      <c r="D1326" s="43">
        <v>155</v>
      </c>
      <c r="E1326" s="31">
        <v>0.54600000000000004</v>
      </c>
      <c r="F1326" s="31">
        <v>0.218</v>
      </c>
      <c r="G1326" s="31">
        <v>0.23599999999999999</v>
      </c>
      <c r="H1326" s="31">
        <v>0.26400000000000001</v>
      </c>
      <c r="I1326" s="31">
        <v>0.28199999999999997</v>
      </c>
      <c r="J1326" s="31">
        <v>0.54577464799999997</v>
      </c>
      <c r="K1326" s="31">
        <v>0</v>
      </c>
      <c r="L1326" s="29">
        <f t="shared" si="20"/>
        <v>2.61</v>
      </c>
    </row>
    <row r="1327" spans="1:12" x14ac:dyDescent="0.2">
      <c r="A1327">
        <v>3898</v>
      </c>
      <c r="B1327" s="43">
        <v>809</v>
      </c>
      <c r="C1327" s="43">
        <v>809</v>
      </c>
      <c r="D1327" s="43">
        <v>260</v>
      </c>
      <c r="E1327" s="31">
        <v>0.32100000000000001</v>
      </c>
      <c r="F1327" s="31">
        <v>0.38700000000000001</v>
      </c>
      <c r="G1327" s="31">
        <v>0.26700000000000002</v>
      </c>
      <c r="H1327" s="31">
        <v>0.182</v>
      </c>
      <c r="I1327" s="31">
        <v>0.14000000000000001</v>
      </c>
      <c r="J1327" s="31">
        <v>0.32953105199999999</v>
      </c>
      <c r="K1327" s="31">
        <v>2.5000000000000001E-2</v>
      </c>
      <c r="L1327" s="29">
        <f t="shared" si="20"/>
        <v>2.0789743589743592</v>
      </c>
    </row>
    <row r="1328" spans="1:12" x14ac:dyDescent="0.2">
      <c r="A1328">
        <v>3900</v>
      </c>
      <c r="B1328" s="43">
        <v>152</v>
      </c>
      <c r="C1328" s="43">
        <v>152</v>
      </c>
      <c r="D1328" s="43">
        <v>47</v>
      </c>
      <c r="E1328" s="31">
        <v>0.309</v>
      </c>
      <c r="F1328" s="31">
        <v>0.375</v>
      </c>
      <c r="G1328" s="31">
        <v>0.28899999999999998</v>
      </c>
      <c r="H1328" s="31">
        <v>0.20399999999999999</v>
      </c>
      <c r="I1328" s="31">
        <v>0.105</v>
      </c>
      <c r="J1328" s="31">
        <v>0.31756756800000002</v>
      </c>
      <c r="K1328" s="31">
        <v>2.5999999999999999E-2</v>
      </c>
      <c r="L1328" s="29">
        <f t="shared" si="20"/>
        <v>2.037987679671458</v>
      </c>
    </row>
    <row r="1329" spans="1:12" x14ac:dyDescent="0.2">
      <c r="A1329">
        <v>3902</v>
      </c>
      <c r="B1329" s="43">
        <v>859</v>
      </c>
      <c r="C1329" s="43">
        <v>859</v>
      </c>
      <c r="D1329" s="43">
        <v>283</v>
      </c>
      <c r="E1329" s="31">
        <v>0.32900000000000001</v>
      </c>
      <c r="F1329" s="31">
        <v>0.38800000000000001</v>
      </c>
      <c r="G1329" s="31">
        <v>0.255</v>
      </c>
      <c r="H1329" s="31">
        <v>0.161</v>
      </c>
      <c r="I1329" s="31">
        <v>0.16900000000000001</v>
      </c>
      <c r="J1329" s="31">
        <v>0.33892215599999997</v>
      </c>
      <c r="K1329" s="31">
        <v>2.8000000000000001E-2</v>
      </c>
      <c r="L1329" s="29">
        <f t="shared" si="20"/>
        <v>2.1162551440329218</v>
      </c>
    </row>
    <row r="1330" spans="1:12" x14ac:dyDescent="0.2">
      <c r="A1330">
        <v>3909</v>
      </c>
      <c r="B1330" s="43">
        <v>240</v>
      </c>
      <c r="C1330" s="43">
        <v>240</v>
      </c>
      <c r="D1330" s="43">
        <v>60</v>
      </c>
      <c r="E1330" s="31">
        <v>0.25</v>
      </c>
      <c r="F1330" s="31">
        <v>0.38800000000000001</v>
      </c>
      <c r="G1330" s="31">
        <v>0.34599999999999997</v>
      </c>
      <c r="H1330" s="31">
        <v>0.16300000000000001</v>
      </c>
      <c r="I1330" s="31">
        <v>8.7999999999999995E-2</v>
      </c>
      <c r="J1330" s="31">
        <v>0.25423728800000001</v>
      </c>
      <c r="K1330" s="31">
        <v>1.7000000000000001E-2</v>
      </c>
      <c r="L1330" s="29">
        <f t="shared" si="20"/>
        <v>1.9542217700915563</v>
      </c>
    </row>
    <row r="1331" spans="1:12" x14ac:dyDescent="0.2">
      <c r="A1331">
        <v>3918</v>
      </c>
      <c r="B1331" s="43">
        <v>36</v>
      </c>
      <c r="C1331" s="43">
        <v>36</v>
      </c>
      <c r="D1331" s="43">
        <v>4</v>
      </c>
      <c r="E1331" s="31">
        <v>0.111</v>
      </c>
      <c r="F1331" s="31">
        <v>0.58299999999999996</v>
      </c>
      <c r="G1331" s="31">
        <v>0.13900000000000001</v>
      </c>
      <c r="H1331" s="31">
        <v>0.111</v>
      </c>
      <c r="I1331" s="31">
        <v>0</v>
      </c>
      <c r="J1331" s="31">
        <v>0.133333333</v>
      </c>
      <c r="K1331" s="31">
        <v>0.16700000000000001</v>
      </c>
      <c r="L1331" s="29">
        <f t="shared" si="20"/>
        <v>1.4333733493397358</v>
      </c>
    </row>
    <row r="1332" spans="1:12" x14ac:dyDescent="0.2">
      <c r="A1332">
        <v>3921</v>
      </c>
      <c r="B1332" s="43">
        <v>369</v>
      </c>
      <c r="C1332" s="43">
        <v>369</v>
      </c>
      <c r="D1332" s="43">
        <v>195</v>
      </c>
      <c r="E1332" s="31">
        <v>0.52800000000000002</v>
      </c>
      <c r="F1332" s="31">
        <v>0.182</v>
      </c>
      <c r="G1332" s="31">
        <v>0.19500000000000001</v>
      </c>
      <c r="H1332" s="31">
        <v>0.214</v>
      </c>
      <c r="I1332" s="31">
        <v>0.314</v>
      </c>
      <c r="J1332" s="31">
        <v>0.58383233499999998</v>
      </c>
      <c r="K1332" s="31">
        <v>9.5000000000000001E-2</v>
      </c>
      <c r="L1332" s="29">
        <f t="shared" si="20"/>
        <v>2.7292817679558006</v>
      </c>
    </row>
    <row r="1333" spans="1:12" x14ac:dyDescent="0.2">
      <c r="A1333">
        <v>3922</v>
      </c>
      <c r="B1333" s="43">
        <v>576</v>
      </c>
      <c r="C1333" s="43">
        <v>576</v>
      </c>
      <c r="D1333" s="43">
        <v>327</v>
      </c>
      <c r="E1333" s="31">
        <v>0.56799999999999995</v>
      </c>
      <c r="F1333" s="31">
        <v>0.21</v>
      </c>
      <c r="G1333" s="31">
        <v>0.184</v>
      </c>
      <c r="H1333" s="31">
        <v>0.17499999999999999</v>
      </c>
      <c r="I1333" s="31">
        <v>0.39200000000000002</v>
      </c>
      <c r="J1333" s="31">
        <v>0.59025270799999996</v>
      </c>
      <c r="K1333" s="31">
        <v>3.7999999999999999E-2</v>
      </c>
      <c r="L1333" s="29">
        <f t="shared" si="20"/>
        <v>2.7765072765072762</v>
      </c>
    </row>
    <row r="1334" spans="1:12" x14ac:dyDescent="0.2">
      <c r="A1334">
        <v>3926</v>
      </c>
      <c r="B1334" s="43">
        <v>717</v>
      </c>
      <c r="C1334" s="43">
        <v>717</v>
      </c>
      <c r="D1334" s="43">
        <v>335</v>
      </c>
      <c r="E1334" s="31">
        <v>0.46700000000000003</v>
      </c>
      <c r="F1334" s="31">
        <v>0.251</v>
      </c>
      <c r="G1334" s="31">
        <v>0.26200000000000001</v>
      </c>
      <c r="H1334" s="31">
        <v>0.19400000000000001</v>
      </c>
      <c r="I1334" s="31">
        <v>0.27300000000000002</v>
      </c>
      <c r="J1334" s="31">
        <v>0.47652916099999998</v>
      </c>
      <c r="K1334" s="31">
        <v>0.02</v>
      </c>
      <c r="L1334" s="29">
        <f t="shared" si="20"/>
        <v>2.498979591836735</v>
      </c>
    </row>
    <row r="1335" spans="1:12" x14ac:dyDescent="0.2">
      <c r="A1335">
        <v>3927</v>
      </c>
      <c r="B1335" s="43">
        <v>243</v>
      </c>
      <c r="C1335" s="43">
        <v>243</v>
      </c>
      <c r="D1335" s="43">
        <v>153</v>
      </c>
      <c r="E1335" s="31">
        <v>0.63</v>
      </c>
      <c r="F1335" s="31">
        <v>0.156</v>
      </c>
      <c r="G1335" s="31">
        <v>0.214</v>
      </c>
      <c r="H1335" s="31">
        <v>0.26700000000000002</v>
      </c>
      <c r="I1335" s="31">
        <v>0.36199999999999999</v>
      </c>
      <c r="J1335" s="31">
        <v>0.62962963000000005</v>
      </c>
      <c r="K1335" s="31">
        <v>0</v>
      </c>
      <c r="L1335" s="29">
        <f t="shared" si="20"/>
        <v>2.8330000000000002</v>
      </c>
    </row>
    <row r="1336" spans="1:12" x14ac:dyDescent="0.2">
      <c r="A1336">
        <v>3929</v>
      </c>
      <c r="B1336" s="43">
        <v>262</v>
      </c>
      <c r="C1336" s="43">
        <v>262</v>
      </c>
      <c r="D1336" s="43">
        <v>166</v>
      </c>
      <c r="E1336" s="31">
        <v>0.63400000000000001</v>
      </c>
      <c r="F1336" s="31">
        <v>0.16400000000000001</v>
      </c>
      <c r="G1336" s="31">
        <v>0.19800000000000001</v>
      </c>
      <c r="H1336" s="31">
        <v>0.29399999999999998</v>
      </c>
      <c r="I1336" s="31">
        <v>0.34</v>
      </c>
      <c r="J1336" s="31">
        <v>0.63601532599999999</v>
      </c>
      <c r="K1336" s="31">
        <v>4.0000000000000001E-3</v>
      </c>
      <c r="L1336" s="29">
        <f t="shared" si="20"/>
        <v>2.8132530120481927</v>
      </c>
    </row>
    <row r="1337" spans="1:12" x14ac:dyDescent="0.2">
      <c r="A1337">
        <v>3930</v>
      </c>
      <c r="B1337" s="43">
        <v>339</v>
      </c>
      <c r="C1337" s="43">
        <v>339</v>
      </c>
      <c r="D1337" s="43">
        <v>168</v>
      </c>
      <c r="E1337" s="31">
        <v>0.496</v>
      </c>
      <c r="F1337" s="31">
        <v>0.23899999999999999</v>
      </c>
      <c r="G1337" s="31">
        <v>0.26300000000000001</v>
      </c>
      <c r="H1337" s="31">
        <v>0.20399999999999999</v>
      </c>
      <c r="I1337" s="31">
        <v>0.29199999999999998</v>
      </c>
      <c r="J1337" s="31">
        <v>0.49704142000000001</v>
      </c>
      <c r="K1337" s="31">
        <v>3.0000000000000001E-3</v>
      </c>
      <c r="L1337" s="29">
        <f t="shared" si="20"/>
        <v>2.5526579739217654</v>
      </c>
    </row>
    <row r="1338" spans="1:12" x14ac:dyDescent="0.2">
      <c r="A1338">
        <v>3932</v>
      </c>
      <c r="B1338" s="43">
        <v>26</v>
      </c>
      <c r="C1338" s="43">
        <v>26</v>
      </c>
      <c r="D1338" s="43">
        <v>7</v>
      </c>
      <c r="E1338" s="31">
        <v>0.26900000000000002</v>
      </c>
      <c r="F1338" s="31">
        <v>0.42299999999999999</v>
      </c>
      <c r="G1338" s="31">
        <v>0.23100000000000001</v>
      </c>
      <c r="H1338" s="31">
        <v>0.115</v>
      </c>
      <c r="I1338" s="31">
        <v>0.154</v>
      </c>
      <c r="J1338" s="31">
        <v>0.29166666699999999</v>
      </c>
      <c r="K1338" s="31">
        <v>7.6999999999999999E-2</v>
      </c>
      <c r="L1338" s="29">
        <f t="shared" si="20"/>
        <v>2</v>
      </c>
    </row>
    <row r="1339" spans="1:12" x14ac:dyDescent="0.2">
      <c r="A1339">
        <v>3937</v>
      </c>
      <c r="B1339" s="43">
        <v>1002</v>
      </c>
      <c r="C1339" s="43">
        <v>1002</v>
      </c>
      <c r="D1339" s="43">
        <v>620</v>
      </c>
      <c r="E1339" s="31">
        <v>0.61899999999999999</v>
      </c>
      <c r="F1339" s="31">
        <v>0.17399999999999999</v>
      </c>
      <c r="G1339" s="31">
        <v>0.19800000000000001</v>
      </c>
      <c r="H1339" s="31">
        <v>0.26800000000000002</v>
      </c>
      <c r="I1339" s="31">
        <v>0.35</v>
      </c>
      <c r="J1339" s="31">
        <v>0.625</v>
      </c>
      <c r="K1339" s="31">
        <v>0.01</v>
      </c>
      <c r="L1339" s="29">
        <f t="shared" si="20"/>
        <v>2.8020202020202021</v>
      </c>
    </row>
    <row r="1340" spans="1:12" x14ac:dyDescent="0.2">
      <c r="A1340">
        <v>3939</v>
      </c>
      <c r="B1340" s="43">
        <v>755</v>
      </c>
      <c r="C1340" s="43">
        <v>755</v>
      </c>
      <c r="D1340" s="43">
        <v>356</v>
      </c>
      <c r="E1340" s="31">
        <v>0.47199999999999998</v>
      </c>
      <c r="F1340" s="31">
        <v>0.24199999999999999</v>
      </c>
      <c r="G1340" s="31">
        <v>0.27500000000000002</v>
      </c>
      <c r="H1340" s="31">
        <v>0.21299999999999999</v>
      </c>
      <c r="I1340" s="31">
        <v>0.25800000000000001</v>
      </c>
      <c r="J1340" s="31">
        <v>0.47657295900000002</v>
      </c>
      <c r="K1340" s="31">
        <v>1.0999999999999999E-2</v>
      </c>
      <c r="L1340" s="29">
        <f t="shared" si="20"/>
        <v>2.4903943377148634</v>
      </c>
    </row>
    <row r="1341" spans="1:12" x14ac:dyDescent="0.2">
      <c r="A1341">
        <v>3941</v>
      </c>
      <c r="B1341" s="43">
        <v>296</v>
      </c>
      <c r="C1341" s="43">
        <v>296</v>
      </c>
      <c r="D1341" s="43">
        <v>228</v>
      </c>
      <c r="E1341" s="31">
        <v>0.77</v>
      </c>
      <c r="F1341" s="31">
        <v>7.8E-2</v>
      </c>
      <c r="G1341" s="31">
        <v>0.152</v>
      </c>
      <c r="H1341" s="31">
        <v>0.27400000000000002</v>
      </c>
      <c r="I1341" s="31">
        <v>0.497</v>
      </c>
      <c r="J1341" s="31">
        <v>0.77027027000000003</v>
      </c>
      <c r="K1341" s="31">
        <v>0</v>
      </c>
      <c r="L1341" s="29">
        <f t="shared" si="20"/>
        <v>3.1920000000000002</v>
      </c>
    </row>
    <row r="1342" spans="1:12" x14ac:dyDescent="0.2">
      <c r="A1342">
        <v>3942</v>
      </c>
      <c r="B1342" s="43">
        <v>332</v>
      </c>
      <c r="C1342" s="43">
        <v>332</v>
      </c>
      <c r="D1342" s="43">
        <v>124</v>
      </c>
      <c r="E1342" s="31">
        <v>0.373</v>
      </c>
      <c r="F1342" s="31">
        <v>0.26800000000000002</v>
      </c>
      <c r="G1342" s="31">
        <v>0.34599999999999997</v>
      </c>
      <c r="H1342" s="31">
        <v>0.23200000000000001</v>
      </c>
      <c r="I1342" s="31">
        <v>0.14199999999999999</v>
      </c>
      <c r="J1342" s="31">
        <v>0.37804877999999997</v>
      </c>
      <c r="K1342" s="31">
        <v>1.2E-2</v>
      </c>
      <c r="L1342" s="29">
        <f t="shared" si="20"/>
        <v>2.2510121457489882</v>
      </c>
    </row>
    <row r="1343" spans="1:12" x14ac:dyDescent="0.2">
      <c r="A1343">
        <v>3958</v>
      </c>
      <c r="B1343" s="43">
        <v>394</v>
      </c>
      <c r="C1343" s="43">
        <v>394</v>
      </c>
      <c r="D1343" s="43">
        <v>306</v>
      </c>
      <c r="E1343" s="31">
        <v>0.77700000000000002</v>
      </c>
      <c r="F1343" s="31">
        <v>8.4000000000000005E-2</v>
      </c>
      <c r="G1343" s="31">
        <v>0.127</v>
      </c>
      <c r="H1343" s="31">
        <v>0.19</v>
      </c>
      <c r="I1343" s="31">
        <v>0.58599999999999997</v>
      </c>
      <c r="J1343" s="31">
        <v>0.78663239100000004</v>
      </c>
      <c r="K1343" s="31">
        <v>1.2999999999999999E-2</v>
      </c>
      <c r="L1343" s="29">
        <f t="shared" si="20"/>
        <v>3.29483282674772</v>
      </c>
    </row>
    <row r="1344" spans="1:12" x14ac:dyDescent="0.2">
      <c r="A1344">
        <v>3960</v>
      </c>
      <c r="B1344" s="43">
        <v>333</v>
      </c>
      <c r="C1344" s="43">
        <v>333</v>
      </c>
      <c r="D1344" s="43">
        <v>192</v>
      </c>
      <c r="E1344" s="31">
        <v>0.57699999999999996</v>
      </c>
      <c r="F1344" s="31">
        <v>0.19500000000000001</v>
      </c>
      <c r="G1344" s="31">
        <v>0.17699999999999999</v>
      </c>
      <c r="H1344" s="31">
        <v>0.28799999999999998</v>
      </c>
      <c r="I1344" s="31">
        <v>0.28799999999999998</v>
      </c>
      <c r="J1344" s="31">
        <v>0.607594937</v>
      </c>
      <c r="K1344" s="31">
        <v>5.0999999999999997E-2</v>
      </c>
      <c r="L1344" s="29">
        <f t="shared" si="20"/>
        <v>2.7028451001053737</v>
      </c>
    </row>
    <row r="1345" spans="1:12" x14ac:dyDescent="0.2">
      <c r="A1345">
        <v>3961</v>
      </c>
      <c r="B1345" s="43">
        <v>310</v>
      </c>
      <c r="C1345" s="43">
        <v>310</v>
      </c>
      <c r="D1345" s="43">
        <v>55</v>
      </c>
      <c r="E1345" s="31">
        <v>0.17699999999999999</v>
      </c>
      <c r="F1345" s="31">
        <v>0.497</v>
      </c>
      <c r="G1345" s="31">
        <v>0.30599999999999999</v>
      </c>
      <c r="H1345" s="31">
        <v>0.13200000000000001</v>
      </c>
      <c r="I1345" s="31">
        <v>4.4999999999999998E-2</v>
      </c>
      <c r="J1345" s="31">
        <v>0.180921053</v>
      </c>
      <c r="K1345" s="31">
        <v>1.9E-2</v>
      </c>
      <c r="L1345" s="29">
        <f t="shared" si="20"/>
        <v>1.7176350662589193</v>
      </c>
    </row>
    <row r="1346" spans="1:12" x14ac:dyDescent="0.2">
      <c r="A1346">
        <v>3962</v>
      </c>
      <c r="B1346" s="43">
        <v>385</v>
      </c>
      <c r="C1346" s="43">
        <v>385</v>
      </c>
      <c r="D1346" s="43">
        <v>234</v>
      </c>
      <c r="E1346" s="31">
        <v>0.60799999999999998</v>
      </c>
      <c r="F1346" s="31">
        <v>0.13800000000000001</v>
      </c>
      <c r="G1346" s="31">
        <v>0.24399999999999999</v>
      </c>
      <c r="H1346" s="31">
        <v>0.255</v>
      </c>
      <c r="I1346" s="31">
        <v>0.35299999999999998</v>
      </c>
      <c r="J1346" s="31">
        <v>0.61417322799999996</v>
      </c>
      <c r="K1346" s="31">
        <v>0.01</v>
      </c>
      <c r="L1346" s="29">
        <f t="shared" si="20"/>
        <v>2.8313131313131312</v>
      </c>
    </row>
    <row r="1347" spans="1:12" x14ac:dyDescent="0.2">
      <c r="A1347">
        <v>3964</v>
      </c>
      <c r="B1347" s="43">
        <v>218</v>
      </c>
      <c r="C1347" s="43">
        <v>218</v>
      </c>
      <c r="D1347" s="43">
        <v>74</v>
      </c>
      <c r="E1347" s="31">
        <v>0.33900000000000002</v>
      </c>
      <c r="F1347" s="31">
        <v>0.32600000000000001</v>
      </c>
      <c r="G1347" s="31">
        <v>0.32600000000000001</v>
      </c>
      <c r="H1347" s="31">
        <v>0.22</v>
      </c>
      <c r="I1347" s="31">
        <v>0.11899999999999999</v>
      </c>
      <c r="J1347" s="31">
        <v>0.342592593</v>
      </c>
      <c r="K1347" s="31">
        <v>8.9999999999999993E-3</v>
      </c>
      <c r="L1347" s="29">
        <f t="shared" ref="L1347:L1410" si="21">(F1347+2*G1347+3*H1347+4*I1347)/(1-K1347)</f>
        <v>2.1331987891019173</v>
      </c>
    </row>
    <row r="1348" spans="1:12" x14ac:dyDescent="0.2">
      <c r="A1348">
        <v>3965</v>
      </c>
      <c r="B1348" s="43">
        <v>392</v>
      </c>
      <c r="C1348" s="43">
        <v>392</v>
      </c>
      <c r="D1348" s="43">
        <v>196</v>
      </c>
      <c r="E1348" s="31">
        <v>0.5</v>
      </c>
      <c r="F1348" s="31">
        <v>0.18099999999999999</v>
      </c>
      <c r="G1348" s="31">
        <v>0.309</v>
      </c>
      <c r="H1348" s="31">
        <v>0.25800000000000001</v>
      </c>
      <c r="I1348" s="31">
        <v>0.24199999999999999</v>
      </c>
      <c r="J1348" s="31">
        <v>0.50515463900000002</v>
      </c>
      <c r="K1348" s="31">
        <v>0.01</v>
      </c>
      <c r="L1348" s="29">
        <f t="shared" si="21"/>
        <v>2.5666666666666664</v>
      </c>
    </row>
    <row r="1349" spans="1:12" x14ac:dyDescent="0.2">
      <c r="A1349">
        <v>3968</v>
      </c>
      <c r="B1349" s="43">
        <v>352</v>
      </c>
      <c r="C1349" s="43">
        <v>352</v>
      </c>
      <c r="D1349" s="43">
        <v>139</v>
      </c>
      <c r="E1349" s="31">
        <v>0.39500000000000002</v>
      </c>
      <c r="F1349" s="31">
        <v>0.28699999999999998</v>
      </c>
      <c r="G1349" s="31">
        <v>0.29499999999999998</v>
      </c>
      <c r="H1349" s="31">
        <v>0.216</v>
      </c>
      <c r="I1349" s="31">
        <v>0.17899999999999999</v>
      </c>
      <c r="J1349" s="31">
        <v>0.40406976700000002</v>
      </c>
      <c r="K1349" s="31">
        <v>2.3E-2</v>
      </c>
      <c r="L1349" s="29">
        <f t="shared" si="21"/>
        <v>2.2937563971340835</v>
      </c>
    </row>
    <row r="1350" spans="1:12" x14ac:dyDescent="0.2">
      <c r="A1350">
        <v>3969</v>
      </c>
      <c r="B1350" s="43">
        <v>321</v>
      </c>
      <c r="C1350" s="43">
        <v>321</v>
      </c>
      <c r="D1350" s="43">
        <v>114</v>
      </c>
      <c r="E1350" s="31">
        <v>0.35499999999999998</v>
      </c>
      <c r="F1350" s="31">
        <v>0.308</v>
      </c>
      <c r="G1350" s="31">
        <v>0.32400000000000001</v>
      </c>
      <c r="H1350" s="31">
        <v>0.23100000000000001</v>
      </c>
      <c r="I1350" s="31">
        <v>0.125</v>
      </c>
      <c r="J1350" s="31">
        <v>0.35962145099999998</v>
      </c>
      <c r="K1350" s="31">
        <v>1.2E-2</v>
      </c>
      <c r="L1350" s="29">
        <f t="shared" si="21"/>
        <v>2.1751012145748989</v>
      </c>
    </row>
    <row r="1351" spans="1:12" x14ac:dyDescent="0.2">
      <c r="A1351">
        <v>3970</v>
      </c>
      <c r="B1351" s="43">
        <v>253</v>
      </c>
      <c r="C1351" s="43">
        <v>253</v>
      </c>
      <c r="D1351" s="43">
        <v>92</v>
      </c>
      <c r="E1351" s="31">
        <v>0.36399999999999999</v>
      </c>
      <c r="F1351" s="31">
        <v>0.34799999999999998</v>
      </c>
      <c r="G1351" s="31">
        <v>0.27300000000000002</v>
      </c>
      <c r="H1351" s="31">
        <v>0.22900000000000001</v>
      </c>
      <c r="I1351" s="31">
        <v>0.13400000000000001</v>
      </c>
      <c r="J1351" s="31">
        <v>0.36947791200000002</v>
      </c>
      <c r="K1351" s="31">
        <v>1.6E-2</v>
      </c>
      <c r="L1351" s="29">
        <f t="shared" si="21"/>
        <v>2.1514227642276422</v>
      </c>
    </row>
    <row r="1352" spans="1:12" x14ac:dyDescent="0.2">
      <c r="A1352">
        <v>3971</v>
      </c>
      <c r="B1352" s="43">
        <v>241</v>
      </c>
      <c r="C1352" s="43">
        <v>241</v>
      </c>
      <c r="D1352" s="43">
        <v>91</v>
      </c>
      <c r="E1352" s="31">
        <v>0.378</v>
      </c>
      <c r="F1352" s="31">
        <v>0.34</v>
      </c>
      <c r="G1352" s="31">
        <v>0.27</v>
      </c>
      <c r="H1352" s="31">
        <v>0.19900000000000001</v>
      </c>
      <c r="I1352" s="31">
        <v>0.17799999999999999</v>
      </c>
      <c r="J1352" s="31">
        <v>0.382352941</v>
      </c>
      <c r="K1352" s="31">
        <v>1.2E-2</v>
      </c>
      <c r="L1352" s="29">
        <f t="shared" si="21"/>
        <v>2.2155870445344132</v>
      </c>
    </row>
    <row r="1353" spans="1:12" x14ac:dyDescent="0.2">
      <c r="A1353">
        <v>3974</v>
      </c>
      <c r="B1353" s="43">
        <v>261</v>
      </c>
      <c r="C1353" s="43">
        <v>261</v>
      </c>
      <c r="D1353" s="43">
        <v>162</v>
      </c>
      <c r="E1353" s="31">
        <v>0.621</v>
      </c>
      <c r="F1353" s="31">
        <v>7.2999999999999995E-2</v>
      </c>
      <c r="G1353" s="31">
        <v>0.13800000000000001</v>
      </c>
      <c r="H1353" s="31">
        <v>0.25700000000000001</v>
      </c>
      <c r="I1353" s="31">
        <v>0.36399999999999999</v>
      </c>
      <c r="J1353" s="31">
        <v>0.74654377900000002</v>
      </c>
      <c r="K1353" s="31">
        <v>0.16900000000000001</v>
      </c>
      <c r="L1353" s="29">
        <f t="shared" si="21"/>
        <v>3.0998796630565586</v>
      </c>
    </row>
    <row r="1354" spans="1:12" x14ac:dyDescent="0.2">
      <c r="A1354">
        <v>3977</v>
      </c>
      <c r="B1354" s="43">
        <v>176</v>
      </c>
      <c r="C1354" s="43">
        <v>176</v>
      </c>
      <c r="D1354" s="43">
        <v>96</v>
      </c>
      <c r="E1354" s="31">
        <v>0.54500000000000004</v>
      </c>
      <c r="F1354" s="31">
        <v>0.17599999999999999</v>
      </c>
      <c r="G1354" s="31">
        <v>0.27800000000000002</v>
      </c>
      <c r="H1354" s="31">
        <v>0.27300000000000002</v>
      </c>
      <c r="I1354" s="31">
        <v>0.27300000000000002</v>
      </c>
      <c r="J1354" s="31">
        <v>0.54545454500000001</v>
      </c>
      <c r="K1354" s="31">
        <v>0</v>
      </c>
      <c r="L1354" s="29">
        <f t="shared" si="21"/>
        <v>2.6430000000000002</v>
      </c>
    </row>
    <row r="1355" spans="1:12" x14ac:dyDescent="0.2">
      <c r="A1355">
        <v>3994</v>
      </c>
      <c r="B1355" s="43">
        <v>372</v>
      </c>
      <c r="C1355" s="43">
        <v>372</v>
      </c>
      <c r="D1355" s="43">
        <v>213</v>
      </c>
      <c r="E1355" s="31">
        <v>0.57299999999999995</v>
      </c>
      <c r="F1355" s="31">
        <v>0.19600000000000001</v>
      </c>
      <c r="G1355" s="31">
        <v>0.215</v>
      </c>
      <c r="H1355" s="31">
        <v>0.245</v>
      </c>
      <c r="I1355" s="31">
        <v>0.32800000000000001</v>
      </c>
      <c r="J1355" s="31">
        <v>0.58196721299999998</v>
      </c>
      <c r="K1355" s="31">
        <v>1.6E-2</v>
      </c>
      <c r="L1355" s="29">
        <f t="shared" si="21"/>
        <v>2.7164634146341466</v>
      </c>
    </row>
    <row r="1356" spans="1:12" x14ac:dyDescent="0.2">
      <c r="A1356">
        <v>3995</v>
      </c>
      <c r="B1356" s="43">
        <v>237</v>
      </c>
      <c r="C1356" s="43">
        <v>237</v>
      </c>
      <c r="D1356" s="43">
        <v>78</v>
      </c>
      <c r="E1356" s="31">
        <v>0.32900000000000001</v>
      </c>
      <c r="F1356" s="31">
        <v>0.36699999999999999</v>
      </c>
      <c r="G1356" s="31">
        <v>0.29499999999999998</v>
      </c>
      <c r="H1356" s="31">
        <v>0.152</v>
      </c>
      <c r="I1356" s="31">
        <v>0.17699999999999999</v>
      </c>
      <c r="J1356" s="31">
        <v>0.33191489400000002</v>
      </c>
      <c r="K1356" s="31">
        <v>8.0000000000000002E-3</v>
      </c>
      <c r="L1356" s="29">
        <f t="shared" si="21"/>
        <v>2.138104838709677</v>
      </c>
    </row>
    <row r="1357" spans="1:12" x14ac:dyDescent="0.2">
      <c r="A1357">
        <v>3996</v>
      </c>
      <c r="B1357" s="43">
        <v>221</v>
      </c>
      <c r="C1357" s="43">
        <v>221</v>
      </c>
      <c r="D1357" s="43">
        <v>137</v>
      </c>
      <c r="E1357" s="31">
        <v>0.62</v>
      </c>
      <c r="F1357" s="31">
        <v>0.113</v>
      </c>
      <c r="G1357" s="31">
        <v>0.26700000000000002</v>
      </c>
      <c r="H1357" s="31">
        <v>0.35299999999999998</v>
      </c>
      <c r="I1357" s="31">
        <v>0.26700000000000002</v>
      </c>
      <c r="J1357" s="31">
        <v>0.61990950199999995</v>
      </c>
      <c r="K1357" s="31">
        <v>0</v>
      </c>
      <c r="L1357" s="29">
        <f t="shared" si="21"/>
        <v>2.774</v>
      </c>
    </row>
    <row r="1358" spans="1:12" x14ac:dyDescent="0.2">
      <c r="A1358">
        <v>3997</v>
      </c>
      <c r="B1358" s="43">
        <v>555</v>
      </c>
      <c r="C1358" s="43">
        <v>555</v>
      </c>
      <c r="D1358" s="43">
        <v>264</v>
      </c>
      <c r="E1358" s="31">
        <v>0.47599999999999998</v>
      </c>
      <c r="F1358" s="31">
        <v>0.249</v>
      </c>
      <c r="G1358" s="31">
        <v>0.26700000000000002</v>
      </c>
      <c r="H1358" s="31">
        <v>0.22500000000000001</v>
      </c>
      <c r="I1358" s="31">
        <v>0.25</v>
      </c>
      <c r="J1358" s="31">
        <v>0.48</v>
      </c>
      <c r="K1358" s="31">
        <v>8.9999999999999993E-3</v>
      </c>
      <c r="L1358" s="29">
        <f t="shared" si="21"/>
        <v>2.4803229061553989</v>
      </c>
    </row>
    <row r="1359" spans="1:12" x14ac:dyDescent="0.2">
      <c r="A1359">
        <v>4000</v>
      </c>
      <c r="B1359" s="43">
        <v>414</v>
      </c>
      <c r="C1359" s="43">
        <v>414</v>
      </c>
      <c r="D1359" s="43">
        <v>164</v>
      </c>
      <c r="E1359" s="31">
        <v>0.39600000000000002</v>
      </c>
      <c r="F1359" s="31">
        <v>0.33100000000000002</v>
      </c>
      <c r="G1359" s="31">
        <v>0.27300000000000002</v>
      </c>
      <c r="H1359" s="31">
        <v>0.26800000000000002</v>
      </c>
      <c r="I1359" s="31">
        <v>0.128</v>
      </c>
      <c r="J1359" s="31">
        <v>0.39613526599999999</v>
      </c>
      <c r="K1359" s="31">
        <v>0</v>
      </c>
      <c r="L1359" s="29">
        <f t="shared" si="21"/>
        <v>2.1930000000000001</v>
      </c>
    </row>
    <row r="1360" spans="1:12" x14ac:dyDescent="0.2">
      <c r="A1360">
        <v>4004</v>
      </c>
      <c r="B1360" s="43">
        <v>235</v>
      </c>
      <c r="C1360" s="43">
        <v>235</v>
      </c>
      <c r="D1360" s="43">
        <v>124</v>
      </c>
      <c r="E1360" s="31">
        <v>0.52800000000000002</v>
      </c>
      <c r="F1360" s="31">
        <v>0.23799999999999999</v>
      </c>
      <c r="G1360" s="31">
        <v>0.23</v>
      </c>
      <c r="H1360" s="31">
        <v>0.26400000000000001</v>
      </c>
      <c r="I1360" s="31">
        <v>0.26400000000000001</v>
      </c>
      <c r="J1360" s="31">
        <v>0.52991452999999999</v>
      </c>
      <c r="K1360" s="31">
        <v>4.0000000000000001E-3</v>
      </c>
      <c r="L1360" s="29">
        <f t="shared" si="21"/>
        <v>2.5562248995983938</v>
      </c>
    </row>
    <row r="1361" spans="1:12" x14ac:dyDescent="0.2">
      <c r="A1361">
        <v>4011</v>
      </c>
      <c r="B1361" s="43">
        <v>95</v>
      </c>
      <c r="C1361" s="43">
        <v>95</v>
      </c>
      <c r="D1361" s="43">
        <v>52</v>
      </c>
      <c r="E1361" s="31">
        <v>0.54700000000000004</v>
      </c>
      <c r="F1361" s="31">
        <v>0.16800000000000001</v>
      </c>
      <c r="G1361" s="31">
        <v>0.253</v>
      </c>
      <c r="H1361" s="31">
        <v>0.21099999999999999</v>
      </c>
      <c r="I1361" s="31">
        <v>0.33700000000000002</v>
      </c>
      <c r="J1361" s="31">
        <v>0.56521739100000001</v>
      </c>
      <c r="K1361" s="31">
        <v>3.2000000000000001E-2</v>
      </c>
      <c r="L1361" s="29">
        <f t="shared" si="21"/>
        <v>2.7427685950413228</v>
      </c>
    </row>
    <row r="1362" spans="1:12" x14ac:dyDescent="0.2">
      <c r="A1362">
        <v>4013</v>
      </c>
      <c r="B1362" s="43">
        <v>320</v>
      </c>
      <c r="C1362" s="43">
        <v>320</v>
      </c>
      <c r="D1362" s="43">
        <v>153</v>
      </c>
      <c r="E1362" s="31">
        <v>0.47799999999999998</v>
      </c>
      <c r="F1362" s="31">
        <v>0.23400000000000001</v>
      </c>
      <c r="G1362" s="31">
        <v>0.28399999999999997</v>
      </c>
      <c r="H1362" s="31">
        <v>0.29399999999999998</v>
      </c>
      <c r="I1362" s="31">
        <v>0.184</v>
      </c>
      <c r="J1362" s="31">
        <v>0.47962382399999998</v>
      </c>
      <c r="K1362" s="31">
        <v>3.0000000000000001E-3</v>
      </c>
      <c r="L1362" s="29">
        <f t="shared" si="21"/>
        <v>2.4272818455366099</v>
      </c>
    </row>
    <row r="1363" spans="1:12" x14ac:dyDescent="0.2">
      <c r="A1363">
        <v>4014</v>
      </c>
      <c r="B1363" s="43">
        <v>162</v>
      </c>
      <c r="C1363" s="43">
        <v>162</v>
      </c>
      <c r="D1363" s="43">
        <v>92</v>
      </c>
      <c r="E1363" s="31">
        <v>0.56799999999999995</v>
      </c>
      <c r="F1363" s="31">
        <v>0.14799999999999999</v>
      </c>
      <c r="G1363" s="31">
        <v>0.26500000000000001</v>
      </c>
      <c r="H1363" s="31">
        <v>0.29599999999999999</v>
      </c>
      <c r="I1363" s="31">
        <v>0.27200000000000002</v>
      </c>
      <c r="J1363" s="31">
        <v>0.57861635199999994</v>
      </c>
      <c r="K1363" s="31">
        <v>1.9E-2</v>
      </c>
      <c r="L1363" s="29">
        <f t="shared" si="21"/>
        <v>2.705402650356779</v>
      </c>
    </row>
    <row r="1364" spans="1:12" x14ac:dyDescent="0.2">
      <c r="A1364">
        <v>4015</v>
      </c>
      <c r="B1364" s="43">
        <v>169</v>
      </c>
      <c r="C1364" s="43">
        <v>169</v>
      </c>
      <c r="D1364" s="43">
        <v>84</v>
      </c>
      <c r="E1364" s="31">
        <v>0.497</v>
      </c>
      <c r="F1364" s="31">
        <v>0.189</v>
      </c>
      <c r="G1364" s="31">
        <v>0.28999999999999998</v>
      </c>
      <c r="H1364" s="31">
        <v>0.30199999999999999</v>
      </c>
      <c r="I1364" s="31">
        <v>0.19500000000000001</v>
      </c>
      <c r="J1364" s="31">
        <v>0.50909090899999998</v>
      </c>
      <c r="K1364" s="31">
        <v>2.4E-2</v>
      </c>
      <c r="L1364" s="29">
        <f t="shared" si="21"/>
        <v>2.5153688524590163</v>
      </c>
    </row>
    <row r="1365" spans="1:12" x14ac:dyDescent="0.2">
      <c r="A1365">
        <v>4016</v>
      </c>
      <c r="B1365" s="43">
        <v>237</v>
      </c>
      <c r="C1365" s="43">
        <v>237</v>
      </c>
      <c r="D1365" s="43">
        <v>132</v>
      </c>
      <c r="E1365" s="31">
        <v>0.55700000000000005</v>
      </c>
      <c r="F1365" s="31">
        <v>0.13500000000000001</v>
      </c>
      <c r="G1365" s="31">
        <v>0.29499999999999998</v>
      </c>
      <c r="H1365" s="31">
        <v>0.33800000000000002</v>
      </c>
      <c r="I1365" s="31">
        <v>0.219</v>
      </c>
      <c r="J1365" s="31">
        <v>0.56410256400000003</v>
      </c>
      <c r="K1365" s="31">
        <v>1.2999999999999999E-2</v>
      </c>
      <c r="L1365" s="29">
        <f t="shared" si="21"/>
        <v>2.6494427558257345</v>
      </c>
    </row>
    <row r="1366" spans="1:12" x14ac:dyDescent="0.2">
      <c r="A1366">
        <v>4017</v>
      </c>
      <c r="B1366" s="43">
        <v>382</v>
      </c>
      <c r="C1366" s="43">
        <v>382</v>
      </c>
      <c r="D1366" s="43">
        <v>267</v>
      </c>
      <c r="E1366" s="31">
        <v>0.69899999999999995</v>
      </c>
      <c r="F1366" s="31">
        <v>0.105</v>
      </c>
      <c r="G1366" s="31">
        <v>0.188</v>
      </c>
      <c r="H1366" s="31">
        <v>0.28299999999999997</v>
      </c>
      <c r="I1366" s="31">
        <v>0.41599999999999998</v>
      </c>
      <c r="J1366" s="31">
        <v>0.70448548799999999</v>
      </c>
      <c r="K1366" s="31">
        <v>8.0000000000000002E-3</v>
      </c>
      <c r="L1366" s="29">
        <f t="shared" si="21"/>
        <v>3.0181451612903225</v>
      </c>
    </row>
    <row r="1367" spans="1:12" x14ac:dyDescent="0.2">
      <c r="A1367">
        <v>4018</v>
      </c>
      <c r="B1367" s="43">
        <v>192</v>
      </c>
      <c r="C1367" s="43">
        <v>192</v>
      </c>
      <c r="D1367" s="43">
        <v>130</v>
      </c>
      <c r="E1367" s="31">
        <v>0.67700000000000005</v>
      </c>
      <c r="F1367" s="31">
        <v>0.104</v>
      </c>
      <c r="G1367" s="31">
        <v>0.20300000000000001</v>
      </c>
      <c r="H1367" s="31">
        <v>0.23400000000000001</v>
      </c>
      <c r="I1367" s="31">
        <v>0.443</v>
      </c>
      <c r="J1367" s="31">
        <v>0.68783068800000002</v>
      </c>
      <c r="K1367" s="31">
        <v>1.6E-2</v>
      </c>
      <c r="L1367" s="29">
        <f t="shared" si="21"/>
        <v>3.0325203252032522</v>
      </c>
    </row>
    <row r="1368" spans="1:12" x14ac:dyDescent="0.2">
      <c r="A1368">
        <v>4021</v>
      </c>
      <c r="B1368" s="43">
        <v>925</v>
      </c>
      <c r="C1368" s="43">
        <v>925</v>
      </c>
      <c r="D1368" s="43">
        <v>576</v>
      </c>
      <c r="E1368" s="31">
        <v>0.623</v>
      </c>
      <c r="F1368" s="31">
        <v>0.14499999999999999</v>
      </c>
      <c r="G1368" s="31">
        <v>0.21299999999999999</v>
      </c>
      <c r="H1368" s="31">
        <v>0.216</v>
      </c>
      <c r="I1368" s="31">
        <v>0.40600000000000003</v>
      </c>
      <c r="J1368" s="31">
        <v>0.63506063899999998</v>
      </c>
      <c r="K1368" s="31">
        <v>1.9E-2</v>
      </c>
      <c r="L1368" s="29">
        <f t="shared" si="21"/>
        <v>2.8980632008154945</v>
      </c>
    </row>
    <row r="1369" spans="1:12" x14ac:dyDescent="0.2">
      <c r="A1369">
        <v>4028</v>
      </c>
      <c r="B1369" s="43">
        <v>904</v>
      </c>
      <c r="C1369" s="43">
        <v>904</v>
      </c>
      <c r="D1369" s="43">
        <v>487</v>
      </c>
      <c r="E1369" s="31">
        <v>0.53900000000000003</v>
      </c>
      <c r="F1369" s="31">
        <v>0.19500000000000001</v>
      </c>
      <c r="G1369" s="31">
        <v>0.26</v>
      </c>
      <c r="H1369" s="31">
        <v>0.25800000000000001</v>
      </c>
      <c r="I1369" s="31">
        <v>0.28100000000000003</v>
      </c>
      <c r="J1369" s="31">
        <v>0.54231625800000005</v>
      </c>
      <c r="K1369" s="31">
        <v>7.0000000000000001E-3</v>
      </c>
      <c r="L1369" s="29">
        <f t="shared" si="21"/>
        <v>2.6314199395770399</v>
      </c>
    </row>
    <row r="1370" spans="1:12" x14ac:dyDescent="0.2">
      <c r="A1370">
        <v>4029</v>
      </c>
      <c r="B1370" s="43">
        <v>234</v>
      </c>
      <c r="C1370" s="43">
        <v>234</v>
      </c>
      <c r="D1370" s="43">
        <v>141</v>
      </c>
      <c r="E1370" s="31">
        <v>0.60299999999999998</v>
      </c>
      <c r="F1370" s="31">
        <v>0.115</v>
      </c>
      <c r="G1370" s="31">
        <v>0.26900000000000002</v>
      </c>
      <c r="H1370" s="31">
        <v>0.308</v>
      </c>
      <c r="I1370" s="31">
        <v>0.29499999999999998</v>
      </c>
      <c r="J1370" s="31">
        <v>0.61038961000000003</v>
      </c>
      <c r="K1370" s="31">
        <v>1.2999999999999999E-2</v>
      </c>
      <c r="L1370" s="29">
        <f t="shared" si="21"/>
        <v>2.7933130699088142</v>
      </c>
    </row>
    <row r="1371" spans="1:12" x14ac:dyDescent="0.2">
      <c r="A1371">
        <v>4031</v>
      </c>
      <c r="B1371" s="43">
        <v>197</v>
      </c>
      <c r="C1371" s="43">
        <v>197</v>
      </c>
      <c r="D1371" s="43">
        <v>41</v>
      </c>
      <c r="E1371" s="31">
        <v>0.20799999999999999</v>
      </c>
      <c r="F1371" s="31">
        <v>0.45700000000000002</v>
      </c>
      <c r="G1371" s="31">
        <v>0.32500000000000001</v>
      </c>
      <c r="H1371" s="31">
        <v>0.14699999999999999</v>
      </c>
      <c r="I1371" s="31">
        <v>6.0999999999999999E-2</v>
      </c>
      <c r="J1371" s="31">
        <v>0.21025641</v>
      </c>
      <c r="K1371" s="31">
        <v>0.01</v>
      </c>
      <c r="L1371" s="29">
        <f t="shared" si="21"/>
        <v>1.8101010101010102</v>
      </c>
    </row>
    <row r="1372" spans="1:12" x14ac:dyDescent="0.2">
      <c r="A1372">
        <v>4033</v>
      </c>
      <c r="B1372" s="43">
        <v>194</v>
      </c>
      <c r="C1372" s="43">
        <v>194</v>
      </c>
      <c r="D1372" s="43">
        <v>91</v>
      </c>
      <c r="E1372" s="31">
        <v>0.46899999999999997</v>
      </c>
      <c r="F1372" s="31">
        <v>0.216</v>
      </c>
      <c r="G1372" s="31">
        <v>0.309</v>
      </c>
      <c r="H1372" s="31">
        <v>0.20100000000000001</v>
      </c>
      <c r="I1372" s="31">
        <v>0.26800000000000002</v>
      </c>
      <c r="J1372" s="31">
        <v>0.47150259100000003</v>
      </c>
      <c r="K1372" s="31">
        <v>5.0000000000000001E-3</v>
      </c>
      <c r="L1372" s="29">
        <f t="shared" si="21"/>
        <v>2.5216080402010048</v>
      </c>
    </row>
    <row r="1373" spans="1:12" x14ac:dyDescent="0.2">
      <c r="A1373">
        <v>4034</v>
      </c>
      <c r="B1373" s="43">
        <v>201</v>
      </c>
      <c r="C1373" s="43">
        <v>201</v>
      </c>
      <c r="D1373" s="43">
        <v>82</v>
      </c>
      <c r="E1373" s="31">
        <v>0.40799999999999997</v>
      </c>
      <c r="F1373" s="31">
        <v>0.26900000000000002</v>
      </c>
      <c r="G1373" s="31">
        <v>0.30299999999999999</v>
      </c>
      <c r="H1373" s="31">
        <v>0.20899999999999999</v>
      </c>
      <c r="I1373" s="31">
        <v>0.19900000000000001</v>
      </c>
      <c r="J1373" s="31">
        <v>0.41624365499999999</v>
      </c>
      <c r="K1373" s="31">
        <v>0.02</v>
      </c>
      <c r="L1373" s="29">
        <f t="shared" si="21"/>
        <v>2.3448979591836734</v>
      </c>
    </row>
    <row r="1374" spans="1:12" x14ac:dyDescent="0.2">
      <c r="A1374">
        <v>4035</v>
      </c>
      <c r="B1374" s="43">
        <v>400</v>
      </c>
      <c r="C1374" s="43">
        <v>400</v>
      </c>
      <c r="D1374" s="43">
        <v>271</v>
      </c>
      <c r="E1374" s="31">
        <v>0.67800000000000005</v>
      </c>
      <c r="F1374" s="31">
        <v>0.14299999999999999</v>
      </c>
      <c r="G1374" s="31">
        <v>0.17</v>
      </c>
      <c r="H1374" s="31">
        <v>0.27800000000000002</v>
      </c>
      <c r="I1374" s="31">
        <v>0.4</v>
      </c>
      <c r="J1374" s="31">
        <v>0.68434343399999997</v>
      </c>
      <c r="K1374" s="31">
        <v>0.01</v>
      </c>
      <c r="L1374" s="29">
        <f t="shared" si="21"/>
        <v>2.9464646464646469</v>
      </c>
    </row>
    <row r="1375" spans="1:12" x14ac:dyDescent="0.2">
      <c r="A1375">
        <v>4036</v>
      </c>
      <c r="B1375" s="43">
        <v>234</v>
      </c>
      <c r="C1375" s="43">
        <v>234</v>
      </c>
      <c r="D1375" s="43">
        <v>109</v>
      </c>
      <c r="E1375" s="31">
        <v>0.46600000000000003</v>
      </c>
      <c r="F1375" s="31">
        <v>0.188</v>
      </c>
      <c r="G1375" s="31">
        <v>0.34200000000000003</v>
      </c>
      <c r="H1375" s="31">
        <v>0.26100000000000001</v>
      </c>
      <c r="I1375" s="31">
        <v>0.20499999999999999</v>
      </c>
      <c r="J1375" s="31">
        <v>0.46781115899999998</v>
      </c>
      <c r="K1375" s="31">
        <v>4.0000000000000001E-3</v>
      </c>
      <c r="L1375" s="29">
        <f t="shared" si="21"/>
        <v>2.4849397590361448</v>
      </c>
    </row>
    <row r="1376" spans="1:12" x14ac:dyDescent="0.2">
      <c r="A1376">
        <v>4039</v>
      </c>
      <c r="B1376" s="43">
        <v>57</v>
      </c>
      <c r="C1376" s="43">
        <v>57</v>
      </c>
      <c r="D1376" s="43">
        <v>19</v>
      </c>
      <c r="E1376" s="31">
        <v>0.33300000000000002</v>
      </c>
      <c r="F1376" s="31">
        <v>0.42099999999999999</v>
      </c>
      <c r="G1376" s="31">
        <v>0.22800000000000001</v>
      </c>
      <c r="H1376" s="31">
        <v>0.246</v>
      </c>
      <c r="I1376" s="31">
        <v>8.7999999999999995E-2</v>
      </c>
      <c r="J1376" s="31">
        <v>0.33928571400000002</v>
      </c>
      <c r="K1376" s="31">
        <v>1.7999999999999999E-2</v>
      </c>
      <c r="L1376" s="29">
        <f t="shared" si="21"/>
        <v>2.0030549898167007</v>
      </c>
    </row>
    <row r="1377" spans="1:12" x14ac:dyDescent="0.2">
      <c r="A1377">
        <v>4040</v>
      </c>
      <c r="B1377" s="43">
        <v>860</v>
      </c>
      <c r="C1377" s="43">
        <v>860</v>
      </c>
      <c r="D1377" s="43">
        <v>502</v>
      </c>
      <c r="E1377" s="31">
        <v>0.58399999999999996</v>
      </c>
      <c r="F1377" s="31">
        <v>0.17599999999999999</v>
      </c>
      <c r="G1377" s="31">
        <v>0.21199999999999999</v>
      </c>
      <c r="H1377" s="31">
        <v>0.24</v>
      </c>
      <c r="I1377" s="31">
        <v>0.34399999999999997</v>
      </c>
      <c r="J1377" s="31">
        <v>0.60119760499999997</v>
      </c>
      <c r="K1377" s="31">
        <v>2.9000000000000001E-2</v>
      </c>
      <c r="L1377" s="29">
        <f t="shared" si="21"/>
        <v>2.776519052523172</v>
      </c>
    </row>
    <row r="1378" spans="1:12" x14ac:dyDescent="0.2">
      <c r="A1378">
        <v>4041</v>
      </c>
      <c r="B1378" s="43">
        <v>523</v>
      </c>
      <c r="C1378" s="43">
        <v>523</v>
      </c>
      <c r="D1378" s="43">
        <v>343</v>
      </c>
      <c r="E1378" s="31">
        <v>0.65600000000000003</v>
      </c>
      <c r="F1378" s="31">
        <v>0.14099999999999999</v>
      </c>
      <c r="G1378" s="31">
        <v>0.18</v>
      </c>
      <c r="H1378" s="31">
        <v>0.23699999999999999</v>
      </c>
      <c r="I1378" s="31">
        <v>0.41899999999999998</v>
      </c>
      <c r="J1378" s="31">
        <v>0.67123287700000001</v>
      </c>
      <c r="K1378" s="31">
        <v>2.3E-2</v>
      </c>
      <c r="L1378" s="29">
        <f t="shared" si="21"/>
        <v>2.9559877175025586</v>
      </c>
    </row>
    <row r="1379" spans="1:12" x14ac:dyDescent="0.2">
      <c r="A1379">
        <v>4042</v>
      </c>
      <c r="B1379" s="43">
        <v>64</v>
      </c>
      <c r="C1379" s="43">
        <v>64</v>
      </c>
      <c r="D1379" s="43">
        <v>6</v>
      </c>
      <c r="E1379" s="31">
        <v>9.4E-2</v>
      </c>
      <c r="F1379" s="31">
        <v>0.68799999999999994</v>
      </c>
      <c r="G1379" s="31">
        <v>9.4E-2</v>
      </c>
      <c r="H1379" s="31">
        <v>9.4E-2</v>
      </c>
      <c r="I1379" s="31">
        <v>0</v>
      </c>
      <c r="J1379" s="31">
        <v>0.10714285699999999</v>
      </c>
      <c r="K1379" s="31">
        <v>0.125</v>
      </c>
      <c r="L1379" s="29">
        <f t="shared" si="21"/>
        <v>1.3234285714285714</v>
      </c>
    </row>
    <row r="1380" spans="1:12" x14ac:dyDescent="0.2">
      <c r="A1380">
        <v>4049</v>
      </c>
      <c r="B1380" s="43">
        <v>61</v>
      </c>
      <c r="C1380" s="43">
        <v>61</v>
      </c>
      <c r="D1380" s="43">
        <v>8</v>
      </c>
      <c r="E1380" s="31">
        <v>0.13100000000000001</v>
      </c>
      <c r="F1380" s="31">
        <v>0.45900000000000002</v>
      </c>
      <c r="G1380" s="31">
        <v>0.311</v>
      </c>
      <c r="H1380" s="31">
        <v>9.8000000000000004E-2</v>
      </c>
      <c r="I1380" s="31">
        <v>3.3000000000000002E-2</v>
      </c>
      <c r="J1380" s="31">
        <v>0.14545454499999999</v>
      </c>
      <c r="K1380" s="31">
        <v>9.8000000000000004E-2</v>
      </c>
      <c r="L1380" s="29">
        <f t="shared" si="21"/>
        <v>1.6707317073170733</v>
      </c>
    </row>
    <row r="1381" spans="1:12" x14ac:dyDescent="0.2">
      <c r="A1381">
        <v>4051</v>
      </c>
      <c r="B1381" s="43">
        <v>866</v>
      </c>
      <c r="C1381" s="43">
        <v>866</v>
      </c>
      <c r="D1381" s="43">
        <v>288</v>
      </c>
      <c r="E1381" s="31">
        <v>0.33300000000000002</v>
      </c>
      <c r="F1381" s="31">
        <v>0.39400000000000002</v>
      </c>
      <c r="G1381" s="31">
        <v>0.246</v>
      </c>
      <c r="H1381" s="31">
        <v>0.17799999999999999</v>
      </c>
      <c r="I1381" s="31">
        <v>0.155</v>
      </c>
      <c r="J1381" s="31">
        <v>0.34204275499999998</v>
      </c>
      <c r="K1381" s="31">
        <v>2.8000000000000001E-2</v>
      </c>
      <c r="L1381" s="29">
        <f t="shared" si="21"/>
        <v>2.0987654320987654</v>
      </c>
    </row>
    <row r="1382" spans="1:12" x14ac:dyDescent="0.2">
      <c r="A1382">
        <v>4055</v>
      </c>
      <c r="B1382" s="43">
        <v>789</v>
      </c>
      <c r="C1382" s="43">
        <v>789</v>
      </c>
      <c r="D1382" s="43">
        <v>415</v>
      </c>
      <c r="E1382" s="31">
        <v>0.52600000000000002</v>
      </c>
      <c r="F1382" s="31">
        <v>0.246</v>
      </c>
      <c r="G1382" s="31">
        <v>0.222</v>
      </c>
      <c r="H1382" s="31">
        <v>0.23200000000000001</v>
      </c>
      <c r="I1382" s="31">
        <v>0.29399999999999998</v>
      </c>
      <c r="J1382" s="31">
        <v>0.529336735</v>
      </c>
      <c r="K1382" s="31">
        <v>6.0000000000000001E-3</v>
      </c>
      <c r="L1382" s="29">
        <f t="shared" si="21"/>
        <v>2.5774647887323945</v>
      </c>
    </row>
    <row r="1383" spans="1:12" x14ac:dyDescent="0.2">
      <c r="A1383">
        <v>4058</v>
      </c>
      <c r="B1383" s="43">
        <v>288</v>
      </c>
      <c r="C1383" s="43">
        <v>288</v>
      </c>
      <c r="D1383" s="43">
        <v>171</v>
      </c>
      <c r="E1383" s="31">
        <v>0.59399999999999997</v>
      </c>
      <c r="F1383" s="31">
        <v>0.14599999999999999</v>
      </c>
      <c r="G1383" s="31">
        <v>0.25</v>
      </c>
      <c r="H1383" s="31">
        <v>0.28100000000000003</v>
      </c>
      <c r="I1383" s="31">
        <v>0.313</v>
      </c>
      <c r="J1383" s="31">
        <v>0.6</v>
      </c>
      <c r="K1383" s="31">
        <v>0.01</v>
      </c>
      <c r="L1383" s="29">
        <f t="shared" si="21"/>
        <v>2.7686868686868689</v>
      </c>
    </row>
    <row r="1384" spans="1:12" x14ac:dyDescent="0.2">
      <c r="A1384">
        <v>4059</v>
      </c>
      <c r="B1384" s="43">
        <v>337</v>
      </c>
      <c r="C1384" s="43">
        <v>337</v>
      </c>
      <c r="D1384" s="43">
        <v>156</v>
      </c>
      <c r="E1384" s="31">
        <v>0.46300000000000002</v>
      </c>
      <c r="F1384" s="31">
        <v>0.25800000000000001</v>
      </c>
      <c r="G1384" s="31">
        <v>0.26400000000000001</v>
      </c>
      <c r="H1384" s="31">
        <v>0.20200000000000001</v>
      </c>
      <c r="I1384" s="31">
        <v>0.26100000000000001</v>
      </c>
      <c r="J1384" s="31">
        <v>0.469879518</v>
      </c>
      <c r="K1384" s="31">
        <v>1.4999999999999999E-2</v>
      </c>
      <c r="L1384" s="29">
        <f t="shared" si="21"/>
        <v>2.4730964467005077</v>
      </c>
    </row>
    <row r="1385" spans="1:12" x14ac:dyDescent="0.2">
      <c r="A1385">
        <v>4060</v>
      </c>
      <c r="B1385" s="43">
        <v>320</v>
      </c>
      <c r="C1385" s="43">
        <v>320</v>
      </c>
      <c r="D1385" s="43">
        <v>171</v>
      </c>
      <c r="E1385" s="31">
        <v>0.53400000000000003</v>
      </c>
      <c r="F1385" s="31">
        <v>0.191</v>
      </c>
      <c r="G1385" s="31">
        <v>0.27500000000000002</v>
      </c>
      <c r="H1385" s="31">
        <v>0.28100000000000003</v>
      </c>
      <c r="I1385" s="31">
        <v>0.253</v>
      </c>
      <c r="J1385" s="31">
        <v>0.53437500000000004</v>
      </c>
      <c r="K1385" s="31">
        <v>0</v>
      </c>
      <c r="L1385" s="29">
        <f t="shared" si="21"/>
        <v>2.5960000000000001</v>
      </c>
    </row>
    <row r="1386" spans="1:12" x14ac:dyDescent="0.2">
      <c r="A1386">
        <v>4062</v>
      </c>
      <c r="B1386" s="43">
        <v>136</v>
      </c>
      <c r="C1386" s="43">
        <v>136</v>
      </c>
      <c r="D1386" s="43">
        <v>113</v>
      </c>
      <c r="E1386" s="31">
        <v>0.83099999999999996</v>
      </c>
      <c r="F1386" s="31">
        <v>4.3999999999999997E-2</v>
      </c>
      <c r="G1386" s="31">
        <v>0.11</v>
      </c>
      <c r="H1386" s="31">
        <v>0.27200000000000002</v>
      </c>
      <c r="I1386" s="31">
        <v>0.55900000000000005</v>
      </c>
      <c r="J1386" s="31">
        <v>0.84328358199999998</v>
      </c>
      <c r="K1386" s="31">
        <v>1.4999999999999999E-2</v>
      </c>
      <c r="L1386" s="29">
        <f t="shared" si="21"/>
        <v>3.3664974619289345</v>
      </c>
    </row>
    <row r="1387" spans="1:12" x14ac:dyDescent="0.2">
      <c r="A1387">
        <v>4064</v>
      </c>
      <c r="B1387" s="43">
        <v>646</v>
      </c>
      <c r="C1387" s="43">
        <v>646</v>
      </c>
      <c r="D1387" s="43">
        <v>429</v>
      </c>
      <c r="E1387" s="31">
        <v>0.66400000000000003</v>
      </c>
      <c r="F1387" s="31">
        <v>0.17299999999999999</v>
      </c>
      <c r="G1387" s="31">
        <v>0.11899999999999999</v>
      </c>
      <c r="H1387" s="31">
        <v>0.09</v>
      </c>
      <c r="I1387" s="31">
        <v>0.57399999999999995</v>
      </c>
      <c r="J1387" s="31">
        <v>0.69417475699999998</v>
      </c>
      <c r="K1387" s="31">
        <v>4.2999999999999997E-2</v>
      </c>
      <c r="L1387" s="29">
        <f t="shared" si="21"/>
        <v>3.110762800417973</v>
      </c>
    </row>
    <row r="1388" spans="1:12" x14ac:dyDescent="0.2">
      <c r="A1388">
        <v>4065</v>
      </c>
      <c r="B1388" s="43">
        <v>252</v>
      </c>
      <c r="C1388" s="43">
        <v>252</v>
      </c>
      <c r="D1388" s="43">
        <v>108</v>
      </c>
      <c r="E1388" s="31">
        <v>0.42899999999999999</v>
      </c>
      <c r="F1388" s="31">
        <v>0.26600000000000001</v>
      </c>
      <c r="G1388" s="31">
        <v>0.22600000000000001</v>
      </c>
      <c r="H1388" s="31">
        <v>0.23799999999999999</v>
      </c>
      <c r="I1388" s="31">
        <v>0.19</v>
      </c>
      <c r="J1388" s="31">
        <v>0.46551724100000003</v>
      </c>
      <c r="K1388" s="31">
        <v>7.9000000000000001E-2</v>
      </c>
      <c r="L1388" s="29">
        <f t="shared" si="21"/>
        <v>2.3800217155266017</v>
      </c>
    </row>
    <row r="1389" spans="1:12" x14ac:dyDescent="0.2">
      <c r="A1389">
        <v>4069</v>
      </c>
      <c r="B1389" s="43">
        <v>243</v>
      </c>
      <c r="C1389" s="43">
        <v>243</v>
      </c>
      <c r="D1389" s="43">
        <v>186</v>
      </c>
      <c r="E1389" s="31">
        <v>0.76500000000000001</v>
      </c>
      <c r="F1389" s="31">
        <v>5.2999999999999999E-2</v>
      </c>
      <c r="G1389" s="31">
        <v>0.16</v>
      </c>
      <c r="H1389" s="31">
        <v>0.28799999999999998</v>
      </c>
      <c r="I1389" s="31">
        <v>0.47699999999999998</v>
      </c>
      <c r="J1389" s="31">
        <v>0.78151260499999997</v>
      </c>
      <c r="K1389" s="31">
        <v>2.1000000000000001E-2</v>
      </c>
      <c r="L1389" s="29">
        <f t="shared" si="21"/>
        <v>3.2124616956077627</v>
      </c>
    </row>
    <row r="1390" spans="1:12" x14ac:dyDescent="0.2">
      <c r="A1390">
        <v>4072</v>
      </c>
      <c r="B1390" s="43">
        <v>257</v>
      </c>
      <c r="C1390" s="43">
        <v>257</v>
      </c>
      <c r="D1390" s="43">
        <v>110</v>
      </c>
      <c r="E1390" s="31">
        <v>0.42799999999999999</v>
      </c>
      <c r="F1390" s="31">
        <v>0.29199999999999998</v>
      </c>
      <c r="G1390" s="31">
        <v>0.26500000000000001</v>
      </c>
      <c r="H1390" s="31">
        <v>0.253</v>
      </c>
      <c r="I1390" s="31">
        <v>0.17499999999999999</v>
      </c>
      <c r="J1390" s="31">
        <v>0.43478260899999999</v>
      </c>
      <c r="K1390" s="31">
        <v>1.6E-2</v>
      </c>
      <c r="L1390" s="29">
        <f t="shared" si="21"/>
        <v>2.3180894308943087</v>
      </c>
    </row>
    <row r="1391" spans="1:12" x14ac:dyDescent="0.2">
      <c r="A1391">
        <v>4073</v>
      </c>
      <c r="B1391" s="43">
        <v>217</v>
      </c>
      <c r="C1391" s="43">
        <v>217</v>
      </c>
      <c r="D1391" s="43">
        <v>85</v>
      </c>
      <c r="E1391" s="31">
        <v>0.39200000000000002</v>
      </c>
      <c r="F1391" s="31">
        <v>0.217</v>
      </c>
      <c r="G1391" s="31">
        <v>0.378</v>
      </c>
      <c r="H1391" s="31">
        <v>0.25800000000000001</v>
      </c>
      <c r="I1391" s="31">
        <v>0.13400000000000001</v>
      </c>
      <c r="J1391" s="31">
        <v>0.39719626200000002</v>
      </c>
      <c r="K1391" s="31">
        <v>1.4E-2</v>
      </c>
      <c r="L1391" s="29">
        <f t="shared" si="21"/>
        <v>2.3154158215010141</v>
      </c>
    </row>
    <row r="1392" spans="1:12" x14ac:dyDescent="0.2">
      <c r="A1392">
        <v>4075</v>
      </c>
      <c r="B1392" s="43">
        <v>371</v>
      </c>
      <c r="C1392" s="43">
        <v>371</v>
      </c>
      <c r="D1392" s="43">
        <v>263</v>
      </c>
      <c r="E1392" s="31">
        <v>0.70899999999999996</v>
      </c>
      <c r="F1392" s="31">
        <v>0.113</v>
      </c>
      <c r="G1392" s="31">
        <v>0.17299999999999999</v>
      </c>
      <c r="H1392" s="31">
        <v>0.253</v>
      </c>
      <c r="I1392" s="31">
        <v>0.45600000000000002</v>
      </c>
      <c r="J1392" s="31">
        <v>0.71273712700000003</v>
      </c>
      <c r="K1392" s="31">
        <v>5.0000000000000001E-3</v>
      </c>
      <c r="L1392" s="29">
        <f t="shared" si="21"/>
        <v>3.057286432160804</v>
      </c>
    </row>
    <row r="1393" spans="1:12" x14ac:dyDescent="0.2">
      <c r="A1393">
        <v>4079</v>
      </c>
      <c r="B1393" s="43">
        <v>201</v>
      </c>
      <c r="C1393" s="43">
        <v>201</v>
      </c>
      <c r="D1393" s="43">
        <v>113</v>
      </c>
      <c r="E1393" s="31">
        <v>0.56200000000000006</v>
      </c>
      <c r="F1393" s="31">
        <v>0.189</v>
      </c>
      <c r="G1393" s="31">
        <v>0.24399999999999999</v>
      </c>
      <c r="H1393" s="31">
        <v>0.35299999999999998</v>
      </c>
      <c r="I1393" s="31">
        <v>0.20899999999999999</v>
      </c>
      <c r="J1393" s="31">
        <v>0.56499999999999995</v>
      </c>
      <c r="K1393" s="31">
        <v>5.0000000000000001E-3</v>
      </c>
      <c r="L1393" s="29">
        <f t="shared" si="21"/>
        <v>2.5849246231155778</v>
      </c>
    </row>
    <row r="1394" spans="1:12" x14ac:dyDescent="0.2">
      <c r="A1394">
        <v>4080</v>
      </c>
      <c r="B1394" s="43">
        <v>316</v>
      </c>
      <c r="C1394" s="43">
        <v>316</v>
      </c>
      <c r="D1394" s="43">
        <v>238</v>
      </c>
      <c r="E1394" s="31">
        <v>0.753</v>
      </c>
      <c r="F1394" s="31">
        <v>7.0000000000000007E-2</v>
      </c>
      <c r="G1394" s="31">
        <v>0.17100000000000001</v>
      </c>
      <c r="H1394" s="31">
        <v>0.26900000000000002</v>
      </c>
      <c r="I1394" s="31">
        <v>0.48399999999999999</v>
      </c>
      <c r="J1394" s="31">
        <v>0.75796178299999994</v>
      </c>
      <c r="K1394" s="31">
        <v>6.0000000000000001E-3</v>
      </c>
      <c r="L1394" s="29">
        <f t="shared" si="21"/>
        <v>3.1740442655935617</v>
      </c>
    </row>
    <row r="1395" spans="1:12" x14ac:dyDescent="0.2">
      <c r="A1395">
        <v>4081</v>
      </c>
      <c r="B1395" s="43">
        <v>368</v>
      </c>
      <c r="C1395" s="43">
        <v>368</v>
      </c>
      <c r="D1395" s="43">
        <v>194</v>
      </c>
      <c r="E1395" s="31">
        <v>0.52700000000000002</v>
      </c>
      <c r="F1395" s="31">
        <v>0.16300000000000001</v>
      </c>
      <c r="G1395" s="31">
        <v>0.29099999999999998</v>
      </c>
      <c r="H1395" s="31">
        <v>0.253</v>
      </c>
      <c r="I1395" s="31">
        <v>0.27400000000000002</v>
      </c>
      <c r="J1395" s="31">
        <v>0.53739612199999998</v>
      </c>
      <c r="K1395" s="31">
        <v>1.9E-2</v>
      </c>
      <c r="L1395" s="29">
        <f t="shared" si="21"/>
        <v>2.6503567787971458</v>
      </c>
    </row>
    <row r="1396" spans="1:12" x14ac:dyDescent="0.2">
      <c r="A1396">
        <v>4095</v>
      </c>
      <c r="B1396" s="43">
        <v>832</v>
      </c>
      <c r="C1396" s="43">
        <v>832</v>
      </c>
      <c r="D1396" s="43">
        <v>420</v>
      </c>
      <c r="E1396" s="31">
        <v>0.505</v>
      </c>
      <c r="F1396" s="31">
        <v>0.24199999999999999</v>
      </c>
      <c r="G1396" s="31">
        <v>0.249</v>
      </c>
      <c r="H1396" s="31">
        <v>0.216</v>
      </c>
      <c r="I1396" s="31">
        <v>0.28799999999999998</v>
      </c>
      <c r="J1396" s="31">
        <v>0.50724637699999997</v>
      </c>
      <c r="K1396" s="31">
        <v>5.0000000000000001E-3</v>
      </c>
      <c r="L1396" s="29">
        <f t="shared" si="21"/>
        <v>2.5527638190954773</v>
      </c>
    </row>
    <row r="1397" spans="1:12" x14ac:dyDescent="0.2">
      <c r="A1397">
        <v>4096</v>
      </c>
      <c r="B1397" s="43">
        <v>311</v>
      </c>
      <c r="C1397" s="43">
        <v>311</v>
      </c>
      <c r="D1397" s="43">
        <v>250</v>
      </c>
      <c r="E1397" s="31">
        <v>0.80400000000000005</v>
      </c>
      <c r="F1397" s="31">
        <v>5.5E-2</v>
      </c>
      <c r="G1397" s="31">
        <v>0.129</v>
      </c>
      <c r="H1397" s="31">
        <v>0.27700000000000002</v>
      </c>
      <c r="I1397" s="31">
        <v>0.52700000000000002</v>
      </c>
      <c r="J1397" s="31">
        <v>0.81433224800000004</v>
      </c>
      <c r="K1397" s="31">
        <v>1.2999999999999999E-2</v>
      </c>
      <c r="L1397" s="29">
        <f t="shared" si="21"/>
        <v>3.2948328267477205</v>
      </c>
    </row>
    <row r="1398" spans="1:12" x14ac:dyDescent="0.2">
      <c r="A1398">
        <v>4097</v>
      </c>
      <c r="B1398" s="43">
        <v>256</v>
      </c>
      <c r="C1398" s="43">
        <v>256</v>
      </c>
      <c r="D1398" s="43">
        <v>117</v>
      </c>
      <c r="E1398" s="31">
        <v>0.45700000000000002</v>
      </c>
      <c r="F1398" s="31">
        <v>0.219</v>
      </c>
      <c r="G1398" s="31">
        <v>0.313</v>
      </c>
      <c r="H1398" s="31">
        <v>0.27700000000000002</v>
      </c>
      <c r="I1398" s="31">
        <v>0.18</v>
      </c>
      <c r="J1398" s="31">
        <v>0.46245059300000002</v>
      </c>
      <c r="K1398" s="31">
        <v>1.2E-2</v>
      </c>
      <c r="L1398" s="29">
        <f t="shared" si="21"/>
        <v>2.4251012145748989</v>
      </c>
    </row>
    <row r="1399" spans="1:12" x14ac:dyDescent="0.2">
      <c r="A1399">
        <v>4098</v>
      </c>
      <c r="B1399" s="43">
        <v>224</v>
      </c>
      <c r="C1399" s="43">
        <v>224</v>
      </c>
      <c r="D1399" s="43">
        <v>146</v>
      </c>
      <c r="E1399" s="31">
        <v>0.65200000000000002</v>
      </c>
      <c r="F1399" s="31">
        <v>0.156</v>
      </c>
      <c r="G1399" s="31">
        <v>0.183</v>
      </c>
      <c r="H1399" s="31">
        <v>0.29899999999999999</v>
      </c>
      <c r="I1399" s="31">
        <v>0.35299999999999998</v>
      </c>
      <c r="J1399" s="31">
        <v>0.65765765799999998</v>
      </c>
      <c r="K1399" s="31">
        <v>8.9999999999999993E-3</v>
      </c>
      <c r="L1399" s="29">
        <f t="shared" si="21"/>
        <v>2.8567103935418769</v>
      </c>
    </row>
    <row r="1400" spans="1:12" x14ac:dyDescent="0.2">
      <c r="A1400">
        <v>4099</v>
      </c>
      <c r="B1400" s="43">
        <v>259</v>
      </c>
      <c r="C1400" s="43">
        <v>259</v>
      </c>
      <c r="D1400" s="43">
        <v>186</v>
      </c>
      <c r="E1400" s="31">
        <v>0.71799999999999997</v>
      </c>
      <c r="F1400" s="31">
        <v>0.12</v>
      </c>
      <c r="G1400" s="31">
        <v>0.16200000000000001</v>
      </c>
      <c r="H1400" s="31">
        <v>0.26600000000000001</v>
      </c>
      <c r="I1400" s="31">
        <v>0.45200000000000001</v>
      </c>
      <c r="J1400" s="31">
        <v>0.71814671799999996</v>
      </c>
      <c r="K1400" s="31">
        <v>0</v>
      </c>
      <c r="L1400" s="29">
        <f t="shared" si="21"/>
        <v>3.05</v>
      </c>
    </row>
    <row r="1401" spans="1:12" x14ac:dyDescent="0.2">
      <c r="A1401">
        <v>4100</v>
      </c>
      <c r="B1401" s="43">
        <v>279</v>
      </c>
      <c r="C1401" s="43">
        <v>280</v>
      </c>
      <c r="D1401" s="43">
        <v>112</v>
      </c>
      <c r="E1401" s="31">
        <v>0.4</v>
      </c>
      <c r="F1401" s="31">
        <v>0.312</v>
      </c>
      <c r="G1401" s="31">
        <v>0.26500000000000001</v>
      </c>
      <c r="H1401" s="31">
        <v>0.21099999999999999</v>
      </c>
      <c r="I1401" s="31">
        <v>0.186</v>
      </c>
      <c r="J1401" s="31">
        <v>0.40808823500000002</v>
      </c>
      <c r="K1401" s="31">
        <v>2.5000000000000001E-2</v>
      </c>
      <c r="L1401" s="29">
        <f t="shared" si="21"/>
        <v>2.2758974358974364</v>
      </c>
    </row>
    <row r="1402" spans="1:12" x14ac:dyDescent="0.2">
      <c r="A1402">
        <v>4101</v>
      </c>
      <c r="B1402" s="43">
        <v>242</v>
      </c>
      <c r="C1402" s="43">
        <v>242</v>
      </c>
      <c r="D1402" s="43">
        <v>119</v>
      </c>
      <c r="E1402" s="31">
        <v>0.49199999999999999</v>
      </c>
      <c r="F1402" s="31">
        <v>0.17399999999999999</v>
      </c>
      <c r="G1402" s="31">
        <v>0.30599999999999999</v>
      </c>
      <c r="H1402" s="31">
        <v>0.28499999999999998</v>
      </c>
      <c r="I1402" s="31">
        <v>0.20699999999999999</v>
      </c>
      <c r="J1402" s="31">
        <v>0.50638297899999996</v>
      </c>
      <c r="K1402" s="31">
        <v>2.9000000000000001E-2</v>
      </c>
      <c r="L1402" s="29">
        <f t="shared" si="21"/>
        <v>2.5427394438722963</v>
      </c>
    </row>
    <row r="1403" spans="1:12" x14ac:dyDescent="0.2">
      <c r="A1403">
        <v>4102</v>
      </c>
      <c r="B1403" s="43">
        <v>318</v>
      </c>
      <c r="C1403" s="43">
        <v>318</v>
      </c>
      <c r="D1403" s="43">
        <v>218</v>
      </c>
      <c r="E1403" s="31">
        <v>0.68600000000000005</v>
      </c>
      <c r="F1403" s="31">
        <v>0.13800000000000001</v>
      </c>
      <c r="G1403" s="31">
        <v>0.16700000000000001</v>
      </c>
      <c r="H1403" s="31">
        <v>0.23</v>
      </c>
      <c r="I1403" s="31">
        <v>0.45600000000000002</v>
      </c>
      <c r="J1403" s="31">
        <v>0.69206349199999995</v>
      </c>
      <c r="K1403" s="31">
        <v>8.9999999999999993E-3</v>
      </c>
      <c r="L1403" s="29">
        <f t="shared" si="21"/>
        <v>3.013118062563068</v>
      </c>
    </row>
    <row r="1404" spans="1:12" x14ac:dyDescent="0.2">
      <c r="A1404">
        <v>4103</v>
      </c>
      <c r="B1404" s="43">
        <v>419</v>
      </c>
      <c r="C1404" s="43">
        <v>419</v>
      </c>
      <c r="D1404" s="43">
        <v>176</v>
      </c>
      <c r="E1404" s="31">
        <v>0.42</v>
      </c>
      <c r="F1404" s="31">
        <v>0.28899999999999998</v>
      </c>
      <c r="G1404" s="31">
        <v>0.28899999999999998</v>
      </c>
      <c r="H1404" s="31">
        <v>0.23599999999999999</v>
      </c>
      <c r="I1404" s="31">
        <v>0.184</v>
      </c>
      <c r="J1404" s="31">
        <v>0.42105263199999998</v>
      </c>
      <c r="K1404" s="31">
        <v>2E-3</v>
      </c>
      <c r="L1404" s="29">
        <f t="shared" si="21"/>
        <v>2.3156312625250499</v>
      </c>
    </row>
    <row r="1405" spans="1:12" x14ac:dyDescent="0.2">
      <c r="A1405">
        <v>4104</v>
      </c>
      <c r="B1405" s="43">
        <v>386</v>
      </c>
      <c r="C1405" s="43">
        <v>386</v>
      </c>
      <c r="D1405" s="43">
        <v>167</v>
      </c>
      <c r="E1405" s="31">
        <v>0.433</v>
      </c>
      <c r="F1405" s="31">
        <v>0.29499999999999998</v>
      </c>
      <c r="G1405" s="31">
        <v>0.249</v>
      </c>
      <c r="H1405" s="31">
        <v>0.28999999999999998</v>
      </c>
      <c r="I1405" s="31">
        <v>0.14199999999999999</v>
      </c>
      <c r="J1405" s="31">
        <v>0.44297082199999999</v>
      </c>
      <c r="K1405" s="31">
        <v>2.3E-2</v>
      </c>
      <c r="L1405" s="29">
        <f t="shared" si="21"/>
        <v>2.2835209825997951</v>
      </c>
    </row>
    <row r="1406" spans="1:12" x14ac:dyDescent="0.2">
      <c r="A1406">
        <v>4106</v>
      </c>
      <c r="B1406" s="43">
        <v>279</v>
      </c>
      <c r="C1406" s="43">
        <v>279</v>
      </c>
      <c r="D1406" s="43">
        <v>63</v>
      </c>
      <c r="E1406" s="31">
        <v>0.22600000000000001</v>
      </c>
      <c r="F1406" s="31">
        <v>0.51600000000000001</v>
      </c>
      <c r="G1406" s="31">
        <v>0.25800000000000001</v>
      </c>
      <c r="H1406" s="31">
        <v>0.17599999999999999</v>
      </c>
      <c r="I1406" s="31">
        <v>0.05</v>
      </c>
      <c r="J1406" s="31">
        <v>0.22580645199999999</v>
      </c>
      <c r="K1406" s="31">
        <v>0</v>
      </c>
      <c r="L1406" s="29">
        <f t="shared" si="21"/>
        <v>1.76</v>
      </c>
    </row>
    <row r="1407" spans="1:12" x14ac:dyDescent="0.2">
      <c r="A1407">
        <v>4107</v>
      </c>
      <c r="B1407" s="43">
        <v>68</v>
      </c>
      <c r="C1407" s="43">
        <v>68</v>
      </c>
      <c r="D1407" s="43">
        <v>33</v>
      </c>
      <c r="E1407" s="31">
        <v>0.48499999999999999</v>
      </c>
      <c r="F1407" s="31">
        <v>0.17599999999999999</v>
      </c>
      <c r="G1407" s="31">
        <v>0.25</v>
      </c>
      <c r="H1407" s="31">
        <v>0.33800000000000002</v>
      </c>
      <c r="I1407" s="31">
        <v>0.14699999999999999</v>
      </c>
      <c r="J1407" s="31">
        <v>0.53225806499999995</v>
      </c>
      <c r="K1407" s="31">
        <v>8.7999999999999995E-2</v>
      </c>
      <c r="L1407" s="29">
        <f t="shared" si="21"/>
        <v>2.4978070175438596</v>
      </c>
    </row>
    <row r="1408" spans="1:12" x14ac:dyDescent="0.2">
      <c r="A1408">
        <v>4113</v>
      </c>
      <c r="B1408" s="43">
        <v>404</v>
      </c>
      <c r="C1408" s="43">
        <v>404</v>
      </c>
      <c r="D1408" s="43">
        <v>67</v>
      </c>
      <c r="E1408" s="31">
        <v>0.16600000000000001</v>
      </c>
      <c r="F1408" s="31">
        <v>0.51500000000000001</v>
      </c>
      <c r="G1408" s="31">
        <v>0.28199999999999997</v>
      </c>
      <c r="H1408" s="31">
        <v>0.111</v>
      </c>
      <c r="I1408" s="31">
        <v>5.3999999999999999E-2</v>
      </c>
      <c r="J1408" s="31">
        <v>0.17223650400000001</v>
      </c>
      <c r="K1408" s="31">
        <v>3.6999999999999998E-2</v>
      </c>
      <c r="L1408" s="29">
        <f t="shared" si="21"/>
        <v>1.6905503634475596</v>
      </c>
    </row>
    <row r="1409" spans="1:12" x14ac:dyDescent="0.2">
      <c r="A1409">
        <v>4120</v>
      </c>
      <c r="B1409" s="43">
        <v>224</v>
      </c>
      <c r="C1409" s="43">
        <v>224</v>
      </c>
      <c r="D1409" s="43">
        <v>146</v>
      </c>
      <c r="E1409" s="31">
        <v>0.65200000000000002</v>
      </c>
      <c r="F1409" s="31">
        <v>0.17399999999999999</v>
      </c>
      <c r="G1409" s="31">
        <v>0.17</v>
      </c>
      <c r="H1409" s="31">
        <v>0.27200000000000002</v>
      </c>
      <c r="I1409" s="31">
        <v>0.379</v>
      </c>
      <c r="J1409" s="31">
        <v>0.65470852000000002</v>
      </c>
      <c r="K1409" s="31">
        <v>4.0000000000000001E-3</v>
      </c>
      <c r="L1409" s="29">
        <f t="shared" si="21"/>
        <v>2.857429718875502</v>
      </c>
    </row>
    <row r="1410" spans="1:12" x14ac:dyDescent="0.2">
      <c r="A1410">
        <v>4121</v>
      </c>
      <c r="B1410" s="43">
        <v>304</v>
      </c>
      <c r="C1410" s="43">
        <v>304</v>
      </c>
      <c r="D1410" s="43">
        <v>220</v>
      </c>
      <c r="E1410" s="31">
        <v>0.72399999999999998</v>
      </c>
      <c r="F1410" s="31">
        <v>0.10199999999999999</v>
      </c>
      <c r="G1410" s="31">
        <v>0.16800000000000001</v>
      </c>
      <c r="H1410" s="31">
        <v>0.27300000000000002</v>
      </c>
      <c r="I1410" s="31">
        <v>0.45100000000000001</v>
      </c>
      <c r="J1410" s="31">
        <v>0.728476821</v>
      </c>
      <c r="K1410" s="31">
        <v>7.0000000000000001E-3</v>
      </c>
      <c r="L1410" s="29">
        <f t="shared" si="21"/>
        <v>3.08257804632427</v>
      </c>
    </row>
    <row r="1411" spans="1:12" x14ac:dyDescent="0.2">
      <c r="A1411">
        <v>4122</v>
      </c>
      <c r="B1411" s="43">
        <v>253</v>
      </c>
      <c r="C1411" s="43">
        <v>253</v>
      </c>
      <c r="D1411" s="43">
        <v>146</v>
      </c>
      <c r="E1411" s="31">
        <v>0.57699999999999996</v>
      </c>
      <c r="F1411" s="31">
        <v>0.14599999999999999</v>
      </c>
      <c r="G1411" s="31">
        <v>0.25700000000000001</v>
      </c>
      <c r="H1411" s="31">
        <v>0.308</v>
      </c>
      <c r="I1411" s="31">
        <v>0.26900000000000002</v>
      </c>
      <c r="J1411" s="31">
        <v>0.58870967699999999</v>
      </c>
      <c r="K1411" s="31">
        <v>0.02</v>
      </c>
      <c r="L1411" s="29">
        <f t="shared" ref="L1411:L1474" si="22">(F1411+2*G1411+3*H1411+4*I1411)/(1-K1411)</f>
        <v>2.7142857142857144</v>
      </c>
    </row>
    <row r="1412" spans="1:12" x14ac:dyDescent="0.2">
      <c r="A1412">
        <v>4123</v>
      </c>
      <c r="B1412" s="43">
        <v>177</v>
      </c>
      <c r="C1412" s="43">
        <v>177</v>
      </c>
      <c r="D1412" s="43">
        <v>63</v>
      </c>
      <c r="E1412" s="31">
        <v>0.35599999999999998</v>
      </c>
      <c r="F1412" s="31">
        <v>0.29899999999999999</v>
      </c>
      <c r="G1412" s="31">
        <v>0.30499999999999999</v>
      </c>
      <c r="H1412" s="31">
        <v>0.20899999999999999</v>
      </c>
      <c r="I1412" s="31">
        <v>0.14699999999999999</v>
      </c>
      <c r="J1412" s="31">
        <v>0.37058823499999999</v>
      </c>
      <c r="K1412" s="31">
        <v>0.04</v>
      </c>
      <c r="L1412" s="29">
        <f t="shared" si="22"/>
        <v>2.2125000000000004</v>
      </c>
    </row>
    <row r="1413" spans="1:12" x14ac:dyDescent="0.2">
      <c r="A1413">
        <v>4124</v>
      </c>
      <c r="B1413" s="43">
        <v>164</v>
      </c>
      <c r="C1413" s="43">
        <v>164</v>
      </c>
      <c r="D1413" s="43">
        <v>110</v>
      </c>
      <c r="E1413" s="31">
        <v>0.67100000000000004</v>
      </c>
      <c r="F1413" s="31">
        <v>0.16500000000000001</v>
      </c>
      <c r="G1413" s="31">
        <v>0.16500000000000001</v>
      </c>
      <c r="H1413" s="31">
        <v>0.28000000000000003</v>
      </c>
      <c r="I1413" s="31">
        <v>0.39</v>
      </c>
      <c r="J1413" s="31">
        <v>0.67073170699999995</v>
      </c>
      <c r="K1413" s="31">
        <v>0</v>
      </c>
      <c r="L1413" s="29">
        <f t="shared" si="22"/>
        <v>2.895</v>
      </c>
    </row>
    <row r="1414" spans="1:12" x14ac:dyDescent="0.2">
      <c r="A1414">
        <v>4125</v>
      </c>
      <c r="B1414" s="43">
        <v>331</v>
      </c>
      <c r="C1414" s="43">
        <v>331</v>
      </c>
      <c r="D1414" s="43">
        <v>234</v>
      </c>
      <c r="E1414" s="31">
        <v>0.70699999999999996</v>
      </c>
      <c r="F1414" s="31">
        <v>0.127</v>
      </c>
      <c r="G1414" s="31">
        <v>0.16600000000000001</v>
      </c>
      <c r="H1414" s="31">
        <v>0.28100000000000003</v>
      </c>
      <c r="I1414" s="31">
        <v>0.42599999999999999</v>
      </c>
      <c r="J1414" s="31">
        <v>0.70694864000000002</v>
      </c>
      <c r="K1414" s="31">
        <v>0</v>
      </c>
      <c r="L1414" s="29">
        <f t="shared" si="22"/>
        <v>3.0060000000000002</v>
      </c>
    </row>
    <row r="1415" spans="1:12" x14ac:dyDescent="0.2">
      <c r="A1415">
        <v>4126</v>
      </c>
      <c r="B1415" s="43">
        <v>300</v>
      </c>
      <c r="C1415" s="43">
        <v>300</v>
      </c>
      <c r="D1415" s="43">
        <v>164</v>
      </c>
      <c r="E1415" s="31">
        <v>0.54700000000000004</v>
      </c>
      <c r="F1415" s="31">
        <v>0.14699999999999999</v>
      </c>
      <c r="G1415" s="31">
        <v>0.29299999999999998</v>
      </c>
      <c r="H1415" s="31">
        <v>0.28999999999999998</v>
      </c>
      <c r="I1415" s="31">
        <v>0.25700000000000001</v>
      </c>
      <c r="J1415" s="31">
        <v>0.55405405399999996</v>
      </c>
      <c r="K1415" s="31">
        <v>1.2999999999999999E-2</v>
      </c>
      <c r="L1415" s="29">
        <f t="shared" si="22"/>
        <v>2.6656534954407292</v>
      </c>
    </row>
    <row r="1416" spans="1:12" x14ac:dyDescent="0.2">
      <c r="A1416">
        <v>4127</v>
      </c>
      <c r="B1416" s="43">
        <v>619</v>
      </c>
      <c r="C1416" s="43">
        <v>619</v>
      </c>
      <c r="D1416" s="43">
        <v>303</v>
      </c>
      <c r="E1416" s="31">
        <v>0.48899999999999999</v>
      </c>
      <c r="F1416" s="31">
        <v>0.26200000000000001</v>
      </c>
      <c r="G1416" s="31">
        <v>0.221</v>
      </c>
      <c r="H1416" s="31">
        <v>0.223</v>
      </c>
      <c r="I1416" s="31">
        <v>0.26700000000000002</v>
      </c>
      <c r="J1416" s="31">
        <v>0.50332225900000005</v>
      </c>
      <c r="K1416" s="31">
        <v>2.7E-2</v>
      </c>
      <c r="L1416" s="29">
        <f t="shared" si="22"/>
        <v>2.5087358684480985</v>
      </c>
    </row>
    <row r="1417" spans="1:12" x14ac:dyDescent="0.2">
      <c r="A1417">
        <v>4128</v>
      </c>
      <c r="B1417" s="43">
        <v>457</v>
      </c>
      <c r="C1417" s="43">
        <v>457</v>
      </c>
      <c r="D1417" s="43">
        <v>230</v>
      </c>
      <c r="E1417" s="31">
        <v>0.503</v>
      </c>
      <c r="F1417" s="31">
        <v>0.25800000000000001</v>
      </c>
      <c r="G1417" s="31">
        <v>0.219</v>
      </c>
      <c r="H1417" s="31">
        <v>0.24299999999999999</v>
      </c>
      <c r="I1417" s="31">
        <v>0.26</v>
      </c>
      <c r="J1417" s="31">
        <v>0.51339285700000004</v>
      </c>
      <c r="K1417" s="31">
        <v>0.02</v>
      </c>
      <c r="L1417" s="29">
        <f t="shared" si="22"/>
        <v>2.5153061224489797</v>
      </c>
    </row>
    <row r="1418" spans="1:12" x14ac:dyDescent="0.2">
      <c r="A1418">
        <v>4130</v>
      </c>
      <c r="B1418" s="43">
        <v>214</v>
      </c>
      <c r="C1418" s="43">
        <v>214</v>
      </c>
      <c r="D1418" s="43">
        <v>98</v>
      </c>
      <c r="E1418" s="31">
        <v>0.45800000000000002</v>
      </c>
      <c r="F1418" s="31">
        <v>0.27100000000000002</v>
      </c>
      <c r="G1418" s="31">
        <v>0.26600000000000001</v>
      </c>
      <c r="H1418" s="31">
        <v>0.26600000000000001</v>
      </c>
      <c r="I1418" s="31">
        <v>0.192</v>
      </c>
      <c r="J1418" s="31">
        <v>0.46009389699999997</v>
      </c>
      <c r="K1418" s="31">
        <v>5.0000000000000001E-3</v>
      </c>
      <c r="L1418" s="29">
        <f t="shared" si="22"/>
        <v>2.380904522613065</v>
      </c>
    </row>
    <row r="1419" spans="1:12" x14ac:dyDescent="0.2">
      <c r="A1419">
        <v>4131</v>
      </c>
      <c r="B1419" s="43">
        <v>267</v>
      </c>
      <c r="C1419" s="43">
        <v>267</v>
      </c>
      <c r="D1419" s="43">
        <v>107</v>
      </c>
      <c r="E1419" s="31">
        <v>0.40100000000000002</v>
      </c>
      <c r="F1419" s="31">
        <v>3.6999999999999998E-2</v>
      </c>
      <c r="G1419" s="31">
        <v>1.4999999999999999E-2</v>
      </c>
      <c r="H1419" s="31">
        <v>0.124</v>
      </c>
      <c r="I1419" s="31">
        <v>0.27700000000000002</v>
      </c>
      <c r="J1419" s="31">
        <v>0.88429752100000003</v>
      </c>
      <c r="K1419" s="31">
        <v>0.54700000000000004</v>
      </c>
      <c r="L1419" s="29">
        <f t="shared" si="22"/>
        <v>3.4150110375275946</v>
      </c>
    </row>
    <row r="1420" spans="1:12" x14ac:dyDescent="0.2">
      <c r="A1420">
        <v>4132</v>
      </c>
      <c r="B1420" s="43">
        <v>739</v>
      </c>
      <c r="C1420" s="43">
        <v>739</v>
      </c>
      <c r="D1420" s="43">
        <v>460</v>
      </c>
      <c r="E1420" s="31">
        <v>0.622</v>
      </c>
      <c r="F1420" s="31">
        <v>0.14699999999999999</v>
      </c>
      <c r="G1420" s="31">
        <v>0.219</v>
      </c>
      <c r="H1420" s="31">
        <v>0.253</v>
      </c>
      <c r="I1420" s="31">
        <v>0.36899999999999999</v>
      </c>
      <c r="J1420" s="31">
        <v>0.62927496599999999</v>
      </c>
      <c r="K1420" s="31">
        <v>1.0999999999999999E-2</v>
      </c>
      <c r="L1420" s="29">
        <f t="shared" si="22"/>
        <v>2.8513650151668353</v>
      </c>
    </row>
    <row r="1421" spans="1:12" x14ac:dyDescent="0.2">
      <c r="A1421">
        <v>4133</v>
      </c>
      <c r="B1421" s="43">
        <v>390</v>
      </c>
      <c r="C1421" s="43">
        <v>390</v>
      </c>
      <c r="D1421" s="43">
        <v>277</v>
      </c>
      <c r="E1421" s="31">
        <v>0.71</v>
      </c>
      <c r="F1421" s="31">
        <v>8.5000000000000006E-2</v>
      </c>
      <c r="G1421" s="31">
        <v>0.19700000000000001</v>
      </c>
      <c r="H1421" s="31">
        <v>0.27900000000000003</v>
      </c>
      <c r="I1421" s="31">
        <v>0.43099999999999999</v>
      </c>
      <c r="J1421" s="31">
        <v>0.71576227400000003</v>
      </c>
      <c r="K1421" s="31">
        <v>8.0000000000000002E-3</v>
      </c>
      <c r="L1421" s="29">
        <f t="shared" si="22"/>
        <v>3.064516129032258</v>
      </c>
    </row>
    <row r="1422" spans="1:12" x14ac:dyDescent="0.2">
      <c r="A1422">
        <v>4134</v>
      </c>
      <c r="B1422" s="43">
        <v>327</v>
      </c>
      <c r="C1422" s="43">
        <v>327</v>
      </c>
      <c r="D1422" s="43">
        <v>160</v>
      </c>
      <c r="E1422" s="31">
        <v>0.48899999999999999</v>
      </c>
      <c r="F1422" s="31">
        <v>0.20799999999999999</v>
      </c>
      <c r="G1422" s="31">
        <v>0.29099999999999998</v>
      </c>
      <c r="H1422" s="31">
        <v>0.26300000000000001</v>
      </c>
      <c r="I1422" s="31">
        <v>0.22600000000000001</v>
      </c>
      <c r="J1422" s="31">
        <v>0.49535603700000003</v>
      </c>
      <c r="K1422" s="31">
        <v>1.2E-2</v>
      </c>
      <c r="L1422" s="29">
        <f t="shared" si="22"/>
        <v>2.513157894736842</v>
      </c>
    </row>
    <row r="1423" spans="1:12" x14ac:dyDescent="0.2">
      <c r="A1423">
        <v>4135</v>
      </c>
      <c r="B1423" s="43">
        <v>182</v>
      </c>
      <c r="C1423" s="43">
        <v>182</v>
      </c>
      <c r="D1423" s="43">
        <v>77</v>
      </c>
      <c r="E1423" s="31">
        <v>0.42299999999999999</v>
      </c>
      <c r="F1423" s="31">
        <v>0.26400000000000001</v>
      </c>
      <c r="G1423" s="31">
        <v>0.30199999999999999</v>
      </c>
      <c r="H1423" s="31">
        <v>0.24199999999999999</v>
      </c>
      <c r="I1423" s="31">
        <v>0.18099999999999999</v>
      </c>
      <c r="J1423" s="31">
        <v>0.427777778</v>
      </c>
      <c r="K1423" s="31">
        <v>1.0999999999999999E-2</v>
      </c>
      <c r="L1423" s="29">
        <f t="shared" si="22"/>
        <v>2.3437815975733058</v>
      </c>
    </row>
    <row r="1424" spans="1:12" x14ac:dyDescent="0.2">
      <c r="A1424">
        <v>4136</v>
      </c>
      <c r="B1424" s="43">
        <v>231</v>
      </c>
      <c r="C1424" s="43">
        <v>231</v>
      </c>
      <c r="D1424" s="43">
        <v>107</v>
      </c>
      <c r="E1424" s="31">
        <v>0.46300000000000002</v>
      </c>
      <c r="F1424" s="31">
        <v>0.23400000000000001</v>
      </c>
      <c r="G1424" s="31">
        <v>0.29399999999999998</v>
      </c>
      <c r="H1424" s="31">
        <v>0.28100000000000003</v>
      </c>
      <c r="I1424" s="31">
        <v>0.182</v>
      </c>
      <c r="J1424" s="31">
        <v>0.46724890800000002</v>
      </c>
      <c r="K1424" s="31">
        <v>8.9999999999999993E-3</v>
      </c>
      <c r="L1424" s="29">
        <f t="shared" si="22"/>
        <v>2.4147325933400605</v>
      </c>
    </row>
    <row r="1425" spans="1:12" x14ac:dyDescent="0.2">
      <c r="A1425">
        <v>4139</v>
      </c>
      <c r="B1425" s="43">
        <v>753</v>
      </c>
      <c r="C1425" s="43">
        <v>753</v>
      </c>
      <c r="D1425" s="43">
        <v>392</v>
      </c>
      <c r="E1425" s="31">
        <v>0.52100000000000002</v>
      </c>
      <c r="F1425" s="31">
        <v>0.19400000000000001</v>
      </c>
      <c r="G1425" s="31">
        <v>0.26600000000000001</v>
      </c>
      <c r="H1425" s="31">
        <v>0.252</v>
      </c>
      <c r="I1425" s="31">
        <v>0.26800000000000002</v>
      </c>
      <c r="J1425" s="31">
        <v>0.53116531199999995</v>
      </c>
      <c r="K1425" s="31">
        <v>0.02</v>
      </c>
      <c r="L1425" s="29">
        <f t="shared" si="22"/>
        <v>2.6061224489795922</v>
      </c>
    </row>
    <row r="1426" spans="1:12" x14ac:dyDescent="0.2">
      <c r="A1426">
        <v>4141</v>
      </c>
      <c r="B1426" s="43">
        <v>217</v>
      </c>
      <c r="C1426" s="43">
        <v>217</v>
      </c>
      <c r="D1426" s="43">
        <v>131</v>
      </c>
      <c r="E1426" s="31">
        <v>0.60399999999999998</v>
      </c>
      <c r="F1426" s="31">
        <v>0.152</v>
      </c>
      <c r="G1426" s="31">
        <v>0.23</v>
      </c>
      <c r="H1426" s="31">
        <v>0.33600000000000002</v>
      </c>
      <c r="I1426" s="31">
        <v>0.26700000000000002</v>
      </c>
      <c r="J1426" s="31">
        <v>0.61214953299999997</v>
      </c>
      <c r="K1426" s="31">
        <v>1.4E-2</v>
      </c>
      <c r="L1426" s="29">
        <f t="shared" si="22"/>
        <v>2.7261663286004061</v>
      </c>
    </row>
    <row r="1427" spans="1:12" x14ac:dyDescent="0.2">
      <c r="A1427">
        <v>4142</v>
      </c>
      <c r="B1427" s="43">
        <v>726</v>
      </c>
      <c r="C1427" s="43">
        <v>726</v>
      </c>
      <c r="D1427" s="43">
        <v>389</v>
      </c>
      <c r="E1427" s="31">
        <v>0.53600000000000003</v>
      </c>
      <c r="F1427" s="31">
        <v>0.16800000000000001</v>
      </c>
      <c r="G1427" s="31">
        <v>0.28399999999999997</v>
      </c>
      <c r="H1427" s="31">
        <v>0.26400000000000001</v>
      </c>
      <c r="I1427" s="31">
        <v>0.27100000000000002</v>
      </c>
      <c r="J1427" s="31">
        <v>0.54253835399999994</v>
      </c>
      <c r="K1427" s="31">
        <v>1.2E-2</v>
      </c>
      <c r="L1427" s="29">
        <f t="shared" si="22"/>
        <v>2.6437246963562755</v>
      </c>
    </row>
    <row r="1428" spans="1:12" x14ac:dyDescent="0.2">
      <c r="A1428">
        <v>4145</v>
      </c>
      <c r="B1428" s="43">
        <v>671</v>
      </c>
      <c r="C1428" s="43">
        <v>671</v>
      </c>
      <c r="D1428" s="43">
        <v>421</v>
      </c>
      <c r="E1428" s="31">
        <v>0.627</v>
      </c>
      <c r="F1428" s="31">
        <v>0.14799999999999999</v>
      </c>
      <c r="G1428" s="31">
        <v>0.20399999999999999</v>
      </c>
      <c r="H1428" s="31">
        <v>0.25600000000000001</v>
      </c>
      <c r="I1428" s="31">
        <v>0.371</v>
      </c>
      <c r="J1428" s="31">
        <v>0.64079147599999997</v>
      </c>
      <c r="K1428" s="31">
        <v>2.1000000000000001E-2</v>
      </c>
      <c r="L1428" s="29">
        <f t="shared" si="22"/>
        <v>2.8682328907048009</v>
      </c>
    </row>
    <row r="1429" spans="1:12" x14ac:dyDescent="0.2">
      <c r="A1429">
        <v>4146</v>
      </c>
      <c r="B1429" s="43">
        <v>366</v>
      </c>
      <c r="C1429" s="43">
        <v>366</v>
      </c>
      <c r="D1429" s="43">
        <v>202</v>
      </c>
      <c r="E1429" s="31">
        <v>0.55200000000000005</v>
      </c>
      <c r="F1429" s="31">
        <v>0.191</v>
      </c>
      <c r="G1429" s="31">
        <v>0.251</v>
      </c>
      <c r="H1429" s="31">
        <v>0.27</v>
      </c>
      <c r="I1429" s="31">
        <v>0.28100000000000003</v>
      </c>
      <c r="J1429" s="31">
        <v>0.55494505500000002</v>
      </c>
      <c r="K1429" s="31">
        <v>5.0000000000000001E-3</v>
      </c>
      <c r="L1429" s="29">
        <f t="shared" si="22"/>
        <v>2.6402010050251259</v>
      </c>
    </row>
    <row r="1430" spans="1:12" x14ac:dyDescent="0.2">
      <c r="A1430">
        <v>4147</v>
      </c>
      <c r="B1430" s="43">
        <v>267</v>
      </c>
      <c r="C1430" s="43">
        <v>267</v>
      </c>
      <c r="D1430" s="43">
        <v>232</v>
      </c>
      <c r="E1430" s="31">
        <v>0.86899999999999999</v>
      </c>
      <c r="F1430" s="31">
        <v>3.4000000000000002E-2</v>
      </c>
      <c r="G1430" s="31">
        <v>9.4E-2</v>
      </c>
      <c r="H1430" s="31">
        <v>0.23200000000000001</v>
      </c>
      <c r="I1430" s="31">
        <v>0.63700000000000001</v>
      </c>
      <c r="J1430" s="31">
        <v>0.87218045099999997</v>
      </c>
      <c r="K1430" s="31">
        <v>4.0000000000000001E-3</v>
      </c>
      <c r="L1430" s="29">
        <f t="shared" si="22"/>
        <v>3.4799196787148596</v>
      </c>
    </row>
    <row r="1431" spans="1:12" x14ac:dyDescent="0.2">
      <c r="A1431">
        <v>4148</v>
      </c>
      <c r="B1431" s="43">
        <v>1245</v>
      </c>
      <c r="C1431" s="43">
        <v>1245</v>
      </c>
      <c r="D1431" s="43">
        <v>1076</v>
      </c>
      <c r="E1431" s="31">
        <v>0.86399999999999999</v>
      </c>
      <c r="F1431" s="31">
        <v>4.7E-2</v>
      </c>
      <c r="G1431" s="31">
        <v>6.3E-2</v>
      </c>
      <c r="H1431" s="31">
        <v>0.13</v>
      </c>
      <c r="I1431" s="31">
        <v>0.73399999999999999</v>
      </c>
      <c r="J1431" s="31">
        <v>0.88632619400000001</v>
      </c>
      <c r="K1431" s="31">
        <v>2.5000000000000001E-2</v>
      </c>
      <c r="L1431" s="29">
        <f t="shared" si="22"/>
        <v>3.5887179487179486</v>
      </c>
    </row>
    <row r="1432" spans="1:12" x14ac:dyDescent="0.2">
      <c r="A1432">
        <v>4149</v>
      </c>
      <c r="B1432" s="43">
        <v>93</v>
      </c>
      <c r="C1432" s="43">
        <v>93</v>
      </c>
      <c r="D1432" s="43">
        <v>55</v>
      </c>
      <c r="E1432" s="31">
        <v>0.59099999999999997</v>
      </c>
      <c r="F1432" s="31">
        <v>0.22600000000000001</v>
      </c>
      <c r="G1432" s="31">
        <v>0.151</v>
      </c>
      <c r="H1432" s="31">
        <v>0.28999999999999998</v>
      </c>
      <c r="I1432" s="31">
        <v>0.30099999999999999</v>
      </c>
      <c r="J1432" s="31">
        <v>0.61111111100000004</v>
      </c>
      <c r="K1432" s="31">
        <v>3.2000000000000001E-2</v>
      </c>
      <c r="L1432" s="29">
        <f t="shared" si="22"/>
        <v>2.6880165289256199</v>
      </c>
    </row>
    <row r="1433" spans="1:12" x14ac:dyDescent="0.2">
      <c r="A1433">
        <v>4150</v>
      </c>
      <c r="B1433" s="43">
        <v>171</v>
      </c>
      <c r="C1433" s="43">
        <v>171</v>
      </c>
      <c r="D1433" s="43">
        <v>61</v>
      </c>
      <c r="E1433" s="31">
        <v>0.35699999999999998</v>
      </c>
      <c r="F1433" s="31">
        <v>0.316</v>
      </c>
      <c r="G1433" s="31">
        <v>0.26900000000000002</v>
      </c>
      <c r="H1433" s="31">
        <v>0.187</v>
      </c>
      <c r="I1433" s="31">
        <v>0.17</v>
      </c>
      <c r="J1433" s="31">
        <v>0.378881988</v>
      </c>
      <c r="K1433" s="31">
        <v>5.8000000000000003E-2</v>
      </c>
      <c r="L1433" s="29">
        <f t="shared" si="22"/>
        <v>2.2239915074309984</v>
      </c>
    </row>
    <row r="1434" spans="1:12" x14ac:dyDescent="0.2">
      <c r="A1434">
        <v>4154</v>
      </c>
      <c r="B1434" s="43">
        <v>281</v>
      </c>
      <c r="C1434" s="43">
        <v>281</v>
      </c>
      <c r="D1434" s="43">
        <v>160</v>
      </c>
      <c r="E1434" s="31">
        <v>0.56899999999999995</v>
      </c>
      <c r="F1434" s="31">
        <v>0.18099999999999999</v>
      </c>
      <c r="G1434" s="31">
        <v>0.249</v>
      </c>
      <c r="H1434" s="31">
        <v>0.29499999999999998</v>
      </c>
      <c r="I1434" s="31">
        <v>0.27400000000000002</v>
      </c>
      <c r="J1434" s="31">
        <v>0.56939501800000003</v>
      </c>
      <c r="K1434" s="31">
        <v>0</v>
      </c>
      <c r="L1434" s="29">
        <f t="shared" si="22"/>
        <v>2.66</v>
      </c>
    </row>
    <row r="1435" spans="1:12" x14ac:dyDescent="0.2">
      <c r="A1435">
        <v>4155</v>
      </c>
      <c r="B1435" s="43">
        <v>405</v>
      </c>
      <c r="C1435" s="43">
        <v>405</v>
      </c>
      <c r="D1435" s="43">
        <v>161</v>
      </c>
      <c r="E1435" s="31">
        <v>0.39800000000000002</v>
      </c>
      <c r="F1435" s="31">
        <v>0.24399999999999999</v>
      </c>
      <c r="G1435" s="31">
        <v>0.34599999999999997</v>
      </c>
      <c r="H1435" s="31">
        <v>0.247</v>
      </c>
      <c r="I1435" s="31">
        <v>0.151</v>
      </c>
      <c r="J1435" s="31">
        <v>0.40250000000000002</v>
      </c>
      <c r="K1435" s="31">
        <v>1.2E-2</v>
      </c>
      <c r="L1435" s="29">
        <f t="shared" si="22"/>
        <v>2.3087044534412957</v>
      </c>
    </row>
    <row r="1436" spans="1:12" x14ac:dyDescent="0.2">
      <c r="A1436">
        <v>4156</v>
      </c>
      <c r="B1436" s="43">
        <v>485</v>
      </c>
      <c r="C1436" s="43">
        <v>485</v>
      </c>
      <c r="D1436" s="43">
        <v>256</v>
      </c>
      <c r="E1436" s="31">
        <v>0.52800000000000002</v>
      </c>
      <c r="F1436" s="31">
        <v>0.23300000000000001</v>
      </c>
      <c r="G1436" s="31">
        <v>0.22500000000000001</v>
      </c>
      <c r="H1436" s="31">
        <v>0.23300000000000001</v>
      </c>
      <c r="I1436" s="31">
        <v>0.29499999999999998</v>
      </c>
      <c r="J1436" s="31">
        <v>0.53556485399999998</v>
      </c>
      <c r="K1436" s="31">
        <v>1.4E-2</v>
      </c>
      <c r="L1436" s="29">
        <f t="shared" si="22"/>
        <v>2.5983772819472621</v>
      </c>
    </row>
    <row r="1437" spans="1:12" x14ac:dyDescent="0.2">
      <c r="A1437">
        <v>4158</v>
      </c>
      <c r="B1437" s="43">
        <v>378</v>
      </c>
      <c r="C1437" s="43">
        <v>378</v>
      </c>
      <c r="D1437" s="43">
        <v>84</v>
      </c>
      <c r="E1437" s="31">
        <v>0.222</v>
      </c>
      <c r="F1437" s="31">
        <v>0.47099999999999997</v>
      </c>
      <c r="G1437" s="31">
        <v>0.28799999999999998</v>
      </c>
      <c r="H1437" s="31">
        <v>0.16900000000000001</v>
      </c>
      <c r="I1437" s="31">
        <v>5.2999999999999999E-2</v>
      </c>
      <c r="J1437" s="31">
        <v>0.22641509400000001</v>
      </c>
      <c r="K1437" s="31">
        <v>1.9E-2</v>
      </c>
      <c r="L1437" s="29">
        <f t="shared" si="22"/>
        <v>1.8002038735983688</v>
      </c>
    </row>
    <row r="1438" spans="1:12" x14ac:dyDescent="0.2">
      <c r="A1438">
        <v>4159</v>
      </c>
      <c r="B1438" s="43">
        <v>270</v>
      </c>
      <c r="C1438" s="43">
        <v>270</v>
      </c>
      <c r="D1438" s="43">
        <v>163</v>
      </c>
      <c r="E1438" s="31">
        <v>0.60399999999999998</v>
      </c>
      <c r="F1438" s="31">
        <v>0.126</v>
      </c>
      <c r="G1438" s="31">
        <v>0.26300000000000001</v>
      </c>
      <c r="H1438" s="31">
        <v>0.28899999999999998</v>
      </c>
      <c r="I1438" s="31">
        <v>0.315</v>
      </c>
      <c r="J1438" s="31">
        <v>0.60820895500000005</v>
      </c>
      <c r="K1438" s="31">
        <v>7.0000000000000001E-3</v>
      </c>
      <c r="L1438" s="29">
        <f t="shared" si="22"/>
        <v>2.798590130916415</v>
      </c>
    </row>
    <row r="1439" spans="1:12" x14ac:dyDescent="0.2">
      <c r="A1439">
        <v>4160</v>
      </c>
      <c r="B1439" s="43">
        <v>315</v>
      </c>
      <c r="C1439" s="43">
        <v>315</v>
      </c>
      <c r="D1439" s="43">
        <v>232</v>
      </c>
      <c r="E1439" s="31">
        <v>0.73699999999999999</v>
      </c>
      <c r="F1439" s="31">
        <v>7.5999999999999998E-2</v>
      </c>
      <c r="G1439" s="31">
        <v>0.17100000000000001</v>
      </c>
      <c r="H1439" s="31">
        <v>0.28899999999999998</v>
      </c>
      <c r="I1439" s="31">
        <v>0.44800000000000001</v>
      </c>
      <c r="J1439" s="31">
        <v>0.74838709699999995</v>
      </c>
      <c r="K1439" s="31">
        <v>1.6E-2</v>
      </c>
      <c r="L1439" s="29">
        <f t="shared" si="22"/>
        <v>3.1270325203252032</v>
      </c>
    </row>
    <row r="1440" spans="1:12" x14ac:dyDescent="0.2">
      <c r="A1440">
        <v>4162</v>
      </c>
      <c r="B1440" s="43">
        <v>431</v>
      </c>
      <c r="C1440" s="43">
        <v>431</v>
      </c>
      <c r="D1440" s="43">
        <v>173</v>
      </c>
      <c r="E1440" s="31">
        <v>0.40100000000000002</v>
      </c>
      <c r="F1440" s="31">
        <v>0.35699999999999998</v>
      </c>
      <c r="G1440" s="31">
        <v>0.20899999999999999</v>
      </c>
      <c r="H1440" s="31">
        <v>0.20200000000000001</v>
      </c>
      <c r="I1440" s="31">
        <v>0.2</v>
      </c>
      <c r="J1440" s="31">
        <v>0.41486810600000001</v>
      </c>
      <c r="K1440" s="31">
        <v>3.2000000000000001E-2</v>
      </c>
      <c r="L1440" s="29">
        <f t="shared" si="22"/>
        <v>2.2530991735537191</v>
      </c>
    </row>
    <row r="1441" spans="1:12" x14ac:dyDescent="0.2">
      <c r="A1441">
        <v>4163</v>
      </c>
      <c r="B1441" s="43">
        <v>199</v>
      </c>
      <c r="C1441" s="43">
        <v>199</v>
      </c>
      <c r="D1441" s="43">
        <v>65</v>
      </c>
      <c r="E1441" s="31">
        <v>0.32700000000000001</v>
      </c>
      <c r="F1441" s="31">
        <v>0.33700000000000002</v>
      </c>
      <c r="G1441" s="31">
        <v>0.317</v>
      </c>
      <c r="H1441" s="31">
        <v>0.17100000000000001</v>
      </c>
      <c r="I1441" s="31">
        <v>0.156</v>
      </c>
      <c r="J1441" s="31">
        <v>0.33333333300000001</v>
      </c>
      <c r="K1441" s="31">
        <v>0.02</v>
      </c>
      <c r="L1441" s="29">
        <f t="shared" si="22"/>
        <v>2.1510204081632653</v>
      </c>
    </row>
    <row r="1442" spans="1:12" x14ac:dyDescent="0.2">
      <c r="A1442">
        <v>4164</v>
      </c>
      <c r="B1442" s="43">
        <v>367</v>
      </c>
      <c r="C1442" s="43">
        <v>367</v>
      </c>
      <c r="D1442" s="43">
        <v>258</v>
      </c>
      <c r="E1442" s="31">
        <v>0.70299999999999996</v>
      </c>
      <c r="F1442" s="31">
        <v>9.5000000000000001E-2</v>
      </c>
      <c r="G1442" s="31">
        <v>0.185</v>
      </c>
      <c r="H1442" s="31">
        <v>0.223</v>
      </c>
      <c r="I1442" s="31">
        <v>0.48</v>
      </c>
      <c r="J1442" s="31">
        <v>0.71468144</v>
      </c>
      <c r="K1442" s="31">
        <v>1.6E-2</v>
      </c>
      <c r="L1442" s="29">
        <f t="shared" si="22"/>
        <v>3.1036585365853657</v>
      </c>
    </row>
    <row r="1443" spans="1:12" x14ac:dyDescent="0.2">
      <c r="A1443">
        <v>4165</v>
      </c>
      <c r="B1443" s="43">
        <v>209</v>
      </c>
      <c r="C1443" s="43">
        <v>209</v>
      </c>
      <c r="D1443" s="43">
        <v>123</v>
      </c>
      <c r="E1443" s="31">
        <v>0.58899999999999997</v>
      </c>
      <c r="F1443" s="31">
        <v>0.17699999999999999</v>
      </c>
      <c r="G1443" s="31">
        <v>0.23</v>
      </c>
      <c r="H1443" s="31">
        <v>0.30099999999999999</v>
      </c>
      <c r="I1443" s="31">
        <v>0.28699999999999998</v>
      </c>
      <c r="J1443" s="31">
        <v>0.59134615400000001</v>
      </c>
      <c r="K1443" s="31">
        <v>5.0000000000000001E-3</v>
      </c>
      <c r="L1443" s="29">
        <f t="shared" si="22"/>
        <v>2.7015075376884421</v>
      </c>
    </row>
    <row r="1444" spans="1:12" x14ac:dyDescent="0.2">
      <c r="A1444">
        <v>4166</v>
      </c>
      <c r="B1444" s="43">
        <v>309</v>
      </c>
      <c r="C1444" s="43">
        <v>309</v>
      </c>
      <c r="D1444" s="43">
        <v>216</v>
      </c>
      <c r="E1444" s="31">
        <v>0.69899999999999995</v>
      </c>
      <c r="F1444" s="31">
        <v>9.0999999999999998E-2</v>
      </c>
      <c r="G1444" s="31">
        <v>0.21</v>
      </c>
      <c r="H1444" s="31">
        <v>0.29099999999999998</v>
      </c>
      <c r="I1444" s="31">
        <v>0.40799999999999997</v>
      </c>
      <c r="J1444" s="31">
        <v>0.699029126</v>
      </c>
      <c r="K1444" s="31">
        <v>0</v>
      </c>
      <c r="L1444" s="29">
        <f t="shared" si="22"/>
        <v>3.016</v>
      </c>
    </row>
    <row r="1445" spans="1:12" x14ac:dyDescent="0.2">
      <c r="A1445">
        <v>4167</v>
      </c>
      <c r="B1445" s="43">
        <v>89</v>
      </c>
      <c r="C1445" s="43">
        <v>89</v>
      </c>
      <c r="D1445" s="43">
        <v>84</v>
      </c>
      <c r="E1445" s="31">
        <v>0.94399999999999995</v>
      </c>
      <c r="F1445" s="31">
        <v>1.0999999999999999E-2</v>
      </c>
      <c r="G1445" s="31">
        <v>3.4000000000000002E-2</v>
      </c>
      <c r="H1445" s="31">
        <v>0.23599999999999999</v>
      </c>
      <c r="I1445" s="31">
        <v>0.70799999999999996</v>
      </c>
      <c r="J1445" s="31">
        <v>0.95454545499999999</v>
      </c>
      <c r="K1445" s="31">
        <v>1.0999999999999999E-2</v>
      </c>
      <c r="L1445" s="29">
        <f t="shared" si="22"/>
        <v>3.6592517694641051</v>
      </c>
    </row>
    <row r="1446" spans="1:12" x14ac:dyDescent="0.2">
      <c r="A1446">
        <v>4170</v>
      </c>
      <c r="E1446" s="31">
        <v>0.58899999999999997</v>
      </c>
      <c r="F1446" s="31">
        <v>0.16400000000000001</v>
      </c>
      <c r="G1446" s="31">
        <v>0.247</v>
      </c>
      <c r="H1446" s="31">
        <v>0.247</v>
      </c>
      <c r="I1446" s="31">
        <v>0.34200000000000003</v>
      </c>
      <c r="J1446" s="31">
        <v>0.58904109599999999</v>
      </c>
      <c r="K1446" s="31">
        <v>0</v>
      </c>
      <c r="L1446" s="29">
        <f t="shared" si="22"/>
        <v>2.7670000000000003</v>
      </c>
    </row>
    <row r="1447" spans="1:12" x14ac:dyDescent="0.2">
      <c r="A1447">
        <v>4180</v>
      </c>
      <c r="B1447" s="43">
        <v>397</v>
      </c>
      <c r="C1447" s="43">
        <v>397</v>
      </c>
      <c r="D1447" s="43">
        <v>215</v>
      </c>
      <c r="E1447" s="31">
        <v>0.54200000000000004</v>
      </c>
      <c r="F1447" s="31">
        <v>0.128</v>
      </c>
      <c r="G1447" s="31">
        <v>0.31</v>
      </c>
      <c r="H1447" s="31">
        <v>0.252</v>
      </c>
      <c r="I1447" s="31">
        <v>0.28999999999999998</v>
      </c>
      <c r="J1447" s="31">
        <v>0.55269922900000001</v>
      </c>
      <c r="K1447" s="31">
        <v>0.02</v>
      </c>
      <c r="L1447" s="29">
        <f t="shared" si="22"/>
        <v>2.7183673469387752</v>
      </c>
    </row>
    <row r="1448" spans="1:12" x14ac:dyDescent="0.2">
      <c r="A1448">
        <v>4181</v>
      </c>
      <c r="B1448" s="43">
        <v>237</v>
      </c>
      <c r="C1448" s="43">
        <v>237</v>
      </c>
      <c r="D1448" s="43">
        <v>132</v>
      </c>
      <c r="E1448" s="31">
        <v>0.55700000000000005</v>
      </c>
      <c r="F1448" s="31">
        <v>0.17299999999999999</v>
      </c>
      <c r="G1448" s="31">
        <v>0.26600000000000001</v>
      </c>
      <c r="H1448" s="31">
        <v>0.249</v>
      </c>
      <c r="I1448" s="31">
        <v>0.308</v>
      </c>
      <c r="J1448" s="31">
        <v>0.55932203400000002</v>
      </c>
      <c r="K1448" s="31">
        <v>4.0000000000000001E-3</v>
      </c>
      <c r="L1448" s="29">
        <f t="shared" si="22"/>
        <v>2.6947791164658637</v>
      </c>
    </row>
    <row r="1449" spans="1:12" x14ac:dyDescent="0.2">
      <c r="A1449">
        <v>4182</v>
      </c>
      <c r="B1449" s="43">
        <v>253</v>
      </c>
      <c r="C1449" s="43">
        <v>253</v>
      </c>
      <c r="D1449" s="43">
        <v>205</v>
      </c>
      <c r="E1449" s="31">
        <v>0.81</v>
      </c>
      <c r="F1449" s="31">
        <v>8.3000000000000004E-2</v>
      </c>
      <c r="G1449" s="31">
        <v>0.10299999999999999</v>
      </c>
      <c r="H1449" s="31">
        <v>0.21299999999999999</v>
      </c>
      <c r="I1449" s="31">
        <v>0.59699999999999998</v>
      </c>
      <c r="J1449" s="31">
        <v>0.81349206299999999</v>
      </c>
      <c r="K1449" s="31">
        <v>4.0000000000000001E-3</v>
      </c>
      <c r="L1449" s="29">
        <f t="shared" si="22"/>
        <v>3.3293172690763049</v>
      </c>
    </row>
    <row r="1450" spans="1:12" x14ac:dyDescent="0.2">
      <c r="A1450">
        <v>4183</v>
      </c>
      <c r="B1450" s="43">
        <v>518</v>
      </c>
      <c r="C1450" s="43">
        <v>518</v>
      </c>
      <c r="D1450" s="43">
        <v>251</v>
      </c>
      <c r="E1450" s="31">
        <v>0.48499999999999999</v>
      </c>
      <c r="F1450" s="31">
        <v>0.26300000000000001</v>
      </c>
      <c r="G1450" s="31">
        <v>0.24299999999999999</v>
      </c>
      <c r="H1450" s="31">
        <v>0.26800000000000002</v>
      </c>
      <c r="I1450" s="31">
        <v>0.216</v>
      </c>
      <c r="J1450" s="31">
        <v>0.48927875199999998</v>
      </c>
      <c r="K1450" s="31">
        <v>0.01</v>
      </c>
      <c r="L1450" s="29">
        <f t="shared" si="22"/>
        <v>2.4414141414141413</v>
      </c>
    </row>
    <row r="1451" spans="1:12" x14ac:dyDescent="0.2">
      <c r="A1451">
        <v>4184</v>
      </c>
      <c r="B1451" s="43">
        <v>396</v>
      </c>
      <c r="C1451" s="43">
        <v>396</v>
      </c>
      <c r="D1451" s="43">
        <v>244</v>
      </c>
      <c r="E1451" s="31">
        <v>0.61599999999999999</v>
      </c>
      <c r="F1451" s="31">
        <v>0.13900000000000001</v>
      </c>
      <c r="G1451" s="31">
        <v>0.23699999999999999</v>
      </c>
      <c r="H1451" s="31">
        <v>0.28000000000000003</v>
      </c>
      <c r="I1451" s="31">
        <v>0.33600000000000002</v>
      </c>
      <c r="J1451" s="31">
        <v>0.62086514000000004</v>
      </c>
      <c r="K1451" s="31">
        <v>8.0000000000000002E-3</v>
      </c>
      <c r="L1451" s="29">
        <f t="shared" si="22"/>
        <v>2.8195564516129035</v>
      </c>
    </row>
    <row r="1452" spans="1:12" x14ac:dyDescent="0.2">
      <c r="A1452">
        <v>4185</v>
      </c>
      <c r="B1452" s="43">
        <v>537</v>
      </c>
      <c r="C1452" s="43">
        <v>537</v>
      </c>
      <c r="D1452" s="43">
        <v>297</v>
      </c>
      <c r="E1452" s="31">
        <v>0.55300000000000005</v>
      </c>
      <c r="F1452" s="31">
        <v>0.182</v>
      </c>
      <c r="G1452" s="31">
        <v>0.25</v>
      </c>
      <c r="H1452" s="31">
        <v>0.25700000000000001</v>
      </c>
      <c r="I1452" s="31">
        <v>0.29599999999999999</v>
      </c>
      <c r="J1452" s="31">
        <v>0.561436673</v>
      </c>
      <c r="K1452" s="31">
        <v>1.4999999999999999E-2</v>
      </c>
      <c r="L1452" s="29">
        <f t="shared" si="22"/>
        <v>2.677157360406091</v>
      </c>
    </row>
    <row r="1453" spans="1:12" x14ac:dyDescent="0.2">
      <c r="A1453">
        <v>4186</v>
      </c>
      <c r="B1453" s="43">
        <v>707</v>
      </c>
      <c r="C1453" s="43">
        <v>707</v>
      </c>
      <c r="D1453" s="43">
        <v>256</v>
      </c>
      <c r="E1453" s="31">
        <v>0.36199999999999999</v>
      </c>
      <c r="F1453" s="31">
        <v>0.29099999999999998</v>
      </c>
      <c r="G1453" s="31">
        <v>0.33900000000000002</v>
      </c>
      <c r="H1453" s="31">
        <v>0.20100000000000001</v>
      </c>
      <c r="I1453" s="31">
        <v>0.161</v>
      </c>
      <c r="J1453" s="31">
        <v>0.364672365</v>
      </c>
      <c r="K1453" s="31">
        <v>7.0000000000000001E-3</v>
      </c>
      <c r="L1453" s="29">
        <f t="shared" si="22"/>
        <v>2.2316213494461232</v>
      </c>
    </row>
    <row r="1454" spans="1:12" x14ac:dyDescent="0.2">
      <c r="A1454">
        <v>4187</v>
      </c>
      <c r="B1454" s="43">
        <v>163</v>
      </c>
      <c r="C1454" s="43">
        <v>163</v>
      </c>
      <c r="D1454" s="43">
        <v>140</v>
      </c>
      <c r="E1454" s="31">
        <v>0.85899999999999999</v>
      </c>
      <c r="F1454" s="31">
        <v>4.2999999999999997E-2</v>
      </c>
      <c r="G1454" s="31">
        <v>9.1999999999999998E-2</v>
      </c>
      <c r="H1454" s="31">
        <v>0.14099999999999999</v>
      </c>
      <c r="I1454" s="31">
        <v>0.71799999999999997</v>
      </c>
      <c r="J1454" s="31">
        <v>0.86419753099999996</v>
      </c>
      <c r="K1454" s="31">
        <v>6.0000000000000001E-3</v>
      </c>
      <c r="L1454" s="29">
        <f t="shared" si="22"/>
        <v>3.5432595573440642</v>
      </c>
    </row>
    <row r="1455" spans="1:12" x14ac:dyDescent="0.2">
      <c r="A1455">
        <v>4189</v>
      </c>
      <c r="B1455" s="43">
        <v>201</v>
      </c>
      <c r="C1455" s="43">
        <v>201</v>
      </c>
      <c r="D1455" s="43">
        <v>120</v>
      </c>
      <c r="E1455" s="31">
        <v>0.59699999999999998</v>
      </c>
      <c r="F1455" s="31">
        <v>0.14399999999999999</v>
      </c>
      <c r="G1455" s="31">
        <v>0.25900000000000001</v>
      </c>
      <c r="H1455" s="31">
        <v>0.27400000000000002</v>
      </c>
      <c r="I1455" s="31">
        <v>0.32300000000000001</v>
      </c>
      <c r="J1455" s="31">
        <v>0.59701492499999997</v>
      </c>
      <c r="K1455" s="31">
        <v>0</v>
      </c>
      <c r="L1455" s="29">
        <f t="shared" si="22"/>
        <v>2.7759999999999998</v>
      </c>
    </row>
    <row r="1456" spans="1:12" x14ac:dyDescent="0.2">
      <c r="A1456">
        <v>4192</v>
      </c>
      <c r="B1456" s="43">
        <v>265</v>
      </c>
      <c r="C1456" s="43">
        <v>265</v>
      </c>
      <c r="D1456" s="43">
        <v>173</v>
      </c>
      <c r="E1456" s="31">
        <v>0.65300000000000002</v>
      </c>
      <c r="F1456" s="31">
        <v>0.128</v>
      </c>
      <c r="G1456" s="31">
        <v>0.18099999999999999</v>
      </c>
      <c r="H1456" s="31">
        <v>0.28299999999999997</v>
      </c>
      <c r="I1456" s="31">
        <v>0.37</v>
      </c>
      <c r="J1456" s="31">
        <v>0.678431373</v>
      </c>
      <c r="K1456" s="31">
        <v>3.7999999999999999E-2</v>
      </c>
      <c r="L1456" s="29">
        <f t="shared" si="22"/>
        <v>2.9303534303534304</v>
      </c>
    </row>
    <row r="1457" spans="1:12" x14ac:dyDescent="0.2">
      <c r="A1457">
        <v>4193</v>
      </c>
      <c r="B1457" s="43">
        <v>130</v>
      </c>
      <c r="C1457" s="43">
        <v>130</v>
      </c>
      <c r="D1457" s="43">
        <v>55</v>
      </c>
      <c r="E1457" s="31">
        <v>0.42299999999999999</v>
      </c>
      <c r="F1457" s="31">
        <v>0.26200000000000001</v>
      </c>
      <c r="G1457" s="31">
        <v>0.315</v>
      </c>
      <c r="H1457" s="31">
        <v>0.28499999999999998</v>
      </c>
      <c r="I1457" s="31">
        <v>0.13800000000000001</v>
      </c>
      <c r="J1457" s="31">
        <v>0.42307692299999999</v>
      </c>
      <c r="K1457" s="31">
        <v>0</v>
      </c>
      <c r="L1457" s="29">
        <f t="shared" si="22"/>
        <v>2.2989999999999999</v>
      </c>
    </row>
    <row r="1458" spans="1:12" x14ac:dyDescent="0.2">
      <c r="A1458">
        <v>4196</v>
      </c>
      <c r="B1458" s="43">
        <v>278</v>
      </c>
      <c r="C1458" s="43">
        <v>278</v>
      </c>
      <c r="D1458" s="43">
        <v>94</v>
      </c>
      <c r="E1458" s="31">
        <v>0.33800000000000002</v>
      </c>
      <c r="F1458" s="31">
        <v>0.33100000000000002</v>
      </c>
      <c r="G1458" s="31">
        <v>0.32700000000000001</v>
      </c>
      <c r="H1458" s="31">
        <v>0.219</v>
      </c>
      <c r="I1458" s="31">
        <v>0.11899999999999999</v>
      </c>
      <c r="J1458" s="31">
        <v>0.33935018099999997</v>
      </c>
      <c r="K1458" s="31">
        <v>4.0000000000000001E-3</v>
      </c>
      <c r="L1458" s="29">
        <f t="shared" si="22"/>
        <v>2.1265060240963858</v>
      </c>
    </row>
    <row r="1459" spans="1:12" x14ac:dyDescent="0.2">
      <c r="A1459">
        <v>4201</v>
      </c>
      <c r="B1459" s="43">
        <v>230</v>
      </c>
      <c r="C1459" s="43">
        <v>230</v>
      </c>
      <c r="D1459" s="43">
        <v>89</v>
      </c>
      <c r="E1459" s="31">
        <v>0.38700000000000001</v>
      </c>
      <c r="F1459" s="31">
        <v>0.26500000000000001</v>
      </c>
      <c r="G1459" s="31">
        <v>0.28699999999999998</v>
      </c>
      <c r="H1459" s="31">
        <v>0.21299999999999999</v>
      </c>
      <c r="I1459" s="31">
        <v>0.17399999999999999</v>
      </c>
      <c r="J1459" s="31">
        <v>0.41203703699999999</v>
      </c>
      <c r="K1459" s="31">
        <v>6.0999999999999999E-2</v>
      </c>
      <c r="L1459" s="29">
        <f t="shared" si="22"/>
        <v>2.3152289669861554</v>
      </c>
    </row>
    <row r="1460" spans="1:12" x14ac:dyDescent="0.2">
      <c r="A1460">
        <v>4202</v>
      </c>
      <c r="B1460" s="43">
        <v>313</v>
      </c>
      <c r="C1460" s="43">
        <v>313</v>
      </c>
      <c r="D1460" s="43">
        <v>147</v>
      </c>
      <c r="E1460" s="31">
        <v>0.47</v>
      </c>
      <c r="F1460" s="31">
        <v>0.214</v>
      </c>
      <c r="G1460" s="31">
        <v>0.30399999999999999</v>
      </c>
      <c r="H1460" s="31">
        <v>0.30399999999999999</v>
      </c>
      <c r="I1460" s="31">
        <v>0.16600000000000001</v>
      </c>
      <c r="J1460" s="31">
        <v>0.47572815499999999</v>
      </c>
      <c r="K1460" s="31">
        <v>1.2999999999999999E-2</v>
      </c>
      <c r="L1460" s="29">
        <f t="shared" si="22"/>
        <v>2.4295845997973657</v>
      </c>
    </row>
    <row r="1461" spans="1:12" x14ac:dyDescent="0.2">
      <c r="A1461">
        <v>4204</v>
      </c>
      <c r="B1461" s="43">
        <v>164</v>
      </c>
      <c r="C1461" s="43">
        <v>164</v>
      </c>
      <c r="D1461" s="43">
        <v>50</v>
      </c>
      <c r="E1461" s="31">
        <v>0.30499999999999999</v>
      </c>
      <c r="F1461" s="31">
        <v>0.378</v>
      </c>
      <c r="G1461" s="31">
        <v>0.20699999999999999</v>
      </c>
      <c r="H1461" s="31">
        <v>0.183</v>
      </c>
      <c r="I1461" s="31">
        <v>0.122</v>
      </c>
      <c r="J1461" s="31">
        <v>0.34246575299999998</v>
      </c>
      <c r="K1461" s="31">
        <v>0.11</v>
      </c>
      <c r="L1461" s="29">
        <f t="shared" si="22"/>
        <v>2.0550561797752809</v>
      </c>
    </row>
    <row r="1462" spans="1:12" x14ac:dyDescent="0.2">
      <c r="A1462">
        <v>4205</v>
      </c>
      <c r="B1462" s="43">
        <v>189</v>
      </c>
      <c r="C1462" s="43">
        <v>189</v>
      </c>
      <c r="D1462" s="43">
        <v>129</v>
      </c>
      <c r="E1462" s="31">
        <v>0.68300000000000005</v>
      </c>
      <c r="F1462" s="31">
        <v>9.5000000000000001E-2</v>
      </c>
      <c r="G1462" s="31">
        <v>0.21199999999999999</v>
      </c>
      <c r="H1462" s="31">
        <v>0.27500000000000002</v>
      </c>
      <c r="I1462" s="31">
        <v>0.40699999999999997</v>
      </c>
      <c r="J1462" s="31">
        <v>0.68983957200000001</v>
      </c>
      <c r="K1462" s="31">
        <v>1.0999999999999999E-2</v>
      </c>
      <c r="L1462" s="29">
        <f t="shared" si="22"/>
        <v>3.005055611729019</v>
      </c>
    </row>
    <row r="1463" spans="1:12" x14ac:dyDescent="0.2">
      <c r="A1463">
        <v>4206</v>
      </c>
      <c r="B1463" s="43">
        <v>56</v>
      </c>
      <c r="C1463" s="43">
        <v>56</v>
      </c>
      <c r="D1463" s="43">
        <v>14</v>
      </c>
      <c r="E1463" s="31">
        <v>0.25</v>
      </c>
      <c r="F1463" s="31">
        <v>0.44600000000000001</v>
      </c>
      <c r="G1463" s="31">
        <v>0.30399999999999999</v>
      </c>
      <c r="H1463" s="31">
        <v>0.17899999999999999</v>
      </c>
      <c r="I1463" s="31">
        <v>7.0999999999999994E-2</v>
      </c>
      <c r="J1463" s="31">
        <v>0.25</v>
      </c>
      <c r="K1463" s="31">
        <v>0</v>
      </c>
      <c r="L1463" s="29">
        <f t="shared" si="22"/>
        <v>1.875</v>
      </c>
    </row>
    <row r="1464" spans="1:12" x14ac:dyDescent="0.2">
      <c r="A1464">
        <v>4207</v>
      </c>
      <c r="B1464" s="43">
        <v>508</v>
      </c>
      <c r="C1464" s="43">
        <v>508</v>
      </c>
      <c r="D1464" s="43">
        <v>269</v>
      </c>
      <c r="E1464" s="31">
        <v>0.53</v>
      </c>
      <c r="F1464" s="31">
        <v>0.189</v>
      </c>
      <c r="G1464" s="31">
        <v>0.26200000000000001</v>
      </c>
      <c r="H1464" s="31">
        <v>0.23200000000000001</v>
      </c>
      <c r="I1464" s="31">
        <v>0.29699999999999999</v>
      </c>
      <c r="J1464" s="31">
        <v>0.540160643</v>
      </c>
      <c r="K1464" s="31">
        <v>0.02</v>
      </c>
      <c r="L1464" s="29">
        <f t="shared" si="22"/>
        <v>2.6500000000000004</v>
      </c>
    </row>
    <row r="1465" spans="1:12" x14ac:dyDescent="0.2">
      <c r="A1465">
        <v>4208</v>
      </c>
      <c r="B1465" s="43">
        <v>423</v>
      </c>
      <c r="C1465" s="43">
        <v>423</v>
      </c>
      <c r="D1465" s="43">
        <v>294</v>
      </c>
      <c r="E1465" s="31">
        <v>0.69499999999999995</v>
      </c>
      <c r="F1465" s="31">
        <v>0.125</v>
      </c>
      <c r="G1465" s="31">
        <v>0.16800000000000001</v>
      </c>
      <c r="H1465" s="31">
        <v>0.26</v>
      </c>
      <c r="I1465" s="31">
        <v>0.435</v>
      </c>
      <c r="J1465" s="31">
        <v>0.70334928200000002</v>
      </c>
      <c r="K1465" s="31">
        <v>1.2E-2</v>
      </c>
      <c r="L1465" s="29">
        <f t="shared" si="22"/>
        <v>3.0172064777327936</v>
      </c>
    </row>
    <row r="1466" spans="1:12" x14ac:dyDescent="0.2">
      <c r="A1466">
        <v>4209</v>
      </c>
      <c r="B1466" s="43">
        <v>942</v>
      </c>
      <c r="C1466" s="43">
        <v>942</v>
      </c>
      <c r="D1466" s="43">
        <v>415</v>
      </c>
      <c r="E1466" s="31">
        <v>0.441</v>
      </c>
      <c r="F1466" s="31">
        <v>0.24399999999999999</v>
      </c>
      <c r="G1466" s="31">
        <v>0.26</v>
      </c>
      <c r="H1466" s="31">
        <v>0.221</v>
      </c>
      <c r="I1466" s="31">
        <v>0.22</v>
      </c>
      <c r="J1466" s="31">
        <v>0.466292135</v>
      </c>
      <c r="K1466" s="31">
        <v>5.5E-2</v>
      </c>
      <c r="L1466" s="29">
        <f t="shared" si="22"/>
        <v>2.4412698412698415</v>
      </c>
    </row>
    <row r="1467" spans="1:12" x14ac:dyDescent="0.2">
      <c r="A1467">
        <v>4210</v>
      </c>
      <c r="B1467" s="43">
        <v>488</v>
      </c>
      <c r="C1467" s="43">
        <v>488</v>
      </c>
      <c r="D1467" s="43">
        <v>256</v>
      </c>
      <c r="E1467" s="31">
        <v>0.52500000000000002</v>
      </c>
      <c r="F1467" s="31">
        <v>0.20100000000000001</v>
      </c>
      <c r="G1467" s="31">
        <v>0.246</v>
      </c>
      <c r="H1467" s="31">
        <v>0.254</v>
      </c>
      <c r="I1467" s="31">
        <v>0.27</v>
      </c>
      <c r="J1467" s="31">
        <v>0.54008438800000003</v>
      </c>
      <c r="K1467" s="31">
        <v>2.9000000000000001E-2</v>
      </c>
      <c r="L1467" s="29">
        <f t="shared" si="22"/>
        <v>2.6107106076210096</v>
      </c>
    </row>
    <row r="1468" spans="1:12" x14ac:dyDescent="0.2">
      <c r="A1468">
        <v>4213</v>
      </c>
      <c r="B1468" s="43">
        <v>180</v>
      </c>
      <c r="C1468" s="43">
        <v>180</v>
      </c>
      <c r="D1468" s="43">
        <v>26</v>
      </c>
      <c r="E1468" s="31">
        <v>0.14399999999999999</v>
      </c>
      <c r="F1468" s="31">
        <v>0.56100000000000005</v>
      </c>
      <c r="G1468" s="31">
        <v>0.29399999999999998</v>
      </c>
      <c r="H1468" s="31">
        <v>0.11700000000000001</v>
      </c>
      <c r="I1468" s="31">
        <v>2.8000000000000001E-2</v>
      </c>
      <c r="J1468" s="31">
        <v>0.14444444400000001</v>
      </c>
      <c r="K1468" s="31">
        <v>0</v>
      </c>
      <c r="L1468" s="29">
        <f t="shared" si="22"/>
        <v>1.6120000000000001</v>
      </c>
    </row>
    <row r="1469" spans="1:12" x14ac:dyDescent="0.2">
      <c r="A1469">
        <v>4214</v>
      </c>
      <c r="B1469" s="43">
        <v>53</v>
      </c>
      <c r="C1469" s="43">
        <v>53</v>
      </c>
      <c r="D1469" s="43">
        <v>8</v>
      </c>
      <c r="E1469" s="31">
        <v>0.151</v>
      </c>
      <c r="F1469" s="31">
        <v>0.45300000000000001</v>
      </c>
      <c r="G1469" s="31">
        <v>0.39600000000000002</v>
      </c>
      <c r="H1469" s="31">
        <v>5.7000000000000002E-2</v>
      </c>
      <c r="I1469" s="31">
        <v>9.4E-2</v>
      </c>
      <c r="J1469" s="31">
        <v>0.15094339600000001</v>
      </c>
      <c r="K1469" s="31">
        <v>0</v>
      </c>
      <c r="L1469" s="29">
        <f t="shared" si="22"/>
        <v>1.7920000000000003</v>
      </c>
    </row>
    <row r="1470" spans="1:12" x14ac:dyDescent="0.2">
      <c r="A1470">
        <v>4215</v>
      </c>
      <c r="B1470" s="43">
        <v>47</v>
      </c>
      <c r="C1470" s="43">
        <v>47</v>
      </c>
      <c r="D1470" s="43">
        <v>14</v>
      </c>
      <c r="E1470" s="31">
        <v>0.29799999999999999</v>
      </c>
      <c r="F1470" s="31">
        <v>0.44700000000000001</v>
      </c>
      <c r="G1470" s="31">
        <v>0.255</v>
      </c>
      <c r="H1470" s="31">
        <v>0.17</v>
      </c>
      <c r="I1470" s="31">
        <v>0.128</v>
      </c>
      <c r="J1470" s="31">
        <v>0.29787234000000001</v>
      </c>
      <c r="K1470" s="31">
        <v>0</v>
      </c>
      <c r="L1470" s="29">
        <f t="shared" si="22"/>
        <v>1.9790000000000001</v>
      </c>
    </row>
    <row r="1471" spans="1:12" x14ac:dyDescent="0.2">
      <c r="A1471">
        <v>4217</v>
      </c>
      <c r="B1471" s="43">
        <v>335</v>
      </c>
      <c r="C1471" s="43">
        <v>335</v>
      </c>
      <c r="D1471" s="43">
        <v>103</v>
      </c>
      <c r="E1471" s="31">
        <v>0.307</v>
      </c>
      <c r="F1471" s="31">
        <v>0.4</v>
      </c>
      <c r="G1471" s="31">
        <v>0.28699999999999998</v>
      </c>
      <c r="H1471" s="31">
        <v>0.221</v>
      </c>
      <c r="I1471" s="31">
        <v>8.6999999999999994E-2</v>
      </c>
      <c r="J1471" s="31">
        <v>0.30930930899999998</v>
      </c>
      <c r="K1471" s="31">
        <v>6.0000000000000001E-3</v>
      </c>
      <c r="L1471" s="29">
        <f t="shared" si="22"/>
        <v>1.9969818913480883</v>
      </c>
    </row>
    <row r="1472" spans="1:12" x14ac:dyDescent="0.2">
      <c r="A1472">
        <v>4218</v>
      </c>
      <c r="B1472" s="43">
        <v>363</v>
      </c>
      <c r="C1472" s="43">
        <v>363</v>
      </c>
      <c r="D1472" s="43">
        <v>165</v>
      </c>
      <c r="E1472" s="31">
        <v>0.45500000000000002</v>
      </c>
      <c r="F1472" s="31">
        <v>0.248</v>
      </c>
      <c r="G1472" s="31">
        <v>0.26200000000000001</v>
      </c>
      <c r="H1472" s="31">
        <v>0.251</v>
      </c>
      <c r="I1472" s="31">
        <v>0.20399999999999999</v>
      </c>
      <c r="J1472" s="31">
        <v>0.47142857100000002</v>
      </c>
      <c r="K1472" s="31">
        <v>3.5999999999999997E-2</v>
      </c>
      <c r="L1472" s="29">
        <f t="shared" si="22"/>
        <v>2.4284232365145226</v>
      </c>
    </row>
    <row r="1473" spans="1:12" x14ac:dyDescent="0.2">
      <c r="A1473">
        <v>4219</v>
      </c>
      <c r="B1473" s="43">
        <v>522</v>
      </c>
      <c r="C1473" s="43">
        <v>522</v>
      </c>
      <c r="D1473" s="43">
        <v>344</v>
      </c>
      <c r="E1473" s="31">
        <v>0.65900000000000003</v>
      </c>
      <c r="F1473" s="31">
        <v>0.10199999999999999</v>
      </c>
      <c r="G1473" s="31">
        <v>0.22800000000000001</v>
      </c>
      <c r="H1473" s="31">
        <v>0.23200000000000001</v>
      </c>
      <c r="I1473" s="31">
        <v>0.42699999999999999</v>
      </c>
      <c r="J1473" s="31">
        <v>0.66666666699999999</v>
      </c>
      <c r="K1473" s="31">
        <v>1.0999999999999999E-2</v>
      </c>
      <c r="L1473" s="29">
        <f t="shared" si="22"/>
        <v>2.9949443882709805</v>
      </c>
    </row>
    <row r="1474" spans="1:12" x14ac:dyDescent="0.2">
      <c r="A1474">
        <v>4220</v>
      </c>
      <c r="B1474" s="43">
        <v>66</v>
      </c>
      <c r="C1474" s="43">
        <v>66</v>
      </c>
      <c r="D1474" s="43">
        <v>7</v>
      </c>
      <c r="E1474" s="31">
        <v>0.106</v>
      </c>
      <c r="F1474" s="31">
        <v>0.65200000000000002</v>
      </c>
      <c r="G1474" s="31">
        <v>0.24199999999999999</v>
      </c>
      <c r="H1474" s="31">
        <v>9.0999999999999998E-2</v>
      </c>
      <c r="I1474" s="31">
        <v>1.4999999999999999E-2</v>
      </c>
      <c r="J1474" s="31">
        <v>0.106060606</v>
      </c>
      <c r="K1474" s="31">
        <v>0</v>
      </c>
      <c r="L1474" s="29">
        <f t="shared" si="22"/>
        <v>1.4690000000000003</v>
      </c>
    </row>
    <row r="1475" spans="1:12" x14ac:dyDescent="0.2">
      <c r="A1475">
        <v>4221</v>
      </c>
      <c r="B1475" s="43">
        <v>293</v>
      </c>
      <c r="C1475" s="43">
        <v>293</v>
      </c>
      <c r="D1475" s="43">
        <v>176</v>
      </c>
      <c r="E1475" s="31">
        <v>0.60099999999999998</v>
      </c>
      <c r="F1475" s="31">
        <v>0.10199999999999999</v>
      </c>
      <c r="G1475" s="31">
        <v>0.29699999999999999</v>
      </c>
      <c r="H1475" s="31">
        <v>0.28699999999999998</v>
      </c>
      <c r="I1475" s="31">
        <v>0.314</v>
      </c>
      <c r="J1475" s="31">
        <v>0.60068259400000001</v>
      </c>
      <c r="K1475" s="31">
        <v>0</v>
      </c>
      <c r="L1475" s="29">
        <f t="shared" ref="L1475:L1538" si="23">(F1475+2*G1475+3*H1475+4*I1475)/(1-K1475)</f>
        <v>2.8129999999999997</v>
      </c>
    </row>
    <row r="1476" spans="1:12" x14ac:dyDescent="0.2">
      <c r="A1476">
        <v>4222</v>
      </c>
      <c r="E1476" s="31">
        <v>0.11600000000000001</v>
      </c>
      <c r="F1476" s="31">
        <v>0.58199999999999996</v>
      </c>
      <c r="G1476" s="31">
        <v>0.29499999999999998</v>
      </c>
      <c r="H1476" s="31">
        <v>8.2000000000000003E-2</v>
      </c>
      <c r="I1476" s="31">
        <v>3.4000000000000002E-2</v>
      </c>
      <c r="J1476" s="31">
        <v>0.11724137900000001</v>
      </c>
      <c r="K1476" s="31">
        <v>7.0000000000000001E-3</v>
      </c>
      <c r="L1476" s="29">
        <f t="shared" si="23"/>
        <v>1.564954682779456</v>
      </c>
    </row>
    <row r="1477" spans="1:12" x14ac:dyDescent="0.2">
      <c r="A1477">
        <v>4223</v>
      </c>
      <c r="B1477" s="43">
        <v>224</v>
      </c>
      <c r="C1477" s="43">
        <v>224</v>
      </c>
      <c r="D1477" s="43">
        <v>80</v>
      </c>
      <c r="E1477" s="31">
        <v>0.35699999999999998</v>
      </c>
      <c r="F1477" s="31">
        <v>0.33</v>
      </c>
      <c r="G1477" s="31">
        <v>0.313</v>
      </c>
      <c r="H1477" s="31">
        <v>0.214</v>
      </c>
      <c r="I1477" s="31">
        <v>0.14299999999999999</v>
      </c>
      <c r="J1477" s="31">
        <v>0.35714285699999998</v>
      </c>
      <c r="K1477" s="31">
        <v>0</v>
      </c>
      <c r="L1477" s="29">
        <f t="shared" si="23"/>
        <v>2.17</v>
      </c>
    </row>
    <row r="1478" spans="1:12" x14ac:dyDescent="0.2">
      <c r="A1478">
        <v>4224</v>
      </c>
      <c r="B1478" s="43">
        <v>220</v>
      </c>
      <c r="C1478" s="43">
        <v>220</v>
      </c>
      <c r="D1478" s="43">
        <v>113</v>
      </c>
      <c r="E1478" s="31">
        <v>0.51400000000000001</v>
      </c>
      <c r="F1478" s="31">
        <v>0.22700000000000001</v>
      </c>
      <c r="G1478" s="31">
        <v>0.25</v>
      </c>
      <c r="H1478" s="31">
        <v>0.26800000000000002</v>
      </c>
      <c r="I1478" s="31">
        <v>0.245</v>
      </c>
      <c r="J1478" s="31">
        <v>0.51834862400000004</v>
      </c>
      <c r="K1478" s="31">
        <v>8.9999999999999993E-3</v>
      </c>
      <c r="L1478" s="29">
        <f t="shared" si="23"/>
        <v>2.5338042381432899</v>
      </c>
    </row>
    <row r="1479" spans="1:12" x14ac:dyDescent="0.2">
      <c r="A1479">
        <v>4226</v>
      </c>
      <c r="B1479" s="43">
        <v>232</v>
      </c>
      <c r="C1479" s="43">
        <v>232</v>
      </c>
      <c r="D1479" s="43">
        <v>133</v>
      </c>
      <c r="E1479" s="31">
        <v>0.57299999999999995</v>
      </c>
      <c r="F1479" s="31">
        <v>0.155</v>
      </c>
      <c r="G1479" s="31">
        <v>0.26700000000000002</v>
      </c>
      <c r="H1479" s="31">
        <v>0.27200000000000002</v>
      </c>
      <c r="I1479" s="31">
        <v>0.30199999999999999</v>
      </c>
      <c r="J1479" s="31">
        <v>0.57575757599999999</v>
      </c>
      <c r="K1479" s="31">
        <v>4.0000000000000001E-3</v>
      </c>
      <c r="L1479" s="29">
        <f t="shared" si="23"/>
        <v>2.7238955823293174</v>
      </c>
    </row>
    <row r="1480" spans="1:12" x14ac:dyDescent="0.2">
      <c r="A1480">
        <v>4227</v>
      </c>
      <c r="B1480" s="43">
        <v>239</v>
      </c>
      <c r="C1480" s="43">
        <v>239</v>
      </c>
      <c r="D1480" s="43">
        <v>139</v>
      </c>
      <c r="E1480" s="31">
        <v>0.58199999999999996</v>
      </c>
      <c r="F1480" s="31">
        <v>0.188</v>
      </c>
      <c r="G1480" s="31">
        <v>0.22600000000000001</v>
      </c>
      <c r="H1480" s="31">
        <v>0.29299999999999998</v>
      </c>
      <c r="I1480" s="31">
        <v>0.28899999999999998</v>
      </c>
      <c r="J1480" s="31">
        <v>0.58403361300000001</v>
      </c>
      <c r="K1480" s="31">
        <v>4.0000000000000001E-3</v>
      </c>
      <c r="L1480" s="29">
        <f t="shared" si="23"/>
        <v>2.6857429718875498</v>
      </c>
    </row>
    <row r="1481" spans="1:12" x14ac:dyDescent="0.2">
      <c r="A1481">
        <v>4228</v>
      </c>
      <c r="B1481" s="43">
        <v>109</v>
      </c>
      <c r="C1481" s="43">
        <v>109</v>
      </c>
      <c r="D1481" s="43">
        <v>33</v>
      </c>
      <c r="E1481" s="31">
        <v>0.30299999999999999</v>
      </c>
      <c r="F1481" s="31">
        <v>0.29399999999999998</v>
      </c>
      <c r="G1481" s="31">
        <v>0.35799999999999998</v>
      </c>
      <c r="H1481" s="31">
        <v>0.22</v>
      </c>
      <c r="I1481" s="31">
        <v>8.3000000000000004E-2</v>
      </c>
      <c r="J1481" s="31">
        <v>0.31730769199999997</v>
      </c>
      <c r="K1481" s="31">
        <v>4.5999999999999999E-2</v>
      </c>
      <c r="L1481" s="29">
        <f t="shared" si="23"/>
        <v>2.0985324947589099</v>
      </c>
    </row>
    <row r="1482" spans="1:12" x14ac:dyDescent="0.2">
      <c r="A1482">
        <v>4230</v>
      </c>
      <c r="B1482" s="43">
        <v>389</v>
      </c>
      <c r="C1482" s="43">
        <v>389</v>
      </c>
      <c r="D1482" s="43">
        <v>153</v>
      </c>
      <c r="E1482" s="31">
        <v>0.39300000000000002</v>
      </c>
      <c r="F1482" s="31">
        <v>0.24199999999999999</v>
      </c>
      <c r="G1482" s="31">
        <v>0.35</v>
      </c>
      <c r="H1482" s="31">
        <v>0.221</v>
      </c>
      <c r="I1482" s="31">
        <v>0.17199999999999999</v>
      </c>
      <c r="J1482" s="31">
        <v>0.39947780700000002</v>
      </c>
      <c r="K1482" s="31">
        <v>1.4999999999999999E-2</v>
      </c>
      <c r="L1482" s="29">
        <f t="shared" si="23"/>
        <v>2.3279187817258884</v>
      </c>
    </row>
    <row r="1483" spans="1:12" x14ac:dyDescent="0.2">
      <c r="A1483">
        <v>4231</v>
      </c>
      <c r="B1483" s="43">
        <v>919</v>
      </c>
      <c r="C1483" s="43">
        <v>919</v>
      </c>
      <c r="D1483" s="43">
        <v>347</v>
      </c>
      <c r="E1483" s="31">
        <v>0.378</v>
      </c>
      <c r="F1483" s="31">
        <v>0.35299999999999998</v>
      </c>
      <c r="G1483" s="31">
        <v>0.248</v>
      </c>
      <c r="H1483" s="31">
        <v>0.13200000000000001</v>
      </c>
      <c r="I1483" s="31">
        <v>0.246</v>
      </c>
      <c r="J1483" s="31">
        <v>0.38598442700000002</v>
      </c>
      <c r="K1483" s="31">
        <v>2.1999999999999999E-2</v>
      </c>
      <c r="L1483" s="29">
        <f t="shared" si="23"/>
        <v>2.2791411042944785</v>
      </c>
    </row>
    <row r="1484" spans="1:12" x14ac:dyDescent="0.2">
      <c r="A1484">
        <v>4232</v>
      </c>
      <c r="B1484" s="43">
        <v>83</v>
      </c>
      <c r="C1484" s="43">
        <v>83</v>
      </c>
      <c r="D1484" s="43">
        <v>14</v>
      </c>
      <c r="E1484" s="31">
        <v>0.16900000000000001</v>
      </c>
      <c r="F1484" s="31">
        <v>0.61399999999999999</v>
      </c>
      <c r="G1484" s="31">
        <v>0.193</v>
      </c>
      <c r="H1484" s="31">
        <v>0.108</v>
      </c>
      <c r="I1484" s="31">
        <v>0.06</v>
      </c>
      <c r="J1484" s="31">
        <v>0.172839506</v>
      </c>
      <c r="K1484" s="31">
        <v>2.4E-2</v>
      </c>
      <c r="L1484" s="29">
        <f t="shared" si="23"/>
        <v>1.6024590163934427</v>
      </c>
    </row>
    <row r="1485" spans="1:12" x14ac:dyDescent="0.2">
      <c r="A1485">
        <v>4237</v>
      </c>
      <c r="B1485" s="43">
        <v>365</v>
      </c>
      <c r="C1485" s="43">
        <v>365</v>
      </c>
      <c r="D1485" s="43">
        <v>55</v>
      </c>
      <c r="E1485" s="31">
        <v>0.151</v>
      </c>
      <c r="F1485" s="31">
        <v>0.52600000000000002</v>
      </c>
      <c r="G1485" s="31">
        <v>0.29899999999999999</v>
      </c>
      <c r="H1485" s="31">
        <v>0.107</v>
      </c>
      <c r="I1485" s="31">
        <v>4.3999999999999997E-2</v>
      </c>
      <c r="J1485" s="31">
        <v>0.15449438200000001</v>
      </c>
      <c r="K1485" s="31">
        <v>2.5000000000000001E-2</v>
      </c>
      <c r="L1485" s="29">
        <f t="shared" si="23"/>
        <v>1.6625641025641027</v>
      </c>
    </row>
    <row r="1486" spans="1:12" x14ac:dyDescent="0.2">
      <c r="A1486">
        <v>4238</v>
      </c>
      <c r="B1486" s="43">
        <v>298</v>
      </c>
      <c r="C1486" s="43">
        <v>298</v>
      </c>
      <c r="D1486" s="43">
        <v>136</v>
      </c>
      <c r="E1486" s="31">
        <v>0.45600000000000002</v>
      </c>
      <c r="F1486" s="31">
        <v>0.22800000000000001</v>
      </c>
      <c r="G1486" s="31">
        <v>0.312</v>
      </c>
      <c r="H1486" s="31">
        <v>0.26200000000000001</v>
      </c>
      <c r="I1486" s="31">
        <v>0.19500000000000001</v>
      </c>
      <c r="J1486" s="31">
        <v>0.45791245800000002</v>
      </c>
      <c r="K1486" s="31">
        <v>3.0000000000000001E-3</v>
      </c>
      <c r="L1486" s="29">
        <f t="shared" si="23"/>
        <v>2.4252758274824475</v>
      </c>
    </row>
    <row r="1487" spans="1:12" x14ac:dyDescent="0.2">
      <c r="A1487">
        <v>4241</v>
      </c>
      <c r="B1487" s="43">
        <v>381</v>
      </c>
      <c r="C1487" s="43">
        <v>381</v>
      </c>
      <c r="D1487" s="43">
        <v>237</v>
      </c>
      <c r="E1487" s="31">
        <v>0.622</v>
      </c>
      <c r="F1487" s="31">
        <v>0.14399999999999999</v>
      </c>
      <c r="G1487" s="31">
        <v>0.22</v>
      </c>
      <c r="H1487" s="31">
        <v>0.307</v>
      </c>
      <c r="I1487" s="31">
        <v>0.315</v>
      </c>
      <c r="J1487" s="31">
        <v>0.63031914899999997</v>
      </c>
      <c r="K1487" s="31">
        <v>1.2999999999999999E-2</v>
      </c>
      <c r="L1487" s="29">
        <f t="shared" si="23"/>
        <v>2.8014184397163118</v>
      </c>
    </row>
    <row r="1488" spans="1:12" x14ac:dyDescent="0.2">
      <c r="A1488">
        <v>4245</v>
      </c>
      <c r="B1488" s="43">
        <v>349</v>
      </c>
      <c r="C1488" s="43">
        <v>349</v>
      </c>
      <c r="D1488" s="43">
        <v>163</v>
      </c>
      <c r="E1488" s="31">
        <v>0.46700000000000003</v>
      </c>
      <c r="F1488" s="31">
        <v>0.28399999999999997</v>
      </c>
      <c r="G1488" s="31">
        <v>0.23799999999999999</v>
      </c>
      <c r="H1488" s="31">
        <v>0.29799999999999999</v>
      </c>
      <c r="I1488" s="31">
        <v>0.16900000000000001</v>
      </c>
      <c r="J1488" s="31">
        <v>0.47246376800000001</v>
      </c>
      <c r="K1488" s="31">
        <v>1.0999999999999999E-2</v>
      </c>
      <c r="L1488" s="29">
        <f t="shared" si="23"/>
        <v>2.3559150657229524</v>
      </c>
    </row>
    <row r="1489" spans="1:12" x14ac:dyDescent="0.2">
      <c r="A1489">
        <v>4248</v>
      </c>
      <c r="B1489" s="43">
        <v>196</v>
      </c>
      <c r="C1489" s="43">
        <v>196</v>
      </c>
      <c r="D1489" s="43">
        <v>100</v>
      </c>
      <c r="E1489" s="31">
        <v>0.51</v>
      </c>
      <c r="F1489" s="31">
        <v>0.224</v>
      </c>
      <c r="G1489" s="31">
        <v>0.25</v>
      </c>
      <c r="H1489" s="31">
        <v>0.17299999999999999</v>
      </c>
      <c r="I1489" s="31">
        <v>0.33700000000000002</v>
      </c>
      <c r="J1489" s="31">
        <v>0.51813471499999997</v>
      </c>
      <c r="K1489" s="31">
        <v>1.4999999999999999E-2</v>
      </c>
      <c r="L1489" s="29">
        <f t="shared" si="23"/>
        <v>2.6304568527918786</v>
      </c>
    </row>
    <row r="1490" spans="1:12" x14ac:dyDescent="0.2">
      <c r="A1490">
        <v>4249</v>
      </c>
      <c r="B1490" s="43">
        <v>739</v>
      </c>
      <c r="C1490" s="43">
        <v>739</v>
      </c>
      <c r="D1490" s="43">
        <v>418</v>
      </c>
      <c r="E1490" s="31">
        <v>0.56599999999999995</v>
      </c>
      <c r="F1490" s="31">
        <v>0.16600000000000001</v>
      </c>
      <c r="G1490" s="31">
        <v>0.25</v>
      </c>
      <c r="H1490" s="31">
        <v>0.26700000000000002</v>
      </c>
      <c r="I1490" s="31">
        <v>0.29899999999999999</v>
      </c>
      <c r="J1490" s="31">
        <v>0.57575757599999999</v>
      </c>
      <c r="K1490" s="31">
        <v>1.7999999999999999E-2</v>
      </c>
      <c r="L1490" s="29">
        <f t="shared" si="23"/>
        <v>2.7118126272912426</v>
      </c>
    </row>
    <row r="1491" spans="1:12" x14ac:dyDescent="0.2">
      <c r="A1491">
        <v>4250</v>
      </c>
      <c r="B1491" s="43">
        <v>270</v>
      </c>
      <c r="C1491" s="43">
        <v>270</v>
      </c>
      <c r="D1491" s="43">
        <v>213</v>
      </c>
      <c r="E1491" s="31">
        <v>0.78900000000000003</v>
      </c>
      <c r="F1491" s="31">
        <v>5.8999999999999997E-2</v>
      </c>
      <c r="G1491" s="31">
        <v>0.152</v>
      </c>
      <c r="H1491" s="31">
        <v>0.215</v>
      </c>
      <c r="I1491" s="31">
        <v>0.57399999999999995</v>
      </c>
      <c r="J1491" s="31">
        <v>0.78888888899999998</v>
      </c>
      <c r="K1491" s="31">
        <v>0</v>
      </c>
      <c r="L1491" s="29">
        <f t="shared" si="23"/>
        <v>3.3039999999999998</v>
      </c>
    </row>
    <row r="1492" spans="1:12" x14ac:dyDescent="0.2">
      <c r="A1492">
        <v>4254</v>
      </c>
      <c r="B1492" s="43">
        <v>165</v>
      </c>
      <c r="C1492" s="43">
        <v>165</v>
      </c>
      <c r="D1492" s="43">
        <v>28</v>
      </c>
      <c r="E1492" s="31">
        <v>0.17</v>
      </c>
      <c r="F1492" s="31">
        <v>0.55200000000000005</v>
      </c>
      <c r="G1492" s="31">
        <v>0.17599999999999999</v>
      </c>
      <c r="H1492" s="31">
        <v>0.10299999999999999</v>
      </c>
      <c r="I1492" s="31">
        <v>6.7000000000000004E-2</v>
      </c>
      <c r="J1492" s="31">
        <v>0.18918918900000001</v>
      </c>
      <c r="K1492" s="31">
        <v>0.10299999999999999</v>
      </c>
      <c r="L1492" s="29">
        <f t="shared" si="23"/>
        <v>1.6510590858416947</v>
      </c>
    </row>
    <row r="1493" spans="1:12" x14ac:dyDescent="0.2">
      <c r="A1493">
        <v>4255</v>
      </c>
      <c r="B1493" s="43">
        <v>313</v>
      </c>
      <c r="C1493" s="43">
        <v>313</v>
      </c>
      <c r="D1493" s="43">
        <v>210</v>
      </c>
      <c r="E1493" s="31">
        <v>0.67100000000000004</v>
      </c>
      <c r="F1493" s="31">
        <v>0.13400000000000001</v>
      </c>
      <c r="G1493" s="31">
        <v>0.17599999999999999</v>
      </c>
      <c r="H1493" s="31">
        <v>0.34499999999999997</v>
      </c>
      <c r="I1493" s="31">
        <v>0.32600000000000001</v>
      </c>
      <c r="J1493" s="31">
        <v>0.68403908800000002</v>
      </c>
      <c r="K1493" s="31">
        <v>1.9E-2</v>
      </c>
      <c r="L1493" s="29">
        <f t="shared" si="23"/>
        <v>2.8797145769622836</v>
      </c>
    </row>
    <row r="1494" spans="1:12" x14ac:dyDescent="0.2">
      <c r="A1494">
        <v>4256</v>
      </c>
      <c r="B1494" s="43">
        <v>356</v>
      </c>
      <c r="C1494" s="43">
        <v>356</v>
      </c>
      <c r="D1494" s="43">
        <v>316</v>
      </c>
      <c r="E1494" s="31">
        <v>0.88800000000000001</v>
      </c>
      <c r="F1494" s="31">
        <v>2.5000000000000001E-2</v>
      </c>
      <c r="G1494" s="31">
        <v>8.4000000000000005E-2</v>
      </c>
      <c r="H1494" s="31">
        <v>0.219</v>
      </c>
      <c r="I1494" s="31">
        <v>0.66900000000000004</v>
      </c>
      <c r="J1494" s="31">
        <v>0.89014084500000001</v>
      </c>
      <c r="K1494" s="31">
        <v>3.0000000000000001E-3</v>
      </c>
      <c r="L1494" s="29">
        <f t="shared" si="23"/>
        <v>3.5366098294884658</v>
      </c>
    </row>
    <row r="1495" spans="1:12" x14ac:dyDescent="0.2">
      <c r="A1495">
        <v>4260</v>
      </c>
      <c r="B1495" s="43">
        <v>90</v>
      </c>
      <c r="C1495" s="43">
        <v>113</v>
      </c>
      <c r="D1495" s="43">
        <v>53</v>
      </c>
      <c r="E1495" s="31">
        <v>0.46899999999999997</v>
      </c>
      <c r="F1495" s="31">
        <v>0.34399999999999997</v>
      </c>
      <c r="G1495" s="31">
        <v>0.28899999999999998</v>
      </c>
      <c r="H1495" s="31">
        <v>0.23300000000000001</v>
      </c>
      <c r="I1495" s="31">
        <v>0.1</v>
      </c>
      <c r="J1495" s="31">
        <v>0.34482758600000002</v>
      </c>
      <c r="K1495" s="31">
        <v>3.3000000000000002E-2</v>
      </c>
      <c r="L1495" s="29">
        <f t="shared" si="23"/>
        <v>2.0899689762150984</v>
      </c>
    </row>
    <row r="1496" spans="1:12" x14ac:dyDescent="0.2">
      <c r="A1496">
        <v>4261</v>
      </c>
      <c r="B1496" s="43">
        <v>148</v>
      </c>
      <c r="C1496" s="43">
        <v>148</v>
      </c>
      <c r="D1496" s="43">
        <v>38</v>
      </c>
      <c r="E1496" s="31">
        <v>0.25700000000000001</v>
      </c>
      <c r="F1496" s="31">
        <v>0.439</v>
      </c>
      <c r="G1496" s="31">
        <v>0.29099999999999998</v>
      </c>
      <c r="H1496" s="31">
        <v>0.16900000000000001</v>
      </c>
      <c r="I1496" s="31">
        <v>8.7999999999999995E-2</v>
      </c>
      <c r="J1496" s="31">
        <v>0.26027397299999999</v>
      </c>
      <c r="K1496" s="31">
        <v>1.4E-2</v>
      </c>
      <c r="L1496" s="29">
        <f t="shared" si="23"/>
        <v>1.9066937119675456</v>
      </c>
    </row>
    <row r="1497" spans="1:12" x14ac:dyDescent="0.2">
      <c r="A1497">
        <v>4262</v>
      </c>
      <c r="B1497" s="43">
        <v>641</v>
      </c>
      <c r="C1497" s="43">
        <v>641</v>
      </c>
      <c r="D1497" s="43">
        <v>232</v>
      </c>
      <c r="E1497" s="31">
        <v>0.36199999999999999</v>
      </c>
      <c r="F1497" s="31">
        <v>0.32100000000000001</v>
      </c>
      <c r="G1497" s="31">
        <v>0.314</v>
      </c>
      <c r="H1497" s="31">
        <v>0.214</v>
      </c>
      <c r="I1497" s="31">
        <v>0.14799999999999999</v>
      </c>
      <c r="J1497" s="31">
        <v>0.36306729300000001</v>
      </c>
      <c r="K1497" s="31">
        <v>3.0000000000000001E-3</v>
      </c>
      <c r="L1497" s="29">
        <f t="shared" si="23"/>
        <v>2.1895687061183553</v>
      </c>
    </row>
    <row r="1498" spans="1:12" x14ac:dyDescent="0.2">
      <c r="A1498">
        <v>4264</v>
      </c>
      <c r="B1498" s="43">
        <v>221</v>
      </c>
      <c r="C1498" s="43">
        <v>221</v>
      </c>
      <c r="D1498" s="43">
        <v>119</v>
      </c>
      <c r="E1498" s="31">
        <v>0.53800000000000003</v>
      </c>
      <c r="F1498" s="31">
        <v>0.16300000000000001</v>
      </c>
      <c r="G1498" s="31">
        <v>0.29399999999999998</v>
      </c>
      <c r="H1498" s="31">
        <v>0.308</v>
      </c>
      <c r="I1498" s="31">
        <v>0.23100000000000001</v>
      </c>
      <c r="J1498" s="31">
        <v>0.54090909099999995</v>
      </c>
      <c r="K1498" s="31">
        <v>5.0000000000000001E-3</v>
      </c>
      <c r="L1498" s="29">
        <f t="shared" si="23"/>
        <v>2.6120603015075377</v>
      </c>
    </row>
    <row r="1499" spans="1:12" x14ac:dyDescent="0.2">
      <c r="A1499">
        <v>4265</v>
      </c>
      <c r="B1499" s="43">
        <v>33</v>
      </c>
      <c r="C1499" s="43">
        <v>33</v>
      </c>
      <c r="D1499" s="43">
        <v>8</v>
      </c>
      <c r="E1499" s="31">
        <v>0.24199999999999999</v>
      </c>
      <c r="F1499" s="31">
        <v>0.45500000000000002</v>
      </c>
      <c r="G1499" s="31">
        <v>0.27300000000000002</v>
      </c>
      <c r="H1499" s="31">
        <v>0.21199999999999999</v>
      </c>
      <c r="I1499" s="31">
        <v>0.03</v>
      </c>
      <c r="J1499" s="31">
        <v>0.25</v>
      </c>
      <c r="K1499" s="31">
        <v>0.03</v>
      </c>
      <c r="L1499" s="29">
        <f t="shared" si="23"/>
        <v>1.8113402061855672</v>
      </c>
    </row>
    <row r="1500" spans="1:12" x14ac:dyDescent="0.2">
      <c r="A1500">
        <v>4271</v>
      </c>
      <c r="B1500" s="43">
        <v>193</v>
      </c>
      <c r="C1500" s="43">
        <v>193</v>
      </c>
      <c r="D1500" s="43">
        <v>114</v>
      </c>
      <c r="E1500" s="31">
        <v>0.59099999999999997</v>
      </c>
      <c r="F1500" s="31">
        <v>0.155</v>
      </c>
      <c r="G1500" s="31">
        <v>0.23799999999999999</v>
      </c>
      <c r="H1500" s="31">
        <v>0.32100000000000001</v>
      </c>
      <c r="I1500" s="31">
        <v>0.26900000000000002</v>
      </c>
      <c r="J1500" s="31">
        <v>0.6</v>
      </c>
      <c r="K1500" s="31">
        <v>1.6E-2</v>
      </c>
      <c r="L1500" s="29">
        <f t="shared" si="23"/>
        <v>2.7134146341463414</v>
      </c>
    </row>
    <row r="1501" spans="1:12" x14ac:dyDescent="0.2">
      <c r="A1501">
        <v>4274</v>
      </c>
      <c r="E1501" s="31">
        <v>0.23699999999999999</v>
      </c>
      <c r="F1501" s="31">
        <v>0.36699999999999999</v>
      </c>
      <c r="G1501" s="31">
        <v>0.36</v>
      </c>
      <c r="H1501" s="31">
        <v>0.16500000000000001</v>
      </c>
      <c r="I1501" s="31">
        <v>7.1999999999999995E-2</v>
      </c>
      <c r="J1501" s="31">
        <v>0.246268657</v>
      </c>
      <c r="K1501" s="31">
        <v>3.5999999999999997E-2</v>
      </c>
      <c r="L1501" s="29">
        <f t="shared" si="23"/>
        <v>1.9398340248962656</v>
      </c>
    </row>
    <row r="1502" spans="1:12" x14ac:dyDescent="0.2">
      <c r="A1502">
        <v>4278</v>
      </c>
      <c r="B1502" s="43">
        <v>76</v>
      </c>
      <c r="C1502" s="43">
        <v>76</v>
      </c>
      <c r="D1502" s="43">
        <v>4</v>
      </c>
      <c r="E1502" s="31">
        <v>5.2999999999999999E-2</v>
      </c>
      <c r="F1502" s="31">
        <v>0.53900000000000003</v>
      </c>
      <c r="G1502" s="31">
        <v>0.25</v>
      </c>
      <c r="H1502" s="31">
        <v>5.2999999999999999E-2</v>
      </c>
      <c r="I1502" s="31">
        <v>0</v>
      </c>
      <c r="J1502" s="31">
        <v>6.25E-2</v>
      </c>
      <c r="K1502" s="31">
        <v>0.158</v>
      </c>
      <c r="L1502" s="29">
        <f t="shared" si="23"/>
        <v>1.4228028503562948</v>
      </c>
    </row>
    <row r="1503" spans="1:12" x14ac:dyDescent="0.2">
      <c r="A1503">
        <v>4289</v>
      </c>
      <c r="B1503" s="43">
        <v>229</v>
      </c>
      <c r="C1503" s="43">
        <v>229</v>
      </c>
      <c r="D1503" s="43">
        <v>132</v>
      </c>
      <c r="E1503" s="31">
        <v>0.57599999999999996</v>
      </c>
      <c r="F1503" s="31">
        <v>0.188</v>
      </c>
      <c r="G1503" s="31">
        <v>0.23100000000000001</v>
      </c>
      <c r="H1503" s="31">
        <v>0.30599999999999999</v>
      </c>
      <c r="I1503" s="31">
        <v>0.27100000000000002</v>
      </c>
      <c r="J1503" s="31">
        <v>0.57894736800000002</v>
      </c>
      <c r="K1503" s="31">
        <v>4.0000000000000001E-3</v>
      </c>
      <c r="L1503" s="29">
        <f t="shared" si="23"/>
        <v>2.6626506024096388</v>
      </c>
    </row>
    <row r="1504" spans="1:12" x14ac:dyDescent="0.2">
      <c r="A1504">
        <v>4293</v>
      </c>
      <c r="B1504" s="43">
        <v>307</v>
      </c>
      <c r="C1504" s="43">
        <v>307</v>
      </c>
      <c r="D1504" s="43">
        <v>221</v>
      </c>
      <c r="E1504" s="31">
        <v>0.72</v>
      </c>
      <c r="F1504" s="31">
        <v>0.104</v>
      </c>
      <c r="G1504" s="31">
        <v>0.156</v>
      </c>
      <c r="H1504" s="31">
        <v>0.254</v>
      </c>
      <c r="I1504" s="31">
        <v>0.46600000000000003</v>
      </c>
      <c r="J1504" s="31">
        <v>0.73421926900000001</v>
      </c>
      <c r="K1504" s="31">
        <v>0.02</v>
      </c>
      <c r="L1504" s="29">
        <f t="shared" si="23"/>
        <v>3.1040816326530609</v>
      </c>
    </row>
    <row r="1505" spans="1:12" x14ac:dyDescent="0.2">
      <c r="A1505">
        <v>4294</v>
      </c>
      <c r="B1505" s="43">
        <v>399</v>
      </c>
      <c r="C1505" s="43">
        <v>399</v>
      </c>
      <c r="D1505" s="43">
        <v>254</v>
      </c>
      <c r="E1505" s="31">
        <v>0.63700000000000001</v>
      </c>
      <c r="F1505" s="31">
        <v>0.14799999999999999</v>
      </c>
      <c r="G1505" s="31">
        <v>0.216</v>
      </c>
      <c r="H1505" s="31">
        <v>0.221</v>
      </c>
      <c r="I1505" s="31">
        <v>0.41599999999999998</v>
      </c>
      <c r="J1505" s="31">
        <v>0.63659147900000002</v>
      </c>
      <c r="K1505" s="31">
        <v>0</v>
      </c>
      <c r="L1505" s="29">
        <f t="shared" si="23"/>
        <v>2.907</v>
      </c>
    </row>
    <row r="1506" spans="1:12" x14ac:dyDescent="0.2">
      <c r="A1506">
        <v>4296</v>
      </c>
      <c r="B1506" s="43">
        <v>302</v>
      </c>
      <c r="C1506" s="43">
        <v>302</v>
      </c>
      <c r="D1506" s="43">
        <v>162</v>
      </c>
      <c r="E1506" s="31">
        <v>0.53600000000000003</v>
      </c>
      <c r="F1506" s="31">
        <v>0.16900000000000001</v>
      </c>
      <c r="G1506" s="31">
        <v>0.29099999999999998</v>
      </c>
      <c r="H1506" s="31">
        <v>0.27800000000000002</v>
      </c>
      <c r="I1506" s="31">
        <v>0.25800000000000001</v>
      </c>
      <c r="J1506" s="31">
        <v>0.53820597999999997</v>
      </c>
      <c r="K1506" s="31">
        <v>3.0000000000000001E-3</v>
      </c>
      <c r="L1506" s="29">
        <f t="shared" si="23"/>
        <v>2.624874623871615</v>
      </c>
    </row>
    <row r="1507" spans="1:12" x14ac:dyDescent="0.2">
      <c r="A1507">
        <v>4297</v>
      </c>
      <c r="B1507" s="43">
        <v>363</v>
      </c>
      <c r="C1507" s="43">
        <v>363</v>
      </c>
      <c r="D1507" s="43">
        <v>212</v>
      </c>
      <c r="E1507" s="31">
        <v>0.58399999999999996</v>
      </c>
      <c r="F1507" s="31">
        <v>0.20699999999999999</v>
      </c>
      <c r="G1507" s="31">
        <v>0.20399999999999999</v>
      </c>
      <c r="H1507" s="31">
        <v>0.27800000000000002</v>
      </c>
      <c r="I1507" s="31">
        <v>0.30599999999999999</v>
      </c>
      <c r="J1507" s="31">
        <v>0.58725761799999998</v>
      </c>
      <c r="K1507" s="31">
        <v>6.0000000000000001E-3</v>
      </c>
      <c r="L1507" s="29">
        <f t="shared" si="23"/>
        <v>2.6891348088531188</v>
      </c>
    </row>
    <row r="1508" spans="1:12" x14ac:dyDescent="0.2">
      <c r="A1508">
        <v>4298</v>
      </c>
      <c r="B1508" s="43">
        <v>248</v>
      </c>
      <c r="C1508" s="43">
        <v>248</v>
      </c>
      <c r="D1508" s="43">
        <v>186</v>
      </c>
      <c r="E1508" s="31">
        <v>0.75</v>
      </c>
      <c r="F1508" s="31">
        <v>7.6999999999999999E-2</v>
      </c>
      <c r="G1508" s="31">
        <v>0.17299999999999999</v>
      </c>
      <c r="H1508" s="31">
        <v>0.28199999999999997</v>
      </c>
      <c r="I1508" s="31">
        <v>0.46800000000000003</v>
      </c>
      <c r="J1508" s="31">
        <v>0.75</v>
      </c>
      <c r="K1508" s="31">
        <v>0</v>
      </c>
      <c r="L1508" s="29">
        <f t="shared" si="23"/>
        <v>3.141</v>
      </c>
    </row>
    <row r="1509" spans="1:12" x14ac:dyDescent="0.2">
      <c r="A1509">
        <v>4299</v>
      </c>
      <c r="B1509" s="43">
        <v>208</v>
      </c>
      <c r="C1509" s="43">
        <v>208</v>
      </c>
      <c r="D1509" s="43">
        <v>73</v>
      </c>
      <c r="E1509" s="31">
        <v>0.35099999999999998</v>
      </c>
      <c r="F1509" s="31">
        <v>0.28399999999999997</v>
      </c>
      <c r="G1509" s="31">
        <v>0.35099999999999998</v>
      </c>
      <c r="H1509" s="31">
        <v>0.20200000000000001</v>
      </c>
      <c r="I1509" s="31">
        <v>0.14899999999999999</v>
      </c>
      <c r="J1509" s="31">
        <v>0.35609756100000001</v>
      </c>
      <c r="K1509" s="31">
        <v>1.4E-2</v>
      </c>
      <c r="L1509" s="29">
        <f t="shared" si="23"/>
        <v>2.2190669371196758</v>
      </c>
    </row>
    <row r="1510" spans="1:12" x14ac:dyDescent="0.2">
      <c r="A1510">
        <v>4300</v>
      </c>
      <c r="B1510" s="43">
        <v>258</v>
      </c>
      <c r="C1510" s="43">
        <v>258</v>
      </c>
      <c r="D1510" s="43">
        <v>181</v>
      </c>
      <c r="E1510" s="31">
        <v>0.70199999999999996</v>
      </c>
      <c r="F1510" s="31">
        <v>0.14299999999999999</v>
      </c>
      <c r="G1510" s="31">
        <v>0.155</v>
      </c>
      <c r="H1510" s="31">
        <v>0.32900000000000001</v>
      </c>
      <c r="I1510" s="31">
        <v>0.372</v>
      </c>
      <c r="J1510" s="31">
        <v>0.70155038800000002</v>
      </c>
      <c r="K1510" s="31">
        <v>0</v>
      </c>
      <c r="L1510" s="29">
        <f t="shared" si="23"/>
        <v>2.9279999999999999</v>
      </c>
    </row>
    <row r="1511" spans="1:12" x14ac:dyDescent="0.2">
      <c r="A1511">
        <v>4301</v>
      </c>
      <c r="B1511" s="43">
        <v>230</v>
      </c>
      <c r="C1511" s="43">
        <v>230</v>
      </c>
      <c r="D1511" s="43">
        <v>107</v>
      </c>
      <c r="E1511" s="31">
        <v>0.46500000000000002</v>
      </c>
      <c r="F1511" s="31">
        <v>0.23499999999999999</v>
      </c>
      <c r="G1511" s="31">
        <v>0.27800000000000002</v>
      </c>
      <c r="H1511" s="31">
        <v>0.3</v>
      </c>
      <c r="I1511" s="31">
        <v>0.16500000000000001</v>
      </c>
      <c r="J1511" s="31">
        <v>0.47555555599999999</v>
      </c>
      <c r="K1511" s="31">
        <v>2.1999999999999999E-2</v>
      </c>
      <c r="L1511" s="29">
        <f t="shared" si="23"/>
        <v>2.4038854805725971</v>
      </c>
    </row>
    <row r="1512" spans="1:12" x14ac:dyDescent="0.2">
      <c r="A1512">
        <v>4302</v>
      </c>
      <c r="B1512" s="43">
        <v>365</v>
      </c>
      <c r="C1512" s="43">
        <v>365</v>
      </c>
      <c r="D1512" s="43">
        <v>330</v>
      </c>
      <c r="E1512" s="31">
        <v>0.90400000000000003</v>
      </c>
      <c r="F1512" s="31">
        <v>1.9E-2</v>
      </c>
      <c r="G1512" s="31">
        <v>6.6000000000000003E-2</v>
      </c>
      <c r="H1512" s="31">
        <v>0.184</v>
      </c>
      <c r="I1512" s="31">
        <v>0.72099999999999997</v>
      </c>
      <c r="J1512" s="31">
        <v>0.91412742400000002</v>
      </c>
      <c r="K1512" s="31">
        <v>1.0999999999999999E-2</v>
      </c>
      <c r="L1512" s="29">
        <f t="shared" si="23"/>
        <v>3.626895854398382</v>
      </c>
    </row>
    <row r="1513" spans="1:12" x14ac:dyDescent="0.2">
      <c r="A1513">
        <v>4303</v>
      </c>
      <c r="B1513" s="43">
        <v>310</v>
      </c>
      <c r="C1513" s="43">
        <v>310</v>
      </c>
      <c r="D1513" s="43">
        <v>142</v>
      </c>
      <c r="E1513" s="31">
        <v>0.45800000000000002</v>
      </c>
      <c r="F1513" s="31">
        <v>0.248</v>
      </c>
      <c r="G1513" s="31">
        <v>0.28100000000000003</v>
      </c>
      <c r="H1513" s="31">
        <v>0.248</v>
      </c>
      <c r="I1513" s="31">
        <v>0.21</v>
      </c>
      <c r="J1513" s="31">
        <v>0.46405228799999998</v>
      </c>
      <c r="K1513" s="31">
        <v>1.2999999999999999E-2</v>
      </c>
      <c r="L1513" s="29">
        <f t="shared" si="23"/>
        <v>2.4255319148936172</v>
      </c>
    </row>
    <row r="1514" spans="1:12" x14ac:dyDescent="0.2">
      <c r="A1514">
        <v>4304</v>
      </c>
      <c r="B1514" s="43">
        <v>321</v>
      </c>
      <c r="C1514" s="43">
        <v>321</v>
      </c>
      <c r="D1514" s="43">
        <v>102</v>
      </c>
      <c r="E1514" s="31">
        <v>0.318</v>
      </c>
      <c r="F1514" s="31">
        <v>0.41699999999999998</v>
      </c>
      <c r="G1514" s="31">
        <v>0.25900000000000001</v>
      </c>
      <c r="H1514" s="31">
        <v>0.20599999999999999</v>
      </c>
      <c r="I1514" s="31">
        <v>0.112</v>
      </c>
      <c r="J1514" s="31">
        <v>0.319749216</v>
      </c>
      <c r="K1514" s="31">
        <v>6.0000000000000001E-3</v>
      </c>
      <c r="L1514" s="29">
        <f t="shared" si="23"/>
        <v>2.0130784708249494</v>
      </c>
    </row>
    <row r="1515" spans="1:12" x14ac:dyDescent="0.2">
      <c r="A1515">
        <v>4305</v>
      </c>
      <c r="B1515" s="43">
        <v>292</v>
      </c>
      <c r="C1515" s="43">
        <v>292</v>
      </c>
      <c r="D1515" s="43">
        <v>246</v>
      </c>
      <c r="E1515" s="31">
        <v>0.84199999999999997</v>
      </c>
      <c r="F1515" s="31">
        <v>2.1000000000000001E-2</v>
      </c>
      <c r="G1515" s="31">
        <v>9.9000000000000005E-2</v>
      </c>
      <c r="H1515" s="31">
        <v>0.10299999999999999</v>
      </c>
      <c r="I1515" s="31">
        <v>0.74</v>
      </c>
      <c r="J1515" s="31">
        <v>0.87544484</v>
      </c>
      <c r="K1515" s="31">
        <v>3.7999999999999999E-2</v>
      </c>
      <c r="L1515" s="29">
        <f t="shared" si="23"/>
        <v>3.625779625779626</v>
      </c>
    </row>
    <row r="1516" spans="1:12" x14ac:dyDescent="0.2">
      <c r="A1516">
        <v>4306</v>
      </c>
      <c r="B1516" s="43">
        <v>432</v>
      </c>
      <c r="C1516" s="43">
        <v>432</v>
      </c>
      <c r="D1516" s="43">
        <v>356</v>
      </c>
      <c r="E1516" s="31">
        <v>0.82399999999999995</v>
      </c>
      <c r="F1516" s="31">
        <v>4.9000000000000002E-2</v>
      </c>
      <c r="G1516" s="31">
        <v>0.12</v>
      </c>
      <c r="H1516" s="31">
        <v>0.28199999999999997</v>
      </c>
      <c r="I1516" s="31">
        <v>0.54200000000000004</v>
      </c>
      <c r="J1516" s="31">
        <v>0.82983682999999997</v>
      </c>
      <c r="K1516" s="31">
        <v>7.0000000000000001E-3</v>
      </c>
      <c r="L1516" s="29">
        <f t="shared" si="23"/>
        <v>3.3262839879154078</v>
      </c>
    </row>
    <row r="1517" spans="1:12" x14ac:dyDescent="0.2">
      <c r="A1517">
        <v>4307</v>
      </c>
      <c r="B1517" s="43">
        <v>298</v>
      </c>
      <c r="C1517" s="43">
        <v>298</v>
      </c>
      <c r="D1517" s="43">
        <v>223</v>
      </c>
      <c r="E1517" s="31">
        <v>0.748</v>
      </c>
      <c r="F1517" s="31">
        <v>8.4000000000000005E-2</v>
      </c>
      <c r="G1517" s="31">
        <v>0.158</v>
      </c>
      <c r="H1517" s="31">
        <v>0.23799999999999999</v>
      </c>
      <c r="I1517" s="31">
        <v>0.51</v>
      </c>
      <c r="J1517" s="31">
        <v>0.75593220299999997</v>
      </c>
      <c r="K1517" s="31">
        <v>0.01</v>
      </c>
      <c r="L1517" s="29">
        <f t="shared" si="23"/>
        <v>3.1858585858585857</v>
      </c>
    </row>
    <row r="1518" spans="1:12" x14ac:dyDescent="0.2">
      <c r="A1518">
        <v>4308</v>
      </c>
      <c r="B1518" s="43">
        <v>290</v>
      </c>
      <c r="C1518" s="43">
        <v>290</v>
      </c>
      <c r="D1518" s="43">
        <v>204</v>
      </c>
      <c r="E1518" s="31">
        <v>0.70299999999999996</v>
      </c>
      <c r="F1518" s="31">
        <v>0.09</v>
      </c>
      <c r="G1518" s="31">
        <v>0.20300000000000001</v>
      </c>
      <c r="H1518" s="31">
        <v>0.31</v>
      </c>
      <c r="I1518" s="31">
        <v>0.39300000000000002</v>
      </c>
      <c r="J1518" s="31">
        <v>0.70588235300000002</v>
      </c>
      <c r="K1518" s="31">
        <v>3.0000000000000001E-3</v>
      </c>
      <c r="L1518" s="29">
        <f t="shared" si="23"/>
        <v>3.0070210631895691</v>
      </c>
    </row>
    <row r="1519" spans="1:12" x14ac:dyDescent="0.2">
      <c r="A1519">
        <v>4309</v>
      </c>
      <c r="B1519" s="43">
        <v>311</v>
      </c>
      <c r="C1519" s="43">
        <v>311</v>
      </c>
      <c r="D1519" s="43">
        <v>188</v>
      </c>
      <c r="E1519" s="31">
        <v>0.60499999999999998</v>
      </c>
      <c r="F1519" s="31">
        <v>0.125</v>
      </c>
      <c r="G1519" s="31">
        <v>0.254</v>
      </c>
      <c r="H1519" s="31">
        <v>0.29899999999999999</v>
      </c>
      <c r="I1519" s="31">
        <v>0.30499999999999999</v>
      </c>
      <c r="J1519" s="31">
        <v>0.61437908500000005</v>
      </c>
      <c r="K1519" s="31">
        <v>1.6E-2</v>
      </c>
      <c r="L1519" s="29">
        <f t="shared" si="23"/>
        <v>2.7947154471544717</v>
      </c>
    </row>
    <row r="1520" spans="1:12" x14ac:dyDescent="0.2">
      <c r="A1520">
        <v>4311</v>
      </c>
      <c r="B1520" s="43">
        <v>617</v>
      </c>
      <c r="C1520" s="43">
        <v>617</v>
      </c>
      <c r="D1520" s="43">
        <v>275</v>
      </c>
      <c r="E1520" s="31">
        <v>0.44600000000000001</v>
      </c>
      <c r="F1520" s="31">
        <v>0.308</v>
      </c>
      <c r="G1520" s="31">
        <v>0.24</v>
      </c>
      <c r="H1520" s="31">
        <v>0.22700000000000001</v>
      </c>
      <c r="I1520" s="31">
        <v>0.219</v>
      </c>
      <c r="J1520" s="31">
        <v>0.44861337699999998</v>
      </c>
      <c r="K1520" s="31">
        <v>6.0000000000000001E-3</v>
      </c>
      <c r="L1520" s="29">
        <f t="shared" si="23"/>
        <v>2.359154929577465</v>
      </c>
    </row>
    <row r="1521" spans="1:12" x14ac:dyDescent="0.2">
      <c r="A1521">
        <v>4316</v>
      </c>
      <c r="B1521" s="43">
        <v>374</v>
      </c>
      <c r="C1521" s="43">
        <v>374</v>
      </c>
      <c r="D1521" s="43">
        <v>313</v>
      </c>
      <c r="E1521" s="31">
        <v>0.83699999999999997</v>
      </c>
      <c r="F1521" s="31">
        <v>5.6000000000000001E-2</v>
      </c>
      <c r="G1521" s="31">
        <v>9.9000000000000005E-2</v>
      </c>
      <c r="H1521" s="31">
        <v>0.182</v>
      </c>
      <c r="I1521" s="31">
        <v>0.65500000000000003</v>
      </c>
      <c r="J1521" s="31">
        <v>0.84366576800000004</v>
      </c>
      <c r="K1521" s="31">
        <v>8.0000000000000002E-3</v>
      </c>
      <c r="L1521" s="29">
        <f t="shared" si="23"/>
        <v>3.4475806451612905</v>
      </c>
    </row>
    <row r="1522" spans="1:12" x14ac:dyDescent="0.2">
      <c r="A1522">
        <v>4318</v>
      </c>
      <c r="B1522" s="43">
        <v>773</v>
      </c>
      <c r="C1522" s="43">
        <v>773</v>
      </c>
      <c r="D1522" s="43">
        <v>468</v>
      </c>
      <c r="E1522" s="31">
        <v>0.60499999999999998</v>
      </c>
      <c r="F1522" s="31">
        <v>0.16300000000000001</v>
      </c>
      <c r="G1522" s="31">
        <v>0.221</v>
      </c>
      <c r="H1522" s="31">
        <v>0.26800000000000002</v>
      </c>
      <c r="I1522" s="31">
        <v>0.33800000000000002</v>
      </c>
      <c r="J1522" s="31">
        <v>0.61176470599999999</v>
      </c>
      <c r="K1522" s="31">
        <v>0.01</v>
      </c>
      <c r="L1522" s="29">
        <f t="shared" si="23"/>
        <v>2.7888888888888892</v>
      </c>
    </row>
    <row r="1523" spans="1:12" x14ac:dyDescent="0.2">
      <c r="A1523">
        <v>4320</v>
      </c>
      <c r="B1523" s="43">
        <v>247</v>
      </c>
      <c r="C1523" s="43">
        <v>247</v>
      </c>
      <c r="D1523" s="43">
        <v>86</v>
      </c>
      <c r="E1523" s="31">
        <v>0.34799999999999998</v>
      </c>
      <c r="F1523" s="31">
        <v>0.36</v>
      </c>
      <c r="G1523" s="31">
        <v>0.27900000000000003</v>
      </c>
      <c r="H1523" s="31">
        <v>0.215</v>
      </c>
      <c r="I1523" s="31">
        <v>0.13400000000000001</v>
      </c>
      <c r="J1523" s="31">
        <v>0.35245901600000001</v>
      </c>
      <c r="K1523" s="31">
        <v>1.2E-2</v>
      </c>
      <c r="L1523" s="29">
        <f t="shared" si="23"/>
        <v>2.1244939271255063</v>
      </c>
    </row>
    <row r="1524" spans="1:12" x14ac:dyDescent="0.2">
      <c r="A1524">
        <v>4321</v>
      </c>
      <c r="B1524" s="43">
        <v>368</v>
      </c>
      <c r="C1524" s="43">
        <v>368</v>
      </c>
      <c r="D1524" s="43">
        <v>159</v>
      </c>
      <c r="E1524" s="31">
        <v>0.432</v>
      </c>
      <c r="F1524" s="31">
        <v>0.23100000000000001</v>
      </c>
      <c r="G1524" s="31">
        <v>0.32600000000000001</v>
      </c>
      <c r="H1524" s="31">
        <v>0.24199999999999999</v>
      </c>
      <c r="I1524" s="31">
        <v>0.19</v>
      </c>
      <c r="J1524" s="31">
        <v>0.43681318699999999</v>
      </c>
      <c r="K1524" s="31">
        <v>1.0999999999999999E-2</v>
      </c>
      <c r="L1524" s="29">
        <f t="shared" si="23"/>
        <v>2.3953488372093021</v>
      </c>
    </row>
    <row r="1525" spans="1:12" x14ac:dyDescent="0.2">
      <c r="A1525">
        <v>4323</v>
      </c>
      <c r="B1525" s="43">
        <v>239</v>
      </c>
      <c r="C1525" s="43">
        <v>239</v>
      </c>
      <c r="D1525" s="43">
        <v>121</v>
      </c>
      <c r="E1525" s="31">
        <v>0.50600000000000001</v>
      </c>
      <c r="F1525" s="31">
        <v>0.251</v>
      </c>
      <c r="G1525" s="31">
        <v>0.20100000000000001</v>
      </c>
      <c r="H1525" s="31">
        <v>0.30099999999999999</v>
      </c>
      <c r="I1525" s="31">
        <v>0.20499999999999999</v>
      </c>
      <c r="J1525" s="31">
        <v>0.52838427899999996</v>
      </c>
      <c r="K1525" s="31">
        <v>4.2000000000000003E-2</v>
      </c>
      <c r="L1525" s="29">
        <f t="shared" si="23"/>
        <v>2.4801670146137789</v>
      </c>
    </row>
    <row r="1526" spans="1:12" x14ac:dyDescent="0.2">
      <c r="A1526">
        <v>4324</v>
      </c>
      <c r="B1526" s="43">
        <v>261</v>
      </c>
      <c r="C1526" s="43">
        <v>261</v>
      </c>
      <c r="D1526" s="43">
        <v>140</v>
      </c>
      <c r="E1526" s="31">
        <v>0.53600000000000003</v>
      </c>
      <c r="F1526" s="31">
        <v>0.161</v>
      </c>
      <c r="G1526" s="31">
        <v>0.28399999999999997</v>
      </c>
      <c r="H1526" s="31">
        <v>0.29499999999999998</v>
      </c>
      <c r="I1526" s="31">
        <v>0.24099999999999999</v>
      </c>
      <c r="J1526" s="31">
        <v>0.546875</v>
      </c>
      <c r="K1526" s="31">
        <v>1.9E-2</v>
      </c>
      <c r="L1526" s="29">
        <f t="shared" si="23"/>
        <v>2.6279306829765545</v>
      </c>
    </row>
    <row r="1527" spans="1:12" x14ac:dyDescent="0.2">
      <c r="A1527">
        <v>4325</v>
      </c>
      <c r="B1527" s="43">
        <v>565</v>
      </c>
      <c r="C1527" s="43">
        <v>565</v>
      </c>
      <c r="D1527" s="43">
        <v>415</v>
      </c>
      <c r="E1527" s="31">
        <v>0.73499999999999999</v>
      </c>
      <c r="F1527" s="31">
        <v>9.4E-2</v>
      </c>
      <c r="G1527" s="31">
        <v>0.161</v>
      </c>
      <c r="H1527" s="31">
        <v>0.26500000000000001</v>
      </c>
      <c r="I1527" s="31">
        <v>0.46899999999999997</v>
      </c>
      <c r="J1527" s="31">
        <v>0.74239713799999996</v>
      </c>
      <c r="K1527" s="31">
        <v>1.0999999999999999E-2</v>
      </c>
      <c r="L1527" s="29">
        <f t="shared" si="23"/>
        <v>3.1213346814964607</v>
      </c>
    </row>
    <row r="1528" spans="1:12" x14ac:dyDescent="0.2">
      <c r="A1528">
        <v>4326</v>
      </c>
      <c r="E1528" s="31">
        <v>0.34200000000000003</v>
      </c>
      <c r="F1528" s="31">
        <v>0.38800000000000001</v>
      </c>
      <c r="G1528" s="31">
        <v>0.23699999999999999</v>
      </c>
      <c r="H1528" s="31">
        <v>0.19700000000000001</v>
      </c>
      <c r="I1528" s="31">
        <v>0.14499999999999999</v>
      </c>
      <c r="J1528" s="31">
        <v>0.35374149700000002</v>
      </c>
      <c r="K1528" s="31">
        <v>3.3000000000000002E-2</v>
      </c>
      <c r="L1528" s="29">
        <f t="shared" si="23"/>
        <v>2.1023784901758016</v>
      </c>
    </row>
    <row r="1529" spans="1:12" x14ac:dyDescent="0.2">
      <c r="A1529">
        <v>4327</v>
      </c>
      <c r="B1529" s="43">
        <v>318</v>
      </c>
      <c r="C1529" s="43">
        <v>318</v>
      </c>
      <c r="D1529" s="43">
        <v>169</v>
      </c>
      <c r="E1529" s="31">
        <v>0.53100000000000003</v>
      </c>
      <c r="F1529" s="31">
        <v>0.20799999999999999</v>
      </c>
      <c r="G1529" s="31">
        <v>0.25800000000000001</v>
      </c>
      <c r="H1529" s="31">
        <v>0.28299999999999997</v>
      </c>
      <c r="I1529" s="31">
        <v>0.248</v>
      </c>
      <c r="J1529" s="31">
        <v>0.533123028</v>
      </c>
      <c r="K1529" s="31">
        <v>3.0000000000000001E-3</v>
      </c>
      <c r="L1529" s="29">
        <f t="shared" si="23"/>
        <v>2.5727181544633901</v>
      </c>
    </row>
    <row r="1530" spans="1:12" x14ac:dyDescent="0.2">
      <c r="A1530">
        <v>4328</v>
      </c>
      <c r="B1530" s="43">
        <v>197</v>
      </c>
      <c r="C1530" s="43">
        <v>197</v>
      </c>
      <c r="D1530" s="43">
        <v>129</v>
      </c>
      <c r="E1530" s="31">
        <v>0.65500000000000003</v>
      </c>
      <c r="F1530" s="31">
        <v>7.5999999999999998E-2</v>
      </c>
      <c r="G1530" s="31">
        <v>0.249</v>
      </c>
      <c r="H1530" s="31">
        <v>0.39600000000000002</v>
      </c>
      <c r="I1530" s="31">
        <v>0.25900000000000001</v>
      </c>
      <c r="J1530" s="31">
        <v>0.66839378199999999</v>
      </c>
      <c r="K1530" s="31">
        <v>0.02</v>
      </c>
      <c r="L1530" s="29">
        <f t="shared" si="23"/>
        <v>2.8551020408163268</v>
      </c>
    </row>
    <row r="1531" spans="1:12" x14ac:dyDescent="0.2">
      <c r="A1531">
        <v>4329</v>
      </c>
      <c r="B1531" s="43">
        <v>261</v>
      </c>
      <c r="C1531" s="43">
        <v>261</v>
      </c>
      <c r="D1531" s="43">
        <v>139</v>
      </c>
      <c r="E1531" s="31">
        <v>0.53300000000000003</v>
      </c>
      <c r="F1531" s="31">
        <v>0.192</v>
      </c>
      <c r="G1531" s="31">
        <v>0.27200000000000002</v>
      </c>
      <c r="H1531" s="31">
        <v>0.29899999999999999</v>
      </c>
      <c r="I1531" s="31">
        <v>0.23400000000000001</v>
      </c>
      <c r="J1531" s="31">
        <v>0.53461538500000005</v>
      </c>
      <c r="K1531" s="31">
        <v>4.0000000000000001E-3</v>
      </c>
      <c r="L1531" s="29">
        <f t="shared" si="23"/>
        <v>2.5793172690763053</v>
      </c>
    </row>
    <row r="1532" spans="1:12" x14ac:dyDescent="0.2">
      <c r="A1532">
        <v>4331</v>
      </c>
      <c r="B1532" s="43">
        <v>248</v>
      </c>
      <c r="C1532" s="43">
        <v>248</v>
      </c>
      <c r="D1532" s="43">
        <v>151</v>
      </c>
      <c r="E1532" s="31">
        <v>0.60899999999999999</v>
      </c>
      <c r="F1532" s="31">
        <v>0.17699999999999999</v>
      </c>
      <c r="G1532" s="31">
        <v>0.214</v>
      </c>
      <c r="H1532" s="31">
        <v>0.32700000000000001</v>
      </c>
      <c r="I1532" s="31">
        <v>0.28199999999999997</v>
      </c>
      <c r="J1532" s="31">
        <v>0.60887096799999996</v>
      </c>
      <c r="K1532" s="31">
        <v>0</v>
      </c>
      <c r="L1532" s="29">
        <f t="shared" si="23"/>
        <v>2.714</v>
      </c>
    </row>
    <row r="1533" spans="1:12" x14ac:dyDescent="0.2">
      <c r="A1533">
        <v>4332</v>
      </c>
      <c r="B1533" s="43">
        <v>235</v>
      </c>
      <c r="C1533" s="43">
        <v>235</v>
      </c>
      <c r="D1533" s="43">
        <v>148</v>
      </c>
      <c r="E1533" s="31">
        <v>0.63</v>
      </c>
      <c r="F1533" s="31">
        <v>9.4E-2</v>
      </c>
      <c r="G1533" s="31">
        <v>0.26</v>
      </c>
      <c r="H1533" s="31">
        <v>0.26800000000000002</v>
      </c>
      <c r="I1533" s="31">
        <v>0.36199999999999999</v>
      </c>
      <c r="J1533" s="31">
        <v>0.64069264100000001</v>
      </c>
      <c r="K1533" s="31">
        <v>1.7000000000000001E-2</v>
      </c>
      <c r="L1533" s="29">
        <f t="shared" si="23"/>
        <v>2.9155645981688711</v>
      </c>
    </row>
    <row r="1534" spans="1:12" x14ac:dyDescent="0.2">
      <c r="A1534">
        <v>4333</v>
      </c>
      <c r="B1534" s="43">
        <v>129</v>
      </c>
      <c r="C1534" s="43">
        <v>129</v>
      </c>
      <c r="D1534" s="43">
        <v>58</v>
      </c>
      <c r="E1534" s="31">
        <v>0.45</v>
      </c>
      <c r="F1534" s="31">
        <v>0.248</v>
      </c>
      <c r="G1534" s="31">
        <v>0.29499999999999998</v>
      </c>
      <c r="H1534" s="31">
        <v>0.248</v>
      </c>
      <c r="I1534" s="31">
        <v>0.20200000000000001</v>
      </c>
      <c r="J1534" s="31">
        <v>0.453125</v>
      </c>
      <c r="K1534" s="31">
        <v>8.0000000000000002E-3</v>
      </c>
      <c r="L1534" s="29">
        <f t="shared" si="23"/>
        <v>2.409274193548387</v>
      </c>
    </row>
    <row r="1535" spans="1:12" x14ac:dyDescent="0.2">
      <c r="A1535">
        <v>4334</v>
      </c>
      <c r="B1535" s="43">
        <v>1007</v>
      </c>
      <c r="C1535" s="43">
        <v>1007</v>
      </c>
      <c r="D1535" s="43">
        <v>652</v>
      </c>
      <c r="E1535" s="31">
        <v>0.64700000000000002</v>
      </c>
      <c r="F1535" s="31">
        <v>0.16200000000000001</v>
      </c>
      <c r="G1535" s="31">
        <v>0.184</v>
      </c>
      <c r="H1535" s="31">
        <v>0.214</v>
      </c>
      <c r="I1535" s="31">
        <v>0.433</v>
      </c>
      <c r="J1535" s="31">
        <v>0.65200000000000002</v>
      </c>
      <c r="K1535" s="31">
        <v>7.0000000000000001E-3</v>
      </c>
      <c r="L1535" s="29">
        <f t="shared" si="23"/>
        <v>2.9244712990936557</v>
      </c>
    </row>
    <row r="1536" spans="1:12" x14ac:dyDescent="0.2">
      <c r="A1536">
        <v>4335</v>
      </c>
      <c r="B1536" s="43">
        <v>194</v>
      </c>
      <c r="C1536" s="43">
        <v>194</v>
      </c>
      <c r="D1536" s="43">
        <v>50</v>
      </c>
      <c r="E1536" s="31">
        <v>0.25800000000000001</v>
      </c>
      <c r="F1536" s="31">
        <v>0.34499999999999997</v>
      </c>
      <c r="G1536" s="31">
        <v>0.38700000000000001</v>
      </c>
      <c r="H1536" s="31">
        <v>0.17499999999999999</v>
      </c>
      <c r="I1536" s="31">
        <v>8.2000000000000003E-2</v>
      </c>
      <c r="J1536" s="31">
        <v>0.26041666699999999</v>
      </c>
      <c r="K1536" s="31">
        <v>0.01</v>
      </c>
      <c r="L1536" s="29">
        <f t="shared" si="23"/>
        <v>1.9919191919191919</v>
      </c>
    </row>
    <row r="1537" spans="1:12" x14ac:dyDescent="0.2">
      <c r="A1537">
        <v>4336</v>
      </c>
      <c r="B1537" s="43">
        <v>193</v>
      </c>
      <c r="C1537" s="43">
        <v>193</v>
      </c>
      <c r="D1537" s="43">
        <v>164</v>
      </c>
      <c r="E1537" s="31">
        <v>0.85</v>
      </c>
      <c r="F1537" s="31">
        <v>3.1E-2</v>
      </c>
      <c r="G1537" s="31">
        <v>0.109</v>
      </c>
      <c r="H1537" s="31">
        <v>0.26400000000000001</v>
      </c>
      <c r="I1537" s="31">
        <v>0.58499999999999996</v>
      </c>
      <c r="J1537" s="31">
        <v>0.85863874299999998</v>
      </c>
      <c r="K1537" s="31">
        <v>0.01</v>
      </c>
      <c r="L1537" s="29">
        <f t="shared" si="23"/>
        <v>3.415151515151515</v>
      </c>
    </row>
    <row r="1538" spans="1:12" x14ac:dyDescent="0.2">
      <c r="A1538">
        <v>4341</v>
      </c>
      <c r="B1538" s="43">
        <v>217</v>
      </c>
      <c r="C1538" s="43">
        <v>217</v>
      </c>
      <c r="D1538" s="43">
        <v>135</v>
      </c>
      <c r="E1538" s="31">
        <v>0.622</v>
      </c>
      <c r="F1538" s="31">
        <v>0.115</v>
      </c>
      <c r="G1538" s="31">
        <v>0.221</v>
      </c>
      <c r="H1538" s="31">
        <v>0.318</v>
      </c>
      <c r="I1538" s="31">
        <v>0.30399999999999999</v>
      </c>
      <c r="J1538" s="31">
        <v>0.64903846200000004</v>
      </c>
      <c r="K1538" s="31">
        <v>4.1000000000000002E-2</v>
      </c>
      <c r="L1538" s="29">
        <f t="shared" si="23"/>
        <v>2.8435870698644425</v>
      </c>
    </row>
    <row r="1539" spans="1:12" x14ac:dyDescent="0.2">
      <c r="A1539">
        <v>4342</v>
      </c>
      <c r="B1539" s="43">
        <v>270</v>
      </c>
      <c r="C1539" s="43">
        <v>270</v>
      </c>
      <c r="D1539" s="43">
        <v>158</v>
      </c>
      <c r="E1539" s="31">
        <v>0.58499999999999996</v>
      </c>
      <c r="F1539" s="31">
        <v>0.17</v>
      </c>
      <c r="G1539" s="31">
        <v>0.24399999999999999</v>
      </c>
      <c r="H1539" s="31">
        <v>0.31900000000000001</v>
      </c>
      <c r="I1539" s="31">
        <v>0.26700000000000002</v>
      </c>
      <c r="J1539" s="31">
        <v>0.58518518500000005</v>
      </c>
      <c r="K1539" s="31">
        <v>0</v>
      </c>
      <c r="L1539" s="29">
        <f t="shared" ref="L1539:L1602" si="24">(F1539+2*G1539+3*H1539+4*I1539)/(1-K1539)</f>
        <v>2.6830000000000003</v>
      </c>
    </row>
    <row r="1540" spans="1:12" x14ac:dyDescent="0.2">
      <c r="A1540">
        <v>4343</v>
      </c>
      <c r="B1540" s="43">
        <v>229</v>
      </c>
      <c r="C1540" s="43">
        <v>229</v>
      </c>
      <c r="D1540" s="43">
        <v>82</v>
      </c>
      <c r="E1540" s="31">
        <v>0.35799999999999998</v>
      </c>
      <c r="F1540" s="31">
        <v>0.40600000000000003</v>
      </c>
      <c r="G1540" s="31">
        <v>0.23100000000000001</v>
      </c>
      <c r="H1540" s="31">
        <v>0.192</v>
      </c>
      <c r="I1540" s="31">
        <v>0.16600000000000001</v>
      </c>
      <c r="J1540" s="31">
        <v>0.35964912300000001</v>
      </c>
      <c r="K1540" s="31">
        <v>4.0000000000000001E-3</v>
      </c>
      <c r="L1540" s="29">
        <f t="shared" si="24"/>
        <v>2.1164658634538154</v>
      </c>
    </row>
    <row r="1541" spans="1:12" x14ac:dyDescent="0.2">
      <c r="A1541">
        <v>4344</v>
      </c>
      <c r="B1541" s="43">
        <v>321</v>
      </c>
      <c r="C1541" s="43">
        <v>321</v>
      </c>
      <c r="D1541" s="43">
        <v>106</v>
      </c>
      <c r="E1541" s="31">
        <v>0.33</v>
      </c>
      <c r="F1541" s="31">
        <v>0.35199999999999998</v>
      </c>
      <c r="G1541" s="31">
        <v>0.312</v>
      </c>
      <c r="H1541" s="31">
        <v>0.218</v>
      </c>
      <c r="I1541" s="31">
        <v>0.112</v>
      </c>
      <c r="J1541" s="31">
        <v>0.33228840100000001</v>
      </c>
      <c r="K1541" s="31">
        <v>6.0000000000000001E-3</v>
      </c>
      <c r="L1541" s="29">
        <f t="shared" si="24"/>
        <v>2.0905432595573439</v>
      </c>
    </row>
    <row r="1542" spans="1:12" x14ac:dyDescent="0.2">
      <c r="A1542">
        <v>4345</v>
      </c>
      <c r="B1542" s="43">
        <v>256</v>
      </c>
      <c r="C1542" s="43">
        <v>256</v>
      </c>
      <c r="D1542" s="43">
        <v>121</v>
      </c>
      <c r="E1542" s="31">
        <v>0.47299999999999998</v>
      </c>
      <c r="F1542" s="31">
        <v>0.25</v>
      </c>
      <c r="G1542" s="31">
        <v>0.27</v>
      </c>
      <c r="H1542" s="31">
        <v>0.27700000000000002</v>
      </c>
      <c r="I1542" s="31">
        <v>0.19500000000000001</v>
      </c>
      <c r="J1542" s="31">
        <v>0.47637795300000002</v>
      </c>
      <c r="K1542" s="31">
        <v>8.0000000000000002E-3</v>
      </c>
      <c r="L1542" s="29">
        <f t="shared" si="24"/>
        <v>2.4203629032258061</v>
      </c>
    </row>
    <row r="1543" spans="1:12" x14ac:dyDescent="0.2">
      <c r="A1543">
        <v>4346</v>
      </c>
      <c r="B1543" s="43">
        <v>250</v>
      </c>
      <c r="C1543" s="43">
        <v>250</v>
      </c>
      <c r="D1543" s="43">
        <v>142</v>
      </c>
      <c r="E1543" s="31">
        <v>0.56799999999999995</v>
      </c>
      <c r="F1543" s="31">
        <v>0.17199999999999999</v>
      </c>
      <c r="G1543" s="31">
        <v>0.26</v>
      </c>
      <c r="H1543" s="31">
        <v>0.28000000000000003</v>
      </c>
      <c r="I1543" s="31">
        <v>0.28799999999999998</v>
      </c>
      <c r="J1543" s="31">
        <v>0.56799999999999995</v>
      </c>
      <c r="K1543" s="31">
        <v>0</v>
      </c>
      <c r="L1543" s="29">
        <f t="shared" si="24"/>
        <v>2.6840000000000002</v>
      </c>
    </row>
    <row r="1544" spans="1:12" x14ac:dyDescent="0.2">
      <c r="A1544">
        <v>4347</v>
      </c>
      <c r="B1544" s="43">
        <v>295</v>
      </c>
      <c r="C1544" s="43">
        <v>295</v>
      </c>
      <c r="D1544" s="43">
        <v>193</v>
      </c>
      <c r="E1544" s="31">
        <v>0.65400000000000003</v>
      </c>
      <c r="F1544" s="31">
        <v>0.13200000000000001</v>
      </c>
      <c r="G1544" s="31">
        <v>0.214</v>
      </c>
      <c r="H1544" s="31">
        <v>0.26800000000000002</v>
      </c>
      <c r="I1544" s="31">
        <v>0.38600000000000001</v>
      </c>
      <c r="J1544" s="31">
        <v>0.65423728800000003</v>
      </c>
      <c r="K1544" s="31">
        <v>0</v>
      </c>
      <c r="L1544" s="29">
        <f t="shared" si="24"/>
        <v>2.9080000000000004</v>
      </c>
    </row>
    <row r="1545" spans="1:12" x14ac:dyDescent="0.2">
      <c r="A1545">
        <v>4348</v>
      </c>
      <c r="B1545" s="43">
        <v>223</v>
      </c>
      <c r="C1545" s="43">
        <v>223</v>
      </c>
      <c r="D1545" s="43">
        <v>147</v>
      </c>
      <c r="E1545" s="31">
        <v>0.65900000000000003</v>
      </c>
      <c r="F1545" s="31">
        <v>8.5000000000000006E-2</v>
      </c>
      <c r="G1545" s="31">
        <v>0.24199999999999999</v>
      </c>
      <c r="H1545" s="31">
        <v>0.36299999999999999</v>
      </c>
      <c r="I1545" s="31">
        <v>0.29599999999999999</v>
      </c>
      <c r="J1545" s="31">
        <v>0.66818181799999998</v>
      </c>
      <c r="K1545" s="31">
        <v>1.2999999999999999E-2</v>
      </c>
      <c r="L1545" s="29">
        <f t="shared" si="24"/>
        <v>2.8794326241134747</v>
      </c>
    </row>
    <row r="1546" spans="1:12" x14ac:dyDescent="0.2">
      <c r="A1546">
        <v>4349</v>
      </c>
      <c r="B1546" s="43">
        <v>242</v>
      </c>
      <c r="C1546" s="43">
        <v>242</v>
      </c>
      <c r="D1546" s="43">
        <v>148</v>
      </c>
      <c r="E1546" s="31">
        <v>0.61199999999999999</v>
      </c>
      <c r="F1546" s="31">
        <v>0.14899999999999999</v>
      </c>
      <c r="G1546" s="31">
        <v>0.23599999999999999</v>
      </c>
      <c r="H1546" s="31">
        <v>0.34699999999999998</v>
      </c>
      <c r="I1546" s="31">
        <v>0.26400000000000001</v>
      </c>
      <c r="J1546" s="31">
        <v>0.61410788400000005</v>
      </c>
      <c r="K1546" s="31">
        <v>4.0000000000000001E-3</v>
      </c>
      <c r="L1546" s="29">
        <f t="shared" si="24"/>
        <v>2.7289156626506026</v>
      </c>
    </row>
    <row r="1547" spans="1:12" x14ac:dyDescent="0.2">
      <c r="A1547">
        <v>4350</v>
      </c>
      <c r="B1547" s="43">
        <v>217</v>
      </c>
      <c r="C1547" s="43">
        <v>217</v>
      </c>
      <c r="D1547" s="43">
        <v>147</v>
      </c>
      <c r="E1547" s="31">
        <v>0.67700000000000005</v>
      </c>
      <c r="F1547" s="31">
        <v>0.115</v>
      </c>
      <c r="G1547" s="31">
        <v>0.189</v>
      </c>
      <c r="H1547" s="31">
        <v>0.27600000000000002</v>
      </c>
      <c r="I1547" s="31">
        <v>0.40100000000000002</v>
      </c>
      <c r="J1547" s="31">
        <v>0.69014084499999995</v>
      </c>
      <c r="K1547" s="31">
        <v>1.7999999999999999E-2</v>
      </c>
      <c r="L1547" s="29">
        <f t="shared" si="24"/>
        <v>2.9786150712830959</v>
      </c>
    </row>
    <row r="1548" spans="1:12" x14ac:dyDescent="0.2">
      <c r="A1548">
        <v>4352</v>
      </c>
      <c r="B1548" s="43">
        <v>290</v>
      </c>
      <c r="C1548" s="43">
        <v>290</v>
      </c>
      <c r="D1548" s="43">
        <v>160</v>
      </c>
      <c r="E1548" s="31">
        <v>0.55200000000000005</v>
      </c>
      <c r="F1548" s="31">
        <v>0.16900000000000001</v>
      </c>
      <c r="G1548" s="31">
        <v>0.27600000000000002</v>
      </c>
      <c r="H1548" s="31">
        <v>0.26600000000000001</v>
      </c>
      <c r="I1548" s="31">
        <v>0.28599999999999998</v>
      </c>
      <c r="J1548" s="31">
        <v>0.55363321799999998</v>
      </c>
      <c r="K1548" s="31">
        <v>3.0000000000000001E-3</v>
      </c>
      <c r="L1548" s="29">
        <f t="shared" si="24"/>
        <v>2.6710130391173523</v>
      </c>
    </row>
    <row r="1549" spans="1:12" x14ac:dyDescent="0.2">
      <c r="A1549">
        <v>4353</v>
      </c>
      <c r="B1549" s="43">
        <v>258</v>
      </c>
      <c r="C1549" s="43">
        <v>258</v>
      </c>
      <c r="D1549" s="43">
        <v>148</v>
      </c>
      <c r="E1549" s="31">
        <v>0.57399999999999995</v>
      </c>
      <c r="F1549" s="31">
        <v>0.13600000000000001</v>
      </c>
      <c r="G1549" s="31">
        <v>0.26400000000000001</v>
      </c>
      <c r="H1549" s="31">
        <v>0.26400000000000001</v>
      </c>
      <c r="I1549" s="31">
        <v>0.31</v>
      </c>
      <c r="J1549" s="31">
        <v>0.58964143400000002</v>
      </c>
      <c r="K1549" s="31">
        <v>2.7E-2</v>
      </c>
      <c r="L1549" s="29">
        <f t="shared" si="24"/>
        <v>2.7708119218910583</v>
      </c>
    </row>
    <row r="1550" spans="1:12" x14ac:dyDescent="0.2">
      <c r="A1550">
        <v>4354</v>
      </c>
      <c r="B1550" s="43">
        <v>268</v>
      </c>
      <c r="C1550" s="43">
        <v>268</v>
      </c>
      <c r="D1550" s="43">
        <v>230</v>
      </c>
      <c r="E1550" s="31">
        <v>0.85799999999999998</v>
      </c>
      <c r="F1550" s="31">
        <v>2.5999999999999999E-2</v>
      </c>
      <c r="G1550" s="31">
        <v>0.112</v>
      </c>
      <c r="H1550" s="31">
        <v>0.22800000000000001</v>
      </c>
      <c r="I1550" s="31">
        <v>0.63100000000000001</v>
      </c>
      <c r="J1550" s="31">
        <v>0.86142322100000002</v>
      </c>
      <c r="K1550" s="31">
        <v>4.0000000000000001E-3</v>
      </c>
      <c r="L1550" s="29">
        <f t="shared" si="24"/>
        <v>3.4718875502008033</v>
      </c>
    </row>
    <row r="1551" spans="1:12" x14ac:dyDescent="0.2">
      <c r="A1551">
        <v>4355</v>
      </c>
      <c r="B1551" s="43">
        <v>259</v>
      </c>
      <c r="C1551" s="43">
        <v>259</v>
      </c>
      <c r="D1551" s="43">
        <v>168</v>
      </c>
      <c r="E1551" s="31">
        <v>0.64900000000000002</v>
      </c>
      <c r="F1551" s="31">
        <v>0.108</v>
      </c>
      <c r="G1551" s="31">
        <v>0.23899999999999999</v>
      </c>
      <c r="H1551" s="31">
        <v>0.30499999999999999</v>
      </c>
      <c r="I1551" s="31">
        <v>0.34399999999999997</v>
      </c>
      <c r="J1551" s="31">
        <v>0.65116279099999996</v>
      </c>
      <c r="K1551" s="31">
        <v>4.0000000000000001E-3</v>
      </c>
      <c r="L1551" s="29">
        <f t="shared" si="24"/>
        <v>2.8885542168674698</v>
      </c>
    </row>
    <row r="1552" spans="1:12" x14ac:dyDescent="0.2">
      <c r="A1552">
        <v>4356</v>
      </c>
      <c r="B1552" s="43">
        <v>425</v>
      </c>
      <c r="C1552" s="43">
        <v>425</v>
      </c>
      <c r="D1552" s="43">
        <v>101</v>
      </c>
      <c r="E1552" s="31">
        <v>0.23799999999999999</v>
      </c>
      <c r="F1552" s="31">
        <v>0.47299999999999998</v>
      </c>
      <c r="G1552" s="31">
        <v>0.28499999999999998</v>
      </c>
      <c r="H1552" s="31">
        <v>0.16</v>
      </c>
      <c r="I1552" s="31">
        <v>7.8E-2</v>
      </c>
      <c r="J1552" s="31">
        <v>0.23877068600000001</v>
      </c>
      <c r="K1552" s="31">
        <v>5.0000000000000001E-3</v>
      </c>
      <c r="L1552" s="29">
        <f t="shared" si="24"/>
        <v>1.8442211055276381</v>
      </c>
    </row>
    <row r="1553" spans="1:12" x14ac:dyDescent="0.2">
      <c r="A1553">
        <v>4357</v>
      </c>
      <c r="B1553" s="43">
        <v>778</v>
      </c>
      <c r="C1553" s="43">
        <v>778</v>
      </c>
      <c r="D1553" s="43">
        <v>249</v>
      </c>
      <c r="E1553" s="31">
        <v>0.32</v>
      </c>
      <c r="F1553" s="31">
        <v>0.36499999999999999</v>
      </c>
      <c r="G1553" s="31">
        <v>0.28100000000000003</v>
      </c>
      <c r="H1553" s="31">
        <v>0.188</v>
      </c>
      <c r="I1553" s="31">
        <v>0.13200000000000001</v>
      </c>
      <c r="J1553" s="31">
        <v>0.33111702100000001</v>
      </c>
      <c r="K1553" s="31">
        <v>3.3000000000000002E-2</v>
      </c>
      <c r="L1553" s="29">
        <f t="shared" si="24"/>
        <v>2.0879007238883145</v>
      </c>
    </row>
    <row r="1554" spans="1:12" x14ac:dyDescent="0.2">
      <c r="A1554">
        <v>4359</v>
      </c>
      <c r="B1554" s="43">
        <v>489</v>
      </c>
      <c r="C1554" s="43">
        <v>489</v>
      </c>
      <c r="D1554" s="43">
        <v>216</v>
      </c>
      <c r="E1554" s="31">
        <v>0.442</v>
      </c>
      <c r="F1554" s="31">
        <v>0.247</v>
      </c>
      <c r="G1554" s="31">
        <v>0.30299999999999999</v>
      </c>
      <c r="H1554" s="31">
        <v>0.23100000000000001</v>
      </c>
      <c r="I1554" s="31">
        <v>0.21099999999999999</v>
      </c>
      <c r="J1554" s="31">
        <v>0.44536082500000002</v>
      </c>
      <c r="K1554" s="31">
        <v>8.0000000000000002E-3</v>
      </c>
      <c r="L1554" s="29">
        <f t="shared" si="24"/>
        <v>2.4092741935483875</v>
      </c>
    </row>
    <row r="1555" spans="1:12" x14ac:dyDescent="0.2">
      <c r="A1555">
        <v>4360</v>
      </c>
      <c r="B1555" s="43">
        <v>390</v>
      </c>
      <c r="C1555" s="43">
        <v>390</v>
      </c>
      <c r="D1555" s="43">
        <v>238</v>
      </c>
      <c r="E1555" s="31">
        <v>0.61</v>
      </c>
      <c r="F1555" s="31">
        <v>0.16700000000000001</v>
      </c>
      <c r="G1555" s="31">
        <v>0.218</v>
      </c>
      <c r="H1555" s="31">
        <v>0.29699999999999999</v>
      </c>
      <c r="I1555" s="31">
        <v>0.313</v>
      </c>
      <c r="J1555" s="31">
        <v>0.61340206200000003</v>
      </c>
      <c r="K1555" s="31">
        <v>5.0000000000000001E-3</v>
      </c>
      <c r="L1555" s="29">
        <f t="shared" si="24"/>
        <v>2.7597989949748745</v>
      </c>
    </row>
    <row r="1556" spans="1:12" x14ac:dyDescent="0.2">
      <c r="A1556">
        <v>4361</v>
      </c>
      <c r="B1556" s="43">
        <v>406</v>
      </c>
      <c r="C1556" s="43">
        <v>406</v>
      </c>
      <c r="D1556" s="43">
        <v>249</v>
      </c>
      <c r="E1556" s="31">
        <v>0.61299999999999999</v>
      </c>
      <c r="F1556" s="31">
        <v>0.14499999999999999</v>
      </c>
      <c r="G1556" s="31">
        <v>0.23200000000000001</v>
      </c>
      <c r="H1556" s="31">
        <v>0.27800000000000002</v>
      </c>
      <c r="I1556" s="31">
        <v>0.33500000000000002</v>
      </c>
      <c r="J1556" s="31">
        <v>0.61940298500000002</v>
      </c>
      <c r="K1556" s="31">
        <v>0.01</v>
      </c>
      <c r="L1556" s="29">
        <f t="shared" si="24"/>
        <v>2.8111111111111113</v>
      </c>
    </row>
    <row r="1557" spans="1:12" x14ac:dyDescent="0.2">
      <c r="A1557">
        <v>4362</v>
      </c>
      <c r="B1557" s="43">
        <v>286</v>
      </c>
      <c r="C1557" s="43">
        <v>286</v>
      </c>
      <c r="D1557" s="43">
        <v>151</v>
      </c>
      <c r="E1557" s="31">
        <v>0.52800000000000002</v>
      </c>
      <c r="F1557" s="31">
        <v>0.17799999999999999</v>
      </c>
      <c r="G1557" s="31">
        <v>0.28299999999999997</v>
      </c>
      <c r="H1557" s="31">
        <v>0.30399999999999999</v>
      </c>
      <c r="I1557" s="31">
        <v>0.224</v>
      </c>
      <c r="J1557" s="31">
        <v>0.53356890499999998</v>
      </c>
      <c r="K1557" s="31">
        <v>0.01</v>
      </c>
      <c r="L1557" s="29">
        <f t="shared" si="24"/>
        <v>2.5777777777777779</v>
      </c>
    </row>
    <row r="1558" spans="1:12" x14ac:dyDescent="0.2">
      <c r="A1558">
        <v>4363</v>
      </c>
      <c r="B1558" s="43">
        <v>302</v>
      </c>
      <c r="C1558" s="43">
        <v>302</v>
      </c>
      <c r="D1558" s="43">
        <v>100</v>
      </c>
      <c r="E1558" s="31">
        <v>0.33100000000000002</v>
      </c>
      <c r="F1558" s="31">
        <v>0.44400000000000001</v>
      </c>
      <c r="G1558" s="31">
        <v>0.19900000000000001</v>
      </c>
      <c r="H1558" s="31">
        <v>0.185</v>
      </c>
      <c r="I1558" s="31">
        <v>0.14599999999999999</v>
      </c>
      <c r="J1558" s="31">
        <v>0.34013605400000002</v>
      </c>
      <c r="K1558" s="31">
        <v>2.5999999999999999E-2</v>
      </c>
      <c r="L1558" s="29">
        <f t="shared" si="24"/>
        <v>2.0338809034907595</v>
      </c>
    </row>
    <row r="1559" spans="1:12" x14ac:dyDescent="0.2">
      <c r="A1559">
        <v>4364</v>
      </c>
      <c r="B1559" s="43">
        <v>199</v>
      </c>
      <c r="C1559" s="43">
        <v>199</v>
      </c>
      <c r="D1559" s="43">
        <v>134</v>
      </c>
      <c r="E1559" s="31">
        <v>0.67300000000000004</v>
      </c>
      <c r="F1559" s="31">
        <v>0.13600000000000001</v>
      </c>
      <c r="G1559" s="31">
        <v>0.191</v>
      </c>
      <c r="H1559" s="31">
        <v>0.307</v>
      </c>
      <c r="I1559" s="31">
        <v>0.36699999999999999</v>
      </c>
      <c r="J1559" s="31">
        <v>0.67336683399999997</v>
      </c>
      <c r="K1559" s="31">
        <v>0</v>
      </c>
      <c r="L1559" s="29">
        <f t="shared" si="24"/>
        <v>2.907</v>
      </c>
    </row>
    <row r="1560" spans="1:12" x14ac:dyDescent="0.2">
      <c r="A1560">
        <v>4365</v>
      </c>
      <c r="B1560" s="43">
        <v>262</v>
      </c>
      <c r="C1560" s="43">
        <v>262</v>
      </c>
      <c r="D1560" s="43">
        <v>167</v>
      </c>
      <c r="E1560" s="31">
        <v>0.63700000000000001</v>
      </c>
      <c r="F1560" s="31">
        <v>0.156</v>
      </c>
      <c r="G1560" s="31">
        <v>0.20599999999999999</v>
      </c>
      <c r="H1560" s="31">
        <v>0.28999999999999998</v>
      </c>
      <c r="I1560" s="31">
        <v>0.34699999999999998</v>
      </c>
      <c r="J1560" s="31">
        <v>0.63740458</v>
      </c>
      <c r="K1560" s="31">
        <v>0</v>
      </c>
      <c r="L1560" s="29">
        <f t="shared" si="24"/>
        <v>2.8259999999999996</v>
      </c>
    </row>
    <row r="1561" spans="1:12" x14ac:dyDescent="0.2">
      <c r="A1561">
        <v>4366</v>
      </c>
      <c r="B1561" s="43">
        <v>247</v>
      </c>
      <c r="C1561" s="43">
        <v>247</v>
      </c>
      <c r="D1561" s="43">
        <v>98</v>
      </c>
      <c r="E1561" s="31">
        <v>0.39700000000000002</v>
      </c>
      <c r="F1561" s="31">
        <v>0.28299999999999997</v>
      </c>
      <c r="G1561" s="31">
        <v>0.25900000000000001</v>
      </c>
      <c r="H1561" s="31">
        <v>0.223</v>
      </c>
      <c r="I1561" s="31">
        <v>0.17399999999999999</v>
      </c>
      <c r="J1561" s="31">
        <v>0.42241379299999998</v>
      </c>
      <c r="K1561" s="31">
        <v>6.0999999999999999E-2</v>
      </c>
      <c r="L1561" s="29">
        <f t="shared" si="24"/>
        <v>2.3067092651757188</v>
      </c>
    </row>
    <row r="1562" spans="1:12" x14ac:dyDescent="0.2">
      <c r="A1562">
        <v>4367</v>
      </c>
      <c r="B1562" s="43">
        <v>272</v>
      </c>
      <c r="C1562" s="43">
        <v>272</v>
      </c>
      <c r="D1562" s="43">
        <v>219</v>
      </c>
      <c r="E1562" s="31">
        <v>0.80500000000000005</v>
      </c>
      <c r="F1562" s="31">
        <v>6.3E-2</v>
      </c>
      <c r="G1562" s="31">
        <v>0.129</v>
      </c>
      <c r="H1562" s="31">
        <v>0.27200000000000002</v>
      </c>
      <c r="I1562" s="31">
        <v>0.53300000000000003</v>
      </c>
      <c r="J1562" s="31">
        <v>0.80811808100000004</v>
      </c>
      <c r="K1562" s="31">
        <v>4.0000000000000001E-3</v>
      </c>
      <c r="L1562" s="29">
        <f t="shared" si="24"/>
        <v>3.2821285140562249</v>
      </c>
    </row>
    <row r="1563" spans="1:12" x14ac:dyDescent="0.2">
      <c r="A1563">
        <v>4368</v>
      </c>
      <c r="B1563" s="43">
        <v>235</v>
      </c>
      <c r="C1563" s="43">
        <v>235</v>
      </c>
      <c r="D1563" s="43">
        <v>127</v>
      </c>
      <c r="E1563" s="31">
        <v>0.54</v>
      </c>
      <c r="F1563" s="31">
        <v>0.187</v>
      </c>
      <c r="G1563" s="31">
        <v>0.26800000000000002</v>
      </c>
      <c r="H1563" s="31">
        <v>0.31900000000000001</v>
      </c>
      <c r="I1563" s="31">
        <v>0.221</v>
      </c>
      <c r="J1563" s="31">
        <v>0.54273504299999997</v>
      </c>
      <c r="K1563" s="31">
        <v>4.0000000000000001E-3</v>
      </c>
      <c r="L1563" s="29">
        <f t="shared" si="24"/>
        <v>2.5742971887550201</v>
      </c>
    </row>
    <row r="1564" spans="1:12" x14ac:dyDescent="0.2">
      <c r="A1564">
        <v>4369</v>
      </c>
      <c r="B1564" s="43">
        <v>162</v>
      </c>
      <c r="C1564" s="43">
        <v>162</v>
      </c>
      <c r="D1564" s="43">
        <v>40</v>
      </c>
      <c r="E1564" s="31">
        <v>0.247</v>
      </c>
      <c r="F1564" s="31">
        <v>0.432</v>
      </c>
      <c r="G1564" s="31">
        <v>0.309</v>
      </c>
      <c r="H1564" s="31">
        <v>0.16</v>
      </c>
      <c r="I1564" s="31">
        <v>8.5999999999999993E-2</v>
      </c>
      <c r="J1564" s="31">
        <v>0.25</v>
      </c>
      <c r="K1564" s="31">
        <v>1.2E-2</v>
      </c>
      <c r="L1564" s="29">
        <f t="shared" si="24"/>
        <v>1.8967611336032391</v>
      </c>
    </row>
    <row r="1565" spans="1:12" x14ac:dyDescent="0.2">
      <c r="A1565">
        <v>4371</v>
      </c>
      <c r="B1565" s="43">
        <v>974</v>
      </c>
      <c r="C1565" s="43">
        <v>974</v>
      </c>
      <c r="D1565" s="43">
        <v>670</v>
      </c>
      <c r="E1565" s="31">
        <v>0.68799999999999994</v>
      </c>
      <c r="F1565" s="31">
        <v>0.11899999999999999</v>
      </c>
      <c r="G1565" s="31">
        <v>0.17799999999999999</v>
      </c>
      <c r="H1565" s="31">
        <v>0.253</v>
      </c>
      <c r="I1565" s="31">
        <v>0.435</v>
      </c>
      <c r="J1565" s="31">
        <v>0.69864442100000002</v>
      </c>
      <c r="K1565" s="31">
        <v>1.4999999999999999E-2</v>
      </c>
      <c r="L1565" s="29">
        <f t="shared" si="24"/>
        <v>3.0192893401015231</v>
      </c>
    </row>
    <row r="1566" spans="1:12" x14ac:dyDescent="0.2">
      <c r="A1566">
        <v>4372</v>
      </c>
      <c r="B1566" s="43">
        <v>204</v>
      </c>
      <c r="C1566" s="43">
        <v>204</v>
      </c>
      <c r="D1566" s="43">
        <v>141</v>
      </c>
      <c r="E1566" s="31">
        <v>0.69099999999999995</v>
      </c>
      <c r="F1566" s="31">
        <v>8.3000000000000004E-2</v>
      </c>
      <c r="G1566" s="31">
        <v>0.21099999999999999</v>
      </c>
      <c r="H1566" s="31">
        <v>0.32400000000000001</v>
      </c>
      <c r="I1566" s="31">
        <v>0.36799999999999999</v>
      </c>
      <c r="J1566" s="31">
        <v>0.70149253700000003</v>
      </c>
      <c r="K1566" s="31">
        <v>1.4999999999999999E-2</v>
      </c>
      <c r="L1566" s="29">
        <f t="shared" si="24"/>
        <v>2.9939086294416244</v>
      </c>
    </row>
    <row r="1567" spans="1:12" x14ac:dyDescent="0.2">
      <c r="A1567">
        <v>4373</v>
      </c>
      <c r="B1567" s="43">
        <v>214</v>
      </c>
      <c r="C1567" s="43">
        <v>214</v>
      </c>
      <c r="D1567" s="43">
        <v>119</v>
      </c>
      <c r="E1567" s="31">
        <v>0.55600000000000005</v>
      </c>
      <c r="F1567" s="31">
        <v>0.17799999999999999</v>
      </c>
      <c r="G1567" s="31">
        <v>0.22900000000000001</v>
      </c>
      <c r="H1567" s="31">
        <v>0.29899999999999999</v>
      </c>
      <c r="I1567" s="31">
        <v>0.25700000000000001</v>
      </c>
      <c r="J1567" s="31">
        <v>0.57766990299999998</v>
      </c>
      <c r="K1567" s="31">
        <v>3.6999999999999998E-2</v>
      </c>
      <c r="L1567" s="29">
        <f t="shared" si="24"/>
        <v>2.6593977154724819</v>
      </c>
    </row>
    <row r="1568" spans="1:12" x14ac:dyDescent="0.2">
      <c r="A1568">
        <v>4374</v>
      </c>
      <c r="B1568" s="43">
        <v>224</v>
      </c>
      <c r="C1568" s="43">
        <v>224</v>
      </c>
      <c r="D1568" s="43">
        <v>93</v>
      </c>
      <c r="E1568" s="31">
        <v>0.41499999999999998</v>
      </c>
      <c r="F1568" s="31">
        <v>0.29899999999999999</v>
      </c>
      <c r="G1568" s="31">
        <v>0.27200000000000002</v>
      </c>
      <c r="H1568" s="31">
        <v>0.26800000000000002</v>
      </c>
      <c r="I1568" s="31">
        <v>0.14699999999999999</v>
      </c>
      <c r="J1568" s="31">
        <v>0.42081447999999999</v>
      </c>
      <c r="K1568" s="31">
        <v>1.2999999999999999E-2</v>
      </c>
      <c r="L1568" s="29">
        <f t="shared" si="24"/>
        <v>2.2644376899696046</v>
      </c>
    </row>
    <row r="1569" spans="1:12" x14ac:dyDescent="0.2">
      <c r="A1569">
        <v>4375</v>
      </c>
      <c r="B1569" s="43">
        <v>305</v>
      </c>
      <c r="C1569" s="43">
        <v>305</v>
      </c>
      <c r="D1569" s="43">
        <v>273</v>
      </c>
      <c r="E1569" s="31">
        <v>0.89500000000000002</v>
      </c>
      <c r="F1569" s="31">
        <v>4.2999999999999997E-2</v>
      </c>
      <c r="G1569" s="31">
        <v>6.2E-2</v>
      </c>
      <c r="H1569" s="31">
        <v>0.27200000000000002</v>
      </c>
      <c r="I1569" s="31">
        <v>0.623</v>
      </c>
      <c r="J1569" s="31">
        <v>0.89508196699999998</v>
      </c>
      <c r="K1569" s="31">
        <v>0</v>
      </c>
      <c r="L1569" s="29">
        <f t="shared" si="24"/>
        <v>3.4750000000000001</v>
      </c>
    </row>
    <row r="1570" spans="1:12" x14ac:dyDescent="0.2">
      <c r="A1570">
        <v>4376</v>
      </c>
      <c r="B1570" s="43">
        <v>332</v>
      </c>
      <c r="C1570" s="43">
        <v>332</v>
      </c>
      <c r="D1570" s="43">
        <v>297</v>
      </c>
      <c r="E1570" s="31">
        <v>0.89500000000000002</v>
      </c>
      <c r="F1570" s="31">
        <v>1.7999999999999999E-2</v>
      </c>
      <c r="G1570" s="31">
        <v>8.1000000000000003E-2</v>
      </c>
      <c r="H1570" s="31">
        <v>0.22600000000000001</v>
      </c>
      <c r="I1570" s="31">
        <v>0.66900000000000004</v>
      </c>
      <c r="J1570" s="31">
        <v>0.9</v>
      </c>
      <c r="K1570" s="31">
        <v>6.0000000000000001E-3</v>
      </c>
      <c r="L1570" s="29">
        <f t="shared" si="24"/>
        <v>3.5553319919517103</v>
      </c>
    </row>
    <row r="1571" spans="1:12" x14ac:dyDescent="0.2">
      <c r="A1571">
        <v>4377</v>
      </c>
      <c r="B1571" s="43">
        <v>410</v>
      </c>
      <c r="C1571" s="43">
        <v>410</v>
      </c>
      <c r="D1571" s="43">
        <v>283</v>
      </c>
      <c r="E1571" s="31">
        <v>0.69</v>
      </c>
      <c r="F1571" s="31">
        <v>0.11700000000000001</v>
      </c>
      <c r="G1571" s="31">
        <v>0.17599999999999999</v>
      </c>
      <c r="H1571" s="31">
        <v>0.222</v>
      </c>
      <c r="I1571" s="31">
        <v>0.46800000000000003</v>
      </c>
      <c r="J1571" s="31">
        <v>0.702233251</v>
      </c>
      <c r="K1571" s="31">
        <v>1.7000000000000001E-2</v>
      </c>
      <c r="L1571" s="29">
        <f t="shared" si="24"/>
        <v>3.059003051881994</v>
      </c>
    </row>
    <row r="1572" spans="1:12" x14ac:dyDescent="0.2">
      <c r="A1572">
        <v>4378</v>
      </c>
      <c r="B1572" s="43">
        <v>286</v>
      </c>
      <c r="C1572" s="43">
        <v>286</v>
      </c>
      <c r="D1572" s="43">
        <v>206</v>
      </c>
      <c r="E1572" s="31">
        <v>0.72</v>
      </c>
      <c r="F1572" s="31">
        <v>0.13600000000000001</v>
      </c>
      <c r="G1572" s="31">
        <v>0.14299999999999999</v>
      </c>
      <c r="H1572" s="31">
        <v>0.27600000000000002</v>
      </c>
      <c r="I1572" s="31">
        <v>0.44400000000000001</v>
      </c>
      <c r="J1572" s="31">
        <v>0.72027971999999996</v>
      </c>
      <c r="K1572" s="31">
        <v>0</v>
      </c>
      <c r="L1572" s="29">
        <f t="shared" si="24"/>
        <v>3.0259999999999998</v>
      </c>
    </row>
    <row r="1573" spans="1:12" x14ac:dyDescent="0.2">
      <c r="A1573">
        <v>4379</v>
      </c>
      <c r="B1573" s="43">
        <v>196</v>
      </c>
      <c r="C1573" s="43">
        <v>196</v>
      </c>
      <c r="D1573" s="43">
        <v>138</v>
      </c>
      <c r="E1573" s="31">
        <v>0.70399999999999996</v>
      </c>
      <c r="F1573" s="31">
        <v>6.6000000000000003E-2</v>
      </c>
      <c r="G1573" s="31">
        <v>0.214</v>
      </c>
      <c r="H1573" s="31">
        <v>0.255</v>
      </c>
      <c r="I1573" s="31">
        <v>0.44900000000000001</v>
      </c>
      <c r="J1573" s="31">
        <v>0.71502590700000002</v>
      </c>
      <c r="K1573" s="31">
        <v>1.4999999999999999E-2</v>
      </c>
      <c r="L1573" s="29">
        <f t="shared" si="24"/>
        <v>3.1015228426395938</v>
      </c>
    </row>
    <row r="1574" spans="1:12" x14ac:dyDescent="0.2">
      <c r="A1574">
        <v>4380</v>
      </c>
      <c r="B1574" s="43">
        <v>347</v>
      </c>
      <c r="C1574" s="43">
        <v>347</v>
      </c>
      <c r="D1574" s="43">
        <v>183</v>
      </c>
      <c r="E1574" s="31">
        <v>0.52700000000000002</v>
      </c>
      <c r="F1574" s="31">
        <v>0.17</v>
      </c>
      <c r="G1574" s="31">
        <v>0.29399999999999998</v>
      </c>
      <c r="H1574" s="31">
        <v>0.26200000000000001</v>
      </c>
      <c r="I1574" s="31">
        <v>0.26500000000000001</v>
      </c>
      <c r="J1574" s="31">
        <v>0.53197674399999995</v>
      </c>
      <c r="K1574" s="31">
        <v>8.9999999999999993E-3</v>
      </c>
      <c r="L1574" s="29">
        <f t="shared" si="24"/>
        <v>2.627648839556004</v>
      </c>
    </row>
    <row r="1575" spans="1:12" x14ac:dyDescent="0.2">
      <c r="A1575">
        <v>4381</v>
      </c>
      <c r="B1575" s="43">
        <v>218</v>
      </c>
      <c r="C1575" s="43">
        <v>218</v>
      </c>
      <c r="D1575" s="43">
        <v>124</v>
      </c>
      <c r="E1575" s="31">
        <v>0.56899999999999995</v>
      </c>
      <c r="F1575" s="31">
        <v>0.13800000000000001</v>
      </c>
      <c r="G1575" s="31">
        <v>0.29399999999999998</v>
      </c>
      <c r="H1575" s="31">
        <v>0.30299999999999999</v>
      </c>
      <c r="I1575" s="31">
        <v>0.26600000000000001</v>
      </c>
      <c r="J1575" s="31">
        <v>0.56880733900000002</v>
      </c>
      <c r="K1575" s="31">
        <v>0</v>
      </c>
      <c r="L1575" s="29">
        <f t="shared" si="24"/>
        <v>2.6989999999999998</v>
      </c>
    </row>
    <row r="1576" spans="1:12" x14ac:dyDescent="0.2">
      <c r="A1576">
        <v>4382</v>
      </c>
      <c r="B1576" s="43">
        <v>368</v>
      </c>
      <c r="C1576" s="43">
        <v>368</v>
      </c>
      <c r="D1576" s="43">
        <v>338</v>
      </c>
      <c r="E1576" s="31">
        <v>0.91800000000000004</v>
      </c>
      <c r="F1576" s="31">
        <v>3.3000000000000002E-2</v>
      </c>
      <c r="G1576" s="31">
        <v>4.5999999999999999E-2</v>
      </c>
      <c r="H1576" s="31">
        <v>0.13</v>
      </c>
      <c r="I1576" s="31">
        <v>0.78800000000000003</v>
      </c>
      <c r="J1576" s="31">
        <v>0.92098092600000003</v>
      </c>
      <c r="K1576" s="31">
        <v>3.0000000000000001E-3</v>
      </c>
      <c r="L1576" s="29">
        <f t="shared" si="24"/>
        <v>3.678034102306921</v>
      </c>
    </row>
    <row r="1577" spans="1:12" x14ac:dyDescent="0.2">
      <c r="A1577">
        <v>4383</v>
      </c>
      <c r="B1577" s="43">
        <v>242</v>
      </c>
      <c r="C1577" s="43">
        <v>242</v>
      </c>
      <c r="D1577" s="43">
        <v>190</v>
      </c>
      <c r="E1577" s="31">
        <v>0.78500000000000003</v>
      </c>
      <c r="F1577" s="31">
        <v>6.2E-2</v>
      </c>
      <c r="G1577" s="31">
        <v>0.14000000000000001</v>
      </c>
      <c r="H1577" s="31">
        <v>0.33100000000000002</v>
      </c>
      <c r="I1577" s="31">
        <v>0.45500000000000002</v>
      </c>
      <c r="J1577" s="31">
        <v>0.79497907899999998</v>
      </c>
      <c r="K1577" s="31">
        <v>1.2E-2</v>
      </c>
      <c r="L1577" s="29">
        <f t="shared" si="24"/>
        <v>3.1933198380566803</v>
      </c>
    </row>
    <row r="1578" spans="1:12" x14ac:dyDescent="0.2">
      <c r="A1578">
        <v>4384</v>
      </c>
      <c r="B1578" s="43">
        <v>235</v>
      </c>
      <c r="C1578" s="43">
        <v>235</v>
      </c>
      <c r="D1578" s="43">
        <v>142</v>
      </c>
      <c r="E1578" s="31">
        <v>0.60399999999999998</v>
      </c>
      <c r="F1578" s="31">
        <v>0.17</v>
      </c>
      <c r="G1578" s="31">
        <v>0.22600000000000001</v>
      </c>
      <c r="H1578" s="31">
        <v>0.29799999999999999</v>
      </c>
      <c r="I1578" s="31">
        <v>0.30599999999999999</v>
      </c>
      <c r="J1578" s="31">
        <v>0.60425531899999996</v>
      </c>
      <c r="K1578" s="31">
        <v>0</v>
      </c>
      <c r="L1578" s="29">
        <f t="shared" si="24"/>
        <v>2.74</v>
      </c>
    </row>
    <row r="1579" spans="1:12" x14ac:dyDescent="0.2">
      <c r="A1579">
        <v>4385</v>
      </c>
      <c r="B1579" s="43">
        <v>931</v>
      </c>
      <c r="C1579" s="43">
        <v>931</v>
      </c>
      <c r="D1579" s="43">
        <v>377</v>
      </c>
      <c r="E1579" s="31">
        <v>0.40500000000000003</v>
      </c>
      <c r="F1579" s="31">
        <v>0.308</v>
      </c>
      <c r="G1579" s="31">
        <v>0.24399999999999999</v>
      </c>
      <c r="H1579" s="31">
        <v>0.214</v>
      </c>
      <c r="I1579" s="31">
        <v>0.191</v>
      </c>
      <c r="J1579" s="31">
        <v>0.42312009</v>
      </c>
      <c r="K1579" s="31">
        <v>4.2999999999999997E-2</v>
      </c>
      <c r="L1579" s="29">
        <f t="shared" si="24"/>
        <v>2.3009404388714736</v>
      </c>
    </row>
    <row r="1580" spans="1:12" x14ac:dyDescent="0.2">
      <c r="A1580">
        <v>4386</v>
      </c>
      <c r="B1580" s="43">
        <v>1259</v>
      </c>
      <c r="C1580" s="43">
        <v>1259</v>
      </c>
      <c r="D1580" s="43">
        <v>1061</v>
      </c>
      <c r="E1580" s="31">
        <v>0.84299999999999997</v>
      </c>
      <c r="F1580" s="31">
        <v>3.6999999999999998E-2</v>
      </c>
      <c r="G1580" s="31">
        <v>0.1</v>
      </c>
      <c r="H1580" s="31">
        <v>0.19</v>
      </c>
      <c r="I1580" s="31">
        <v>0.65300000000000002</v>
      </c>
      <c r="J1580" s="31">
        <v>0.85980551100000002</v>
      </c>
      <c r="K1580" s="31">
        <v>0.02</v>
      </c>
      <c r="L1580" s="29">
        <f t="shared" si="24"/>
        <v>3.4887755102040816</v>
      </c>
    </row>
    <row r="1581" spans="1:12" x14ac:dyDescent="0.2">
      <c r="A1581">
        <v>4387</v>
      </c>
      <c r="B1581" s="43">
        <v>613</v>
      </c>
      <c r="C1581" s="43">
        <v>613</v>
      </c>
      <c r="D1581" s="43">
        <v>349</v>
      </c>
      <c r="E1581" s="31">
        <v>0.56899999999999995</v>
      </c>
      <c r="F1581" s="31">
        <v>0.16</v>
      </c>
      <c r="G1581" s="31">
        <v>0.26600000000000001</v>
      </c>
      <c r="H1581" s="31">
        <v>0.245</v>
      </c>
      <c r="I1581" s="31">
        <v>0.32500000000000001</v>
      </c>
      <c r="J1581" s="31">
        <v>0.57213114799999998</v>
      </c>
      <c r="K1581" s="31">
        <v>5.0000000000000001E-3</v>
      </c>
      <c r="L1581" s="29">
        <f t="shared" si="24"/>
        <v>2.74070351758794</v>
      </c>
    </row>
    <row r="1582" spans="1:12" x14ac:dyDescent="0.2">
      <c r="A1582">
        <v>4389</v>
      </c>
      <c r="B1582" s="43">
        <v>311</v>
      </c>
      <c r="C1582" s="43">
        <v>311</v>
      </c>
      <c r="D1582" s="43">
        <v>234</v>
      </c>
      <c r="E1582" s="31">
        <v>0.752</v>
      </c>
      <c r="F1582" s="31">
        <v>7.0999999999999994E-2</v>
      </c>
      <c r="G1582" s="31">
        <v>0.17399999999999999</v>
      </c>
      <c r="H1582" s="31">
        <v>0.219</v>
      </c>
      <c r="I1582" s="31">
        <v>0.53400000000000003</v>
      </c>
      <c r="J1582" s="31">
        <v>0.75483871000000002</v>
      </c>
      <c r="K1582" s="31">
        <v>3.0000000000000001E-3</v>
      </c>
      <c r="L1582" s="29">
        <f t="shared" si="24"/>
        <v>3.221664994984955</v>
      </c>
    </row>
    <row r="1583" spans="1:12" x14ac:dyDescent="0.2">
      <c r="A1583">
        <v>4391</v>
      </c>
      <c r="B1583" s="43">
        <v>291</v>
      </c>
      <c r="C1583" s="43">
        <v>291</v>
      </c>
      <c r="D1583" s="43">
        <v>185</v>
      </c>
      <c r="E1583" s="31">
        <v>0.63600000000000001</v>
      </c>
      <c r="F1583" s="31">
        <v>0.16800000000000001</v>
      </c>
      <c r="G1583" s="31">
        <v>0.19600000000000001</v>
      </c>
      <c r="H1583" s="31">
        <v>0.247</v>
      </c>
      <c r="I1583" s="31">
        <v>0.38800000000000001</v>
      </c>
      <c r="J1583" s="31">
        <v>0.63573883200000003</v>
      </c>
      <c r="K1583" s="31">
        <v>0</v>
      </c>
      <c r="L1583" s="29">
        <f t="shared" si="24"/>
        <v>2.8530000000000002</v>
      </c>
    </row>
    <row r="1584" spans="1:12" x14ac:dyDescent="0.2">
      <c r="A1584">
        <v>4392</v>
      </c>
      <c r="B1584" s="43">
        <v>284</v>
      </c>
      <c r="C1584" s="43">
        <v>284</v>
      </c>
      <c r="D1584" s="43">
        <v>150</v>
      </c>
      <c r="E1584" s="31">
        <v>0.52800000000000002</v>
      </c>
      <c r="F1584" s="31">
        <v>0.17299999999999999</v>
      </c>
      <c r="G1584" s="31">
        <v>0.28899999999999998</v>
      </c>
      <c r="H1584" s="31">
        <v>0.26800000000000002</v>
      </c>
      <c r="I1584" s="31">
        <v>0.26100000000000001</v>
      </c>
      <c r="J1584" s="31">
        <v>0.53380782900000001</v>
      </c>
      <c r="K1584" s="31">
        <v>1.0999999999999999E-2</v>
      </c>
      <c r="L1584" s="29">
        <f t="shared" si="24"/>
        <v>2.6279069767441863</v>
      </c>
    </row>
    <row r="1585" spans="1:12" x14ac:dyDescent="0.2">
      <c r="A1585">
        <v>4393</v>
      </c>
      <c r="B1585" s="43">
        <v>181</v>
      </c>
      <c r="C1585" s="43">
        <v>181</v>
      </c>
      <c r="D1585" s="43">
        <v>98</v>
      </c>
      <c r="E1585" s="31">
        <v>0.54100000000000004</v>
      </c>
      <c r="F1585" s="31">
        <v>0.13800000000000001</v>
      </c>
      <c r="G1585" s="31">
        <v>0.315</v>
      </c>
      <c r="H1585" s="31">
        <v>0.32600000000000001</v>
      </c>
      <c r="I1585" s="31">
        <v>0.215</v>
      </c>
      <c r="J1585" s="31">
        <v>0.54444444400000003</v>
      </c>
      <c r="K1585" s="31">
        <v>6.0000000000000001E-3</v>
      </c>
      <c r="L1585" s="29">
        <f t="shared" si="24"/>
        <v>2.6217303822937623</v>
      </c>
    </row>
    <row r="1586" spans="1:12" x14ac:dyDescent="0.2">
      <c r="A1586">
        <v>4394</v>
      </c>
      <c r="B1586" s="43">
        <v>50</v>
      </c>
      <c r="C1586" s="43">
        <v>50</v>
      </c>
      <c r="D1586" s="43">
        <v>19</v>
      </c>
      <c r="E1586" s="31">
        <v>0.38</v>
      </c>
      <c r="F1586" s="31">
        <v>0.28000000000000003</v>
      </c>
      <c r="G1586" s="31">
        <v>0.34</v>
      </c>
      <c r="H1586" s="31">
        <v>0.28000000000000003</v>
      </c>
      <c r="I1586" s="31">
        <v>0.1</v>
      </c>
      <c r="J1586" s="31">
        <v>0.38</v>
      </c>
      <c r="K1586" s="31">
        <v>0</v>
      </c>
      <c r="L1586" s="29">
        <f t="shared" si="24"/>
        <v>2.2000000000000002</v>
      </c>
    </row>
    <row r="1587" spans="1:12" x14ac:dyDescent="0.2">
      <c r="A1587">
        <v>4395</v>
      </c>
      <c r="B1587" s="43">
        <v>805</v>
      </c>
      <c r="C1587" s="43">
        <v>805</v>
      </c>
      <c r="D1587" s="43">
        <v>411</v>
      </c>
      <c r="E1587" s="31">
        <v>0.51100000000000001</v>
      </c>
      <c r="F1587" s="31">
        <v>0.219</v>
      </c>
      <c r="G1587" s="31">
        <v>0.25600000000000001</v>
      </c>
      <c r="H1587" s="31">
        <v>0.24199999999999999</v>
      </c>
      <c r="I1587" s="31">
        <v>0.26800000000000002</v>
      </c>
      <c r="J1587" s="31">
        <v>0.51828499400000005</v>
      </c>
      <c r="K1587" s="31">
        <v>1.4999999999999999E-2</v>
      </c>
      <c r="L1587" s="29">
        <f t="shared" si="24"/>
        <v>2.56751269035533</v>
      </c>
    </row>
    <row r="1588" spans="1:12" x14ac:dyDescent="0.2">
      <c r="A1588">
        <v>4396</v>
      </c>
      <c r="B1588" s="43">
        <v>156</v>
      </c>
      <c r="C1588" s="43">
        <v>156</v>
      </c>
      <c r="D1588" s="43">
        <v>70</v>
      </c>
      <c r="E1588" s="31">
        <v>0.44900000000000001</v>
      </c>
      <c r="F1588" s="31">
        <v>0.224</v>
      </c>
      <c r="G1588" s="31">
        <v>0.314</v>
      </c>
      <c r="H1588" s="31">
        <v>0.28799999999999998</v>
      </c>
      <c r="I1588" s="31">
        <v>0.16</v>
      </c>
      <c r="J1588" s="31">
        <v>0.45454545499999999</v>
      </c>
      <c r="K1588" s="31">
        <v>1.2999999999999999E-2</v>
      </c>
      <c r="L1588" s="29">
        <f t="shared" si="24"/>
        <v>2.3870314083080038</v>
      </c>
    </row>
    <row r="1589" spans="1:12" x14ac:dyDescent="0.2">
      <c r="A1589">
        <v>4397</v>
      </c>
      <c r="B1589" s="43">
        <v>783</v>
      </c>
      <c r="C1589" s="43">
        <v>783</v>
      </c>
      <c r="D1589" s="43">
        <v>523</v>
      </c>
      <c r="E1589" s="31">
        <v>0.66800000000000004</v>
      </c>
      <c r="F1589" s="31">
        <v>0.112</v>
      </c>
      <c r="G1589" s="31">
        <v>0.20200000000000001</v>
      </c>
      <c r="H1589" s="31">
        <v>0.26400000000000001</v>
      </c>
      <c r="I1589" s="31">
        <v>0.40400000000000003</v>
      </c>
      <c r="J1589" s="31">
        <v>0.68010403100000005</v>
      </c>
      <c r="K1589" s="31">
        <v>1.7999999999999999E-2</v>
      </c>
      <c r="L1589" s="29">
        <f t="shared" si="24"/>
        <v>2.9775967413441959</v>
      </c>
    </row>
    <row r="1590" spans="1:12" x14ac:dyDescent="0.2">
      <c r="A1590">
        <v>4399</v>
      </c>
      <c r="B1590" s="43">
        <v>165</v>
      </c>
      <c r="C1590" s="43">
        <v>165</v>
      </c>
      <c r="D1590" s="43">
        <v>89</v>
      </c>
      <c r="E1590" s="31">
        <v>0.53900000000000003</v>
      </c>
      <c r="F1590" s="31">
        <v>0.188</v>
      </c>
      <c r="G1590" s="31">
        <v>0.27300000000000002</v>
      </c>
      <c r="H1590" s="31">
        <v>0.248</v>
      </c>
      <c r="I1590" s="31">
        <v>0.29099999999999998</v>
      </c>
      <c r="J1590" s="31">
        <v>0.53939393899999999</v>
      </c>
      <c r="K1590" s="31">
        <v>0</v>
      </c>
      <c r="L1590" s="29">
        <f t="shared" si="24"/>
        <v>2.6419999999999999</v>
      </c>
    </row>
    <row r="1591" spans="1:12" x14ac:dyDescent="0.2">
      <c r="A1591">
        <v>4400</v>
      </c>
      <c r="B1591" s="43">
        <v>386</v>
      </c>
      <c r="C1591" s="43">
        <v>386</v>
      </c>
      <c r="D1591" s="43">
        <v>255</v>
      </c>
      <c r="E1591" s="31">
        <v>0.66100000000000003</v>
      </c>
      <c r="F1591" s="31">
        <v>0.13</v>
      </c>
      <c r="G1591" s="31">
        <v>0.19700000000000001</v>
      </c>
      <c r="H1591" s="31">
        <v>0.26900000000000002</v>
      </c>
      <c r="I1591" s="31">
        <v>0.39100000000000001</v>
      </c>
      <c r="J1591" s="31">
        <v>0.66929133900000004</v>
      </c>
      <c r="K1591" s="31">
        <v>1.2999999999999999E-2</v>
      </c>
      <c r="L1591" s="29">
        <f t="shared" si="24"/>
        <v>2.9331306990881458</v>
      </c>
    </row>
    <row r="1592" spans="1:12" x14ac:dyDescent="0.2">
      <c r="A1592">
        <v>4402</v>
      </c>
      <c r="B1592" s="43">
        <v>238</v>
      </c>
      <c r="C1592" s="43">
        <v>238</v>
      </c>
      <c r="D1592" s="43">
        <v>132</v>
      </c>
      <c r="E1592" s="31">
        <v>0.55500000000000005</v>
      </c>
      <c r="F1592" s="31">
        <v>0.23899999999999999</v>
      </c>
      <c r="G1592" s="31">
        <v>0.18099999999999999</v>
      </c>
      <c r="H1592" s="31">
        <v>0.27300000000000002</v>
      </c>
      <c r="I1592" s="31">
        <v>0.28199999999999997</v>
      </c>
      <c r="J1592" s="31">
        <v>0.56896551699999998</v>
      </c>
      <c r="K1592" s="31">
        <v>2.5000000000000001E-2</v>
      </c>
      <c r="L1592" s="29">
        <f t="shared" si="24"/>
        <v>2.6133333333333333</v>
      </c>
    </row>
    <row r="1593" spans="1:12" x14ac:dyDescent="0.2">
      <c r="A1593">
        <v>4403</v>
      </c>
      <c r="B1593" s="43">
        <v>285</v>
      </c>
      <c r="C1593" s="43">
        <v>285</v>
      </c>
      <c r="D1593" s="43">
        <v>178</v>
      </c>
      <c r="E1593" s="31">
        <v>0.625</v>
      </c>
      <c r="F1593" s="31">
        <v>0.17499999999999999</v>
      </c>
      <c r="G1593" s="31">
        <v>0.189</v>
      </c>
      <c r="H1593" s="31">
        <v>0.26300000000000001</v>
      </c>
      <c r="I1593" s="31">
        <v>0.36099999999999999</v>
      </c>
      <c r="J1593" s="31">
        <v>0.63120567400000005</v>
      </c>
      <c r="K1593" s="31">
        <v>1.0999999999999999E-2</v>
      </c>
      <c r="L1593" s="29">
        <f t="shared" si="24"/>
        <v>2.8169868554095046</v>
      </c>
    </row>
    <row r="1594" spans="1:12" x14ac:dyDescent="0.2">
      <c r="A1594">
        <v>4405</v>
      </c>
      <c r="B1594" s="43">
        <v>376</v>
      </c>
      <c r="C1594" s="43">
        <v>376</v>
      </c>
      <c r="D1594" s="43">
        <v>236</v>
      </c>
      <c r="E1594" s="31">
        <v>0.628</v>
      </c>
      <c r="F1594" s="31">
        <v>0.13800000000000001</v>
      </c>
      <c r="G1594" s="31">
        <v>0.22900000000000001</v>
      </c>
      <c r="H1594" s="31">
        <v>0.314</v>
      </c>
      <c r="I1594" s="31">
        <v>0.314</v>
      </c>
      <c r="J1594" s="31">
        <v>0.63101604300000003</v>
      </c>
      <c r="K1594" s="31">
        <v>5.0000000000000001E-3</v>
      </c>
      <c r="L1594" s="29">
        <f t="shared" si="24"/>
        <v>2.8080402010050252</v>
      </c>
    </row>
    <row r="1595" spans="1:12" x14ac:dyDescent="0.2">
      <c r="A1595">
        <v>4406</v>
      </c>
      <c r="B1595" s="43">
        <v>652</v>
      </c>
      <c r="C1595" s="43">
        <v>652</v>
      </c>
      <c r="D1595" s="43">
        <v>421</v>
      </c>
      <c r="E1595" s="31">
        <v>0.64600000000000002</v>
      </c>
      <c r="F1595" s="31">
        <v>0.14099999999999999</v>
      </c>
      <c r="G1595" s="31">
        <v>0.19800000000000001</v>
      </c>
      <c r="H1595" s="31">
        <v>0.20599999999999999</v>
      </c>
      <c r="I1595" s="31">
        <v>0.44</v>
      </c>
      <c r="J1595" s="31">
        <v>0.65576323999999997</v>
      </c>
      <c r="K1595" s="31">
        <v>1.4999999999999999E-2</v>
      </c>
      <c r="L1595" s="29">
        <f t="shared" si="24"/>
        <v>2.9593908629441623</v>
      </c>
    </row>
    <row r="1596" spans="1:12" x14ac:dyDescent="0.2">
      <c r="A1596">
        <v>4407</v>
      </c>
      <c r="B1596" s="43">
        <v>734</v>
      </c>
      <c r="C1596" s="43">
        <v>734</v>
      </c>
      <c r="D1596" s="43">
        <v>391</v>
      </c>
      <c r="E1596" s="31">
        <v>0.53300000000000003</v>
      </c>
      <c r="F1596" s="31">
        <v>0.23599999999999999</v>
      </c>
      <c r="G1596" s="31">
        <v>0.223</v>
      </c>
      <c r="H1596" s="31">
        <v>0.25900000000000001</v>
      </c>
      <c r="I1596" s="31">
        <v>0.27400000000000002</v>
      </c>
      <c r="J1596" s="31">
        <v>0.53708791199999995</v>
      </c>
      <c r="K1596" s="31">
        <v>8.0000000000000002E-3</v>
      </c>
      <c r="L1596" s="29">
        <f t="shared" si="24"/>
        <v>2.5756048387096775</v>
      </c>
    </row>
    <row r="1597" spans="1:12" x14ac:dyDescent="0.2">
      <c r="A1597">
        <v>4408</v>
      </c>
      <c r="B1597" s="43">
        <v>280</v>
      </c>
      <c r="C1597" s="43">
        <v>280</v>
      </c>
      <c r="D1597" s="43">
        <v>197</v>
      </c>
      <c r="E1597" s="31">
        <v>0.70399999999999996</v>
      </c>
      <c r="F1597" s="31">
        <v>9.2999999999999999E-2</v>
      </c>
      <c r="G1597" s="31">
        <v>0.189</v>
      </c>
      <c r="H1597" s="31">
        <v>0.307</v>
      </c>
      <c r="I1597" s="31">
        <v>0.39600000000000002</v>
      </c>
      <c r="J1597" s="31">
        <v>0.71376811600000001</v>
      </c>
      <c r="K1597" s="31">
        <v>1.4E-2</v>
      </c>
      <c r="L1597" s="29">
        <f t="shared" si="24"/>
        <v>3.0182555780933065</v>
      </c>
    </row>
    <row r="1598" spans="1:12" x14ac:dyDescent="0.2">
      <c r="A1598">
        <v>4409</v>
      </c>
      <c r="B1598" s="43">
        <v>730</v>
      </c>
      <c r="C1598" s="43">
        <v>730</v>
      </c>
      <c r="D1598" s="43">
        <v>324</v>
      </c>
      <c r="E1598" s="31">
        <v>0.44400000000000001</v>
      </c>
      <c r="F1598" s="31">
        <v>0.247</v>
      </c>
      <c r="G1598" s="31">
        <v>0.29699999999999999</v>
      </c>
      <c r="H1598" s="31">
        <v>0.24399999999999999</v>
      </c>
      <c r="I1598" s="31">
        <v>0.2</v>
      </c>
      <c r="J1598" s="31">
        <v>0.44937586699999998</v>
      </c>
      <c r="K1598" s="31">
        <v>1.2E-2</v>
      </c>
      <c r="L1598" s="29">
        <f t="shared" si="24"/>
        <v>2.4018218623481782</v>
      </c>
    </row>
    <row r="1599" spans="1:12" x14ac:dyDescent="0.2">
      <c r="A1599">
        <v>4410</v>
      </c>
      <c r="B1599" s="43">
        <v>358</v>
      </c>
      <c r="C1599" s="43">
        <v>358</v>
      </c>
      <c r="D1599" s="43">
        <v>110</v>
      </c>
      <c r="E1599" s="31">
        <v>0.307</v>
      </c>
      <c r="F1599" s="31">
        <v>0.433</v>
      </c>
      <c r="G1599" s="31">
        <v>0.26</v>
      </c>
      <c r="H1599" s="31">
        <v>0.182</v>
      </c>
      <c r="I1599" s="31">
        <v>0.126</v>
      </c>
      <c r="J1599" s="31">
        <v>0.30726257000000001</v>
      </c>
      <c r="K1599" s="31">
        <v>0</v>
      </c>
      <c r="L1599" s="29">
        <f t="shared" si="24"/>
        <v>2.0030000000000001</v>
      </c>
    </row>
    <row r="1600" spans="1:12" x14ac:dyDescent="0.2">
      <c r="A1600">
        <v>4411</v>
      </c>
      <c r="B1600" s="43">
        <v>286</v>
      </c>
      <c r="C1600" s="43">
        <v>286</v>
      </c>
      <c r="D1600" s="43">
        <v>138</v>
      </c>
      <c r="E1600" s="31">
        <v>0.48299999999999998</v>
      </c>
      <c r="F1600" s="31">
        <v>0.19600000000000001</v>
      </c>
      <c r="G1600" s="31">
        <v>0.28999999999999998</v>
      </c>
      <c r="H1600" s="31">
        <v>0.25900000000000001</v>
      </c>
      <c r="I1600" s="31">
        <v>0.224</v>
      </c>
      <c r="J1600" s="31">
        <v>0.49819494600000003</v>
      </c>
      <c r="K1600" s="31">
        <v>3.1E-2</v>
      </c>
      <c r="L1600" s="29">
        <f t="shared" si="24"/>
        <v>2.5273477812177503</v>
      </c>
    </row>
    <row r="1601" spans="1:12" x14ac:dyDescent="0.2">
      <c r="A1601">
        <v>4412</v>
      </c>
      <c r="B1601" s="43">
        <v>360</v>
      </c>
      <c r="C1601" s="43">
        <v>360</v>
      </c>
      <c r="D1601" s="43">
        <v>138</v>
      </c>
      <c r="E1601" s="31">
        <v>0.38300000000000001</v>
      </c>
      <c r="F1601" s="31">
        <v>0.29399999999999998</v>
      </c>
      <c r="G1601" s="31">
        <v>0.32200000000000001</v>
      </c>
      <c r="H1601" s="31">
        <v>0.20300000000000001</v>
      </c>
      <c r="I1601" s="31">
        <v>0.18099999999999999</v>
      </c>
      <c r="J1601" s="31">
        <v>0.383333333</v>
      </c>
      <c r="K1601" s="31">
        <v>0</v>
      </c>
      <c r="L1601" s="29">
        <f t="shared" si="24"/>
        <v>2.2709999999999999</v>
      </c>
    </row>
    <row r="1602" spans="1:12" x14ac:dyDescent="0.2">
      <c r="A1602">
        <v>4413</v>
      </c>
      <c r="B1602" s="43">
        <v>273</v>
      </c>
      <c r="C1602" s="43">
        <v>273</v>
      </c>
      <c r="D1602" s="43">
        <v>89</v>
      </c>
      <c r="E1602" s="31">
        <v>0.32600000000000001</v>
      </c>
      <c r="F1602" s="31">
        <v>0.39900000000000002</v>
      </c>
      <c r="G1602" s="31">
        <v>0.27100000000000002</v>
      </c>
      <c r="H1602" s="31">
        <v>0.20100000000000001</v>
      </c>
      <c r="I1602" s="31">
        <v>0.125</v>
      </c>
      <c r="J1602" s="31">
        <v>0.327205882</v>
      </c>
      <c r="K1602" s="31">
        <v>4.0000000000000001E-3</v>
      </c>
      <c r="L1602" s="29">
        <f t="shared" si="24"/>
        <v>2.0522088353413657</v>
      </c>
    </row>
    <row r="1603" spans="1:12" x14ac:dyDescent="0.2">
      <c r="A1603">
        <v>4414</v>
      </c>
      <c r="B1603" s="43">
        <v>408</v>
      </c>
      <c r="C1603" s="43">
        <v>408</v>
      </c>
      <c r="D1603" s="43">
        <v>260</v>
      </c>
      <c r="E1603" s="31">
        <v>0.63700000000000001</v>
      </c>
      <c r="F1603" s="31">
        <v>9.8000000000000004E-2</v>
      </c>
      <c r="G1603" s="31">
        <v>0.248</v>
      </c>
      <c r="H1603" s="31">
        <v>0.27500000000000002</v>
      </c>
      <c r="I1603" s="31">
        <v>0.36299999999999999</v>
      </c>
      <c r="J1603" s="31">
        <v>0.64837905200000001</v>
      </c>
      <c r="K1603" s="31">
        <v>1.7000000000000001E-2</v>
      </c>
      <c r="L1603" s="29">
        <f t="shared" ref="L1603:L1666" si="25">(F1603+2*G1603+3*H1603+4*I1603)/(1-K1603)</f>
        <v>2.9206510681586977</v>
      </c>
    </row>
    <row r="1604" spans="1:12" x14ac:dyDescent="0.2">
      <c r="A1604">
        <v>4415</v>
      </c>
      <c r="B1604" s="43">
        <v>367</v>
      </c>
      <c r="C1604" s="43">
        <v>367</v>
      </c>
      <c r="D1604" s="43">
        <v>267</v>
      </c>
      <c r="E1604" s="31">
        <v>0.72799999999999998</v>
      </c>
      <c r="F1604" s="31">
        <v>9.5000000000000001E-2</v>
      </c>
      <c r="G1604" s="31">
        <v>0.17199999999999999</v>
      </c>
      <c r="H1604" s="31">
        <v>0.30499999999999999</v>
      </c>
      <c r="I1604" s="31">
        <v>0.42199999999999999</v>
      </c>
      <c r="J1604" s="31">
        <v>0.73150684899999996</v>
      </c>
      <c r="K1604" s="31">
        <v>5.0000000000000001E-3</v>
      </c>
      <c r="L1604" s="29">
        <f t="shared" si="25"/>
        <v>3.057286432160804</v>
      </c>
    </row>
    <row r="1605" spans="1:12" x14ac:dyDescent="0.2">
      <c r="A1605">
        <v>4416</v>
      </c>
      <c r="B1605" s="43">
        <v>507</v>
      </c>
      <c r="C1605" s="43">
        <v>507</v>
      </c>
      <c r="D1605" s="43">
        <v>355</v>
      </c>
      <c r="E1605" s="31">
        <v>0.7</v>
      </c>
      <c r="F1605" s="31">
        <v>0.10100000000000001</v>
      </c>
      <c r="G1605" s="31">
        <v>0.189</v>
      </c>
      <c r="H1605" s="31">
        <v>0.28199999999999997</v>
      </c>
      <c r="I1605" s="31">
        <v>0.41799999999999998</v>
      </c>
      <c r="J1605" s="31">
        <v>0.70717131499999997</v>
      </c>
      <c r="K1605" s="31">
        <v>0.01</v>
      </c>
      <c r="L1605" s="29">
        <f t="shared" si="25"/>
        <v>3.0272727272727273</v>
      </c>
    </row>
    <row r="1606" spans="1:12" x14ac:dyDescent="0.2">
      <c r="A1606">
        <v>4417</v>
      </c>
      <c r="B1606" s="43">
        <v>342</v>
      </c>
      <c r="C1606" s="43">
        <v>342</v>
      </c>
      <c r="D1606" s="43">
        <v>184</v>
      </c>
      <c r="E1606" s="31">
        <v>0.53800000000000003</v>
      </c>
      <c r="F1606" s="31">
        <v>0.20499999999999999</v>
      </c>
      <c r="G1606" s="31">
        <v>0.254</v>
      </c>
      <c r="H1606" s="31">
        <v>0.24</v>
      </c>
      <c r="I1606" s="31">
        <v>0.29799999999999999</v>
      </c>
      <c r="J1606" s="31">
        <v>0.539589443</v>
      </c>
      <c r="K1606" s="31">
        <v>3.0000000000000001E-3</v>
      </c>
      <c r="L1606" s="29">
        <f t="shared" si="25"/>
        <v>2.6328986960882648</v>
      </c>
    </row>
    <row r="1607" spans="1:12" x14ac:dyDescent="0.2">
      <c r="A1607">
        <v>4418</v>
      </c>
      <c r="B1607" s="43">
        <v>213</v>
      </c>
      <c r="C1607" s="43">
        <v>213</v>
      </c>
      <c r="D1607" s="43">
        <v>20</v>
      </c>
      <c r="E1607" s="31">
        <v>9.4E-2</v>
      </c>
      <c r="F1607" s="31">
        <v>0.63400000000000001</v>
      </c>
      <c r="G1607" s="31">
        <v>0.23899999999999999</v>
      </c>
      <c r="H1607" s="31">
        <v>7.0000000000000007E-2</v>
      </c>
      <c r="I1607" s="31">
        <v>2.3E-2</v>
      </c>
      <c r="J1607" s="31">
        <v>9.7087379000000001E-2</v>
      </c>
      <c r="K1607" s="31">
        <v>3.3000000000000002E-2</v>
      </c>
      <c r="L1607" s="29">
        <f t="shared" si="25"/>
        <v>1.4622543950361946</v>
      </c>
    </row>
    <row r="1608" spans="1:12" x14ac:dyDescent="0.2">
      <c r="A1608">
        <v>4420</v>
      </c>
      <c r="B1608" s="43">
        <v>415</v>
      </c>
      <c r="C1608" s="43">
        <v>415</v>
      </c>
      <c r="D1608" s="43">
        <v>281</v>
      </c>
      <c r="E1608" s="31">
        <v>0.67700000000000005</v>
      </c>
      <c r="F1608" s="31">
        <v>0.14699999999999999</v>
      </c>
      <c r="G1608" s="31">
        <v>0.16900000000000001</v>
      </c>
      <c r="H1608" s="31">
        <v>0.188</v>
      </c>
      <c r="I1608" s="31">
        <v>0.48899999999999999</v>
      </c>
      <c r="J1608" s="31">
        <v>0.68203883499999995</v>
      </c>
      <c r="K1608" s="31">
        <v>7.0000000000000001E-3</v>
      </c>
      <c r="L1608" s="29">
        <f t="shared" si="25"/>
        <v>3.0261832829808659</v>
      </c>
    </row>
    <row r="1609" spans="1:12" x14ac:dyDescent="0.2">
      <c r="A1609">
        <v>4421</v>
      </c>
      <c r="B1609" s="43">
        <v>206</v>
      </c>
      <c r="C1609" s="43">
        <v>206</v>
      </c>
      <c r="D1609" s="43">
        <v>111</v>
      </c>
      <c r="E1609" s="31">
        <v>0.53900000000000003</v>
      </c>
      <c r="F1609" s="31">
        <v>0.184</v>
      </c>
      <c r="G1609" s="31">
        <v>0.26700000000000002</v>
      </c>
      <c r="H1609" s="31">
        <v>0.26200000000000001</v>
      </c>
      <c r="I1609" s="31">
        <v>0.27700000000000002</v>
      </c>
      <c r="J1609" s="31">
        <v>0.54411764699999998</v>
      </c>
      <c r="K1609" s="31">
        <v>0.01</v>
      </c>
      <c r="L1609" s="29">
        <f t="shared" si="25"/>
        <v>2.6383838383838385</v>
      </c>
    </row>
    <row r="1610" spans="1:12" x14ac:dyDescent="0.2">
      <c r="A1610">
        <v>4422</v>
      </c>
      <c r="B1610" s="43">
        <v>233</v>
      </c>
      <c r="C1610" s="43">
        <v>233</v>
      </c>
      <c r="D1610" s="43">
        <v>80</v>
      </c>
      <c r="E1610" s="31">
        <v>0.34300000000000003</v>
      </c>
      <c r="F1610" s="31">
        <v>0.36099999999999999</v>
      </c>
      <c r="G1610" s="31">
        <v>0.29199999999999998</v>
      </c>
      <c r="H1610" s="31">
        <v>0.193</v>
      </c>
      <c r="I1610" s="31">
        <v>0.15</v>
      </c>
      <c r="J1610" s="31">
        <v>0.34482758600000002</v>
      </c>
      <c r="K1610" s="31">
        <v>4.0000000000000001E-3</v>
      </c>
      <c r="L1610" s="29">
        <f t="shared" si="25"/>
        <v>2.132530120481928</v>
      </c>
    </row>
    <row r="1611" spans="1:12" x14ac:dyDescent="0.2">
      <c r="A1611">
        <v>4423</v>
      </c>
      <c r="B1611" s="43">
        <v>257</v>
      </c>
      <c r="C1611" s="43">
        <v>257</v>
      </c>
      <c r="D1611" s="43">
        <v>110</v>
      </c>
      <c r="E1611" s="31">
        <v>0.42799999999999999</v>
      </c>
      <c r="F1611" s="31">
        <v>0.30399999999999999</v>
      </c>
      <c r="G1611" s="31">
        <v>0.25700000000000001</v>
      </c>
      <c r="H1611" s="31">
        <v>0.23</v>
      </c>
      <c r="I1611" s="31">
        <v>0.19800000000000001</v>
      </c>
      <c r="J1611" s="31">
        <v>0.433070866</v>
      </c>
      <c r="K1611" s="31">
        <v>1.2E-2</v>
      </c>
      <c r="L1611" s="29">
        <f t="shared" si="25"/>
        <v>2.3279352226720644</v>
      </c>
    </row>
    <row r="1612" spans="1:12" x14ac:dyDescent="0.2">
      <c r="A1612">
        <v>4424</v>
      </c>
      <c r="B1612" s="43">
        <v>213</v>
      </c>
      <c r="C1612" s="43">
        <v>213</v>
      </c>
      <c r="D1612" s="43">
        <v>175</v>
      </c>
      <c r="E1612" s="31">
        <v>0.82199999999999995</v>
      </c>
      <c r="F1612" s="31">
        <v>6.0999999999999999E-2</v>
      </c>
      <c r="G1612" s="31">
        <v>0.11700000000000001</v>
      </c>
      <c r="H1612" s="31">
        <v>0.14599999999999999</v>
      </c>
      <c r="I1612" s="31">
        <v>0.67600000000000005</v>
      </c>
      <c r="J1612" s="31">
        <v>0.82159624399999998</v>
      </c>
      <c r="K1612" s="31">
        <v>0</v>
      </c>
      <c r="L1612" s="29">
        <f t="shared" si="25"/>
        <v>3.4370000000000003</v>
      </c>
    </row>
    <row r="1613" spans="1:12" x14ac:dyDescent="0.2">
      <c r="A1613">
        <v>4425</v>
      </c>
      <c r="B1613" s="43">
        <v>875</v>
      </c>
      <c r="C1613" s="43">
        <v>875</v>
      </c>
      <c r="D1613" s="43">
        <v>277</v>
      </c>
      <c r="E1613" s="31">
        <v>0.317</v>
      </c>
      <c r="F1613" s="31">
        <v>0.40799999999999997</v>
      </c>
      <c r="G1613" s="31">
        <v>0.26400000000000001</v>
      </c>
      <c r="H1613" s="31">
        <v>0.16700000000000001</v>
      </c>
      <c r="I1613" s="31">
        <v>0.15</v>
      </c>
      <c r="J1613" s="31">
        <v>0.32023121399999999</v>
      </c>
      <c r="K1613" s="31">
        <v>1.0999999999999999E-2</v>
      </c>
      <c r="L1613" s="29">
        <f t="shared" si="25"/>
        <v>2.0596562184024267</v>
      </c>
    </row>
    <row r="1614" spans="1:12" x14ac:dyDescent="0.2">
      <c r="A1614">
        <v>4426</v>
      </c>
      <c r="B1614" s="43">
        <v>185</v>
      </c>
      <c r="C1614" s="43">
        <v>185</v>
      </c>
      <c r="D1614" s="43">
        <v>83</v>
      </c>
      <c r="E1614" s="31">
        <v>0.44900000000000001</v>
      </c>
      <c r="F1614" s="31">
        <v>0.28599999999999998</v>
      </c>
      <c r="G1614" s="31">
        <v>0.25900000000000001</v>
      </c>
      <c r="H1614" s="31">
        <v>0.23200000000000001</v>
      </c>
      <c r="I1614" s="31">
        <v>0.216</v>
      </c>
      <c r="J1614" s="31">
        <v>0.45108695700000001</v>
      </c>
      <c r="K1614" s="31">
        <v>5.0000000000000001E-3</v>
      </c>
      <c r="L1614" s="29">
        <f t="shared" si="25"/>
        <v>2.3758793969849243</v>
      </c>
    </row>
    <row r="1615" spans="1:12" x14ac:dyDescent="0.2">
      <c r="A1615">
        <v>4427</v>
      </c>
      <c r="B1615" s="43">
        <v>359</v>
      </c>
      <c r="C1615" s="43">
        <v>359</v>
      </c>
      <c r="D1615" s="43">
        <v>142</v>
      </c>
      <c r="E1615" s="31">
        <v>0.39600000000000002</v>
      </c>
      <c r="F1615" s="31">
        <v>0.28100000000000003</v>
      </c>
      <c r="G1615" s="31">
        <v>0.27</v>
      </c>
      <c r="H1615" s="31">
        <v>0.22800000000000001</v>
      </c>
      <c r="I1615" s="31">
        <v>0.16700000000000001</v>
      </c>
      <c r="J1615" s="31">
        <v>0.41764705899999999</v>
      </c>
      <c r="K1615" s="31">
        <v>5.2999999999999999E-2</v>
      </c>
      <c r="L1615" s="29">
        <f t="shared" si="25"/>
        <v>2.2946145723336855</v>
      </c>
    </row>
    <row r="1616" spans="1:12" x14ac:dyDescent="0.2">
      <c r="A1616">
        <v>4428</v>
      </c>
      <c r="B1616" s="43">
        <v>139</v>
      </c>
      <c r="C1616" s="43">
        <v>139</v>
      </c>
      <c r="D1616" s="43">
        <v>72</v>
      </c>
      <c r="E1616" s="31">
        <v>0.51800000000000002</v>
      </c>
      <c r="F1616" s="31">
        <v>0.23699999999999999</v>
      </c>
      <c r="G1616" s="31">
        <v>0.245</v>
      </c>
      <c r="H1616" s="31">
        <v>0.27300000000000002</v>
      </c>
      <c r="I1616" s="31">
        <v>0.245</v>
      </c>
      <c r="J1616" s="31">
        <v>0.51798561200000004</v>
      </c>
      <c r="K1616" s="31">
        <v>0</v>
      </c>
      <c r="L1616" s="29">
        <f t="shared" si="25"/>
        <v>2.5259999999999998</v>
      </c>
    </row>
    <row r="1617" spans="1:12" x14ac:dyDescent="0.2">
      <c r="A1617">
        <v>4429</v>
      </c>
      <c r="B1617" s="43">
        <v>854</v>
      </c>
      <c r="C1617" s="43">
        <v>854</v>
      </c>
      <c r="D1617" s="43">
        <v>369</v>
      </c>
      <c r="E1617" s="31">
        <v>0.432</v>
      </c>
      <c r="F1617" s="31">
        <v>0.224</v>
      </c>
      <c r="G1617" s="31">
        <v>0.32600000000000001</v>
      </c>
      <c r="H1617" s="31">
        <v>0.249</v>
      </c>
      <c r="I1617" s="31">
        <v>0.183</v>
      </c>
      <c r="J1617" s="31">
        <v>0.44033412900000002</v>
      </c>
      <c r="K1617" s="31">
        <v>1.9E-2</v>
      </c>
      <c r="L1617" s="29">
        <f t="shared" si="25"/>
        <v>2.4006116207951069</v>
      </c>
    </row>
    <row r="1618" spans="1:12" x14ac:dyDescent="0.2">
      <c r="A1618">
        <v>4430</v>
      </c>
      <c r="B1618" s="43">
        <v>748</v>
      </c>
      <c r="C1618" s="43">
        <v>748</v>
      </c>
      <c r="D1618" s="43">
        <v>493</v>
      </c>
      <c r="E1618" s="31">
        <v>0.65900000000000003</v>
      </c>
      <c r="F1618" s="31">
        <v>0.14399999999999999</v>
      </c>
      <c r="G1618" s="31">
        <v>0.16800000000000001</v>
      </c>
      <c r="H1618" s="31">
        <v>0.20899999999999999</v>
      </c>
      <c r="I1618" s="31">
        <v>0.45100000000000001</v>
      </c>
      <c r="J1618" s="31">
        <v>0.67812929799999999</v>
      </c>
      <c r="K1618" s="31">
        <v>2.8000000000000001E-2</v>
      </c>
      <c r="L1618" s="29">
        <f t="shared" si="25"/>
        <v>2.9948559670781894</v>
      </c>
    </row>
    <row r="1619" spans="1:12" x14ac:dyDescent="0.2">
      <c r="A1619">
        <v>4431</v>
      </c>
      <c r="B1619" s="43">
        <v>128</v>
      </c>
      <c r="C1619" s="43">
        <v>128</v>
      </c>
      <c r="D1619" s="43">
        <v>57</v>
      </c>
      <c r="E1619" s="31">
        <v>0.44500000000000001</v>
      </c>
      <c r="F1619" s="31">
        <v>0.23400000000000001</v>
      </c>
      <c r="G1619" s="31">
        <v>0.28899999999999998</v>
      </c>
      <c r="H1619" s="31">
        <v>0.29699999999999999</v>
      </c>
      <c r="I1619" s="31">
        <v>0.14799999999999999</v>
      </c>
      <c r="J1619" s="31">
        <v>0.45967741899999998</v>
      </c>
      <c r="K1619" s="31">
        <v>3.1E-2</v>
      </c>
      <c r="L1619" s="29">
        <f t="shared" si="25"/>
        <v>2.3684210526315788</v>
      </c>
    </row>
    <row r="1620" spans="1:12" x14ac:dyDescent="0.2">
      <c r="A1620">
        <v>4432</v>
      </c>
      <c r="B1620" s="43">
        <v>593</v>
      </c>
      <c r="C1620" s="43">
        <v>593</v>
      </c>
      <c r="D1620" s="43">
        <v>301</v>
      </c>
      <c r="E1620" s="31">
        <v>0.50800000000000001</v>
      </c>
      <c r="F1620" s="31">
        <v>0.23100000000000001</v>
      </c>
      <c r="G1620" s="31">
        <v>0.255</v>
      </c>
      <c r="H1620" s="31">
        <v>0.23599999999999999</v>
      </c>
      <c r="I1620" s="31">
        <v>0.27200000000000002</v>
      </c>
      <c r="J1620" s="31">
        <v>0.51103565399999995</v>
      </c>
      <c r="K1620" s="31">
        <v>7.0000000000000001E-3</v>
      </c>
      <c r="L1620" s="29">
        <f t="shared" si="25"/>
        <v>2.5548841893252767</v>
      </c>
    </row>
    <row r="1621" spans="1:12" x14ac:dyDescent="0.2">
      <c r="A1621">
        <v>4433</v>
      </c>
      <c r="B1621" s="43">
        <v>513</v>
      </c>
      <c r="C1621" s="43">
        <v>513</v>
      </c>
      <c r="D1621" s="43">
        <v>368</v>
      </c>
      <c r="E1621" s="31">
        <v>0.71699999999999997</v>
      </c>
      <c r="F1621" s="31">
        <v>0.10100000000000001</v>
      </c>
      <c r="G1621" s="31">
        <v>0.14199999999999999</v>
      </c>
      <c r="H1621" s="31">
        <v>0.28799999999999998</v>
      </c>
      <c r="I1621" s="31">
        <v>0.42899999999999999</v>
      </c>
      <c r="J1621" s="31">
        <v>0.74645030400000001</v>
      </c>
      <c r="K1621" s="31">
        <v>3.9E-2</v>
      </c>
      <c r="L1621" s="29">
        <f t="shared" si="25"/>
        <v>3.0853277835587929</v>
      </c>
    </row>
    <row r="1622" spans="1:12" x14ac:dyDescent="0.2">
      <c r="A1622">
        <v>4435</v>
      </c>
      <c r="B1622" s="43">
        <v>211</v>
      </c>
      <c r="C1622" s="43">
        <v>211</v>
      </c>
      <c r="D1622" s="43">
        <v>134</v>
      </c>
      <c r="E1622" s="31">
        <v>0.63500000000000001</v>
      </c>
      <c r="F1622" s="31">
        <v>0.156</v>
      </c>
      <c r="G1622" s="31">
        <v>0.20399999999999999</v>
      </c>
      <c r="H1622" s="31">
        <v>0.313</v>
      </c>
      <c r="I1622" s="31">
        <v>0.32200000000000001</v>
      </c>
      <c r="J1622" s="31">
        <v>0.63809523800000001</v>
      </c>
      <c r="K1622" s="31">
        <v>5.0000000000000001E-3</v>
      </c>
      <c r="L1622" s="29">
        <f t="shared" si="25"/>
        <v>2.8050251256281409</v>
      </c>
    </row>
    <row r="1623" spans="1:12" x14ac:dyDescent="0.2">
      <c r="A1623">
        <v>4436</v>
      </c>
      <c r="B1623" s="43">
        <v>359</v>
      </c>
      <c r="C1623" s="43">
        <v>359</v>
      </c>
      <c r="D1623" s="43">
        <v>227</v>
      </c>
      <c r="E1623" s="31">
        <v>0.63200000000000001</v>
      </c>
      <c r="F1623" s="31">
        <v>0.114</v>
      </c>
      <c r="G1623" s="31">
        <v>0.24</v>
      </c>
      <c r="H1623" s="31">
        <v>0.28399999999999997</v>
      </c>
      <c r="I1623" s="31">
        <v>0.34799999999999998</v>
      </c>
      <c r="J1623" s="31">
        <v>0.64124293799999998</v>
      </c>
      <c r="K1623" s="31">
        <v>1.4E-2</v>
      </c>
      <c r="L1623" s="29">
        <f t="shared" si="25"/>
        <v>2.8782961460446246</v>
      </c>
    </row>
    <row r="1624" spans="1:12" x14ac:dyDescent="0.2">
      <c r="A1624">
        <v>4437</v>
      </c>
      <c r="B1624" s="43">
        <v>905</v>
      </c>
      <c r="C1624" s="43">
        <v>905</v>
      </c>
      <c r="D1624" s="43">
        <v>666</v>
      </c>
      <c r="E1624" s="31">
        <v>0.73599999999999999</v>
      </c>
      <c r="F1624" s="31">
        <v>0.105</v>
      </c>
      <c r="G1624" s="31">
        <v>0.157</v>
      </c>
      <c r="H1624" s="31">
        <v>0.22900000000000001</v>
      </c>
      <c r="I1624" s="31">
        <v>0.50700000000000001</v>
      </c>
      <c r="J1624" s="31">
        <v>0.73754152799999995</v>
      </c>
      <c r="K1624" s="31">
        <v>2E-3</v>
      </c>
      <c r="L1624" s="29">
        <f t="shared" si="25"/>
        <v>3.1402805611222449</v>
      </c>
    </row>
    <row r="1625" spans="1:12" x14ac:dyDescent="0.2">
      <c r="A1625">
        <v>4438</v>
      </c>
      <c r="B1625" s="43">
        <v>566</v>
      </c>
      <c r="C1625" s="43">
        <v>566</v>
      </c>
      <c r="D1625" s="43">
        <v>311</v>
      </c>
      <c r="E1625" s="31">
        <v>0.54900000000000004</v>
      </c>
      <c r="F1625" s="31">
        <v>0.19600000000000001</v>
      </c>
      <c r="G1625" s="31">
        <v>0.22600000000000001</v>
      </c>
      <c r="H1625" s="31">
        <v>0.23899999999999999</v>
      </c>
      <c r="I1625" s="31">
        <v>0.311</v>
      </c>
      <c r="J1625" s="31">
        <v>0.56545454500000003</v>
      </c>
      <c r="K1625" s="31">
        <v>2.8000000000000001E-2</v>
      </c>
      <c r="L1625" s="29">
        <f t="shared" si="25"/>
        <v>2.6841563786008229</v>
      </c>
    </row>
    <row r="1626" spans="1:12" x14ac:dyDescent="0.2">
      <c r="A1626">
        <v>4439</v>
      </c>
      <c r="B1626" s="43">
        <v>517</v>
      </c>
      <c r="C1626" s="43">
        <v>517</v>
      </c>
      <c r="D1626" s="43">
        <v>406</v>
      </c>
      <c r="E1626" s="31">
        <v>0.78500000000000003</v>
      </c>
      <c r="F1626" s="31">
        <v>4.8000000000000001E-2</v>
      </c>
      <c r="G1626" s="31">
        <v>0.13900000000000001</v>
      </c>
      <c r="H1626" s="31">
        <v>0.29399999999999998</v>
      </c>
      <c r="I1626" s="31">
        <v>0.49099999999999999</v>
      </c>
      <c r="J1626" s="31">
        <v>0.80715705800000004</v>
      </c>
      <c r="K1626" s="31">
        <v>2.7E-2</v>
      </c>
      <c r="L1626" s="29">
        <f t="shared" si="25"/>
        <v>3.2600205549845835</v>
      </c>
    </row>
    <row r="1627" spans="1:12" x14ac:dyDescent="0.2">
      <c r="A1627">
        <v>4440</v>
      </c>
      <c r="B1627" s="43">
        <v>648</v>
      </c>
      <c r="C1627" s="43">
        <v>648</v>
      </c>
      <c r="D1627" s="43">
        <v>273</v>
      </c>
      <c r="E1627" s="31">
        <v>0.42099999999999999</v>
      </c>
      <c r="F1627" s="31">
        <v>0.27900000000000003</v>
      </c>
      <c r="G1627" s="31">
        <v>0.27800000000000002</v>
      </c>
      <c r="H1627" s="31">
        <v>0.19800000000000001</v>
      </c>
      <c r="I1627" s="31">
        <v>0.224</v>
      </c>
      <c r="J1627" s="31">
        <v>0.43059936900000001</v>
      </c>
      <c r="K1627" s="31">
        <v>2.1999999999999999E-2</v>
      </c>
      <c r="L1627" s="29">
        <f t="shared" si="25"/>
        <v>2.3773006134969328</v>
      </c>
    </row>
    <row r="1628" spans="1:12" x14ac:dyDescent="0.2">
      <c r="A1628">
        <v>4441</v>
      </c>
      <c r="B1628" s="43">
        <v>857</v>
      </c>
      <c r="C1628" s="43">
        <v>857</v>
      </c>
      <c r="D1628" s="43">
        <v>257</v>
      </c>
      <c r="E1628" s="31">
        <v>0.3</v>
      </c>
      <c r="F1628" s="31">
        <v>0.4</v>
      </c>
      <c r="G1628" s="31">
        <v>0.27800000000000002</v>
      </c>
      <c r="H1628" s="31">
        <v>0.17</v>
      </c>
      <c r="I1628" s="31">
        <v>0.13</v>
      </c>
      <c r="J1628" s="31">
        <v>0.30668257799999998</v>
      </c>
      <c r="K1628" s="31">
        <v>2.1999999999999999E-2</v>
      </c>
      <c r="L1628" s="29">
        <f t="shared" si="25"/>
        <v>2.0306748466257671</v>
      </c>
    </row>
    <row r="1629" spans="1:12" x14ac:dyDescent="0.2">
      <c r="A1629">
        <v>4442</v>
      </c>
      <c r="B1629" s="43">
        <v>549</v>
      </c>
      <c r="C1629" s="43">
        <v>549</v>
      </c>
      <c r="D1629" s="43">
        <v>248</v>
      </c>
      <c r="E1629" s="31">
        <v>0.45200000000000001</v>
      </c>
      <c r="F1629" s="31">
        <v>0.28799999999999998</v>
      </c>
      <c r="G1629" s="31">
        <v>0.24</v>
      </c>
      <c r="H1629" s="31">
        <v>0.20899999999999999</v>
      </c>
      <c r="I1629" s="31">
        <v>0.24199999999999999</v>
      </c>
      <c r="J1629" s="31">
        <v>0.46096654300000001</v>
      </c>
      <c r="K1629" s="31">
        <v>0.02</v>
      </c>
      <c r="L1629" s="29">
        <f t="shared" si="25"/>
        <v>2.4112244897959183</v>
      </c>
    </row>
    <row r="1630" spans="1:12" x14ac:dyDescent="0.2">
      <c r="A1630">
        <v>4443</v>
      </c>
      <c r="B1630" s="43">
        <v>543</v>
      </c>
      <c r="C1630" s="43">
        <v>543</v>
      </c>
      <c r="D1630" s="43">
        <v>237</v>
      </c>
      <c r="E1630" s="31">
        <v>0.436</v>
      </c>
      <c r="F1630" s="31">
        <v>0.27400000000000002</v>
      </c>
      <c r="G1630" s="31">
        <v>0.26700000000000002</v>
      </c>
      <c r="H1630" s="31">
        <v>0.23899999999999999</v>
      </c>
      <c r="I1630" s="31">
        <v>0.19700000000000001</v>
      </c>
      <c r="J1630" s="31">
        <v>0.446327684</v>
      </c>
      <c r="K1630" s="31">
        <v>2.1999999999999999E-2</v>
      </c>
      <c r="L1630" s="29">
        <f t="shared" si="25"/>
        <v>2.3650306748466257</v>
      </c>
    </row>
    <row r="1631" spans="1:12" x14ac:dyDescent="0.2">
      <c r="A1631">
        <v>4444</v>
      </c>
      <c r="B1631" s="43">
        <v>239</v>
      </c>
      <c r="C1631" s="43">
        <v>239</v>
      </c>
      <c r="D1631" s="43">
        <v>181</v>
      </c>
      <c r="E1631" s="31">
        <v>0.75700000000000001</v>
      </c>
      <c r="F1631" s="31">
        <v>8.4000000000000005E-2</v>
      </c>
      <c r="G1631" s="31">
        <v>0.155</v>
      </c>
      <c r="H1631" s="31">
        <v>0.28000000000000003</v>
      </c>
      <c r="I1631" s="31">
        <v>0.47699999999999998</v>
      </c>
      <c r="J1631" s="31">
        <v>0.76050420200000002</v>
      </c>
      <c r="K1631" s="31">
        <v>4.0000000000000001E-3</v>
      </c>
      <c r="L1631" s="29">
        <f t="shared" si="25"/>
        <v>3.154618473895582</v>
      </c>
    </row>
    <row r="1632" spans="1:12" x14ac:dyDescent="0.2">
      <c r="A1632">
        <v>4445</v>
      </c>
      <c r="B1632" s="43">
        <v>384</v>
      </c>
      <c r="C1632" s="43">
        <v>384</v>
      </c>
      <c r="D1632" s="43">
        <v>141</v>
      </c>
      <c r="E1632" s="31">
        <v>0.36699999999999999</v>
      </c>
      <c r="F1632" s="31">
        <v>0.32800000000000001</v>
      </c>
      <c r="G1632" s="31">
        <v>0.28399999999999997</v>
      </c>
      <c r="H1632" s="31">
        <v>0.224</v>
      </c>
      <c r="I1632" s="31">
        <v>0.14299999999999999</v>
      </c>
      <c r="J1632" s="31">
        <v>0.375</v>
      </c>
      <c r="K1632" s="31">
        <v>2.1000000000000001E-2</v>
      </c>
      <c r="L1632" s="29">
        <f t="shared" si="25"/>
        <v>2.1859039836567926</v>
      </c>
    </row>
    <row r="1633" spans="1:12" x14ac:dyDescent="0.2">
      <c r="A1633">
        <v>4446</v>
      </c>
      <c r="B1633" s="43">
        <v>221</v>
      </c>
      <c r="C1633" s="43">
        <v>221</v>
      </c>
      <c r="D1633" s="43">
        <v>144</v>
      </c>
      <c r="E1633" s="31">
        <v>0.65200000000000002</v>
      </c>
      <c r="F1633" s="31">
        <v>0.122</v>
      </c>
      <c r="G1633" s="31">
        <v>0.20799999999999999</v>
      </c>
      <c r="H1633" s="31">
        <v>0.27100000000000002</v>
      </c>
      <c r="I1633" s="31">
        <v>0.38</v>
      </c>
      <c r="J1633" s="31">
        <v>0.66359447000000005</v>
      </c>
      <c r="K1633" s="31">
        <v>1.7999999999999999E-2</v>
      </c>
      <c r="L1633" s="29">
        <f t="shared" si="25"/>
        <v>2.9236252545824848</v>
      </c>
    </row>
    <row r="1634" spans="1:12" x14ac:dyDescent="0.2">
      <c r="A1634">
        <v>4447</v>
      </c>
      <c r="B1634" s="43">
        <v>221</v>
      </c>
      <c r="C1634" s="43">
        <v>221</v>
      </c>
      <c r="D1634" s="43">
        <v>147</v>
      </c>
      <c r="E1634" s="31">
        <v>0.66500000000000004</v>
      </c>
      <c r="F1634" s="31">
        <v>0.14899999999999999</v>
      </c>
      <c r="G1634" s="31">
        <v>0.186</v>
      </c>
      <c r="H1634" s="31">
        <v>0.32100000000000001</v>
      </c>
      <c r="I1634" s="31">
        <v>0.34399999999999997</v>
      </c>
      <c r="J1634" s="31">
        <v>0.66515837099999997</v>
      </c>
      <c r="K1634" s="31">
        <v>0</v>
      </c>
      <c r="L1634" s="29">
        <f t="shared" si="25"/>
        <v>2.86</v>
      </c>
    </row>
    <row r="1635" spans="1:12" x14ac:dyDescent="0.2">
      <c r="A1635">
        <v>4448</v>
      </c>
      <c r="B1635" s="43">
        <v>168</v>
      </c>
      <c r="C1635" s="43">
        <v>168</v>
      </c>
      <c r="D1635" s="43">
        <v>117</v>
      </c>
      <c r="E1635" s="31">
        <v>0.69599999999999995</v>
      </c>
      <c r="F1635" s="31">
        <v>4.2000000000000003E-2</v>
      </c>
      <c r="G1635" s="31">
        <v>0.24399999999999999</v>
      </c>
      <c r="H1635" s="31">
        <v>0.315</v>
      </c>
      <c r="I1635" s="31">
        <v>0.38100000000000001</v>
      </c>
      <c r="J1635" s="31">
        <v>0.70909090900000005</v>
      </c>
      <c r="K1635" s="31">
        <v>1.7999999999999999E-2</v>
      </c>
      <c r="L1635" s="29">
        <f t="shared" si="25"/>
        <v>3.0539714867617112</v>
      </c>
    </row>
    <row r="1636" spans="1:12" x14ac:dyDescent="0.2">
      <c r="A1636">
        <v>4450</v>
      </c>
      <c r="E1636" s="31">
        <v>4.9000000000000002E-2</v>
      </c>
      <c r="F1636" s="31">
        <v>0.54900000000000004</v>
      </c>
      <c r="G1636" s="31">
        <v>0.19500000000000001</v>
      </c>
      <c r="H1636" s="31">
        <v>4.9000000000000002E-2</v>
      </c>
      <c r="I1636" s="31">
        <v>0</v>
      </c>
      <c r="J1636" s="31">
        <v>6.1538462000000002E-2</v>
      </c>
      <c r="K1636" s="31">
        <v>0.20699999999999999</v>
      </c>
      <c r="L1636" s="29">
        <f t="shared" si="25"/>
        <v>1.3694829760403531</v>
      </c>
    </row>
    <row r="1637" spans="1:12" x14ac:dyDescent="0.2">
      <c r="A1637">
        <v>4451</v>
      </c>
      <c r="B1637" s="43">
        <v>222</v>
      </c>
      <c r="C1637" s="43">
        <v>222</v>
      </c>
      <c r="D1637" s="43">
        <v>138</v>
      </c>
      <c r="E1637" s="31">
        <v>0.622</v>
      </c>
      <c r="F1637" s="31">
        <v>0.18</v>
      </c>
      <c r="G1637" s="31">
        <v>0.19400000000000001</v>
      </c>
      <c r="H1637" s="31">
        <v>0.315</v>
      </c>
      <c r="I1637" s="31">
        <v>0.30599999999999999</v>
      </c>
      <c r="J1637" s="31">
        <v>0.62443438900000003</v>
      </c>
      <c r="K1637" s="31">
        <v>5.0000000000000001E-3</v>
      </c>
      <c r="L1637" s="29">
        <f t="shared" si="25"/>
        <v>2.7507537688442212</v>
      </c>
    </row>
    <row r="1638" spans="1:12" x14ac:dyDescent="0.2">
      <c r="A1638">
        <v>4452</v>
      </c>
      <c r="B1638" s="43">
        <v>729</v>
      </c>
      <c r="C1638" s="43">
        <v>729</v>
      </c>
      <c r="D1638" s="43">
        <v>380</v>
      </c>
      <c r="E1638" s="31">
        <v>0.52100000000000002</v>
      </c>
      <c r="F1638" s="31">
        <v>0.19900000000000001</v>
      </c>
      <c r="G1638" s="31">
        <v>0.25800000000000001</v>
      </c>
      <c r="H1638" s="31">
        <v>0.23300000000000001</v>
      </c>
      <c r="I1638" s="31">
        <v>0.28799999999999998</v>
      </c>
      <c r="J1638" s="31">
        <v>0.53295932700000004</v>
      </c>
      <c r="K1638" s="31">
        <v>2.1999999999999999E-2</v>
      </c>
      <c r="L1638" s="29">
        <f t="shared" si="25"/>
        <v>2.6237218813905931</v>
      </c>
    </row>
    <row r="1639" spans="1:12" x14ac:dyDescent="0.2">
      <c r="A1639">
        <v>4453</v>
      </c>
      <c r="B1639" s="43">
        <v>342</v>
      </c>
      <c r="C1639" s="43">
        <v>342</v>
      </c>
      <c r="D1639" s="43">
        <v>251</v>
      </c>
      <c r="E1639" s="31">
        <v>0.73399999999999999</v>
      </c>
      <c r="F1639" s="31">
        <v>8.7999999999999995E-2</v>
      </c>
      <c r="G1639" s="31">
        <v>0.155</v>
      </c>
      <c r="H1639" s="31">
        <v>0.316</v>
      </c>
      <c r="I1639" s="31">
        <v>0.41799999999999998</v>
      </c>
      <c r="J1639" s="31">
        <v>0.75149700600000002</v>
      </c>
      <c r="K1639" s="31">
        <v>2.3E-2</v>
      </c>
      <c r="L1639" s="29">
        <f t="shared" si="25"/>
        <v>3.0890481064483111</v>
      </c>
    </row>
    <row r="1640" spans="1:12" x14ac:dyDescent="0.2">
      <c r="A1640">
        <v>4454</v>
      </c>
      <c r="B1640" s="43">
        <v>245</v>
      </c>
      <c r="C1640" s="43">
        <v>245</v>
      </c>
      <c r="D1640" s="43">
        <v>133</v>
      </c>
      <c r="E1640" s="31">
        <v>0.54300000000000004</v>
      </c>
      <c r="F1640" s="31">
        <v>0.23300000000000001</v>
      </c>
      <c r="G1640" s="31">
        <v>0.22</v>
      </c>
      <c r="H1640" s="31">
        <v>0.29399999999999998</v>
      </c>
      <c r="I1640" s="31">
        <v>0.249</v>
      </c>
      <c r="J1640" s="31">
        <v>0.545081967</v>
      </c>
      <c r="K1640" s="31">
        <v>4.0000000000000001E-3</v>
      </c>
      <c r="L1640" s="29">
        <f t="shared" si="25"/>
        <v>2.561244979919679</v>
      </c>
    </row>
    <row r="1641" spans="1:12" x14ac:dyDescent="0.2">
      <c r="A1641">
        <v>4455</v>
      </c>
      <c r="B1641" s="43">
        <v>385</v>
      </c>
      <c r="C1641" s="43">
        <v>385</v>
      </c>
      <c r="D1641" s="43">
        <v>278</v>
      </c>
      <c r="E1641" s="31">
        <v>0.72199999999999998</v>
      </c>
      <c r="F1641" s="31">
        <v>0.106</v>
      </c>
      <c r="G1641" s="31">
        <v>0.153</v>
      </c>
      <c r="H1641" s="31">
        <v>0.221</v>
      </c>
      <c r="I1641" s="31">
        <v>0.501</v>
      </c>
      <c r="J1641" s="31">
        <v>0.73544973499999999</v>
      </c>
      <c r="K1641" s="31">
        <v>1.7999999999999999E-2</v>
      </c>
      <c r="L1641" s="29">
        <f t="shared" si="25"/>
        <v>3.135437881873727</v>
      </c>
    </row>
    <row r="1642" spans="1:12" x14ac:dyDescent="0.2">
      <c r="A1642">
        <v>4457</v>
      </c>
      <c r="B1642" s="43">
        <v>715</v>
      </c>
      <c r="C1642" s="43">
        <v>715</v>
      </c>
      <c r="D1642" s="43">
        <v>317</v>
      </c>
      <c r="E1642" s="31">
        <v>0.443</v>
      </c>
      <c r="F1642" s="31">
        <v>0.28499999999999998</v>
      </c>
      <c r="G1642" s="31">
        <v>0.255</v>
      </c>
      <c r="H1642" s="31">
        <v>0.20599999999999999</v>
      </c>
      <c r="I1642" s="31">
        <v>0.23799999999999999</v>
      </c>
      <c r="J1642" s="31">
        <v>0.45092460899999998</v>
      </c>
      <c r="K1642" s="31">
        <v>1.7000000000000001E-2</v>
      </c>
      <c r="L1642" s="29">
        <f t="shared" si="25"/>
        <v>2.4059003051881991</v>
      </c>
    </row>
    <row r="1643" spans="1:12" x14ac:dyDescent="0.2">
      <c r="A1643">
        <v>4458</v>
      </c>
      <c r="B1643" s="43">
        <v>180</v>
      </c>
      <c r="C1643" s="43">
        <v>180</v>
      </c>
      <c r="D1643" s="43">
        <v>115</v>
      </c>
      <c r="E1643" s="31">
        <v>0.63900000000000001</v>
      </c>
      <c r="F1643" s="31">
        <v>0.13900000000000001</v>
      </c>
      <c r="G1643" s="31">
        <v>0.217</v>
      </c>
      <c r="H1643" s="31">
        <v>0.30599999999999999</v>
      </c>
      <c r="I1643" s="31">
        <v>0.33300000000000002</v>
      </c>
      <c r="J1643" s="31">
        <v>0.642458101</v>
      </c>
      <c r="K1643" s="31">
        <v>6.0000000000000001E-3</v>
      </c>
      <c r="L1643" s="29">
        <f t="shared" si="25"/>
        <v>2.8400402414486923</v>
      </c>
    </row>
    <row r="1644" spans="1:12" x14ac:dyDescent="0.2">
      <c r="A1644">
        <v>4460</v>
      </c>
      <c r="B1644" s="43">
        <v>842</v>
      </c>
      <c r="C1644" s="43">
        <v>842</v>
      </c>
      <c r="D1644" s="43">
        <v>648</v>
      </c>
      <c r="E1644" s="31">
        <v>0.77</v>
      </c>
      <c r="F1644" s="31">
        <v>9.0999999999999998E-2</v>
      </c>
      <c r="G1644" s="31">
        <v>0.108</v>
      </c>
      <c r="H1644" s="31">
        <v>0.19800000000000001</v>
      </c>
      <c r="I1644" s="31">
        <v>0.57099999999999995</v>
      </c>
      <c r="J1644" s="31">
        <v>0.79411764699999998</v>
      </c>
      <c r="K1644" s="31">
        <v>3.1E-2</v>
      </c>
      <c r="L1644" s="29">
        <f t="shared" si="25"/>
        <v>3.2868937048503608</v>
      </c>
    </row>
    <row r="1645" spans="1:12" x14ac:dyDescent="0.2">
      <c r="A1645">
        <v>4461</v>
      </c>
      <c r="B1645" s="43">
        <v>275</v>
      </c>
      <c r="C1645" s="43">
        <v>275</v>
      </c>
      <c r="D1645" s="43">
        <v>150</v>
      </c>
      <c r="E1645" s="31">
        <v>0.54500000000000004</v>
      </c>
      <c r="F1645" s="31">
        <v>0.185</v>
      </c>
      <c r="G1645" s="31">
        <v>0.26900000000000002</v>
      </c>
      <c r="H1645" s="31">
        <v>0.25800000000000001</v>
      </c>
      <c r="I1645" s="31">
        <v>0.28699999999999998</v>
      </c>
      <c r="J1645" s="31">
        <v>0.54545454500000001</v>
      </c>
      <c r="K1645" s="31">
        <v>0</v>
      </c>
      <c r="L1645" s="29">
        <f t="shared" si="25"/>
        <v>2.645</v>
      </c>
    </row>
    <row r="1646" spans="1:12" x14ac:dyDescent="0.2">
      <c r="A1646">
        <v>4462</v>
      </c>
      <c r="B1646" s="43">
        <v>983</v>
      </c>
      <c r="C1646" s="43">
        <v>983</v>
      </c>
      <c r="D1646" s="43">
        <v>531</v>
      </c>
      <c r="E1646" s="31">
        <v>0.54</v>
      </c>
      <c r="F1646" s="31">
        <v>0.2</v>
      </c>
      <c r="G1646" s="31">
        <v>0.24099999999999999</v>
      </c>
      <c r="H1646" s="31">
        <v>0.26700000000000002</v>
      </c>
      <c r="I1646" s="31">
        <v>0.27400000000000002</v>
      </c>
      <c r="J1646" s="31">
        <v>0.55025906700000005</v>
      </c>
      <c r="K1646" s="31">
        <v>1.7999999999999999E-2</v>
      </c>
      <c r="L1646" s="29">
        <f t="shared" si="25"/>
        <v>2.6262729124236253</v>
      </c>
    </row>
    <row r="1647" spans="1:12" x14ac:dyDescent="0.2">
      <c r="A1647">
        <v>4463</v>
      </c>
      <c r="B1647" s="43">
        <v>255</v>
      </c>
      <c r="C1647" s="43">
        <v>255</v>
      </c>
      <c r="D1647" s="43">
        <v>99</v>
      </c>
      <c r="E1647" s="31">
        <v>0.38800000000000001</v>
      </c>
      <c r="F1647" s="31">
        <v>0.33700000000000002</v>
      </c>
      <c r="G1647" s="31">
        <v>0.27100000000000002</v>
      </c>
      <c r="H1647" s="31">
        <v>0.23899999999999999</v>
      </c>
      <c r="I1647" s="31">
        <v>0.14899999999999999</v>
      </c>
      <c r="J1647" s="31">
        <v>0.38976378</v>
      </c>
      <c r="K1647" s="31">
        <v>4.0000000000000001E-3</v>
      </c>
      <c r="L1647" s="29">
        <f t="shared" si="25"/>
        <v>2.2008032128514059</v>
      </c>
    </row>
    <row r="1648" spans="1:12" x14ac:dyDescent="0.2">
      <c r="A1648">
        <v>4465</v>
      </c>
      <c r="B1648" s="43">
        <v>289</v>
      </c>
      <c r="C1648" s="43">
        <v>289</v>
      </c>
      <c r="D1648" s="43">
        <v>88</v>
      </c>
      <c r="E1648" s="31">
        <v>0.30399999999999999</v>
      </c>
      <c r="F1648" s="31">
        <v>0.41199999999999998</v>
      </c>
      <c r="G1648" s="31">
        <v>0.26600000000000001</v>
      </c>
      <c r="H1648" s="31">
        <v>0.187</v>
      </c>
      <c r="I1648" s="31">
        <v>0.11799999999999999</v>
      </c>
      <c r="J1648" s="31">
        <v>0.309859155</v>
      </c>
      <c r="K1648" s="31">
        <v>1.7000000000000001E-2</v>
      </c>
      <c r="L1648" s="29">
        <f t="shared" si="25"/>
        <v>2.0111902339776195</v>
      </c>
    </row>
    <row r="1649" spans="1:12" x14ac:dyDescent="0.2">
      <c r="A1649">
        <v>4466</v>
      </c>
      <c r="B1649" s="43">
        <v>262</v>
      </c>
      <c r="C1649" s="43">
        <v>262</v>
      </c>
      <c r="D1649" s="43">
        <v>201</v>
      </c>
      <c r="E1649" s="31">
        <v>0.76700000000000002</v>
      </c>
      <c r="F1649" s="31">
        <v>0.08</v>
      </c>
      <c r="G1649" s="31">
        <v>0.153</v>
      </c>
      <c r="H1649" s="31">
        <v>0.29799999999999999</v>
      </c>
      <c r="I1649" s="31">
        <v>0.46899999999999997</v>
      </c>
      <c r="J1649" s="31">
        <v>0.76717557300000006</v>
      </c>
      <c r="K1649" s="31">
        <v>0</v>
      </c>
      <c r="L1649" s="29">
        <f t="shared" si="25"/>
        <v>3.1559999999999997</v>
      </c>
    </row>
    <row r="1650" spans="1:12" x14ac:dyDescent="0.2">
      <c r="A1650">
        <v>4467</v>
      </c>
      <c r="B1650" s="43">
        <v>217</v>
      </c>
      <c r="C1650" s="43">
        <v>217</v>
      </c>
      <c r="D1650" s="43">
        <v>114</v>
      </c>
      <c r="E1650" s="31">
        <v>0.52500000000000002</v>
      </c>
      <c r="F1650" s="31">
        <v>0.184</v>
      </c>
      <c r="G1650" s="31">
        <v>0.27200000000000002</v>
      </c>
      <c r="H1650" s="31">
        <v>0.26700000000000002</v>
      </c>
      <c r="I1650" s="31">
        <v>0.25800000000000001</v>
      </c>
      <c r="J1650" s="31">
        <v>0.53521126799999996</v>
      </c>
      <c r="K1650" s="31">
        <v>1.7999999999999999E-2</v>
      </c>
      <c r="L1650" s="29">
        <f t="shared" si="25"/>
        <v>2.6079429735234214</v>
      </c>
    </row>
    <row r="1651" spans="1:12" x14ac:dyDescent="0.2">
      <c r="A1651">
        <v>4468</v>
      </c>
      <c r="B1651" s="43">
        <v>282</v>
      </c>
      <c r="C1651" s="43">
        <v>282</v>
      </c>
      <c r="D1651" s="43">
        <v>145</v>
      </c>
      <c r="E1651" s="31">
        <v>0.51400000000000001</v>
      </c>
      <c r="F1651" s="31">
        <v>0.216</v>
      </c>
      <c r="G1651" s="31">
        <v>0.248</v>
      </c>
      <c r="H1651" s="31">
        <v>0.29799999999999999</v>
      </c>
      <c r="I1651" s="31">
        <v>0.216</v>
      </c>
      <c r="J1651" s="31">
        <v>0.52536231899999997</v>
      </c>
      <c r="K1651" s="31">
        <v>2.1000000000000001E-2</v>
      </c>
      <c r="L1651" s="29">
        <f t="shared" si="25"/>
        <v>2.5229826353421858</v>
      </c>
    </row>
    <row r="1652" spans="1:12" x14ac:dyDescent="0.2">
      <c r="A1652">
        <v>4469</v>
      </c>
      <c r="B1652" s="43">
        <v>269</v>
      </c>
      <c r="C1652" s="43">
        <v>269</v>
      </c>
      <c r="D1652" s="43">
        <v>194</v>
      </c>
      <c r="E1652" s="31">
        <v>0.72099999999999997</v>
      </c>
      <c r="F1652" s="31">
        <v>0.115</v>
      </c>
      <c r="G1652" s="31">
        <v>0.14499999999999999</v>
      </c>
      <c r="H1652" s="31">
        <v>0.29399999999999998</v>
      </c>
      <c r="I1652" s="31">
        <v>0.42799999999999999</v>
      </c>
      <c r="J1652" s="31">
        <v>0.734848485</v>
      </c>
      <c r="K1652" s="31">
        <v>1.9E-2</v>
      </c>
      <c r="L1652" s="29">
        <f t="shared" si="25"/>
        <v>3.0570846075433229</v>
      </c>
    </row>
    <row r="1653" spans="1:12" x14ac:dyDescent="0.2">
      <c r="A1653">
        <v>4470</v>
      </c>
      <c r="B1653" s="43">
        <v>220</v>
      </c>
      <c r="C1653" s="43">
        <v>220</v>
      </c>
      <c r="D1653" s="43">
        <v>105</v>
      </c>
      <c r="E1653" s="31">
        <v>0.47699999999999998</v>
      </c>
      <c r="F1653" s="31">
        <v>0.223</v>
      </c>
      <c r="G1653" s="31">
        <v>0.29099999999999998</v>
      </c>
      <c r="H1653" s="31">
        <v>0.22700000000000001</v>
      </c>
      <c r="I1653" s="31">
        <v>0.25</v>
      </c>
      <c r="J1653" s="31">
        <v>0.48165137600000002</v>
      </c>
      <c r="K1653" s="31">
        <v>8.9999999999999993E-3</v>
      </c>
      <c r="L1653" s="29">
        <f t="shared" si="25"/>
        <v>2.5085771947527746</v>
      </c>
    </row>
    <row r="1654" spans="1:12" x14ac:dyDescent="0.2">
      <c r="A1654">
        <v>4471</v>
      </c>
      <c r="B1654" s="43">
        <v>272</v>
      </c>
      <c r="C1654" s="43">
        <v>272</v>
      </c>
      <c r="D1654" s="43">
        <v>228</v>
      </c>
      <c r="E1654" s="31">
        <v>0.83799999999999997</v>
      </c>
      <c r="F1654" s="31">
        <v>4.3999999999999997E-2</v>
      </c>
      <c r="G1654" s="31">
        <v>0.11799999999999999</v>
      </c>
      <c r="H1654" s="31">
        <v>0.221</v>
      </c>
      <c r="I1654" s="31">
        <v>0.61799999999999999</v>
      </c>
      <c r="J1654" s="31">
        <v>0.83823529399999996</v>
      </c>
      <c r="K1654" s="31">
        <v>0</v>
      </c>
      <c r="L1654" s="29">
        <f t="shared" si="25"/>
        <v>3.415</v>
      </c>
    </row>
    <row r="1655" spans="1:12" x14ac:dyDescent="0.2">
      <c r="A1655">
        <v>4472</v>
      </c>
      <c r="B1655" s="43">
        <v>219</v>
      </c>
      <c r="C1655" s="43">
        <v>219</v>
      </c>
      <c r="D1655" s="43">
        <v>116</v>
      </c>
      <c r="E1655" s="31">
        <v>0.53</v>
      </c>
      <c r="F1655" s="31">
        <v>0.16900000000000001</v>
      </c>
      <c r="G1655" s="31">
        <v>0.27900000000000003</v>
      </c>
      <c r="H1655" s="31">
        <v>0.24199999999999999</v>
      </c>
      <c r="I1655" s="31">
        <v>0.28799999999999998</v>
      </c>
      <c r="J1655" s="31">
        <v>0.54205607499999997</v>
      </c>
      <c r="K1655" s="31">
        <v>2.3E-2</v>
      </c>
      <c r="L1655" s="29">
        <f t="shared" si="25"/>
        <v>2.6663254861821906</v>
      </c>
    </row>
    <row r="1656" spans="1:12" x14ac:dyDescent="0.2">
      <c r="A1656">
        <v>4473</v>
      </c>
      <c r="B1656" s="43">
        <v>412</v>
      </c>
      <c r="C1656" s="43">
        <v>412</v>
      </c>
      <c r="D1656" s="43">
        <v>240</v>
      </c>
      <c r="E1656" s="31">
        <v>0.58299999999999996</v>
      </c>
      <c r="F1656" s="31">
        <v>0.17</v>
      </c>
      <c r="G1656" s="31">
        <v>0.216</v>
      </c>
      <c r="H1656" s="31">
        <v>0.22800000000000001</v>
      </c>
      <c r="I1656" s="31">
        <v>0.35399999999999998</v>
      </c>
      <c r="J1656" s="31">
        <v>0.60150375899999997</v>
      </c>
      <c r="K1656" s="31">
        <v>3.2000000000000001E-2</v>
      </c>
      <c r="L1656" s="29">
        <f t="shared" si="25"/>
        <v>2.7913223140495869</v>
      </c>
    </row>
    <row r="1657" spans="1:12" x14ac:dyDescent="0.2">
      <c r="A1657">
        <v>4474</v>
      </c>
      <c r="B1657" s="43">
        <v>402</v>
      </c>
      <c r="C1657" s="43">
        <v>402</v>
      </c>
      <c r="D1657" s="43">
        <v>161</v>
      </c>
      <c r="E1657" s="31">
        <v>0.4</v>
      </c>
      <c r="F1657" s="31">
        <v>0.318</v>
      </c>
      <c r="G1657" s="31">
        <v>0.26100000000000001</v>
      </c>
      <c r="H1657" s="31">
        <v>0.246</v>
      </c>
      <c r="I1657" s="31">
        <v>0.154</v>
      </c>
      <c r="J1657" s="31">
        <v>0.40862944200000001</v>
      </c>
      <c r="K1657" s="31">
        <v>0.02</v>
      </c>
      <c r="L1657" s="29">
        <f t="shared" si="25"/>
        <v>2.2387755102040816</v>
      </c>
    </row>
    <row r="1658" spans="1:12" x14ac:dyDescent="0.2">
      <c r="A1658">
        <v>4475</v>
      </c>
      <c r="B1658" s="43">
        <v>288</v>
      </c>
      <c r="C1658" s="43">
        <v>288</v>
      </c>
      <c r="D1658" s="43">
        <v>131</v>
      </c>
      <c r="E1658" s="31">
        <v>0.45500000000000002</v>
      </c>
      <c r="F1658" s="31">
        <v>0.28499999999999998</v>
      </c>
      <c r="G1658" s="31">
        <v>0.23300000000000001</v>
      </c>
      <c r="H1658" s="31">
        <v>0.21199999999999999</v>
      </c>
      <c r="I1658" s="31">
        <v>0.24299999999999999</v>
      </c>
      <c r="J1658" s="31">
        <v>0.46785714299999998</v>
      </c>
      <c r="K1658" s="31">
        <v>2.8000000000000001E-2</v>
      </c>
      <c r="L1658" s="29">
        <f t="shared" si="25"/>
        <v>2.4269547325102883</v>
      </c>
    </row>
    <row r="1659" spans="1:12" x14ac:dyDescent="0.2">
      <c r="A1659">
        <v>4477</v>
      </c>
      <c r="B1659" s="43">
        <v>174</v>
      </c>
      <c r="C1659" s="43">
        <v>174</v>
      </c>
      <c r="D1659" s="43">
        <v>73</v>
      </c>
      <c r="E1659" s="31">
        <v>0.42</v>
      </c>
      <c r="F1659" s="31">
        <v>0.27</v>
      </c>
      <c r="G1659" s="31">
        <v>0.28699999999999998</v>
      </c>
      <c r="H1659" s="31">
        <v>0.29299999999999998</v>
      </c>
      <c r="I1659" s="31">
        <v>0.126</v>
      </c>
      <c r="J1659" s="31">
        <v>0.429411765</v>
      </c>
      <c r="K1659" s="31">
        <v>2.3E-2</v>
      </c>
      <c r="L1659" s="29">
        <f t="shared" si="25"/>
        <v>2.2794268167860796</v>
      </c>
    </row>
    <row r="1660" spans="1:12" x14ac:dyDescent="0.2">
      <c r="A1660">
        <v>4478</v>
      </c>
      <c r="B1660" s="43">
        <v>149</v>
      </c>
      <c r="C1660" s="43">
        <v>149</v>
      </c>
      <c r="D1660" s="43">
        <v>81</v>
      </c>
      <c r="E1660" s="31">
        <v>0.54400000000000004</v>
      </c>
      <c r="F1660" s="31">
        <v>0.14099999999999999</v>
      </c>
      <c r="G1660" s="31">
        <v>0.28899999999999998</v>
      </c>
      <c r="H1660" s="31">
        <v>0.32900000000000001</v>
      </c>
      <c r="I1660" s="31">
        <v>0.215</v>
      </c>
      <c r="J1660" s="31">
        <v>0.55862069000000003</v>
      </c>
      <c r="K1660" s="31">
        <v>2.7E-2</v>
      </c>
      <c r="L1660" s="29">
        <f t="shared" si="25"/>
        <v>2.6372045220966083</v>
      </c>
    </row>
    <row r="1661" spans="1:12" x14ac:dyDescent="0.2">
      <c r="A1661">
        <v>4479</v>
      </c>
      <c r="B1661" s="43">
        <v>453</v>
      </c>
      <c r="C1661" s="43">
        <v>453</v>
      </c>
      <c r="D1661" s="43">
        <v>144</v>
      </c>
      <c r="E1661" s="31">
        <v>0.318</v>
      </c>
      <c r="F1661" s="31">
        <v>0.32900000000000001</v>
      </c>
      <c r="G1661" s="31">
        <v>0.34699999999999998</v>
      </c>
      <c r="H1661" s="31">
        <v>0.22500000000000001</v>
      </c>
      <c r="I1661" s="31">
        <v>9.2999999999999999E-2</v>
      </c>
      <c r="J1661" s="31">
        <v>0.32</v>
      </c>
      <c r="K1661" s="31">
        <v>7.0000000000000001E-3</v>
      </c>
      <c r="L1661" s="29">
        <f t="shared" si="25"/>
        <v>2.0845921450151055</v>
      </c>
    </row>
    <row r="1662" spans="1:12" x14ac:dyDescent="0.2">
      <c r="A1662">
        <v>4480</v>
      </c>
      <c r="B1662" s="43">
        <v>218</v>
      </c>
      <c r="C1662" s="43">
        <v>218</v>
      </c>
      <c r="D1662" s="43">
        <v>82</v>
      </c>
      <c r="E1662" s="31">
        <v>0.376</v>
      </c>
      <c r="F1662" s="31">
        <v>0.35299999999999998</v>
      </c>
      <c r="G1662" s="31">
        <v>0.248</v>
      </c>
      <c r="H1662" s="31">
        <v>0.20200000000000001</v>
      </c>
      <c r="I1662" s="31">
        <v>0.17399999999999999</v>
      </c>
      <c r="J1662" s="31">
        <v>0.38497652599999999</v>
      </c>
      <c r="K1662" s="31">
        <v>2.3E-2</v>
      </c>
      <c r="L1662" s="29">
        <f t="shared" si="25"/>
        <v>2.2016376663254862</v>
      </c>
    </row>
    <row r="1663" spans="1:12" x14ac:dyDescent="0.2">
      <c r="A1663">
        <v>4481</v>
      </c>
      <c r="B1663" s="43">
        <v>203</v>
      </c>
      <c r="C1663" s="43">
        <v>203</v>
      </c>
      <c r="D1663" s="43">
        <v>94</v>
      </c>
      <c r="E1663" s="31">
        <v>0.46300000000000002</v>
      </c>
      <c r="F1663" s="31">
        <v>0.217</v>
      </c>
      <c r="G1663" s="31">
        <v>0.315</v>
      </c>
      <c r="H1663" s="31">
        <v>0.21199999999999999</v>
      </c>
      <c r="I1663" s="31">
        <v>0.251</v>
      </c>
      <c r="J1663" s="31">
        <v>0.46534653500000001</v>
      </c>
      <c r="K1663" s="31">
        <v>5.0000000000000001E-3</v>
      </c>
      <c r="L1663" s="29">
        <f t="shared" si="25"/>
        <v>2.499497487437186</v>
      </c>
    </row>
    <row r="1664" spans="1:12" x14ac:dyDescent="0.2">
      <c r="A1664">
        <v>4482</v>
      </c>
      <c r="B1664" s="43">
        <v>238</v>
      </c>
      <c r="C1664" s="43">
        <v>238</v>
      </c>
      <c r="D1664" s="43">
        <v>93</v>
      </c>
      <c r="E1664" s="31">
        <v>0.39100000000000001</v>
      </c>
      <c r="F1664" s="31">
        <v>0.32800000000000001</v>
      </c>
      <c r="G1664" s="31">
        <v>0.27700000000000002</v>
      </c>
      <c r="H1664" s="31">
        <v>0.25600000000000001</v>
      </c>
      <c r="I1664" s="31">
        <v>0.13400000000000001</v>
      </c>
      <c r="J1664" s="31">
        <v>0.392405063</v>
      </c>
      <c r="K1664" s="31">
        <v>4.0000000000000001E-3</v>
      </c>
      <c r="L1664" s="29">
        <f t="shared" si="25"/>
        <v>2.1947791164658632</v>
      </c>
    </row>
    <row r="1665" spans="1:12" x14ac:dyDescent="0.2">
      <c r="A1665">
        <v>4483</v>
      </c>
      <c r="B1665" s="43">
        <v>262</v>
      </c>
      <c r="C1665" s="43">
        <v>262</v>
      </c>
      <c r="D1665" s="43">
        <v>143</v>
      </c>
      <c r="E1665" s="31">
        <v>0.54600000000000004</v>
      </c>
      <c r="F1665" s="31">
        <v>0.17899999999999999</v>
      </c>
      <c r="G1665" s="31">
        <v>0.27100000000000002</v>
      </c>
      <c r="H1665" s="31">
        <v>0.27500000000000002</v>
      </c>
      <c r="I1665" s="31">
        <v>0.27100000000000002</v>
      </c>
      <c r="J1665" s="31">
        <v>0.54789272</v>
      </c>
      <c r="K1665" s="31">
        <v>4.0000000000000001E-3</v>
      </c>
      <c r="L1665" s="29">
        <f t="shared" si="25"/>
        <v>2.6405622489959844</v>
      </c>
    </row>
    <row r="1666" spans="1:12" x14ac:dyDescent="0.2">
      <c r="A1666">
        <v>4484</v>
      </c>
      <c r="B1666" s="43">
        <v>411</v>
      </c>
      <c r="C1666" s="43">
        <v>411</v>
      </c>
      <c r="D1666" s="43">
        <v>138</v>
      </c>
      <c r="E1666" s="31">
        <v>0.33600000000000002</v>
      </c>
      <c r="F1666" s="31">
        <v>0.34799999999999998</v>
      </c>
      <c r="G1666" s="31">
        <v>0.26</v>
      </c>
      <c r="H1666" s="31">
        <v>0.18</v>
      </c>
      <c r="I1666" s="31">
        <v>0.156</v>
      </c>
      <c r="J1666" s="31">
        <v>0.35567010300000002</v>
      </c>
      <c r="K1666" s="31">
        <v>5.6000000000000001E-2</v>
      </c>
      <c r="L1666" s="29">
        <f t="shared" si="25"/>
        <v>2.152542372881356</v>
      </c>
    </row>
    <row r="1667" spans="1:12" x14ac:dyDescent="0.2">
      <c r="A1667">
        <v>4485</v>
      </c>
      <c r="B1667" s="43">
        <v>557</v>
      </c>
      <c r="C1667" s="43">
        <v>557</v>
      </c>
      <c r="D1667" s="43">
        <v>279</v>
      </c>
      <c r="E1667" s="31">
        <v>0.501</v>
      </c>
      <c r="F1667" s="31">
        <v>0.246</v>
      </c>
      <c r="G1667" s="31">
        <v>0.224</v>
      </c>
      <c r="H1667" s="31">
        <v>0.17799999999999999</v>
      </c>
      <c r="I1667" s="31">
        <v>0.32300000000000001</v>
      </c>
      <c r="J1667" s="31">
        <v>0.515711645</v>
      </c>
      <c r="K1667" s="31">
        <v>2.9000000000000001E-2</v>
      </c>
      <c r="L1667" s="29">
        <f t="shared" ref="L1667:L1730" si="26">(F1667+2*G1667+3*H1667+4*I1667)/(1-K1667)</f>
        <v>2.5952626158599381</v>
      </c>
    </row>
    <row r="1668" spans="1:12" x14ac:dyDescent="0.2">
      <c r="A1668">
        <v>4486</v>
      </c>
      <c r="B1668" s="43">
        <v>200</v>
      </c>
      <c r="C1668" s="43">
        <v>200</v>
      </c>
      <c r="D1668" s="43">
        <v>97</v>
      </c>
      <c r="E1668" s="31">
        <v>0.48499999999999999</v>
      </c>
      <c r="F1668" s="31">
        <v>0.2</v>
      </c>
      <c r="G1668" s="31">
        <v>0.31</v>
      </c>
      <c r="H1668" s="31">
        <v>0.28499999999999998</v>
      </c>
      <c r="I1668" s="31">
        <v>0.2</v>
      </c>
      <c r="J1668" s="31">
        <v>0.48743718600000002</v>
      </c>
      <c r="K1668" s="31">
        <v>5.0000000000000001E-3</v>
      </c>
      <c r="L1668" s="29">
        <f t="shared" si="26"/>
        <v>2.4874371859296485</v>
      </c>
    </row>
    <row r="1669" spans="1:12" x14ac:dyDescent="0.2">
      <c r="A1669">
        <v>4487</v>
      </c>
      <c r="B1669" s="43">
        <v>268</v>
      </c>
      <c r="C1669" s="43">
        <v>268</v>
      </c>
      <c r="D1669" s="43">
        <v>160</v>
      </c>
      <c r="E1669" s="31">
        <v>0.59699999999999998</v>
      </c>
      <c r="F1669" s="31">
        <v>0.14599999999999999</v>
      </c>
      <c r="G1669" s="31">
        <v>0.25700000000000001</v>
      </c>
      <c r="H1669" s="31">
        <v>0.26100000000000001</v>
      </c>
      <c r="I1669" s="31">
        <v>0.33600000000000002</v>
      </c>
      <c r="J1669" s="31">
        <v>0.59701492499999997</v>
      </c>
      <c r="K1669" s="31">
        <v>0</v>
      </c>
      <c r="L1669" s="29">
        <f t="shared" si="26"/>
        <v>2.7869999999999999</v>
      </c>
    </row>
    <row r="1670" spans="1:12" x14ac:dyDescent="0.2">
      <c r="A1670">
        <v>4489</v>
      </c>
      <c r="B1670" s="43">
        <v>276</v>
      </c>
      <c r="C1670" s="43">
        <v>276</v>
      </c>
      <c r="D1670" s="43">
        <v>164</v>
      </c>
      <c r="E1670" s="31">
        <v>0.59399999999999997</v>
      </c>
      <c r="F1670" s="31">
        <v>0.13400000000000001</v>
      </c>
      <c r="G1670" s="31">
        <v>0.26800000000000002</v>
      </c>
      <c r="H1670" s="31">
        <v>0.30099999999999999</v>
      </c>
      <c r="I1670" s="31">
        <v>0.29299999999999998</v>
      </c>
      <c r="J1670" s="31">
        <v>0.59636363599999997</v>
      </c>
      <c r="K1670" s="31">
        <v>4.0000000000000001E-3</v>
      </c>
      <c r="L1670" s="29">
        <f t="shared" si="26"/>
        <v>2.7560240963855422</v>
      </c>
    </row>
    <row r="1671" spans="1:12" x14ac:dyDescent="0.2">
      <c r="A1671">
        <v>4490</v>
      </c>
      <c r="B1671" s="43">
        <v>236</v>
      </c>
      <c r="C1671" s="43">
        <v>236</v>
      </c>
      <c r="D1671" s="43">
        <v>37</v>
      </c>
      <c r="E1671" s="31">
        <v>0.157</v>
      </c>
      <c r="F1671" s="31">
        <v>0.55900000000000005</v>
      </c>
      <c r="G1671" s="31">
        <v>0.26700000000000002</v>
      </c>
      <c r="H1671" s="31">
        <v>0.123</v>
      </c>
      <c r="I1671" s="31">
        <v>3.4000000000000002E-2</v>
      </c>
      <c r="J1671" s="31">
        <v>0.159482759</v>
      </c>
      <c r="K1671" s="31">
        <v>1.7000000000000001E-2</v>
      </c>
      <c r="L1671" s="29">
        <f t="shared" si="26"/>
        <v>1.6256358087487284</v>
      </c>
    </row>
    <row r="1672" spans="1:12" x14ac:dyDescent="0.2">
      <c r="A1672">
        <v>4491</v>
      </c>
      <c r="B1672" s="43">
        <v>410</v>
      </c>
      <c r="C1672" s="43">
        <v>410</v>
      </c>
      <c r="D1672" s="43">
        <v>201</v>
      </c>
      <c r="E1672" s="31">
        <v>0.49</v>
      </c>
      <c r="F1672" s="31">
        <v>0.24399999999999999</v>
      </c>
      <c r="G1672" s="31">
        <v>0.24399999999999999</v>
      </c>
      <c r="H1672" s="31">
        <v>0.26100000000000001</v>
      </c>
      <c r="I1672" s="31">
        <v>0.22900000000000001</v>
      </c>
      <c r="J1672" s="31">
        <v>0.50124688299999998</v>
      </c>
      <c r="K1672" s="31">
        <v>2.1999999999999999E-2</v>
      </c>
      <c r="L1672" s="29">
        <f t="shared" si="26"/>
        <v>2.4856850715746424</v>
      </c>
    </row>
    <row r="1673" spans="1:12" x14ac:dyDescent="0.2">
      <c r="A1673">
        <v>4492</v>
      </c>
      <c r="B1673" s="43">
        <v>360</v>
      </c>
      <c r="C1673" s="43">
        <v>360</v>
      </c>
      <c r="D1673" s="43">
        <v>151</v>
      </c>
      <c r="E1673" s="31">
        <v>0.41899999999999998</v>
      </c>
      <c r="F1673" s="31">
        <v>0.311</v>
      </c>
      <c r="G1673" s="31">
        <v>0.21099999999999999</v>
      </c>
      <c r="H1673" s="31">
        <v>0.222</v>
      </c>
      <c r="I1673" s="31">
        <v>0.19700000000000001</v>
      </c>
      <c r="J1673" s="31">
        <v>0.44542772899999999</v>
      </c>
      <c r="K1673" s="31">
        <v>5.8000000000000003E-2</v>
      </c>
      <c r="L1673" s="29">
        <f t="shared" si="26"/>
        <v>2.3216560509554145</v>
      </c>
    </row>
    <row r="1674" spans="1:12" x14ac:dyDescent="0.2">
      <c r="A1674">
        <v>4493</v>
      </c>
      <c r="B1674" s="43">
        <v>343</v>
      </c>
      <c r="C1674" s="43">
        <v>343</v>
      </c>
      <c r="D1674" s="43">
        <v>287</v>
      </c>
      <c r="E1674" s="31">
        <v>0.83699999999999997</v>
      </c>
      <c r="F1674" s="31">
        <v>6.0999999999999999E-2</v>
      </c>
      <c r="G1674" s="31">
        <v>0.10199999999999999</v>
      </c>
      <c r="H1674" s="31">
        <v>0.251</v>
      </c>
      <c r="I1674" s="31">
        <v>0.58599999999999997</v>
      </c>
      <c r="J1674" s="31">
        <v>0.836734694</v>
      </c>
      <c r="K1674" s="31">
        <v>0</v>
      </c>
      <c r="L1674" s="29">
        <f t="shared" si="26"/>
        <v>3.3620000000000001</v>
      </c>
    </row>
    <row r="1675" spans="1:12" x14ac:dyDescent="0.2">
      <c r="A1675">
        <v>4494</v>
      </c>
      <c r="B1675" s="43">
        <v>184</v>
      </c>
      <c r="C1675" s="43">
        <v>184</v>
      </c>
      <c r="D1675" s="43">
        <v>70</v>
      </c>
      <c r="E1675" s="31">
        <v>0.38</v>
      </c>
      <c r="F1675" s="31">
        <v>0.28299999999999997</v>
      </c>
      <c r="G1675" s="31">
        <v>0.33700000000000002</v>
      </c>
      <c r="H1675" s="31">
        <v>0.26100000000000001</v>
      </c>
      <c r="I1675" s="31">
        <v>0.12</v>
      </c>
      <c r="J1675" s="31">
        <v>0.380434783</v>
      </c>
      <c r="K1675" s="31">
        <v>0</v>
      </c>
      <c r="L1675" s="29">
        <f t="shared" si="26"/>
        <v>2.2200000000000002</v>
      </c>
    </row>
    <row r="1676" spans="1:12" x14ac:dyDescent="0.2">
      <c r="A1676">
        <v>4495</v>
      </c>
      <c r="B1676" s="43">
        <v>541</v>
      </c>
      <c r="C1676" s="43">
        <v>541</v>
      </c>
      <c r="D1676" s="43">
        <v>410</v>
      </c>
      <c r="E1676" s="31">
        <v>0.75800000000000001</v>
      </c>
      <c r="F1676" s="31">
        <v>3.9E-2</v>
      </c>
      <c r="G1676" s="31">
        <v>0.15</v>
      </c>
      <c r="H1676" s="31">
        <v>0.24399999999999999</v>
      </c>
      <c r="I1676" s="31">
        <v>0.51400000000000001</v>
      </c>
      <c r="J1676" s="31">
        <v>0.80078125</v>
      </c>
      <c r="K1676" s="31">
        <v>5.3999999999999999E-2</v>
      </c>
      <c r="L1676" s="29">
        <f t="shared" si="26"/>
        <v>3.3054968287526427</v>
      </c>
    </row>
    <row r="1677" spans="1:12" x14ac:dyDescent="0.2">
      <c r="A1677">
        <v>4496</v>
      </c>
      <c r="B1677" s="43">
        <v>401</v>
      </c>
      <c r="C1677" s="43">
        <v>401</v>
      </c>
      <c r="D1677" s="43">
        <v>223</v>
      </c>
      <c r="E1677" s="31">
        <v>0.55600000000000005</v>
      </c>
      <c r="F1677" s="31">
        <v>0.16700000000000001</v>
      </c>
      <c r="G1677" s="31">
        <v>0.25700000000000001</v>
      </c>
      <c r="H1677" s="31">
        <v>0.27900000000000003</v>
      </c>
      <c r="I1677" s="31">
        <v>0.27700000000000002</v>
      </c>
      <c r="J1677" s="31">
        <v>0.56743002499999995</v>
      </c>
      <c r="K1677" s="31">
        <v>0.02</v>
      </c>
      <c r="L1677" s="29">
        <f t="shared" si="26"/>
        <v>2.6795918367346943</v>
      </c>
    </row>
    <row r="1678" spans="1:12" x14ac:dyDescent="0.2">
      <c r="A1678">
        <v>4497</v>
      </c>
      <c r="B1678" s="43">
        <v>401</v>
      </c>
      <c r="C1678" s="43">
        <v>401</v>
      </c>
      <c r="D1678" s="43">
        <v>160</v>
      </c>
      <c r="E1678" s="31">
        <v>0.39900000000000002</v>
      </c>
      <c r="F1678" s="31">
        <v>0.27700000000000002</v>
      </c>
      <c r="G1678" s="31">
        <v>0.32400000000000001</v>
      </c>
      <c r="H1678" s="31">
        <v>0.28399999999999997</v>
      </c>
      <c r="I1678" s="31">
        <v>0.115</v>
      </c>
      <c r="J1678" s="31">
        <v>0.39900249399999999</v>
      </c>
      <c r="K1678" s="31">
        <v>0</v>
      </c>
      <c r="L1678" s="29">
        <f t="shared" si="26"/>
        <v>2.2370000000000001</v>
      </c>
    </row>
    <row r="1679" spans="1:12" x14ac:dyDescent="0.2">
      <c r="A1679">
        <v>4498</v>
      </c>
      <c r="B1679" s="43">
        <v>814</v>
      </c>
      <c r="C1679" s="43">
        <v>814</v>
      </c>
      <c r="D1679" s="43">
        <v>279</v>
      </c>
      <c r="E1679" s="31">
        <v>0.34300000000000003</v>
      </c>
      <c r="F1679" s="31">
        <v>0.32100000000000001</v>
      </c>
      <c r="G1679" s="31">
        <v>0.27800000000000002</v>
      </c>
      <c r="H1679" s="31">
        <v>0.16500000000000001</v>
      </c>
      <c r="I1679" s="31">
        <v>0.17799999999999999</v>
      </c>
      <c r="J1679" s="31">
        <v>0.36422976499999998</v>
      </c>
      <c r="K1679" s="31">
        <v>5.8999999999999997E-2</v>
      </c>
      <c r="L1679" s="29">
        <f t="shared" si="26"/>
        <v>2.2146652497343244</v>
      </c>
    </row>
    <row r="1680" spans="1:12" x14ac:dyDescent="0.2">
      <c r="A1680">
        <v>4499</v>
      </c>
      <c r="B1680" s="43">
        <v>301</v>
      </c>
      <c r="C1680" s="43">
        <v>301</v>
      </c>
      <c r="D1680" s="43">
        <v>223</v>
      </c>
      <c r="E1680" s="31">
        <v>0.74099999999999999</v>
      </c>
      <c r="F1680" s="31">
        <v>0.08</v>
      </c>
      <c r="G1680" s="31">
        <v>0.153</v>
      </c>
      <c r="H1680" s="31">
        <v>0.28599999999999998</v>
      </c>
      <c r="I1680" s="31">
        <v>0.45500000000000002</v>
      </c>
      <c r="J1680" s="31">
        <v>0.76109214999999997</v>
      </c>
      <c r="K1680" s="31">
        <v>2.7E-2</v>
      </c>
      <c r="L1680" s="29">
        <f t="shared" si="26"/>
        <v>3.1490236382322716</v>
      </c>
    </row>
    <row r="1681" spans="1:12" x14ac:dyDescent="0.2">
      <c r="A1681">
        <v>4500</v>
      </c>
      <c r="B1681" s="43">
        <v>223</v>
      </c>
      <c r="C1681" s="43">
        <v>223</v>
      </c>
      <c r="D1681" s="43">
        <v>93</v>
      </c>
      <c r="E1681" s="31">
        <v>0.41699999999999998</v>
      </c>
      <c r="F1681" s="31">
        <v>0.26</v>
      </c>
      <c r="G1681" s="31">
        <v>0.26500000000000001</v>
      </c>
      <c r="H1681" s="31">
        <v>0.19700000000000001</v>
      </c>
      <c r="I1681" s="31">
        <v>0.22</v>
      </c>
      <c r="J1681" s="31">
        <v>0.44285714300000001</v>
      </c>
      <c r="K1681" s="31">
        <v>5.8000000000000003E-2</v>
      </c>
      <c r="L1681" s="29">
        <f t="shared" si="26"/>
        <v>2.4002123142250533</v>
      </c>
    </row>
    <row r="1682" spans="1:12" x14ac:dyDescent="0.2">
      <c r="A1682">
        <v>4501</v>
      </c>
      <c r="B1682" s="43">
        <v>204</v>
      </c>
      <c r="C1682" s="43">
        <v>204</v>
      </c>
      <c r="D1682" s="43">
        <v>95</v>
      </c>
      <c r="E1682" s="31">
        <v>0.46600000000000003</v>
      </c>
      <c r="F1682" s="31">
        <v>0.20599999999999999</v>
      </c>
      <c r="G1682" s="31">
        <v>0.28899999999999998</v>
      </c>
      <c r="H1682" s="31">
        <v>0.23499999999999999</v>
      </c>
      <c r="I1682" s="31">
        <v>0.23</v>
      </c>
      <c r="J1682" s="31">
        <v>0.48469387800000002</v>
      </c>
      <c r="K1682" s="31">
        <v>3.9E-2</v>
      </c>
      <c r="L1682" s="29">
        <f t="shared" si="26"/>
        <v>2.5067637877211237</v>
      </c>
    </row>
    <row r="1683" spans="1:12" x14ac:dyDescent="0.2">
      <c r="A1683">
        <v>4502</v>
      </c>
      <c r="B1683" s="43">
        <v>733</v>
      </c>
      <c r="C1683" s="43">
        <v>733</v>
      </c>
      <c r="D1683" s="43">
        <v>428</v>
      </c>
      <c r="E1683" s="31">
        <v>0.58399999999999996</v>
      </c>
      <c r="F1683" s="31">
        <v>0.16500000000000001</v>
      </c>
      <c r="G1683" s="31">
        <v>0.23899999999999999</v>
      </c>
      <c r="H1683" s="31">
        <v>0.29199999999999998</v>
      </c>
      <c r="I1683" s="31">
        <v>0.29199999999999998</v>
      </c>
      <c r="J1683" s="31">
        <v>0.59116022099999999</v>
      </c>
      <c r="K1683" s="31">
        <v>1.2E-2</v>
      </c>
      <c r="L1683" s="29">
        <f t="shared" si="26"/>
        <v>2.7196356275303644</v>
      </c>
    </row>
    <row r="1684" spans="1:12" x14ac:dyDescent="0.2">
      <c r="A1684">
        <v>4503</v>
      </c>
      <c r="B1684" s="43">
        <v>667</v>
      </c>
      <c r="C1684" s="43">
        <v>667</v>
      </c>
      <c r="D1684" s="43">
        <v>129</v>
      </c>
      <c r="E1684" s="31">
        <v>0.193</v>
      </c>
      <c r="F1684" s="31">
        <v>0.505</v>
      </c>
      <c r="G1684" s="31">
        <v>0.25900000000000001</v>
      </c>
      <c r="H1684" s="31">
        <v>0.112</v>
      </c>
      <c r="I1684" s="31">
        <v>8.1000000000000003E-2</v>
      </c>
      <c r="J1684" s="31">
        <v>0.20187793400000001</v>
      </c>
      <c r="K1684" s="31">
        <v>4.2000000000000003E-2</v>
      </c>
      <c r="L1684" s="29">
        <f t="shared" si="26"/>
        <v>1.7567849686847603</v>
      </c>
    </row>
    <row r="1685" spans="1:12" x14ac:dyDescent="0.2">
      <c r="A1685">
        <v>4504</v>
      </c>
      <c r="B1685" s="43">
        <v>455</v>
      </c>
      <c r="C1685" s="43">
        <v>455</v>
      </c>
      <c r="D1685" s="43">
        <v>202</v>
      </c>
      <c r="E1685" s="31">
        <v>0.44400000000000001</v>
      </c>
      <c r="F1685" s="31">
        <v>0.27900000000000003</v>
      </c>
      <c r="G1685" s="31">
        <v>0.24</v>
      </c>
      <c r="H1685" s="31">
        <v>0.248</v>
      </c>
      <c r="I1685" s="31">
        <v>0.19600000000000001</v>
      </c>
      <c r="J1685" s="31">
        <v>0.46118721499999998</v>
      </c>
      <c r="K1685" s="31">
        <v>3.6999999999999998E-2</v>
      </c>
      <c r="L1685" s="29">
        <f t="shared" si="26"/>
        <v>2.3748701973001038</v>
      </c>
    </row>
    <row r="1686" spans="1:12" x14ac:dyDescent="0.2">
      <c r="A1686">
        <v>4505</v>
      </c>
      <c r="B1686" s="43">
        <v>537</v>
      </c>
      <c r="C1686" s="43">
        <v>537</v>
      </c>
      <c r="D1686" s="43">
        <v>430</v>
      </c>
      <c r="E1686" s="31">
        <v>0.80100000000000005</v>
      </c>
      <c r="F1686" s="31">
        <v>4.1000000000000002E-2</v>
      </c>
      <c r="G1686" s="31">
        <v>0.13600000000000001</v>
      </c>
      <c r="H1686" s="31">
        <v>0.28499999999999998</v>
      </c>
      <c r="I1686" s="31">
        <v>0.51600000000000001</v>
      </c>
      <c r="J1686" s="31">
        <v>0.819047619</v>
      </c>
      <c r="K1686" s="31">
        <v>2.1999999999999999E-2</v>
      </c>
      <c r="L1686" s="29">
        <f t="shared" si="26"/>
        <v>3.3047034764826178</v>
      </c>
    </row>
    <row r="1687" spans="1:12" x14ac:dyDescent="0.2">
      <c r="A1687">
        <v>4506</v>
      </c>
      <c r="B1687" s="43">
        <v>859</v>
      </c>
      <c r="C1687" s="43">
        <v>859</v>
      </c>
      <c r="D1687" s="43">
        <v>466</v>
      </c>
      <c r="E1687" s="31">
        <v>0.54200000000000004</v>
      </c>
      <c r="F1687" s="31">
        <v>0.187</v>
      </c>
      <c r="G1687" s="31">
        <v>0.255</v>
      </c>
      <c r="H1687" s="31">
        <v>0.23899999999999999</v>
      </c>
      <c r="I1687" s="31">
        <v>0.30399999999999999</v>
      </c>
      <c r="J1687" s="31">
        <v>0.55082742299999998</v>
      </c>
      <c r="K1687" s="31">
        <v>1.4999999999999999E-2</v>
      </c>
      <c r="L1687" s="29">
        <f t="shared" si="26"/>
        <v>2.6700507614213196</v>
      </c>
    </row>
    <row r="1688" spans="1:12" x14ac:dyDescent="0.2">
      <c r="A1688">
        <v>4508</v>
      </c>
      <c r="B1688" s="43">
        <v>818</v>
      </c>
      <c r="C1688" s="43">
        <v>818</v>
      </c>
      <c r="D1688" s="43">
        <v>607</v>
      </c>
      <c r="E1688" s="31">
        <v>0.74199999999999999</v>
      </c>
      <c r="F1688" s="31">
        <v>9.5000000000000001E-2</v>
      </c>
      <c r="G1688" s="31">
        <v>0.154</v>
      </c>
      <c r="H1688" s="31">
        <v>0.224</v>
      </c>
      <c r="I1688" s="31">
        <v>0.51800000000000002</v>
      </c>
      <c r="J1688" s="31">
        <v>0.74845869300000001</v>
      </c>
      <c r="K1688" s="31">
        <v>8.9999999999999993E-3</v>
      </c>
      <c r="L1688" s="29">
        <f t="shared" si="26"/>
        <v>3.1755802219979823</v>
      </c>
    </row>
    <row r="1689" spans="1:12" x14ac:dyDescent="0.2">
      <c r="A1689">
        <v>4509</v>
      </c>
      <c r="B1689" s="43">
        <v>587</v>
      </c>
      <c r="C1689" s="43">
        <v>587</v>
      </c>
      <c r="D1689" s="43">
        <v>299</v>
      </c>
      <c r="E1689" s="31">
        <v>0.50900000000000001</v>
      </c>
      <c r="F1689" s="31">
        <v>0.20599999999999999</v>
      </c>
      <c r="G1689" s="31">
        <v>0.26400000000000001</v>
      </c>
      <c r="H1689" s="31">
        <v>0.254</v>
      </c>
      <c r="I1689" s="31">
        <v>0.25600000000000001</v>
      </c>
      <c r="J1689" s="31">
        <v>0.52</v>
      </c>
      <c r="K1689" s="31">
        <v>0.02</v>
      </c>
      <c r="L1689" s="29">
        <f t="shared" si="26"/>
        <v>2.5714285714285716</v>
      </c>
    </row>
    <row r="1690" spans="1:12" x14ac:dyDescent="0.2">
      <c r="A1690">
        <v>4511</v>
      </c>
      <c r="B1690" s="43">
        <v>684</v>
      </c>
      <c r="C1690" s="43">
        <v>684</v>
      </c>
      <c r="D1690" s="43">
        <v>234</v>
      </c>
      <c r="E1690" s="31">
        <v>0.34200000000000003</v>
      </c>
      <c r="F1690" s="31">
        <v>0.39900000000000002</v>
      </c>
      <c r="G1690" s="31">
        <v>0.24099999999999999</v>
      </c>
      <c r="H1690" s="31">
        <v>0.161</v>
      </c>
      <c r="I1690" s="31">
        <v>0.18099999999999999</v>
      </c>
      <c r="J1690" s="31">
        <v>0.34821428599999998</v>
      </c>
      <c r="K1690" s="31">
        <v>1.7999999999999999E-2</v>
      </c>
      <c r="L1690" s="29">
        <f t="shared" si="26"/>
        <v>2.1262729124236253</v>
      </c>
    </row>
    <row r="1691" spans="1:12" x14ac:dyDescent="0.2">
      <c r="A1691">
        <v>4512</v>
      </c>
      <c r="B1691" s="43">
        <v>495</v>
      </c>
      <c r="C1691" s="43">
        <v>495</v>
      </c>
      <c r="D1691" s="43">
        <v>299</v>
      </c>
      <c r="E1691" s="31">
        <v>0.60399999999999998</v>
      </c>
      <c r="F1691" s="31">
        <v>0.14699999999999999</v>
      </c>
      <c r="G1691" s="31">
        <v>0.22800000000000001</v>
      </c>
      <c r="H1691" s="31">
        <v>0.23799999999999999</v>
      </c>
      <c r="I1691" s="31">
        <v>0.36599999999999999</v>
      </c>
      <c r="J1691" s="31">
        <v>0.61649484499999996</v>
      </c>
      <c r="K1691" s="31">
        <v>0.02</v>
      </c>
      <c r="L1691" s="29">
        <f t="shared" si="26"/>
        <v>2.8377551020408163</v>
      </c>
    </row>
    <row r="1692" spans="1:12" x14ac:dyDescent="0.2">
      <c r="A1692">
        <v>4513</v>
      </c>
      <c r="B1692" s="43">
        <v>288</v>
      </c>
      <c r="C1692" s="43">
        <v>288</v>
      </c>
      <c r="D1692" s="43">
        <v>199</v>
      </c>
      <c r="E1692" s="31">
        <v>0.69099999999999995</v>
      </c>
      <c r="F1692" s="31">
        <v>9.4E-2</v>
      </c>
      <c r="G1692" s="31">
        <v>0.20799999999999999</v>
      </c>
      <c r="H1692" s="31">
        <v>0.29899999999999999</v>
      </c>
      <c r="I1692" s="31">
        <v>0.39200000000000002</v>
      </c>
      <c r="J1692" s="31">
        <v>0.69580419599999999</v>
      </c>
      <c r="K1692" s="31">
        <v>7.0000000000000001E-3</v>
      </c>
      <c r="L1692" s="29">
        <f t="shared" si="26"/>
        <v>2.9959718026183286</v>
      </c>
    </row>
    <row r="1693" spans="1:12" x14ac:dyDescent="0.2">
      <c r="A1693">
        <v>4515</v>
      </c>
      <c r="B1693" s="43">
        <v>318</v>
      </c>
      <c r="C1693" s="43">
        <v>318</v>
      </c>
      <c r="D1693" s="43">
        <v>115</v>
      </c>
      <c r="E1693" s="31">
        <v>0.36199999999999999</v>
      </c>
      <c r="F1693" s="31">
        <v>0.32700000000000001</v>
      </c>
      <c r="G1693" s="31">
        <v>0.28299999999999997</v>
      </c>
      <c r="H1693" s="31">
        <v>0.223</v>
      </c>
      <c r="I1693" s="31">
        <v>0.13800000000000001</v>
      </c>
      <c r="J1693" s="31">
        <v>0.37216828499999999</v>
      </c>
      <c r="K1693" s="31">
        <v>2.8000000000000001E-2</v>
      </c>
      <c r="L1693" s="29">
        <f t="shared" si="26"/>
        <v>2.1748971193415638</v>
      </c>
    </row>
    <row r="1694" spans="1:12" x14ac:dyDescent="0.2">
      <c r="A1694">
        <v>4516</v>
      </c>
      <c r="B1694" s="43">
        <v>767</v>
      </c>
      <c r="C1694" s="43">
        <v>767</v>
      </c>
      <c r="D1694" s="43">
        <v>557</v>
      </c>
      <c r="E1694" s="31">
        <v>0.72599999999999998</v>
      </c>
      <c r="F1694" s="31">
        <v>9.4E-2</v>
      </c>
      <c r="G1694" s="31">
        <v>0.16700000000000001</v>
      </c>
      <c r="H1694" s="31">
        <v>0.246</v>
      </c>
      <c r="I1694" s="31">
        <v>0.48</v>
      </c>
      <c r="J1694" s="31">
        <v>0.73579920700000001</v>
      </c>
      <c r="K1694" s="31">
        <v>1.2999999999999999E-2</v>
      </c>
      <c r="L1694" s="29">
        <f t="shared" si="26"/>
        <v>3.1266464032421477</v>
      </c>
    </row>
    <row r="1695" spans="1:12" x14ac:dyDescent="0.2">
      <c r="A1695">
        <v>4517</v>
      </c>
      <c r="B1695" s="43">
        <v>235</v>
      </c>
      <c r="C1695" s="43">
        <v>235</v>
      </c>
      <c r="D1695" s="43">
        <v>148</v>
      </c>
      <c r="E1695" s="31">
        <v>0.63</v>
      </c>
      <c r="F1695" s="31">
        <v>0.123</v>
      </c>
      <c r="G1695" s="31">
        <v>0.23799999999999999</v>
      </c>
      <c r="H1695" s="31">
        <v>0.30599999999999999</v>
      </c>
      <c r="I1695" s="31">
        <v>0.32300000000000001</v>
      </c>
      <c r="J1695" s="31">
        <v>0.63519313300000002</v>
      </c>
      <c r="K1695" s="31">
        <v>8.9999999999999993E-3</v>
      </c>
      <c r="L1695" s="29">
        <f t="shared" si="26"/>
        <v>2.8345105953582244</v>
      </c>
    </row>
    <row r="1696" spans="1:12" x14ac:dyDescent="0.2">
      <c r="A1696">
        <v>4518</v>
      </c>
      <c r="B1696" s="43">
        <v>420</v>
      </c>
      <c r="C1696" s="43">
        <v>420</v>
      </c>
      <c r="D1696" s="43">
        <v>106</v>
      </c>
      <c r="E1696" s="31">
        <v>0.252</v>
      </c>
      <c r="F1696" s="31">
        <v>0.43099999999999999</v>
      </c>
      <c r="G1696" s="31">
        <v>0.317</v>
      </c>
      <c r="H1696" s="31">
        <v>0.20200000000000001</v>
      </c>
      <c r="I1696" s="31">
        <v>0.05</v>
      </c>
      <c r="J1696" s="31">
        <v>0.25238095199999999</v>
      </c>
      <c r="K1696" s="31">
        <v>0</v>
      </c>
      <c r="L1696" s="29">
        <f t="shared" si="26"/>
        <v>1.871</v>
      </c>
    </row>
    <row r="1697" spans="1:12" x14ac:dyDescent="0.2">
      <c r="A1697">
        <v>4519</v>
      </c>
      <c r="B1697" s="43">
        <v>602</v>
      </c>
      <c r="C1697" s="43">
        <v>602</v>
      </c>
      <c r="D1697" s="43">
        <v>291</v>
      </c>
      <c r="E1697" s="31">
        <v>0.48299999999999998</v>
      </c>
      <c r="F1697" s="31">
        <v>0.23300000000000001</v>
      </c>
      <c r="G1697" s="31">
        <v>0.27400000000000002</v>
      </c>
      <c r="H1697" s="31">
        <v>0.214</v>
      </c>
      <c r="I1697" s="31">
        <v>0.26900000000000002</v>
      </c>
      <c r="J1697" s="31">
        <v>0.48825503399999998</v>
      </c>
      <c r="K1697" s="31">
        <v>0.01</v>
      </c>
      <c r="L1697" s="29">
        <f t="shared" si="26"/>
        <v>2.5242424242424244</v>
      </c>
    </row>
    <row r="1698" spans="1:12" x14ac:dyDescent="0.2">
      <c r="A1698">
        <v>4520</v>
      </c>
      <c r="B1698" s="43">
        <v>364</v>
      </c>
      <c r="C1698" s="43">
        <v>364</v>
      </c>
      <c r="D1698" s="43">
        <v>99</v>
      </c>
      <c r="E1698" s="31">
        <v>0.27200000000000002</v>
      </c>
      <c r="F1698" s="31">
        <v>0.48399999999999999</v>
      </c>
      <c r="G1698" s="31">
        <v>0.24199999999999999</v>
      </c>
      <c r="H1698" s="31">
        <v>0.13200000000000001</v>
      </c>
      <c r="I1698" s="31">
        <v>0.14000000000000001</v>
      </c>
      <c r="J1698" s="31">
        <v>0.27272727299999999</v>
      </c>
      <c r="K1698" s="31">
        <v>3.0000000000000001E-3</v>
      </c>
      <c r="L1698" s="29">
        <f t="shared" si="26"/>
        <v>1.9297893681043128</v>
      </c>
    </row>
    <row r="1699" spans="1:12" x14ac:dyDescent="0.2">
      <c r="A1699">
        <v>4521</v>
      </c>
      <c r="B1699" s="43">
        <v>328</v>
      </c>
      <c r="C1699" s="43">
        <v>328</v>
      </c>
      <c r="D1699" s="43">
        <v>198</v>
      </c>
      <c r="E1699" s="31">
        <v>0.60399999999999998</v>
      </c>
      <c r="F1699" s="31">
        <v>0.122</v>
      </c>
      <c r="G1699" s="31">
        <v>0.26800000000000002</v>
      </c>
      <c r="H1699" s="31">
        <v>0.26200000000000001</v>
      </c>
      <c r="I1699" s="31">
        <v>0.34100000000000003</v>
      </c>
      <c r="J1699" s="31">
        <v>0.607361963</v>
      </c>
      <c r="K1699" s="31">
        <v>6.0000000000000001E-3</v>
      </c>
      <c r="L1699" s="29">
        <f t="shared" si="26"/>
        <v>2.8249496981891347</v>
      </c>
    </row>
    <row r="1700" spans="1:12" x14ac:dyDescent="0.2">
      <c r="A1700">
        <v>4523</v>
      </c>
      <c r="B1700" s="43">
        <v>394</v>
      </c>
      <c r="C1700" s="43">
        <v>394</v>
      </c>
      <c r="D1700" s="43">
        <v>80</v>
      </c>
      <c r="E1700" s="31">
        <v>0.20300000000000001</v>
      </c>
      <c r="F1700" s="31">
        <v>0.43099999999999999</v>
      </c>
      <c r="G1700" s="31">
        <v>0.27400000000000002</v>
      </c>
      <c r="H1700" s="31">
        <v>0.14699999999999999</v>
      </c>
      <c r="I1700" s="31">
        <v>5.6000000000000001E-2</v>
      </c>
      <c r="J1700" s="31">
        <v>0.22346368699999999</v>
      </c>
      <c r="K1700" s="31">
        <v>9.0999999999999998E-2</v>
      </c>
      <c r="L1700" s="29">
        <f t="shared" si="26"/>
        <v>1.8085808580858085</v>
      </c>
    </row>
    <row r="1701" spans="1:12" x14ac:dyDescent="0.2">
      <c r="A1701">
        <v>4525</v>
      </c>
      <c r="B1701" s="43">
        <v>193</v>
      </c>
      <c r="C1701" s="43">
        <v>193</v>
      </c>
      <c r="D1701" s="43">
        <v>134</v>
      </c>
      <c r="E1701" s="31">
        <v>0.69399999999999995</v>
      </c>
      <c r="F1701" s="31">
        <v>0.104</v>
      </c>
      <c r="G1701" s="31">
        <v>0.20200000000000001</v>
      </c>
      <c r="H1701" s="31">
        <v>0.33200000000000002</v>
      </c>
      <c r="I1701" s="31">
        <v>0.36299999999999999</v>
      </c>
      <c r="J1701" s="31">
        <v>0.69430051800000003</v>
      </c>
      <c r="K1701" s="31">
        <v>0</v>
      </c>
      <c r="L1701" s="29">
        <f t="shared" si="26"/>
        <v>2.956</v>
      </c>
    </row>
    <row r="1702" spans="1:12" x14ac:dyDescent="0.2">
      <c r="A1702">
        <v>4527</v>
      </c>
      <c r="B1702" s="43">
        <v>204</v>
      </c>
      <c r="C1702" s="43">
        <v>204</v>
      </c>
      <c r="D1702" s="43">
        <v>97</v>
      </c>
      <c r="E1702" s="31">
        <v>0.47499999999999998</v>
      </c>
      <c r="F1702" s="31">
        <v>0.216</v>
      </c>
      <c r="G1702" s="31">
        <v>0.29899999999999999</v>
      </c>
      <c r="H1702" s="31">
        <v>0.32400000000000001</v>
      </c>
      <c r="I1702" s="31">
        <v>0.152</v>
      </c>
      <c r="J1702" s="31">
        <v>0.48019802</v>
      </c>
      <c r="K1702" s="31">
        <v>0.01</v>
      </c>
      <c r="L1702" s="29">
        <f t="shared" si="26"/>
        <v>2.4181818181818184</v>
      </c>
    </row>
    <row r="1703" spans="1:12" x14ac:dyDescent="0.2">
      <c r="A1703">
        <v>4528</v>
      </c>
      <c r="B1703" s="43">
        <v>414</v>
      </c>
      <c r="C1703" s="43">
        <v>414</v>
      </c>
      <c r="D1703" s="43">
        <v>179</v>
      </c>
      <c r="E1703" s="31">
        <v>0.432</v>
      </c>
      <c r="F1703" s="31">
        <v>0.26300000000000001</v>
      </c>
      <c r="G1703" s="31">
        <v>0.26300000000000001</v>
      </c>
      <c r="H1703" s="31">
        <v>0.249</v>
      </c>
      <c r="I1703" s="31">
        <v>0.184</v>
      </c>
      <c r="J1703" s="31">
        <v>0.45088161199999999</v>
      </c>
      <c r="K1703" s="31">
        <v>4.1000000000000002E-2</v>
      </c>
      <c r="L1703" s="29">
        <f t="shared" si="26"/>
        <v>2.3691345151199168</v>
      </c>
    </row>
    <row r="1704" spans="1:12" x14ac:dyDescent="0.2">
      <c r="A1704">
        <v>4529</v>
      </c>
      <c r="B1704" s="43">
        <v>531</v>
      </c>
      <c r="C1704" s="43">
        <v>531</v>
      </c>
      <c r="D1704" s="43">
        <v>366</v>
      </c>
      <c r="E1704" s="31">
        <v>0.68899999999999995</v>
      </c>
      <c r="F1704" s="31">
        <v>0.109</v>
      </c>
      <c r="G1704" s="31">
        <v>0.19800000000000001</v>
      </c>
      <c r="H1704" s="31">
        <v>0.307</v>
      </c>
      <c r="I1704" s="31">
        <v>0.38200000000000001</v>
      </c>
      <c r="J1704" s="31">
        <v>0.691871456</v>
      </c>
      <c r="K1704" s="31">
        <v>4.0000000000000001E-3</v>
      </c>
      <c r="L1704" s="29">
        <f t="shared" si="26"/>
        <v>2.9658634538152611</v>
      </c>
    </row>
    <row r="1705" spans="1:12" x14ac:dyDescent="0.2">
      <c r="A1705">
        <v>4530</v>
      </c>
      <c r="B1705" s="43">
        <v>401</v>
      </c>
      <c r="C1705" s="43">
        <v>401</v>
      </c>
      <c r="D1705" s="43">
        <v>301</v>
      </c>
      <c r="E1705" s="31">
        <v>0.751</v>
      </c>
      <c r="F1705" s="31">
        <v>0.11700000000000001</v>
      </c>
      <c r="G1705" s="31">
        <v>0.13200000000000001</v>
      </c>
      <c r="H1705" s="31">
        <v>0.20699999999999999</v>
      </c>
      <c r="I1705" s="31">
        <v>0.54400000000000004</v>
      </c>
      <c r="J1705" s="31">
        <v>0.750623441</v>
      </c>
      <c r="K1705" s="31">
        <v>0</v>
      </c>
      <c r="L1705" s="29">
        <f t="shared" si="26"/>
        <v>3.1779999999999999</v>
      </c>
    </row>
    <row r="1706" spans="1:12" x14ac:dyDescent="0.2">
      <c r="A1706">
        <v>4532</v>
      </c>
      <c r="B1706" s="43">
        <v>288</v>
      </c>
      <c r="C1706" s="43">
        <v>288</v>
      </c>
      <c r="D1706" s="43">
        <v>239</v>
      </c>
      <c r="E1706" s="31">
        <v>0.83</v>
      </c>
      <c r="F1706" s="31">
        <v>3.7999999999999999E-2</v>
      </c>
      <c r="G1706" s="31">
        <v>0.11799999999999999</v>
      </c>
      <c r="H1706" s="31">
        <v>0.215</v>
      </c>
      <c r="I1706" s="31">
        <v>0.61499999999999999</v>
      </c>
      <c r="J1706" s="31">
        <v>0.84154929599999995</v>
      </c>
      <c r="K1706" s="31">
        <v>1.4E-2</v>
      </c>
      <c r="L1706" s="29">
        <f t="shared" si="26"/>
        <v>3.426977687626775</v>
      </c>
    </row>
    <row r="1707" spans="1:12" x14ac:dyDescent="0.2">
      <c r="A1707">
        <v>4533</v>
      </c>
      <c r="B1707" s="43">
        <v>248</v>
      </c>
      <c r="C1707" s="43">
        <v>248</v>
      </c>
      <c r="D1707" s="43">
        <v>79</v>
      </c>
      <c r="E1707" s="31">
        <v>0.31900000000000001</v>
      </c>
      <c r="F1707" s="31">
        <v>0.36299999999999999</v>
      </c>
      <c r="G1707" s="31">
        <v>0.31900000000000001</v>
      </c>
      <c r="H1707" s="31">
        <v>0.254</v>
      </c>
      <c r="I1707" s="31">
        <v>6.5000000000000002E-2</v>
      </c>
      <c r="J1707" s="31">
        <v>0.31854838699999999</v>
      </c>
      <c r="K1707" s="31">
        <v>0</v>
      </c>
      <c r="L1707" s="29">
        <f t="shared" si="26"/>
        <v>2.0229999999999997</v>
      </c>
    </row>
    <row r="1708" spans="1:12" x14ac:dyDescent="0.2">
      <c r="A1708">
        <v>4534</v>
      </c>
      <c r="B1708" s="43">
        <v>274</v>
      </c>
      <c r="C1708" s="43">
        <v>274</v>
      </c>
      <c r="D1708" s="43">
        <v>174</v>
      </c>
      <c r="E1708" s="31">
        <v>0.63500000000000001</v>
      </c>
      <c r="F1708" s="31">
        <v>0.16400000000000001</v>
      </c>
      <c r="G1708" s="31">
        <v>0.19</v>
      </c>
      <c r="H1708" s="31">
        <v>0.28799999999999998</v>
      </c>
      <c r="I1708" s="31">
        <v>0.34699999999999998</v>
      </c>
      <c r="J1708" s="31">
        <v>0.642066421</v>
      </c>
      <c r="K1708" s="31">
        <v>1.0999999999999999E-2</v>
      </c>
      <c r="L1708" s="29">
        <f t="shared" si="26"/>
        <v>2.8270980788675426</v>
      </c>
    </row>
    <row r="1709" spans="1:12" x14ac:dyDescent="0.2">
      <c r="A1709">
        <v>4535</v>
      </c>
      <c r="B1709" s="43">
        <v>236</v>
      </c>
      <c r="C1709" s="43">
        <v>236</v>
      </c>
      <c r="D1709" s="43">
        <v>77</v>
      </c>
      <c r="E1709" s="31">
        <v>0.32600000000000001</v>
      </c>
      <c r="F1709" s="31">
        <v>0.33100000000000002</v>
      </c>
      <c r="G1709" s="31">
        <v>0.33500000000000002</v>
      </c>
      <c r="H1709" s="31">
        <v>0.216</v>
      </c>
      <c r="I1709" s="31">
        <v>0.11</v>
      </c>
      <c r="J1709" s="31">
        <v>0.32905982900000003</v>
      </c>
      <c r="K1709" s="31">
        <v>8.0000000000000002E-3</v>
      </c>
      <c r="L1709" s="29">
        <f t="shared" si="26"/>
        <v>2.1058467741935485</v>
      </c>
    </row>
    <row r="1710" spans="1:12" x14ac:dyDescent="0.2">
      <c r="A1710">
        <v>4536</v>
      </c>
      <c r="B1710" s="43">
        <v>656</v>
      </c>
      <c r="C1710" s="43">
        <v>656</v>
      </c>
      <c r="D1710" s="43">
        <v>246</v>
      </c>
      <c r="E1710" s="31">
        <v>0.375</v>
      </c>
      <c r="F1710" s="31">
        <v>0.311</v>
      </c>
      <c r="G1710" s="31">
        <v>0.30299999999999999</v>
      </c>
      <c r="H1710" s="31">
        <v>0.20599999999999999</v>
      </c>
      <c r="I1710" s="31">
        <v>0.16900000000000001</v>
      </c>
      <c r="J1710" s="31">
        <v>0.37904468400000002</v>
      </c>
      <c r="K1710" s="31">
        <v>1.0999999999999999E-2</v>
      </c>
      <c r="L1710" s="29">
        <f t="shared" si="26"/>
        <v>2.2355915065722956</v>
      </c>
    </row>
    <row r="1711" spans="1:12" x14ac:dyDescent="0.2">
      <c r="A1711">
        <v>4537</v>
      </c>
      <c r="B1711" s="43">
        <v>232</v>
      </c>
      <c r="C1711" s="43">
        <v>232</v>
      </c>
      <c r="D1711" s="43">
        <v>143</v>
      </c>
      <c r="E1711" s="31">
        <v>0.61599999999999999</v>
      </c>
      <c r="F1711" s="31">
        <v>0.17699999999999999</v>
      </c>
      <c r="G1711" s="31">
        <v>0.20300000000000001</v>
      </c>
      <c r="H1711" s="31">
        <v>0.29299999999999998</v>
      </c>
      <c r="I1711" s="31">
        <v>0.32300000000000001</v>
      </c>
      <c r="J1711" s="31">
        <v>0.61904761900000005</v>
      </c>
      <c r="K1711" s="31">
        <v>4.0000000000000001E-3</v>
      </c>
      <c r="L1711" s="29">
        <f t="shared" si="26"/>
        <v>2.7650602409638556</v>
      </c>
    </row>
    <row r="1712" spans="1:12" x14ac:dyDescent="0.2">
      <c r="A1712">
        <v>4538</v>
      </c>
      <c r="B1712" s="43">
        <v>264</v>
      </c>
      <c r="C1712" s="43">
        <v>264</v>
      </c>
      <c r="D1712" s="43">
        <v>139</v>
      </c>
      <c r="E1712" s="31">
        <v>0.52700000000000002</v>
      </c>
      <c r="F1712" s="31">
        <v>0.28000000000000003</v>
      </c>
      <c r="G1712" s="31">
        <v>0.186</v>
      </c>
      <c r="H1712" s="31">
        <v>0.246</v>
      </c>
      <c r="I1712" s="31">
        <v>0.28000000000000003</v>
      </c>
      <c r="J1712" s="31">
        <v>0.53053435100000002</v>
      </c>
      <c r="K1712" s="31">
        <v>8.0000000000000002E-3</v>
      </c>
      <c r="L1712" s="29">
        <f t="shared" si="26"/>
        <v>2.5302419354838714</v>
      </c>
    </row>
    <row r="1713" spans="1:12" x14ac:dyDescent="0.2">
      <c r="A1713">
        <v>4540</v>
      </c>
      <c r="B1713" s="43">
        <v>507</v>
      </c>
      <c r="C1713" s="43">
        <v>507</v>
      </c>
      <c r="D1713" s="43">
        <v>193</v>
      </c>
      <c r="E1713" s="31">
        <v>0.38100000000000001</v>
      </c>
      <c r="F1713" s="31">
        <v>0.32100000000000001</v>
      </c>
      <c r="G1713" s="31">
        <v>0.27400000000000002</v>
      </c>
      <c r="H1713" s="31">
        <v>0.23699999999999999</v>
      </c>
      <c r="I1713" s="31">
        <v>0.14399999999999999</v>
      </c>
      <c r="J1713" s="31">
        <v>0.38989899</v>
      </c>
      <c r="K1713" s="31">
        <v>2.4E-2</v>
      </c>
      <c r="L1713" s="29">
        <f t="shared" si="26"/>
        <v>2.209016393442623</v>
      </c>
    </row>
    <row r="1714" spans="1:12" x14ac:dyDescent="0.2">
      <c r="A1714">
        <v>4541</v>
      </c>
      <c r="B1714" s="43">
        <v>237</v>
      </c>
      <c r="C1714" s="43">
        <v>237</v>
      </c>
      <c r="D1714" s="43">
        <v>146</v>
      </c>
      <c r="E1714" s="31">
        <v>0.61599999999999999</v>
      </c>
      <c r="F1714" s="31">
        <v>0.21099999999999999</v>
      </c>
      <c r="G1714" s="31">
        <v>0.17299999999999999</v>
      </c>
      <c r="H1714" s="31">
        <v>0.32900000000000001</v>
      </c>
      <c r="I1714" s="31">
        <v>0.28699999999999998</v>
      </c>
      <c r="J1714" s="31">
        <v>0.61603375500000002</v>
      </c>
      <c r="K1714" s="31">
        <v>0</v>
      </c>
      <c r="L1714" s="29">
        <f t="shared" si="26"/>
        <v>2.6920000000000002</v>
      </c>
    </row>
    <row r="1715" spans="1:12" x14ac:dyDescent="0.2">
      <c r="A1715">
        <v>4542</v>
      </c>
      <c r="B1715" s="43">
        <v>541</v>
      </c>
      <c r="C1715" s="43">
        <v>541</v>
      </c>
      <c r="D1715" s="43">
        <v>415</v>
      </c>
      <c r="E1715" s="31">
        <v>0.76700000000000002</v>
      </c>
      <c r="F1715" s="31">
        <v>7.0000000000000007E-2</v>
      </c>
      <c r="G1715" s="31">
        <v>0.14799999999999999</v>
      </c>
      <c r="H1715" s="31">
        <v>0.20100000000000001</v>
      </c>
      <c r="I1715" s="31">
        <v>0.56599999999999995</v>
      </c>
      <c r="J1715" s="31">
        <v>0.77861163200000005</v>
      </c>
      <c r="K1715" s="31">
        <v>1.4999999999999999E-2</v>
      </c>
      <c r="L1715" s="29">
        <f t="shared" si="26"/>
        <v>3.2822335025380709</v>
      </c>
    </row>
    <row r="1716" spans="1:12" x14ac:dyDescent="0.2">
      <c r="A1716">
        <v>4543</v>
      </c>
      <c r="B1716" s="43">
        <v>280</v>
      </c>
      <c r="C1716" s="43">
        <v>280</v>
      </c>
      <c r="D1716" s="43">
        <v>181</v>
      </c>
      <c r="E1716" s="31">
        <v>0.64600000000000002</v>
      </c>
      <c r="F1716" s="31">
        <v>0.114</v>
      </c>
      <c r="G1716" s="31">
        <v>0.22500000000000001</v>
      </c>
      <c r="H1716" s="31">
        <v>0.23200000000000001</v>
      </c>
      <c r="I1716" s="31">
        <v>0.41399999999999998</v>
      </c>
      <c r="J1716" s="31">
        <v>0.65579710099999999</v>
      </c>
      <c r="K1716" s="31">
        <v>1.4E-2</v>
      </c>
      <c r="L1716" s="29">
        <f t="shared" si="26"/>
        <v>2.957403651115619</v>
      </c>
    </row>
    <row r="1717" spans="1:12" x14ac:dyDescent="0.2">
      <c r="A1717">
        <v>4544</v>
      </c>
      <c r="B1717" s="43">
        <v>438</v>
      </c>
      <c r="C1717" s="43">
        <v>438</v>
      </c>
      <c r="D1717" s="43">
        <v>246</v>
      </c>
      <c r="E1717" s="31">
        <v>0.56200000000000006</v>
      </c>
      <c r="F1717" s="31">
        <v>0.17100000000000001</v>
      </c>
      <c r="G1717" s="31">
        <v>0.25800000000000001</v>
      </c>
      <c r="H1717" s="31">
        <v>0.22800000000000001</v>
      </c>
      <c r="I1717" s="31">
        <v>0.33300000000000002</v>
      </c>
      <c r="J1717" s="31">
        <v>0.56682027599999996</v>
      </c>
      <c r="K1717" s="31">
        <v>8.9999999999999993E-3</v>
      </c>
      <c r="L1717" s="29">
        <f t="shared" si="26"/>
        <v>2.7275479313824422</v>
      </c>
    </row>
    <row r="1718" spans="1:12" x14ac:dyDescent="0.2">
      <c r="A1718">
        <v>4545</v>
      </c>
      <c r="B1718" s="43">
        <v>315</v>
      </c>
      <c r="C1718" s="43">
        <v>315</v>
      </c>
      <c r="D1718" s="43">
        <v>177</v>
      </c>
      <c r="E1718" s="31">
        <v>0.56200000000000006</v>
      </c>
      <c r="F1718" s="31">
        <v>0.17499999999999999</v>
      </c>
      <c r="G1718" s="31">
        <v>0.25700000000000001</v>
      </c>
      <c r="H1718" s="31">
        <v>0.23200000000000001</v>
      </c>
      <c r="I1718" s="31">
        <v>0.33</v>
      </c>
      <c r="J1718" s="31">
        <v>0.56549520799999997</v>
      </c>
      <c r="K1718" s="31">
        <v>6.0000000000000001E-3</v>
      </c>
      <c r="L1718" s="29">
        <f t="shared" si="26"/>
        <v>2.7213279678068409</v>
      </c>
    </row>
    <row r="1719" spans="1:12" x14ac:dyDescent="0.2">
      <c r="A1719">
        <v>4547</v>
      </c>
      <c r="B1719" s="43">
        <v>514</v>
      </c>
      <c r="C1719" s="43">
        <v>514</v>
      </c>
      <c r="D1719" s="43">
        <v>225</v>
      </c>
      <c r="E1719" s="31">
        <v>0.438</v>
      </c>
      <c r="F1719" s="31">
        <v>0.27200000000000002</v>
      </c>
      <c r="G1719" s="31">
        <v>0.28399999999999997</v>
      </c>
      <c r="H1719" s="31">
        <v>0.25900000000000001</v>
      </c>
      <c r="I1719" s="31">
        <v>0.17899999999999999</v>
      </c>
      <c r="J1719" s="31">
        <v>0.44031311200000001</v>
      </c>
      <c r="K1719" s="31">
        <v>6.0000000000000001E-3</v>
      </c>
      <c r="L1719" s="29">
        <f t="shared" si="26"/>
        <v>2.3470824949698192</v>
      </c>
    </row>
    <row r="1720" spans="1:12" x14ac:dyDescent="0.2">
      <c r="A1720">
        <v>4548</v>
      </c>
      <c r="B1720" s="43">
        <v>317</v>
      </c>
      <c r="C1720" s="43">
        <v>317</v>
      </c>
      <c r="D1720" s="43">
        <v>240</v>
      </c>
      <c r="E1720" s="31">
        <v>0.75700000000000001</v>
      </c>
      <c r="F1720" s="31">
        <v>0.06</v>
      </c>
      <c r="G1720" s="31">
        <v>0.17399999999999999</v>
      </c>
      <c r="H1720" s="31">
        <v>0.21099999999999999</v>
      </c>
      <c r="I1720" s="31">
        <v>0.54600000000000004</v>
      </c>
      <c r="J1720" s="31">
        <v>0.76433121000000004</v>
      </c>
      <c r="K1720" s="31">
        <v>8.9999999999999993E-3</v>
      </c>
      <c r="L1720" s="29">
        <f t="shared" si="26"/>
        <v>3.2542885973763878</v>
      </c>
    </row>
    <row r="1721" spans="1:12" x14ac:dyDescent="0.2">
      <c r="A1721">
        <v>4549</v>
      </c>
      <c r="B1721" s="43">
        <v>243</v>
      </c>
      <c r="C1721" s="43">
        <v>243</v>
      </c>
      <c r="D1721" s="43">
        <v>132</v>
      </c>
      <c r="E1721" s="31">
        <v>0.54300000000000004</v>
      </c>
      <c r="F1721" s="31">
        <v>0.16</v>
      </c>
      <c r="G1721" s="31">
        <v>0.247</v>
      </c>
      <c r="H1721" s="31">
        <v>0.27200000000000002</v>
      </c>
      <c r="I1721" s="31">
        <v>0.27200000000000002</v>
      </c>
      <c r="J1721" s="31">
        <v>0.571428571</v>
      </c>
      <c r="K1721" s="31">
        <v>4.9000000000000002E-2</v>
      </c>
      <c r="L1721" s="29">
        <f t="shared" si="26"/>
        <v>2.6898002103049428</v>
      </c>
    </row>
    <row r="1722" spans="1:12" x14ac:dyDescent="0.2">
      <c r="A1722">
        <v>4550</v>
      </c>
      <c r="B1722" s="43">
        <v>437</v>
      </c>
      <c r="C1722" s="43">
        <v>437</v>
      </c>
      <c r="D1722" s="43">
        <v>230</v>
      </c>
      <c r="E1722" s="31">
        <v>0.52600000000000002</v>
      </c>
      <c r="F1722" s="31">
        <v>0.23599999999999999</v>
      </c>
      <c r="G1722" s="31">
        <v>0.21299999999999999</v>
      </c>
      <c r="H1722" s="31">
        <v>0.26100000000000001</v>
      </c>
      <c r="I1722" s="31">
        <v>0.26500000000000001</v>
      </c>
      <c r="J1722" s="31">
        <v>0.53990610299999997</v>
      </c>
      <c r="K1722" s="31">
        <v>2.5000000000000001E-2</v>
      </c>
      <c r="L1722" s="29">
        <f t="shared" si="26"/>
        <v>2.569230769230769</v>
      </c>
    </row>
    <row r="1723" spans="1:12" x14ac:dyDescent="0.2">
      <c r="A1723">
        <v>4551</v>
      </c>
      <c r="B1723" s="43">
        <v>165</v>
      </c>
      <c r="C1723" s="43">
        <v>165</v>
      </c>
      <c r="D1723" s="43">
        <v>95</v>
      </c>
      <c r="E1723" s="31">
        <v>0.57599999999999996</v>
      </c>
      <c r="F1723" s="31">
        <v>0.152</v>
      </c>
      <c r="G1723" s="31">
        <v>0.26700000000000002</v>
      </c>
      <c r="H1723" s="31">
        <v>0.29699999999999999</v>
      </c>
      <c r="I1723" s="31">
        <v>0.27900000000000003</v>
      </c>
      <c r="J1723" s="31">
        <v>0.57926829300000005</v>
      </c>
      <c r="K1723" s="31">
        <v>6.0000000000000001E-3</v>
      </c>
      <c r="L1723" s="29">
        <f t="shared" si="26"/>
        <v>2.7092555331991952</v>
      </c>
    </row>
    <row r="1724" spans="1:12" x14ac:dyDescent="0.2">
      <c r="A1724">
        <v>4553</v>
      </c>
      <c r="B1724" s="43">
        <v>168</v>
      </c>
      <c r="C1724" s="43">
        <v>168</v>
      </c>
      <c r="D1724" s="43">
        <v>82</v>
      </c>
      <c r="E1724" s="31">
        <v>0.48799999999999999</v>
      </c>
      <c r="F1724" s="31">
        <v>0.19</v>
      </c>
      <c r="G1724" s="31">
        <v>0.29199999999999998</v>
      </c>
      <c r="H1724" s="31">
        <v>0.27400000000000002</v>
      </c>
      <c r="I1724" s="31">
        <v>0.214</v>
      </c>
      <c r="J1724" s="31">
        <v>0.50306748499999998</v>
      </c>
      <c r="K1724" s="31">
        <v>0.03</v>
      </c>
      <c r="L1724" s="29">
        <f t="shared" si="26"/>
        <v>2.5278350515463917</v>
      </c>
    </row>
    <row r="1725" spans="1:12" x14ac:dyDescent="0.2">
      <c r="A1725">
        <v>4554</v>
      </c>
      <c r="B1725" s="43">
        <v>472</v>
      </c>
      <c r="C1725" s="43">
        <v>472</v>
      </c>
      <c r="D1725" s="43">
        <v>196</v>
      </c>
      <c r="E1725" s="31">
        <v>0.41499999999999998</v>
      </c>
      <c r="F1725" s="31">
        <v>0.30299999999999999</v>
      </c>
      <c r="G1725" s="31">
        <v>0.27500000000000002</v>
      </c>
      <c r="H1725" s="31">
        <v>0.23100000000000001</v>
      </c>
      <c r="I1725" s="31">
        <v>0.184</v>
      </c>
      <c r="J1725" s="31">
        <v>0.41791044799999999</v>
      </c>
      <c r="K1725" s="31">
        <v>6.0000000000000001E-3</v>
      </c>
      <c r="L1725" s="29">
        <f t="shared" si="26"/>
        <v>2.295774647887324</v>
      </c>
    </row>
    <row r="1726" spans="1:12" x14ac:dyDescent="0.2">
      <c r="A1726">
        <v>4555</v>
      </c>
      <c r="B1726" s="43">
        <v>307</v>
      </c>
      <c r="C1726" s="43">
        <v>307</v>
      </c>
      <c r="D1726" s="43">
        <v>35</v>
      </c>
      <c r="E1726" s="31">
        <v>0.114</v>
      </c>
      <c r="F1726" s="31">
        <v>0.61599999999999999</v>
      </c>
      <c r="G1726" s="31">
        <v>0.25700000000000001</v>
      </c>
      <c r="H1726" s="31">
        <v>7.1999999999999995E-2</v>
      </c>
      <c r="I1726" s="31">
        <v>4.2000000000000003E-2</v>
      </c>
      <c r="J1726" s="31">
        <v>0.115511551</v>
      </c>
      <c r="K1726" s="31">
        <v>1.2999999999999999E-2</v>
      </c>
      <c r="L1726" s="29">
        <f t="shared" si="26"/>
        <v>1.5339412360688955</v>
      </c>
    </row>
    <row r="1727" spans="1:12" x14ac:dyDescent="0.2">
      <c r="A1727">
        <v>4557</v>
      </c>
      <c r="B1727" s="43">
        <v>413</v>
      </c>
      <c r="C1727" s="43">
        <v>413</v>
      </c>
      <c r="D1727" s="43">
        <v>240</v>
      </c>
      <c r="E1727" s="31">
        <v>0.58099999999999996</v>
      </c>
      <c r="F1727" s="31">
        <v>0.16700000000000001</v>
      </c>
      <c r="G1727" s="31">
        <v>0.247</v>
      </c>
      <c r="H1727" s="31">
        <v>0.26600000000000001</v>
      </c>
      <c r="I1727" s="31">
        <v>0.315</v>
      </c>
      <c r="J1727" s="31">
        <v>0.583941606</v>
      </c>
      <c r="K1727" s="31">
        <v>5.0000000000000001E-3</v>
      </c>
      <c r="L1727" s="29">
        <f t="shared" si="26"/>
        <v>2.7326633165829151</v>
      </c>
    </row>
    <row r="1728" spans="1:12" x14ac:dyDescent="0.2">
      <c r="A1728">
        <v>4558</v>
      </c>
      <c r="B1728" s="43">
        <v>103</v>
      </c>
      <c r="C1728" s="43">
        <v>103</v>
      </c>
      <c r="D1728" s="43">
        <v>42</v>
      </c>
      <c r="E1728" s="31">
        <v>0.40799999999999997</v>
      </c>
      <c r="F1728" s="31">
        <v>0.38800000000000001</v>
      </c>
      <c r="G1728" s="31">
        <v>0.17499999999999999</v>
      </c>
      <c r="H1728" s="31">
        <v>0.16500000000000001</v>
      </c>
      <c r="I1728" s="31">
        <v>0.24299999999999999</v>
      </c>
      <c r="J1728" s="31">
        <v>0.42</v>
      </c>
      <c r="K1728" s="31">
        <v>2.9000000000000001E-2</v>
      </c>
      <c r="L1728" s="29">
        <f t="shared" si="26"/>
        <v>2.270854788877446</v>
      </c>
    </row>
    <row r="1729" spans="1:12" x14ac:dyDescent="0.2">
      <c r="A1729">
        <v>4559</v>
      </c>
      <c r="B1729" s="43">
        <v>78</v>
      </c>
      <c r="C1729" s="43">
        <v>78</v>
      </c>
      <c r="D1729" s="43">
        <v>13</v>
      </c>
      <c r="E1729" s="31">
        <v>0.16700000000000001</v>
      </c>
      <c r="F1729" s="31">
        <v>0.48699999999999999</v>
      </c>
      <c r="G1729" s="31">
        <v>0.34599999999999997</v>
      </c>
      <c r="H1729" s="31">
        <v>0.115</v>
      </c>
      <c r="I1729" s="31">
        <v>5.0999999999999997E-2</v>
      </c>
      <c r="J1729" s="31">
        <v>0.16666666699999999</v>
      </c>
      <c r="K1729" s="31">
        <v>0</v>
      </c>
      <c r="L1729" s="29">
        <f t="shared" si="26"/>
        <v>1.7279999999999998</v>
      </c>
    </row>
    <row r="1730" spans="1:12" x14ac:dyDescent="0.2">
      <c r="A1730">
        <v>4560</v>
      </c>
      <c r="B1730" s="43">
        <v>336</v>
      </c>
      <c r="C1730" s="43">
        <v>336</v>
      </c>
      <c r="D1730" s="43">
        <v>197</v>
      </c>
      <c r="E1730" s="31">
        <v>0.58599999999999997</v>
      </c>
      <c r="F1730" s="31">
        <v>0.155</v>
      </c>
      <c r="G1730" s="31">
        <v>0.22</v>
      </c>
      <c r="H1730" s="31">
        <v>0.24099999999999999</v>
      </c>
      <c r="I1730" s="31">
        <v>0.34499999999999997</v>
      </c>
      <c r="J1730" s="31">
        <v>0.609907121</v>
      </c>
      <c r="K1730" s="31">
        <v>3.9E-2</v>
      </c>
      <c r="L1730" s="29">
        <f t="shared" si="26"/>
        <v>2.8074921956295524</v>
      </c>
    </row>
    <row r="1731" spans="1:12" x14ac:dyDescent="0.2">
      <c r="A1731">
        <v>4561</v>
      </c>
      <c r="B1731" s="43">
        <v>1072</v>
      </c>
      <c r="C1731" s="43">
        <v>1072</v>
      </c>
      <c r="D1731" s="43">
        <v>630</v>
      </c>
      <c r="E1731" s="31">
        <v>0.58799999999999997</v>
      </c>
      <c r="F1731" s="31">
        <v>0.19400000000000001</v>
      </c>
      <c r="G1731" s="31">
        <v>0.19400000000000001</v>
      </c>
      <c r="H1731" s="31">
        <v>0.191</v>
      </c>
      <c r="I1731" s="31">
        <v>0.39600000000000002</v>
      </c>
      <c r="J1731" s="31">
        <v>0.60229445500000001</v>
      </c>
      <c r="K1731" s="31">
        <v>2.4E-2</v>
      </c>
      <c r="L1731" s="29">
        <f t="shared" ref="L1731:L1794" si="27">(F1731+2*G1731+3*H1731+4*I1731)/(1-K1731)</f>
        <v>2.8063524590163933</v>
      </c>
    </row>
    <row r="1732" spans="1:12" x14ac:dyDescent="0.2">
      <c r="A1732">
        <v>4562</v>
      </c>
      <c r="B1732" s="43">
        <v>151</v>
      </c>
      <c r="C1732" s="43">
        <v>151</v>
      </c>
      <c r="D1732" s="43">
        <v>87</v>
      </c>
      <c r="E1732" s="31">
        <v>0.57599999999999996</v>
      </c>
      <c r="F1732" s="31">
        <v>0.17199999999999999</v>
      </c>
      <c r="G1732" s="31">
        <v>0.252</v>
      </c>
      <c r="H1732" s="31">
        <v>0.318</v>
      </c>
      <c r="I1732" s="31">
        <v>0.25800000000000001</v>
      </c>
      <c r="J1732" s="31">
        <v>0.57615894000000001</v>
      </c>
      <c r="K1732" s="31">
        <v>0</v>
      </c>
      <c r="L1732" s="29">
        <f t="shared" si="27"/>
        <v>2.6619999999999999</v>
      </c>
    </row>
    <row r="1733" spans="1:12" x14ac:dyDescent="0.2">
      <c r="A1733">
        <v>4563</v>
      </c>
      <c r="B1733" s="43">
        <v>252</v>
      </c>
      <c r="C1733" s="43">
        <v>252</v>
      </c>
      <c r="D1733" s="43">
        <v>195</v>
      </c>
      <c r="E1733" s="31">
        <v>0.77400000000000002</v>
      </c>
      <c r="F1733" s="31">
        <v>6.3E-2</v>
      </c>
      <c r="G1733" s="31">
        <v>0.14699999999999999</v>
      </c>
      <c r="H1733" s="31">
        <v>0.28599999999999998</v>
      </c>
      <c r="I1733" s="31">
        <v>0.48799999999999999</v>
      </c>
      <c r="J1733" s="31">
        <v>0.78629032300000001</v>
      </c>
      <c r="K1733" s="31">
        <v>1.6E-2</v>
      </c>
      <c r="L1733" s="29">
        <f t="shared" si="27"/>
        <v>3.2184959349593494</v>
      </c>
    </row>
    <row r="1734" spans="1:12" x14ac:dyDescent="0.2">
      <c r="A1734">
        <v>4564</v>
      </c>
      <c r="B1734" s="43">
        <v>726</v>
      </c>
      <c r="C1734" s="43">
        <v>726</v>
      </c>
      <c r="D1734" s="43">
        <v>106</v>
      </c>
      <c r="E1734" s="31">
        <v>0.14599999999999999</v>
      </c>
      <c r="F1734" s="31">
        <v>0.59599999999999997</v>
      </c>
      <c r="G1734" s="31">
        <v>0.253</v>
      </c>
      <c r="H1734" s="31">
        <v>9.4E-2</v>
      </c>
      <c r="I1734" s="31">
        <v>5.1999999999999998E-2</v>
      </c>
      <c r="J1734" s="31">
        <v>0.14661134200000001</v>
      </c>
      <c r="K1734" s="31">
        <v>4.0000000000000001E-3</v>
      </c>
      <c r="L1734" s="29">
        <f t="shared" si="27"/>
        <v>1.5983935742971886</v>
      </c>
    </row>
    <row r="1735" spans="1:12" x14ac:dyDescent="0.2">
      <c r="A1735">
        <v>4565</v>
      </c>
      <c r="B1735" s="43">
        <v>294</v>
      </c>
      <c r="C1735" s="43">
        <v>294</v>
      </c>
      <c r="D1735" s="43">
        <v>250</v>
      </c>
      <c r="E1735" s="31">
        <v>0.85</v>
      </c>
      <c r="F1735" s="31">
        <v>4.8000000000000001E-2</v>
      </c>
      <c r="G1735" s="31">
        <v>9.5000000000000001E-2</v>
      </c>
      <c r="H1735" s="31">
        <v>0.22800000000000001</v>
      </c>
      <c r="I1735" s="31">
        <v>0.622</v>
      </c>
      <c r="J1735" s="31">
        <v>0.85616438399999995</v>
      </c>
      <c r="K1735" s="31">
        <v>7.0000000000000001E-3</v>
      </c>
      <c r="L1735" s="29">
        <f t="shared" si="27"/>
        <v>3.4340382678751262</v>
      </c>
    </row>
    <row r="1736" spans="1:12" x14ac:dyDescent="0.2">
      <c r="A1736">
        <v>4567</v>
      </c>
      <c r="B1736" s="43">
        <v>569</v>
      </c>
      <c r="C1736" s="43">
        <v>569</v>
      </c>
      <c r="D1736" s="43">
        <v>379</v>
      </c>
      <c r="E1736" s="31">
        <v>0.66600000000000004</v>
      </c>
      <c r="F1736" s="31">
        <v>0.123</v>
      </c>
      <c r="G1736" s="31">
        <v>0.19900000000000001</v>
      </c>
      <c r="H1736" s="31">
        <v>0.29499999999999998</v>
      </c>
      <c r="I1736" s="31">
        <v>0.371</v>
      </c>
      <c r="J1736" s="31">
        <v>0.674377224</v>
      </c>
      <c r="K1736" s="31">
        <v>1.2E-2</v>
      </c>
      <c r="L1736" s="29">
        <f t="shared" si="27"/>
        <v>2.9251012145748989</v>
      </c>
    </row>
    <row r="1737" spans="1:12" x14ac:dyDescent="0.2">
      <c r="A1737">
        <v>4568</v>
      </c>
      <c r="B1737" s="43">
        <v>149</v>
      </c>
      <c r="C1737" s="43">
        <v>149</v>
      </c>
      <c r="D1737" s="43">
        <v>71</v>
      </c>
      <c r="E1737" s="31">
        <v>0.47699999999999998</v>
      </c>
      <c r="F1737" s="31">
        <v>0.19500000000000001</v>
      </c>
      <c r="G1737" s="31">
        <v>0.32200000000000001</v>
      </c>
      <c r="H1737" s="31">
        <v>0.28199999999999997</v>
      </c>
      <c r="I1737" s="31">
        <v>0.19500000000000001</v>
      </c>
      <c r="J1737" s="31">
        <v>0.47972973000000002</v>
      </c>
      <c r="K1737" s="31">
        <v>7.0000000000000001E-3</v>
      </c>
      <c r="L1737" s="29">
        <f t="shared" si="27"/>
        <v>2.4823766364551862</v>
      </c>
    </row>
    <row r="1738" spans="1:12" x14ac:dyDescent="0.2">
      <c r="A1738">
        <v>4569</v>
      </c>
      <c r="B1738" s="43">
        <v>278</v>
      </c>
      <c r="C1738" s="43">
        <v>278</v>
      </c>
      <c r="D1738" s="43">
        <v>122</v>
      </c>
      <c r="E1738" s="31">
        <v>0.439</v>
      </c>
      <c r="F1738" s="31">
        <v>0.245</v>
      </c>
      <c r="G1738" s="31">
        <v>0.27</v>
      </c>
      <c r="H1738" s="31">
        <v>0.28100000000000003</v>
      </c>
      <c r="I1738" s="31">
        <v>0.158</v>
      </c>
      <c r="J1738" s="31">
        <v>0.46037735800000001</v>
      </c>
      <c r="K1738" s="31">
        <v>4.7E-2</v>
      </c>
      <c r="L1738" s="29">
        <f t="shared" si="27"/>
        <v>2.3714585519412386</v>
      </c>
    </row>
    <row r="1739" spans="1:12" x14ac:dyDescent="0.2">
      <c r="A1739">
        <v>4570</v>
      </c>
      <c r="B1739" s="43">
        <v>365</v>
      </c>
      <c r="C1739" s="43">
        <v>365</v>
      </c>
      <c r="D1739" s="43">
        <v>80</v>
      </c>
      <c r="E1739" s="31">
        <v>0.219</v>
      </c>
      <c r="F1739" s="31">
        <v>0.48799999999999999</v>
      </c>
      <c r="G1739" s="31">
        <v>0.19500000000000001</v>
      </c>
      <c r="H1739" s="31">
        <v>0.13400000000000001</v>
      </c>
      <c r="I1739" s="31">
        <v>8.5000000000000006E-2</v>
      </c>
      <c r="J1739" s="31">
        <v>0.24316109399999999</v>
      </c>
      <c r="K1739" s="31">
        <v>9.9000000000000005E-2</v>
      </c>
      <c r="L1739" s="29">
        <f t="shared" si="27"/>
        <v>1.798002219755827</v>
      </c>
    </row>
    <row r="1740" spans="1:12" x14ac:dyDescent="0.2">
      <c r="A1740">
        <v>4571</v>
      </c>
      <c r="B1740" s="43">
        <v>211</v>
      </c>
      <c r="C1740" s="43">
        <v>211</v>
      </c>
      <c r="D1740" s="43">
        <v>87</v>
      </c>
      <c r="E1740" s="31">
        <v>0.41199999999999998</v>
      </c>
      <c r="F1740" s="31">
        <v>0.28399999999999997</v>
      </c>
      <c r="G1740" s="31">
        <v>0.30299999999999999</v>
      </c>
      <c r="H1740" s="31">
        <v>0.24199999999999999</v>
      </c>
      <c r="I1740" s="31">
        <v>0.17100000000000001</v>
      </c>
      <c r="J1740" s="31">
        <v>0.41232227500000002</v>
      </c>
      <c r="K1740" s="31">
        <v>0</v>
      </c>
      <c r="L1740" s="29">
        <f t="shared" si="27"/>
        <v>2.2999999999999998</v>
      </c>
    </row>
    <row r="1741" spans="1:12" x14ac:dyDescent="0.2">
      <c r="A1741">
        <v>4573</v>
      </c>
      <c r="B1741" s="43">
        <v>295</v>
      </c>
      <c r="C1741" s="43">
        <v>295</v>
      </c>
      <c r="D1741" s="43">
        <v>169</v>
      </c>
      <c r="E1741" s="31">
        <v>0.57299999999999995</v>
      </c>
      <c r="F1741" s="31">
        <v>0.17299999999999999</v>
      </c>
      <c r="G1741" s="31">
        <v>0.24399999999999999</v>
      </c>
      <c r="H1741" s="31">
        <v>0.27500000000000002</v>
      </c>
      <c r="I1741" s="31">
        <v>0.29799999999999999</v>
      </c>
      <c r="J1741" s="31">
        <v>0.57876712299999999</v>
      </c>
      <c r="K1741" s="31">
        <v>0.01</v>
      </c>
      <c r="L1741" s="29">
        <f t="shared" si="27"/>
        <v>2.7050505050505049</v>
      </c>
    </row>
    <row r="1742" spans="1:12" x14ac:dyDescent="0.2">
      <c r="A1742">
        <v>4574</v>
      </c>
      <c r="B1742" s="43">
        <v>429</v>
      </c>
      <c r="C1742" s="43">
        <v>429</v>
      </c>
      <c r="D1742" s="43">
        <v>203</v>
      </c>
      <c r="E1742" s="31">
        <v>0.47299999999999998</v>
      </c>
      <c r="F1742" s="31">
        <v>0.27</v>
      </c>
      <c r="G1742" s="31">
        <v>0.252</v>
      </c>
      <c r="H1742" s="31">
        <v>0.189</v>
      </c>
      <c r="I1742" s="31">
        <v>0.28399999999999997</v>
      </c>
      <c r="J1742" s="31">
        <v>0.47540983599999997</v>
      </c>
      <c r="K1742" s="31">
        <v>5.0000000000000001E-3</v>
      </c>
      <c r="L1742" s="29">
        <f t="shared" si="27"/>
        <v>2.4894472361809044</v>
      </c>
    </row>
    <row r="1743" spans="1:12" x14ac:dyDescent="0.2">
      <c r="A1743">
        <v>4575</v>
      </c>
      <c r="B1743" s="43">
        <v>604</v>
      </c>
      <c r="C1743" s="43">
        <v>604</v>
      </c>
      <c r="D1743" s="43">
        <v>149</v>
      </c>
      <c r="E1743" s="31">
        <v>0.247</v>
      </c>
      <c r="F1743" s="31">
        <v>0.46200000000000002</v>
      </c>
      <c r="G1743" s="31">
        <v>0.28799999999999998</v>
      </c>
      <c r="H1743" s="31">
        <v>0.161</v>
      </c>
      <c r="I1743" s="31">
        <v>8.5999999999999993E-2</v>
      </c>
      <c r="J1743" s="31">
        <v>0.24750830600000001</v>
      </c>
      <c r="K1743" s="31">
        <v>3.0000000000000001E-3</v>
      </c>
      <c r="L1743" s="29">
        <f t="shared" si="27"/>
        <v>1.8706118355065193</v>
      </c>
    </row>
    <row r="1744" spans="1:12" x14ac:dyDescent="0.2">
      <c r="A1744">
        <v>4576</v>
      </c>
      <c r="B1744" s="43">
        <v>210</v>
      </c>
      <c r="C1744" s="43">
        <v>210</v>
      </c>
      <c r="D1744" s="43">
        <v>103</v>
      </c>
      <c r="E1744" s="31">
        <v>0.49</v>
      </c>
      <c r="F1744" s="31">
        <v>0.23300000000000001</v>
      </c>
      <c r="G1744" s="31">
        <v>0.26200000000000001</v>
      </c>
      <c r="H1744" s="31">
        <v>0.20499999999999999</v>
      </c>
      <c r="I1744" s="31">
        <v>0.28599999999999998</v>
      </c>
      <c r="J1744" s="31">
        <v>0.49758454099999999</v>
      </c>
      <c r="K1744" s="31">
        <v>1.4E-2</v>
      </c>
      <c r="L1744" s="29">
        <f t="shared" si="27"/>
        <v>2.5517241379310347</v>
      </c>
    </row>
    <row r="1745" spans="1:12" x14ac:dyDescent="0.2">
      <c r="A1745">
        <v>4577</v>
      </c>
      <c r="B1745" s="43">
        <v>173</v>
      </c>
      <c r="C1745" s="43">
        <v>173</v>
      </c>
      <c r="D1745" s="43">
        <v>98</v>
      </c>
      <c r="E1745" s="31">
        <v>0.56599999999999995</v>
      </c>
      <c r="F1745" s="31">
        <v>0.127</v>
      </c>
      <c r="G1745" s="31">
        <v>0.28899999999999998</v>
      </c>
      <c r="H1745" s="31">
        <v>0.32900000000000001</v>
      </c>
      <c r="I1745" s="31">
        <v>0.23699999999999999</v>
      </c>
      <c r="J1745" s="31">
        <v>0.57647058799999995</v>
      </c>
      <c r="K1745" s="31">
        <v>1.7000000000000001E-2</v>
      </c>
      <c r="L1745" s="29">
        <f t="shared" si="27"/>
        <v>2.6856561546286879</v>
      </c>
    </row>
    <row r="1746" spans="1:12" x14ac:dyDescent="0.2">
      <c r="A1746">
        <v>4578</v>
      </c>
      <c r="B1746" s="43">
        <v>623</v>
      </c>
      <c r="C1746" s="43">
        <v>623</v>
      </c>
      <c r="D1746" s="43">
        <v>235</v>
      </c>
      <c r="E1746" s="31">
        <v>0.377</v>
      </c>
      <c r="F1746" s="31">
        <v>0.28699999999999998</v>
      </c>
      <c r="G1746" s="31">
        <v>0.32600000000000001</v>
      </c>
      <c r="H1746" s="31">
        <v>0.223</v>
      </c>
      <c r="I1746" s="31">
        <v>0.154</v>
      </c>
      <c r="J1746" s="31">
        <v>0.380875203</v>
      </c>
      <c r="K1746" s="31">
        <v>0.01</v>
      </c>
      <c r="L1746" s="29">
        <f t="shared" si="27"/>
        <v>2.2464646464646467</v>
      </c>
    </row>
    <row r="1747" spans="1:12" x14ac:dyDescent="0.2">
      <c r="A1747">
        <v>4579</v>
      </c>
      <c r="B1747" s="43">
        <v>264</v>
      </c>
      <c r="C1747" s="43">
        <v>264</v>
      </c>
      <c r="D1747" s="43">
        <v>151</v>
      </c>
      <c r="E1747" s="31">
        <v>0.57199999999999995</v>
      </c>
      <c r="F1747" s="31">
        <v>0.17799999999999999</v>
      </c>
      <c r="G1747" s="31">
        <v>0.246</v>
      </c>
      <c r="H1747" s="31">
        <v>0.33700000000000002</v>
      </c>
      <c r="I1747" s="31">
        <v>0.23499999999999999</v>
      </c>
      <c r="J1747" s="31">
        <v>0.57414448699999998</v>
      </c>
      <c r="K1747" s="31">
        <v>4.0000000000000001E-3</v>
      </c>
      <c r="L1747" s="29">
        <f t="shared" si="27"/>
        <v>2.6315261044176705</v>
      </c>
    </row>
    <row r="1748" spans="1:12" x14ac:dyDescent="0.2">
      <c r="A1748">
        <v>4581</v>
      </c>
      <c r="B1748" s="43">
        <v>337</v>
      </c>
      <c r="C1748" s="43">
        <v>337</v>
      </c>
      <c r="D1748" s="43">
        <v>180</v>
      </c>
      <c r="E1748" s="31">
        <v>0.53400000000000003</v>
      </c>
      <c r="F1748" s="31">
        <v>0.154</v>
      </c>
      <c r="G1748" s="31">
        <v>0.312</v>
      </c>
      <c r="H1748" s="31">
        <v>0.27300000000000002</v>
      </c>
      <c r="I1748" s="31">
        <v>0.26100000000000001</v>
      </c>
      <c r="J1748" s="31">
        <v>0.53412462900000002</v>
      </c>
      <c r="K1748" s="31">
        <v>0</v>
      </c>
      <c r="L1748" s="29">
        <f t="shared" si="27"/>
        <v>2.641</v>
      </c>
    </row>
    <row r="1749" spans="1:12" x14ac:dyDescent="0.2">
      <c r="A1749">
        <v>4582</v>
      </c>
      <c r="E1749" s="31">
        <v>0.28699999999999998</v>
      </c>
      <c r="F1749" s="31">
        <v>0.37</v>
      </c>
      <c r="G1749" s="31">
        <v>0.34</v>
      </c>
      <c r="H1749" s="31">
        <v>0.16200000000000001</v>
      </c>
      <c r="I1749" s="31">
        <v>0.125</v>
      </c>
      <c r="J1749" s="31">
        <v>0.287878788</v>
      </c>
      <c r="K1749" s="31">
        <v>4.0000000000000001E-3</v>
      </c>
      <c r="L1749" s="29">
        <f t="shared" si="27"/>
        <v>2.0441767068273093</v>
      </c>
    </row>
    <row r="1750" spans="1:12" x14ac:dyDescent="0.2">
      <c r="A1750">
        <v>4583</v>
      </c>
      <c r="B1750" s="43">
        <v>307</v>
      </c>
      <c r="C1750" s="43">
        <v>307</v>
      </c>
      <c r="D1750" s="43">
        <v>111</v>
      </c>
      <c r="E1750" s="31">
        <v>0.36199999999999999</v>
      </c>
      <c r="F1750" s="31">
        <v>0.32600000000000001</v>
      </c>
      <c r="G1750" s="31">
        <v>0.30599999999999999</v>
      </c>
      <c r="H1750" s="31">
        <v>0.22500000000000001</v>
      </c>
      <c r="I1750" s="31">
        <v>0.13700000000000001</v>
      </c>
      <c r="J1750" s="31">
        <v>0.36393442599999998</v>
      </c>
      <c r="K1750" s="31">
        <v>7.0000000000000001E-3</v>
      </c>
      <c r="L1750" s="29">
        <f t="shared" si="27"/>
        <v>2.1762336354481371</v>
      </c>
    </row>
    <row r="1751" spans="1:12" x14ac:dyDescent="0.2">
      <c r="A1751">
        <v>4585</v>
      </c>
      <c r="B1751" s="43">
        <v>324</v>
      </c>
      <c r="C1751" s="43">
        <v>324</v>
      </c>
      <c r="D1751" s="43">
        <v>118</v>
      </c>
      <c r="E1751" s="31">
        <v>0.36399999999999999</v>
      </c>
      <c r="F1751" s="31">
        <v>0.32400000000000001</v>
      </c>
      <c r="G1751" s="31">
        <v>0.29299999999999998</v>
      </c>
      <c r="H1751" s="31">
        <v>0.21</v>
      </c>
      <c r="I1751" s="31">
        <v>0.154</v>
      </c>
      <c r="J1751" s="31">
        <v>0.371069182</v>
      </c>
      <c r="K1751" s="31">
        <v>1.9E-2</v>
      </c>
      <c r="L1751" s="29">
        <f t="shared" si="27"/>
        <v>2.1977573904179413</v>
      </c>
    </row>
    <row r="1752" spans="1:12" x14ac:dyDescent="0.2">
      <c r="A1752">
        <v>4586</v>
      </c>
      <c r="B1752" s="43">
        <v>579</v>
      </c>
      <c r="C1752" s="43">
        <v>579</v>
      </c>
      <c r="D1752" s="43">
        <v>183</v>
      </c>
      <c r="E1752" s="31">
        <v>0.316</v>
      </c>
      <c r="F1752" s="31">
        <v>0.39</v>
      </c>
      <c r="G1752" s="31">
        <v>0.28000000000000003</v>
      </c>
      <c r="H1752" s="31">
        <v>0.20200000000000001</v>
      </c>
      <c r="I1752" s="31">
        <v>0.114</v>
      </c>
      <c r="J1752" s="31">
        <v>0.32049036800000003</v>
      </c>
      <c r="K1752" s="31">
        <v>1.4E-2</v>
      </c>
      <c r="L1752" s="29">
        <f t="shared" si="27"/>
        <v>2.0405679513184585</v>
      </c>
    </row>
    <row r="1753" spans="1:12" x14ac:dyDescent="0.2">
      <c r="A1753">
        <v>4587</v>
      </c>
      <c r="B1753" s="43">
        <v>273</v>
      </c>
      <c r="C1753" s="43">
        <v>273</v>
      </c>
      <c r="D1753" s="43">
        <v>130</v>
      </c>
      <c r="E1753" s="31">
        <v>0.47599999999999998</v>
      </c>
      <c r="F1753" s="31">
        <v>0.23100000000000001</v>
      </c>
      <c r="G1753" s="31">
        <v>0.26700000000000002</v>
      </c>
      <c r="H1753" s="31">
        <v>0.26700000000000002</v>
      </c>
      <c r="I1753" s="31">
        <v>0.20899999999999999</v>
      </c>
      <c r="J1753" s="31">
        <v>0.48872180500000001</v>
      </c>
      <c r="K1753" s="31">
        <v>2.5999999999999999E-2</v>
      </c>
      <c r="L1753" s="29">
        <f t="shared" si="27"/>
        <v>2.4661190965092405</v>
      </c>
    </row>
    <row r="1754" spans="1:12" x14ac:dyDescent="0.2">
      <c r="A1754">
        <v>4588</v>
      </c>
      <c r="B1754" s="43">
        <v>245</v>
      </c>
      <c r="C1754" s="43">
        <v>245</v>
      </c>
      <c r="D1754" s="43">
        <v>117</v>
      </c>
      <c r="E1754" s="31">
        <v>0.47799999999999998</v>
      </c>
      <c r="F1754" s="31">
        <v>0.253</v>
      </c>
      <c r="G1754" s="31">
        <v>0.26500000000000001</v>
      </c>
      <c r="H1754" s="31">
        <v>0.25700000000000001</v>
      </c>
      <c r="I1754" s="31">
        <v>0.22</v>
      </c>
      <c r="J1754" s="31">
        <v>0.47950819700000002</v>
      </c>
      <c r="K1754" s="31">
        <v>4.0000000000000001E-3</v>
      </c>
      <c r="L1754" s="29">
        <f t="shared" si="27"/>
        <v>2.4437751004016066</v>
      </c>
    </row>
    <row r="1755" spans="1:12" x14ac:dyDescent="0.2">
      <c r="A1755">
        <v>4590</v>
      </c>
      <c r="B1755" s="43">
        <v>700</v>
      </c>
      <c r="C1755" s="43">
        <v>700</v>
      </c>
      <c r="D1755" s="43">
        <v>269</v>
      </c>
      <c r="E1755" s="31">
        <v>0.38400000000000001</v>
      </c>
      <c r="F1755" s="31">
        <v>0.33300000000000002</v>
      </c>
      <c r="G1755" s="31">
        <v>0.26900000000000002</v>
      </c>
      <c r="H1755" s="31">
        <v>0.19900000000000001</v>
      </c>
      <c r="I1755" s="31">
        <v>0.186</v>
      </c>
      <c r="J1755" s="31">
        <v>0.38985507200000002</v>
      </c>
      <c r="K1755" s="31">
        <v>1.4E-2</v>
      </c>
      <c r="L1755" s="29">
        <f t="shared" si="27"/>
        <v>2.2434077079107504</v>
      </c>
    </row>
    <row r="1756" spans="1:12" x14ac:dyDescent="0.2">
      <c r="A1756">
        <v>4591</v>
      </c>
      <c r="B1756" s="43">
        <v>830</v>
      </c>
      <c r="C1756" s="43">
        <v>830</v>
      </c>
      <c r="D1756" s="43">
        <v>420</v>
      </c>
      <c r="E1756" s="31">
        <v>0.50600000000000001</v>
      </c>
      <c r="F1756" s="31">
        <v>0.26</v>
      </c>
      <c r="G1756" s="31">
        <v>0.21099999999999999</v>
      </c>
      <c r="H1756" s="31">
        <v>0.255</v>
      </c>
      <c r="I1756" s="31">
        <v>0.251</v>
      </c>
      <c r="J1756" s="31">
        <v>0.51787916199999995</v>
      </c>
      <c r="K1756" s="31">
        <v>2.3E-2</v>
      </c>
      <c r="L1756" s="29">
        <f t="shared" si="27"/>
        <v>2.5087001023541453</v>
      </c>
    </row>
    <row r="1757" spans="1:12" x14ac:dyDescent="0.2">
      <c r="A1757">
        <v>4592</v>
      </c>
      <c r="B1757" s="43">
        <v>309</v>
      </c>
      <c r="C1757" s="43">
        <v>309</v>
      </c>
      <c r="D1757" s="43">
        <v>244</v>
      </c>
      <c r="E1757" s="31">
        <v>0.79</v>
      </c>
      <c r="F1757" s="31">
        <v>6.8000000000000005E-2</v>
      </c>
      <c r="G1757" s="31">
        <v>0.13600000000000001</v>
      </c>
      <c r="H1757" s="31">
        <v>0.25600000000000001</v>
      </c>
      <c r="I1757" s="31">
        <v>0.53400000000000003</v>
      </c>
      <c r="J1757" s="31">
        <v>0.79478827399999996</v>
      </c>
      <c r="K1757" s="31">
        <v>6.0000000000000001E-3</v>
      </c>
      <c r="L1757" s="29">
        <f t="shared" si="27"/>
        <v>3.2635814889336019</v>
      </c>
    </row>
    <row r="1758" spans="1:12" x14ac:dyDescent="0.2">
      <c r="A1758">
        <v>4593</v>
      </c>
      <c r="B1758" s="43">
        <v>226</v>
      </c>
      <c r="C1758" s="43">
        <v>226</v>
      </c>
      <c r="D1758" s="43">
        <v>121</v>
      </c>
      <c r="E1758" s="31">
        <v>0.53500000000000003</v>
      </c>
      <c r="F1758" s="31">
        <v>0.155</v>
      </c>
      <c r="G1758" s="31">
        <v>0.29599999999999999</v>
      </c>
      <c r="H1758" s="31">
        <v>0.27900000000000003</v>
      </c>
      <c r="I1758" s="31">
        <v>0.25700000000000001</v>
      </c>
      <c r="J1758" s="31">
        <v>0.54260089700000003</v>
      </c>
      <c r="K1758" s="31">
        <v>1.2999999999999999E-2</v>
      </c>
      <c r="L1758" s="29">
        <f t="shared" si="27"/>
        <v>2.6464032421479233</v>
      </c>
    </row>
    <row r="1759" spans="1:12" x14ac:dyDescent="0.2">
      <c r="A1759">
        <v>4594</v>
      </c>
      <c r="B1759" s="43">
        <v>220</v>
      </c>
      <c r="C1759" s="43">
        <v>220</v>
      </c>
      <c r="D1759" s="43">
        <v>74</v>
      </c>
      <c r="E1759" s="31">
        <v>0.33600000000000002</v>
      </c>
      <c r="F1759" s="31">
        <v>0.28199999999999997</v>
      </c>
      <c r="G1759" s="31">
        <v>0.377</v>
      </c>
      <c r="H1759" s="31">
        <v>0.20499999999999999</v>
      </c>
      <c r="I1759" s="31">
        <v>0.13200000000000001</v>
      </c>
      <c r="J1759" s="31">
        <v>0.33789954300000002</v>
      </c>
      <c r="K1759" s="31">
        <v>5.0000000000000001E-3</v>
      </c>
      <c r="L1759" s="29">
        <f t="shared" si="27"/>
        <v>2.1899497487437189</v>
      </c>
    </row>
    <row r="1760" spans="1:12" x14ac:dyDescent="0.2">
      <c r="A1760">
        <v>4595</v>
      </c>
      <c r="B1760" s="43">
        <v>529</v>
      </c>
      <c r="C1760" s="43">
        <v>529</v>
      </c>
      <c r="D1760" s="43">
        <v>210</v>
      </c>
      <c r="E1760" s="31">
        <v>0.39700000000000002</v>
      </c>
      <c r="F1760" s="31">
        <v>0.30099999999999999</v>
      </c>
      <c r="G1760" s="31">
        <v>0.28000000000000003</v>
      </c>
      <c r="H1760" s="31">
        <v>0.20599999999999999</v>
      </c>
      <c r="I1760" s="31">
        <v>0.191</v>
      </c>
      <c r="J1760" s="31">
        <v>0.40618955499999998</v>
      </c>
      <c r="K1760" s="31">
        <v>2.3E-2</v>
      </c>
      <c r="L1760" s="29">
        <f t="shared" si="27"/>
        <v>2.2958034800409419</v>
      </c>
    </row>
    <row r="1761" spans="1:12" x14ac:dyDescent="0.2">
      <c r="A1761">
        <v>5004</v>
      </c>
      <c r="B1761" s="43">
        <v>109</v>
      </c>
      <c r="C1761" s="43">
        <v>109</v>
      </c>
      <c r="D1761" s="43">
        <v>25</v>
      </c>
      <c r="E1761" s="31">
        <v>0.22900000000000001</v>
      </c>
      <c r="F1761" s="31">
        <v>0.22900000000000001</v>
      </c>
      <c r="G1761" s="31">
        <v>0.26600000000000001</v>
      </c>
      <c r="H1761" s="31">
        <v>0.11</v>
      </c>
      <c r="I1761" s="31">
        <v>0.11899999999999999</v>
      </c>
      <c r="J1761" s="31">
        <v>0.31645569600000001</v>
      </c>
      <c r="K1761" s="31">
        <v>0.27500000000000002</v>
      </c>
      <c r="L1761" s="29">
        <f t="shared" si="27"/>
        <v>2.1613793103448278</v>
      </c>
    </row>
    <row r="1762" spans="1:12" x14ac:dyDescent="0.2">
      <c r="A1762">
        <v>5010</v>
      </c>
      <c r="B1762" s="43">
        <v>642</v>
      </c>
      <c r="C1762" s="43">
        <v>642</v>
      </c>
      <c r="D1762" s="43">
        <v>297</v>
      </c>
      <c r="E1762" s="31">
        <v>0.46300000000000002</v>
      </c>
      <c r="F1762" s="31">
        <v>0.28699999999999998</v>
      </c>
      <c r="G1762" s="31">
        <v>0.22700000000000001</v>
      </c>
      <c r="H1762" s="31">
        <v>0.19500000000000001</v>
      </c>
      <c r="I1762" s="31">
        <v>0.26800000000000002</v>
      </c>
      <c r="J1762" s="31">
        <v>0.47368421100000002</v>
      </c>
      <c r="K1762" s="31">
        <v>2.3E-2</v>
      </c>
      <c r="L1762" s="29">
        <f t="shared" si="27"/>
        <v>2.4544524053224159</v>
      </c>
    </row>
    <row r="1763" spans="1:12" x14ac:dyDescent="0.2">
      <c r="A1763">
        <v>5015</v>
      </c>
      <c r="B1763" s="43">
        <v>284</v>
      </c>
      <c r="C1763" s="43">
        <v>284</v>
      </c>
      <c r="D1763" s="43">
        <v>218</v>
      </c>
      <c r="E1763" s="31">
        <v>0.76800000000000002</v>
      </c>
      <c r="F1763" s="31">
        <v>6.3E-2</v>
      </c>
      <c r="G1763" s="31">
        <v>0.16200000000000001</v>
      </c>
      <c r="H1763" s="31">
        <v>0.28499999999999998</v>
      </c>
      <c r="I1763" s="31">
        <v>0.48199999999999998</v>
      </c>
      <c r="J1763" s="31">
        <v>0.77304964499999995</v>
      </c>
      <c r="K1763" s="31">
        <v>7.0000000000000001E-3</v>
      </c>
      <c r="L1763" s="29">
        <f t="shared" si="27"/>
        <v>3.1923464249748239</v>
      </c>
    </row>
    <row r="1764" spans="1:12" x14ac:dyDescent="0.2">
      <c r="A1764">
        <v>5016</v>
      </c>
      <c r="B1764" s="43">
        <v>822</v>
      </c>
      <c r="C1764" s="43">
        <v>822</v>
      </c>
      <c r="D1764" s="43">
        <v>195</v>
      </c>
      <c r="E1764" s="31">
        <v>0.23699999999999999</v>
      </c>
      <c r="F1764" s="31">
        <v>0.44600000000000001</v>
      </c>
      <c r="G1764" s="31">
        <v>0.23599999999999999</v>
      </c>
      <c r="H1764" s="31">
        <v>0.13100000000000001</v>
      </c>
      <c r="I1764" s="31">
        <v>0.106</v>
      </c>
      <c r="J1764" s="31">
        <v>0.25793650800000001</v>
      </c>
      <c r="K1764" s="31">
        <v>0.08</v>
      </c>
      <c r="L1764" s="29">
        <f t="shared" si="27"/>
        <v>1.8858695652173911</v>
      </c>
    </row>
    <row r="1765" spans="1:12" x14ac:dyDescent="0.2">
      <c r="A1765">
        <v>5018</v>
      </c>
      <c r="B1765" s="43">
        <v>154</v>
      </c>
      <c r="C1765" s="43">
        <v>154</v>
      </c>
      <c r="D1765" s="43">
        <v>66</v>
      </c>
      <c r="E1765" s="31">
        <v>0.42899999999999999</v>
      </c>
      <c r="F1765" s="31">
        <v>0.22700000000000001</v>
      </c>
      <c r="G1765" s="31">
        <v>0.34399999999999997</v>
      </c>
      <c r="H1765" s="31">
        <v>0.24</v>
      </c>
      <c r="I1765" s="31">
        <v>0.188</v>
      </c>
      <c r="J1765" s="31">
        <v>0.428571429</v>
      </c>
      <c r="K1765" s="31">
        <v>0</v>
      </c>
      <c r="L1765" s="29">
        <f t="shared" si="27"/>
        <v>2.3869999999999996</v>
      </c>
    </row>
    <row r="1766" spans="1:12" x14ac:dyDescent="0.2">
      <c r="A1766">
        <v>5020</v>
      </c>
      <c r="B1766" s="43">
        <v>439</v>
      </c>
      <c r="C1766" s="43">
        <v>439</v>
      </c>
      <c r="D1766" s="43">
        <v>127</v>
      </c>
      <c r="E1766" s="31">
        <v>0.28899999999999998</v>
      </c>
      <c r="F1766" s="31">
        <v>0.40799999999999997</v>
      </c>
      <c r="G1766" s="31">
        <v>0.30299999999999999</v>
      </c>
      <c r="H1766" s="31">
        <v>0.20300000000000001</v>
      </c>
      <c r="I1766" s="31">
        <v>8.6999999999999994E-2</v>
      </c>
      <c r="J1766" s="31">
        <v>0.28929385000000002</v>
      </c>
      <c r="K1766" s="31">
        <v>0</v>
      </c>
      <c r="L1766" s="29">
        <f t="shared" si="27"/>
        <v>1.9710000000000001</v>
      </c>
    </row>
    <row r="1767" spans="1:12" x14ac:dyDescent="0.2">
      <c r="A1767">
        <v>5021</v>
      </c>
      <c r="E1767" s="31">
        <v>0.182</v>
      </c>
      <c r="F1767" s="31">
        <v>0.36399999999999999</v>
      </c>
      <c r="G1767" s="31">
        <v>0.25</v>
      </c>
      <c r="H1767" s="31">
        <v>0.114</v>
      </c>
      <c r="I1767" s="31">
        <v>6.8000000000000005E-2</v>
      </c>
      <c r="J1767" s="31">
        <v>0.22857142899999999</v>
      </c>
      <c r="K1767" s="31">
        <v>0.20499999999999999</v>
      </c>
      <c r="L1767" s="29">
        <f t="shared" si="27"/>
        <v>1.8591194968553457</v>
      </c>
    </row>
    <row r="1768" spans="1:12" x14ac:dyDescent="0.2">
      <c r="A1768">
        <v>5027</v>
      </c>
      <c r="B1768" s="43">
        <v>485</v>
      </c>
      <c r="C1768" s="43">
        <v>485</v>
      </c>
      <c r="D1768" s="43">
        <v>236</v>
      </c>
      <c r="E1768" s="31">
        <v>0.48699999999999999</v>
      </c>
      <c r="F1768" s="31">
        <v>0.219</v>
      </c>
      <c r="G1768" s="31">
        <v>0.28499999999999998</v>
      </c>
      <c r="H1768" s="31">
        <v>0.254</v>
      </c>
      <c r="I1768" s="31">
        <v>0.23300000000000001</v>
      </c>
      <c r="J1768" s="31">
        <v>0.491666667</v>
      </c>
      <c r="K1768" s="31">
        <v>0.01</v>
      </c>
      <c r="L1768" s="29">
        <f t="shared" si="27"/>
        <v>2.5080808080808081</v>
      </c>
    </row>
    <row r="1769" spans="1:12" x14ac:dyDescent="0.2">
      <c r="A1769">
        <v>5028</v>
      </c>
      <c r="B1769" s="43">
        <v>82</v>
      </c>
      <c r="C1769" s="43">
        <v>82</v>
      </c>
      <c r="D1769" s="43">
        <v>27</v>
      </c>
      <c r="E1769" s="31">
        <v>0.32900000000000001</v>
      </c>
      <c r="F1769" s="31">
        <v>0.42699999999999999</v>
      </c>
      <c r="G1769" s="31">
        <v>0.20699999999999999</v>
      </c>
      <c r="H1769" s="31">
        <v>0.25600000000000001</v>
      </c>
      <c r="I1769" s="31">
        <v>7.2999999999999995E-2</v>
      </c>
      <c r="J1769" s="31">
        <v>0.341772152</v>
      </c>
      <c r="K1769" s="31">
        <v>3.6999999999999998E-2</v>
      </c>
      <c r="L1769" s="29">
        <f t="shared" si="27"/>
        <v>1.9740394600207685</v>
      </c>
    </row>
    <row r="1770" spans="1:12" x14ac:dyDescent="0.2">
      <c r="A1770">
        <v>5029</v>
      </c>
      <c r="B1770" s="43">
        <v>583</v>
      </c>
      <c r="C1770" s="43">
        <v>583</v>
      </c>
      <c r="D1770" s="43">
        <v>175</v>
      </c>
      <c r="E1770" s="31">
        <v>0.3</v>
      </c>
      <c r="F1770" s="31">
        <v>0.432</v>
      </c>
      <c r="G1770" s="31">
        <v>0.24199999999999999</v>
      </c>
      <c r="H1770" s="31">
        <v>0.156</v>
      </c>
      <c r="I1770" s="31">
        <v>0.14399999999999999</v>
      </c>
      <c r="J1770" s="31">
        <v>0.308098592</v>
      </c>
      <c r="K1770" s="31">
        <v>2.5999999999999999E-2</v>
      </c>
      <c r="L1770" s="29">
        <f t="shared" si="27"/>
        <v>2.0123203285420943</v>
      </c>
    </row>
    <row r="1771" spans="1:12" x14ac:dyDescent="0.2">
      <c r="A1771">
        <v>5030</v>
      </c>
      <c r="B1771" s="43">
        <v>61</v>
      </c>
      <c r="C1771" s="43">
        <v>61</v>
      </c>
      <c r="D1771" s="43">
        <v>7</v>
      </c>
      <c r="E1771" s="31">
        <v>0.115</v>
      </c>
      <c r="F1771" s="31">
        <v>0.26200000000000001</v>
      </c>
      <c r="G1771" s="31">
        <v>0.16400000000000001</v>
      </c>
      <c r="H1771" s="31">
        <v>6.6000000000000003E-2</v>
      </c>
      <c r="I1771" s="31">
        <v>4.9000000000000002E-2</v>
      </c>
      <c r="J1771" s="31">
        <v>0.212121212</v>
      </c>
      <c r="K1771" s="31">
        <v>0.45900000000000002</v>
      </c>
      <c r="L1771" s="29">
        <f t="shared" si="27"/>
        <v>1.8188539741219965</v>
      </c>
    </row>
    <row r="1772" spans="1:12" x14ac:dyDescent="0.2">
      <c r="A1772">
        <v>5032</v>
      </c>
      <c r="B1772" s="43">
        <v>79</v>
      </c>
      <c r="C1772" s="43">
        <v>79</v>
      </c>
      <c r="D1772" s="43">
        <v>4</v>
      </c>
      <c r="E1772" s="31">
        <v>5.0999999999999997E-2</v>
      </c>
      <c r="F1772" s="31">
        <v>0.63300000000000001</v>
      </c>
      <c r="G1772" s="31">
        <v>0.215</v>
      </c>
      <c r="H1772" s="31">
        <v>2.5000000000000001E-2</v>
      </c>
      <c r="I1772" s="31">
        <v>2.5000000000000001E-2</v>
      </c>
      <c r="J1772" s="31">
        <v>5.6338027999999998E-2</v>
      </c>
      <c r="K1772" s="31">
        <v>0.10100000000000001</v>
      </c>
      <c r="L1772" s="29">
        <f t="shared" si="27"/>
        <v>1.3770856507230256</v>
      </c>
    </row>
    <row r="1773" spans="1:12" x14ac:dyDescent="0.2">
      <c r="A1773">
        <v>5033</v>
      </c>
      <c r="B1773" s="43">
        <v>458</v>
      </c>
      <c r="C1773" s="43">
        <v>458</v>
      </c>
      <c r="D1773" s="43">
        <v>162</v>
      </c>
      <c r="E1773" s="31">
        <v>0.35399999999999998</v>
      </c>
      <c r="F1773" s="31">
        <v>0.29499999999999998</v>
      </c>
      <c r="G1773" s="31">
        <v>0.32800000000000001</v>
      </c>
      <c r="H1773" s="31">
        <v>0.249</v>
      </c>
      <c r="I1773" s="31">
        <v>0.105</v>
      </c>
      <c r="J1773" s="31">
        <v>0.36241610699999999</v>
      </c>
      <c r="K1773" s="31">
        <v>2.4E-2</v>
      </c>
      <c r="L1773" s="29">
        <f t="shared" si="27"/>
        <v>2.1700819672131146</v>
      </c>
    </row>
    <row r="1774" spans="1:12" x14ac:dyDescent="0.2">
      <c r="A1774">
        <v>5035</v>
      </c>
      <c r="B1774" s="43">
        <v>48</v>
      </c>
      <c r="C1774" s="43">
        <v>48</v>
      </c>
      <c r="D1774" s="43">
        <v>15</v>
      </c>
      <c r="E1774" s="31">
        <v>0.313</v>
      </c>
      <c r="F1774" s="31">
        <v>0.188</v>
      </c>
      <c r="G1774" s="31">
        <v>0.25</v>
      </c>
      <c r="H1774" s="31">
        <v>0.27100000000000002</v>
      </c>
      <c r="I1774" s="31">
        <v>4.2000000000000003E-2</v>
      </c>
      <c r="J1774" s="31">
        <v>0.41666666699999999</v>
      </c>
      <c r="K1774" s="31">
        <v>0.25</v>
      </c>
      <c r="L1774" s="29">
        <f t="shared" si="27"/>
        <v>2.2253333333333329</v>
      </c>
    </row>
    <row r="1775" spans="1:12" x14ac:dyDescent="0.2">
      <c r="A1775">
        <v>5037</v>
      </c>
      <c r="B1775" s="43">
        <v>406</v>
      </c>
      <c r="C1775" s="43">
        <v>406</v>
      </c>
      <c r="D1775" s="43">
        <v>145</v>
      </c>
      <c r="E1775" s="31">
        <v>0.35699999999999998</v>
      </c>
      <c r="F1775" s="31">
        <v>0.35</v>
      </c>
      <c r="G1775" s="31">
        <v>0.26600000000000001</v>
      </c>
      <c r="H1775" s="31">
        <v>0.22700000000000001</v>
      </c>
      <c r="I1775" s="31">
        <v>0.13100000000000001</v>
      </c>
      <c r="J1775" s="31">
        <v>0.36708860799999998</v>
      </c>
      <c r="K1775" s="31">
        <v>2.7E-2</v>
      </c>
      <c r="L1775" s="29">
        <f t="shared" si="27"/>
        <v>2.1449126413155191</v>
      </c>
    </row>
    <row r="1776" spans="1:12" x14ac:dyDescent="0.2">
      <c r="A1776">
        <v>5040</v>
      </c>
      <c r="B1776" s="43">
        <v>766</v>
      </c>
      <c r="C1776" s="43">
        <v>766</v>
      </c>
      <c r="D1776" s="43">
        <v>321</v>
      </c>
      <c r="E1776" s="31">
        <v>0.41899999999999998</v>
      </c>
      <c r="F1776" s="31">
        <v>0.27300000000000002</v>
      </c>
      <c r="G1776" s="31">
        <v>0.28599999999999998</v>
      </c>
      <c r="H1776" s="31">
        <v>0.22800000000000001</v>
      </c>
      <c r="I1776" s="31">
        <v>0.191</v>
      </c>
      <c r="J1776" s="31">
        <v>0.428571429</v>
      </c>
      <c r="K1776" s="31">
        <v>2.1999999999999999E-2</v>
      </c>
      <c r="L1776" s="29">
        <f t="shared" si="27"/>
        <v>2.3445807770961147</v>
      </c>
    </row>
    <row r="1777" spans="1:12" x14ac:dyDescent="0.2">
      <c r="A1777">
        <v>5042</v>
      </c>
      <c r="B1777" s="43">
        <v>15</v>
      </c>
      <c r="C1777" s="43">
        <v>15</v>
      </c>
      <c r="D1777" s="43">
        <v>2</v>
      </c>
      <c r="E1777" s="31">
        <v>0.13300000000000001</v>
      </c>
      <c r="F1777" s="31">
        <v>0.66700000000000004</v>
      </c>
      <c r="G1777" s="31">
        <v>0</v>
      </c>
      <c r="H1777" s="31">
        <v>6.7000000000000004E-2</v>
      </c>
      <c r="I1777" s="31">
        <v>6.7000000000000004E-2</v>
      </c>
      <c r="J1777" s="31">
        <v>0.16666666699999999</v>
      </c>
      <c r="K1777" s="31">
        <v>0.2</v>
      </c>
      <c r="L1777" s="29">
        <f t="shared" si="27"/>
        <v>1.4200000000000002</v>
      </c>
    </row>
    <row r="1778" spans="1:12" x14ac:dyDescent="0.2">
      <c r="A1778">
        <v>5047</v>
      </c>
      <c r="B1778" s="43">
        <v>160</v>
      </c>
      <c r="C1778" s="43">
        <v>160</v>
      </c>
      <c r="D1778" s="43">
        <v>54</v>
      </c>
      <c r="E1778" s="31">
        <v>0.33800000000000002</v>
      </c>
      <c r="F1778" s="31">
        <v>0.3</v>
      </c>
      <c r="G1778" s="31">
        <v>0.219</v>
      </c>
      <c r="H1778" s="31">
        <v>0.17499999999999999</v>
      </c>
      <c r="I1778" s="31">
        <v>0.16300000000000001</v>
      </c>
      <c r="J1778" s="31">
        <v>0.39416058399999998</v>
      </c>
      <c r="K1778" s="31">
        <v>0.14399999999999999</v>
      </c>
      <c r="L1778" s="29">
        <f t="shared" si="27"/>
        <v>2.2371495327102804</v>
      </c>
    </row>
    <row r="1779" spans="1:12" x14ac:dyDescent="0.2">
      <c r="A1779">
        <v>5049</v>
      </c>
      <c r="B1779" s="43">
        <v>725</v>
      </c>
      <c r="C1779" s="43">
        <v>725</v>
      </c>
      <c r="D1779" s="43">
        <v>265</v>
      </c>
      <c r="E1779" s="31">
        <v>0.36599999999999999</v>
      </c>
      <c r="F1779" s="31">
        <v>0.36299999999999999</v>
      </c>
      <c r="G1779" s="31">
        <v>0.26500000000000001</v>
      </c>
      <c r="H1779" s="31">
        <v>0.23</v>
      </c>
      <c r="I1779" s="31">
        <v>0.13500000000000001</v>
      </c>
      <c r="J1779" s="31">
        <v>0.36805555600000001</v>
      </c>
      <c r="K1779" s="31">
        <v>7.0000000000000001E-3</v>
      </c>
      <c r="L1779" s="29">
        <f t="shared" si="27"/>
        <v>2.1379657603222562</v>
      </c>
    </row>
    <row r="1780" spans="1:12" x14ac:dyDescent="0.2">
      <c r="A1780">
        <v>5051</v>
      </c>
      <c r="B1780" s="43">
        <v>356</v>
      </c>
      <c r="C1780" s="43">
        <v>356</v>
      </c>
      <c r="D1780" s="43">
        <v>276</v>
      </c>
      <c r="E1780" s="31">
        <v>0.77500000000000002</v>
      </c>
      <c r="F1780" s="31">
        <v>7.9000000000000001E-2</v>
      </c>
      <c r="G1780" s="31">
        <v>0.14599999999999999</v>
      </c>
      <c r="H1780" s="31">
        <v>0.19900000000000001</v>
      </c>
      <c r="I1780" s="31">
        <v>0.57599999999999996</v>
      </c>
      <c r="J1780" s="31">
        <v>0.77528089899999997</v>
      </c>
      <c r="K1780" s="31">
        <v>0</v>
      </c>
      <c r="L1780" s="29">
        <f t="shared" si="27"/>
        <v>3.2719999999999998</v>
      </c>
    </row>
    <row r="1781" spans="1:12" x14ac:dyDescent="0.2">
      <c r="A1781">
        <v>5052</v>
      </c>
      <c r="B1781" s="43">
        <v>601</v>
      </c>
      <c r="C1781" s="43">
        <v>601</v>
      </c>
      <c r="D1781" s="43">
        <v>282</v>
      </c>
      <c r="E1781" s="31">
        <v>0.46899999999999997</v>
      </c>
      <c r="F1781" s="31">
        <v>0.24099999999999999</v>
      </c>
      <c r="G1781" s="31">
        <v>0.28299999999999997</v>
      </c>
      <c r="H1781" s="31">
        <v>0.251</v>
      </c>
      <c r="I1781" s="31">
        <v>0.218</v>
      </c>
      <c r="J1781" s="31">
        <v>0.47236180900000002</v>
      </c>
      <c r="K1781" s="31">
        <v>7.0000000000000001E-3</v>
      </c>
      <c r="L1781" s="29">
        <f t="shared" si="27"/>
        <v>2.4491440080563947</v>
      </c>
    </row>
    <row r="1782" spans="1:12" x14ac:dyDescent="0.2">
      <c r="A1782">
        <v>5053</v>
      </c>
      <c r="B1782" s="43">
        <v>334</v>
      </c>
      <c r="C1782" s="43">
        <v>334</v>
      </c>
      <c r="D1782" s="43">
        <v>300</v>
      </c>
      <c r="E1782" s="31">
        <v>0.89800000000000002</v>
      </c>
      <c r="F1782" s="31">
        <v>3.5999999999999997E-2</v>
      </c>
      <c r="G1782" s="31">
        <v>6.6000000000000003E-2</v>
      </c>
      <c r="H1782" s="31">
        <v>0.186</v>
      </c>
      <c r="I1782" s="31">
        <v>0.71299999999999997</v>
      </c>
      <c r="J1782" s="31">
        <v>0.89820359299999997</v>
      </c>
      <c r="K1782" s="31">
        <v>0</v>
      </c>
      <c r="L1782" s="29">
        <f t="shared" si="27"/>
        <v>3.5779999999999998</v>
      </c>
    </row>
    <row r="1783" spans="1:12" x14ac:dyDescent="0.2">
      <c r="A1783">
        <v>5054</v>
      </c>
      <c r="B1783" s="43">
        <v>742</v>
      </c>
      <c r="C1783" s="43">
        <v>743</v>
      </c>
      <c r="D1783" s="43">
        <v>546</v>
      </c>
      <c r="E1783" s="31">
        <v>0.73499999999999999</v>
      </c>
      <c r="F1783" s="31">
        <v>0.1</v>
      </c>
      <c r="G1783" s="31">
        <v>0.154</v>
      </c>
      <c r="H1783" s="31">
        <v>0.21299999999999999</v>
      </c>
      <c r="I1783" s="31">
        <v>0.52200000000000002</v>
      </c>
      <c r="J1783" s="31">
        <v>0.74351978200000002</v>
      </c>
      <c r="K1783" s="31">
        <v>1.2E-2</v>
      </c>
      <c r="L1783" s="29">
        <f t="shared" si="27"/>
        <v>3.1730769230769234</v>
      </c>
    </row>
    <row r="1784" spans="1:12" x14ac:dyDescent="0.2">
      <c r="A1784">
        <v>5056</v>
      </c>
      <c r="B1784" s="43">
        <v>454</v>
      </c>
      <c r="C1784" s="43">
        <v>454</v>
      </c>
      <c r="D1784" s="43">
        <v>359</v>
      </c>
      <c r="E1784" s="31">
        <v>0.79100000000000004</v>
      </c>
      <c r="F1784" s="31">
        <v>4.8000000000000001E-2</v>
      </c>
      <c r="G1784" s="31">
        <v>0.152</v>
      </c>
      <c r="H1784" s="31">
        <v>0.29299999999999998</v>
      </c>
      <c r="I1784" s="31">
        <v>0.498</v>
      </c>
      <c r="J1784" s="31">
        <v>0.79777777800000005</v>
      </c>
      <c r="K1784" s="31">
        <v>8.9999999999999993E-3</v>
      </c>
      <c r="L1784" s="29">
        <f t="shared" si="27"/>
        <v>3.2522704339051463</v>
      </c>
    </row>
    <row r="1785" spans="1:12" x14ac:dyDescent="0.2">
      <c r="A1785">
        <v>5057</v>
      </c>
      <c r="B1785" s="43">
        <v>93</v>
      </c>
      <c r="C1785" s="43">
        <v>93</v>
      </c>
      <c r="D1785" s="43">
        <v>66</v>
      </c>
      <c r="E1785" s="31">
        <v>0.71</v>
      </c>
      <c r="F1785" s="31">
        <v>5.3999999999999999E-2</v>
      </c>
      <c r="G1785" s="31">
        <v>0.151</v>
      </c>
      <c r="H1785" s="31">
        <v>0.161</v>
      </c>
      <c r="I1785" s="31">
        <v>0.54800000000000004</v>
      </c>
      <c r="J1785" s="31">
        <v>0.77647058800000002</v>
      </c>
      <c r="K1785" s="31">
        <v>8.5999999999999993E-2</v>
      </c>
      <c r="L1785" s="29">
        <f t="shared" si="27"/>
        <v>3.3161925601750548</v>
      </c>
    </row>
    <row r="1786" spans="1:12" x14ac:dyDescent="0.2">
      <c r="A1786">
        <v>5066</v>
      </c>
      <c r="B1786" s="43">
        <v>259</v>
      </c>
      <c r="C1786" s="43">
        <v>259</v>
      </c>
      <c r="D1786" s="43">
        <v>144</v>
      </c>
      <c r="E1786" s="31">
        <v>0.55600000000000005</v>
      </c>
      <c r="F1786" s="31">
        <v>0.22800000000000001</v>
      </c>
      <c r="G1786" s="31">
        <v>0.216</v>
      </c>
      <c r="H1786" s="31">
        <v>0.33200000000000002</v>
      </c>
      <c r="I1786" s="31">
        <v>0.224</v>
      </c>
      <c r="J1786" s="31">
        <v>0.55598455599999996</v>
      </c>
      <c r="K1786" s="31">
        <v>0</v>
      </c>
      <c r="L1786" s="29">
        <f t="shared" si="27"/>
        <v>2.552</v>
      </c>
    </row>
    <row r="1787" spans="1:12" x14ac:dyDescent="0.2">
      <c r="A1787">
        <v>5071</v>
      </c>
      <c r="B1787" s="43">
        <v>696</v>
      </c>
      <c r="C1787" s="43">
        <v>696</v>
      </c>
      <c r="D1787" s="43">
        <v>71</v>
      </c>
      <c r="E1787" s="31">
        <v>0.10199999999999999</v>
      </c>
      <c r="F1787" s="31">
        <v>0.49</v>
      </c>
      <c r="G1787" s="31">
        <v>0.221</v>
      </c>
      <c r="H1787" s="31">
        <v>7.9000000000000001E-2</v>
      </c>
      <c r="I1787" s="31">
        <v>2.3E-2</v>
      </c>
      <c r="J1787" s="31">
        <v>0.12544169599999999</v>
      </c>
      <c r="K1787" s="31">
        <v>0.187</v>
      </c>
      <c r="L1787" s="29">
        <f t="shared" si="27"/>
        <v>1.5510455104551049</v>
      </c>
    </row>
    <row r="1788" spans="1:12" x14ac:dyDescent="0.2">
      <c r="A1788">
        <v>5075</v>
      </c>
      <c r="B1788" s="43">
        <v>59</v>
      </c>
      <c r="C1788" s="43">
        <v>59</v>
      </c>
      <c r="D1788" s="43">
        <v>37</v>
      </c>
      <c r="E1788" s="31">
        <v>0.627</v>
      </c>
      <c r="F1788" s="31">
        <v>0.153</v>
      </c>
      <c r="G1788" s="31">
        <v>0.20300000000000001</v>
      </c>
      <c r="H1788" s="31">
        <v>0.40699999999999997</v>
      </c>
      <c r="I1788" s="31">
        <v>0.22</v>
      </c>
      <c r="J1788" s="31">
        <v>0.63793103399999995</v>
      </c>
      <c r="K1788" s="31">
        <v>1.7000000000000001E-2</v>
      </c>
      <c r="L1788" s="29">
        <f t="shared" si="27"/>
        <v>2.7060020345879958</v>
      </c>
    </row>
    <row r="1789" spans="1:12" x14ac:dyDescent="0.2">
      <c r="A1789">
        <v>5082</v>
      </c>
      <c r="B1789" s="43">
        <v>284</v>
      </c>
      <c r="C1789" s="43">
        <v>284</v>
      </c>
      <c r="D1789" s="43">
        <v>159</v>
      </c>
      <c r="E1789" s="31">
        <v>0.56000000000000005</v>
      </c>
      <c r="F1789" s="31">
        <v>0.22500000000000001</v>
      </c>
      <c r="G1789" s="31">
        <v>0.215</v>
      </c>
      <c r="H1789" s="31">
        <v>0.28899999999999998</v>
      </c>
      <c r="I1789" s="31">
        <v>0.27100000000000002</v>
      </c>
      <c r="J1789" s="31">
        <v>0.55985915500000005</v>
      </c>
      <c r="K1789" s="31">
        <v>0</v>
      </c>
      <c r="L1789" s="29">
        <f t="shared" si="27"/>
        <v>2.6059999999999999</v>
      </c>
    </row>
    <row r="1790" spans="1:12" x14ac:dyDescent="0.2">
      <c r="A1790">
        <v>5085</v>
      </c>
      <c r="B1790" s="43">
        <v>168</v>
      </c>
      <c r="C1790" s="43">
        <v>168</v>
      </c>
      <c r="D1790" s="43">
        <v>73</v>
      </c>
      <c r="E1790" s="31">
        <v>0.435</v>
      </c>
      <c r="F1790" s="31">
        <v>0.28599999999999998</v>
      </c>
      <c r="G1790" s="31">
        <v>0.26200000000000001</v>
      </c>
      <c r="H1790" s="31">
        <v>0.26800000000000002</v>
      </c>
      <c r="I1790" s="31">
        <v>0.16700000000000001</v>
      </c>
      <c r="J1790" s="31">
        <v>0.44242424200000002</v>
      </c>
      <c r="K1790" s="31">
        <v>1.7999999999999999E-2</v>
      </c>
      <c r="L1790" s="29">
        <f t="shared" si="27"/>
        <v>2.3238289205702647</v>
      </c>
    </row>
    <row r="1791" spans="1:12" x14ac:dyDescent="0.2">
      <c r="A1791">
        <v>5088</v>
      </c>
      <c r="B1791" s="43">
        <v>524</v>
      </c>
      <c r="C1791" s="43">
        <v>524</v>
      </c>
      <c r="D1791" s="43">
        <v>263</v>
      </c>
      <c r="E1791" s="31">
        <v>0.502</v>
      </c>
      <c r="F1791" s="31">
        <v>0.22900000000000001</v>
      </c>
      <c r="G1791" s="31">
        <v>0.26700000000000002</v>
      </c>
      <c r="H1791" s="31">
        <v>0.27700000000000002</v>
      </c>
      <c r="I1791" s="31">
        <v>0.22500000000000001</v>
      </c>
      <c r="J1791" s="31">
        <v>0.50286806900000003</v>
      </c>
      <c r="K1791" s="31">
        <v>2E-3</v>
      </c>
      <c r="L1791" s="29">
        <f t="shared" si="27"/>
        <v>2.4989979959919841</v>
      </c>
    </row>
    <row r="1792" spans="1:12" x14ac:dyDescent="0.2">
      <c r="A1792">
        <v>5089</v>
      </c>
      <c r="B1792" s="43">
        <v>451</v>
      </c>
      <c r="C1792" s="43">
        <v>451</v>
      </c>
      <c r="D1792" s="43">
        <v>144</v>
      </c>
      <c r="E1792" s="31">
        <v>0.31900000000000001</v>
      </c>
      <c r="F1792" s="31">
        <v>0.30599999999999999</v>
      </c>
      <c r="G1792" s="31">
        <v>0.33300000000000002</v>
      </c>
      <c r="H1792" s="31">
        <v>0.21099999999999999</v>
      </c>
      <c r="I1792" s="31">
        <v>0.109</v>
      </c>
      <c r="J1792" s="31">
        <v>0.33333333300000001</v>
      </c>
      <c r="K1792" s="31">
        <v>4.2000000000000003E-2</v>
      </c>
      <c r="L1792" s="29">
        <f t="shared" si="27"/>
        <v>2.1304801670146136</v>
      </c>
    </row>
    <row r="1793" spans="1:12" x14ac:dyDescent="0.2">
      <c r="A1793">
        <v>5090</v>
      </c>
      <c r="B1793" s="43">
        <v>201</v>
      </c>
      <c r="C1793" s="43">
        <v>201</v>
      </c>
      <c r="D1793" s="43">
        <v>103</v>
      </c>
      <c r="E1793" s="31">
        <v>0.51200000000000001</v>
      </c>
      <c r="F1793" s="31">
        <v>0.17899999999999999</v>
      </c>
      <c r="G1793" s="31">
        <v>0.308</v>
      </c>
      <c r="H1793" s="31">
        <v>0.313</v>
      </c>
      <c r="I1793" s="31">
        <v>0.19900000000000001</v>
      </c>
      <c r="J1793" s="31">
        <v>0.51243781099999997</v>
      </c>
      <c r="K1793" s="31">
        <v>0</v>
      </c>
      <c r="L1793" s="29">
        <f t="shared" si="27"/>
        <v>2.5300000000000002</v>
      </c>
    </row>
    <row r="1794" spans="1:12" x14ac:dyDescent="0.2">
      <c r="A1794">
        <v>5091</v>
      </c>
      <c r="B1794" s="43">
        <v>397</v>
      </c>
      <c r="C1794" s="43">
        <v>397</v>
      </c>
      <c r="D1794" s="43">
        <v>311</v>
      </c>
      <c r="E1794" s="31">
        <v>0.78300000000000003</v>
      </c>
      <c r="F1794" s="31">
        <v>7.0999999999999994E-2</v>
      </c>
      <c r="G1794" s="31">
        <v>0.13900000000000001</v>
      </c>
      <c r="H1794" s="31">
        <v>0.22700000000000001</v>
      </c>
      <c r="I1794" s="31">
        <v>0.55700000000000005</v>
      </c>
      <c r="J1794" s="31">
        <v>0.78934010200000004</v>
      </c>
      <c r="K1794" s="31">
        <v>8.0000000000000002E-3</v>
      </c>
      <c r="L1794" s="29">
        <f t="shared" si="27"/>
        <v>3.284274193548387</v>
      </c>
    </row>
    <row r="1795" spans="1:12" x14ac:dyDescent="0.2">
      <c r="A1795">
        <v>5092</v>
      </c>
      <c r="B1795" s="43">
        <v>403</v>
      </c>
      <c r="C1795" s="43">
        <v>403</v>
      </c>
      <c r="D1795" s="43">
        <v>315</v>
      </c>
      <c r="E1795" s="31">
        <v>0.78200000000000003</v>
      </c>
      <c r="F1795" s="31">
        <v>5.7000000000000002E-2</v>
      </c>
      <c r="G1795" s="31">
        <v>0.14599999999999999</v>
      </c>
      <c r="H1795" s="31">
        <v>0.31</v>
      </c>
      <c r="I1795" s="31">
        <v>0.47099999999999997</v>
      </c>
      <c r="J1795" s="31">
        <v>0.79345088200000002</v>
      </c>
      <c r="K1795" s="31">
        <v>1.4999999999999999E-2</v>
      </c>
      <c r="L1795" s="29">
        <f t="shared" ref="L1795:L1858" si="28">(F1795+2*G1795+3*H1795+4*I1795)/(1-K1795)</f>
        <v>3.2111675126903552</v>
      </c>
    </row>
    <row r="1796" spans="1:12" x14ac:dyDescent="0.2">
      <c r="A1796">
        <v>5093</v>
      </c>
      <c r="B1796" s="43">
        <v>443</v>
      </c>
      <c r="C1796" s="43">
        <v>443</v>
      </c>
      <c r="D1796" s="43">
        <v>273</v>
      </c>
      <c r="E1796" s="31">
        <v>0.61599999999999999</v>
      </c>
      <c r="F1796" s="31">
        <v>0.151</v>
      </c>
      <c r="G1796" s="31">
        <v>0.20799999999999999</v>
      </c>
      <c r="H1796" s="31">
        <v>0.26600000000000001</v>
      </c>
      <c r="I1796" s="31">
        <v>0.35</v>
      </c>
      <c r="J1796" s="31">
        <v>0.63194444400000005</v>
      </c>
      <c r="K1796" s="31">
        <v>2.5000000000000001E-2</v>
      </c>
      <c r="L1796" s="29">
        <f t="shared" si="28"/>
        <v>2.8358974358974356</v>
      </c>
    </row>
    <row r="1797" spans="1:12" x14ac:dyDescent="0.2">
      <c r="A1797">
        <v>5094</v>
      </c>
      <c r="B1797" s="43">
        <v>362</v>
      </c>
      <c r="C1797" s="43">
        <v>362</v>
      </c>
      <c r="D1797" s="43">
        <v>296</v>
      </c>
      <c r="E1797" s="31">
        <v>0.81799999999999995</v>
      </c>
      <c r="F1797" s="31">
        <v>3.9E-2</v>
      </c>
      <c r="G1797" s="31">
        <v>0.124</v>
      </c>
      <c r="H1797" s="31">
        <v>0.224</v>
      </c>
      <c r="I1797" s="31">
        <v>0.59399999999999997</v>
      </c>
      <c r="J1797" s="31">
        <v>0.83380281700000003</v>
      </c>
      <c r="K1797" s="31">
        <v>1.9E-2</v>
      </c>
      <c r="L1797" s="29">
        <f t="shared" si="28"/>
        <v>3.399592252803262</v>
      </c>
    </row>
    <row r="1798" spans="1:12" x14ac:dyDescent="0.2">
      <c r="A1798">
        <v>5098</v>
      </c>
      <c r="B1798" s="43">
        <v>77</v>
      </c>
      <c r="C1798" s="43">
        <v>77</v>
      </c>
      <c r="D1798" s="43">
        <v>11</v>
      </c>
      <c r="E1798" s="31">
        <v>0.14299999999999999</v>
      </c>
      <c r="F1798" s="31">
        <v>0.45500000000000002</v>
      </c>
      <c r="G1798" s="31">
        <v>0.20799999999999999</v>
      </c>
      <c r="H1798" s="31">
        <v>0.11700000000000001</v>
      </c>
      <c r="I1798" s="31">
        <v>2.5999999999999999E-2</v>
      </c>
      <c r="J1798" s="31">
        <v>0.177419355</v>
      </c>
      <c r="K1798" s="31">
        <v>0.19500000000000001</v>
      </c>
      <c r="L1798" s="29">
        <f t="shared" si="28"/>
        <v>1.6472049689440995</v>
      </c>
    </row>
    <row r="1799" spans="1:12" x14ac:dyDescent="0.2">
      <c r="A1799">
        <v>5099</v>
      </c>
      <c r="B1799" s="43">
        <v>728</v>
      </c>
      <c r="C1799" s="43">
        <v>728</v>
      </c>
      <c r="D1799" s="43">
        <v>369</v>
      </c>
      <c r="E1799" s="31">
        <v>0.50700000000000001</v>
      </c>
      <c r="F1799" s="31">
        <v>0.22</v>
      </c>
      <c r="G1799" s="31">
        <v>0.23899999999999999</v>
      </c>
      <c r="H1799" s="31">
        <v>0.23200000000000001</v>
      </c>
      <c r="I1799" s="31">
        <v>0.27500000000000002</v>
      </c>
      <c r="J1799" s="31">
        <v>0.52489331400000006</v>
      </c>
      <c r="K1799" s="31">
        <v>3.4000000000000002E-2</v>
      </c>
      <c r="L1799" s="29">
        <f t="shared" si="28"/>
        <v>2.5817805383022776</v>
      </c>
    </row>
    <row r="1800" spans="1:12" x14ac:dyDescent="0.2">
      <c r="A1800">
        <v>5100</v>
      </c>
      <c r="B1800" s="43">
        <v>410</v>
      </c>
      <c r="C1800" s="43">
        <v>410</v>
      </c>
      <c r="D1800" s="43">
        <v>295</v>
      </c>
      <c r="E1800" s="31">
        <v>0.72</v>
      </c>
      <c r="F1800" s="31">
        <v>6.8000000000000005E-2</v>
      </c>
      <c r="G1800" s="31">
        <v>0.21</v>
      </c>
      <c r="H1800" s="31">
        <v>0.29799999999999999</v>
      </c>
      <c r="I1800" s="31">
        <v>0.42199999999999999</v>
      </c>
      <c r="J1800" s="31">
        <v>0.72127139399999995</v>
      </c>
      <c r="K1800" s="31">
        <v>2E-3</v>
      </c>
      <c r="L1800" s="29">
        <f t="shared" si="28"/>
        <v>3.0761523046092183</v>
      </c>
    </row>
    <row r="1801" spans="1:12" x14ac:dyDescent="0.2">
      <c r="A1801">
        <v>5104</v>
      </c>
      <c r="B1801" s="43">
        <v>32</v>
      </c>
      <c r="C1801" s="43">
        <v>32</v>
      </c>
      <c r="D1801" s="43">
        <v>7</v>
      </c>
      <c r="E1801" s="31">
        <v>0.219</v>
      </c>
      <c r="F1801" s="31">
        <v>0.40600000000000003</v>
      </c>
      <c r="G1801" s="31">
        <v>0.313</v>
      </c>
      <c r="H1801" s="31">
        <v>0.188</v>
      </c>
      <c r="I1801" s="31">
        <v>3.1E-2</v>
      </c>
      <c r="J1801" s="31">
        <v>0.233333333</v>
      </c>
      <c r="K1801" s="31">
        <v>6.3E-2</v>
      </c>
      <c r="L1801" s="29">
        <f t="shared" si="28"/>
        <v>1.8356456776947707</v>
      </c>
    </row>
    <row r="1802" spans="1:12" x14ac:dyDescent="0.2">
      <c r="A1802">
        <v>5108</v>
      </c>
      <c r="B1802" s="43">
        <v>15</v>
      </c>
      <c r="C1802" s="43">
        <v>15</v>
      </c>
      <c r="D1802" s="43">
        <v>3</v>
      </c>
      <c r="E1802" s="31">
        <v>0.2</v>
      </c>
      <c r="F1802" s="31">
        <v>0.4</v>
      </c>
      <c r="G1802" s="31">
        <v>0.33300000000000002</v>
      </c>
      <c r="H1802" s="31">
        <v>6.7000000000000004E-2</v>
      </c>
      <c r="I1802" s="31">
        <v>0.13300000000000001</v>
      </c>
      <c r="J1802" s="31">
        <v>0.21428571399999999</v>
      </c>
      <c r="K1802" s="31">
        <v>6.7000000000000004E-2</v>
      </c>
      <c r="L1802" s="29">
        <f t="shared" si="28"/>
        <v>1.9281886387995713</v>
      </c>
    </row>
    <row r="1803" spans="1:12" x14ac:dyDescent="0.2">
      <c r="A1803">
        <v>5111</v>
      </c>
      <c r="B1803" s="43">
        <v>479</v>
      </c>
      <c r="C1803" s="43">
        <v>479</v>
      </c>
      <c r="D1803" s="43">
        <v>173</v>
      </c>
      <c r="E1803" s="31">
        <v>0.36099999999999999</v>
      </c>
      <c r="F1803" s="31">
        <v>0.37</v>
      </c>
      <c r="G1803" s="31">
        <v>0.22500000000000001</v>
      </c>
      <c r="H1803" s="31">
        <v>0.16300000000000001</v>
      </c>
      <c r="I1803" s="31">
        <v>0.19800000000000001</v>
      </c>
      <c r="J1803" s="31">
        <v>0.37772925800000001</v>
      </c>
      <c r="K1803" s="31">
        <v>4.3999999999999997E-2</v>
      </c>
      <c r="L1803" s="29">
        <f t="shared" si="28"/>
        <v>2.1976987447698746</v>
      </c>
    </row>
    <row r="1804" spans="1:12" x14ac:dyDescent="0.2">
      <c r="A1804">
        <v>5112</v>
      </c>
      <c r="B1804" s="43">
        <v>13</v>
      </c>
      <c r="C1804" s="43">
        <v>13</v>
      </c>
      <c r="D1804" s="43">
        <v>3</v>
      </c>
      <c r="E1804" s="31">
        <v>0.23100000000000001</v>
      </c>
      <c r="F1804" s="31">
        <v>0.46200000000000002</v>
      </c>
      <c r="G1804" s="31">
        <v>0.23100000000000001</v>
      </c>
      <c r="H1804" s="31">
        <v>0.23100000000000001</v>
      </c>
      <c r="I1804" s="31">
        <v>0</v>
      </c>
      <c r="J1804" s="31">
        <v>0.25</v>
      </c>
      <c r="K1804" s="31">
        <v>7.6999999999999999E-2</v>
      </c>
      <c r="L1804" s="29">
        <f t="shared" si="28"/>
        <v>1.7518959913326109</v>
      </c>
    </row>
    <row r="1805" spans="1:12" x14ac:dyDescent="0.2">
      <c r="A1805">
        <v>5115</v>
      </c>
      <c r="B1805" s="43">
        <v>325</v>
      </c>
      <c r="C1805" s="43">
        <v>325</v>
      </c>
      <c r="D1805" s="43">
        <v>212</v>
      </c>
      <c r="E1805" s="31">
        <v>0.65200000000000002</v>
      </c>
      <c r="F1805" s="31">
        <v>0.13800000000000001</v>
      </c>
      <c r="G1805" s="31">
        <v>0.20899999999999999</v>
      </c>
      <c r="H1805" s="31">
        <v>0.26800000000000002</v>
      </c>
      <c r="I1805" s="31">
        <v>0.38500000000000001</v>
      </c>
      <c r="J1805" s="31">
        <v>0.65230769200000005</v>
      </c>
      <c r="K1805" s="31">
        <v>0</v>
      </c>
      <c r="L1805" s="29">
        <f t="shared" si="28"/>
        <v>2.9000000000000004</v>
      </c>
    </row>
    <row r="1806" spans="1:12" x14ac:dyDescent="0.2">
      <c r="A1806">
        <v>5123</v>
      </c>
      <c r="B1806" s="43">
        <v>241</v>
      </c>
      <c r="C1806" s="43">
        <v>241</v>
      </c>
      <c r="D1806" s="43">
        <v>93</v>
      </c>
      <c r="E1806" s="31">
        <v>0.38600000000000001</v>
      </c>
      <c r="F1806" s="31">
        <v>0.33600000000000002</v>
      </c>
      <c r="G1806" s="31">
        <v>0.26600000000000001</v>
      </c>
      <c r="H1806" s="31">
        <v>0.21199999999999999</v>
      </c>
      <c r="I1806" s="31">
        <v>0.17399999999999999</v>
      </c>
      <c r="J1806" s="31">
        <v>0.39075630300000003</v>
      </c>
      <c r="K1806" s="31">
        <v>1.2E-2</v>
      </c>
      <c r="L1806" s="29">
        <f t="shared" si="28"/>
        <v>2.2267206477732797</v>
      </c>
    </row>
    <row r="1807" spans="1:12" x14ac:dyDescent="0.2">
      <c r="A1807">
        <v>5125</v>
      </c>
      <c r="B1807" s="43">
        <v>211</v>
      </c>
      <c r="C1807" s="43">
        <v>211</v>
      </c>
      <c r="D1807" s="43">
        <v>108</v>
      </c>
      <c r="E1807" s="31">
        <v>0.51200000000000001</v>
      </c>
      <c r="F1807" s="31">
        <v>0.18</v>
      </c>
      <c r="G1807" s="31">
        <v>0.28399999999999997</v>
      </c>
      <c r="H1807" s="31">
        <v>0.27</v>
      </c>
      <c r="I1807" s="31">
        <v>0.24199999999999999</v>
      </c>
      <c r="J1807" s="31">
        <v>0.52427184500000001</v>
      </c>
      <c r="K1807" s="31">
        <v>2.4E-2</v>
      </c>
      <c r="L1807" s="29">
        <f t="shared" si="28"/>
        <v>2.5881147540983607</v>
      </c>
    </row>
    <row r="1808" spans="1:12" x14ac:dyDescent="0.2">
      <c r="A1808">
        <v>5128</v>
      </c>
      <c r="B1808" s="43">
        <v>443</v>
      </c>
      <c r="C1808" s="43">
        <v>443</v>
      </c>
      <c r="D1808" s="43">
        <v>257</v>
      </c>
      <c r="E1808" s="31">
        <v>0.57999999999999996</v>
      </c>
      <c r="F1808" s="31">
        <v>0.12</v>
      </c>
      <c r="G1808" s="31">
        <v>0.27100000000000002</v>
      </c>
      <c r="H1808" s="31">
        <v>0.29599999999999999</v>
      </c>
      <c r="I1808" s="31">
        <v>0.28399999999999997</v>
      </c>
      <c r="J1808" s="31">
        <v>0.59767441899999996</v>
      </c>
      <c r="K1808" s="31">
        <v>2.9000000000000001E-2</v>
      </c>
      <c r="L1808" s="29">
        <f t="shared" si="28"/>
        <v>2.7662203913491248</v>
      </c>
    </row>
    <row r="1809" spans="1:12" x14ac:dyDescent="0.2">
      <c r="A1809">
        <v>5131</v>
      </c>
      <c r="B1809" s="43">
        <v>474</v>
      </c>
      <c r="C1809" s="43">
        <v>474</v>
      </c>
      <c r="D1809" s="43">
        <v>249</v>
      </c>
      <c r="E1809" s="31">
        <v>0.52500000000000002</v>
      </c>
      <c r="F1809" s="31">
        <v>0.2</v>
      </c>
      <c r="G1809" s="31">
        <v>0.26800000000000002</v>
      </c>
      <c r="H1809" s="31">
        <v>0.26800000000000002</v>
      </c>
      <c r="I1809" s="31">
        <v>0.25700000000000001</v>
      </c>
      <c r="J1809" s="31">
        <v>0.52866241999999997</v>
      </c>
      <c r="K1809" s="31">
        <v>6.0000000000000001E-3</v>
      </c>
      <c r="L1809" s="29">
        <f t="shared" si="28"/>
        <v>2.5835010060362174</v>
      </c>
    </row>
    <row r="1810" spans="1:12" x14ac:dyDescent="0.2">
      <c r="A1810">
        <v>5132</v>
      </c>
      <c r="B1810" s="43">
        <v>225</v>
      </c>
      <c r="C1810" s="43">
        <v>225</v>
      </c>
      <c r="D1810" s="43">
        <v>122</v>
      </c>
      <c r="E1810" s="31">
        <v>0.54200000000000004</v>
      </c>
      <c r="F1810" s="31">
        <v>0.20399999999999999</v>
      </c>
      <c r="G1810" s="31">
        <v>0.24</v>
      </c>
      <c r="H1810" s="31">
        <v>0.28399999999999997</v>
      </c>
      <c r="I1810" s="31">
        <v>0.25800000000000001</v>
      </c>
      <c r="J1810" s="31">
        <v>0.54954955000000005</v>
      </c>
      <c r="K1810" s="31">
        <v>1.2999999999999999E-2</v>
      </c>
      <c r="L1810" s="29">
        <f t="shared" si="28"/>
        <v>2.6018237082066866</v>
      </c>
    </row>
    <row r="1811" spans="1:12" x14ac:dyDescent="0.2">
      <c r="A1811">
        <v>5133</v>
      </c>
      <c r="B1811" s="43">
        <v>596</v>
      </c>
      <c r="C1811" s="43">
        <v>596</v>
      </c>
      <c r="D1811" s="43">
        <v>273</v>
      </c>
      <c r="E1811" s="31">
        <v>0.45800000000000002</v>
      </c>
      <c r="F1811" s="31">
        <v>0.255</v>
      </c>
      <c r="G1811" s="31">
        <v>0.28399999999999997</v>
      </c>
      <c r="H1811" s="31">
        <v>0.186</v>
      </c>
      <c r="I1811" s="31">
        <v>0.27200000000000002</v>
      </c>
      <c r="J1811" s="31">
        <v>0.45959596000000003</v>
      </c>
      <c r="K1811" s="31">
        <v>3.0000000000000001E-3</v>
      </c>
      <c r="L1811" s="29">
        <f t="shared" si="28"/>
        <v>2.4764292878635912</v>
      </c>
    </row>
    <row r="1812" spans="1:12" x14ac:dyDescent="0.2">
      <c r="A1812">
        <v>5135</v>
      </c>
      <c r="B1812" s="43">
        <v>840</v>
      </c>
      <c r="C1812" s="43">
        <v>840</v>
      </c>
      <c r="D1812" s="43">
        <v>638</v>
      </c>
      <c r="E1812" s="31">
        <v>0.76</v>
      </c>
      <c r="F1812" s="31">
        <v>8.6999999999999994E-2</v>
      </c>
      <c r="G1812" s="31">
        <v>0.13800000000000001</v>
      </c>
      <c r="H1812" s="31">
        <v>0.22500000000000001</v>
      </c>
      <c r="I1812" s="31">
        <v>0.53500000000000003</v>
      </c>
      <c r="J1812" s="31">
        <v>0.77146311999999995</v>
      </c>
      <c r="K1812" s="31">
        <v>1.4999999999999999E-2</v>
      </c>
      <c r="L1812" s="29">
        <f t="shared" si="28"/>
        <v>3.2263959390862942</v>
      </c>
    </row>
    <row r="1813" spans="1:12" x14ac:dyDescent="0.2">
      <c r="A1813">
        <v>5136</v>
      </c>
      <c r="B1813" s="43">
        <v>351</v>
      </c>
      <c r="C1813" s="43">
        <v>351</v>
      </c>
      <c r="D1813" s="43">
        <v>211</v>
      </c>
      <c r="E1813" s="31">
        <v>0.60099999999999998</v>
      </c>
      <c r="F1813" s="31">
        <v>0.13400000000000001</v>
      </c>
      <c r="G1813" s="31">
        <v>0.24199999999999999</v>
      </c>
      <c r="H1813" s="31">
        <v>0.27900000000000003</v>
      </c>
      <c r="I1813" s="31">
        <v>0.32200000000000001</v>
      </c>
      <c r="J1813" s="31">
        <v>0.61516035000000002</v>
      </c>
      <c r="K1813" s="31">
        <v>2.3E-2</v>
      </c>
      <c r="L1813" s="29">
        <f t="shared" si="28"/>
        <v>2.8075742067553739</v>
      </c>
    </row>
    <row r="1814" spans="1:12" x14ac:dyDescent="0.2">
      <c r="A1814">
        <v>5139</v>
      </c>
      <c r="B1814" s="43">
        <v>244</v>
      </c>
      <c r="C1814" s="43">
        <v>244</v>
      </c>
      <c r="D1814" s="43">
        <v>215</v>
      </c>
      <c r="E1814" s="31">
        <v>0.88100000000000001</v>
      </c>
      <c r="F1814" s="31">
        <v>3.6999999999999998E-2</v>
      </c>
      <c r="G1814" s="31">
        <v>8.2000000000000003E-2</v>
      </c>
      <c r="H1814" s="31">
        <v>0.20499999999999999</v>
      </c>
      <c r="I1814" s="31">
        <v>0.67600000000000005</v>
      </c>
      <c r="J1814" s="31">
        <v>0.88114754100000003</v>
      </c>
      <c r="K1814" s="31">
        <v>0</v>
      </c>
      <c r="L1814" s="29">
        <f t="shared" si="28"/>
        <v>3.5200000000000005</v>
      </c>
    </row>
    <row r="1815" spans="1:12" x14ac:dyDescent="0.2">
      <c r="A1815">
        <v>5142</v>
      </c>
      <c r="B1815" s="43">
        <v>587</v>
      </c>
      <c r="C1815" s="43">
        <v>587</v>
      </c>
      <c r="D1815" s="43">
        <v>253</v>
      </c>
      <c r="E1815" s="31">
        <v>0.43099999999999999</v>
      </c>
      <c r="F1815" s="31">
        <v>0.26200000000000001</v>
      </c>
      <c r="G1815" s="31">
        <v>0.28299999999999997</v>
      </c>
      <c r="H1815" s="31">
        <v>0.221</v>
      </c>
      <c r="I1815" s="31">
        <v>0.21</v>
      </c>
      <c r="J1815" s="31">
        <v>0.44153577700000002</v>
      </c>
      <c r="K1815" s="31">
        <v>2.4E-2</v>
      </c>
      <c r="L1815" s="29">
        <f t="shared" si="28"/>
        <v>2.3883196721311477</v>
      </c>
    </row>
    <row r="1816" spans="1:12" x14ac:dyDescent="0.2">
      <c r="A1816">
        <v>5144</v>
      </c>
      <c r="B1816" s="43">
        <v>613</v>
      </c>
      <c r="C1816" s="43">
        <v>613</v>
      </c>
      <c r="D1816" s="43">
        <v>173</v>
      </c>
      <c r="E1816" s="31">
        <v>0.28199999999999997</v>
      </c>
      <c r="F1816" s="31">
        <v>0.47299999999999998</v>
      </c>
      <c r="G1816" s="31">
        <v>0.24</v>
      </c>
      <c r="H1816" s="31">
        <v>0.16200000000000001</v>
      </c>
      <c r="I1816" s="31">
        <v>0.121</v>
      </c>
      <c r="J1816" s="31">
        <v>0.28360655699999998</v>
      </c>
      <c r="K1816" s="31">
        <v>5.0000000000000001E-3</v>
      </c>
      <c r="L1816" s="29">
        <f t="shared" si="28"/>
        <v>1.9326633165829146</v>
      </c>
    </row>
    <row r="1817" spans="1:12" x14ac:dyDescent="0.2">
      <c r="A1817">
        <v>5149</v>
      </c>
      <c r="B1817" s="43">
        <v>83</v>
      </c>
      <c r="C1817" s="43">
        <v>83</v>
      </c>
      <c r="D1817" s="43">
        <v>6</v>
      </c>
      <c r="E1817" s="31">
        <v>7.1999999999999995E-2</v>
      </c>
      <c r="F1817" s="31">
        <v>0.56599999999999995</v>
      </c>
      <c r="G1817" s="31">
        <v>0.14499999999999999</v>
      </c>
      <c r="H1817" s="31">
        <v>2.4E-2</v>
      </c>
      <c r="I1817" s="31">
        <v>4.8000000000000001E-2</v>
      </c>
      <c r="J1817" s="31">
        <v>9.2307691999999997E-2</v>
      </c>
      <c r="K1817" s="31">
        <v>0.217</v>
      </c>
      <c r="L1817" s="29">
        <f t="shared" si="28"/>
        <v>1.4303959131545336</v>
      </c>
    </row>
    <row r="1818" spans="1:12" x14ac:dyDescent="0.2">
      <c r="A1818">
        <v>5153</v>
      </c>
      <c r="E1818" s="31">
        <v>0.17100000000000001</v>
      </c>
      <c r="F1818" s="31">
        <v>0.42899999999999999</v>
      </c>
      <c r="G1818" s="31">
        <v>0.14299999999999999</v>
      </c>
      <c r="H1818" s="31">
        <v>0.17100000000000001</v>
      </c>
      <c r="I1818" s="31">
        <v>0</v>
      </c>
      <c r="J1818" s="31">
        <v>0.23076923099999999</v>
      </c>
      <c r="K1818" s="31">
        <v>0.25700000000000001</v>
      </c>
      <c r="L1818" s="29">
        <f t="shared" si="28"/>
        <v>1.6527590847913862</v>
      </c>
    </row>
    <row r="1819" spans="1:12" x14ac:dyDescent="0.2">
      <c r="A1819">
        <v>5158</v>
      </c>
      <c r="B1819" s="43">
        <v>297</v>
      </c>
      <c r="C1819" s="43">
        <v>297</v>
      </c>
      <c r="D1819" s="43">
        <v>243</v>
      </c>
      <c r="E1819" s="31">
        <v>0.81799999999999995</v>
      </c>
      <c r="F1819" s="31">
        <v>4.3999999999999997E-2</v>
      </c>
      <c r="G1819" s="31">
        <v>0.13100000000000001</v>
      </c>
      <c r="H1819" s="31">
        <v>0.22600000000000001</v>
      </c>
      <c r="I1819" s="31">
        <v>0.59299999999999997</v>
      </c>
      <c r="J1819" s="31">
        <v>0.82372881399999998</v>
      </c>
      <c r="K1819" s="31">
        <v>7.0000000000000001E-3</v>
      </c>
      <c r="L1819" s="29">
        <f t="shared" si="28"/>
        <v>3.3796576032225576</v>
      </c>
    </row>
    <row r="1820" spans="1:12" x14ac:dyDescent="0.2">
      <c r="A1820">
        <v>5159</v>
      </c>
      <c r="B1820" s="43">
        <v>323</v>
      </c>
      <c r="C1820" s="43">
        <v>323</v>
      </c>
      <c r="D1820" s="43">
        <v>197</v>
      </c>
      <c r="E1820" s="31">
        <v>0.61</v>
      </c>
      <c r="F1820" s="31">
        <v>0.14599999999999999</v>
      </c>
      <c r="G1820" s="31">
        <v>0.23499999999999999</v>
      </c>
      <c r="H1820" s="31">
        <v>0.32200000000000001</v>
      </c>
      <c r="I1820" s="31">
        <v>0.28799999999999998</v>
      </c>
      <c r="J1820" s="31">
        <v>0.61562499999999998</v>
      </c>
      <c r="K1820" s="31">
        <v>8.9999999999999993E-3</v>
      </c>
      <c r="L1820" s="29">
        <f t="shared" si="28"/>
        <v>2.7588294651866803</v>
      </c>
    </row>
    <row r="1821" spans="1:12" x14ac:dyDescent="0.2">
      <c r="A1821">
        <v>5160</v>
      </c>
      <c r="B1821" s="43">
        <v>330</v>
      </c>
      <c r="C1821" s="43">
        <v>330</v>
      </c>
      <c r="D1821" s="43">
        <v>216</v>
      </c>
      <c r="E1821" s="31">
        <v>0.65500000000000003</v>
      </c>
      <c r="F1821" s="31">
        <v>0.14799999999999999</v>
      </c>
      <c r="G1821" s="31">
        <v>0.191</v>
      </c>
      <c r="H1821" s="31">
        <v>0.30299999999999999</v>
      </c>
      <c r="I1821" s="31">
        <v>0.35199999999999998</v>
      </c>
      <c r="J1821" s="31">
        <v>0.65853658500000001</v>
      </c>
      <c r="K1821" s="31">
        <v>6.0000000000000001E-3</v>
      </c>
      <c r="L1821" s="29">
        <f t="shared" si="28"/>
        <v>2.8641851106639837</v>
      </c>
    </row>
    <row r="1822" spans="1:12" x14ac:dyDescent="0.2">
      <c r="A1822">
        <v>5164</v>
      </c>
      <c r="B1822" s="43">
        <v>736</v>
      </c>
      <c r="C1822" s="43">
        <v>736</v>
      </c>
      <c r="D1822" s="43">
        <v>194</v>
      </c>
      <c r="E1822" s="31">
        <v>0.26400000000000001</v>
      </c>
      <c r="F1822" s="31">
        <v>0.42299999999999999</v>
      </c>
      <c r="G1822" s="31">
        <v>0.28000000000000003</v>
      </c>
      <c r="H1822" s="31">
        <v>0.16600000000000001</v>
      </c>
      <c r="I1822" s="31">
        <v>9.8000000000000004E-2</v>
      </c>
      <c r="J1822" s="31">
        <v>0.272855134</v>
      </c>
      <c r="K1822" s="31">
        <v>3.4000000000000002E-2</v>
      </c>
      <c r="L1822" s="29">
        <f t="shared" si="28"/>
        <v>1.9389233954451348</v>
      </c>
    </row>
    <row r="1823" spans="1:12" x14ac:dyDescent="0.2">
      <c r="A1823">
        <v>5165</v>
      </c>
      <c r="B1823" s="43">
        <v>275</v>
      </c>
      <c r="C1823" s="43">
        <v>275</v>
      </c>
      <c r="D1823" s="43">
        <v>83</v>
      </c>
      <c r="E1823" s="31">
        <v>0.30199999999999999</v>
      </c>
      <c r="F1823" s="31">
        <v>0.13100000000000001</v>
      </c>
      <c r="G1823" s="31">
        <v>0.193</v>
      </c>
      <c r="H1823" s="31">
        <v>0.156</v>
      </c>
      <c r="I1823" s="31">
        <v>0.14499999999999999</v>
      </c>
      <c r="J1823" s="31">
        <v>0.48255814000000002</v>
      </c>
      <c r="K1823" s="31">
        <v>0.375</v>
      </c>
      <c r="L1823" s="29">
        <f t="shared" si="28"/>
        <v>2.504</v>
      </c>
    </row>
    <row r="1824" spans="1:12" x14ac:dyDescent="0.2">
      <c r="A1824">
        <v>5167</v>
      </c>
      <c r="B1824" s="43">
        <v>244</v>
      </c>
      <c r="C1824" s="43">
        <v>244</v>
      </c>
      <c r="D1824" s="43">
        <v>128</v>
      </c>
      <c r="E1824" s="31">
        <v>0.52500000000000002</v>
      </c>
      <c r="F1824" s="31">
        <v>0.221</v>
      </c>
      <c r="G1824" s="31">
        <v>0.25</v>
      </c>
      <c r="H1824" s="31">
        <v>0.27900000000000003</v>
      </c>
      <c r="I1824" s="31">
        <v>0.246</v>
      </c>
      <c r="J1824" s="31">
        <v>0.52674897099999995</v>
      </c>
      <c r="K1824" s="31">
        <v>4.0000000000000001E-3</v>
      </c>
      <c r="L1824" s="29">
        <f t="shared" si="28"/>
        <v>2.5522088353413652</v>
      </c>
    </row>
    <row r="1825" spans="1:12" x14ac:dyDescent="0.2">
      <c r="A1825">
        <v>5168</v>
      </c>
      <c r="B1825" s="43">
        <v>288</v>
      </c>
      <c r="C1825" s="43">
        <v>288</v>
      </c>
      <c r="D1825" s="43">
        <v>203</v>
      </c>
      <c r="E1825" s="31">
        <v>0.70499999999999996</v>
      </c>
      <c r="F1825" s="31">
        <v>9.4E-2</v>
      </c>
      <c r="G1825" s="31">
        <v>0.19400000000000001</v>
      </c>
      <c r="H1825" s="31">
        <v>0.313</v>
      </c>
      <c r="I1825" s="31">
        <v>0.39200000000000002</v>
      </c>
      <c r="J1825" s="31">
        <v>0.70979020999999998</v>
      </c>
      <c r="K1825" s="31">
        <v>7.0000000000000001E-3</v>
      </c>
      <c r="L1825" s="29">
        <f t="shared" si="28"/>
        <v>3.0100704934541791</v>
      </c>
    </row>
    <row r="1826" spans="1:12" x14ac:dyDescent="0.2">
      <c r="A1826">
        <v>5169</v>
      </c>
      <c r="B1826" s="43">
        <v>156</v>
      </c>
      <c r="C1826" s="43">
        <v>156</v>
      </c>
      <c r="D1826" s="43">
        <v>76</v>
      </c>
      <c r="E1826" s="31">
        <v>0.48699999999999999</v>
      </c>
      <c r="F1826" s="31">
        <v>0.24399999999999999</v>
      </c>
      <c r="G1826" s="31">
        <v>0.25600000000000001</v>
      </c>
      <c r="H1826" s="31">
        <v>0.25</v>
      </c>
      <c r="I1826" s="31">
        <v>0.23699999999999999</v>
      </c>
      <c r="J1826" s="31">
        <v>0.49350649400000002</v>
      </c>
      <c r="K1826" s="31">
        <v>1.2999999999999999E-2</v>
      </c>
      <c r="L1826" s="29">
        <f t="shared" si="28"/>
        <v>2.4863221884498476</v>
      </c>
    </row>
    <row r="1827" spans="1:12" x14ac:dyDescent="0.2">
      <c r="A1827">
        <v>5170</v>
      </c>
      <c r="B1827" s="43">
        <v>697</v>
      </c>
      <c r="C1827" s="43">
        <v>697</v>
      </c>
      <c r="D1827" s="43">
        <v>120</v>
      </c>
      <c r="E1827" s="31">
        <v>0.17199999999999999</v>
      </c>
      <c r="F1827" s="31">
        <v>0.54900000000000004</v>
      </c>
      <c r="G1827" s="31">
        <v>0.27</v>
      </c>
      <c r="H1827" s="31">
        <v>0.128</v>
      </c>
      <c r="I1827" s="31">
        <v>4.3999999999999997E-2</v>
      </c>
      <c r="J1827" s="31">
        <v>0.17366135999999999</v>
      </c>
      <c r="K1827" s="31">
        <v>8.9999999999999993E-3</v>
      </c>
      <c r="L1827" s="29">
        <f t="shared" si="28"/>
        <v>1.663975782038345</v>
      </c>
    </row>
    <row r="1828" spans="1:12" x14ac:dyDescent="0.2">
      <c r="A1828">
        <v>5173</v>
      </c>
      <c r="B1828" s="43">
        <v>214</v>
      </c>
      <c r="C1828" s="43">
        <v>214</v>
      </c>
      <c r="D1828" s="43">
        <v>132</v>
      </c>
      <c r="E1828" s="31">
        <v>0.61699999999999999</v>
      </c>
      <c r="F1828" s="31">
        <v>0.13600000000000001</v>
      </c>
      <c r="G1828" s="31">
        <v>0.24299999999999999</v>
      </c>
      <c r="H1828" s="31">
        <v>0.308</v>
      </c>
      <c r="I1828" s="31">
        <v>0.308</v>
      </c>
      <c r="J1828" s="31">
        <v>0.61971830999999999</v>
      </c>
      <c r="K1828" s="31">
        <v>5.0000000000000001E-3</v>
      </c>
      <c r="L1828" s="29">
        <f t="shared" si="28"/>
        <v>2.7919597989949745</v>
      </c>
    </row>
    <row r="1829" spans="1:12" x14ac:dyDescent="0.2">
      <c r="A1829">
        <v>5175</v>
      </c>
      <c r="B1829" s="43">
        <v>496</v>
      </c>
      <c r="C1829" s="43">
        <v>496</v>
      </c>
      <c r="D1829" s="43">
        <v>354</v>
      </c>
      <c r="E1829" s="31">
        <v>0.71399999999999997</v>
      </c>
      <c r="F1829" s="31">
        <v>0.10100000000000001</v>
      </c>
      <c r="G1829" s="31">
        <v>0.16700000000000001</v>
      </c>
      <c r="H1829" s="31">
        <v>0.22800000000000001</v>
      </c>
      <c r="I1829" s="31">
        <v>0.48599999999999999</v>
      </c>
      <c r="J1829" s="31">
        <v>0.72689938399999998</v>
      </c>
      <c r="K1829" s="31">
        <v>1.7999999999999999E-2</v>
      </c>
      <c r="L1829" s="29">
        <f t="shared" si="28"/>
        <v>3.1191446028513239</v>
      </c>
    </row>
    <row r="1830" spans="1:12" x14ac:dyDescent="0.2">
      <c r="A1830">
        <v>5178</v>
      </c>
      <c r="B1830" s="43">
        <v>366</v>
      </c>
      <c r="C1830" s="43">
        <v>366</v>
      </c>
      <c r="D1830" s="43">
        <v>175</v>
      </c>
      <c r="E1830" s="31">
        <v>0.47799999999999998</v>
      </c>
      <c r="F1830" s="31">
        <v>0.27900000000000003</v>
      </c>
      <c r="G1830" s="31">
        <v>0.24</v>
      </c>
      <c r="H1830" s="31">
        <v>0.28100000000000003</v>
      </c>
      <c r="I1830" s="31">
        <v>0.19700000000000001</v>
      </c>
      <c r="J1830" s="31">
        <v>0.47945205499999999</v>
      </c>
      <c r="K1830" s="31">
        <v>3.0000000000000001E-3</v>
      </c>
      <c r="L1830" s="29">
        <f t="shared" si="28"/>
        <v>2.3971915747241725</v>
      </c>
    </row>
    <row r="1831" spans="1:12" x14ac:dyDescent="0.2">
      <c r="A1831">
        <v>5180</v>
      </c>
      <c r="B1831" s="43">
        <v>71</v>
      </c>
      <c r="C1831" s="43">
        <v>71</v>
      </c>
      <c r="D1831" s="43">
        <v>13</v>
      </c>
      <c r="E1831" s="31">
        <v>0.183</v>
      </c>
      <c r="F1831" s="31">
        <v>0.33800000000000002</v>
      </c>
      <c r="G1831" s="31">
        <v>0.19700000000000001</v>
      </c>
      <c r="H1831" s="31">
        <v>0.113</v>
      </c>
      <c r="I1831" s="31">
        <v>7.0000000000000007E-2</v>
      </c>
      <c r="J1831" s="31">
        <v>0.25490196100000001</v>
      </c>
      <c r="K1831" s="31">
        <v>0.28199999999999997</v>
      </c>
      <c r="L1831" s="29">
        <f t="shared" si="28"/>
        <v>1.8816155988857939</v>
      </c>
    </row>
    <row r="1832" spans="1:12" x14ac:dyDescent="0.2">
      <c r="A1832">
        <v>5191</v>
      </c>
      <c r="B1832" s="43">
        <v>48</v>
      </c>
      <c r="C1832" s="43">
        <v>48</v>
      </c>
      <c r="D1832" s="43">
        <v>7</v>
      </c>
      <c r="E1832" s="31">
        <v>0.14599999999999999</v>
      </c>
      <c r="F1832" s="31">
        <v>0.625</v>
      </c>
      <c r="G1832" s="31">
        <v>0.188</v>
      </c>
      <c r="H1832" s="31">
        <v>8.3000000000000004E-2</v>
      </c>
      <c r="I1832" s="31">
        <v>6.3E-2</v>
      </c>
      <c r="J1832" s="31">
        <v>0.15217391299999999</v>
      </c>
      <c r="K1832" s="31">
        <v>4.2000000000000003E-2</v>
      </c>
      <c r="L1832" s="29">
        <f t="shared" si="28"/>
        <v>1.5678496868475993</v>
      </c>
    </row>
    <row r="1833" spans="1:12" x14ac:dyDescent="0.2">
      <c r="A1833">
        <v>5195</v>
      </c>
      <c r="B1833" s="43">
        <v>654</v>
      </c>
      <c r="C1833" s="43">
        <v>654</v>
      </c>
      <c r="D1833" s="43">
        <v>195</v>
      </c>
      <c r="E1833" s="31">
        <v>0.29799999999999999</v>
      </c>
      <c r="F1833" s="31">
        <v>0.35299999999999998</v>
      </c>
      <c r="G1833" s="31">
        <v>0.26600000000000001</v>
      </c>
      <c r="H1833" s="31">
        <v>0.19700000000000001</v>
      </c>
      <c r="I1833" s="31">
        <v>0.10100000000000001</v>
      </c>
      <c r="J1833" s="31">
        <v>0.32500000000000001</v>
      </c>
      <c r="K1833" s="31">
        <v>8.3000000000000004E-2</v>
      </c>
      <c r="L1833" s="29">
        <f t="shared" si="28"/>
        <v>2.0501635768811339</v>
      </c>
    </row>
    <row r="1834" spans="1:12" x14ac:dyDescent="0.2">
      <c r="A1834">
        <v>5196</v>
      </c>
      <c r="B1834" s="43">
        <v>1398</v>
      </c>
      <c r="C1834" s="43">
        <v>1398</v>
      </c>
      <c r="D1834" s="43">
        <v>387</v>
      </c>
      <c r="E1834" s="31">
        <v>0.27700000000000002</v>
      </c>
      <c r="F1834" s="31">
        <v>0.36299999999999999</v>
      </c>
      <c r="G1834" s="31">
        <v>0.29499999999999998</v>
      </c>
      <c r="H1834" s="31">
        <v>0.17</v>
      </c>
      <c r="I1834" s="31">
        <v>0.107</v>
      </c>
      <c r="J1834" s="31">
        <v>0.29632465499999999</v>
      </c>
      <c r="K1834" s="31">
        <v>6.6000000000000003E-2</v>
      </c>
      <c r="L1834" s="29">
        <f t="shared" si="28"/>
        <v>2.0246252676659529</v>
      </c>
    </row>
    <row r="1835" spans="1:12" x14ac:dyDescent="0.2">
      <c r="A1835">
        <v>5197</v>
      </c>
      <c r="B1835" s="43">
        <v>322</v>
      </c>
      <c r="C1835" s="43">
        <v>322</v>
      </c>
      <c r="D1835" s="43">
        <v>87</v>
      </c>
      <c r="E1835" s="31">
        <v>0.27</v>
      </c>
      <c r="F1835" s="31">
        <v>0.44700000000000001</v>
      </c>
      <c r="G1835" s="31">
        <v>0.248</v>
      </c>
      <c r="H1835" s="31">
        <v>0.186</v>
      </c>
      <c r="I1835" s="31">
        <v>8.4000000000000005E-2</v>
      </c>
      <c r="J1835" s="31">
        <v>0.279742765</v>
      </c>
      <c r="K1835" s="31">
        <v>3.4000000000000002E-2</v>
      </c>
      <c r="L1835" s="29">
        <f t="shared" si="28"/>
        <v>1.9016563146997931</v>
      </c>
    </row>
    <row r="1836" spans="1:12" x14ac:dyDescent="0.2">
      <c r="A1836">
        <v>5200</v>
      </c>
      <c r="B1836" s="43">
        <v>1005</v>
      </c>
      <c r="C1836" s="43">
        <v>1005</v>
      </c>
      <c r="D1836" s="43">
        <v>800</v>
      </c>
      <c r="E1836" s="31">
        <v>0.79600000000000004</v>
      </c>
      <c r="F1836" s="31">
        <v>6.2E-2</v>
      </c>
      <c r="G1836" s="31">
        <v>0.13200000000000001</v>
      </c>
      <c r="H1836" s="31">
        <v>0.23</v>
      </c>
      <c r="I1836" s="31">
        <v>0.56599999999999995</v>
      </c>
      <c r="J1836" s="31">
        <v>0.80402010099999999</v>
      </c>
      <c r="K1836" s="31">
        <v>0.01</v>
      </c>
      <c r="L1836" s="29">
        <f t="shared" si="28"/>
        <v>3.3131313131313131</v>
      </c>
    </row>
    <row r="1837" spans="1:12" x14ac:dyDescent="0.2">
      <c r="A1837">
        <v>5201</v>
      </c>
      <c r="B1837" s="43">
        <v>381</v>
      </c>
      <c r="C1837" s="43">
        <v>381</v>
      </c>
      <c r="D1837" s="43">
        <v>312</v>
      </c>
      <c r="E1837" s="31">
        <v>0.81899999999999995</v>
      </c>
      <c r="F1837" s="31">
        <v>4.4999999999999998E-2</v>
      </c>
      <c r="G1837" s="31">
        <v>0.129</v>
      </c>
      <c r="H1837" s="31">
        <v>0.29099999999999998</v>
      </c>
      <c r="I1837" s="31">
        <v>0.52800000000000002</v>
      </c>
      <c r="J1837" s="31">
        <v>0.825396825</v>
      </c>
      <c r="K1837" s="31">
        <v>8.0000000000000002E-3</v>
      </c>
      <c r="L1837" s="29">
        <f t="shared" si="28"/>
        <v>3.3145161290322585</v>
      </c>
    </row>
    <row r="1838" spans="1:12" x14ac:dyDescent="0.2">
      <c r="A1838">
        <v>5203</v>
      </c>
      <c r="B1838" s="43">
        <v>217</v>
      </c>
      <c r="C1838" s="43">
        <v>217</v>
      </c>
      <c r="D1838" s="43">
        <v>180</v>
      </c>
      <c r="E1838" s="31">
        <v>0.82899999999999996</v>
      </c>
      <c r="F1838" s="31">
        <v>5.0000000000000001E-3</v>
      </c>
      <c r="G1838" s="31">
        <v>0.129</v>
      </c>
      <c r="H1838" s="31">
        <v>0.24399999999999999</v>
      </c>
      <c r="I1838" s="31">
        <v>0.58499999999999996</v>
      </c>
      <c r="J1838" s="31">
        <v>0.86124401900000003</v>
      </c>
      <c r="K1838" s="31">
        <v>3.6999999999999998E-2</v>
      </c>
      <c r="L1838" s="29">
        <f t="shared" si="28"/>
        <v>3.4631360332294912</v>
      </c>
    </row>
    <row r="1839" spans="1:12" x14ac:dyDescent="0.2">
      <c r="A1839">
        <v>5204</v>
      </c>
      <c r="B1839" s="43">
        <v>140</v>
      </c>
      <c r="C1839" s="43">
        <v>140</v>
      </c>
      <c r="D1839" s="43">
        <v>101</v>
      </c>
      <c r="E1839" s="31">
        <v>0.72099999999999997</v>
      </c>
      <c r="F1839" s="31">
        <v>5.7000000000000002E-2</v>
      </c>
      <c r="G1839" s="31">
        <v>0.193</v>
      </c>
      <c r="H1839" s="31">
        <v>0.314</v>
      </c>
      <c r="I1839" s="31">
        <v>0.40699999999999997</v>
      </c>
      <c r="J1839" s="31">
        <v>0.74264705900000005</v>
      </c>
      <c r="K1839" s="31">
        <v>2.9000000000000001E-2</v>
      </c>
      <c r="L1839" s="29">
        <f t="shared" si="28"/>
        <v>3.1029866117404739</v>
      </c>
    </row>
    <row r="1840" spans="1:12" x14ac:dyDescent="0.2">
      <c r="A1840">
        <v>5205</v>
      </c>
      <c r="B1840" s="43">
        <v>90</v>
      </c>
      <c r="C1840" s="43">
        <v>90</v>
      </c>
      <c r="D1840" s="43">
        <v>44</v>
      </c>
      <c r="E1840" s="31">
        <v>0.48899999999999999</v>
      </c>
      <c r="F1840" s="31">
        <v>0.311</v>
      </c>
      <c r="G1840" s="31">
        <v>0.2</v>
      </c>
      <c r="H1840" s="31">
        <v>0.222</v>
      </c>
      <c r="I1840" s="31">
        <v>0.26700000000000002</v>
      </c>
      <c r="J1840" s="31">
        <v>0.48888888899999999</v>
      </c>
      <c r="K1840" s="31">
        <v>0</v>
      </c>
      <c r="L1840" s="29">
        <f t="shared" si="28"/>
        <v>2.4450000000000003</v>
      </c>
    </row>
    <row r="1841" spans="1:12" x14ac:dyDescent="0.2">
      <c r="A1841">
        <v>5206</v>
      </c>
      <c r="B1841" s="43">
        <v>757</v>
      </c>
      <c r="C1841" s="43">
        <v>757</v>
      </c>
      <c r="D1841" s="43">
        <v>299</v>
      </c>
      <c r="E1841" s="31">
        <v>0.39500000000000002</v>
      </c>
      <c r="F1841" s="31">
        <v>0.29299999999999998</v>
      </c>
      <c r="G1841" s="31">
        <v>0.30499999999999999</v>
      </c>
      <c r="H1841" s="31">
        <v>0.24199999999999999</v>
      </c>
      <c r="I1841" s="31">
        <v>0.153</v>
      </c>
      <c r="J1841" s="31">
        <v>0.39760638300000001</v>
      </c>
      <c r="K1841" s="31">
        <v>7.0000000000000001E-3</v>
      </c>
      <c r="L1841" s="29">
        <f t="shared" si="28"/>
        <v>2.2567975830815712</v>
      </c>
    </row>
    <row r="1842" spans="1:12" x14ac:dyDescent="0.2">
      <c r="A1842">
        <v>5207</v>
      </c>
      <c r="B1842" s="43">
        <v>215</v>
      </c>
      <c r="C1842" s="43">
        <v>215</v>
      </c>
      <c r="D1842" s="43">
        <v>146</v>
      </c>
      <c r="E1842" s="31">
        <v>0.67900000000000005</v>
      </c>
      <c r="F1842" s="31">
        <v>0.13500000000000001</v>
      </c>
      <c r="G1842" s="31">
        <v>0.16700000000000001</v>
      </c>
      <c r="H1842" s="31">
        <v>0.29299999999999998</v>
      </c>
      <c r="I1842" s="31">
        <v>0.38600000000000001</v>
      </c>
      <c r="J1842" s="31">
        <v>0.69194312800000002</v>
      </c>
      <c r="K1842" s="31">
        <v>1.9E-2</v>
      </c>
      <c r="L1842" s="29">
        <f t="shared" si="28"/>
        <v>2.9480122324159024</v>
      </c>
    </row>
    <row r="1843" spans="1:12" x14ac:dyDescent="0.2">
      <c r="A1843">
        <v>5213</v>
      </c>
      <c r="B1843" s="43">
        <v>276</v>
      </c>
      <c r="C1843" s="43">
        <v>276</v>
      </c>
      <c r="D1843" s="43">
        <v>49</v>
      </c>
      <c r="E1843" s="31">
        <v>0.17799999999999999</v>
      </c>
      <c r="F1843" s="31">
        <v>0.45300000000000001</v>
      </c>
      <c r="G1843" s="31">
        <v>0.28299999999999997</v>
      </c>
      <c r="H1843" s="31">
        <v>0.112</v>
      </c>
      <c r="I1843" s="31">
        <v>6.5000000000000002E-2</v>
      </c>
      <c r="J1843" s="31">
        <v>0.19444444399999999</v>
      </c>
      <c r="K1843" s="31">
        <v>8.6999999999999994E-2</v>
      </c>
      <c r="L1843" s="29">
        <f t="shared" si="28"/>
        <v>1.768893756845564</v>
      </c>
    </row>
    <row r="1844" spans="1:12" x14ac:dyDescent="0.2">
      <c r="A1844">
        <v>5220</v>
      </c>
      <c r="B1844" s="43">
        <v>241</v>
      </c>
      <c r="C1844" s="43">
        <v>241</v>
      </c>
      <c r="D1844" s="43">
        <v>175</v>
      </c>
      <c r="E1844" s="31">
        <v>0.72599999999999998</v>
      </c>
      <c r="F1844" s="31">
        <v>7.0999999999999994E-2</v>
      </c>
      <c r="G1844" s="31">
        <v>0.191</v>
      </c>
      <c r="H1844" s="31">
        <v>0.245</v>
      </c>
      <c r="I1844" s="31">
        <v>0.48099999999999998</v>
      </c>
      <c r="J1844" s="31">
        <v>0.735294118</v>
      </c>
      <c r="K1844" s="31">
        <v>1.2E-2</v>
      </c>
      <c r="L1844" s="29">
        <f t="shared" si="28"/>
        <v>3.1497975708502026</v>
      </c>
    </row>
    <row r="1845" spans="1:12" x14ac:dyDescent="0.2">
      <c r="A1845">
        <v>5223</v>
      </c>
      <c r="B1845" s="43">
        <v>15</v>
      </c>
      <c r="C1845" s="43">
        <v>15</v>
      </c>
      <c r="D1845" s="43">
        <v>5</v>
      </c>
      <c r="E1845" s="31">
        <v>0.33300000000000002</v>
      </c>
      <c r="F1845" s="31">
        <v>0.6</v>
      </c>
      <c r="G1845" s="31">
        <v>6.7000000000000004E-2</v>
      </c>
      <c r="H1845" s="31">
        <v>0.2</v>
      </c>
      <c r="I1845" s="31">
        <v>0.13300000000000001</v>
      </c>
      <c r="J1845" s="31">
        <v>0.33333333300000001</v>
      </c>
      <c r="K1845" s="31">
        <v>0</v>
      </c>
      <c r="L1845" s="29">
        <f t="shared" si="28"/>
        <v>1.8660000000000001</v>
      </c>
    </row>
    <row r="1846" spans="1:12" x14ac:dyDescent="0.2">
      <c r="A1846">
        <v>5225</v>
      </c>
      <c r="B1846" s="43">
        <v>62</v>
      </c>
      <c r="C1846" s="43">
        <v>62</v>
      </c>
      <c r="D1846" s="43">
        <v>33</v>
      </c>
      <c r="E1846" s="31">
        <v>0.53200000000000003</v>
      </c>
      <c r="F1846" s="31">
        <v>0.21</v>
      </c>
      <c r="G1846" s="31">
        <v>0.25800000000000001</v>
      </c>
      <c r="H1846" s="31">
        <v>0.28999999999999998</v>
      </c>
      <c r="I1846" s="31">
        <v>0.24199999999999999</v>
      </c>
      <c r="J1846" s="31">
        <v>0.53225806499999995</v>
      </c>
      <c r="K1846" s="31">
        <v>0</v>
      </c>
      <c r="L1846" s="29">
        <f t="shared" si="28"/>
        <v>2.5640000000000001</v>
      </c>
    </row>
    <row r="1847" spans="1:12" x14ac:dyDescent="0.2">
      <c r="A1847">
        <v>5226</v>
      </c>
      <c r="B1847" s="43">
        <v>18</v>
      </c>
      <c r="C1847" s="43">
        <v>18</v>
      </c>
      <c r="D1847" s="43">
        <v>8</v>
      </c>
      <c r="E1847" s="31">
        <v>0.44400000000000001</v>
      </c>
      <c r="F1847" s="31">
        <v>0.16700000000000001</v>
      </c>
      <c r="G1847" s="31">
        <v>0.38900000000000001</v>
      </c>
      <c r="H1847" s="31">
        <v>0.33300000000000002</v>
      </c>
      <c r="I1847" s="31">
        <v>0.111</v>
      </c>
      <c r="J1847" s="31">
        <v>0.44444444399999999</v>
      </c>
      <c r="K1847" s="31">
        <v>0</v>
      </c>
      <c r="L1847" s="29">
        <f t="shared" si="28"/>
        <v>2.3880000000000003</v>
      </c>
    </row>
    <row r="1848" spans="1:12" x14ac:dyDescent="0.2">
      <c r="A1848">
        <v>5229</v>
      </c>
      <c r="B1848" s="43">
        <v>246</v>
      </c>
      <c r="C1848" s="43">
        <v>246</v>
      </c>
      <c r="D1848" s="43">
        <v>75</v>
      </c>
      <c r="E1848" s="31">
        <v>0.30499999999999999</v>
      </c>
      <c r="F1848" s="31">
        <v>0.39</v>
      </c>
      <c r="G1848" s="31">
        <v>0.30499999999999999</v>
      </c>
      <c r="H1848" s="31">
        <v>0.187</v>
      </c>
      <c r="I1848" s="31">
        <v>0.11799999999999999</v>
      </c>
      <c r="J1848" s="31">
        <v>0.30487804899999998</v>
      </c>
      <c r="K1848" s="31">
        <v>0</v>
      </c>
      <c r="L1848" s="29">
        <f t="shared" si="28"/>
        <v>2.0329999999999999</v>
      </c>
    </row>
    <row r="1849" spans="1:12" x14ac:dyDescent="0.2">
      <c r="A1849">
        <v>5231</v>
      </c>
      <c r="B1849" s="43">
        <v>22</v>
      </c>
      <c r="C1849" s="43">
        <v>22</v>
      </c>
      <c r="D1849" s="43">
        <v>7</v>
      </c>
      <c r="E1849" s="31">
        <v>0.318</v>
      </c>
      <c r="F1849" s="31">
        <v>0.5</v>
      </c>
      <c r="G1849" s="31">
        <v>0.13600000000000001</v>
      </c>
      <c r="H1849" s="31">
        <v>0.13600000000000001</v>
      </c>
      <c r="I1849" s="31">
        <v>0.182</v>
      </c>
      <c r="J1849" s="31">
        <v>0.33333333300000001</v>
      </c>
      <c r="K1849" s="31">
        <v>4.4999999999999998E-2</v>
      </c>
      <c r="L1849" s="29">
        <f t="shared" si="28"/>
        <v>1.997905759162304</v>
      </c>
    </row>
    <row r="1850" spans="1:12" x14ac:dyDescent="0.2">
      <c r="A1850">
        <v>5236</v>
      </c>
      <c r="B1850" s="43">
        <v>153</v>
      </c>
      <c r="C1850" s="43">
        <v>153</v>
      </c>
      <c r="D1850" s="43">
        <v>27</v>
      </c>
      <c r="E1850" s="31">
        <v>0.17599999999999999</v>
      </c>
      <c r="F1850" s="31">
        <v>0.14399999999999999</v>
      </c>
      <c r="G1850" s="31">
        <v>0.13700000000000001</v>
      </c>
      <c r="H1850" s="31">
        <v>4.5999999999999999E-2</v>
      </c>
      <c r="I1850" s="31">
        <v>0.13100000000000001</v>
      </c>
      <c r="J1850" s="31">
        <v>0.38571428600000002</v>
      </c>
      <c r="K1850" s="31">
        <v>0.54200000000000004</v>
      </c>
      <c r="L1850" s="29">
        <f t="shared" si="28"/>
        <v>2.3580786026200875</v>
      </c>
    </row>
    <row r="1851" spans="1:12" x14ac:dyDescent="0.2">
      <c r="A1851">
        <v>5239</v>
      </c>
      <c r="B1851" s="43">
        <v>173</v>
      </c>
      <c r="C1851" s="43">
        <v>173</v>
      </c>
      <c r="D1851" s="43">
        <v>40</v>
      </c>
      <c r="E1851" s="31">
        <v>0.23100000000000001</v>
      </c>
      <c r="F1851" s="31">
        <v>0.52600000000000002</v>
      </c>
      <c r="G1851" s="31">
        <v>0.24299999999999999</v>
      </c>
      <c r="H1851" s="31">
        <v>0.17299999999999999</v>
      </c>
      <c r="I1851" s="31">
        <v>5.8000000000000003E-2</v>
      </c>
      <c r="J1851" s="31">
        <v>0.23121387299999999</v>
      </c>
      <c r="K1851" s="31">
        <v>0</v>
      </c>
      <c r="L1851" s="29">
        <f t="shared" si="28"/>
        <v>1.7629999999999999</v>
      </c>
    </row>
    <row r="1852" spans="1:12" x14ac:dyDescent="0.2">
      <c r="A1852">
        <v>5240</v>
      </c>
      <c r="B1852" s="43">
        <v>268</v>
      </c>
      <c r="C1852" s="43">
        <v>268</v>
      </c>
      <c r="D1852" s="43">
        <v>173</v>
      </c>
      <c r="E1852" s="31">
        <v>0.64600000000000002</v>
      </c>
      <c r="F1852" s="31">
        <v>0.14199999999999999</v>
      </c>
      <c r="G1852" s="31">
        <v>0.183</v>
      </c>
      <c r="H1852" s="31">
        <v>0.29499999999999998</v>
      </c>
      <c r="I1852" s="31">
        <v>0.35099999999999998</v>
      </c>
      <c r="J1852" s="31">
        <v>0.66538461500000001</v>
      </c>
      <c r="K1852" s="31">
        <v>0.03</v>
      </c>
      <c r="L1852" s="29">
        <f t="shared" si="28"/>
        <v>2.8835051546391752</v>
      </c>
    </row>
    <row r="1853" spans="1:12" x14ac:dyDescent="0.2">
      <c r="A1853">
        <v>5246</v>
      </c>
      <c r="B1853" s="43">
        <v>24</v>
      </c>
      <c r="C1853" s="43">
        <v>24</v>
      </c>
      <c r="D1853" s="43">
        <v>6</v>
      </c>
      <c r="E1853" s="31">
        <v>0.25</v>
      </c>
      <c r="F1853" s="31">
        <v>0.41699999999999998</v>
      </c>
      <c r="G1853" s="31">
        <v>0.29199999999999998</v>
      </c>
      <c r="H1853" s="31">
        <v>0.16700000000000001</v>
      </c>
      <c r="I1853" s="31">
        <v>8.3000000000000004E-2</v>
      </c>
      <c r="J1853" s="31">
        <v>0.26086956500000003</v>
      </c>
      <c r="K1853" s="31">
        <v>4.2000000000000003E-2</v>
      </c>
      <c r="L1853" s="29">
        <f t="shared" si="28"/>
        <v>1.9144050104384134</v>
      </c>
    </row>
    <row r="1854" spans="1:12" x14ac:dyDescent="0.2">
      <c r="A1854">
        <v>5248</v>
      </c>
      <c r="B1854" s="43">
        <v>104</v>
      </c>
      <c r="C1854" s="43">
        <v>104</v>
      </c>
      <c r="D1854" s="43">
        <v>46</v>
      </c>
      <c r="E1854" s="31">
        <v>0.442</v>
      </c>
      <c r="F1854" s="31">
        <v>0.154</v>
      </c>
      <c r="G1854" s="31">
        <v>0.32700000000000001</v>
      </c>
      <c r="H1854" s="31">
        <v>0.26</v>
      </c>
      <c r="I1854" s="31">
        <v>0.183</v>
      </c>
      <c r="J1854" s="31">
        <v>0.47916666699999999</v>
      </c>
      <c r="K1854" s="31">
        <v>7.6999999999999999E-2</v>
      </c>
      <c r="L1854" s="29">
        <f t="shared" si="28"/>
        <v>2.5135427952329361</v>
      </c>
    </row>
    <row r="1855" spans="1:12" x14ac:dyDescent="0.2">
      <c r="A1855">
        <v>5250</v>
      </c>
      <c r="B1855" s="43">
        <v>69</v>
      </c>
      <c r="C1855" s="43">
        <v>69</v>
      </c>
      <c r="D1855" s="43">
        <v>5</v>
      </c>
      <c r="E1855" s="31">
        <v>7.1999999999999995E-2</v>
      </c>
      <c r="F1855" s="31">
        <v>0.57999999999999996</v>
      </c>
      <c r="G1855" s="31">
        <v>0.217</v>
      </c>
      <c r="H1855" s="31">
        <v>5.8000000000000003E-2</v>
      </c>
      <c r="I1855" s="31">
        <v>1.4E-2</v>
      </c>
      <c r="J1855" s="31">
        <v>8.3333332999999996E-2</v>
      </c>
      <c r="K1855" s="31">
        <v>0.13</v>
      </c>
      <c r="L1855" s="29">
        <f t="shared" si="28"/>
        <v>1.4298850574712643</v>
      </c>
    </row>
    <row r="1856" spans="1:12" x14ac:dyDescent="0.2">
      <c r="A1856">
        <v>5251</v>
      </c>
      <c r="B1856" s="43">
        <v>236</v>
      </c>
      <c r="C1856" s="43">
        <v>236</v>
      </c>
      <c r="D1856" s="43">
        <v>112</v>
      </c>
      <c r="E1856" s="31">
        <v>0.47499999999999998</v>
      </c>
      <c r="F1856" s="31">
        <v>0.22500000000000001</v>
      </c>
      <c r="G1856" s="31">
        <v>0.29699999999999999</v>
      </c>
      <c r="H1856" s="31">
        <v>0.254</v>
      </c>
      <c r="I1856" s="31">
        <v>0.22</v>
      </c>
      <c r="J1856" s="31">
        <v>0.47659574500000002</v>
      </c>
      <c r="K1856" s="31">
        <v>4.0000000000000001E-3</v>
      </c>
      <c r="L1856" s="29">
        <f t="shared" si="28"/>
        <v>2.4708835341365463</v>
      </c>
    </row>
    <row r="1857" spans="1:12" x14ac:dyDescent="0.2">
      <c r="A1857">
        <v>5252</v>
      </c>
      <c r="B1857" s="43">
        <v>27</v>
      </c>
      <c r="C1857" s="43">
        <v>27</v>
      </c>
      <c r="D1857" s="43">
        <v>5</v>
      </c>
      <c r="E1857" s="31">
        <v>0.185</v>
      </c>
      <c r="F1857" s="31">
        <v>7.3999999999999996E-2</v>
      </c>
      <c r="G1857" s="31">
        <v>7.3999999999999996E-2</v>
      </c>
      <c r="H1857" s="31">
        <v>0.14799999999999999</v>
      </c>
      <c r="I1857" s="31">
        <v>3.6999999999999998E-2</v>
      </c>
      <c r="J1857" s="31">
        <v>0.55555555599999995</v>
      </c>
      <c r="K1857" s="31">
        <v>0.66700000000000004</v>
      </c>
      <c r="L1857" s="29">
        <f t="shared" si="28"/>
        <v>2.4444444444444446</v>
      </c>
    </row>
    <row r="1858" spans="1:12" x14ac:dyDescent="0.2">
      <c r="A1858">
        <v>5262</v>
      </c>
      <c r="B1858" s="43">
        <v>187</v>
      </c>
      <c r="C1858" s="43">
        <v>187</v>
      </c>
      <c r="D1858" s="43">
        <v>31</v>
      </c>
      <c r="E1858" s="31">
        <v>0.16600000000000001</v>
      </c>
      <c r="F1858" s="31">
        <v>0.51900000000000002</v>
      </c>
      <c r="G1858" s="31">
        <v>0.17100000000000001</v>
      </c>
      <c r="H1858" s="31">
        <v>0.112</v>
      </c>
      <c r="I1858" s="31">
        <v>5.2999999999999999E-2</v>
      </c>
      <c r="J1858" s="31">
        <v>0.19375000000000001</v>
      </c>
      <c r="K1858" s="31">
        <v>0.14399999999999999</v>
      </c>
      <c r="L1858" s="29">
        <f t="shared" si="28"/>
        <v>1.6460280373831777</v>
      </c>
    </row>
    <row r="1859" spans="1:12" x14ac:dyDescent="0.2">
      <c r="A1859">
        <v>5265</v>
      </c>
      <c r="B1859" s="43">
        <v>159</v>
      </c>
      <c r="C1859" s="43">
        <v>159</v>
      </c>
      <c r="D1859" s="43">
        <v>150</v>
      </c>
      <c r="E1859" s="31">
        <v>0.94299999999999995</v>
      </c>
      <c r="F1859" s="31">
        <v>6.0000000000000001E-3</v>
      </c>
      <c r="G1859" s="31">
        <v>1.2999999999999999E-2</v>
      </c>
      <c r="H1859" s="31">
        <v>0.113</v>
      </c>
      <c r="I1859" s="31">
        <v>0.83</v>
      </c>
      <c r="J1859" s="31">
        <v>0.98039215700000004</v>
      </c>
      <c r="K1859" s="31">
        <v>3.7999999999999999E-2</v>
      </c>
      <c r="L1859" s="29">
        <f t="shared" ref="L1859:L1922" si="29">(F1859+2*G1859+3*H1859+4*I1859)/(1-K1859)</f>
        <v>3.8367983367983367</v>
      </c>
    </row>
    <row r="1860" spans="1:12" x14ac:dyDescent="0.2">
      <c r="A1860">
        <v>5268</v>
      </c>
      <c r="B1860" s="43">
        <v>51</v>
      </c>
      <c r="C1860" s="43">
        <v>51</v>
      </c>
      <c r="D1860" s="43">
        <v>33</v>
      </c>
      <c r="E1860" s="31">
        <v>0.64700000000000002</v>
      </c>
      <c r="F1860" s="31">
        <v>0.11799999999999999</v>
      </c>
      <c r="G1860" s="31">
        <v>0.23499999999999999</v>
      </c>
      <c r="H1860" s="31">
        <v>0.255</v>
      </c>
      <c r="I1860" s="31">
        <v>0.39200000000000002</v>
      </c>
      <c r="J1860" s="31">
        <v>0.64705882400000003</v>
      </c>
      <c r="K1860" s="31">
        <v>0</v>
      </c>
      <c r="L1860" s="29">
        <f t="shared" si="29"/>
        <v>2.9210000000000003</v>
      </c>
    </row>
    <row r="1861" spans="1:12" x14ac:dyDescent="0.2">
      <c r="A1861">
        <v>5269</v>
      </c>
      <c r="B1861" s="43">
        <v>657</v>
      </c>
      <c r="C1861" s="43">
        <v>657</v>
      </c>
      <c r="D1861" s="43">
        <v>255</v>
      </c>
      <c r="E1861" s="31">
        <v>0.38800000000000001</v>
      </c>
      <c r="F1861" s="31">
        <v>0.3</v>
      </c>
      <c r="G1861" s="31">
        <v>0.28599999999999998</v>
      </c>
      <c r="H1861" s="31">
        <v>0.184</v>
      </c>
      <c r="I1861" s="31">
        <v>0.20399999999999999</v>
      </c>
      <c r="J1861" s="31">
        <v>0.3984375</v>
      </c>
      <c r="K1861" s="31">
        <v>2.5999999999999999E-2</v>
      </c>
      <c r="L1861" s="29">
        <f t="shared" si="29"/>
        <v>2.299794661190965</v>
      </c>
    </row>
    <row r="1862" spans="1:12" x14ac:dyDescent="0.2">
      <c r="A1862">
        <v>5271</v>
      </c>
      <c r="B1862" s="43">
        <v>229</v>
      </c>
      <c r="C1862" s="43">
        <v>229</v>
      </c>
      <c r="D1862" s="43">
        <v>120</v>
      </c>
      <c r="E1862" s="31">
        <v>0.52400000000000002</v>
      </c>
      <c r="F1862" s="31">
        <v>0.19700000000000001</v>
      </c>
      <c r="G1862" s="31">
        <v>0.27900000000000003</v>
      </c>
      <c r="H1862" s="31">
        <v>0.26600000000000001</v>
      </c>
      <c r="I1862" s="31">
        <v>0.25800000000000001</v>
      </c>
      <c r="J1862" s="31">
        <v>0.52401746699999996</v>
      </c>
      <c r="K1862" s="31">
        <v>0</v>
      </c>
      <c r="L1862" s="29">
        <f t="shared" si="29"/>
        <v>2.585</v>
      </c>
    </row>
    <row r="1863" spans="1:12" x14ac:dyDescent="0.2">
      <c r="A1863">
        <v>5276</v>
      </c>
      <c r="B1863" s="43">
        <v>379</v>
      </c>
      <c r="C1863" s="43">
        <v>379</v>
      </c>
      <c r="D1863" s="43">
        <v>198</v>
      </c>
      <c r="E1863" s="31">
        <v>0.52200000000000002</v>
      </c>
      <c r="F1863" s="31">
        <v>0.153</v>
      </c>
      <c r="G1863" s="31">
        <v>0.19500000000000001</v>
      </c>
      <c r="H1863" s="31">
        <v>0.28499999999999998</v>
      </c>
      <c r="I1863" s="31">
        <v>0.23699999999999999</v>
      </c>
      <c r="J1863" s="31">
        <v>0.6</v>
      </c>
      <c r="K1863" s="31">
        <v>0.129</v>
      </c>
      <c r="L1863" s="29">
        <f t="shared" si="29"/>
        <v>2.6934557979334102</v>
      </c>
    </row>
    <row r="1864" spans="1:12" x14ac:dyDescent="0.2">
      <c r="A1864">
        <v>5282</v>
      </c>
      <c r="B1864" s="43">
        <v>45</v>
      </c>
      <c r="C1864" s="43">
        <v>45</v>
      </c>
      <c r="D1864" s="43">
        <v>6</v>
      </c>
      <c r="E1864" s="31">
        <v>0.13300000000000001</v>
      </c>
      <c r="F1864" s="31">
        <v>0.26700000000000002</v>
      </c>
      <c r="G1864" s="31">
        <v>8.8999999999999996E-2</v>
      </c>
      <c r="H1864" s="31">
        <v>8.8999999999999996E-2</v>
      </c>
      <c r="I1864" s="31">
        <v>4.3999999999999997E-2</v>
      </c>
      <c r="J1864" s="31">
        <v>0.27272727299999999</v>
      </c>
      <c r="K1864" s="31">
        <v>0.51100000000000001</v>
      </c>
      <c r="L1864" s="29">
        <f t="shared" si="29"/>
        <v>1.8159509202453985</v>
      </c>
    </row>
    <row r="1865" spans="1:12" x14ac:dyDescent="0.2">
      <c r="A1865">
        <v>5285</v>
      </c>
      <c r="B1865" s="43">
        <v>366</v>
      </c>
      <c r="C1865" s="43">
        <v>366</v>
      </c>
      <c r="D1865" s="43">
        <v>184</v>
      </c>
      <c r="E1865" s="31">
        <v>0.503</v>
      </c>
      <c r="F1865" s="31">
        <v>0.20799999999999999</v>
      </c>
      <c r="G1865" s="31">
        <v>0.28999999999999998</v>
      </c>
      <c r="H1865" s="31">
        <v>0.29199999999999998</v>
      </c>
      <c r="I1865" s="31">
        <v>0.21</v>
      </c>
      <c r="J1865" s="31">
        <v>0.50273224000000005</v>
      </c>
      <c r="K1865" s="31">
        <v>0</v>
      </c>
      <c r="L1865" s="29">
        <f t="shared" si="29"/>
        <v>2.5039999999999996</v>
      </c>
    </row>
    <row r="1866" spans="1:12" x14ac:dyDescent="0.2">
      <c r="A1866">
        <v>5286</v>
      </c>
      <c r="B1866" s="43">
        <v>145</v>
      </c>
      <c r="C1866" s="43">
        <v>145</v>
      </c>
      <c r="D1866" s="43">
        <v>88</v>
      </c>
      <c r="E1866" s="31">
        <v>0.60699999999999998</v>
      </c>
      <c r="F1866" s="31">
        <v>0.17199999999999999</v>
      </c>
      <c r="G1866" s="31">
        <v>0.221</v>
      </c>
      <c r="H1866" s="31">
        <v>0.29699999999999999</v>
      </c>
      <c r="I1866" s="31">
        <v>0.31</v>
      </c>
      <c r="J1866" s="31">
        <v>0.60689655200000003</v>
      </c>
      <c r="K1866" s="31">
        <v>0</v>
      </c>
      <c r="L1866" s="29">
        <f t="shared" si="29"/>
        <v>2.7450000000000001</v>
      </c>
    </row>
    <row r="1867" spans="1:12" x14ac:dyDescent="0.2">
      <c r="A1867">
        <v>5289</v>
      </c>
      <c r="B1867" s="43">
        <v>183</v>
      </c>
      <c r="C1867" s="43">
        <v>183</v>
      </c>
      <c r="D1867" s="43">
        <v>16</v>
      </c>
      <c r="E1867" s="31">
        <v>8.6999999999999994E-2</v>
      </c>
      <c r="F1867" s="31">
        <v>0.66700000000000004</v>
      </c>
      <c r="G1867" s="31">
        <v>0.219</v>
      </c>
      <c r="H1867" s="31">
        <v>6.6000000000000003E-2</v>
      </c>
      <c r="I1867" s="31">
        <v>2.1999999999999999E-2</v>
      </c>
      <c r="J1867" s="31">
        <v>8.9887640000000005E-2</v>
      </c>
      <c r="K1867" s="31">
        <v>2.7E-2</v>
      </c>
      <c r="L1867" s="29">
        <f t="shared" si="29"/>
        <v>1.4295991778006167</v>
      </c>
    </row>
    <row r="1868" spans="1:12" x14ac:dyDescent="0.2">
      <c r="A1868">
        <v>5291</v>
      </c>
      <c r="B1868" s="43">
        <v>310</v>
      </c>
      <c r="C1868" s="43">
        <v>310</v>
      </c>
      <c r="D1868" s="43">
        <v>93</v>
      </c>
      <c r="E1868" s="31">
        <v>0.3</v>
      </c>
      <c r="F1868" s="31">
        <v>0.36799999999999999</v>
      </c>
      <c r="G1868" s="31">
        <v>0.32900000000000001</v>
      </c>
      <c r="H1868" s="31">
        <v>0.20599999999999999</v>
      </c>
      <c r="I1868" s="31">
        <v>9.4E-2</v>
      </c>
      <c r="J1868" s="31">
        <v>0.300970874</v>
      </c>
      <c r="K1868" s="31">
        <v>3.0000000000000001E-3</v>
      </c>
      <c r="L1868" s="29">
        <f t="shared" si="29"/>
        <v>2.0260782347041122</v>
      </c>
    </row>
    <row r="1869" spans="1:12" x14ac:dyDescent="0.2">
      <c r="A1869">
        <v>5292</v>
      </c>
      <c r="B1869" s="43">
        <v>387</v>
      </c>
      <c r="C1869" s="43">
        <v>387</v>
      </c>
      <c r="D1869" s="43">
        <v>379</v>
      </c>
      <c r="E1869" s="31">
        <v>0.97899999999999998</v>
      </c>
      <c r="F1869" s="31">
        <v>0</v>
      </c>
      <c r="G1869" s="31">
        <v>0.01</v>
      </c>
      <c r="H1869" s="31">
        <v>0.109</v>
      </c>
      <c r="I1869" s="31">
        <v>0.871</v>
      </c>
      <c r="J1869" s="31">
        <v>0.98955613600000003</v>
      </c>
      <c r="K1869" s="31">
        <v>0.01</v>
      </c>
      <c r="L1869" s="29">
        <f t="shared" si="29"/>
        <v>3.8696969696969696</v>
      </c>
    </row>
    <row r="1870" spans="1:12" x14ac:dyDescent="0.2">
      <c r="A1870">
        <v>5293</v>
      </c>
      <c r="B1870" s="43">
        <v>47</v>
      </c>
      <c r="C1870" s="43">
        <v>47</v>
      </c>
      <c r="D1870" s="43">
        <v>9</v>
      </c>
      <c r="E1870" s="31">
        <v>0.191</v>
      </c>
      <c r="F1870" s="31">
        <v>0.34</v>
      </c>
      <c r="G1870" s="31">
        <v>0.46800000000000003</v>
      </c>
      <c r="H1870" s="31">
        <v>0.106</v>
      </c>
      <c r="I1870" s="31">
        <v>8.5000000000000006E-2</v>
      </c>
      <c r="J1870" s="31">
        <v>0.191489362</v>
      </c>
      <c r="K1870" s="31">
        <v>0</v>
      </c>
      <c r="L1870" s="29">
        <f t="shared" si="29"/>
        <v>1.9340000000000002</v>
      </c>
    </row>
    <row r="1871" spans="1:12" x14ac:dyDescent="0.2">
      <c r="A1871">
        <v>5294</v>
      </c>
      <c r="B1871" s="43">
        <v>231</v>
      </c>
      <c r="C1871" s="43">
        <v>231</v>
      </c>
      <c r="D1871" s="43">
        <v>142</v>
      </c>
      <c r="E1871" s="31">
        <v>0.61499999999999999</v>
      </c>
      <c r="F1871" s="31">
        <v>0.14299999999999999</v>
      </c>
      <c r="G1871" s="31">
        <v>0.22900000000000001</v>
      </c>
      <c r="H1871" s="31">
        <v>0.27700000000000002</v>
      </c>
      <c r="I1871" s="31">
        <v>0.33800000000000002</v>
      </c>
      <c r="J1871" s="31">
        <v>0.62280701800000005</v>
      </c>
      <c r="K1871" s="31">
        <v>1.2999999999999999E-2</v>
      </c>
      <c r="L1871" s="29">
        <f t="shared" si="29"/>
        <v>2.8206686930091185</v>
      </c>
    </row>
    <row r="1872" spans="1:12" x14ac:dyDescent="0.2">
      <c r="A1872">
        <v>5296</v>
      </c>
      <c r="B1872" s="43">
        <v>50</v>
      </c>
      <c r="C1872" s="43">
        <v>50</v>
      </c>
      <c r="D1872" s="43">
        <v>27</v>
      </c>
      <c r="E1872" s="31">
        <v>0.54</v>
      </c>
      <c r="F1872" s="31">
        <v>0.12</v>
      </c>
      <c r="G1872" s="31">
        <v>0.32</v>
      </c>
      <c r="H1872" s="31">
        <v>0.3</v>
      </c>
      <c r="I1872" s="31">
        <v>0.24</v>
      </c>
      <c r="J1872" s="31">
        <v>0.55102040799999996</v>
      </c>
      <c r="K1872" s="31">
        <v>0.02</v>
      </c>
      <c r="L1872" s="29">
        <f t="shared" si="29"/>
        <v>2.6734693877551021</v>
      </c>
    </row>
    <row r="1873" spans="1:12" x14ac:dyDescent="0.2">
      <c r="A1873">
        <v>5301</v>
      </c>
      <c r="E1873" s="31">
        <v>0.5</v>
      </c>
      <c r="F1873" s="31">
        <v>0.23699999999999999</v>
      </c>
      <c r="G1873" s="31">
        <v>0.26300000000000001</v>
      </c>
      <c r="H1873" s="31">
        <v>0.316</v>
      </c>
      <c r="I1873" s="31">
        <v>0.184</v>
      </c>
      <c r="J1873" s="31">
        <v>0.5</v>
      </c>
      <c r="K1873" s="31">
        <v>0</v>
      </c>
      <c r="L1873" s="29">
        <f t="shared" si="29"/>
        <v>2.4470000000000001</v>
      </c>
    </row>
    <row r="1874" spans="1:12" x14ac:dyDescent="0.2">
      <c r="A1874">
        <v>5303</v>
      </c>
      <c r="B1874" s="43">
        <v>75</v>
      </c>
      <c r="C1874" s="43">
        <v>75</v>
      </c>
      <c r="D1874" s="43">
        <v>42</v>
      </c>
      <c r="E1874" s="31">
        <v>0.56000000000000005</v>
      </c>
      <c r="F1874" s="31">
        <v>0.21299999999999999</v>
      </c>
      <c r="G1874" s="31">
        <v>0.21299999999999999</v>
      </c>
      <c r="H1874" s="31">
        <v>0.26700000000000002</v>
      </c>
      <c r="I1874" s="31">
        <v>0.29299999999999998</v>
      </c>
      <c r="J1874" s="31">
        <v>0.56756756799999997</v>
      </c>
      <c r="K1874" s="31">
        <v>1.2999999999999999E-2</v>
      </c>
      <c r="L1874" s="29">
        <f t="shared" si="29"/>
        <v>2.6464032421479233</v>
      </c>
    </row>
    <row r="1875" spans="1:12" x14ac:dyDescent="0.2">
      <c r="A1875">
        <v>5308</v>
      </c>
      <c r="B1875" s="43">
        <v>194</v>
      </c>
      <c r="C1875" s="43">
        <v>194</v>
      </c>
      <c r="D1875" s="43">
        <v>160</v>
      </c>
      <c r="E1875" s="31">
        <v>0.82499999999999996</v>
      </c>
      <c r="F1875" s="31">
        <v>2.1000000000000001E-2</v>
      </c>
      <c r="G1875" s="31">
        <v>0.13900000000000001</v>
      </c>
      <c r="H1875" s="31">
        <v>0.27300000000000002</v>
      </c>
      <c r="I1875" s="31">
        <v>0.55200000000000005</v>
      </c>
      <c r="J1875" s="31">
        <v>0.83769633499999996</v>
      </c>
      <c r="K1875" s="31">
        <v>1.4999999999999999E-2</v>
      </c>
      <c r="L1875" s="29">
        <f t="shared" si="29"/>
        <v>3.3766497461928942</v>
      </c>
    </row>
    <row r="1876" spans="1:12" x14ac:dyDescent="0.2">
      <c r="A1876">
        <v>5309</v>
      </c>
      <c r="B1876" s="43">
        <v>268</v>
      </c>
      <c r="C1876" s="43">
        <v>268</v>
      </c>
      <c r="D1876" s="43">
        <v>182</v>
      </c>
      <c r="E1876" s="31">
        <v>0.67900000000000005</v>
      </c>
      <c r="F1876" s="31">
        <v>0.108</v>
      </c>
      <c r="G1876" s="31">
        <v>0.21299999999999999</v>
      </c>
      <c r="H1876" s="31">
        <v>0.31</v>
      </c>
      <c r="I1876" s="31">
        <v>0.36899999999999999</v>
      </c>
      <c r="J1876" s="31">
        <v>0.67910447799999996</v>
      </c>
      <c r="K1876" s="31">
        <v>0</v>
      </c>
      <c r="L1876" s="29">
        <f t="shared" si="29"/>
        <v>2.94</v>
      </c>
    </row>
    <row r="1877" spans="1:12" x14ac:dyDescent="0.2">
      <c r="A1877">
        <v>5310</v>
      </c>
      <c r="B1877" s="43">
        <v>147</v>
      </c>
      <c r="C1877" s="43">
        <v>147</v>
      </c>
      <c r="D1877" s="43">
        <v>48</v>
      </c>
      <c r="E1877" s="31">
        <v>0.32700000000000001</v>
      </c>
      <c r="F1877" s="31">
        <v>0.313</v>
      </c>
      <c r="G1877" s="31">
        <v>0.35399999999999998</v>
      </c>
      <c r="H1877" s="31">
        <v>0.17699999999999999</v>
      </c>
      <c r="I1877" s="31">
        <v>0.15</v>
      </c>
      <c r="J1877" s="31">
        <v>0.32876712299999999</v>
      </c>
      <c r="K1877" s="31">
        <v>7.0000000000000001E-3</v>
      </c>
      <c r="L1877" s="29">
        <f t="shared" si="29"/>
        <v>2.1671701913393755</v>
      </c>
    </row>
    <row r="1878" spans="1:12" x14ac:dyDescent="0.2">
      <c r="A1878">
        <v>5311</v>
      </c>
      <c r="B1878" s="43">
        <v>417</v>
      </c>
      <c r="C1878" s="43">
        <v>417</v>
      </c>
      <c r="D1878" s="43">
        <v>226</v>
      </c>
      <c r="E1878" s="31">
        <v>0.54200000000000004</v>
      </c>
      <c r="F1878" s="31">
        <v>0.16500000000000001</v>
      </c>
      <c r="G1878" s="31">
        <v>0.28299999999999997</v>
      </c>
      <c r="H1878" s="31">
        <v>0.28100000000000003</v>
      </c>
      <c r="I1878" s="31">
        <v>0.26100000000000001</v>
      </c>
      <c r="J1878" s="31">
        <v>0.54721549599999997</v>
      </c>
      <c r="K1878" s="31">
        <v>0.01</v>
      </c>
      <c r="L1878" s="29">
        <f t="shared" si="29"/>
        <v>2.6444444444444448</v>
      </c>
    </row>
    <row r="1879" spans="1:12" x14ac:dyDescent="0.2">
      <c r="A1879">
        <v>5322</v>
      </c>
      <c r="B1879" s="43">
        <v>33</v>
      </c>
      <c r="C1879" s="43">
        <v>33</v>
      </c>
      <c r="D1879" s="43">
        <v>7</v>
      </c>
      <c r="E1879" s="31">
        <v>0.21199999999999999</v>
      </c>
      <c r="F1879" s="31">
        <v>0.30299999999999999</v>
      </c>
      <c r="G1879" s="31">
        <v>0.30299999999999999</v>
      </c>
      <c r="H1879" s="31">
        <v>0.182</v>
      </c>
      <c r="I1879" s="31">
        <v>0.03</v>
      </c>
      <c r="J1879" s="31">
        <v>0.25925925900000002</v>
      </c>
      <c r="K1879" s="31">
        <v>0.182</v>
      </c>
      <c r="L1879" s="29">
        <f t="shared" si="29"/>
        <v>1.9254278728606358</v>
      </c>
    </row>
    <row r="1880" spans="1:12" x14ac:dyDescent="0.2">
      <c r="A1880">
        <v>5326</v>
      </c>
      <c r="B1880" s="43">
        <v>12</v>
      </c>
      <c r="C1880" s="43">
        <v>12</v>
      </c>
      <c r="D1880" s="43">
        <v>3</v>
      </c>
      <c r="E1880" s="31">
        <v>0.25</v>
      </c>
      <c r="F1880" s="31">
        <v>8.3000000000000004E-2</v>
      </c>
      <c r="G1880" s="31">
        <v>0.5</v>
      </c>
      <c r="H1880" s="31">
        <v>0.25</v>
      </c>
      <c r="I1880" s="31">
        <v>0</v>
      </c>
      <c r="J1880" s="31">
        <v>0.3</v>
      </c>
      <c r="K1880" s="31">
        <v>0.16700000000000001</v>
      </c>
      <c r="L1880" s="29">
        <f t="shared" si="29"/>
        <v>2.2004801920768307</v>
      </c>
    </row>
    <row r="1881" spans="1:12" x14ac:dyDescent="0.2">
      <c r="A1881">
        <v>5339</v>
      </c>
      <c r="B1881" s="43">
        <v>388</v>
      </c>
      <c r="C1881" s="43">
        <v>388</v>
      </c>
      <c r="D1881" s="43">
        <v>117</v>
      </c>
      <c r="E1881" s="31">
        <v>0.30199999999999999</v>
      </c>
      <c r="F1881" s="31">
        <v>0.34499999999999997</v>
      </c>
      <c r="G1881" s="31">
        <v>0.28100000000000003</v>
      </c>
      <c r="H1881" s="31">
        <v>0.183</v>
      </c>
      <c r="I1881" s="31">
        <v>0.11899999999999999</v>
      </c>
      <c r="J1881" s="31">
        <v>0.32500000000000001</v>
      </c>
      <c r="K1881" s="31">
        <v>7.1999999999999995E-2</v>
      </c>
      <c r="L1881" s="29">
        <f t="shared" si="29"/>
        <v>2.0818965517241379</v>
      </c>
    </row>
    <row r="1882" spans="1:12" x14ac:dyDescent="0.2">
      <c r="A1882">
        <v>5345</v>
      </c>
      <c r="B1882" s="43">
        <v>492</v>
      </c>
      <c r="C1882" s="43">
        <v>492</v>
      </c>
      <c r="D1882" s="43">
        <v>214</v>
      </c>
      <c r="E1882" s="31">
        <v>0.435</v>
      </c>
      <c r="F1882" s="31">
        <v>0.29299999999999998</v>
      </c>
      <c r="G1882" s="31">
        <v>0.26400000000000001</v>
      </c>
      <c r="H1882" s="31">
        <v>0.24</v>
      </c>
      <c r="I1882" s="31">
        <v>0.19500000000000001</v>
      </c>
      <c r="J1882" s="31">
        <v>0.43852458999999999</v>
      </c>
      <c r="K1882" s="31">
        <v>8.0000000000000002E-3</v>
      </c>
      <c r="L1882" s="29">
        <f t="shared" si="29"/>
        <v>2.3397177419354835</v>
      </c>
    </row>
    <row r="1883" spans="1:12" x14ac:dyDescent="0.2">
      <c r="A1883">
        <v>5346</v>
      </c>
      <c r="B1883" s="43">
        <v>458</v>
      </c>
      <c r="C1883" s="43">
        <v>458</v>
      </c>
      <c r="D1883" s="43">
        <v>149</v>
      </c>
      <c r="E1883" s="31">
        <v>0.32500000000000001</v>
      </c>
      <c r="F1883" s="31">
        <v>0.4</v>
      </c>
      <c r="G1883" s="31">
        <v>0.24</v>
      </c>
      <c r="H1883" s="31">
        <v>0.17499999999999999</v>
      </c>
      <c r="I1883" s="31">
        <v>0.151</v>
      </c>
      <c r="J1883" s="31">
        <v>0.33710407199999998</v>
      </c>
      <c r="K1883" s="31">
        <v>3.5000000000000003E-2</v>
      </c>
      <c r="L1883" s="29">
        <f t="shared" si="29"/>
        <v>2.0818652849740933</v>
      </c>
    </row>
    <row r="1884" spans="1:12" x14ac:dyDescent="0.2">
      <c r="A1884">
        <v>5350</v>
      </c>
      <c r="B1884" s="43">
        <v>273</v>
      </c>
      <c r="C1884" s="43">
        <v>273</v>
      </c>
      <c r="D1884" s="43">
        <v>65</v>
      </c>
      <c r="E1884" s="31">
        <v>0.23799999999999999</v>
      </c>
      <c r="F1884" s="31">
        <v>0.47299999999999998</v>
      </c>
      <c r="G1884" s="31">
        <v>0.27800000000000002</v>
      </c>
      <c r="H1884" s="31">
        <v>0.183</v>
      </c>
      <c r="I1884" s="31">
        <v>5.5E-2</v>
      </c>
      <c r="J1884" s="31">
        <v>0.24074074100000001</v>
      </c>
      <c r="K1884" s="31">
        <v>1.0999999999999999E-2</v>
      </c>
      <c r="L1884" s="29">
        <f t="shared" si="29"/>
        <v>1.8179979777553081</v>
      </c>
    </row>
    <row r="1885" spans="1:12" x14ac:dyDescent="0.2">
      <c r="A1885">
        <v>5351</v>
      </c>
      <c r="B1885" s="43">
        <v>930</v>
      </c>
      <c r="C1885" s="43">
        <v>930</v>
      </c>
      <c r="D1885" s="43">
        <v>599</v>
      </c>
      <c r="E1885" s="31">
        <v>0.64400000000000002</v>
      </c>
      <c r="F1885" s="31">
        <v>0.17</v>
      </c>
      <c r="G1885" s="31">
        <v>0.14399999999999999</v>
      </c>
      <c r="H1885" s="31">
        <v>0.14799999999999999</v>
      </c>
      <c r="I1885" s="31">
        <v>0.496</v>
      </c>
      <c r="J1885" s="31">
        <v>0.672278339</v>
      </c>
      <c r="K1885" s="31">
        <v>4.2000000000000003E-2</v>
      </c>
      <c r="L1885" s="29">
        <f t="shared" si="29"/>
        <v>3.0125260960334033</v>
      </c>
    </row>
    <row r="1886" spans="1:12" x14ac:dyDescent="0.2">
      <c r="A1886">
        <v>5354</v>
      </c>
      <c r="B1886" s="43">
        <v>262</v>
      </c>
      <c r="C1886" s="43">
        <v>262</v>
      </c>
      <c r="D1886" s="43">
        <v>27</v>
      </c>
      <c r="E1886" s="31">
        <v>0.10299999999999999</v>
      </c>
      <c r="F1886" s="31">
        <v>0.57299999999999995</v>
      </c>
      <c r="G1886" s="31">
        <v>0.24</v>
      </c>
      <c r="H1886" s="31">
        <v>6.5000000000000002E-2</v>
      </c>
      <c r="I1886" s="31">
        <v>3.7999999999999999E-2</v>
      </c>
      <c r="J1886" s="31">
        <v>0.1125</v>
      </c>
      <c r="K1886" s="31">
        <v>8.4000000000000005E-2</v>
      </c>
      <c r="L1886" s="29">
        <f t="shared" si="29"/>
        <v>1.5283842794759823</v>
      </c>
    </row>
    <row r="1887" spans="1:12" x14ac:dyDescent="0.2">
      <c r="A1887">
        <v>5361</v>
      </c>
      <c r="B1887" s="43">
        <v>293</v>
      </c>
      <c r="C1887" s="43">
        <v>293</v>
      </c>
      <c r="D1887" s="43">
        <v>119</v>
      </c>
      <c r="E1887" s="31">
        <v>0.40600000000000003</v>
      </c>
      <c r="F1887" s="31">
        <v>0.23899999999999999</v>
      </c>
      <c r="G1887" s="31">
        <v>0.33400000000000002</v>
      </c>
      <c r="H1887" s="31">
        <v>0.23899999999999999</v>
      </c>
      <c r="I1887" s="31">
        <v>0.16700000000000001</v>
      </c>
      <c r="J1887" s="31">
        <v>0.41463414599999998</v>
      </c>
      <c r="K1887" s="31">
        <v>0.02</v>
      </c>
      <c r="L1887" s="29">
        <f t="shared" si="29"/>
        <v>2.3387755102040821</v>
      </c>
    </row>
    <row r="1888" spans="1:12" x14ac:dyDescent="0.2">
      <c r="A1888">
        <v>5362</v>
      </c>
      <c r="B1888" s="43">
        <v>111</v>
      </c>
      <c r="C1888" s="43">
        <v>111</v>
      </c>
      <c r="D1888" s="43">
        <v>39</v>
      </c>
      <c r="E1888" s="31">
        <v>0.35099999999999998</v>
      </c>
      <c r="F1888" s="31">
        <v>0.378</v>
      </c>
      <c r="G1888" s="31">
        <v>0.252</v>
      </c>
      <c r="H1888" s="31">
        <v>0.23400000000000001</v>
      </c>
      <c r="I1888" s="31">
        <v>0.11700000000000001</v>
      </c>
      <c r="J1888" s="31">
        <v>0.357798165</v>
      </c>
      <c r="K1888" s="31">
        <v>1.7999999999999999E-2</v>
      </c>
      <c r="L1888" s="29">
        <f t="shared" si="29"/>
        <v>2.089613034623218</v>
      </c>
    </row>
    <row r="1889" spans="1:12" x14ac:dyDescent="0.2">
      <c r="A1889">
        <v>5363</v>
      </c>
      <c r="B1889" s="43">
        <v>217</v>
      </c>
      <c r="C1889" s="43">
        <v>217</v>
      </c>
      <c r="D1889" s="43">
        <v>63</v>
      </c>
      <c r="E1889" s="31">
        <v>0.28999999999999998</v>
      </c>
      <c r="F1889" s="31">
        <v>0.38700000000000001</v>
      </c>
      <c r="G1889" s="31">
        <v>0.32300000000000001</v>
      </c>
      <c r="H1889" s="31">
        <v>0.17499999999999999</v>
      </c>
      <c r="I1889" s="31">
        <v>0.115</v>
      </c>
      <c r="J1889" s="31">
        <v>0.29032258100000002</v>
      </c>
      <c r="K1889" s="31">
        <v>0</v>
      </c>
      <c r="L1889" s="29">
        <f t="shared" si="29"/>
        <v>2.0179999999999998</v>
      </c>
    </row>
    <row r="1890" spans="1:12" x14ac:dyDescent="0.2">
      <c r="A1890">
        <v>5364</v>
      </c>
      <c r="B1890" s="43">
        <v>145</v>
      </c>
      <c r="C1890" s="43">
        <v>145</v>
      </c>
      <c r="D1890" s="43">
        <v>72</v>
      </c>
      <c r="E1890" s="31">
        <v>0.497</v>
      </c>
      <c r="F1890" s="31">
        <v>0.22800000000000001</v>
      </c>
      <c r="G1890" s="31">
        <v>0.26200000000000001</v>
      </c>
      <c r="H1890" s="31">
        <v>0.317</v>
      </c>
      <c r="I1890" s="31">
        <v>0.17899999999999999</v>
      </c>
      <c r="J1890" s="31">
        <v>0.50349650300000004</v>
      </c>
      <c r="K1890" s="31">
        <v>1.4E-2</v>
      </c>
      <c r="L1890" s="29">
        <f t="shared" si="29"/>
        <v>2.453346855983773</v>
      </c>
    </row>
    <row r="1891" spans="1:12" x14ac:dyDescent="0.2">
      <c r="A1891">
        <v>5365</v>
      </c>
      <c r="B1891" s="43">
        <v>221</v>
      </c>
      <c r="C1891" s="43">
        <v>221</v>
      </c>
      <c r="D1891" s="43">
        <v>149</v>
      </c>
      <c r="E1891" s="31">
        <v>0.67400000000000004</v>
      </c>
      <c r="F1891" s="31">
        <v>0.109</v>
      </c>
      <c r="G1891" s="31">
        <v>0.19900000000000001</v>
      </c>
      <c r="H1891" s="31">
        <v>0.28499999999999998</v>
      </c>
      <c r="I1891" s="31">
        <v>0.38900000000000001</v>
      </c>
      <c r="J1891" s="31">
        <v>0.68663594500000003</v>
      </c>
      <c r="K1891" s="31">
        <v>1.7999999999999999E-2</v>
      </c>
      <c r="L1891" s="29">
        <f t="shared" si="29"/>
        <v>2.9714867617107945</v>
      </c>
    </row>
    <row r="1892" spans="1:12" x14ac:dyDescent="0.2">
      <c r="A1892">
        <v>5368</v>
      </c>
      <c r="B1892" s="43">
        <v>301</v>
      </c>
      <c r="C1892" s="43">
        <v>301</v>
      </c>
      <c r="D1892" s="43">
        <v>124</v>
      </c>
      <c r="E1892" s="31">
        <v>0.41199999999999998</v>
      </c>
      <c r="F1892" s="31">
        <v>0.312</v>
      </c>
      <c r="G1892" s="31">
        <v>0.26900000000000002</v>
      </c>
      <c r="H1892" s="31">
        <v>0.216</v>
      </c>
      <c r="I1892" s="31">
        <v>0.19600000000000001</v>
      </c>
      <c r="J1892" s="31">
        <v>0.41471571899999998</v>
      </c>
      <c r="K1892" s="31">
        <v>7.0000000000000001E-3</v>
      </c>
      <c r="L1892" s="29">
        <f t="shared" si="29"/>
        <v>2.298086606243706</v>
      </c>
    </row>
    <row r="1893" spans="1:12" x14ac:dyDescent="0.2">
      <c r="A1893">
        <v>5373</v>
      </c>
      <c r="B1893" s="43">
        <v>196</v>
      </c>
      <c r="C1893" s="43">
        <v>196</v>
      </c>
      <c r="D1893" s="43">
        <v>8</v>
      </c>
      <c r="E1893" s="31">
        <v>4.1000000000000002E-2</v>
      </c>
      <c r="F1893" s="31">
        <v>0.73</v>
      </c>
      <c r="G1893" s="31">
        <v>0.19900000000000001</v>
      </c>
      <c r="H1893" s="31">
        <v>2.5999999999999999E-2</v>
      </c>
      <c r="I1893" s="31">
        <v>1.4999999999999999E-2</v>
      </c>
      <c r="J1893" s="31">
        <v>4.2105262999999997E-2</v>
      </c>
      <c r="K1893" s="31">
        <v>3.1E-2</v>
      </c>
      <c r="L1893" s="29">
        <f t="shared" si="29"/>
        <v>1.3065015479876163</v>
      </c>
    </row>
    <row r="1894" spans="1:12" x14ac:dyDescent="0.2">
      <c r="A1894">
        <v>5375</v>
      </c>
      <c r="B1894" s="43">
        <v>98</v>
      </c>
      <c r="C1894" s="43">
        <v>98</v>
      </c>
      <c r="D1894" s="43">
        <v>43</v>
      </c>
      <c r="E1894" s="31">
        <v>0.439</v>
      </c>
      <c r="F1894" s="31">
        <v>0.34699999999999998</v>
      </c>
      <c r="G1894" s="31">
        <v>0.184</v>
      </c>
      <c r="H1894" s="31">
        <v>0.245</v>
      </c>
      <c r="I1894" s="31">
        <v>0.19400000000000001</v>
      </c>
      <c r="J1894" s="31">
        <v>0.45263157900000001</v>
      </c>
      <c r="K1894" s="31">
        <v>3.1E-2</v>
      </c>
      <c r="L1894" s="29">
        <f t="shared" si="29"/>
        <v>2.2972136222910216</v>
      </c>
    </row>
    <row r="1895" spans="1:12" x14ac:dyDescent="0.2">
      <c r="A1895">
        <v>5376</v>
      </c>
      <c r="B1895" s="43">
        <v>38</v>
      </c>
      <c r="C1895" s="43">
        <v>38</v>
      </c>
      <c r="D1895" s="43">
        <v>16</v>
      </c>
      <c r="E1895" s="31">
        <v>0.42099999999999999</v>
      </c>
      <c r="F1895" s="31">
        <v>0.34200000000000003</v>
      </c>
      <c r="G1895" s="31">
        <v>0.21099999999999999</v>
      </c>
      <c r="H1895" s="31">
        <v>0.23699999999999999</v>
      </c>
      <c r="I1895" s="31">
        <v>0.184</v>
      </c>
      <c r="J1895" s="31">
        <v>0.43243243199999998</v>
      </c>
      <c r="K1895" s="31">
        <v>2.5999999999999999E-2</v>
      </c>
      <c r="L1895" s="29">
        <f t="shared" si="29"/>
        <v>2.2700205338809036</v>
      </c>
    </row>
    <row r="1896" spans="1:12" x14ac:dyDescent="0.2">
      <c r="A1896">
        <v>5377</v>
      </c>
      <c r="B1896" s="43">
        <v>111</v>
      </c>
      <c r="C1896" s="43">
        <v>111</v>
      </c>
      <c r="D1896" s="43">
        <v>34</v>
      </c>
      <c r="E1896" s="31">
        <v>0.30599999999999999</v>
      </c>
      <c r="F1896" s="31">
        <v>0.432</v>
      </c>
      <c r="G1896" s="31">
        <v>0.252</v>
      </c>
      <c r="H1896" s="31">
        <v>0.216</v>
      </c>
      <c r="I1896" s="31">
        <v>0.09</v>
      </c>
      <c r="J1896" s="31">
        <v>0.30909090900000002</v>
      </c>
      <c r="K1896" s="31">
        <v>8.9999999999999993E-3</v>
      </c>
      <c r="L1896" s="29">
        <f t="shared" si="29"/>
        <v>1.9616548940464178</v>
      </c>
    </row>
    <row r="1897" spans="1:12" x14ac:dyDescent="0.2">
      <c r="A1897">
        <v>5378</v>
      </c>
      <c r="B1897" s="43">
        <v>143</v>
      </c>
      <c r="C1897" s="43">
        <v>143</v>
      </c>
      <c r="D1897" s="43">
        <v>40</v>
      </c>
      <c r="E1897" s="31">
        <v>0.28000000000000003</v>
      </c>
      <c r="F1897" s="31">
        <v>0.48299999999999998</v>
      </c>
      <c r="G1897" s="31">
        <v>0.23799999999999999</v>
      </c>
      <c r="H1897" s="31">
        <v>0.161</v>
      </c>
      <c r="I1897" s="31">
        <v>0.11899999999999999</v>
      </c>
      <c r="J1897" s="31">
        <v>0.27972027999999999</v>
      </c>
      <c r="K1897" s="31">
        <v>0</v>
      </c>
      <c r="L1897" s="29">
        <f t="shared" si="29"/>
        <v>1.9179999999999999</v>
      </c>
    </row>
    <row r="1898" spans="1:12" x14ac:dyDescent="0.2">
      <c r="A1898">
        <v>5379</v>
      </c>
      <c r="B1898" s="43">
        <v>65</v>
      </c>
      <c r="C1898" s="43">
        <v>65</v>
      </c>
      <c r="D1898" s="43">
        <v>18</v>
      </c>
      <c r="E1898" s="31">
        <v>0.27700000000000002</v>
      </c>
      <c r="F1898" s="31">
        <v>0.49199999999999999</v>
      </c>
      <c r="G1898" s="31">
        <v>0.16900000000000001</v>
      </c>
      <c r="H1898" s="31">
        <v>0.246</v>
      </c>
      <c r="I1898" s="31">
        <v>3.1E-2</v>
      </c>
      <c r="J1898" s="31">
        <v>0.295081967</v>
      </c>
      <c r="K1898" s="31">
        <v>6.2E-2</v>
      </c>
      <c r="L1898" s="29">
        <f t="shared" si="29"/>
        <v>1.8038379530916848</v>
      </c>
    </row>
    <row r="1899" spans="1:12" x14ac:dyDescent="0.2">
      <c r="A1899">
        <v>5380</v>
      </c>
      <c r="B1899" s="43">
        <v>317</v>
      </c>
      <c r="C1899" s="43">
        <v>317</v>
      </c>
      <c r="D1899" s="43">
        <v>196</v>
      </c>
      <c r="E1899" s="31">
        <v>0.61799999999999999</v>
      </c>
      <c r="F1899" s="31">
        <v>0.20200000000000001</v>
      </c>
      <c r="G1899" s="31">
        <v>0.18</v>
      </c>
      <c r="H1899" s="31">
        <v>0.21099999999999999</v>
      </c>
      <c r="I1899" s="31">
        <v>0.40699999999999997</v>
      </c>
      <c r="J1899" s="31">
        <v>0.61829652999999996</v>
      </c>
      <c r="K1899" s="31">
        <v>0</v>
      </c>
      <c r="L1899" s="29">
        <f t="shared" si="29"/>
        <v>2.823</v>
      </c>
    </row>
    <row r="1900" spans="1:12" x14ac:dyDescent="0.2">
      <c r="A1900">
        <v>5381</v>
      </c>
      <c r="B1900" s="43">
        <v>330</v>
      </c>
      <c r="C1900" s="43">
        <v>330</v>
      </c>
      <c r="D1900" s="43">
        <v>167</v>
      </c>
      <c r="E1900" s="31">
        <v>0.50600000000000001</v>
      </c>
      <c r="F1900" s="31">
        <v>0.248</v>
      </c>
      <c r="G1900" s="31">
        <v>0.23899999999999999</v>
      </c>
      <c r="H1900" s="31">
        <v>0.23300000000000001</v>
      </c>
      <c r="I1900" s="31">
        <v>0.27300000000000002</v>
      </c>
      <c r="J1900" s="31">
        <v>0.509146341</v>
      </c>
      <c r="K1900" s="31">
        <v>6.0000000000000001E-3</v>
      </c>
      <c r="L1900" s="29">
        <f t="shared" si="29"/>
        <v>2.5321931589537225</v>
      </c>
    </row>
    <row r="1901" spans="1:12" x14ac:dyDescent="0.2">
      <c r="A1901">
        <v>5384</v>
      </c>
      <c r="B1901" s="43">
        <v>816</v>
      </c>
      <c r="C1901" s="43">
        <v>816</v>
      </c>
      <c r="D1901" s="43">
        <v>438</v>
      </c>
      <c r="E1901" s="31">
        <v>0.53700000000000003</v>
      </c>
      <c r="F1901" s="31">
        <v>0.19400000000000001</v>
      </c>
      <c r="G1901" s="31">
        <v>0.26200000000000001</v>
      </c>
      <c r="H1901" s="31">
        <v>0.26500000000000001</v>
      </c>
      <c r="I1901" s="31">
        <v>0.27200000000000002</v>
      </c>
      <c r="J1901" s="31">
        <v>0.54074074100000002</v>
      </c>
      <c r="K1901" s="31">
        <v>7.0000000000000001E-3</v>
      </c>
      <c r="L1901" s="29">
        <f t="shared" si="29"/>
        <v>2.619335347432024</v>
      </c>
    </row>
    <row r="1902" spans="1:12" x14ac:dyDescent="0.2">
      <c r="A1902">
        <v>5385</v>
      </c>
      <c r="B1902" s="43">
        <v>794</v>
      </c>
      <c r="C1902" s="43">
        <v>794</v>
      </c>
      <c r="D1902" s="43">
        <v>355</v>
      </c>
      <c r="E1902" s="31">
        <v>0.44700000000000001</v>
      </c>
      <c r="F1902" s="31">
        <v>0.26800000000000002</v>
      </c>
      <c r="G1902" s="31">
        <v>0.27600000000000002</v>
      </c>
      <c r="H1902" s="31">
        <v>0.20799999999999999</v>
      </c>
      <c r="I1902" s="31">
        <v>0.23899999999999999</v>
      </c>
      <c r="J1902" s="31">
        <v>0.45108005099999998</v>
      </c>
      <c r="K1902" s="31">
        <v>8.9999999999999993E-3</v>
      </c>
      <c r="L1902" s="29">
        <f t="shared" si="29"/>
        <v>2.4217961654894045</v>
      </c>
    </row>
    <row r="1903" spans="1:12" x14ac:dyDescent="0.2">
      <c r="A1903">
        <v>5387</v>
      </c>
      <c r="B1903" s="43">
        <v>356</v>
      </c>
      <c r="C1903" s="43">
        <v>356</v>
      </c>
      <c r="D1903" s="43">
        <v>95</v>
      </c>
      <c r="E1903" s="31">
        <v>0.26700000000000002</v>
      </c>
      <c r="F1903" s="31">
        <v>0.44400000000000001</v>
      </c>
      <c r="G1903" s="31">
        <v>0.28899999999999998</v>
      </c>
      <c r="H1903" s="31">
        <v>0.18</v>
      </c>
      <c r="I1903" s="31">
        <v>8.6999999999999994E-2</v>
      </c>
      <c r="J1903" s="31">
        <v>0.26685393299999999</v>
      </c>
      <c r="K1903" s="31">
        <v>0</v>
      </c>
      <c r="L1903" s="29">
        <f t="shared" si="29"/>
        <v>1.9100000000000001</v>
      </c>
    </row>
    <row r="1904" spans="1:12" x14ac:dyDescent="0.2">
      <c r="A1904">
        <v>5388</v>
      </c>
      <c r="B1904" s="43">
        <v>448</v>
      </c>
      <c r="C1904" s="43">
        <v>448</v>
      </c>
      <c r="D1904" s="43">
        <v>138</v>
      </c>
      <c r="E1904" s="31">
        <v>0.308</v>
      </c>
      <c r="F1904" s="31">
        <v>0.35899999999999999</v>
      </c>
      <c r="G1904" s="31">
        <v>0.317</v>
      </c>
      <c r="H1904" s="31">
        <v>0.161</v>
      </c>
      <c r="I1904" s="31">
        <v>0.14699999999999999</v>
      </c>
      <c r="J1904" s="31">
        <v>0.31292516999999997</v>
      </c>
      <c r="K1904" s="31">
        <v>1.6E-2</v>
      </c>
      <c r="L1904" s="29">
        <f t="shared" si="29"/>
        <v>2.0975609756097562</v>
      </c>
    </row>
    <row r="1905" spans="1:12" x14ac:dyDescent="0.2">
      <c r="A1905">
        <v>5391</v>
      </c>
      <c r="B1905" s="43">
        <v>447</v>
      </c>
      <c r="C1905" s="43">
        <v>447</v>
      </c>
      <c r="D1905" s="43">
        <v>149</v>
      </c>
      <c r="E1905" s="31">
        <v>0.33300000000000002</v>
      </c>
      <c r="F1905" s="31">
        <v>0.35799999999999998</v>
      </c>
      <c r="G1905" s="31">
        <v>0.30399999999999999</v>
      </c>
      <c r="H1905" s="31">
        <v>0.221</v>
      </c>
      <c r="I1905" s="31">
        <v>0.112</v>
      </c>
      <c r="J1905" s="31">
        <v>0.334831461</v>
      </c>
      <c r="K1905" s="31">
        <v>4.0000000000000001E-3</v>
      </c>
      <c r="L1905" s="29">
        <f t="shared" si="29"/>
        <v>2.0853413654618476</v>
      </c>
    </row>
    <row r="1906" spans="1:12" x14ac:dyDescent="0.2">
      <c r="A1906">
        <v>5392</v>
      </c>
      <c r="B1906" s="43">
        <v>350</v>
      </c>
      <c r="C1906" s="43">
        <v>350</v>
      </c>
      <c r="D1906" s="43">
        <v>33</v>
      </c>
      <c r="E1906" s="31">
        <v>9.4E-2</v>
      </c>
      <c r="F1906" s="31">
        <v>0.69099999999999995</v>
      </c>
      <c r="G1906" s="31">
        <v>0.20599999999999999</v>
      </c>
      <c r="H1906" s="31">
        <v>7.3999999999999996E-2</v>
      </c>
      <c r="I1906" s="31">
        <v>0.02</v>
      </c>
      <c r="J1906" s="31">
        <v>9.5100865000000007E-2</v>
      </c>
      <c r="K1906" s="31">
        <v>8.9999999999999993E-3</v>
      </c>
      <c r="L1906" s="29">
        <f t="shared" si="29"/>
        <v>1.4177598385469223</v>
      </c>
    </row>
    <row r="1907" spans="1:12" x14ac:dyDescent="0.2">
      <c r="A1907">
        <v>5393</v>
      </c>
      <c r="E1907" s="31">
        <v>0.13</v>
      </c>
      <c r="F1907" s="31">
        <v>0.47799999999999998</v>
      </c>
      <c r="G1907" s="31">
        <v>0.26100000000000001</v>
      </c>
      <c r="H1907" s="31">
        <v>0.13</v>
      </c>
      <c r="I1907" s="31">
        <v>0</v>
      </c>
      <c r="J1907" s="31">
        <v>0.15</v>
      </c>
      <c r="K1907" s="31">
        <v>0.13</v>
      </c>
      <c r="L1907" s="29">
        <f t="shared" si="29"/>
        <v>1.5977011494252875</v>
      </c>
    </row>
    <row r="1908" spans="1:12" x14ac:dyDescent="0.2">
      <c r="A1908">
        <v>5394</v>
      </c>
      <c r="B1908" s="43">
        <v>816</v>
      </c>
      <c r="C1908" s="43">
        <v>816</v>
      </c>
      <c r="D1908" s="43">
        <v>190</v>
      </c>
      <c r="E1908" s="31">
        <v>0.23300000000000001</v>
      </c>
      <c r="F1908" s="31">
        <v>0.44600000000000001</v>
      </c>
      <c r="G1908" s="31">
        <v>0.32</v>
      </c>
      <c r="H1908" s="31">
        <v>0.161</v>
      </c>
      <c r="I1908" s="31">
        <v>7.1999999999999995E-2</v>
      </c>
      <c r="J1908" s="31">
        <v>0.23312883400000001</v>
      </c>
      <c r="K1908" s="31">
        <v>1E-3</v>
      </c>
      <c r="L1908" s="29">
        <f t="shared" si="29"/>
        <v>1.8588588588588588</v>
      </c>
    </row>
    <row r="1909" spans="1:12" x14ac:dyDescent="0.2">
      <c r="A1909">
        <v>5408</v>
      </c>
      <c r="B1909" s="43">
        <v>342</v>
      </c>
      <c r="C1909" s="43">
        <v>342</v>
      </c>
      <c r="D1909" s="43">
        <v>156</v>
      </c>
      <c r="E1909" s="31">
        <v>0.45600000000000002</v>
      </c>
      <c r="F1909" s="31">
        <v>0.28100000000000003</v>
      </c>
      <c r="G1909" s="31">
        <v>0.246</v>
      </c>
      <c r="H1909" s="31">
        <v>0.28100000000000003</v>
      </c>
      <c r="I1909" s="31">
        <v>0.17499999999999999</v>
      </c>
      <c r="J1909" s="31">
        <v>0.46428571400000002</v>
      </c>
      <c r="K1909" s="31">
        <v>1.7999999999999999E-2</v>
      </c>
      <c r="L1909" s="29">
        <f t="shared" si="29"/>
        <v>2.3584521384928716</v>
      </c>
    </row>
    <row r="1910" spans="1:12" x14ac:dyDescent="0.2">
      <c r="A1910">
        <v>5409</v>
      </c>
      <c r="B1910" s="43">
        <v>726</v>
      </c>
      <c r="C1910" s="43">
        <v>726</v>
      </c>
      <c r="D1910" s="43">
        <v>364</v>
      </c>
      <c r="E1910" s="31">
        <v>0.501</v>
      </c>
      <c r="F1910" s="31">
        <v>0.23799999999999999</v>
      </c>
      <c r="G1910" s="31">
        <v>0.25600000000000001</v>
      </c>
      <c r="H1910" s="31">
        <v>0.23799999999999999</v>
      </c>
      <c r="I1910" s="31">
        <v>0.26300000000000001</v>
      </c>
      <c r="J1910" s="31">
        <v>0.50345781499999998</v>
      </c>
      <c r="K1910" s="31">
        <v>4.0000000000000001E-3</v>
      </c>
      <c r="L1910" s="29">
        <f t="shared" si="29"/>
        <v>2.5261044176706826</v>
      </c>
    </row>
    <row r="1911" spans="1:12" x14ac:dyDescent="0.2">
      <c r="A1911">
        <v>5418</v>
      </c>
      <c r="E1911" s="31">
        <v>0.34599999999999997</v>
      </c>
      <c r="F1911" s="31">
        <v>0.308</v>
      </c>
      <c r="G1911" s="31">
        <v>0.34599999999999997</v>
      </c>
      <c r="H1911" s="31">
        <v>0.192</v>
      </c>
      <c r="I1911" s="31">
        <v>0.154</v>
      </c>
      <c r="J1911" s="31">
        <v>0.34615384599999999</v>
      </c>
      <c r="K1911" s="31">
        <v>0</v>
      </c>
      <c r="L1911" s="29">
        <f t="shared" si="29"/>
        <v>2.1920000000000002</v>
      </c>
    </row>
    <row r="1912" spans="1:12" x14ac:dyDescent="0.2">
      <c r="A1912">
        <v>5419</v>
      </c>
      <c r="B1912" s="43">
        <v>343</v>
      </c>
      <c r="C1912" s="43">
        <v>343</v>
      </c>
      <c r="D1912" s="43">
        <v>253</v>
      </c>
      <c r="E1912" s="31">
        <v>0.73799999999999999</v>
      </c>
      <c r="F1912" s="31">
        <v>9.6000000000000002E-2</v>
      </c>
      <c r="G1912" s="31">
        <v>0.155</v>
      </c>
      <c r="H1912" s="31">
        <v>0.29399999999999998</v>
      </c>
      <c r="I1912" s="31">
        <v>0.443</v>
      </c>
      <c r="J1912" s="31">
        <v>0.74631268399999995</v>
      </c>
      <c r="K1912" s="31">
        <v>1.2E-2</v>
      </c>
      <c r="L1912" s="29">
        <f t="shared" si="29"/>
        <v>3.0971659919028336</v>
      </c>
    </row>
    <row r="1913" spans="1:12" x14ac:dyDescent="0.2">
      <c r="A1913">
        <v>5430</v>
      </c>
      <c r="B1913" s="43">
        <v>60</v>
      </c>
      <c r="C1913" s="43">
        <v>60</v>
      </c>
      <c r="D1913" s="43">
        <v>9</v>
      </c>
      <c r="E1913" s="31">
        <v>0.15</v>
      </c>
      <c r="F1913" s="31">
        <v>0.58299999999999996</v>
      </c>
      <c r="G1913" s="31">
        <v>0.23300000000000001</v>
      </c>
      <c r="H1913" s="31">
        <v>0.11700000000000001</v>
      </c>
      <c r="I1913" s="31">
        <v>3.3000000000000002E-2</v>
      </c>
      <c r="J1913" s="31">
        <v>0.15517241400000001</v>
      </c>
      <c r="K1913" s="31">
        <v>3.3000000000000002E-2</v>
      </c>
      <c r="L1913" s="29">
        <f t="shared" si="29"/>
        <v>1.5842812823164427</v>
      </c>
    </row>
    <row r="1914" spans="1:12" x14ac:dyDescent="0.2">
      <c r="A1914">
        <v>5432</v>
      </c>
      <c r="B1914" s="43">
        <v>30</v>
      </c>
      <c r="C1914" s="43">
        <v>30</v>
      </c>
      <c r="D1914" s="43">
        <v>6</v>
      </c>
      <c r="E1914" s="31">
        <v>0.2</v>
      </c>
      <c r="F1914" s="31">
        <v>0.16700000000000001</v>
      </c>
      <c r="G1914" s="31">
        <v>0.26700000000000002</v>
      </c>
      <c r="H1914" s="31">
        <v>0.13300000000000001</v>
      </c>
      <c r="I1914" s="31">
        <v>6.7000000000000004E-2</v>
      </c>
      <c r="J1914" s="31">
        <v>0.31578947400000001</v>
      </c>
      <c r="K1914" s="31">
        <v>0.36699999999999999</v>
      </c>
      <c r="L1914" s="29">
        <f t="shared" si="29"/>
        <v>2.1611374407582939</v>
      </c>
    </row>
    <row r="1915" spans="1:12" x14ac:dyDescent="0.2">
      <c r="A1915">
        <v>5433</v>
      </c>
      <c r="B1915" s="43">
        <v>128</v>
      </c>
      <c r="C1915" s="43">
        <v>128</v>
      </c>
      <c r="D1915" s="43">
        <v>25</v>
      </c>
      <c r="E1915" s="31">
        <v>0.19500000000000001</v>
      </c>
      <c r="F1915" s="31">
        <v>0.35199999999999998</v>
      </c>
      <c r="G1915" s="31">
        <v>0.25</v>
      </c>
      <c r="H1915" s="31">
        <v>9.4E-2</v>
      </c>
      <c r="I1915" s="31">
        <v>0.10199999999999999</v>
      </c>
      <c r="J1915" s="31">
        <v>0.24509803899999999</v>
      </c>
      <c r="K1915" s="31">
        <v>0.20300000000000001</v>
      </c>
      <c r="L1915" s="29">
        <f t="shared" si="29"/>
        <v>1.9347553324968632</v>
      </c>
    </row>
    <row r="1916" spans="1:12" x14ac:dyDescent="0.2">
      <c r="A1916">
        <v>5437</v>
      </c>
      <c r="B1916" s="43">
        <v>48</v>
      </c>
      <c r="C1916" s="43">
        <v>48</v>
      </c>
      <c r="D1916" s="43">
        <v>16</v>
      </c>
      <c r="E1916" s="31">
        <v>0.33300000000000002</v>
      </c>
      <c r="F1916" s="31">
        <v>0.22900000000000001</v>
      </c>
      <c r="G1916" s="31">
        <v>0.33300000000000002</v>
      </c>
      <c r="H1916" s="31">
        <v>0.188</v>
      </c>
      <c r="I1916" s="31">
        <v>0.14599999999999999</v>
      </c>
      <c r="J1916" s="31">
        <v>0.37209302300000002</v>
      </c>
      <c r="K1916" s="31">
        <v>0.104</v>
      </c>
      <c r="L1916" s="29">
        <f t="shared" si="29"/>
        <v>2.2801339285714288</v>
      </c>
    </row>
    <row r="1917" spans="1:12" x14ac:dyDescent="0.2">
      <c r="A1917">
        <v>5438</v>
      </c>
      <c r="B1917" s="43">
        <v>266</v>
      </c>
      <c r="C1917" s="43">
        <v>266</v>
      </c>
      <c r="D1917" s="43">
        <v>172</v>
      </c>
      <c r="E1917" s="31">
        <v>0.64700000000000002</v>
      </c>
      <c r="F1917" s="31">
        <v>0.109</v>
      </c>
      <c r="G1917" s="31">
        <v>0.22600000000000001</v>
      </c>
      <c r="H1917" s="31">
        <v>0.33100000000000002</v>
      </c>
      <c r="I1917" s="31">
        <v>0.316</v>
      </c>
      <c r="J1917" s="31">
        <v>0.65900383100000004</v>
      </c>
      <c r="K1917" s="31">
        <v>1.9E-2</v>
      </c>
      <c r="L1917" s="29">
        <f t="shared" si="29"/>
        <v>2.8725790010193686</v>
      </c>
    </row>
    <row r="1918" spans="1:12" x14ac:dyDescent="0.2">
      <c r="A1918">
        <v>5439</v>
      </c>
      <c r="B1918" s="43">
        <v>957</v>
      </c>
      <c r="C1918" s="43">
        <v>957</v>
      </c>
      <c r="D1918" s="43">
        <v>424</v>
      </c>
      <c r="E1918" s="31">
        <v>0.443</v>
      </c>
      <c r="F1918" s="31">
        <v>0.25800000000000001</v>
      </c>
      <c r="G1918" s="31">
        <v>0.27700000000000002</v>
      </c>
      <c r="H1918" s="31">
        <v>0.20200000000000001</v>
      </c>
      <c r="I1918" s="31">
        <v>0.24099999999999999</v>
      </c>
      <c r="J1918" s="31">
        <v>0.45299145299999999</v>
      </c>
      <c r="K1918" s="31">
        <v>2.1999999999999999E-2</v>
      </c>
      <c r="L1918" s="29">
        <f t="shared" si="29"/>
        <v>2.4355828220858897</v>
      </c>
    </row>
    <row r="1919" spans="1:12" x14ac:dyDescent="0.2">
      <c r="A1919">
        <v>5444</v>
      </c>
      <c r="B1919" s="43">
        <v>86</v>
      </c>
      <c r="C1919" s="43">
        <v>86</v>
      </c>
      <c r="D1919" s="43">
        <v>14</v>
      </c>
      <c r="E1919" s="31">
        <v>0.16300000000000001</v>
      </c>
      <c r="F1919" s="31">
        <v>0.54700000000000004</v>
      </c>
      <c r="G1919" s="31">
        <v>0.26700000000000002</v>
      </c>
      <c r="H1919" s="31">
        <v>0.11600000000000001</v>
      </c>
      <c r="I1919" s="31">
        <v>4.7E-2</v>
      </c>
      <c r="J1919" s="31">
        <v>0.16666666699999999</v>
      </c>
      <c r="K1919" s="31">
        <v>2.3E-2</v>
      </c>
      <c r="L1919" s="29">
        <f t="shared" si="29"/>
        <v>1.6550665301944729</v>
      </c>
    </row>
    <row r="1920" spans="1:12" x14ac:dyDescent="0.2">
      <c r="A1920">
        <v>5445</v>
      </c>
      <c r="B1920" s="43">
        <v>1090</v>
      </c>
      <c r="C1920" s="43">
        <v>1095</v>
      </c>
      <c r="D1920" s="43">
        <v>258</v>
      </c>
      <c r="E1920" s="31">
        <v>0.23599999999999999</v>
      </c>
      <c r="F1920" s="31">
        <v>0.35199999999999998</v>
      </c>
      <c r="G1920" s="31">
        <v>0.29599999999999999</v>
      </c>
      <c r="H1920" s="31">
        <v>0.14099999999999999</v>
      </c>
      <c r="I1920" s="31">
        <v>9.0999999999999998E-2</v>
      </c>
      <c r="J1920" s="31">
        <v>0.26354166699999998</v>
      </c>
      <c r="K1920" s="31">
        <v>0.11899999999999999</v>
      </c>
      <c r="L1920" s="29">
        <f t="shared" si="29"/>
        <v>1.9648127128263335</v>
      </c>
    </row>
    <row r="1921" spans="1:12" x14ac:dyDescent="0.2">
      <c r="A1921">
        <v>5447</v>
      </c>
      <c r="B1921" s="43">
        <v>188</v>
      </c>
      <c r="C1921" s="43">
        <v>188</v>
      </c>
      <c r="D1921" s="43">
        <v>143</v>
      </c>
      <c r="E1921" s="31">
        <v>0.76100000000000001</v>
      </c>
      <c r="F1921" s="31">
        <v>5.8999999999999997E-2</v>
      </c>
      <c r="G1921" s="31">
        <v>0.17</v>
      </c>
      <c r="H1921" s="31">
        <v>0.34599999999999997</v>
      </c>
      <c r="I1921" s="31">
        <v>0.41499999999999998</v>
      </c>
      <c r="J1921" s="31">
        <v>0.76881720399999998</v>
      </c>
      <c r="K1921" s="31">
        <v>1.0999999999999999E-2</v>
      </c>
      <c r="L1921" s="29">
        <f t="shared" si="29"/>
        <v>3.1314459049544991</v>
      </c>
    </row>
    <row r="1922" spans="1:12" x14ac:dyDescent="0.2">
      <c r="A1922">
        <v>5450</v>
      </c>
      <c r="B1922" s="43">
        <v>350</v>
      </c>
      <c r="C1922" s="43">
        <v>350</v>
      </c>
      <c r="D1922" s="43">
        <v>142</v>
      </c>
      <c r="E1922" s="31">
        <v>0.40600000000000003</v>
      </c>
      <c r="F1922" s="31">
        <v>0.26600000000000001</v>
      </c>
      <c r="G1922" s="31">
        <v>0.32</v>
      </c>
      <c r="H1922" s="31">
        <v>0.23400000000000001</v>
      </c>
      <c r="I1922" s="31">
        <v>0.17100000000000001</v>
      </c>
      <c r="J1922" s="31">
        <v>0.40922190200000003</v>
      </c>
      <c r="K1922" s="31">
        <v>8.9999999999999993E-3</v>
      </c>
      <c r="L1922" s="29">
        <f t="shared" si="29"/>
        <v>2.3128153380423817</v>
      </c>
    </row>
    <row r="1923" spans="1:12" x14ac:dyDescent="0.2">
      <c r="A1923">
        <v>5451</v>
      </c>
      <c r="B1923" s="43">
        <v>197</v>
      </c>
      <c r="C1923" s="43">
        <v>197</v>
      </c>
      <c r="D1923" s="43">
        <v>122</v>
      </c>
      <c r="E1923" s="31">
        <v>0.61899999999999999</v>
      </c>
      <c r="F1923" s="31">
        <v>0.13200000000000001</v>
      </c>
      <c r="G1923" s="31">
        <v>0.24399999999999999</v>
      </c>
      <c r="H1923" s="31">
        <v>0.33</v>
      </c>
      <c r="I1923" s="31">
        <v>0.28899999999999998</v>
      </c>
      <c r="J1923" s="31">
        <v>0.62244898000000004</v>
      </c>
      <c r="K1923" s="31">
        <v>5.0000000000000001E-3</v>
      </c>
      <c r="L1923" s="29">
        <f t="shared" ref="L1923:L1959" si="30">(F1923+2*G1923+3*H1923+4*I1923)/(1-K1923)</f>
        <v>2.7798994974874374</v>
      </c>
    </row>
    <row r="1924" spans="1:12" x14ac:dyDescent="0.2">
      <c r="A1924">
        <v>5452</v>
      </c>
      <c r="B1924" s="43">
        <v>742</v>
      </c>
      <c r="C1924" s="43">
        <v>742</v>
      </c>
      <c r="D1924" s="43">
        <v>367</v>
      </c>
      <c r="E1924" s="31">
        <v>0.495</v>
      </c>
      <c r="F1924" s="31">
        <v>0.23699999999999999</v>
      </c>
      <c r="G1924" s="31">
        <v>0.25700000000000001</v>
      </c>
      <c r="H1924" s="31">
        <v>0.24099999999999999</v>
      </c>
      <c r="I1924" s="31">
        <v>0.253</v>
      </c>
      <c r="J1924" s="31">
        <v>0.5</v>
      </c>
      <c r="K1924" s="31">
        <v>1.0999999999999999E-2</v>
      </c>
      <c r="L1924" s="29">
        <f t="shared" si="30"/>
        <v>2.5136501516683518</v>
      </c>
    </row>
    <row r="1925" spans="1:12" x14ac:dyDescent="0.2">
      <c r="A1925">
        <v>5457</v>
      </c>
      <c r="B1925" s="43">
        <v>326</v>
      </c>
      <c r="C1925" s="43">
        <v>326</v>
      </c>
      <c r="D1925" s="43">
        <v>267</v>
      </c>
      <c r="E1925" s="31">
        <v>0.81899999999999995</v>
      </c>
      <c r="F1925" s="31">
        <v>4.9000000000000002E-2</v>
      </c>
      <c r="G1925" s="31">
        <v>0.123</v>
      </c>
      <c r="H1925" s="31">
        <v>0.26700000000000002</v>
      </c>
      <c r="I1925" s="31">
        <v>0.55200000000000005</v>
      </c>
      <c r="J1925" s="31">
        <v>0.82662538699999999</v>
      </c>
      <c r="K1925" s="31">
        <v>8.9999999999999993E-3</v>
      </c>
      <c r="L1925" s="29">
        <f t="shared" si="30"/>
        <v>3.334006054490414</v>
      </c>
    </row>
    <row r="1926" spans="1:12" x14ac:dyDescent="0.2">
      <c r="A1926">
        <v>5458</v>
      </c>
      <c r="B1926" s="43">
        <v>76</v>
      </c>
      <c r="C1926" s="43">
        <v>76</v>
      </c>
      <c r="D1926" s="43">
        <v>25</v>
      </c>
      <c r="E1926" s="31">
        <v>0.32900000000000001</v>
      </c>
      <c r="F1926" s="31">
        <v>0.35499999999999998</v>
      </c>
      <c r="G1926" s="31">
        <v>0.28899999999999998</v>
      </c>
      <c r="H1926" s="31">
        <v>0.25</v>
      </c>
      <c r="I1926" s="31">
        <v>7.9000000000000001E-2</v>
      </c>
      <c r="J1926" s="31">
        <v>0.337837838</v>
      </c>
      <c r="K1926" s="31">
        <v>2.5999999999999999E-2</v>
      </c>
      <c r="L1926" s="29">
        <f t="shared" si="30"/>
        <v>2.0523613963039016</v>
      </c>
    </row>
    <row r="1927" spans="1:12" x14ac:dyDescent="0.2">
      <c r="A1927">
        <v>5468</v>
      </c>
      <c r="B1927" s="43">
        <v>199</v>
      </c>
      <c r="C1927" s="43">
        <v>199</v>
      </c>
      <c r="D1927" s="43">
        <v>75</v>
      </c>
      <c r="E1927" s="31">
        <v>0.377</v>
      </c>
      <c r="F1927" s="31">
        <v>0.377</v>
      </c>
      <c r="G1927" s="31">
        <v>0.23100000000000001</v>
      </c>
      <c r="H1927" s="31">
        <v>0.23100000000000001</v>
      </c>
      <c r="I1927" s="31">
        <v>0.14599999999999999</v>
      </c>
      <c r="J1927" s="31">
        <v>0.38265306100000002</v>
      </c>
      <c r="K1927" s="31">
        <v>1.4999999999999999E-2</v>
      </c>
      <c r="L1927" s="29">
        <f t="shared" si="30"/>
        <v>2.1482233502538071</v>
      </c>
    </row>
    <row r="1928" spans="1:12" x14ac:dyDescent="0.2">
      <c r="A1928">
        <v>5469</v>
      </c>
      <c r="B1928" s="43">
        <v>254</v>
      </c>
      <c r="C1928" s="43">
        <v>254</v>
      </c>
      <c r="D1928" s="43">
        <v>130</v>
      </c>
      <c r="E1928" s="31">
        <v>0.51200000000000001</v>
      </c>
      <c r="F1928" s="31">
        <v>0.248</v>
      </c>
      <c r="G1928" s="31">
        <v>0.22800000000000001</v>
      </c>
      <c r="H1928" s="31">
        <v>0.248</v>
      </c>
      <c r="I1928" s="31">
        <v>0.26400000000000001</v>
      </c>
      <c r="J1928" s="31">
        <v>0.51792828700000004</v>
      </c>
      <c r="K1928" s="31">
        <v>1.2E-2</v>
      </c>
      <c r="L1928" s="29">
        <f t="shared" si="30"/>
        <v>2.5344129554655872</v>
      </c>
    </row>
    <row r="1929" spans="1:12" x14ac:dyDescent="0.2">
      <c r="A1929">
        <v>5470</v>
      </c>
      <c r="B1929" s="43">
        <v>76</v>
      </c>
      <c r="C1929" s="43">
        <v>76</v>
      </c>
      <c r="D1929" s="43">
        <v>6</v>
      </c>
      <c r="E1929" s="31">
        <v>7.9000000000000001E-2</v>
      </c>
      <c r="F1929" s="31">
        <v>0.5</v>
      </c>
      <c r="G1929" s="31">
        <v>0.14499999999999999</v>
      </c>
      <c r="H1929" s="31">
        <v>6.6000000000000003E-2</v>
      </c>
      <c r="I1929" s="31">
        <v>1.2999999999999999E-2</v>
      </c>
      <c r="J1929" s="31">
        <v>0.109090909</v>
      </c>
      <c r="K1929" s="31">
        <v>0.27600000000000002</v>
      </c>
      <c r="L1929" s="29">
        <f t="shared" si="30"/>
        <v>1.4364640883977902</v>
      </c>
    </row>
    <row r="1930" spans="1:12" x14ac:dyDescent="0.2">
      <c r="A1930">
        <v>5471</v>
      </c>
      <c r="B1930" s="43">
        <v>16</v>
      </c>
      <c r="C1930" s="43">
        <v>16</v>
      </c>
      <c r="D1930" s="43">
        <v>5</v>
      </c>
      <c r="E1930" s="31">
        <v>0.313</v>
      </c>
      <c r="F1930" s="31">
        <v>0.438</v>
      </c>
      <c r="G1930" s="31">
        <v>0.25</v>
      </c>
      <c r="H1930" s="31">
        <v>0.188</v>
      </c>
      <c r="I1930" s="31">
        <v>0.125</v>
      </c>
      <c r="J1930" s="31">
        <v>0.3125</v>
      </c>
      <c r="K1930" s="31">
        <v>0</v>
      </c>
      <c r="L1930" s="29">
        <f t="shared" si="30"/>
        <v>2.0019999999999998</v>
      </c>
    </row>
    <row r="1931" spans="1:12" x14ac:dyDescent="0.2">
      <c r="A1931">
        <v>5472</v>
      </c>
      <c r="B1931" s="43">
        <v>166</v>
      </c>
      <c r="C1931" s="43">
        <v>168</v>
      </c>
      <c r="D1931" s="43">
        <v>33</v>
      </c>
      <c r="E1931" s="31">
        <v>0.19600000000000001</v>
      </c>
      <c r="F1931" s="31">
        <v>0.32500000000000001</v>
      </c>
      <c r="G1931" s="31">
        <v>0.307</v>
      </c>
      <c r="H1931" s="31">
        <v>0.13300000000000001</v>
      </c>
      <c r="I1931" s="31">
        <v>5.3999999999999999E-2</v>
      </c>
      <c r="J1931" s="31">
        <v>0.227941176</v>
      </c>
      <c r="K1931" s="31">
        <v>0.18099999999999999</v>
      </c>
      <c r="L1931" s="29">
        <f t="shared" si="30"/>
        <v>1.8974358974358976</v>
      </c>
    </row>
    <row r="1932" spans="1:12" x14ac:dyDescent="0.2">
      <c r="A1932">
        <v>5473</v>
      </c>
      <c r="B1932" s="43">
        <v>494</v>
      </c>
      <c r="C1932" s="43">
        <v>494</v>
      </c>
      <c r="D1932" s="43">
        <v>152</v>
      </c>
      <c r="E1932" s="31">
        <v>0.308</v>
      </c>
      <c r="F1932" s="31">
        <v>0.435</v>
      </c>
      <c r="G1932" s="31">
        <v>0.23699999999999999</v>
      </c>
      <c r="H1932" s="31">
        <v>0.17399999999999999</v>
      </c>
      <c r="I1932" s="31">
        <v>0.13400000000000001</v>
      </c>
      <c r="J1932" s="31">
        <v>0.31404958700000002</v>
      </c>
      <c r="K1932" s="31">
        <v>0.02</v>
      </c>
      <c r="L1932" s="29">
        <f t="shared" si="30"/>
        <v>2.0071428571428571</v>
      </c>
    </row>
    <row r="1933" spans="1:12" x14ac:dyDescent="0.2">
      <c r="A1933">
        <v>5477</v>
      </c>
      <c r="B1933" s="43">
        <v>326</v>
      </c>
      <c r="C1933" s="43">
        <v>326</v>
      </c>
      <c r="D1933" s="43">
        <v>241</v>
      </c>
      <c r="E1933" s="31">
        <v>0.73899999999999999</v>
      </c>
      <c r="F1933" s="31">
        <v>0.10100000000000001</v>
      </c>
      <c r="G1933" s="31">
        <v>0.156</v>
      </c>
      <c r="H1933" s="31">
        <v>0.35</v>
      </c>
      <c r="I1933" s="31">
        <v>0.39</v>
      </c>
      <c r="J1933" s="31">
        <v>0.74153846199999995</v>
      </c>
      <c r="K1933" s="31">
        <v>3.0000000000000001E-3</v>
      </c>
      <c r="L1933" s="29">
        <f t="shared" si="30"/>
        <v>3.0320962888665997</v>
      </c>
    </row>
    <row r="1934" spans="1:12" x14ac:dyDescent="0.2">
      <c r="A1934">
        <v>5478</v>
      </c>
      <c r="B1934" s="43">
        <v>416</v>
      </c>
      <c r="C1934" s="43">
        <v>416</v>
      </c>
      <c r="D1934" s="43">
        <v>146</v>
      </c>
      <c r="E1934" s="31">
        <v>0.35099999999999998</v>
      </c>
      <c r="F1934" s="31">
        <v>0.35599999999999998</v>
      </c>
      <c r="G1934" s="31">
        <v>0.27600000000000002</v>
      </c>
      <c r="H1934" s="31">
        <v>0.20699999999999999</v>
      </c>
      <c r="I1934" s="31">
        <v>0.14399999999999999</v>
      </c>
      <c r="J1934" s="31">
        <v>0.35696821499999998</v>
      </c>
      <c r="K1934" s="31">
        <v>1.7000000000000001E-2</v>
      </c>
      <c r="L1934" s="29">
        <f t="shared" si="30"/>
        <v>2.1414038657171921</v>
      </c>
    </row>
    <row r="1935" spans="1:12" x14ac:dyDescent="0.2">
      <c r="A1935">
        <v>5481</v>
      </c>
      <c r="B1935" s="43">
        <v>487</v>
      </c>
      <c r="C1935" s="43">
        <v>487</v>
      </c>
      <c r="D1935" s="43">
        <v>356</v>
      </c>
      <c r="E1935" s="31">
        <v>0.73099999999999998</v>
      </c>
      <c r="F1935" s="31">
        <v>9.7000000000000003E-2</v>
      </c>
      <c r="G1935" s="31">
        <v>0.16600000000000001</v>
      </c>
      <c r="H1935" s="31">
        <v>0.29199999999999998</v>
      </c>
      <c r="I1935" s="31">
        <v>0.439</v>
      </c>
      <c r="J1935" s="31">
        <v>0.73553718999999995</v>
      </c>
      <c r="K1935" s="31">
        <v>6.0000000000000001E-3</v>
      </c>
      <c r="L1935" s="29">
        <f t="shared" si="30"/>
        <v>3.0794768611670018</v>
      </c>
    </row>
    <row r="1936" spans="1:12" x14ac:dyDescent="0.2">
      <c r="A1936">
        <v>5484</v>
      </c>
      <c r="B1936" s="43">
        <v>841</v>
      </c>
      <c r="C1936" s="43">
        <v>841</v>
      </c>
      <c r="D1936" s="43">
        <v>444</v>
      </c>
      <c r="E1936" s="31">
        <v>0.52800000000000002</v>
      </c>
      <c r="F1936" s="31">
        <v>0.247</v>
      </c>
      <c r="G1936" s="31">
        <v>0.19500000000000001</v>
      </c>
      <c r="H1936" s="31">
        <v>0.22700000000000001</v>
      </c>
      <c r="I1936" s="31">
        <v>0.30099999999999999</v>
      </c>
      <c r="J1936" s="31">
        <v>0.54411764699999998</v>
      </c>
      <c r="K1936" s="31">
        <v>0.03</v>
      </c>
      <c r="L1936" s="29">
        <f t="shared" si="30"/>
        <v>2.6000000000000005</v>
      </c>
    </row>
    <row r="1937" spans="1:12" x14ac:dyDescent="0.2">
      <c r="A1937">
        <v>5485</v>
      </c>
      <c r="B1937" s="43">
        <v>479</v>
      </c>
      <c r="C1937" s="43">
        <v>479</v>
      </c>
      <c r="D1937" s="43">
        <v>223</v>
      </c>
      <c r="E1937" s="31">
        <v>0.46600000000000003</v>
      </c>
      <c r="F1937" s="31">
        <v>0.27800000000000002</v>
      </c>
      <c r="G1937" s="31">
        <v>0.223</v>
      </c>
      <c r="H1937" s="31">
        <v>0.223</v>
      </c>
      <c r="I1937" s="31">
        <v>0.24199999999999999</v>
      </c>
      <c r="J1937" s="31">
        <v>0.48164146899999999</v>
      </c>
      <c r="K1937" s="31">
        <v>3.3000000000000002E-2</v>
      </c>
      <c r="L1937" s="29">
        <f t="shared" si="30"/>
        <v>2.4415718717683554</v>
      </c>
    </row>
    <row r="1938" spans="1:12" x14ac:dyDescent="0.2">
      <c r="A1938">
        <v>5486</v>
      </c>
      <c r="B1938" s="43">
        <v>805</v>
      </c>
      <c r="C1938" s="43">
        <v>805</v>
      </c>
      <c r="D1938" s="43">
        <v>514</v>
      </c>
      <c r="E1938" s="31">
        <v>0.63900000000000001</v>
      </c>
      <c r="F1938" s="31">
        <v>0.16800000000000001</v>
      </c>
      <c r="G1938" s="31">
        <v>0.161</v>
      </c>
      <c r="H1938" s="31">
        <v>0.13300000000000001</v>
      </c>
      <c r="I1938" s="31">
        <v>0.50600000000000001</v>
      </c>
      <c r="J1938" s="31">
        <v>0.65982028199999998</v>
      </c>
      <c r="K1938" s="31">
        <v>3.2000000000000001E-2</v>
      </c>
      <c r="L1938" s="29">
        <f t="shared" si="30"/>
        <v>3.0092975206611574</v>
      </c>
    </row>
    <row r="1939" spans="1:12" x14ac:dyDescent="0.2">
      <c r="A1939">
        <v>5487</v>
      </c>
      <c r="B1939" s="43">
        <v>25</v>
      </c>
      <c r="C1939" s="43">
        <v>25</v>
      </c>
      <c r="D1939" s="43">
        <v>17</v>
      </c>
      <c r="E1939" s="31">
        <v>0.68</v>
      </c>
      <c r="F1939" s="31">
        <v>0.08</v>
      </c>
      <c r="G1939" s="31">
        <v>0.2</v>
      </c>
      <c r="H1939" s="31">
        <v>0.4</v>
      </c>
      <c r="I1939" s="31">
        <v>0.28000000000000003</v>
      </c>
      <c r="J1939" s="31">
        <v>0.70833333300000001</v>
      </c>
      <c r="K1939" s="31">
        <v>0.04</v>
      </c>
      <c r="L1939" s="29">
        <f t="shared" si="30"/>
        <v>2.916666666666667</v>
      </c>
    </row>
    <row r="1940" spans="1:12" x14ac:dyDescent="0.2">
      <c r="A1940">
        <v>5489</v>
      </c>
      <c r="B1940" s="43">
        <v>322</v>
      </c>
      <c r="C1940" s="43">
        <v>322</v>
      </c>
      <c r="D1940" s="43">
        <v>265</v>
      </c>
      <c r="E1940" s="31">
        <v>0.82299999999999995</v>
      </c>
      <c r="F1940" s="31">
        <v>6.5000000000000002E-2</v>
      </c>
      <c r="G1940" s="31">
        <v>0.109</v>
      </c>
      <c r="H1940" s="31">
        <v>0.28299999999999997</v>
      </c>
      <c r="I1940" s="31">
        <v>0.54</v>
      </c>
      <c r="J1940" s="31">
        <v>0.82554517100000002</v>
      </c>
      <c r="K1940" s="31">
        <v>3.0000000000000001E-3</v>
      </c>
      <c r="L1940" s="29">
        <f t="shared" si="30"/>
        <v>3.3019057171514548</v>
      </c>
    </row>
    <row r="1941" spans="1:12" x14ac:dyDescent="0.2">
      <c r="A1941">
        <v>5490</v>
      </c>
      <c r="B1941" s="43">
        <v>390</v>
      </c>
      <c r="C1941" s="43">
        <v>390</v>
      </c>
      <c r="D1941" s="43">
        <v>291</v>
      </c>
      <c r="E1941" s="31">
        <v>0.746</v>
      </c>
      <c r="F1941" s="31">
        <v>7.6999999999999999E-2</v>
      </c>
      <c r="G1941" s="31">
        <v>0.159</v>
      </c>
      <c r="H1941" s="31">
        <v>0.318</v>
      </c>
      <c r="I1941" s="31">
        <v>0.42799999999999999</v>
      </c>
      <c r="J1941" s="31">
        <v>0.75979112299999996</v>
      </c>
      <c r="K1941" s="31">
        <v>1.7999999999999999E-2</v>
      </c>
      <c r="L1941" s="29">
        <f t="shared" si="30"/>
        <v>3.1171079429735236</v>
      </c>
    </row>
    <row r="1942" spans="1:12" x14ac:dyDescent="0.2">
      <c r="A1942">
        <v>5493</v>
      </c>
      <c r="B1942" s="43">
        <v>721</v>
      </c>
      <c r="C1942" s="43">
        <v>721</v>
      </c>
      <c r="D1942" s="43">
        <v>468</v>
      </c>
      <c r="E1942" s="31">
        <v>0.64900000000000002</v>
      </c>
      <c r="F1942" s="31">
        <v>0.13300000000000001</v>
      </c>
      <c r="G1942" s="31">
        <v>0.19600000000000001</v>
      </c>
      <c r="H1942" s="31">
        <v>0.245</v>
      </c>
      <c r="I1942" s="31">
        <v>0.40400000000000003</v>
      </c>
      <c r="J1942" s="31">
        <v>0.66382978699999995</v>
      </c>
      <c r="K1942" s="31">
        <v>2.1999999999999999E-2</v>
      </c>
      <c r="L1942" s="29">
        <f t="shared" si="30"/>
        <v>2.9406952965235176</v>
      </c>
    </row>
    <row r="1943" spans="1:12" x14ac:dyDescent="0.2">
      <c r="A1943">
        <v>5494</v>
      </c>
      <c r="B1943" s="43">
        <v>216</v>
      </c>
      <c r="C1943" s="43">
        <v>216</v>
      </c>
      <c r="D1943" s="43">
        <v>116</v>
      </c>
      <c r="E1943" s="31">
        <v>0.53700000000000003</v>
      </c>
      <c r="F1943" s="31">
        <v>0.17599999999999999</v>
      </c>
      <c r="G1943" s="31">
        <v>0.27800000000000002</v>
      </c>
      <c r="H1943" s="31">
        <v>0.31900000000000001</v>
      </c>
      <c r="I1943" s="31">
        <v>0.218</v>
      </c>
      <c r="J1943" s="31">
        <v>0.54205607499999997</v>
      </c>
      <c r="K1943" s="31">
        <v>8.9999999999999993E-3</v>
      </c>
      <c r="L1943" s="29">
        <f t="shared" si="30"/>
        <v>2.5842583249243187</v>
      </c>
    </row>
    <row r="1944" spans="1:12" x14ac:dyDescent="0.2">
      <c r="A1944">
        <v>5496</v>
      </c>
      <c r="B1944" s="43">
        <v>82</v>
      </c>
      <c r="C1944" s="43">
        <v>82</v>
      </c>
      <c r="D1944" s="43">
        <v>4</v>
      </c>
      <c r="E1944" s="31">
        <v>4.9000000000000002E-2</v>
      </c>
      <c r="F1944" s="31">
        <v>0.63400000000000001</v>
      </c>
      <c r="G1944" s="31">
        <v>0.317</v>
      </c>
      <c r="H1944" s="31">
        <v>4.9000000000000002E-2</v>
      </c>
      <c r="I1944" s="31">
        <v>0</v>
      </c>
      <c r="J1944" s="31">
        <v>4.8780487999999997E-2</v>
      </c>
      <c r="K1944" s="31">
        <v>0</v>
      </c>
      <c r="L1944" s="29">
        <f t="shared" si="30"/>
        <v>1.415</v>
      </c>
    </row>
    <row r="1945" spans="1:12" x14ac:dyDescent="0.2">
      <c r="A1945">
        <v>5508</v>
      </c>
      <c r="B1945" s="43">
        <v>205</v>
      </c>
      <c r="C1945" s="43">
        <v>205</v>
      </c>
      <c r="D1945" s="43">
        <v>140</v>
      </c>
      <c r="E1945" s="31">
        <v>0.68300000000000005</v>
      </c>
      <c r="F1945" s="31">
        <v>0.127</v>
      </c>
      <c r="G1945" s="31">
        <v>0.185</v>
      </c>
      <c r="H1945" s="31">
        <v>0.27800000000000002</v>
      </c>
      <c r="I1945" s="31">
        <v>0.40500000000000003</v>
      </c>
      <c r="J1945" s="31">
        <v>0.68627450999999995</v>
      </c>
      <c r="K1945" s="31">
        <v>5.0000000000000001E-3</v>
      </c>
      <c r="L1945" s="29">
        <f t="shared" si="30"/>
        <v>2.9658291457286432</v>
      </c>
    </row>
    <row r="1946" spans="1:12" x14ac:dyDescent="0.2">
      <c r="A1946">
        <v>5510</v>
      </c>
      <c r="B1946" s="43">
        <v>639</v>
      </c>
      <c r="C1946" s="43">
        <v>639</v>
      </c>
      <c r="D1946" s="43">
        <v>348</v>
      </c>
      <c r="E1946" s="31">
        <v>0.54500000000000004</v>
      </c>
      <c r="F1946" s="31">
        <v>0.20699999999999999</v>
      </c>
      <c r="G1946" s="31">
        <v>0.24099999999999999</v>
      </c>
      <c r="H1946" s="31">
        <v>0.26600000000000001</v>
      </c>
      <c r="I1946" s="31">
        <v>0.27900000000000003</v>
      </c>
      <c r="J1946" s="31">
        <v>0.54889589900000002</v>
      </c>
      <c r="K1946" s="31">
        <v>8.0000000000000002E-3</v>
      </c>
      <c r="L1946" s="29">
        <f t="shared" si="30"/>
        <v>2.623991935483871</v>
      </c>
    </row>
    <row r="1947" spans="1:12" x14ac:dyDescent="0.2">
      <c r="A1947">
        <v>5511</v>
      </c>
      <c r="B1947" s="43">
        <v>275</v>
      </c>
      <c r="C1947" s="43">
        <v>275</v>
      </c>
      <c r="D1947" s="43">
        <v>194</v>
      </c>
      <c r="E1947" s="31">
        <v>0.70499999999999996</v>
      </c>
      <c r="F1947" s="31">
        <v>0.13500000000000001</v>
      </c>
      <c r="G1947" s="31">
        <v>0.156</v>
      </c>
      <c r="H1947" s="31">
        <v>0.19600000000000001</v>
      </c>
      <c r="I1947" s="31">
        <v>0.50900000000000001</v>
      </c>
      <c r="J1947" s="31">
        <v>0.708029197</v>
      </c>
      <c r="K1947" s="31">
        <v>4.0000000000000001E-3</v>
      </c>
      <c r="L1947" s="29">
        <f t="shared" si="30"/>
        <v>3.0833333333333335</v>
      </c>
    </row>
    <row r="1948" spans="1:12" x14ac:dyDescent="0.2">
      <c r="A1948">
        <v>5512</v>
      </c>
      <c r="B1948" s="43">
        <v>247</v>
      </c>
      <c r="C1948" s="43">
        <v>247</v>
      </c>
      <c r="D1948" s="43">
        <v>212</v>
      </c>
      <c r="E1948" s="31">
        <v>0.85799999999999998</v>
      </c>
      <c r="F1948" s="31">
        <v>6.0999999999999999E-2</v>
      </c>
      <c r="G1948" s="31">
        <v>8.1000000000000003E-2</v>
      </c>
      <c r="H1948" s="31">
        <v>0.22700000000000001</v>
      </c>
      <c r="I1948" s="31">
        <v>0.63200000000000001</v>
      </c>
      <c r="J1948" s="31">
        <v>0.85829959499999997</v>
      </c>
      <c r="K1948" s="31">
        <v>0</v>
      </c>
      <c r="L1948" s="29">
        <f t="shared" si="30"/>
        <v>3.4319999999999999</v>
      </c>
    </row>
    <row r="1949" spans="1:12" x14ac:dyDescent="0.2">
      <c r="A1949">
        <v>5515</v>
      </c>
      <c r="B1949" s="43">
        <v>109</v>
      </c>
      <c r="C1949" s="43">
        <v>109</v>
      </c>
      <c r="D1949" s="43">
        <v>26</v>
      </c>
      <c r="E1949" s="31">
        <v>0.23899999999999999</v>
      </c>
      <c r="F1949" s="31">
        <v>0.39400000000000002</v>
      </c>
      <c r="G1949" s="31">
        <v>0.33900000000000002</v>
      </c>
      <c r="H1949" s="31">
        <v>0.16500000000000001</v>
      </c>
      <c r="I1949" s="31">
        <v>7.2999999999999995E-2</v>
      </c>
      <c r="J1949" s="31">
        <v>0.24528301899999999</v>
      </c>
      <c r="K1949" s="31">
        <v>2.8000000000000001E-2</v>
      </c>
      <c r="L1949" s="29">
        <f t="shared" si="30"/>
        <v>1.9125514403292183</v>
      </c>
    </row>
    <row r="1950" spans="1:12" x14ac:dyDescent="0.2">
      <c r="A1950">
        <v>5518</v>
      </c>
      <c r="B1950" s="43">
        <v>546</v>
      </c>
      <c r="C1950" s="43">
        <v>546</v>
      </c>
      <c r="D1950" s="43">
        <v>301</v>
      </c>
      <c r="E1950" s="31">
        <v>0.55100000000000005</v>
      </c>
      <c r="F1950" s="31">
        <v>0.19600000000000001</v>
      </c>
      <c r="G1950" s="31">
        <v>0.24399999999999999</v>
      </c>
      <c r="H1950" s="31">
        <v>0.22</v>
      </c>
      <c r="I1950" s="31">
        <v>0.33200000000000002</v>
      </c>
      <c r="J1950" s="31">
        <v>0.556377079</v>
      </c>
      <c r="K1950" s="31">
        <v>8.9999999999999993E-3</v>
      </c>
      <c r="L1950" s="29">
        <f t="shared" si="30"/>
        <v>2.6962663975782037</v>
      </c>
    </row>
    <row r="1951" spans="1:12" x14ac:dyDescent="0.2">
      <c r="A1951">
        <v>5519</v>
      </c>
      <c r="B1951" s="43">
        <v>252</v>
      </c>
      <c r="C1951" s="43">
        <v>252</v>
      </c>
      <c r="D1951" s="43">
        <v>153</v>
      </c>
      <c r="E1951" s="31">
        <v>0.60699999999999998</v>
      </c>
      <c r="F1951" s="31">
        <v>0.13100000000000001</v>
      </c>
      <c r="G1951" s="31">
        <v>0.254</v>
      </c>
      <c r="H1951" s="31">
        <v>0.25800000000000001</v>
      </c>
      <c r="I1951" s="31">
        <v>0.34899999999999998</v>
      </c>
      <c r="J1951" s="31">
        <v>0.61199999999999999</v>
      </c>
      <c r="K1951" s="31">
        <v>8.0000000000000002E-3</v>
      </c>
      <c r="L1951" s="29">
        <f t="shared" si="30"/>
        <v>2.831653225806452</v>
      </c>
    </row>
    <row r="1952" spans="1:12" x14ac:dyDescent="0.2">
      <c r="A1952">
        <v>5520</v>
      </c>
      <c r="B1952" s="43">
        <v>320</v>
      </c>
      <c r="C1952" s="43">
        <v>320</v>
      </c>
      <c r="D1952" s="43">
        <v>245</v>
      </c>
      <c r="E1952" s="31">
        <v>0.76600000000000001</v>
      </c>
      <c r="F1952" s="31">
        <v>6.6000000000000003E-2</v>
      </c>
      <c r="G1952" s="31">
        <v>0.153</v>
      </c>
      <c r="H1952" s="31">
        <v>0.25600000000000001</v>
      </c>
      <c r="I1952" s="31">
        <v>0.50900000000000001</v>
      </c>
      <c r="J1952" s="31">
        <v>0.77777777800000003</v>
      </c>
      <c r="K1952" s="31">
        <v>1.6E-2</v>
      </c>
      <c r="L1952" s="29">
        <f t="shared" si="30"/>
        <v>3.2276422764227646</v>
      </c>
    </row>
    <row r="1953" spans="1:12" x14ac:dyDescent="0.2">
      <c r="A1953">
        <v>5521</v>
      </c>
      <c r="B1953" s="43">
        <v>258</v>
      </c>
      <c r="C1953" s="43">
        <v>258</v>
      </c>
      <c r="D1953" s="43">
        <v>98</v>
      </c>
      <c r="E1953" s="31">
        <v>0.38</v>
      </c>
      <c r="F1953" s="31">
        <v>0.29099999999999998</v>
      </c>
      <c r="G1953" s="31">
        <v>0.30199999999999999</v>
      </c>
      <c r="H1953" s="31">
        <v>0.27900000000000003</v>
      </c>
      <c r="I1953" s="31">
        <v>0.10100000000000001</v>
      </c>
      <c r="J1953" s="31">
        <v>0.39043824700000002</v>
      </c>
      <c r="K1953" s="31">
        <v>2.7E-2</v>
      </c>
      <c r="L1953" s="29">
        <f t="shared" si="30"/>
        <v>2.195272353545735</v>
      </c>
    </row>
    <row r="1954" spans="1:12" x14ac:dyDescent="0.2">
      <c r="A1954">
        <v>5524</v>
      </c>
      <c r="B1954" s="43">
        <v>126</v>
      </c>
      <c r="C1954" s="43">
        <v>126</v>
      </c>
      <c r="D1954" s="43">
        <v>103</v>
      </c>
      <c r="E1954" s="31">
        <v>0.81699999999999995</v>
      </c>
      <c r="F1954" s="31">
        <v>3.2000000000000001E-2</v>
      </c>
      <c r="G1954" s="31">
        <v>0.151</v>
      </c>
      <c r="H1954" s="31">
        <v>0.19800000000000001</v>
      </c>
      <c r="I1954" s="31">
        <v>0.61899999999999999</v>
      </c>
      <c r="J1954" s="31">
        <v>0.81746031699999999</v>
      </c>
      <c r="K1954" s="31">
        <v>0</v>
      </c>
      <c r="L1954" s="29">
        <f t="shared" si="30"/>
        <v>3.4039999999999999</v>
      </c>
    </row>
    <row r="1955" spans="1:12" x14ac:dyDescent="0.2">
      <c r="A1955">
        <v>5534</v>
      </c>
      <c r="B1955" s="43">
        <v>222</v>
      </c>
      <c r="C1955" s="43">
        <v>222</v>
      </c>
      <c r="D1955" s="43">
        <v>147</v>
      </c>
      <c r="E1955" s="31">
        <v>0.66200000000000003</v>
      </c>
      <c r="F1955" s="31">
        <v>0.09</v>
      </c>
      <c r="G1955" s="31">
        <v>0.23</v>
      </c>
      <c r="H1955" s="31">
        <v>0.29299999999999998</v>
      </c>
      <c r="I1955" s="31">
        <v>0.36899999999999999</v>
      </c>
      <c r="J1955" s="31">
        <v>0.67431192699999998</v>
      </c>
      <c r="K1955" s="31">
        <v>1.7999999999999999E-2</v>
      </c>
      <c r="L1955" s="29">
        <f t="shared" si="30"/>
        <v>2.9582484725050922</v>
      </c>
    </row>
    <row r="1956" spans="1:12" x14ac:dyDescent="0.2">
      <c r="A1956">
        <v>5541</v>
      </c>
      <c r="B1956" s="43">
        <v>200</v>
      </c>
      <c r="C1956" s="43">
        <v>200</v>
      </c>
      <c r="D1956" s="43">
        <v>112</v>
      </c>
      <c r="E1956" s="31">
        <v>0.56000000000000005</v>
      </c>
      <c r="F1956" s="31">
        <v>0.185</v>
      </c>
      <c r="G1956" s="31">
        <v>0.245</v>
      </c>
      <c r="H1956" s="31">
        <v>0.30499999999999999</v>
      </c>
      <c r="I1956" s="31">
        <v>0.255</v>
      </c>
      <c r="J1956" s="31">
        <v>0.56565656600000003</v>
      </c>
      <c r="K1956" s="31">
        <v>0.01</v>
      </c>
      <c r="L1956" s="29">
        <f t="shared" si="30"/>
        <v>2.6363636363636367</v>
      </c>
    </row>
    <row r="1957" spans="1:12" x14ac:dyDescent="0.2">
      <c r="A1957">
        <v>5542</v>
      </c>
      <c r="B1957" s="43">
        <v>45</v>
      </c>
      <c r="C1957" s="43">
        <v>45</v>
      </c>
      <c r="D1957" s="43">
        <v>41</v>
      </c>
      <c r="E1957" s="31">
        <v>0.91100000000000003</v>
      </c>
      <c r="F1957" s="31">
        <v>2.1999999999999999E-2</v>
      </c>
      <c r="G1957" s="31">
        <v>4.3999999999999997E-2</v>
      </c>
      <c r="H1957" s="31">
        <v>0.156</v>
      </c>
      <c r="I1957" s="31">
        <v>0.75600000000000001</v>
      </c>
      <c r="J1957" s="31">
        <v>0.93181818199999999</v>
      </c>
      <c r="K1957" s="31">
        <v>2.1999999999999999E-2</v>
      </c>
      <c r="L1957" s="29">
        <f t="shared" si="30"/>
        <v>3.6830265848670756</v>
      </c>
    </row>
    <row r="1958" spans="1:12" x14ac:dyDescent="0.2">
      <c r="A1958">
        <v>5545</v>
      </c>
      <c r="B1958" s="43">
        <v>68</v>
      </c>
      <c r="C1958" s="43">
        <v>68</v>
      </c>
      <c r="D1958" s="43">
        <v>29</v>
      </c>
      <c r="E1958" s="31">
        <v>0.42599999999999999</v>
      </c>
      <c r="F1958" s="31">
        <v>0.35299999999999998</v>
      </c>
      <c r="G1958" s="31">
        <v>0.17599999999999999</v>
      </c>
      <c r="H1958" s="31">
        <v>0.309</v>
      </c>
      <c r="I1958" s="31">
        <v>0.11799999999999999</v>
      </c>
      <c r="J1958" s="31">
        <v>0.44615384600000002</v>
      </c>
      <c r="K1958" s="31">
        <v>4.3999999999999997E-2</v>
      </c>
      <c r="L1958" s="29">
        <f t="shared" si="30"/>
        <v>2.2008368200836821</v>
      </c>
    </row>
    <row r="1959" spans="1:12" x14ac:dyDescent="0.2">
      <c r="A1959">
        <v>5549</v>
      </c>
      <c r="B1959" s="43">
        <v>304</v>
      </c>
      <c r="C1959" s="43">
        <v>304</v>
      </c>
      <c r="D1959" s="43">
        <v>16</v>
      </c>
      <c r="E1959" s="31">
        <v>5.2999999999999999E-2</v>
      </c>
      <c r="F1959" s="31">
        <v>0.65800000000000003</v>
      </c>
      <c r="G1959" s="31">
        <v>0.20399999999999999</v>
      </c>
      <c r="H1959" s="31">
        <v>4.2999999999999997E-2</v>
      </c>
      <c r="I1959" s="31">
        <v>0.01</v>
      </c>
      <c r="J1959" s="31">
        <v>5.7553957000000003E-2</v>
      </c>
      <c r="K1959" s="31">
        <v>8.5999999999999993E-2</v>
      </c>
      <c r="L1959" s="29">
        <f t="shared" si="30"/>
        <v>1.3512035010940919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C8388-5BEB-4E0C-ACF2-392F57B6A835}">
  <sheetPr codeName="Sheet5"/>
  <dimension ref="A1:L1888"/>
  <sheetViews>
    <sheetView workbookViewId="0">
      <pane ySplit="1" topLeftCell="A2" activePane="bottomLeft" state="frozen"/>
      <selection pane="bottomLeft" activeCell="C1" sqref="C1:C1048576"/>
    </sheetView>
  </sheetViews>
  <sheetFormatPr defaultRowHeight="12.75" x14ac:dyDescent="0.2"/>
  <cols>
    <col min="2" max="4" width="9.140625" style="43"/>
    <col min="5" max="11" width="9.140625" style="31"/>
    <col min="12" max="12" width="8.85546875" customWidth="1"/>
  </cols>
  <sheetData>
    <row r="1" spans="1:12" x14ac:dyDescent="0.2">
      <c r="A1" s="1" t="s">
        <v>524</v>
      </c>
      <c r="B1" s="42" t="s">
        <v>539</v>
      </c>
      <c r="C1" s="42" t="s">
        <v>540</v>
      </c>
      <c r="D1" s="42" t="s">
        <v>541</v>
      </c>
      <c r="E1" s="30" t="s">
        <v>542</v>
      </c>
      <c r="F1" s="30" t="s">
        <v>543</v>
      </c>
      <c r="G1" s="30" t="s">
        <v>544</v>
      </c>
      <c r="H1" s="30" t="s">
        <v>545</v>
      </c>
      <c r="I1" s="30" t="s">
        <v>546</v>
      </c>
      <c r="J1" s="30" t="s">
        <v>547</v>
      </c>
      <c r="K1" s="30" t="s">
        <v>548</v>
      </c>
      <c r="L1" s="32" t="s">
        <v>550</v>
      </c>
    </row>
    <row r="2" spans="1:12" x14ac:dyDescent="0.2">
      <c r="A2">
        <v>2834</v>
      </c>
      <c r="B2" s="43">
        <v>48</v>
      </c>
      <c r="C2" s="43">
        <v>48</v>
      </c>
      <c r="D2" s="43">
        <v>14</v>
      </c>
      <c r="E2" s="31">
        <v>0.29199999999999998</v>
      </c>
      <c r="F2" s="31">
        <v>0.438</v>
      </c>
      <c r="G2" s="31">
        <v>0.27100000000000002</v>
      </c>
      <c r="H2" s="31">
        <v>0.188</v>
      </c>
      <c r="I2" s="31">
        <v>0.104</v>
      </c>
      <c r="J2" s="31">
        <v>0.29166666699999999</v>
      </c>
      <c r="K2" s="31">
        <v>0</v>
      </c>
      <c r="L2" s="29">
        <f>(F2+2*G2+3*H2+4*I2)/(1-K2)</f>
        <v>1.96</v>
      </c>
    </row>
    <row r="3" spans="1:12" x14ac:dyDescent="0.2">
      <c r="A3">
        <v>3216</v>
      </c>
      <c r="B3" s="43">
        <v>28</v>
      </c>
      <c r="C3" s="43">
        <v>28</v>
      </c>
      <c r="D3" s="43">
        <v>20</v>
      </c>
      <c r="E3" s="31">
        <v>0.71399999999999997</v>
      </c>
      <c r="F3" s="31">
        <v>0.107</v>
      </c>
      <c r="G3" s="31">
        <v>0.17899999999999999</v>
      </c>
      <c r="H3" s="31">
        <v>0.53600000000000003</v>
      </c>
      <c r="I3" s="31">
        <v>0.17899999999999999</v>
      </c>
      <c r="J3" s="31">
        <v>0.71428571399999996</v>
      </c>
      <c r="K3" s="31">
        <v>0</v>
      </c>
      <c r="L3" s="29">
        <f t="shared" ref="L3:L66" si="0">(F3+2*G3+3*H3+4*I3)/(1-K3)</f>
        <v>2.7889999999999997</v>
      </c>
    </row>
    <row r="4" spans="1:12" x14ac:dyDescent="0.2">
      <c r="A4">
        <v>3476</v>
      </c>
      <c r="B4" s="43">
        <v>211</v>
      </c>
      <c r="C4" s="43">
        <v>211</v>
      </c>
      <c r="D4" s="43">
        <v>46</v>
      </c>
      <c r="E4" s="31">
        <v>0.218</v>
      </c>
      <c r="F4" s="31">
        <v>0.33600000000000002</v>
      </c>
      <c r="G4" s="31">
        <v>9.5000000000000001E-2</v>
      </c>
      <c r="H4" s="31">
        <v>0.20399999999999999</v>
      </c>
      <c r="I4" s="31">
        <v>1.4E-2</v>
      </c>
      <c r="J4" s="31">
        <v>0.33576642299999998</v>
      </c>
      <c r="K4" s="31">
        <v>0.35099999999999998</v>
      </c>
      <c r="L4" s="29">
        <f t="shared" si="0"/>
        <v>1.8397534668721107</v>
      </c>
    </row>
    <row r="5" spans="1:12" x14ac:dyDescent="0.2">
      <c r="A5">
        <v>2449</v>
      </c>
      <c r="B5" s="43">
        <v>57</v>
      </c>
      <c r="C5" s="43">
        <v>57</v>
      </c>
      <c r="D5" s="43">
        <v>24</v>
      </c>
      <c r="E5" s="31">
        <v>0.42099999999999999</v>
      </c>
      <c r="F5" s="31">
        <v>0.316</v>
      </c>
      <c r="G5" s="31">
        <v>0.26300000000000001</v>
      </c>
      <c r="H5" s="31">
        <v>0.26300000000000001</v>
      </c>
      <c r="I5" s="31">
        <v>0.158</v>
      </c>
      <c r="J5" s="31">
        <v>0.42105263199999998</v>
      </c>
      <c r="K5" s="31">
        <v>0</v>
      </c>
      <c r="L5" s="29">
        <f t="shared" si="0"/>
        <v>2.2630000000000003</v>
      </c>
    </row>
    <row r="6" spans="1:12" x14ac:dyDescent="0.2">
      <c r="A6">
        <v>2305</v>
      </c>
      <c r="B6" s="43">
        <v>230</v>
      </c>
      <c r="C6" s="43">
        <v>230</v>
      </c>
      <c r="D6" s="43">
        <v>65</v>
      </c>
      <c r="E6" s="31">
        <v>0.28299999999999997</v>
      </c>
      <c r="F6" s="31">
        <v>0.47</v>
      </c>
      <c r="G6" s="31">
        <v>0.23</v>
      </c>
      <c r="H6" s="31">
        <v>0.222</v>
      </c>
      <c r="I6" s="31">
        <v>6.0999999999999999E-2</v>
      </c>
      <c r="J6" s="31">
        <v>0.28761061900000001</v>
      </c>
      <c r="K6" s="31">
        <v>1.7000000000000001E-2</v>
      </c>
      <c r="L6" s="29">
        <f t="shared" si="0"/>
        <v>1.8718209562563581</v>
      </c>
    </row>
    <row r="7" spans="1:12" x14ac:dyDescent="0.2">
      <c r="A7">
        <v>2763</v>
      </c>
      <c r="B7" s="43">
        <v>69</v>
      </c>
      <c r="C7" s="43">
        <v>69</v>
      </c>
      <c r="D7" s="43">
        <v>21</v>
      </c>
      <c r="E7" s="31">
        <v>0.30399999999999999</v>
      </c>
      <c r="F7" s="31">
        <v>0.27500000000000002</v>
      </c>
      <c r="G7" s="31">
        <v>0.40600000000000003</v>
      </c>
      <c r="H7" s="31">
        <v>0.23200000000000001</v>
      </c>
      <c r="I7" s="31">
        <v>7.1999999999999995E-2</v>
      </c>
      <c r="J7" s="31">
        <v>0.30882352899999999</v>
      </c>
      <c r="K7" s="31">
        <v>1.4E-2</v>
      </c>
      <c r="L7" s="29">
        <f t="shared" si="0"/>
        <v>2.1004056795131847</v>
      </c>
    </row>
    <row r="8" spans="1:12" x14ac:dyDescent="0.2">
      <c r="A8">
        <v>2971</v>
      </c>
      <c r="B8" s="43">
        <v>95</v>
      </c>
      <c r="C8" s="43">
        <v>95</v>
      </c>
      <c r="D8" s="43">
        <v>36</v>
      </c>
      <c r="E8" s="31">
        <v>0.379</v>
      </c>
      <c r="F8" s="31">
        <v>0.27400000000000002</v>
      </c>
      <c r="G8" s="31">
        <v>0.33700000000000002</v>
      </c>
      <c r="H8" s="31">
        <v>0.316</v>
      </c>
      <c r="I8" s="31">
        <v>6.3E-2</v>
      </c>
      <c r="J8" s="31">
        <v>0.38297872300000002</v>
      </c>
      <c r="K8" s="31">
        <v>1.0999999999999999E-2</v>
      </c>
      <c r="L8" s="29">
        <f t="shared" si="0"/>
        <v>2.1718907987866527</v>
      </c>
    </row>
    <row r="9" spans="1:12" x14ac:dyDescent="0.2">
      <c r="A9">
        <v>2227</v>
      </c>
      <c r="B9" s="43">
        <v>51</v>
      </c>
      <c r="C9" s="43">
        <v>51</v>
      </c>
      <c r="D9" s="43">
        <v>30</v>
      </c>
      <c r="E9" s="31">
        <v>0.58799999999999997</v>
      </c>
      <c r="F9" s="31">
        <v>0.216</v>
      </c>
      <c r="G9" s="31">
        <v>0.19600000000000001</v>
      </c>
      <c r="H9" s="31">
        <v>0.45100000000000001</v>
      </c>
      <c r="I9" s="31">
        <v>0.13700000000000001</v>
      </c>
      <c r="J9" s="31">
        <v>0.58823529399999996</v>
      </c>
      <c r="K9" s="31">
        <v>0</v>
      </c>
      <c r="L9" s="29">
        <f t="shared" si="0"/>
        <v>2.5089999999999999</v>
      </c>
    </row>
    <row r="10" spans="1:12" x14ac:dyDescent="0.2">
      <c r="A10">
        <v>2441</v>
      </c>
      <c r="B10" s="43">
        <v>89</v>
      </c>
      <c r="C10" s="43">
        <v>89</v>
      </c>
      <c r="D10" s="43">
        <v>43</v>
      </c>
      <c r="E10" s="31">
        <v>0.48299999999999998</v>
      </c>
      <c r="F10" s="31">
        <v>0.30299999999999999</v>
      </c>
      <c r="G10" s="31">
        <v>0.191</v>
      </c>
      <c r="H10" s="31">
        <v>0.36</v>
      </c>
      <c r="I10" s="31">
        <v>0.124</v>
      </c>
      <c r="J10" s="31">
        <v>0.49425287400000001</v>
      </c>
      <c r="K10" s="31">
        <v>2.1999999999999999E-2</v>
      </c>
      <c r="L10" s="29">
        <f t="shared" si="0"/>
        <v>2.3118609406952966</v>
      </c>
    </row>
    <row r="11" spans="1:12" x14ac:dyDescent="0.2">
      <c r="A11">
        <v>2860</v>
      </c>
      <c r="B11" s="43">
        <v>25</v>
      </c>
      <c r="C11" s="43">
        <v>25</v>
      </c>
      <c r="D11" s="43">
        <v>17</v>
      </c>
      <c r="E11" s="31">
        <v>0.68</v>
      </c>
      <c r="F11" s="31">
        <v>0.04</v>
      </c>
      <c r="G11" s="31">
        <v>0.28000000000000003</v>
      </c>
      <c r="H11" s="31">
        <v>0.4</v>
      </c>
      <c r="I11" s="31">
        <v>0.28000000000000003</v>
      </c>
      <c r="J11" s="31">
        <v>0.68</v>
      </c>
      <c r="K11" s="31">
        <v>0</v>
      </c>
      <c r="L11" s="29">
        <f t="shared" si="0"/>
        <v>2.9200000000000004</v>
      </c>
    </row>
    <row r="12" spans="1:12" x14ac:dyDescent="0.2">
      <c r="A12">
        <v>2467</v>
      </c>
      <c r="B12" s="43">
        <v>186</v>
      </c>
      <c r="C12" s="43">
        <v>186</v>
      </c>
      <c r="D12" s="43">
        <v>128</v>
      </c>
      <c r="E12" s="31">
        <v>0.68799999999999994</v>
      </c>
      <c r="F12" s="31">
        <v>9.0999999999999998E-2</v>
      </c>
      <c r="G12" s="31">
        <v>8.5999999999999993E-2</v>
      </c>
      <c r="H12" s="31">
        <v>0.46200000000000002</v>
      </c>
      <c r="I12" s="31">
        <v>0.22600000000000001</v>
      </c>
      <c r="J12" s="31">
        <v>0.79503105600000001</v>
      </c>
      <c r="K12" s="31">
        <v>0.13400000000000001</v>
      </c>
      <c r="L12" s="29">
        <f t="shared" si="0"/>
        <v>2.9480369515011549</v>
      </c>
    </row>
    <row r="13" spans="1:12" x14ac:dyDescent="0.2">
      <c r="A13">
        <v>2707</v>
      </c>
      <c r="B13" s="43">
        <v>218</v>
      </c>
      <c r="C13" s="43">
        <v>218</v>
      </c>
      <c r="D13" s="43">
        <v>164</v>
      </c>
      <c r="E13" s="31">
        <v>0.752</v>
      </c>
      <c r="F13" s="31">
        <v>0.11</v>
      </c>
      <c r="G13" s="31">
        <v>0.11899999999999999</v>
      </c>
      <c r="H13" s="31">
        <v>0.317</v>
      </c>
      <c r="I13" s="31">
        <v>0.436</v>
      </c>
      <c r="J13" s="31">
        <v>0.76635514000000005</v>
      </c>
      <c r="K13" s="31">
        <v>1.7999999999999999E-2</v>
      </c>
      <c r="L13" s="29">
        <f t="shared" si="0"/>
        <v>3.0987780040733202</v>
      </c>
    </row>
    <row r="14" spans="1:12" x14ac:dyDescent="0.2">
      <c r="A14">
        <v>5176</v>
      </c>
      <c r="B14" s="43">
        <v>24</v>
      </c>
      <c r="C14" s="43">
        <v>24</v>
      </c>
      <c r="D14" s="43">
        <v>3</v>
      </c>
      <c r="E14" s="31">
        <v>0.125</v>
      </c>
      <c r="F14" s="31">
        <v>0.41699999999999998</v>
      </c>
      <c r="G14" s="31">
        <v>0.125</v>
      </c>
      <c r="H14" s="31">
        <v>0.125</v>
      </c>
      <c r="I14" s="31">
        <v>0</v>
      </c>
      <c r="J14" s="31">
        <v>0.1875</v>
      </c>
      <c r="K14" s="31">
        <v>0.33300000000000002</v>
      </c>
      <c r="L14" s="29">
        <f t="shared" si="0"/>
        <v>1.5622188905547225</v>
      </c>
    </row>
    <row r="15" spans="1:12" x14ac:dyDescent="0.2">
      <c r="A15">
        <v>3182</v>
      </c>
      <c r="B15" s="43">
        <v>71</v>
      </c>
      <c r="C15" s="43">
        <v>71</v>
      </c>
      <c r="D15" s="43">
        <v>50</v>
      </c>
      <c r="E15" s="31">
        <v>0.70399999999999996</v>
      </c>
      <c r="F15" s="31">
        <v>9.9000000000000005E-2</v>
      </c>
      <c r="G15" s="31">
        <v>0.16900000000000001</v>
      </c>
      <c r="H15" s="31">
        <v>0.26800000000000002</v>
      </c>
      <c r="I15" s="31">
        <v>0.437</v>
      </c>
      <c r="J15" s="31">
        <v>0.72463768100000003</v>
      </c>
      <c r="K15" s="31">
        <v>2.8000000000000001E-2</v>
      </c>
      <c r="L15" s="29">
        <f t="shared" si="0"/>
        <v>3.0751028806584362</v>
      </c>
    </row>
    <row r="16" spans="1:12" x14ac:dyDescent="0.2">
      <c r="A16">
        <v>3252</v>
      </c>
      <c r="B16" s="43">
        <v>64</v>
      </c>
      <c r="C16" s="43">
        <v>64</v>
      </c>
      <c r="D16" s="43">
        <v>44</v>
      </c>
      <c r="E16" s="31">
        <v>0.68799999999999994</v>
      </c>
      <c r="F16" s="31">
        <v>7.8E-2</v>
      </c>
      <c r="G16" s="31">
        <v>0.20300000000000001</v>
      </c>
      <c r="H16" s="31">
        <v>0.26600000000000001</v>
      </c>
      <c r="I16" s="31">
        <v>0.42199999999999999</v>
      </c>
      <c r="J16" s="31">
        <v>0.70967741900000003</v>
      </c>
      <c r="K16" s="31">
        <v>3.1E-2</v>
      </c>
      <c r="L16" s="29">
        <f t="shared" si="0"/>
        <v>3.0650154798761609</v>
      </c>
    </row>
    <row r="17" spans="1:12" x14ac:dyDescent="0.2">
      <c r="A17">
        <v>3057</v>
      </c>
      <c r="B17" s="43">
        <v>76</v>
      </c>
      <c r="C17" s="43">
        <v>76</v>
      </c>
      <c r="D17" s="43">
        <v>53</v>
      </c>
      <c r="E17" s="31">
        <v>0.69699999999999995</v>
      </c>
      <c r="F17" s="31">
        <v>9.1999999999999998E-2</v>
      </c>
      <c r="G17" s="31">
        <v>0.21099999999999999</v>
      </c>
      <c r="H17" s="31">
        <v>0.30299999999999999</v>
      </c>
      <c r="I17" s="31">
        <v>0.39500000000000002</v>
      </c>
      <c r="J17" s="31">
        <v>0.69736842099999996</v>
      </c>
      <c r="K17" s="31">
        <v>0</v>
      </c>
      <c r="L17" s="29">
        <f t="shared" si="0"/>
        <v>3.0030000000000001</v>
      </c>
    </row>
    <row r="18" spans="1:12" x14ac:dyDescent="0.2">
      <c r="A18">
        <v>2523</v>
      </c>
      <c r="B18" s="43">
        <v>382</v>
      </c>
      <c r="C18" s="43">
        <v>382</v>
      </c>
      <c r="D18" s="43">
        <v>225</v>
      </c>
      <c r="E18" s="31">
        <v>0.58899999999999997</v>
      </c>
      <c r="F18" s="31">
        <v>0.17799999999999999</v>
      </c>
      <c r="G18" s="31">
        <v>0.17299999999999999</v>
      </c>
      <c r="H18" s="31">
        <v>0.35599999999999998</v>
      </c>
      <c r="I18" s="31">
        <v>0.23300000000000001</v>
      </c>
      <c r="J18" s="31">
        <v>0.62674094700000005</v>
      </c>
      <c r="K18" s="31">
        <v>0.06</v>
      </c>
      <c r="L18" s="29">
        <f t="shared" si="0"/>
        <v>2.6851063829787236</v>
      </c>
    </row>
    <row r="19" spans="1:12" x14ac:dyDescent="0.2">
      <c r="A19">
        <v>4327</v>
      </c>
      <c r="B19" s="43">
        <v>97</v>
      </c>
      <c r="C19" s="43">
        <v>97</v>
      </c>
      <c r="D19" s="43">
        <v>54</v>
      </c>
      <c r="E19" s="31">
        <v>0.55700000000000005</v>
      </c>
      <c r="F19" s="31">
        <v>0.19600000000000001</v>
      </c>
      <c r="G19" s="31">
        <v>0.247</v>
      </c>
      <c r="H19" s="31">
        <v>0.40200000000000002</v>
      </c>
      <c r="I19" s="31">
        <v>0.155</v>
      </c>
      <c r="J19" s="31">
        <v>0.55670103100000001</v>
      </c>
      <c r="K19" s="31">
        <v>0</v>
      </c>
      <c r="L19" s="29">
        <f t="shared" si="0"/>
        <v>2.516</v>
      </c>
    </row>
    <row r="20" spans="1:12" x14ac:dyDescent="0.2">
      <c r="A20">
        <v>5010</v>
      </c>
      <c r="B20" s="43">
        <v>218</v>
      </c>
      <c r="C20" s="43">
        <v>218</v>
      </c>
      <c r="D20" s="43">
        <v>112</v>
      </c>
      <c r="E20" s="31">
        <v>0.51400000000000001</v>
      </c>
      <c r="F20" s="31">
        <v>0.23400000000000001</v>
      </c>
      <c r="G20" s="31">
        <v>0.22900000000000001</v>
      </c>
      <c r="H20" s="31">
        <v>0.28000000000000003</v>
      </c>
      <c r="I20" s="31">
        <v>0.23400000000000001</v>
      </c>
      <c r="J20" s="31">
        <v>0.525821596</v>
      </c>
      <c r="K20" s="31">
        <v>2.3E-2</v>
      </c>
      <c r="L20" s="29">
        <f t="shared" si="0"/>
        <v>2.5261003070624359</v>
      </c>
    </row>
    <row r="21" spans="1:12" x14ac:dyDescent="0.2">
      <c r="A21">
        <v>4436</v>
      </c>
      <c r="B21" s="43">
        <v>127</v>
      </c>
      <c r="C21" s="43">
        <v>127</v>
      </c>
      <c r="D21" s="43">
        <v>83</v>
      </c>
      <c r="E21" s="31">
        <v>0.65400000000000003</v>
      </c>
      <c r="F21" s="31">
        <v>0.11</v>
      </c>
      <c r="G21" s="31">
        <v>0.22</v>
      </c>
      <c r="H21" s="31">
        <v>0.45700000000000002</v>
      </c>
      <c r="I21" s="31">
        <v>0.19700000000000001</v>
      </c>
      <c r="J21" s="31">
        <v>0.66400000000000003</v>
      </c>
      <c r="K21" s="31">
        <v>1.6E-2</v>
      </c>
      <c r="L21" s="29">
        <f t="shared" si="0"/>
        <v>2.7530487804878052</v>
      </c>
    </row>
    <row r="22" spans="1:12" x14ac:dyDescent="0.2">
      <c r="A22">
        <v>4573</v>
      </c>
      <c r="B22" s="43">
        <v>94</v>
      </c>
      <c r="C22" s="43">
        <v>94</v>
      </c>
      <c r="D22" s="43">
        <v>60</v>
      </c>
      <c r="E22" s="31">
        <v>0.63800000000000001</v>
      </c>
      <c r="F22" s="31">
        <v>0.16</v>
      </c>
      <c r="G22" s="31">
        <v>0.191</v>
      </c>
      <c r="H22" s="31">
        <v>0.39400000000000002</v>
      </c>
      <c r="I22" s="31">
        <v>0.245</v>
      </c>
      <c r="J22" s="31">
        <v>0.64516129</v>
      </c>
      <c r="K22" s="31">
        <v>1.0999999999999999E-2</v>
      </c>
      <c r="L22" s="29">
        <f t="shared" si="0"/>
        <v>2.7340748230535894</v>
      </c>
    </row>
    <row r="23" spans="1:12" x14ac:dyDescent="0.2">
      <c r="A23">
        <v>3124</v>
      </c>
      <c r="B23" s="43">
        <v>223</v>
      </c>
      <c r="C23" s="43">
        <v>223</v>
      </c>
      <c r="D23" s="43">
        <v>143</v>
      </c>
      <c r="E23" s="31">
        <v>0.64100000000000001</v>
      </c>
      <c r="F23" s="31">
        <v>0.17899999999999999</v>
      </c>
      <c r="G23" s="31">
        <v>0.14799999999999999</v>
      </c>
      <c r="H23" s="31">
        <v>0.36299999999999999</v>
      </c>
      <c r="I23" s="31">
        <v>0.27800000000000002</v>
      </c>
      <c r="J23" s="31">
        <v>0.66203703700000005</v>
      </c>
      <c r="K23" s="31">
        <v>3.1E-2</v>
      </c>
      <c r="L23" s="29">
        <f t="shared" si="0"/>
        <v>2.7616099071207434</v>
      </c>
    </row>
    <row r="24" spans="1:12" x14ac:dyDescent="0.2">
      <c r="A24">
        <v>4154</v>
      </c>
      <c r="B24" s="43">
        <v>95</v>
      </c>
      <c r="C24" s="43">
        <v>95</v>
      </c>
      <c r="D24" s="43">
        <v>51</v>
      </c>
      <c r="E24" s="31">
        <v>0.53700000000000003</v>
      </c>
      <c r="F24" s="31">
        <v>0.253</v>
      </c>
      <c r="G24" s="31">
        <v>0.21099999999999999</v>
      </c>
      <c r="H24" s="31">
        <v>0.38900000000000001</v>
      </c>
      <c r="I24" s="31">
        <v>0.14699999999999999</v>
      </c>
      <c r="J24" s="31">
        <v>0.53684210499999996</v>
      </c>
      <c r="K24" s="31">
        <v>0</v>
      </c>
      <c r="L24" s="29">
        <f t="shared" si="0"/>
        <v>2.4300000000000002</v>
      </c>
    </row>
    <row r="25" spans="1:12" x14ac:dyDescent="0.2">
      <c r="A25">
        <v>1714</v>
      </c>
      <c r="B25" s="43">
        <v>17</v>
      </c>
      <c r="C25" s="43">
        <v>17</v>
      </c>
      <c r="D25" s="43">
        <v>8</v>
      </c>
      <c r="E25" s="31">
        <v>0.47099999999999997</v>
      </c>
      <c r="F25" s="31">
        <v>0.23499999999999999</v>
      </c>
      <c r="G25" s="31">
        <v>0.11799999999999999</v>
      </c>
      <c r="H25" s="31">
        <v>0.41199999999999998</v>
      </c>
      <c r="I25" s="31">
        <v>5.8999999999999997E-2</v>
      </c>
      <c r="J25" s="31">
        <v>0.571428571</v>
      </c>
      <c r="K25" s="31">
        <v>0.17599999999999999</v>
      </c>
      <c r="L25" s="29">
        <f t="shared" si="0"/>
        <v>2.3580097087378635</v>
      </c>
    </row>
    <row r="26" spans="1:12" x14ac:dyDescent="0.2">
      <c r="A26">
        <v>4287</v>
      </c>
      <c r="B26" s="43">
        <v>48</v>
      </c>
      <c r="C26" s="43">
        <v>48</v>
      </c>
      <c r="D26" s="43">
        <v>12</v>
      </c>
      <c r="E26" s="31">
        <v>0.25</v>
      </c>
      <c r="F26" s="31">
        <v>0.39600000000000002</v>
      </c>
      <c r="G26" s="31">
        <v>0.188</v>
      </c>
      <c r="H26" s="31">
        <v>0.20799999999999999</v>
      </c>
      <c r="I26" s="31">
        <v>4.2000000000000003E-2</v>
      </c>
      <c r="J26" s="31">
        <v>0.3</v>
      </c>
      <c r="K26" s="31">
        <v>0.16700000000000001</v>
      </c>
      <c r="L26" s="29">
        <f t="shared" si="0"/>
        <v>1.8775510204081631</v>
      </c>
    </row>
    <row r="27" spans="1:12" x14ac:dyDescent="0.2">
      <c r="A27">
        <v>2507</v>
      </c>
      <c r="B27" s="43">
        <v>53</v>
      </c>
      <c r="C27" s="43">
        <v>53</v>
      </c>
      <c r="D27" s="43">
        <v>28</v>
      </c>
      <c r="E27" s="31">
        <v>0.52800000000000002</v>
      </c>
      <c r="F27" s="31">
        <v>0.20799999999999999</v>
      </c>
      <c r="G27" s="31">
        <v>0.22600000000000001</v>
      </c>
      <c r="H27" s="31">
        <v>0.39600000000000002</v>
      </c>
      <c r="I27" s="31">
        <v>0.13200000000000001</v>
      </c>
      <c r="J27" s="31">
        <v>0.54901960800000005</v>
      </c>
      <c r="K27" s="31">
        <v>3.7999999999999999E-2</v>
      </c>
      <c r="L27" s="29">
        <f t="shared" si="0"/>
        <v>2.4698544698544702</v>
      </c>
    </row>
    <row r="28" spans="1:12" x14ac:dyDescent="0.2">
      <c r="A28">
        <v>2434</v>
      </c>
      <c r="B28" s="43">
        <v>100</v>
      </c>
      <c r="C28" s="43">
        <v>100</v>
      </c>
      <c r="D28" s="43">
        <v>64</v>
      </c>
      <c r="E28" s="31">
        <v>0.64</v>
      </c>
      <c r="F28" s="31">
        <v>0.15</v>
      </c>
      <c r="G28" s="31">
        <v>0.18</v>
      </c>
      <c r="H28" s="31">
        <v>0.49</v>
      </c>
      <c r="I28" s="31">
        <v>0.15</v>
      </c>
      <c r="J28" s="31">
        <v>0.65979381400000003</v>
      </c>
      <c r="K28" s="31">
        <v>0.03</v>
      </c>
      <c r="L28" s="29">
        <f t="shared" si="0"/>
        <v>2.65979381443299</v>
      </c>
    </row>
    <row r="29" spans="1:12" x14ac:dyDescent="0.2">
      <c r="A29">
        <v>3825</v>
      </c>
      <c r="B29" s="43">
        <v>101</v>
      </c>
      <c r="C29" s="43">
        <v>101</v>
      </c>
      <c r="D29" s="43">
        <v>39</v>
      </c>
      <c r="E29" s="31">
        <v>0.38600000000000001</v>
      </c>
      <c r="F29" s="31">
        <v>0.27700000000000002</v>
      </c>
      <c r="G29" s="31">
        <v>0.33700000000000002</v>
      </c>
      <c r="H29" s="31">
        <v>0.307</v>
      </c>
      <c r="I29" s="31">
        <v>7.9000000000000001E-2</v>
      </c>
      <c r="J29" s="31">
        <v>0.38613861399999999</v>
      </c>
      <c r="K29" s="31">
        <v>0</v>
      </c>
      <c r="L29" s="29">
        <f t="shared" si="0"/>
        <v>2.1880000000000002</v>
      </c>
    </row>
    <row r="30" spans="1:12" x14ac:dyDescent="0.2">
      <c r="A30">
        <v>5082</v>
      </c>
      <c r="B30" s="43">
        <v>106</v>
      </c>
      <c r="C30" s="43">
        <v>106</v>
      </c>
      <c r="D30" s="43">
        <v>60</v>
      </c>
      <c r="E30" s="31">
        <v>0.56599999999999995</v>
      </c>
      <c r="F30" s="31">
        <v>0.245</v>
      </c>
      <c r="G30" s="31">
        <v>0.189</v>
      </c>
      <c r="H30" s="31">
        <v>0.434</v>
      </c>
      <c r="I30" s="31">
        <v>0.13200000000000001</v>
      </c>
      <c r="J30" s="31">
        <v>0.56603773599999996</v>
      </c>
      <c r="K30" s="31">
        <v>0</v>
      </c>
      <c r="L30" s="29">
        <f t="shared" si="0"/>
        <v>2.4530000000000003</v>
      </c>
    </row>
    <row r="31" spans="1:12" x14ac:dyDescent="0.2">
      <c r="A31">
        <v>5037</v>
      </c>
      <c r="B31" s="43">
        <v>355</v>
      </c>
      <c r="C31" s="43">
        <v>355</v>
      </c>
      <c r="D31" s="43">
        <v>78</v>
      </c>
      <c r="E31" s="31">
        <v>0.22</v>
      </c>
      <c r="F31" s="31">
        <v>0.46500000000000002</v>
      </c>
      <c r="G31" s="31">
        <v>0.13200000000000001</v>
      </c>
      <c r="H31" s="31">
        <v>0.192</v>
      </c>
      <c r="I31" s="31">
        <v>2.8000000000000001E-2</v>
      </c>
      <c r="J31" s="31">
        <v>0.26896551699999999</v>
      </c>
      <c r="K31" s="31">
        <v>0.183</v>
      </c>
      <c r="L31" s="29">
        <f t="shared" si="0"/>
        <v>1.7343941248470016</v>
      </c>
    </row>
    <row r="32" spans="1:12" x14ac:dyDescent="0.2">
      <c r="A32">
        <v>4474</v>
      </c>
      <c r="B32" s="43">
        <v>393</v>
      </c>
      <c r="C32" s="43">
        <v>393</v>
      </c>
      <c r="D32" s="43">
        <v>178</v>
      </c>
      <c r="E32" s="31">
        <v>0.45300000000000001</v>
      </c>
      <c r="F32" s="31">
        <v>0.23899999999999999</v>
      </c>
      <c r="G32" s="31">
        <v>0.193</v>
      </c>
      <c r="H32" s="31">
        <v>0.318</v>
      </c>
      <c r="I32" s="31">
        <v>0.13500000000000001</v>
      </c>
      <c r="J32" s="31">
        <v>0.51149425299999995</v>
      </c>
      <c r="K32" s="31">
        <v>0.115</v>
      </c>
      <c r="L32" s="29">
        <f t="shared" si="0"/>
        <v>2.3943502824858753</v>
      </c>
    </row>
    <row r="33" spans="1:12" x14ac:dyDescent="0.2">
      <c r="A33">
        <v>2795</v>
      </c>
      <c r="B33" s="43">
        <v>363</v>
      </c>
      <c r="C33" s="43">
        <v>363</v>
      </c>
      <c r="D33" s="43">
        <v>128</v>
      </c>
      <c r="E33" s="31">
        <v>0.35299999999999998</v>
      </c>
      <c r="F33" s="31">
        <v>0.34699999999999998</v>
      </c>
      <c r="G33" s="31">
        <v>0.17599999999999999</v>
      </c>
      <c r="H33" s="31">
        <v>0.29799999999999999</v>
      </c>
      <c r="I33" s="31">
        <v>5.5E-2</v>
      </c>
      <c r="J33" s="31">
        <v>0.40251572299999999</v>
      </c>
      <c r="K33" s="31">
        <v>0.124</v>
      </c>
      <c r="L33" s="29">
        <f t="shared" si="0"/>
        <v>2.0696347031963471</v>
      </c>
    </row>
    <row r="34" spans="1:12" x14ac:dyDescent="0.2">
      <c r="A34">
        <v>2394</v>
      </c>
      <c r="B34" s="43">
        <v>270</v>
      </c>
      <c r="C34" s="43">
        <v>270</v>
      </c>
      <c r="D34" s="43">
        <v>119</v>
      </c>
      <c r="E34" s="31">
        <v>0.441</v>
      </c>
      <c r="F34" s="31">
        <v>0.29599999999999999</v>
      </c>
      <c r="G34" s="31">
        <v>0.248</v>
      </c>
      <c r="H34" s="31">
        <v>0.28100000000000003</v>
      </c>
      <c r="I34" s="31">
        <v>0.159</v>
      </c>
      <c r="J34" s="31">
        <v>0.44736842100000002</v>
      </c>
      <c r="K34" s="31">
        <v>1.4999999999999999E-2</v>
      </c>
      <c r="L34" s="29">
        <f t="shared" si="0"/>
        <v>2.305583756345178</v>
      </c>
    </row>
    <row r="35" spans="1:12" x14ac:dyDescent="0.2">
      <c r="A35">
        <v>3439</v>
      </c>
      <c r="B35" s="43">
        <v>87</v>
      </c>
      <c r="C35" s="43">
        <v>87</v>
      </c>
      <c r="D35" s="43">
        <v>23</v>
      </c>
      <c r="E35" s="31">
        <v>0.26400000000000001</v>
      </c>
      <c r="F35" s="31">
        <v>0.49399999999999999</v>
      </c>
      <c r="G35" s="31">
        <v>0.24099999999999999</v>
      </c>
      <c r="H35" s="31">
        <v>0.24099999999999999</v>
      </c>
      <c r="I35" s="31">
        <v>2.3E-2</v>
      </c>
      <c r="J35" s="31">
        <v>0.26436781599999998</v>
      </c>
      <c r="K35" s="31">
        <v>0</v>
      </c>
      <c r="L35" s="29">
        <f t="shared" si="0"/>
        <v>1.7909999999999999</v>
      </c>
    </row>
    <row r="36" spans="1:12" x14ac:dyDescent="0.2">
      <c r="A36">
        <v>2932</v>
      </c>
      <c r="B36" s="43">
        <v>86</v>
      </c>
      <c r="C36" s="43">
        <v>86</v>
      </c>
      <c r="D36" s="43">
        <v>26</v>
      </c>
      <c r="E36" s="31">
        <v>0.30199999999999999</v>
      </c>
      <c r="F36" s="31">
        <v>0.34899999999999998</v>
      </c>
      <c r="G36" s="31">
        <v>0.33700000000000002</v>
      </c>
      <c r="H36" s="31">
        <v>0.24399999999999999</v>
      </c>
      <c r="I36" s="31">
        <v>5.8000000000000003E-2</v>
      </c>
      <c r="J36" s="31">
        <v>0.305882353</v>
      </c>
      <c r="K36" s="31">
        <v>1.2E-2</v>
      </c>
      <c r="L36" s="29">
        <f t="shared" si="0"/>
        <v>2.0111336032388665</v>
      </c>
    </row>
    <row r="37" spans="1:12" x14ac:dyDescent="0.2">
      <c r="A37">
        <v>3745</v>
      </c>
      <c r="B37" s="43">
        <v>85</v>
      </c>
      <c r="C37" s="43">
        <v>85</v>
      </c>
      <c r="D37" s="43">
        <v>57</v>
      </c>
      <c r="E37" s="31">
        <v>0.67100000000000004</v>
      </c>
      <c r="F37" s="31">
        <v>0.153</v>
      </c>
      <c r="G37" s="31">
        <v>0.17599999999999999</v>
      </c>
      <c r="H37" s="31">
        <v>0.36499999999999999</v>
      </c>
      <c r="I37" s="31">
        <v>0.30599999999999999</v>
      </c>
      <c r="J37" s="31">
        <v>0.67058823499999998</v>
      </c>
      <c r="K37" s="31">
        <v>0</v>
      </c>
      <c r="L37" s="29">
        <f t="shared" si="0"/>
        <v>2.8239999999999998</v>
      </c>
    </row>
    <row r="38" spans="1:12" x14ac:dyDescent="0.2">
      <c r="A38">
        <v>3669</v>
      </c>
      <c r="B38" s="43">
        <v>87</v>
      </c>
      <c r="C38" s="43">
        <v>87</v>
      </c>
      <c r="D38" s="43">
        <v>40</v>
      </c>
      <c r="E38" s="31">
        <v>0.46</v>
      </c>
      <c r="F38" s="31">
        <v>0.253</v>
      </c>
      <c r="G38" s="31">
        <v>0.28699999999999998</v>
      </c>
      <c r="H38" s="31">
        <v>0.31</v>
      </c>
      <c r="I38" s="31">
        <v>0.14899999999999999</v>
      </c>
      <c r="J38" s="31">
        <v>0.45977011499999998</v>
      </c>
      <c r="K38" s="31">
        <v>0</v>
      </c>
      <c r="L38" s="29">
        <f t="shared" si="0"/>
        <v>2.3529999999999998</v>
      </c>
    </row>
    <row r="39" spans="1:12" x14ac:dyDescent="0.2">
      <c r="A39">
        <v>4347</v>
      </c>
      <c r="B39" s="43">
        <v>96</v>
      </c>
      <c r="C39" s="43">
        <v>96</v>
      </c>
      <c r="D39" s="43">
        <v>57</v>
      </c>
      <c r="E39" s="31">
        <v>0.59399999999999997</v>
      </c>
      <c r="F39" s="31">
        <v>0.14599999999999999</v>
      </c>
      <c r="G39" s="31">
        <v>0.26</v>
      </c>
      <c r="H39" s="31">
        <v>0.41699999999999998</v>
      </c>
      <c r="I39" s="31">
        <v>0.17699999999999999</v>
      </c>
      <c r="J39" s="31">
        <v>0.59375</v>
      </c>
      <c r="K39" s="31">
        <v>0</v>
      </c>
      <c r="L39" s="29">
        <f t="shared" si="0"/>
        <v>2.625</v>
      </c>
    </row>
    <row r="40" spans="1:12" x14ac:dyDescent="0.2">
      <c r="A40">
        <v>4417</v>
      </c>
      <c r="B40" s="43">
        <v>116</v>
      </c>
      <c r="C40" s="43">
        <v>116</v>
      </c>
      <c r="D40" s="43">
        <v>53</v>
      </c>
      <c r="E40" s="31">
        <v>0.45700000000000002</v>
      </c>
      <c r="F40" s="31">
        <v>0.24099999999999999</v>
      </c>
      <c r="G40" s="31">
        <v>0.29299999999999998</v>
      </c>
      <c r="H40" s="31">
        <v>0.28399999999999997</v>
      </c>
      <c r="I40" s="31">
        <v>0.17199999999999999</v>
      </c>
      <c r="J40" s="31">
        <v>0.46086956499999998</v>
      </c>
      <c r="K40" s="31">
        <v>8.9999999999999993E-3</v>
      </c>
      <c r="L40" s="29">
        <f t="shared" si="0"/>
        <v>2.3884964682139254</v>
      </c>
    </row>
    <row r="41" spans="1:12" x14ac:dyDescent="0.2">
      <c r="A41">
        <v>4120</v>
      </c>
      <c r="B41" s="43">
        <v>70</v>
      </c>
      <c r="C41" s="43">
        <v>70</v>
      </c>
      <c r="D41" s="43">
        <v>40</v>
      </c>
      <c r="E41" s="31">
        <v>0.57099999999999995</v>
      </c>
      <c r="F41" s="31">
        <v>0.157</v>
      </c>
      <c r="G41" s="31">
        <v>0.25700000000000001</v>
      </c>
      <c r="H41" s="31">
        <v>0.4</v>
      </c>
      <c r="I41" s="31">
        <v>0.17100000000000001</v>
      </c>
      <c r="J41" s="31">
        <v>0.57971014499999995</v>
      </c>
      <c r="K41" s="31">
        <v>1.4E-2</v>
      </c>
      <c r="L41" s="29">
        <f t="shared" si="0"/>
        <v>2.5912778904665315</v>
      </c>
    </row>
    <row r="42" spans="1:12" x14ac:dyDescent="0.2">
      <c r="A42">
        <v>5051</v>
      </c>
      <c r="B42" s="43">
        <v>119</v>
      </c>
      <c r="C42" s="43">
        <v>119</v>
      </c>
      <c r="D42" s="43">
        <v>92</v>
      </c>
      <c r="E42" s="31">
        <v>0.77300000000000002</v>
      </c>
      <c r="F42" s="31">
        <v>9.1999999999999998E-2</v>
      </c>
      <c r="G42" s="31">
        <v>0.13400000000000001</v>
      </c>
      <c r="H42" s="31">
        <v>0.33600000000000002</v>
      </c>
      <c r="I42" s="31">
        <v>0.437</v>
      </c>
      <c r="J42" s="31">
        <v>0.77310924400000003</v>
      </c>
      <c r="K42" s="31">
        <v>0</v>
      </c>
      <c r="L42" s="29">
        <f t="shared" si="0"/>
        <v>3.1159999999999997</v>
      </c>
    </row>
    <row r="43" spans="1:12" x14ac:dyDescent="0.2">
      <c r="A43">
        <v>3525</v>
      </c>
      <c r="B43" s="43">
        <v>105</v>
      </c>
      <c r="C43" s="43">
        <v>105</v>
      </c>
      <c r="D43" s="43">
        <v>36</v>
      </c>
      <c r="E43" s="31">
        <v>0.34300000000000003</v>
      </c>
      <c r="F43" s="31">
        <v>0.438</v>
      </c>
      <c r="G43" s="31">
        <v>0.21</v>
      </c>
      <c r="H43" s="31">
        <v>0.22900000000000001</v>
      </c>
      <c r="I43" s="31">
        <v>0.114</v>
      </c>
      <c r="J43" s="31">
        <v>0.34615384599999999</v>
      </c>
      <c r="K43" s="31">
        <v>0.01</v>
      </c>
      <c r="L43" s="29">
        <f t="shared" si="0"/>
        <v>2.021212121212121</v>
      </c>
    </row>
    <row r="44" spans="1:12" x14ac:dyDescent="0.2">
      <c r="A44">
        <v>4462</v>
      </c>
      <c r="B44" s="43">
        <v>332</v>
      </c>
      <c r="C44" s="43">
        <v>332</v>
      </c>
      <c r="D44" s="43">
        <v>172</v>
      </c>
      <c r="E44" s="31">
        <v>0.51800000000000002</v>
      </c>
      <c r="F44" s="31">
        <v>0.24099999999999999</v>
      </c>
      <c r="G44" s="31">
        <v>0.23200000000000001</v>
      </c>
      <c r="H44" s="31">
        <v>0.30099999999999999</v>
      </c>
      <c r="I44" s="31">
        <v>0.217</v>
      </c>
      <c r="J44" s="31">
        <v>0.52279635300000005</v>
      </c>
      <c r="K44" s="31">
        <v>8.9999999999999993E-3</v>
      </c>
      <c r="L44" s="29">
        <f t="shared" si="0"/>
        <v>2.4984863773965693</v>
      </c>
    </row>
    <row r="45" spans="1:12" x14ac:dyDescent="0.2">
      <c r="A45">
        <v>3169</v>
      </c>
      <c r="B45" s="43">
        <v>263</v>
      </c>
      <c r="C45" s="43">
        <v>263</v>
      </c>
      <c r="D45" s="43">
        <v>74</v>
      </c>
      <c r="E45" s="31">
        <v>0.28100000000000003</v>
      </c>
      <c r="F45" s="31">
        <v>0.44500000000000001</v>
      </c>
      <c r="G45" s="31">
        <v>0.251</v>
      </c>
      <c r="H45" s="31">
        <v>0.20499999999999999</v>
      </c>
      <c r="I45" s="31">
        <v>7.5999999999999998E-2</v>
      </c>
      <c r="J45" s="31">
        <v>0.28793774300000002</v>
      </c>
      <c r="K45" s="31">
        <v>2.3E-2</v>
      </c>
      <c r="L45" s="29">
        <f t="shared" si="0"/>
        <v>1.9099283520982602</v>
      </c>
    </row>
    <row r="46" spans="1:12" x14ac:dyDescent="0.2">
      <c r="A46">
        <v>3227</v>
      </c>
      <c r="B46" s="43">
        <v>83</v>
      </c>
      <c r="C46" s="43">
        <v>83</v>
      </c>
      <c r="D46" s="43">
        <v>25</v>
      </c>
      <c r="E46" s="31">
        <v>0.30099999999999999</v>
      </c>
      <c r="F46" s="31">
        <v>0.434</v>
      </c>
      <c r="G46" s="31">
        <v>0.26500000000000001</v>
      </c>
      <c r="H46" s="31">
        <v>0.217</v>
      </c>
      <c r="I46" s="31">
        <v>8.4000000000000005E-2</v>
      </c>
      <c r="J46" s="31">
        <v>0.30120481900000001</v>
      </c>
      <c r="K46" s="31">
        <v>0</v>
      </c>
      <c r="L46" s="29">
        <f t="shared" si="0"/>
        <v>1.9510000000000001</v>
      </c>
    </row>
    <row r="47" spans="1:12" x14ac:dyDescent="0.2">
      <c r="A47">
        <v>4385</v>
      </c>
      <c r="B47" s="43">
        <v>299</v>
      </c>
      <c r="C47" s="43">
        <v>299</v>
      </c>
      <c r="D47" s="43">
        <v>107</v>
      </c>
      <c r="E47" s="31">
        <v>0.35799999999999998</v>
      </c>
      <c r="F47" s="31">
        <v>0.36499999999999999</v>
      </c>
      <c r="G47" s="31">
        <v>0.20100000000000001</v>
      </c>
      <c r="H47" s="31">
        <v>0.224</v>
      </c>
      <c r="I47" s="31">
        <v>0.13400000000000001</v>
      </c>
      <c r="J47" s="31">
        <v>0.387681159</v>
      </c>
      <c r="K47" s="31">
        <v>7.6999999999999999E-2</v>
      </c>
      <c r="L47" s="29">
        <f t="shared" si="0"/>
        <v>2.1397616468039002</v>
      </c>
    </row>
    <row r="48" spans="1:12" x14ac:dyDescent="0.2">
      <c r="A48">
        <v>2659</v>
      </c>
      <c r="B48" s="43">
        <v>86</v>
      </c>
      <c r="C48" s="43">
        <v>86</v>
      </c>
      <c r="D48" s="43">
        <v>51</v>
      </c>
      <c r="E48" s="31">
        <v>0.59299999999999997</v>
      </c>
      <c r="F48" s="31">
        <v>0.23300000000000001</v>
      </c>
      <c r="G48" s="31">
        <v>0.16300000000000001</v>
      </c>
      <c r="H48" s="31">
        <v>0.25600000000000001</v>
      </c>
      <c r="I48" s="31">
        <v>0.33700000000000002</v>
      </c>
      <c r="J48" s="31">
        <v>0.6</v>
      </c>
      <c r="K48" s="31">
        <v>1.2E-2</v>
      </c>
      <c r="L48" s="29">
        <f t="shared" si="0"/>
        <v>2.7074898785425101</v>
      </c>
    </row>
    <row r="49" spans="1:12" x14ac:dyDescent="0.2">
      <c r="A49">
        <v>2326</v>
      </c>
      <c r="B49" s="43">
        <v>111</v>
      </c>
      <c r="C49" s="43">
        <v>111</v>
      </c>
      <c r="D49" s="43">
        <v>42</v>
      </c>
      <c r="E49" s="31">
        <v>0.378</v>
      </c>
      <c r="F49" s="31">
        <v>0.315</v>
      </c>
      <c r="G49" s="31">
        <v>0.28799999999999998</v>
      </c>
      <c r="H49" s="31">
        <v>0.24299999999999999</v>
      </c>
      <c r="I49" s="31">
        <v>0.13500000000000001</v>
      </c>
      <c r="J49" s="31">
        <v>0.385321101</v>
      </c>
      <c r="K49" s="31">
        <v>1.7999999999999999E-2</v>
      </c>
      <c r="L49" s="29">
        <f t="shared" si="0"/>
        <v>2.1995926680244402</v>
      </c>
    </row>
    <row r="50" spans="1:12" x14ac:dyDescent="0.2">
      <c r="A50">
        <v>2395</v>
      </c>
      <c r="B50" s="43">
        <v>333</v>
      </c>
      <c r="C50" s="43">
        <v>333</v>
      </c>
      <c r="D50" s="43">
        <v>32</v>
      </c>
      <c r="E50" s="31">
        <v>9.6000000000000002E-2</v>
      </c>
      <c r="F50" s="31">
        <v>0.192</v>
      </c>
      <c r="G50" s="31">
        <v>2.1000000000000001E-2</v>
      </c>
      <c r="H50" s="31">
        <v>3.9E-2</v>
      </c>
      <c r="I50" s="31">
        <v>5.7000000000000002E-2</v>
      </c>
      <c r="J50" s="31">
        <v>0.31067961199999999</v>
      </c>
      <c r="K50" s="31">
        <v>0.69099999999999995</v>
      </c>
      <c r="L50" s="29">
        <f t="shared" si="0"/>
        <v>1.8737864077669899</v>
      </c>
    </row>
    <row r="51" spans="1:12" x14ac:dyDescent="0.2">
      <c r="A51">
        <v>1935</v>
      </c>
      <c r="B51" s="43">
        <v>19</v>
      </c>
      <c r="C51" s="43">
        <v>19</v>
      </c>
      <c r="D51" s="43">
        <v>5</v>
      </c>
      <c r="E51" s="31">
        <v>0.26300000000000001</v>
      </c>
      <c r="F51" s="31">
        <v>5.2999999999999999E-2</v>
      </c>
      <c r="G51" s="31">
        <v>0.105</v>
      </c>
      <c r="H51" s="31">
        <v>0.158</v>
      </c>
      <c r="I51" s="31">
        <v>0.105</v>
      </c>
      <c r="J51" s="31">
        <v>0.625</v>
      </c>
      <c r="K51" s="31">
        <v>0.57899999999999996</v>
      </c>
      <c r="L51" s="29">
        <f t="shared" si="0"/>
        <v>2.7482185273159141</v>
      </c>
    </row>
    <row r="52" spans="1:12" x14ac:dyDescent="0.2">
      <c r="A52">
        <v>1699</v>
      </c>
      <c r="B52" s="43">
        <v>29</v>
      </c>
      <c r="C52" s="43">
        <v>29</v>
      </c>
      <c r="D52" s="43">
        <v>21</v>
      </c>
      <c r="E52" s="31">
        <v>0.72399999999999998</v>
      </c>
      <c r="F52" s="31">
        <v>3.4000000000000002E-2</v>
      </c>
      <c r="G52" s="31">
        <v>0.24099999999999999</v>
      </c>
      <c r="H52" s="31">
        <v>0.24099999999999999</v>
      </c>
      <c r="I52" s="31">
        <v>0.48299999999999998</v>
      </c>
      <c r="J52" s="31">
        <v>0.72413793100000001</v>
      </c>
      <c r="K52" s="31">
        <v>0</v>
      </c>
      <c r="L52" s="29">
        <f t="shared" si="0"/>
        <v>3.1709999999999998</v>
      </c>
    </row>
    <row r="53" spans="1:12" x14ac:dyDescent="0.2">
      <c r="A53">
        <v>4542</v>
      </c>
      <c r="B53" s="43">
        <v>275</v>
      </c>
      <c r="C53" s="43">
        <v>275</v>
      </c>
      <c r="D53" s="43">
        <v>211</v>
      </c>
      <c r="E53" s="31">
        <v>0.76700000000000002</v>
      </c>
      <c r="F53" s="31">
        <v>6.9000000000000006E-2</v>
      </c>
      <c r="G53" s="31">
        <v>0.153</v>
      </c>
      <c r="H53" s="31">
        <v>0.313</v>
      </c>
      <c r="I53" s="31">
        <v>0.45500000000000002</v>
      </c>
      <c r="J53" s="31">
        <v>0.77573529399999996</v>
      </c>
      <c r="K53" s="31">
        <v>1.0999999999999999E-2</v>
      </c>
      <c r="L53" s="29">
        <f t="shared" si="0"/>
        <v>3.1688574317492422</v>
      </c>
    </row>
    <row r="54" spans="1:12" x14ac:dyDescent="0.2">
      <c r="A54">
        <v>4505</v>
      </c>
      <c r="B54" s="43">
        <v>277</v>
      </c>
      <c r="C54" s="43">
        <v>277</v>
      </c>
      <c r="D54" s="43">
        <v>223</v>
      </c>
      <c r="E54" s="31">
        <v>0.80500000000000005</v>
      </c>
      <c r="F54" s="31">
        <v>4.7E-2</v>
      </c>
      <c r="G54" s="31">
        <v>0.13400000000000001</v>
      </c>
      <c r="H54" s="31">
        <v>0.44400000000000001</v>
      </c>
      <c r="I54" s="31">
        <v>0.36099999999999999</v>
      </c>
      <c r="J54" s="31">
        <v>0.81684981700000003</v>
      </c>
      <c r="K54" s="31">
        <v>1.4E-2</v>
      </c>
      <c r="L54" s="29">
        <f t="shared" si="0"/>
        <v>3.1348884381338746</v>
      </c>
    </row>
    <row r="55" spans="1:12" x14ac:dyDescent="0.2">
      <c r="A55">
        <v>2671</v>
      </c>
      <c r="B55" s="43">
        <v>320</v>
      </c>
      <c r="C55" s="43">
        <v>320</v>
      </c>
      <c r="D55" s="43">
        <v>170</v>
      </c>
      <c r="E55" s="31">
        <v>0.53100000000000003</v>
      </c>
      <c r="F55" s="31">
        <v>0.216</v>
      </c>
      <c r="G55" s="31">
        <v>0.23400000000000001</v>
      </c>
      <c r="H55" s="31">
        <v>0.35299999999999998</v>
      </c>
      <c r="I55" s="31">
        <v>0.17799999999999999</v>
      </c>
      <c r="J55" s="31">
        <v>0.54140127400000004</v>
      </c>
      <c r="K55" s="31">
        <v>1.9E-2</v>
      </c>
      <c r="L55" s="29">
        <f t="shared" si="0"/>
        <v>2.5025484199796129</v>
      </c>
    </row>
    <row r="56" spans="1:12" x14ac:dyDescent="0.2">
      <c r="A56">
        <v>2415</v>
      </c>
      <c r="B56" s="43">
        <v>439</v>
      </c>
      <c r="C56" s="43">
        <v>439</v>
      </c>
      <c r="D56" s="43">
        <v>171</v>
      </c>
      <c r="E56" s="31">
        <v>0.39</v>
      </c>
      <c r="F56" s="31">
        <v>0.26</v>
      </c>
      <c r="G56" s="31">
        <v>0.18</v>
      </c>
      <c r="H56" s="31">
        <v>0.29199999999999998</v>
      </c>
      <c r="I56" s="31">
        <v>9.8000000000000004E-2</v>
      </c>
      <c r="J56" s="31">
        <v>0.46978022000000003</v>
      </c>
      <c r="K56" s="31">
        <v>0.17100000000000001</v>
      </c>
      <c r="L56" s="29">
        <f t="shared" si="0"/>
        <v>2.2774427020506636</v>
      </c>
    </row>
    <row r="57" spans="1:12" x14ac:dyDescent="0.2">
      <c r="A57">
        <v>1836</v>
      </c>
      <c r="B57" s="43">
        <v>157</v>
      </c>
      <c r="C57" s="43">
        <v>157</v>
      </c>
      <c r="D57" s="43">
        <v>139</v>
      </c>
      <c r="E57" s="31">
        <v>0.88500000000000001</v>
      </c>
      <c r="F57" s="31">
        <v>1.9E-2</v>
      </c>
      <c r="G57" s="31">
        <v>8.8999999999999996E-2</v>
      </c>
      <c r="H57" s="31">
        <v>0.38900000000000001</v>
      </c>
      <c r="I57" s="31">
        <v>0.497</v>
      </c>
      <c r="J57" s="31">
        <v>0.89102564100000003</v>
      </c>
      <c r="K57" s="31">
        <v>6.0000000000000001E-3</v>
      </c>
      <c r="L57" s="29">
        <f t="shared" si="0"/>
        <v>3.3722334004024148</v>
      </c>
    </row>
    <row r="58" spans="1:12" x14ac:dyDescent="0.2">
      <c r="A58">
        <v>5133</v>
      </c>
      <c r="B58" s="43">
        <v>300</v>
      </c>
      <c r="C58" s="43">
        <v>300</v>
      </c>
      <c r="D58" s="43">
        <v>159</v>
      </c>
      <c r="E58" s="31">
        <v>0.53</v>
      </c>
      <c r="F58" s="31">
        <v>0.24</v>
      </c>
      <c r="G58" s="31">
        <v>0.22700000000000001</v>
      </c>
      <c r="H58" s="31">
        <v>0.33700000000000002</v>
      </c>
      <c r="I58" s="31">
        <v>0.193</v>
      </c>
      <c r="J58" s="31">
        <v>0.53177257499999997</v>
      </c>
      <c r="K58" s="31">
        <v>3.0000000000000001E-3</v>
      </c>
      <c r="L58" s="29">
        <f t="shared" si="0"/>
        <v>2.484453360080241</v>
      </c>
    </row>
    <row r="59" spans="1:12" x14ac:dyDescent="0.2">
      <c r="A59">
        <v>5089</v>
      </c>
      <c r="B59" s="43">
        <v>208</v>
      </c>
      <c r="C59" s="43">
        <v>208</v>
      </c>
      <c r="D59" s="43">
        <v>101</v>
      </c>
      <c r="E59" s="31">
        <v>0.48599999999999999</v>
      </c>
      <c r="F59" s="31">
        <v>0.25</v>
      </c>
      <c r="G59" s="31">
        <v>0.23599999999999999</v>
      </c>
      <c r="H59" s="31">
        <v>0.34100000000000003</v>
      </c>
      <c r="I59" s="31">
        <v>0.14399999999999999</v>
      </c>
      <c r="J59" s="31">
        <v>0.5</v>
      </c>
      <c r="K59" s="31">
        <v>2.9000000000000001E-2</v>
      </c>
      <c r="L59" s="29">
        <f t="shared" si="0"/>
        <v>2.3903192584963957</v>
      </c>
    </row>
    <row r="60" spans="1:12" x14ac:dyDescent="0.2">
      <c r="A60">
        <v>1875</v>
      </c>
      <c r="B60" s="43">
        <v>257</v>
      </c>
      <c r="C60" s="43">
        <v>257</v>
      </c>
      <c r="D60" s="43">
        <v>156</v>
      </c>
      <c r="E60" s="31">
        <v>0.60699999999999998</v>
      </c>
      <c r="F60" s="31">
        <v>0.156</v>
      </c>
      <c r="G60" s="31">
        <v>0.21</v>
      </c>
      <c r="H60" s="31">
        <v>0.39300000000000002</v>
      </c>
      <c r="I60" s="31">
        <v>0.214</v>
      </c>
      <c r="J60" s="31">
        <v>0.624</v>
      </c>
      <c r="K60" s="31">
        <v>2.7E-2</v>
      </c>
      <c r="L60" s="29">
        <f t="shared" si="0"/>
        <v>2.6834532374100717</v>
      </c>
    </row>
    <row r="61" spans="1:12" x14ac:dyDescent="0.2">
      <c r="A61">
        <v>3545</v>
      </c>
      <c r="B61" s="43">
        <v>326</v>
      </c>
      <c r="C61" s="43">
        <v>326</v>
      </c>
      <c r="D61" s="43">
        <v>136</v>
      </c>
      <c r="E61" s="31">
        <v>0.41699999999999998</v>
      </c>
      <c r="F61" s="31">
        <v>0.27600000000000002</v>
      </c>
      <c r="G61" s="31">
        <v>0.26400000000000001</v>
      </c>
      <c r="H61" s="31">
        <v>0.29799999999999999</v>
      </c>
      <c r="I61" s="31">
        <v>0.12</v>
      </c>
      <c r="J61" s="31">
        <v>0.43589743600000003</v>
      </c>
      <c r="K61" s="31">
        <v>4.2999999999999997E-2</v>
      </c>
      <c r="L61" s="29">
        <f t="shared" si="0"/>
        <v>2.2758620689655173</v>
      </c>
    </row>
    <row r="62" spans="1:12" x14ac:dyDescent="0.2">
      <c r="A62">
        <v>5291</v>
      </c>
      <c r="B62" s="43">
        <v>107</v>
      </c>
      <c r="C62" s="43">
        <v>107</v>
      </c>
      <c r="D62" s="43">
        <v>56</v>
      </c>
      <c r="E62" s="31">
        <v>0.52300000000000002</v>
      </c>
      <c r="F62" s="31">
        <v>0.308</v>
      </c>
      <c r="G62" s="31">
        <v>0.16800000000000001</v>
      </c>
      <c r="H62" s="31">
        <v>0.38300000000000001</v>
      </c>
      <c r="I62" s="31">
        <v>0.14000000000000001</v>
      </c>
      <c r="J62" s="31">
        <v>0.52336448599999996</v>
      </c>
      <c r="K62" s="31">
        <v>0</v>
      </c>
      <c r="L62" s="29">
        <f t="shared" si="0"/>
        <v>2.3530000000000002</v>
      </c>
    </row>
    <row r="63" spans="1:12" x14ac:dyDescent="0.2">
      <c r="A63">
        <v>3997</v>
      </c>
      <c r="B63" s="43">
        <v>282</v>
      </c>
      <c r="C63" s="43">
        <v>282</v>
      </c>
      <c r="D63" s="43">
        <v>146</v>
      </c>
      <c r="E63" s="31">
        <v>0.51800000000000002</v>
      </c>
      <c r="F63" s="31">
        <v>0.245</v>
      </c>
      <c r="G63" s="31">
        <v>0.23</v>
      </c>
      <c r="H63" s="31">
        <v>0.316</v>
      </c>
      <c r="I63" s="31">
        <v>0.20200000000000001</v>
      </c>
      <c r="J63" s="31">
        <v>0.52142857099999995</v>
      </c>
      <c r="K63" s="31">
        <v>7.0000000000000001E-3</v>
      </c>
      <c r="L63" s="29">
        <f t="shared" si="0"/>
        <v>2.4783484390735149</v>
      </c>
    </row>
    <row r="64" spans="1:12" x14ac:dyDescent="0.2">
      <c r="A64">
        <v>4104</v>
      </c>
      <c r="B64" s="43">
        <v>365</v>
      </c>
      <c r="C64" s="43">
        <v>365</v>
      </c>
      <c r="D64" s="43">
        <v>150</v>
      </c>
      <c r="E64" s="31">
        <v>0.41099999999999998</v>
      </c>
      <c r="F64" s="31">
        <v>0.36199999999999999</v>
      </c>
      <c r="G64" s="31">
        <v>0.189</v>
      </c>
      <c r="H64" s="31">
        <v>0.312</v>
      </c>
      <c r="I64" s="31">
        <v>9.9000000000000005E-2</v>
      </c>
      <c r="J64" s="31">
        <v>0.42735042699999998</v>
      </c>
      <c r="K64" s="31">
        <v>3.7999999999999999E-2</v>
      </c>
      <c r="L64" s="29">
        <f t="shared" si="0"/>
        <v>2.1538461538461542</v>
      </c>
    </row>
    <row r="65" spans="1:12" x14ac:dyDescent="0.2">
      <c r="A65">
        <v>4450</v>
      </c>
      <c r="E65" s="31">
        <v>0.17</v>
      </c>
      <c r="F65" s="31">
        <v>0.13200000000000001</v>
      </c>
      <c r="G65" s="31">
        <v>0.13200000000000001</v>
      </c>
      <c r="H65" s="31">
        <v>0.17</v>
      </c>
      <c r="I65" s="31">
        <v>0</v>
      </c>
      <c r="J65" s="31">
        <v>0.39130434800000002</v>
      </c>
      <c r="K65" s="31">
        <v>0.56599999999999995</v>
      </c>
      <c r="L65" s="29">
        <f t="shared" si="0"/>
        <v>2.0875576036866357</v>
      </c>
    </row>
    <row r="66" spans="1:12" x14ac:dyDescent="0.2">
      <c r="A66">
        <v>5131</v>
      </c>
      <c r="B66" s="43">
        <v>241</v>
      </c>
      <c r="C66" s="43">
        <v>241</v>
      </c>
      <c r="D66" s="43">
        <v>139</v>
      </c>
      <c r="E66" s="31">
        <v>0.57699999999999996</v>
      </c>
      <c r="F66" s="31">
        <v>0.183</v>
      </c>
      <c r="G66" s="31">
        <v>0.24099999999999999</v>
      </c>
      <c r="H66" s="31">
        <v>0.35699999999999998</v>
      </c>
      <c r="I66" s="31">
        <v>0.22</v>
      </c>
      <c r="J66" s="31">
        <v>0.57676348499999996</v>
      </c>
      <c r="K66" s="31">
        <v>0</v>
      </c>
      <c r="L66" s="29">
        <f t="shared" si="0"/>
        <v>2.6160000000000001</v>
      </c>
    </row>
    <row r="67" spans="1:12" x14ac:dyDescent="0.2">
      <c r="A67">
        <v>3633</v>
      </c>
      <c r="B67" s="43">
        <v>49</v>
      </c>
      <c r="C67" s="43">
        <v>49</v>
      </c>
      <c r="D67" s="43">
        <v>25</v>
      </c>
      <c r="E67" s="31">
        <v>0.51</v>
      </c>
      <c r="F67" s="31">
        <v>0.184</v>
      </c>
      <c r="G67" s="31">
        <v>0.30599999999999999</v>
      </c>
      <c r="H67" s="31">
        <v>0.34699999999999998</v>
      </c>
      <c r="I67" s="31">
        <v>0.16300000000000001</v>
      </c>
      <c r="J67" s="31">
        <v>0.510204082</v>
      </c>
      <c r="K67" s="31">
        <v>0</v>
      </c>
      <c r="L67" s="29">
        <f t="shared" ref="L67:L130" si="1">(F67+2*G67+3*H67+4*I67)/(1-K67)</f>
        <v>2.4889999999999999</v>
      </c>
    </row>
    <row r="68" spans="1:12" x14ac:dyDescent="0.2">
      <c r="A68">
        <v>5240</v>
      </c>
      <c r="B68" s="43">
        <v>104</v>
      </c>
      <c r="C68" s="43">
        <v>104</v>
      </c>
      <c r="D68" s="43">
        <v>78</v>
      </c>
      <c r="E68" s="31">
        <v>0.75</v>
      </c>
      <c r="F68" s="31">
        <v>0.106</v>
      </c>
      <c r="G68" s="31">
        <v>0.125</v>
      </c>
      <c r="H68" s="31">
        <v>0.317</v>
      </c>
      <c r="I68" s="31">
        <v>0.433</v>
      </c>
      <c r="J68" s="31">
        <v>0.764705882</v>
      </c>
      <c r="K68" s="31">
        <v>1.9E-2</v>
      </c>
      <c r="L68" s="29">
        <f t="shared" si="1"/>
        <v>3.0978593272171251</v>
      </c>
    </row>
    <row r="69" spans="1:12" x14ac:dyDescent="0.2">
      <c r="A69">
        <v>2701</v>
      </c>
      <c r="B69" s="43">
        <v>396</v>
      </c>
      <c r="C69" s="43">
        <v>396</v>
      </c>
      <c r="D69" s="43">
        <v>27</v>
      </c>
      <c r="E69" s="31">
        <v>6.8000000000000005E-2</v>
      </c>
      <c r="F69" s="31">
        <v>1.7999999999999999E-2</v>
      </c>
      <c r="G69" s="31">
        <v>1.4999999999999999E-2</v>
      </c>
      <c r="H69" s="31">
        <v>2.8000000000000001E-2</v>
      </c>
      <c r="I69" s="31">
        <v>0.04</v>
      </c>
      <c r="J69" s="31">
        <v>0.67500000000000004</v>
      </c>
      <c r="K69" s="31">
        <v>0.89900000000000002</v>
      </c>
      <c r="L69" s="29">
        <f t="shared" si="1"/>
        <v>2.8910891089108919</v>
      </c>
    </row>
    <row r="70" spans="1:12" x14ac:dyDescent="0.2">
      <c r="A70">
        <v>3705</v>
      </c>
      <c r="B70" s="43">
        <v>71</v>
      </c>
      <c r="C70" s="43">
        <v>71</v>
      </c>
      <c r="D70" s="43">
        <v>58</v>
      </c>
      <c r="E70" s="31">
        <v>0.81699999999999995</v>
      </c>
      <c r="F70" s="31">
        <v>4.2000000000000003E-2</v>
      </c>
      <c r="G70" s="31">
        <v>0.127</v>
      </c>
      <c r="H70" s="31">
        <v>0.33800000000000002</v>
      </c>
      <c r="I70" s="31">
        <v>0.47899999999999998</v>
      </c>
      <c r="J70" s="31">
        <v>0.82857142900000003</v>
      </c>
      <c r="K70" s="31">
        <v>1.4E-2</v>
      </c>
      <c r="L70" s="29">
        <f t="shared" si="1"/>
        <v>3.2718052738336714</v>
      </c>
    </row>
    <row r="71" spans="1:12" x14ac:dyDescent="0.2">
      <c r="A71">
        <v>3742</v>
      </c>
      <c r="B71" s="43">
        <v>126</v>
      </c>
      <c r="C71" s="43">
        <v>126</v>
      </c>
      <c r="D71" s="43">
        <v>121</v>
      </c>
      <c r="E71" s="31">
        <v>0.96</v>
      </c>
      <c r="F71" s="31">
        <v>2.4E-2</v>
      </c>
      <c r="G71" s="31">
        <v>1.6E-2</v>
      </c>
      <c r="H71" s="31">
        <v>0.246</v>
      </c>
      <c r="I71" s="31">
        <v>0.71399999999999997</v>
      </c>
      <c r="J71" s="31">
        <v>0.96031745999999996</v>
      </c>
      <c r="K71" s="31">
        <v>0</v>
      </c>
      <c r="L71" s="29">
        <f t="shared" si="1"/>
        <v>3.65</v>
      </c>
    </row>
    <row r="72" spans="1:12" x14ac:dyDescent="0.2">
      <c r="A72">
        <v>3338</v>
      </c>
      <c r="B72" s="43">
        <v>306</v>
      </c>
      <c r="C72" s="43">
        <v>306</v>
      </c>
      <c r="D72" s="43">
        <v>204</v>
      </c>
      <c r="E72" s="31">
        <v>0.66700000000000004</v>
      </c>
      <c r="F72" s="31">
        <v>0.11799999999999999</v>
      </c>
      <c r="G72" s="31">
        <v>0.21199999999999999</v>
      </c>
      <c r="H72" s="31">
        <v>0.34</v>
      </c>
      <c r="I72" s="31">
        <v>0.32700000000000001</v>
      </c>
      <c r="J72" s="31">
        <v>0.66885245900000001</v>
      </c>
      <c r="K72" s="31">
        <v>3.0000000000000001E-3</v>
      </c>
      <c r="L72" s="29">
        <f t="shared" si="1"/>
        <v>2.8786359077231696</v>
      </c>
    </row>
    <row r="73" spans="1:12" x14ac:dyDescent="0.2">
      <c r="A73">
        <v>2847</v>
      </c>
      <c r="B73" s="43">
        <v>75</v>
      </c>
      <c r="C73" s="43">
        <v>75</v>
      </c>
      <c r="D73" s="43">
        <v>58</v>
      </c>
      <c r="E73" s="31">
        <v>0.77300000000000002</v>
      </c>
      <c r="F73" s="31">
        <v>6.7000000000000004E-2</v>
      </c>
      <c r="G73" s="31">
        <v>0.16</v>
      </c>
      <c r="H73" s="31">
        <v>0.45300000000000001</v>
      </c>
      <c r="I73" s="31">
        <v>0.32</v>
      </c>
      <c r="J73" s="31">
        <v>0.77333333299999996</v>
      </c>
      <c r="K73" s="31">
        <v>0</v>
      </c>
      <c r="L73" s="29">
        <f t="shared" si="1"/>
        <v>3.0259999999999998</v>
      </c>
    </row>
    <row r="74" spans="1:12" x14ac:dyDescent="0.2">
      <c r="A74">
        <v>3036</v>
      </c>
      <c r="B74" s="43">
        <v>87</v>
      </c>
      <c r="C74" s="43">
        <v>87</v>
      </c>
      <c r="D74" s="43">
        <v>57</v>
      </c>
      <c r="E74" s="31">
        <v>0.65500000000000003</v>
      </c>
      <c r="F74" s="31">
        <v>0.13800000000000001</v>
      </c>
      <c r="G74" s="31">
        <v>0.184</v>
      </c>
      <c r="H74" s="31">
        <v>0.31</v>
      </c>
      <c r="I74" s="31">
        <v>0.34499999999999997</v>
      </c>
      <c r="J74" s="31">
        <v>0.67058823499999998</v>
      </c>
      <c r="K74" s="31">
        <v>2.3E-2</v>
      </c>
      <c r="L74" s="29">
        <f t="shared" si="1"/>
        <v>2.8822927328556807</v>
      </c>
    </row>
    <row r="75" spans="1:12" x14ac:dyDescent="0.2">
      <c r="A75">
        <v>2846</v>
      </c>
      <c r="B75" s="43">
        <v>75</v>
      </c>
      <c r="C75" s="43">
        <v>75</v>
      </c>
      <c r="D75" s="43">
        <v>53</v>
      </c>
      <c r="E75" s="31">
        <v>0.70699999999999996</v>
      </c>
      <c r="F75" s="31">
        <v>6.7000000000000004E-2</v>
      </c>
      <c r="G75" s="31">
        <v>0.21299999999999999</v>
      </c>
      <c r="H75" s="31">
        <v>0.253</v>
      </c>
      <c r="I75" s="31">
        <v>0.45300000000000001</v>
      </c>
      <c r="J75" s="31">
        <v>0.71621621599999996</v>
      </c>
      <c r="K75" s="31">
        <v>1.2999999999999999E-2</v>
      </c>
      <c r="L75" s="29">
        <f t="shared" si="1"/>
        <v>3.1043566362715298</v>
      </c>
    </row>
    <row r="76" spans="1:12" x14ac:dyDescent="0.2">
      <c r="A76">
        <v>3166</v>
      </c>
      <c r="B76" s="43">
        <v>130</v>
      </c>
      <c r="C76" s="43">
        <v>130</v>
      </c>
      <c r="D76" s="43">
        <v>60</v>
      </c>
      <c r="E76" s="31">
        <v>0.46200000000000002</v>
      </c>
      <c r="F76" s="31">
        <v>0.315</v>
      </c>
      <c r="G76" s="31">
        <v>0.185</v>
      </c>
      <c r="H76" s="31">
        <v>0.27700000000000002</v>
      </c>
      <c r="I76" s="31">
        <v>0.185</v>
      </c>
      <c r="J76" s="31">
        <v>0.48</v>
      </c>
      <c r="K76" s="31">
        <v>3.7999999999999999E-2</v>
      </c>
      <c r="L76" s="29">
        <f t="shared" si="1"/>
        <v>2.3451143451143452</v>
      </c>
    </row>
    <row r="77" spans="1:12" x14ac:dyDescent="0.2">
      <c r="A77">
        <v>3588</v>
      </c>
      <c r="B77" s="43">
        <v>410</v>
      </c>
      <c r="C77" s="43">
        <v>410</v>
      </c>
      <c r="D77" s="43">
        <v>251</v>
      </c>
      <c r="E77" s="31">
        <v>0.61199999999999999</v>
      </c>
      <c r="F77" s="31">
        <v>7.0999999999999994E-2</v>
      </c>
      <c r="G77" s="31">
        <v>5.8999999999999997E-2</v>
      </c>
      <c r="H77" s="31">
        <v>0.19800000000000001</v>
      </c>
      <c r="I77" s="31">
        <v>0.41499999999999998</v>
      </c>
      <c r="J77" s="31">
        <v>0.82565789499999998</v>
      </c>
      <c r="K77" s="31">
        <v>0.25900000000000001</v>
      </c>
      <c r="L77" s="29">
        <f t="shared" si="1"/>
        <v>3.2968960863697707</v>
      </c>
    </row>
    <row r="78" spans="1:12" x14ac:dyDescent="0.2">
      <c r="A78">
        <v>3522</v>
      </c>
      <c r="B78" s="43">
        <v>154</v>
      </c>
      <c r="C78" s="43">
        <v>154</v>
      </c>
      <c r="D78" s="43">
        <v>131</v>
      </c>
      <c r="E78" s="31">
        <v>0.85099999999999998</v>
      </c>
      <c r="F78" s="31">
        <v>4.4999999999999998E-2</v>
      </c>
      <c r="G78" s="31">
        <v>0.104</v>
      </c>
      <c r="H78" s="31">
        <v>0.253</v>
      </c>
      <c r="I78" s="31">
        <v>0.59699999999999998</v>
      </c>
      <c r="J78" s="31">
        <v>0.85064935100000005</v>
      </c>
      <c r="K78" s="31">
        <v>0</v>
      </c>
      <c r="L78" s="29">
        <f t="shared" si="1"/>
        <v>3.4</v>
      </c>
    </row>
    <row r="79" spans="1:12" x14ac:dyDescent="0.2">
      <c r="A79">
        <v>5308</v>
      </c>
      <c r="B79" s="43">
        <v>46</v>
      </c>
      <c r="C79" s="43">
        <v>46</v>
      </c>
      <c r="D79" s="43">
        <v>37</v>
      </c>
      <c r="E79" s="31">
        <v>0.80400000000000005</v>
      </c>
      <c r="F79" s="31">
        <v>2.1999999999999999E-2</v>
      </c>
      <c r="G79" s="31">
        <v>0.17399999999999999</v>
      </c>
      <c r="H79" s="31">
        <v>0.32600000000000001</v>
      </c>
      <c r="I79" s="31">
        <v>0.47799999999999998</v>
      </c>
      <c r="J79" s="31">
        <v>0.80434782599999999</v>
      </c>
      <c r="K79" s="31">
        <v>0</v>
      </c>
      <c r="L79" s="29">
        <f t="shared" si="1"/>
        <v>3.26</v>
      </c>
    </row>
    <row r="80" spans="1:12" x14ac:dyDescent="0.2">
      <c r="A80">
        <v>3225</v>
      </c>
      <c r="B80" s="43">
        <v>71</v>
      </c>
      <c r="C80" s="43">
        <v>71</v>
      </c>
      <c r="D80" s="43">
        <v>32</v>
      </c>
      <c r="E80" s="31">
        <v>0.45100000000000001</v>
      </c>
      <c r="F80" s="31">
        <v>0.22500000000000001</v>
      </c>
      <c r="G80" s="31">
        <v>0.32400000000000001</v>
      </c>
      <c r="H80" s="31">
        <v>0.29599999999999999</v>
      </c>
      <c r="I80" s="31">
        <v>0.155</v>
      </c>
      <c r="J80" s="31">
        <v>0.45070422500000001</v>
      </c>
      <c r="K80" s="31">
        <v>0</v>
      </c>
      <c r="L80" s="29">
        <f t="shared" si="1"/>
        <v>2.3809999999999998</v>
      </c>
    </row>
    <row r="81" spans="1:12" x14ac:dyDescent="0.2">
      <c r="A81">
        <v>3436</v>
      </c>
      <c r="B81" s="43">
        <v>113</v>
      </c>
      <c r="C81" s="43">
        <v>113</v>
      </c>
      <c r="D81" s="43">
        <v>108</v>
      </c>
      <c r="E81" s="31">
        <v>0.95599999999999996</v>
      </c>
      <c r="F81" s="31">
        <v>0</v>
      </c>
      <c r="G81" s="31">
        <v>4.3999999999999997E-2</v>
      </c>
      <c r="H81" s="31">
        <v>0.20399999999999999</v>
      </c>
      <c r="I81" s="31">
        <v>0.752</v>
      </c>
      <c r="J81" s="31">
        <v>0.95575221200000005</v>
      </c>
      <c r="K81" s="31">
        <v>0</v>
      </c>
      <c r="L81" s="29">
        <f t="shared" si="1"/>
        <v>3.7080000000000002</v>
      </c>
    </row>
    <row r="82" spans="1:12" x14ac:dyDescent="0.2">
      <c r="A82">
        <v>3437</v>
      </c>
      <c r="B82" s="43">
        <v>98</v>
      </c>
      <c r="C82" s="43">
        <v>98</v>
      </c>
      <c r="D82" s="43">
        <v>74</v>
      </c>
      <c r="E82" s="31">
        <v>0.755</v>
      </c>
      <c r="F82" s="31">
        <v>0.10199999999999999</v>
      </c>
      <c r="G82" s="31">
        <v>0.13300000000000001</v>
      </c>
      <c r="H82" s="31">
        <v>0.33700000000000002</v>
      </c>
      <c r="I82" s="31">
        <v>0.41799999999999998</v>
      </c>
      <c r="J82" s="31">
        <v>0.76288659800000003</v>
      </c>
      <c r="K82" s="31">
        <v>0.01</v>
      </c>
      <c r="L82" s="29">
        <f t="shared" si="1"/>
        <v>3.081818181818182</v>
      </c>
    </row>
    <row r="83" spans="1:12" x14ac:dyDescent="0.2">
      <c r="A83">
        <v>3486</v>
      </c>
      <c r="B83" s="43">
        <v>420</v>
      </c>
      <c r="C83" s="43">
        <v>420</v>
      </c>
      <c r="D83" s="43">
        <v>342</v>
      </c>
      <c r="E83" s="31">
        <v>0.81399999999999995</v>
      </c>
      <c r="F83" s="31">
        <v>5.7000000000000002E-2</v>
      </c>
      <c r="G83" s="31">
        <v>0.06</v>
      </c>
      <c r="H83" s="31">
        <v>0.31</v>
      </c>
      <c r="I83" s="31">
        <v>0.505</v>
      </c>
      <c r="J83" s="31">
        <v>0.87468030699999999</v>
      </c>
      <c r="K83" s="31">
        <v>6.9000000000000006E-2</v>
      </c>
      <c r="L83" s="29">
        <f t="shared" si="1"/>
        <v>3.3587540279269597</v>
      </c>
    </row>
    <row r="84" spans="1:12" x14ac:dyDescent="0.2">
      <c r="A84">
        <v>3631</v>
      </c>
      <c r="B84" s="43">
        <v>342</v>
      </c>
      <c r="C84" s="43">
        <v>342</v>
      </c>
      <c r="D84" s="43">
        <v>257</v>
      </c>
      <c r="E84" s="31">
        <v>0.751</v>
      </c>
      <c r="F84" s="31">
        <v>8.7999999999999995E-2</v>
      </c>
      <c r="G84" s="31">
        <v>0.126</v>
      </c>
      <c r="H84" s="31">
        <v>0.184</v>
      </c>
      <c r="I84" s="31">
        <v>0.56699999999999995</v>
      </c>
      <c r="J84" s="31">
        <v>0.77878787900000002</v>
      </c>
      <c r="K84" s="31">
        <v>3.5000000000000003E-2</v>
      </c>
      <c r="L84" s="29">
        <f t="shared" si="1"/>
        <v>3.2746113989637302</v>
      </c>
    </row>
    <row r="85" spans="1:12" x14ac:dyDescent="0.2">
      <c r="A85">
        <v>3168</v>
      </c>
      <c r="B85" s="43">
        <v>61</v>
      </c>
      <c r="C85" s="43">
        <v>61</v>
      </c>
      <c r="D85" s="43">
        <v>43</v>
      </c>
      <c r="E85" s="31">
        <v>0.70499999999999996</v>
      </c>
      <c r="F85" s="31">
        <v>9.8000000000000004E-2</v>
      </c>
      <c r="G85" s="31">
        <v>0.18</v>
      </c>
      <c r="H85" s="31">
        <v>0.34399999999999997</v>
      </c>
      <c r="I85" s="31">
        <v>0.36099999999999999</v>
      </c>
      <c r="J85" s="31">
        <v>0.71666666700000003</v>
      </c>
      <c r="K85" s="31">
        <v>1.6E-2</v>
      </c>
      <c r="L85" s="29">
        <f t="shared" si="1"/>
        <v>2.9817073170731709</v>
      </c>
    </row>
    <row r="86" spans="1:12" x14ac:dyDescent="0.2">
      <c r="A86">
        <v>3224</v>
      </c>
      <c r="B86" s="43">
        <v>83</v>
      </c>
      <c r="C86" s="43">
        <v>83</v>
      </c>
      <c r="D86" s="43">
        <v>63</v>
      </c>
      <c r="E86" s="31">
        <v>0.75900000000000001</v>
      </c>
      <c r="F86" s="31">
        <v>7.1999999999999995E-2</v>
      </c>
      <c r="G86" s="31">
        <v>0.13300000000000001</v>
      </c>
      <c r="H86" s="31">
        <v>0.30099999999999999</v>
      </c>
      <c r="I86" s="31">
        <v>0.45800000000000002</v>
      </c>
      <c r="J86" s="31">
        <v>0.78749999999999998</v>
      </c>
      <c r="K86" s="31">
        <v>3.5999999999999997E-2</v>
      </c>
      <c r="L86" s="29">
        <f t="shared" si="1"/>
        <v>3.1877593360995857</v>
      </c>
    </row>
    <row r="87" spans="1:12" x14ac:dyDescent="0.2">
      <c r="A87">
        <v>3282</v>
      </c>
      <c r="B87" s="43">
        <v>315</v>
      </c>
      <c r="C87" s="43">
        <v>315</v>
      </c>
      <c r="D87" s="43">
        <v>89</v>
      </c>
      <c r="E87" s="31">
        <v>0.28299999999999997</v>
      </c>
      <c r="F87" s="31">
        <v>7.2999999999999995E-2</v>
      </c>
      <c r="G87" s="31">
        <v>4.8000000000000001E-2</v>
      </c>
      <c r="H87" s="31">
        <v>0.14599999999999999</v>
      </c>
      <c r="I87" s="31">
        <v>0.13700000000000001</v>
      </c>
      <c r="J87" s="31">
        <v>0.700787402</v>
      </c>
      <c r="K87" s="31">
        <v>0.59699999999999998</v>
      </c>
      <c r="L87" s="29">
        <f t="shared" si="1"/>
        <v>2.8660049627791562</v>
      </c>
    </row>
    <row r="88" spans="1:12" x14ac:dyDescent="0.2">
      <c r="A88">
        <v>3339</v>
      </c>
      <c r="B88" s="43">
        <v>64</v>
      </c>
      <c r="C88" s="43">
        <v>64</v>
      </c>
      <c r="D88" s="43">
        <v>24</v>
      </c>
      <c r="E88" s="31">
        <v>0.375</v>
      </c>
      <c r="F88" s="31">
        <v>0.35899999999999999</v>
      </c>
      <c r="G88" s="31">
        <v>0.23400000000000001</v>
      </c>
      <c r="H88" s="31">
        <v>0.23400000000000001</v>
      </c>
      <c r="I88" s="31">
        <v>0.14099999999999999</v>
      </c>
      <c r="J88" s="31">
        <v>0.38709677399999998</v>
      </c>
      <c r="K88" s="31">
        <v>3.1E-2</v>
      </c>
      <c r="L88" s="29">
        <f t="shared" si="1"/>
        <v>2.1599587203302373</v>
      </c>
    </row>
    <row r="89" spans="1:12" x14ac:dyDescent="0.2">
      <c r="A89">
        <v>3789</v>
      </c>
      <c r="B89" s="43">
        <v>154</v>
      </c>
      <c r="C89" s="43">
        <v>154</v>
      </c>
      <c r="D89" s="43">
        <v>141</v>
      </c>
      <c r="E89" s="31">
        <v>0.91600000000000004</v>
      </c>
      <c r="F89" s="31">
        <v>3.2000000000000001E-2</v>
      </c>
      <c r="G89" s="31">
        <v>5.1999999999999998E-2</v>
      </c>
      <c r="H89" s="31">
        <v>0.26</v>
      </c>
      <c r="I89" s="31">
        <v>0.65600000000000003</v>
      </c>
      <c r="J89" s="31">
        <v>0.91558441599999996</v>
      </c>
      <c r="K89" s="31">
        <v>0</v>
      </c>
      <c r="L89" s="29">
        <f t="shared" si="1"/>
        <v>3.54</v>
      </c>
    </row>
    <row r="90" spans="1:12" x14ac:dyDescent="0.2">
      <c r="A90">
        <v>3634</v>
      </c>
      <c r="B90" s="43">
        <v>162</v>
      </c>
      <c r="C90" s="43">
        <v>162</v>
      </c>
      <c r="D90" s="43">
        <v>135</v>
      </c>
      <c r="E90" s="31">
        <v>0.83299999999999996</v>
      </c>
      <c r="F90" s="31">
        <v>6.8000000000000005E-2</v>
      </c>
      <c r="G90" s="31">
        <v>7.3999999999999996E-2</v>
      </c>
      <c r="H90" s="31">
        <v>0.22800000000000001</v>
      </c>
      <c r="I90" s="31">
        <v>0.60499999999999998</v>
      </c>
      <c r="J90" s="31">
        <v>0.85443038000000004</v>
      </c>
      <c r="K90" s="31">
        <v>2.5000000000000001E-2</v>
      </c>
      <c r="L90" s="29">
        <f t="shared" si="1"/>
        <v>3.405128205128205</v>
      </c>
    </row>
    <row r="91" spans="1:12" x14ac:dyDescent="0.2">
      <c r="A91">
        <v>3100</v>
      </c>
      <c r="B91" s="43">
        <v>60</v>
      </c>
      <c r="C91" s="43">
        <v>60</v>
      </c>
      <c r="D91" s="43">
        <v>18</v>
      </c>
      <c r="E91" s="31">
        <v>0.3</v>
      </c>
      <c r="F91" s="31">
        <v>0.35</v>
      </c>
      <c r="G91" s="31">
        <v>0.35</v>
      </c>
      <c r="H91" s="31">
        <v>0.16700000000000001</v>
      </c>
      <c r="I91" s="31">
        <v>0.13300000000000001</v>
      </c>
      <c r="J91" s="31">
        <v>0.3</v>
      </c>
      <c r="K91" s="31">
        <v>0</v>
      </c>
      <c r="L91" s="29">
        <f t="shared" si="1"/>
        <v>2.0829999999999997</v>
      </c>
    </row>
    <row r="92" spans="1:12" x14ac:dyDescent="0.2">
      <c r="A92">
        <v>3435</v>
      </c>
      <c r="B92" s="43">
        <v>241</v>
      </c>
      <c r="C92" s="43">
        <v>241</v>
      </c>
      <c r="D92" s="43">
        <v>172</v>
      </c>
      <c r="E92" s="31">
        <v>0.71399999999999997</v>
      </c>
      <c r="F92" s="31">
        <v>9.0999999999999998E-2</v>
      </c>
      <c r="G92" s="31">
        <v>0.17399999999999999</v>
      </c>
      <c r="H92" s="31">
        <v>0.28599999999999998</v>
      </c>
      <c r="I92" s="31">
        <v>0.42699999999999999</v>
      </c>
      <c r="J92" s="31">
        <v>0.728813559</v>
      </c>
      <c r="K92" s="31">
        <v>2.1000000000000001E-2</v>
      </c>
      <c r="L92" s="29">
        <f t="shared" si="1"/>
        <v>3.0694586312563841</v>
      </c>
    </row>
    <row r="93" spans="1:12" x14ac:dyDescent="0.2">
      <c r="A93">
        <v>3283</v>
      </c>
      <c r="B93" s="43">
        <v>353</v>
      </c>
      <c r="C93" s="43">
        <v>353</v>
      </c>
      <c r="D93" s="43">
        <v>297</v>
      </c>
      <c r="E93" s="31">
        <v>0.84099999999999997</v>
      </c>
      <c r="F93" s="31">
        <v>6.2E-2</v>
      </c>
      <c r="G93" s="31">
        <v>9.2999999999999999E-2</v>
      </c>
      <c r="H93" s="31">
        <v>0.317</v>
      </c>
      <c r="I93" s="31">
        <v>0.52400000000000002</v>
      </c>
      <c r="J93" s="31">
        <v>0.84375</v>
      </c>
      <c r="K93" s="31">
        <v>3.0000000000000001E-3</v>
      </c>
      <c r="L93" s="29">
        <f t="shared" si="1"/>
        <v>3.3049147442326978</v>
      </c>
    </row>
    <row r="94" spans="1:12" x14ac:dyDescent="0.2">
      <c r="A94">
        <v>5508</v>
      </c>
      <c r="E94" s="31">
        <v>0.53300000000000003</v>
      </c>
      <c r="F94" s="31">
        <v>0.222</v>
      </c>
      <c r="G94" s="31">
        <v>0.24399999999999999</v>
      </c>
      <c r="H94" s="31">
        <v>0.311</v>
      </c>
      <c r="I94" s="31">
        <v>0.222</v>
      </c>
      <c r="J94" s="31">
        <v>0.53333333299999997</v>
      </c>
      <c r="K94" s="31">
        <v>0</v>
      </c>
      <c r="L94" s="29">
        <f t="shared" si="1"/>
        <v>2.5310000000000001</v>
      </c>
    </row>
    <row r="95" spans="1:12" x14ac:dyDescent="0.2">
      <c r="A95">
        <v>3167</v>
      </c>
      <c r="B95" s="43">
        <v>69</v>
      </c>
      <c r="C95" s="43">
        <v>69</v>
      </c>
      <c r="D95" s="43">
        <v>56</v>
      </c>
      <c r="E95" s="31">
        <v>0.81200000000000006</v>
      </c>
      <c r="F95" s="31">
        <v>0.11600000000000001</v>
      </c>
      <c r="G95" s="31">
        <v>7.1999999999999995E-2</v>
      </c>
      <c r="H95" s="31">
        <v>0.36199999999999999</v>
      </c>
      <c r="I95" s="31">
        <v>0.44900000000000001</v>
      </c>
      <c r="J95" s="31">
        <v>0.81159420299999996</v>
      </c>
      <c r="K95" s="31">
        <v>0</v>
      </c>
      <c r="L95" s="29">
        <f t="shared" si="1"/>
        <v>3.1419999999999999</v>
      </c>
    </row>
    <row r="96" spans="1:12" x14ac:dyDescent="0.2">
      <c r="A96">
        <v>3200</v>
      </c>
      <c r="B96" s="43">
        <v>46</v>
      </c>
      <c r="C96" s="43">
        <v>46</v>
      </c>
      <c r="D96" s="43">
        <v>16</v>
      </c>
      <c r="E96" s="31">
        <v>0.34799999999999998</v>
      </c>
      <c r="F96" s="31">
        <v>0.34799999999999998</v>
      </c>
      <c r="G96" s="31">
        <v>0.28299999999999997</v>
      </c>
      <c r="H96" s="31">
        <v>0.23899999999999999</v>
      </c>
      <c r="I96" s="31">
        <v>0.109</v>
      </c>
      <c r="J96" s="31">
        <v>0.35555555599999999</v>
      </c>
      <c r="K96" s="31">
        <v>2.1999999999999999E-2</v>
      </c>
      <c r="L96" s="29">
        <f t="shared" si="1"/>
        <v>2.113496932515337</v>
      </c>
    </row>
    <row r="97" spans="1:12" x14ac:dyDescent="0.2">
      <c r="A97">
        <v>2553</v>
      </c>
      <c r="B97" s="43">
        <v>275</v>
      </c>
      <c r="C97" s="43">
        <v>275</v>
      </c>
      <c r="D97" s="43">
        <v>88</v>
      </c>
      <c r="E97" s="31">
        <v>0.32</v>
      </c>
      <c r="F97" s="31">
        <v>0.04</v>
      </c>
      <c r="G97" s="31">
        <v>4.7E-2</v>
      </c>
      <c r="H97" s="31">
        <v>0.17100000000000001</v>
      </c>
      <c r="I97" s="31">
        <v>0.14899999999999999</v>
      </c>
      <c r="J97" s="31">
        <v>0.78571428600000004</v>
      </c>
      <c r="K97" s="31">
        <v>0.59299999999999997</v>
      </c>
      <c r="L97" s="29">
        <f t="shared" si="1"/>
        <v>3.0540540540540535</v>
      </c>
    </row>
    <row r="98" spans="1:12" x14ac:dyDescent="0.2">
      <c r="A98">
        <v>2431</v>
      </c>
      <c r="B98" s="43">
        <v>51</v>
      </c>
      <c r="C98" s="43">
        <v>51</v>
      </c>
      <c r="D98" s="43">
        <v>20</v>
      </c>
      <c r="E98" s="31">
        <v>0.39200000000000002</v>
      </c>
      <c r="F98" s="31">
        <v>0.39200000000000002</v>
      </c>
      <c r="G98" s="31">
        <v>0.19600000000000001</v>
      </c>
      <c r="H98" s="31">
        <v>0.255</v>
      </c>
      <c r="I98" s="31">
        <v>0.13700000000000001</v>
      </c>
      <c r="J98" s="31">
        <v>0.4</v>
      </c>
      <c r="K98" s="31">
        <v>0.02</v>
      </c>
      <c r="L98" s="29">
        <f t="shared" si="1"/>
        <v>2.1397959183673469</v>
      </c>
    </row>
    <row r="99" spans="1:12" x14ac:dyDescent="0.2">
      <c r="A99">
        <v>2817</v>
      </c>
      <c r="B99" s="43">
        <v>50</v>
      </c>
      <c r="C99" s="43">
        <v>50</v>
      </c>
      <c r="D99" s="43">
        <v>21</v>
      </c>
      <c r="E99" s="31">
        <v>0.42</v>
      </c>
      <c r="F99" s="31">
        <v>0.3</v>
      </c>
      <c r="G99" s="31">
        <v>0.28000000000000003</v>
      </c>
      <c r="H99" s="31">
        <v>0.2</v>
      </c>
      <c r="I99" s="31">
        <v>0.22</v>
      </c>
      <c r="J99" s="31">
        <v>0.42</v>
      </c>
      <c r="K99" s="31">
        <v>0</v>
      </c>
      <c r="L99" s="29">
        <f t="shared" si="1"/>
        <v>2.3400000000000003</v>
      </c>
    </row>
    <row r="100" spans="1:12" x14ac:dyDescent="0.2">
      <c r="A100">
        <v>2365</v>
      </c>
      <c r="B100" s="43">
        <v>42</v>
      </c>
      <c r="C100" s="43">
        <v>42</v>
      </c>
      <c r="D100" s="43">
        <v>38</v>
      </c>
      <c r="E100" s="31">
        <v>0.90500000000000003</v>
      </c>
      <c r="F100" s="31">
        <v>2.4E-2</v>
      </c>
      <c r="G100" s="31">
        <v>4.8000000000000001E-2</v>
      </c>
      <c r="H100" s="31">
        <v>0.47599999999999998</v>
      </c>
      <c r="I100" s="31">
        <v>0.42899999999999999</v>
      </c>
      <c r="J100" s="31">
        <v>0.92682926799999998</v>
      </c>
      <c r="K100" s="31">
        <v>2.4E-2</v>
      </c>
      <c r="L100" s="29">
        <f t="shared" si="1"/>
        <v>3.3442622950819674</v>
      </c>
    </row>
    <row r="101" spans="1:12" x14ac:dyDescent="0.2">
      <c r="A101">
        <v>5239</v>
      </c>
      <c r="B101" s="43">
        <v>52</v>
      </c>
      <c r="C101" s="43">
        <v>52</v>
      </c>
      <c r="D101" s="43">
        <v>14</v>
      </c>
      <c r="E101" s="31">
        <v>0.26900000000000002</v>
      </c>
      <c r="F101" s="31">
        <v>0.442</v>
      </c>
      <c r="G101" s="31">
        <v>0.28799999999999998</v>
      </c>
      <c r="H101" s="31">
        <v>0.17299999999999999</v>
      </c>
      <c r="I101" s="31">
        <v>9.6000000000000002E-2</v>
      </c>
      <c r="J101" s="31">
        <v>0.26923076899999998</v>
      </c>
      <c r="K101" s="31">
        <v>0</v>
      </c>
      <c r="L101" s="29">
        <f t="shared" si="1"/>
        <v>1.9209999999999998</v>
      </c>
    </row>
    <row r="102" spans="1:12" x14ac:dyDescent="0.2">
      <c r="A102">
        <v>2066</v>
      </c>
      <c r="B102" s="43">
        <v>213</v>
      </c>
      <c r="C102" s="43">
        <v>213</v>
      </c>
      <c r="D102" s="43">
        <v>143</v>
      </c>
      <c r="E102" s="31">
        <v>0.67100000000000004</v>
      </c>
      <c r="F102" s="31">
        <v>7.4999999999999997E-2</v>
      </c>
      <c r="G102" s="31">
        <v>0.23499999999999999</v>
      </c>
      <c r="H102" s="31">
        <v>0.32400000000000001</v>
      </c>
      <c r="I102" s="31">
        <v>0.34699999999999998</v>
      </c>
      <c r="J102" s="31">
        <v>0.68421052599999999</v>
      </c>
      <c r="K102" s="31">
        <v>1.9E-2</v>
      </c>
      <c r="L102" s="29">
        <f t="shared" si="1"/>
        <v>2.9612640163098876</v>
      </c>
    </row>
    <row r="103" spans="1:12" x14ac:dyDescent="0.2">
      <c r="A103">
        <v>2262</v>
      </c>
      <c r="B103" s="43">
        <v>83</v>
      </c>
      <c r="C103" s="43">
        <v>83</v>
      </c>
      <c r="D103" s="43">
        <v>52</v>
      </c>
      <c r="E103" s="31">
        <v>0.627</v>
      </c>
      <c r="F103" s="31">
        <v>0.12</v>
      </c>
      <c r="G103" s="31">
        <v>0.24099999999999999</v>
      </c>
      <c r="H103" s="31">
        <v>0.44600000000000001</v>
      </c>
      <c r="I103" s="31">
        <v>0.18099999999999999</v>
      </c>
      <c r="J103" s="31">
        <v>0.634146341</v>
      </c>
      <c r="K103" s="31">
        <v>1.2E-2</v>
      </c>
      <c r="L103" s="29">
        <f t="shared" si="1"/>
        <v>2.6963562753036436</v>
      </c>
    </row>
    <row r="104" spans="1:12" x14ac:dyDescent="0.2">
      <c r="A104">
        <v>3134</v>
      </c>
      <c r="B104" s="43">
        <v>71</v>
      </c>
      <c r="C104" s="43">
        <v>71</v>
      </c>
      <c r="D104" s="43">
        <v>54</v>
      </c>
      <c r="E104" s="31">
        <v>0.76100000000000001</v>
      </c>
      <c r="F104" s="31">
        <v>0.14099999999999999</v>
      </c>
      <c r="G104" s="31">
        <v>9.9000000000000005E-2</v>
      </c>
      <c r="H104" s="31">
        <v>0.50700000000000001</v>
      </c>
      <c r="I104" s="31">
        <v>0.254</v>
      </c>
      <c r="J104" s="31">
        <v>0.76056338000000001</v>
      </c>
      <c r="K104" s="31">
        <v>0</v>
      </c>
      <c r="L104" s="29">
        <f t="shared" si="1"/>
        <v>2.8759999999999999</v>
      </c>
    </row>
    <row r="105" spans="1:12" x14ac:dyDescent="0.2">
      <c r="A105">
        <v>4442</v>
      </c>
      <c r="B105" s="43">
        <v>180</v>
      </c>
      <c r="C105" s="43">
        <v>180</v>
      </c>
      <c r="D105" s="43">
        <v>84</v>
      </c>
      <c r="E105" s="31">
        <v>0.46700000000000003</v>
      </c>
      <c r="F105" s="31">
        <v>0.28899999999999998</v>
      </c>
      <c r="G105" s="31">
        <v>0.222</v>
      </c>
      <c r="H105" s="31">
        <v>0.3</v>
      </c>
      <c r="I105" s="31">
        <v>0.16700000000000001</v>
      </c>
      <c r="J105" s="31">
        <v>0.47727272700000001</v>
      </c>
      <c r="K105" s="31">
        <v>2.1999999999999999E-2</v>
      </c>
      <c r="L105" s="29">
        <f t="shared" si="1"/>
        <v>2.3527607361963194</v>
      </c>
    </row>
    <row r="106" spans="1:12" x14ac:dyDescent="0.2">
      <c r="A106">
        <v>2225</v>
      </c>
      <c r="B106" s="43">
        <v>54</v>
      </c>
      <c r="C106" s="43">
        <v>54</v>
      </c>
      <c r="D106" s="43">
        <v>39</v>
      </c>
      <c r="E106" s="31">
        <v>0.72199999999999998</v>
      </c>
      <c r="F106" s="31">
        <v>9.2999999999999999E-2</v>
      </c>
      <c r="G106" s="31">
        <v>0.16700000000000001</v>
      </c>
      <c r="H106" s="31">
        <v>0.33300000000000002</v>
      </c>
      <c r="I106" s="31">
        <v>0.38900000000000001</v>
      </c>
      <c r="J106" s="31">
        <v>0.73584905700000003</v>
      </c>
      <c r="K106" s="31">
        <v>1.9E-2</v>
      </c>
      <c r="L106" s="29">
        <f t="shared" si="1"/>
        <v>3.0397553516819573</v>
      </c>
    </row>
    <row r="107" spans="1:12" x14ac:dyDescent="0.2">
      <c r="A107">
        <v>4571</v>
      </c>
      <c r="B107" s="43">
        <v>77</v>
      </c>
      <c r="C107" s="43">
        <v>77</v>
      </c>
      <c r="D107" s="43">
        <v>39</v>
      </c>
      <c r="E107" s="31">
        <v>0.50600000000000001</v>
      </c>
      <c r="F107" s="31">
        <v>0.19500000000000001</v>
      </c>
      <c r="G107" s="31">
        <v>0.29899999999999999</v>
      </c>
      <c r="H107" s="31">
        <v>0.35099999999999998</v>
      </c>
      <c r="I107" s="31">
        <v>0.156</v>
      </c>
      <c r="J107" s="31">
        <v>0.50649350599999998</v>
      </c>
      <c r="K107" s="31">
        <v>0</v>
      </c>
      <c r="L107" s="29">
        <f t="shared" si="1"/>
        <v>2.4699999999999998</v>
      </c>
    </row>
    <row r="108" spans="1:12" x14ac:dyDescent="0.2">
      <c r="A108">
        <v>1647</v>
      </c>
      <c r="B108" s="43">
        <v>47</v>
      </c>
      <c r="C108" s="43">
        <v>47</v>
      </c>
      <c r="D108" s="43">
        <v>13</v>
      </c>
      <c r="E108" s="31">
        <v>0.27700000000000002</v>
      </c>
      <c r="F108" s="31">
        <v>0.34</v>
      </c>
      <c r="G108" s="31">
        <v>0.23400000000000001</v>
      </c>
      <c r="H108" s="31">
        <v>0.21299999999999999</v>
      </c>
      <c r="I108" s="31">
        <v>6.4000000000000001E-2</v>
      </c>
      <c r="J108" s="31">
        <v>0.32500000000000001</v>
      </c>
      <c r="K108" s="31">
        <v>0.14899999999999999</v>
      </c>
      <c r="L108" s="29">
        <f t="shared" si="1"/>
        <v>2.0011750881316099</v>
      </c>
    </row>
    <row r="109" spans="1:12" x14ac:dyDescent="0.2">
      <c r="A109">
        <v>3202</v>
      </c>
      <c r="B109" s="43">
        <v>58</v>
      </c>
      <c r="C109" s="43">
        <v>58</v>
      </c>
      <c r="D109" s="43">
        <v>34</v>
      </c>
      <c r="E109" s="31">
        <v>0.58599999999999997</v>
      </c>
      <c r="F109" s="31">
        <v>0.17199999999999999</v>
      </c>
      <c r="G109" s="31">
        <v>0.20699999999999999</v>
      </c>
      <c r="H109" s="31">
        <v>0.29299999999999998</v>
      </c>
      <c r="I109" s="31">
        <v>0.29299999999999998</v>
      </c>
      <c r="J109" s="31">
        <v>0.60714285700000004</v>
      </c>
      <c r="K109" s="31">
        <v>3.4000000000000002E-2</v>
      </c>
      <c r="L109" s="29">
        <f t="shared" si="1"/>
        <v>2.7298136645962727</v>
      </c>
    </row>
    <row r="110" spans="1:12" x14ac:dyDescent="0.2">
      <c r="A110">
        <v>2067</v>
      </c>
      <c r="B110" s="43">
        <v>68</v>
      </c>
      <c r="C110" s="43">
        <v>68</v>
      </c>
      <c r="D110" s="43">
        <v>32</v>
      </c>
      <c r="E110" s="31">
        <v>0.47099999999999997</v>
      </c>
      <c r="F110" s="31">
        <v>0.16200000000000001</v>
      </c>
      <c r="G110" s="31">
        <v>0.33800000000000002</v>
      </c>
      <c r="H110" s="31">
        <v>0.35299999999999998</v>
      </c>
      <c r="I110" s="31">
        <v>0.11799999999999999</v>
      </c>
      <c r="J110" s="31">
        <v>0.484848485</v>
      </c>
      <c r="K110" s="31">
        <v>2.9000000000000001E-2</v>
      </c>
      <c r="L110" s="29">
        <f t="shared" si="1"/>
        <v>2.4397528321318225</v>
      </c>
    </row>
    <row r="111" spans="1:12" x14ac:dyDescent="0.2">
      <c r="A111">
        <v>3576</v>
      </c>
      <c r="B111" s="43">
        <v>259</v>
      </c>
      <c r="C111" s="43">
        <v>259</v>
      </c>
      <c r="D111" s="43">
        <v>102</v>
      </c>
      <c r="E111" s="31">
        <v>0.39400000000000002</v>
      </c>
      <c r="F111" s="31">
        <v>3.9E-2</v>
      </c>
      <c r="G111" s="31">
        <v>3.5000000000000003E-2</v>
      </c>
      <c r="H111" s="31">
        <v>0.17399999999999999</v>
      </c>
      <c r="I111" s="31">
        <v>0.22</v>
      </c>
      <c r="J111" s="31">
        <v>0.84297520699999995</v>
      </c>
      <c r="K111" s="31">
        <v>0.53300000000000003</v>
      </c>
      <c r="L111" s="29">
        <f t="shared" si="1"/>
        <v>3.2355460385438977</v>
      </c>
    </row>
    <row r="112" spans="1:12" x14ac:dyDescent="0.2">
      <c r="A112">
        <v>3201</v>
      </c>
      <c r="B112" s="43">
        <v>214</v>
      </c>
      <c r="C112" s="43">
        <v>214</v>
      </c>
      <c r="D112" s="43">
        <v>100</v>
      </c>
      <c r="E112" s="31">
        <v>0.46700000000000003</v>
      </c>
      <c r="F112" s="31">
        <v>0.28499999999999998</v>
      </c>
      <c r="G112" s="31">
        <v>0.22</v>
      </c>
      <c r="H112" s="31">
        <v>0.313</v>
      </c>
      <c r="I112" s="31">
        <v>0.154</v>
      </c>
      <c r="J112" s="31">
        <v>0.48076923100000002</v>
      </c>
      <c r="K112" s="31">
        <v>2.8000000000000001E-2</v>
      </c>
      <c r="L112" s="29">
        <f t="shared" si="1"/>
        <v>2.3456790123456792</v>
      </c>
    </row>
    <row r="113" spans="1:12" x14ac:dyDescent="0.2">
      <c r="A113">
        <v>2175</v>
      </c>
      <c r="B113" s="43">
        <v>96</v>
      </c>
      <c r="C113" s="43">
        <v>96</v>
      </c>
      <c r="D113" s="43">
        <v>74</v>
      </c>
      <c r="E113" s="31">
        <v>0.77100000000000002</v>
      </c>
      <c r="F113" s="31">
        <v>5.1999999999999998E-2</v>
      </c>
      <c r="G113" s="31">
        <v>0.17699999999999999</v>
      </c>
      <c r="H113" s="31">
        <v>0.40600000000000003</v>
      </c>
      <c r="I113" s="31">
        <v>0.36499999999999999</v>
      </c>
      <c r="J113" s="31">
        <v>0.77083333300000001</v>
      </c>
      <c r="K113" s="31">
        <v>0</v>
      </c>
      <c r="L113" s="29">
        <f t="shared" si="1"/>
        <v>3.0839999999999996</v>
      </c>
    </row>
    <row r="114" spans="1:12" x14ac:dyDescent="0.2">
      <c r="A114">
        <v>4515</v>
      </c>
      <c r="B114" s="43">
        <v>273</v>
      </c>
      <c r="C114" s="43">
        <v>273</v>
      </c>
      <c r="D114" s="43">
        <v>96</v>
      </c>
      <c r="E114" s="31">
        <v>0.35199999999999998</v>
      </c>
      <c r="F114" s="31">
        <v>0.20899999999999999</v>
      </c>
      <c r="G114" s="31">
        <v>0.10299999999999999</v>
      </c>
      <c r="H114" s="31">
        <v>0.23100000000000001</v>
      </c>
      <c r="I114" s="31">
        <v>0.121</v>
      </c>
      <c r="J114" s="31">
        <v>0.53038673999999997</v>
      </c>
      <c r="K114" s="31">
        <v>0.33700000000000002</v>
      </c>
      <c r="L114" s="29">
        <f t="shared" si="1"/>
        <v>2.4012066365007541</v>
      </c>
    </row>
    <row r="115" spans="1:12" x14ac:dyDescent="0.2">
      <c r="A115">
        <v>2387</v>
      </c>
      <c r="B115" s="43">
        <v>50</v>
      </c>
      <c r="C115" s="43">
        <v>50</v>
      </c>
      <c r="D115" s="43">
        <v>26</v>
      </c>
      <c r="E115" s="31">
        <v>0.52</v>
      </c>
      <c r="F115" s="31">
        <v>0.18</v>
      </c>
      <c r="G115" s="31">
        <v>0.3</v>
      </c>
      <c r="H115" s="31">
        <v>0.28000000000000003</v>
      </c>
      <c r="I115" s="31">
        <v>0.24</v>
      </c>
      <c r="J115" s="31">
        <v>0.52</v>
      </c>
      <c r="K115" s="31">
        <v>0</v>
      </c>
      <c r="L115" s="29">
        <f t="shared" si="1"/>
        <v>2.58</v>
      </c>
    </row>
    <row r="116" spans="1:12" x14ac:dyDescent="0.2">
      <c r="A116">
        <v>5125</v>
      </c>
      <c r="B116" s="43">
        <v>79</v>
      </c>
      <c r="C116" s="43">
        <v>79</v>
      </c>
      <c r="D116" s="43">
        <v>53</v>
      </c>
      <c r="E116" s="31">
        <v>0.67100000000000004</v>
      </c>
      <c r="F116" s="31">
        <v>0.10100000000000001</v>
      </c>
      <c r="G116" s="31">
        <v>0.19</v>
      </c>
      <c r="H116" s="31">
        <v>0.35399999999999998</v>
      </c>
      <c r="I116" s="31">
        <v>0.316</v>
      </c>
      <c r="J116" s="31">
        <v>0.69736842099999996</v>
      </c>
      <c r="K116" s="31">
        <v>3.7999999999999999E-2</v>
      </c>
      <c r="L116" s="29">
        <f t="shared" si="1"/>
        <v>2.9178794178794174</v>
      </c>
    </row>
    <row r="117" spans="1:12" x14ac:dyDescent="0.2">
      <c r="A117">
        <v>2075</v>
      </c>
      <c r="B117" s="43">
        <v>250</v>
      </c>
      <c r="C117" s="43">
        <v>250</v>
      </c>
      <c r="D117" s="43">
        <v>165</v>
      </c>
      <c r="E117" s="31">
        <v>0.66</v>
      </c>
      <c r="F117" s="31">
        <v>0.14399999999999999</v>
      </c>
      <c r="G117" s="31">
        <v>0.17599999999999999</v>
      </c>
      <c r="H117" s="31">
        <v>0.38400000000000001</v>
      </c>
      <c r="I117" s="31">
        <v>0.27600000000000002</v>
      </c>
      <c r="J117" s="31">
        <v>0.673469388</v>
      </c>
      <c r="K117" s="31">
        <v>0.02</v>
      </c>
      <c r="L117" s="29">
        <f t="shared" si="1"/>
        <v>2.8081632653061228</v>
      </c>
    </row>
    <row r="118" spans="1:12" x14ac:dyDescent="0.2">
      <c r="A118">
        <v>5372</v>
      </c>
      <c r="B118" s="43">
        <v>62</v>
      </c>
      <c r="C118" s="43">
        <v>62</v>
      </c>
      <c r="D118" s="43">
        <v>12</v>
      </c>
      <c r="E118" s="31">
        <v>0.19400000000000001</v>
      </c>
      <c r="F118" s="31">
        <v>0.161</v>
      </c>
      <c r="G118" s="31">
        <v>9.7000000000000003E-2</v>
      </c>
      <c r="H118" s="31">
        <v>0.161</v>
      </c>
      <c r="I118" s="31">
        <v>3.2000000000000001E-2</v>
      </c>
      <c r="J118" s="31">
        <v>0.428571429</v>
      </c>
      <c r="K118" s="31">
        <v>0.54800000000000004</v>
      </c>
      <c r="L118" s="29">
        <f t="shared" si="1"/>
        <v>2.1371681415929205</v>
      </c>
    </row>
    <row r="119" spans="1:12" x14ac:dyDescent="0.2">
      <c r="A119">
        <v>2807</v>
      </c>
      <c r="B119" s="43">
        <v>381</v>
      </c>
      <c r="C119" s="43">
        <v>381</v>
      </c>
      <c r="D119" s="43">
        <v>107</v>
      </c>
      <c r="E119" s="31">
        <v>0.28100000000000003</v>
      </c>
      <c r="F119" s="31">
        <v>0.35199999999999998</v>
      </c>
      <c r="G119" s="31">
        <v>0.19700000000000001</v>
      </c>
      <c r="H119" s="31">
        <v>0.215</v>
      </c>
      <c r="I119" s="31">
        <v>6.6000000000000003E-2</v>
      </c>
      <c r="J119" s="31">
        <v>0.33860759499999998</v>
      </c>
      <c r="K119" s="31">
        <v>0.17100000000000001</v>
      </c>
      <c r="L119" s="29">
        <f t="shared" si="1"/>
        <v>1.9963811821471653</v>
      </c>
    </row>
    <row r="120" spans="1:12" x14ac:dyDescent="0.2">
      <c r="A120">
        <v>3250</v>
      </c>
      <c r="B120" s="43">
        <v>241</v>
      </c>
      <c r="C120" s="43">
        <v>241</v>
      </c>
      <c r="D120" s="43">
        <v>83</v>
      </c>
      <c r="E120" s="31">
        <v>0.34399999999999997</v>
      </c>
      <c r="F120" s="31">
        <v>0.39800000000000002</v>
      </c>
      <c r="G120" s="31">
        <v>0.24099999999999999</v>
      </c>
      <c r="H120" s="31">
        <v>0.22800000000000001</v>
      </c>
      <c r="I120" s="31">
        <v>0.11600000000000001</v>
      </c>
      <c r="J120" s="31">
        <v>0.35021097000000001</v>
      </c>
      <c r="K120" s="31">
        <v>1.7000000000000001E-2</v>
      </c>
      <c r="L120" s="29">
        <f t="shared" si="1"/>
        <v>2.0630722278738558</v>
      </c>
    </row>
    <row r="121" spans="1:12" x14ac:dyDescent="0.2">
      <c r="A121">
        <v>4296</v>
      </c>
      <c r="B121" s="43">
        <v>113</v>
      </c>
      <c r="C121" s="43">
        <v>113</v>
      </c>
      <c r="D121" s="43">
        <v>48</v>
      </c>
      <c r="E121" s="31">
        <v>0.42499999999999999</v>
      </c>
      <c r="F121" s="31">
        <v>0.31</v>
      </c>
      <c r="G121" s="31">
        <v>0.25700000000000001</v>
      </c>
      <c r="H121" s="31">
        <v>0.29199999999999998</v>
      </c>
      <c r="I121" s="31">
        <v>0.13300000000000001</v>
      </c>
      <c r="J121" s="31">
        <v>0.428571429</v>
      </c>
      <c r="K121" s="31">
        <v>8.9999999999999993E-3</v>
      </c>
      <c r="L121" s="29">
        <f t="shared" si="1"/>
        <v>2.2522704339051467</v>
      </c>
    </row>
    <row r="122" spans="1:12" x14ac:dyDescent="0.2">
      <c r="A122">
        <v>4186</v>
      </c>
      <c r="B122" s="43">
        <v>212</v>
      </c>
      <c r="C122" s="43">
        <v>212</v>
      </c>
      <c r="D122" s="43">
        <v>81</v>
      </c>
      <c r="E122" s="31">
        <v>0.38200000000000001</v>
      </c>
      <c r="F122" s="31">
        <v>0.34899999999999998</v>
      </c>
      <c r="G122" s="31">
        <v>0.23100000000000001</v>
      </c>
      <c r="H122" s="31">
        <v>0.245</v>
      </c>
      <c r="I122" s="31">
        <v>0.13700000000000001</v>
      </c>
      <c r="J122" s="31">
        <v>0.39705882399999998</v>
      </c>
      <c r="K122" s="31">
        <v>3.7999999999999999E-2</v>
      </c>
      <c r="L122" s="29">
        <f t="shared" si="1"/>
        <v>2.1767151767151764</v>
      </c>
    </row>
    <row r="123" spans="1:12" x14ac:dyDescent="0.2">
      <c r="A123">
        <v>4331</v>
      </c>
      <c r="B123" s="43">
        <v>82</v>
      </c>
      <c r="C123" s="43">
        <v>82</v>
      </c>
      <c r="D123" s="43">
        <v>52</v>
      </c>
      <c r="E123" s="31">
        <v>0.63400000000000001</v>
      </c>
      <c r="F123" s="31">
        <v>0.19500000000000001</v>
      </c>
      <c r="G123" s="31">
        <v>0.17100000000000001</v>
      </c>
      <c r="H123" s="31">
        <v>0.39</v>
      </c>
      <c r="I123" s="31">
        <v>0.24399999999999999</v>
      </c>
      <c r="J123" s="31">
        <v>0.634146341</v>
      </c>
      <c r="K123" s="31">
        <v>0</v>
      </c>
      <c r="L123" s="29">
        <f t="shared" si="1"/>
        <v>2.6829999999999998</v>
      </c>
    </row>
    <row r="124" spans="1:12" x14ac:dyDescent="0.2">
      <c r="A124">
        <v>1510</v>
      </c>
      <c r="B124" s="43">
        <v>107</v>
      </c>
      <c r="C124" s="43">
        <v>110</v>
      </c>
      <c r="D124" s="43">
        <v>24</v>
      </c>
      <c r="E124" s="31">
        <v>0.218</v>
      </c>
      <c r="F124" s="31">
        <v>0.41099999999999998</v>
      </c>
      <c r="G124" s="31">
        <v>0.16800000000000001</v>
      </c>
      <c r="H124" s="31">
        <v>0.17799999999999999</v>
      </c>
      <c r="I124" s="31">
        <v>1.9E-2</v>
      </c>
      <c r="J124" s="31">
        <v>0.25301204799999999</v>
      </c>
      <c r="K124" s="31">
        <v>0.224</v>
      </c>
      <c r="L124" s="29">
        <f t="shared" si="1"/>
        <v>1.7487113402061858</v>
      </c>
    </row>
    <row r="125" spans="1:12" x14ac:dyDescent="0.2">
      <c r="A125">
        <v>3649</v>
      </c>
      <c r="B125" s="43">
        <v>91</v>
      </c>
      <c r="C125" s="43">
        <v>91</v>
      </c>
      <c r="D125" s="43">
        <v>43</v>
      </c>
      <c r="E125" s="31">
        <v>0.47299999999999998</v>
      </c>
      <c r="F125" s="31">
        <v>0.26400000000000001</v>
      </c>
      <c r="G125" s="31">
        <v>0.24199999999999999</v>
      </c>
      <c r="H125" s="31">
        <v>0.34100000000000003</v>
      </c>
      <c r="I125" s="31">
        <v>0.13200000000000001</v>
      </c>
      <c r="J125" s="31">
        <v>0.48314606700000001</v>
      </c>
      <c r="K125" s="31">
        <v>2.1999999999999999E-2</v>
      </c>
      <c r="L125" s="29">
        <f t="shared" si="1"/>
        <v>2.3507157464212685</v>
      </c>
    </row>
    <row r="126" spans="1:12" x14ac:dyDescent="0.2">
      <c r="A126">
        <v>2576</v>
      </c>
      <c r="B126" s="43">
        <v>118</v>
      </c>
      <c r="C126" s="43">
        <v>118</v>
      </c>
      <c r="D126" s="43">
        <v>57</v>
      </c>
      <c r="E126" s="31">
        <v>0.48299999999999998</v>
      </c>
      <c r="F126" s="31">
        <v>0.28000000000000003</v>
      </c>
      <c r="G126" s="31">
        <v>0.22900000000000001</v>
      </c>
      <c r="H126" s="31">
        <v>0.33100000000000002</v>
      </c>
      <c r="I126" s="31">
        <v>0.153</v>
      </c>
      <c r="J126" s="31">
        <v>0.48717948700000002</v>
      </c>
      <c r="K126" s="31">
        <v>8.0000000000000002E-3</v>
      </c>
      <c r="L126" s="29">
        <f t="shared" si="1"/>
        <v>2.3618951612903225</v>
      </c>
    </row>
    <row r="127" spans="1:12" x14ac:dyDescent="0.2">
      <c r="A127">
        <v>4578</v>
      </c>
      <c r="B127" s="43">
        <v>233</v>
      </c>
      <c r="C127" s="43">
        <v>233</v>
      </c>
      <c r="D127" s="43">
        <v>111</v>
      </c>
      <c r="E127" s="31">
        <v>0.47599999999999998</v>
      </c>
      <c r="F127" s="31">
        <v>0.26600000000000001</v>
      </c>
      <c r="G127" s="31">
        <v>0.25800000000000001</v>
      </c>
      <c r="H127" s="31">
        <v>0.33900000000000002</v>
      </c>
      <c r="I127" s="31">
        <v>0.13700000000000001</v>
      </c>
      <c r="J127" s="31">
        <v>0.47639484999999998</v>
      </c>
      <c r="K127" s="31">
        <v>0</v>
      </c>
      <c r="L127" s="29">
        <f t="shared" si="1"/>
        <v>2.3470000000000004</v>
      </c>
    </row>
    <row r="128" spans="1:12" x14ac:dyDescent="0.2">
      <c r="A128">
        <v>2877</v>
      </c>
      <c r="B128" s="43">
        <v>76</v>
      </c>
      <c r="C128" s="43">
        <v>76</v>
      </c>
      <c r="D128" s="43">
        <v>53</v>
      </c>
      <c r="E128" s="31">
        <v>0.69699999999999995</v>
      </c>
      <c r="F128" s="31">
        <v>9.1999999999999998E-2</v>
      </c>
      <c r="G128" s="31">
        <v>0.184</v>
      </c>
      <c r="H128" s="31">
        <v>0.36799999999999999</v>
      </c>
      <c r="I128" s="31">
        <v>0.32900000000000001</v>
      </c>
      <c r="J128" s="31">
        <v>0.71621621599999996</v>
      </c>
      <c r="K128" s="31">
        <v>2.5999999999999999E-2</v>
      </c>
      <c r="L128" s="29">
        <f t="shared" si="1"/>
        <v>2.9568788501026693</v>
      </c>
    </row>
    <row r="129" spans="1:12" x14ac:dyDescent="0.2">
      <c r="A129">
        <v>4099</v>
      </c>
      <c r="B129" s="43">
        <v>81</v>
      </c>
      <c r="C129" s="43">
        <v>81</v>
      </c>
      <c r="D129" s="43">
        <v>53</v>
      </c>
      <c r="E129" s="31">
        <v>0.65400000000000003</v>
      </c>
      <c r="F129" s="31">
        <v>0.13600000000000001</v>
      </c>
      <c r="G129" s="31">
        <v>0.21</v>
      </c>
      <c r="H129" s="31">
        <v>0.432</v>
      </c>
      <c r="I129" s="31">
        <v>0.222</v>
      </c>
      <c r="J129" s="31">
        <v>0.65432098800000005</v>
      </c>
      <c r="K129" s="31">
        <v>0</v>
      </c>
      <c r="L129" s="29">
        <f t="shared" si="1"/>
        <v>2.74</v>
      </c>
    </row>
    <row r="130" spans="1:12" x14ac:dyDescent="0.2">
      <c r="A130">
        <v>5159</v>
      </c>
      <c r="B130" s="43">
        <v>121</v>
      </c>
      <c r="C130" s="43">
        <v>121</v>
      </c>
      <c r="D130" s="43">
        <v>55</v>
      </c>
      <c r="E130" s="31">
        <v>0.45500000000000002</v>
      </c>
      <c r="F130" s="31">
        <v>0.28100000000000003</v>
      </c>
      <c r="G130" s="31">
        <v>0.248</v>
      </c>
      <c r="H130" s="31">
        <v>0.28899999999999998</v>
      </c>
      <c r="I130" s="31">
        <v>0.16500000000000001</v>
      </c>
      <c r="J130" s="31">
        <v>0.46218487400000002</v>
      </c>
      <c r="K130" s="31">
        <v>1.7000000000000001E-2</v>
      </c>
      <c r="L130" s="29">
        <f t="shared" si="1"/>
        <v>2.3438453713123097</v>
      </c>
    </row>
    <row r="131" spans="1:12" x14ac:dyDescent="0.2">
      <c r="A131">
        <v>4407</v>
      </c>
      <c r="B131" s="43">
        <v>232</v>
      </c>
      <c r="C131" s="43">
        <v>232</v>
      </c>
      <c r="D131" s="43">
        <v>110</v>
      </c>
      <c r="E131" s="31">
        <v>0.47399999999999998</v>
      </c>
      <c r="F131" s="31">
        <v>0.27200000000000002</v>
      </c>
      <c r="G131" s="31">
        <v>0.23699999999999999</v>
      </c>
      <c r="H131" s="31">
        <v>0.29699999999999999</v>
      </c>
      <c r="I131" s="31">
        <v>0.17699999999999999</v>
      </c>
      <c r="J131" s="31">
        <v>0.48245613999999998</v>
      </c>
      <c r="K131" s="31">
        <v>1.7000000000000001E-2</v>
      </c>
      <c r="L131" s="29">
        <f t="shared" ref="L131:L194" si="2">(F131+2*G131+3*H131+4*I131)/(1-K131)</f>
        <v>2.3855544252288907</v>
      </c>
    </row>
    <row r="132" spans="1:12" x14ac:dyDescent="0.2">
      <c r="A132">
        <v>4297</v>
      </c>
      <c r="B132" s="43">
        <v>134</v>
      </c>
      <c r="C132" s="43">
        <v>134</v>
      </c>
      <c r="D132" s="43">
        <v>61</v>
      </c>
      <c r="E132" s="31">
        <v>0.45500000000000002</v>
      </c>
      <c r="F132" s="31">
        <v>0.26900000000000002</v>
      </c>
      <c r="G132" s="31">
        <v>0.26900000000000002</v>
      </c>
      <c r="H132" s="31">
        <v>0.32800000000000001</v>
      </c>
      <c r="I132" s="31">
        <v>0.127</v>
      </c>
      <c r="J132" s="31">
        <v>0.45864661699999998</v>
      </c>
      <c r="K132" s="31">
        <v>7.0000000000000001E-3</v>
      </c>
      <c r="L132" s="29">
        <f t="shared" si="2"/>
        <v>2.3152064451158108</v>
      </c>
    </row>
    <row r="133" spans="1:12" x14ac:dyDescent="0.2">
      <c r="A133">
        <v>5033</v>
      </c>
      <c r="B133" s="43">
        <v>453</v>
      </c>
      <c r="C133" s="43">
        <v>454</v>
      </c>
      <c r="D133" s="43">
        <v>119</v>
      </c>
      <c r="E133" s="31">
        <v>0.26200000000000001</v>
      </c>
      <c r="F133" s="31">
        <v>0.3</v>
      </c>
      <c r="G133" s="31">
        <v>0.18099999999999999</v>
      </c>
      <c r="H133" s="31">
        <v>0.216</v>
      </c>
      <c r="I133" s="31">
        <v>4.3999999999999997E-2</v>
      </c>
      <c r="J133" s="31">
        <v>0.35119047599999997</v>
      </c>
      <c r="K133" s="31">
        <v>0.25800000000000001</v>
      </c>
      <c r="L133" s="29">
        <f t="shared" si="2"/>
        <v>2.0026954177897576</v>
      </c>
    </row>
    <row r="134" spans="1:12" x14ac:dyDescent="0.2">
      <c r="A134">
        <v>2748</v>
      </c>
      <c r="B134" s="43">
        <v>75</v>
      </c>
      <c r="C134" s="43">
        <v>75</v>
      </c>
      <c r="D134" s="43">
        <v>40</v>
      </c>
      <c r="E134" s="31">
        <v>0.53300000000000003</v>
      </c>
      <c r="F134" s="31">
        <v>0.253</v>
      </c>
      <c r="G134" s="31">
        <v>0.21299999999999999</v>
      </c>
      <c r="H134" s="31">
        <v>0.4</v>
      </c>
      <c r="I134" s="31">
        <v>0.13300000000000001</v>
      </c>
      <c r="J134" s="31">
        <v>0.53333333299999997</v>
      </c>
      <c r="K134" s="31">
        <v>0</v>
      </c>
      <c r="L134" s="29">
        <f t="shared" si="2"/>
        <v>2.4110000000000005</v>
      </c>
    </row>
    <row r="135" spans="1:12" x14ac:dyDescent="0.2">
      <c r="A135">
        <v>5206</v>
      </c>
      <c r="B135" s="43">
        <v>241</v>
      </c>
      <c r="C135" s="43">
        <v>241</v>
      </c>
      <c r="D135" s="43">
        <v>96</v>
      </c>
      <c r="E135" s="31">
        <v>0.39800000000000002</v>
      </c>
      <c r="F135" s="31">
        <v>0.38200000000000001</v>
      </c>
      <c r="G135" s="31">
        <v>0.19900000000000001</v>
      </c>
      <c r="H135" s="31">
        <v>0.29499999999999998</v>
      </c>
      <c r="I135" s="31">
        <v>0.104</v>
      </c>
      <c r="J135" s="31">
        <v>0.40677966100000001</v>
      </c>
      <c r="K135" s="31">
        <v>2.1000000000000001E-2</v>
      </c>
      <c r="L135" s="29">
        <f t="shared" si="2"/>
        <v>2.1256384065372829</v>
      </c>
    </row>
    <row r="136" spans="1:12" x14ac:dyDescent="0.2">
      <c r="A136">
        <v>4102</v>
      </c>
      <c r="B136" s="43">
        <v>99</v>
      </c>
      <c r="C136" s="43">
        <v>99</v>
      </c>
      <c r="D136" s="43">
        <v>65</v>
      </c>
      <c r="E136" s="31">
        <v>0.65700000000000003</v>
      </c>
      <c r="F136" s="31">
        <v>0.13100000000000001</v>
      </c>
      <c r="G136" s="31">
        <v>0.20200000000000001</v>
      </c>
      <c r="H136" s="31">
        <v>0.34300000000000003</v>
      </c>
      <c r="I136" s="31">
        <v>0.313</v>
      </c>
      <c r="J136" s="31">
        <v>0.663265306</v>
      </c>
      <c r="K136" s="31">
        <v>0.01</v>
      </c>
      <c r="L136" s="29">
        <f t="shared" si="2"/>
        <v>2.8444444444444441</v>
      </c>
    </row>
    <row r="137" spans="1:12" x14ac:dyDescent="0.2">
      <c r="A137">
        <v>5160</v>
      </c>
      <c r="B137" s="43">
        <v>101</v>
      </c>
      <c r="C137" s="43">
        <v>101</v>
      </c>
      <c r="D137" s="43">
        <v>67</v>
      </c>
      <c r="E137" s="31">
        <v>0.66300000000000003</v>
      </c>
      <c r="F137" s="31">
        <v>0.129</v>
      </c>
      <c r="G137" s="31">
        <v>0.19800000000000001</v>
      </c>
      <c r="H137" s="31">
        <v>0.38600000000000001</v>
      </c>
      <c r="I137" s="31">
        <v>0.27700000000000002</v>
      </c>
      <c r="J137" s="31">
        <v>0.67</v>
      </c>
      <c r="K137" s="31">
        <v>0.01</v>
      </c>
      <c r="L137" s="29">
        <f t="shared" si="2"/>
        <v>2.819191919191919</v>
      </c>
    </row>
    <row r="138" spans="1:12" x14ac:dyDescent="0.2">
      <c r="A138">
        <v>4538</v>
      </c>
      <c r="B138" s="43">
        <v>90</v>
      </c>
      <c r="C138" s="43">
        <v>90</v>
      </c>
      <c r="D138" s="43">
        <v>41</v>
      </c>
      <c r="E138" s="31">
        <v>0.45600000000000002</v>
      </c>
      <c r="F138" s="31">
        <v>0.35599999999999998</v>
      </c>
      <c r="G138" s="31">
        <v>0.189</v>
      </c>
      <c r="H138" s="31">
        <v>0.311</v>
      </c>
      <c r="I138" s="31">
        <v>0.14399999999999999</v>
      </c>
      <c r="J138" s="31">
        <v>0.45555555599999997</v>
      </c>
      <c r="K138" s="31">
        <v>0</v>
      </c>
      <c r="L138" s="29">
        <f t="shared" si="2"/>
        <v>2.2429999999999999</v>
      </c>
    </row>
    <row r="139" spans="1:12" x14ac:dyDescent="0.2">
      <c r="A139">
        <v>4381</v>
      </c>
      <c r="B139" s="43">
        <v>75</v>
      </c>
      <c r="C139" s="43">
        <v>75</v>
      </c>
      <c r="D139" s="43">
        <v>43</v>
      </c>
      <c r="E139" s="31">
        <v>0.57299999999999995</v>
      </c>
      <c r="F139" s="31">
        <v>0.17299999999999999</v>
      </c>
      <c r="G139" s="31">
        <v>0.253</v>
      </c>
      <c r="H139" s="31">
        <v>0.4</v>
      </c>
      <c r="I139" s="31">
        <v>0.17299999999999999</v>
      </c>
      <c r="J139" s="31">
        <v>0.573333333</v>
      </c>
      <c r="K139" s="31">
        <v>0</v>
      </c>
      <c r="L139" s="29">
        <f t="shared" si="2"/>
        <v>2.5710000000000002</v>
      </c>
    </row>
    <row r="140" spans="1:12" x14ac:dyDescent="0.2">
      <c r="A140">
        <v>4227</v>
      </c>
      <c r="B140" s="43">
        <v>69</v>
      </c>
      <c r="C140" s="43">
        <v>69</v>
      </c>
      <c r="D140" s="43">
        <v>37</v>
      </c>
      <c r="E140" s="31">
        <v>0.53600000000000003</v>
      </c>
      <c r="F140" s="31">
        <v>0.20300000000000001</v>
      </c>
      <c r="G140" s="31">
        <v>0.246</v>
      </c>
      <c r="H140" s="31">
        <v>0.377</v>
      </c>
      <c r="I140" s="31">
        <v>0.159</v>
      </c>
      <c r="J140" s="31">
        <v>0.54411764699999998</v>
      </c>
      <c r="K140" s="31">
        <v>1.4E-2</v>
      </c>
      <c r="L140" s="29">
        <f t="shared" si="2"/>
        <v>2.4969574036511157</v>
      </c>
    </row>
    <row r="141" spans="1:12" x14ac:dyDescent="0.2">
      <c r="A141">
        <v>2543</v>
      </c>
      <c r="E141" s="31">
        <v>0.50900000000000001</v>
      </c>
      <c r="F141" s="31">
        <v>0.245</v>
      </c>
      <c r="G141" s="31">
        <v>0.245</v>
      </c>
      <c r="H141" s="31">
        <v>0.434</v>
      </c>
      <c r="I141" s="31">
        <v>7.4999999999999997E-2</v>
      </c>
      <c r="J141" s="31">
        <v>0.50943396200000002</v>
      </c>
      <c r="K141" s="31">
        <v>0</v>
      </c>
      <c r="L141" s="29">
        <f t="shared" si="2"/>
        <v>2.3369999999999997</v>
      </c>
    </row>
    <row r="142" spans="1:12" x14ac:dyDescent="0.2">
      <c r="A142">
        <v>4103</v>
      </c>
      <c r="B142" s="43">
        <v>148</v>
      </c>
      <c r="C142" s="43">
        <v>148</v>
      </c>
      <c r="D142" s="43">
        <v>51</v>
      </c>
      <c r="E142" s="31">
        <v>0.34499999999999997</v>
      </c>
      <c r="F142" s="31">
        <v>0.30399999999999999</v>
      </c>
      <c r="G142" s="31">
        <v>0.34499999999999997</v>
      </c>
      <c r="H142" s="31">
        <v>0.29099999999999998</v>
      </c>
      <c r="I142" s="31">
        <v>5.3999999999999999E-2</v>
      </c>
      <c r="J142" s="31">
        <v>0.346938776</v>
      </c>
      <c r="K142" s="31">
        <v>7.0000000000000001E-3</v>
      </c>
      <c r="L142" s="29">
        <f t="shared" si="2"/>
        <v>2.0976837865055389</v>
      </c>
    </row>
    <row r="143" spans="1:12" x14ac:dyDescent="0.2">
      <c r="A143">
        <v>2399</v>
      </c>
      <c r="B143" s="43">
        <v>57</v>
      </c>
      <c r="C143" s="43">
        <v>57</v>
      </c>
      <c r="D143" s="43">
        <v>20</v>
      </c>
      <c r="E143" s="31">
        <v>0.35099999999999998</v>
      </c>
      <c r="F143" s="31">
        <v>0.33300000000000002</v>
      </c>
      <c r="G143" s="31">
        <v>0.29799999999999999</v>
      </c>
      <c r="H143" s="31">
        <v>0.28100000000000003</v>
      </c>
      <c r="I143" s="31">
        <v>7.0000000000000007E-2</v>
      </c>
      <c r="J143" s="31">
        <v>0.35714285699999998</v>
      </c>
      <c r="K143" s="31">
        <v>1.7999999999999999E-2</v>
      </c>
      <c r="L143" s="29">
        <f t="shared" si="2"/>
        <v>2.0896130346232185</v>
      </c>
    </row>
    <row r="144" spans="1:12" x14ac:dyDescent="0.2">
      <c r="A144">
        <v>4158</v>
      </c>
      <c r="B144" s="43">
        <v>304</v>
      </c>
      <c r="C144" s="43">
        <v>304</v>
      </c>
      <c r="D144" s="43">
        <v>122</v>
      </c>
      <c r="E144" s="31">
        <v>0.40100000000000002</v>
      </c>
      <c r="F144" s="31">
        <v>0.30299999999999999</v>
      </c>
      <c r="G144" s="31">
        <v>0.24</v>
      </c>
      <c r="H144" s="31">
        <v>0.33900000000000002</v>
      </c>
      <c r="I144" s="31">
        <v>6.3E-2</v>
      </c>
      <c r="J144" s="31">
        <v>0.42508710799999999</v>
      </c>
      <c r="K144" s="31">
        <v>5.6000000000000001E-2</v>
      </c>
      <c r="L144" s="29">
        <f t="shared" si="2"/>
        <v>2.1737288135593222</v>
      </c>
    </row>
    <row r="145" spans="1:12" x14ac:dyDescent="0.2">
      <c r="A145">
        <v>3751</v>
      </c>
      <c r="B145" s="43">
        <v>235</v>
      </c>
      <c r="C145" s="43">
        <v>235</v>
      </c>
      <c r="D145" s="43">
        <v>83</v>
      </c>
      <c r="E145" s="31">
        <v>0.35299999999999998</v>
      </c>
      <c r="F145" s="31">
        <v>0.34899999999999998</v>
      </c>
      <c r="G145" s="31">
        <v>0.28899999999999998</v>
      </c>
      <c r="H145" s="31">
        <v>0.251</v>
      </c>
      <c r="I145" s="31">
        <v>0.10199999999999999</v>
      </c>
      <c r="J145" s="31">
        <v>0.35622317599999997</v>
      </c>
      <c r="K145" s="31">
        <v>8.9999999999999993E-3</v>
      </c>
      <c r="L145" s="29">
        <f t="shared" si="2"/>
        <v>2.1069626639757821</v>
      </c>
    </row>
    <row r="146" spans="1:12" x14ac:dyDescent="0.2">
      <c r="A146">
        <v>3392</v>
      </c>
      <c r="B146" s="43">
        <v>27</v>
      </c>
      <c r="C146" s="43">
        <v>27</v>
      </c>
      <c r="D146" s="43">
        <v>21</v>
      </c>
      <c r="E146" s="31">
        <v>0.77800000000000002</v>
      </c>
      <c r="F146" s="31">
        <v>3.6999999999999998E-2</v>
      </c>
      <c r="G146" s="31">
        <v>0.14799999999999999</v>
      </c>
      <c r="H146" s="31">
        <v>0.59299999999999997</v>
      </c>
      <c r="I146" s="31">
        <v>0.185</v>
      </c>
      <c r="J146" s="31">
        <v>0.80769230800000003</v>
      </c>
      <c r="K146" s="31">
        <v>3.6999999999999998E-2</v>
      </c>
      <c r="L146" s="29">
        <f t="shared" si="2"/>
        <v>2.9615784008307378</v>
      </c>
    </row>
    <row r="147" spans="1:12" x14ac:dyDescent="0.2">
      <c r="A147">
        <v>2713</v>
      </c>
      <c r="B147" s="43">
        <v>156</v>
      </c>
      <c r="C147" s="43">
        <v>156</v>
      </c>
      <c r="D147" s="43">
        <v>92</v>
      </c>
      <c r="E147" s="31">
        <v>0.59</v>
      </c>
      <c r="F147" s="31">
        <v>0.19900000000000001</v>
      </c>
      <c r="G147" s="31">
        <v>0.21199999999999999</v>
      </c>
      <c r="H147" s="31">
        <v>0.39100000000000001</v>
      </c>
      <c r="I147" s="31">
        <v>0.19900000000000001</v>
      </c>
      <c r="J147" s="31">
        <v>0.58974358999999998</v>
      </c>
      <c r="K147" s="31">
        <v>0</v>
      </c>
      <c r="L147" s="29">
        <f t="shared" si="2"/>
        <v>2.5920000000000001</v>
      </c>
    </row>
    <row r="148" spans="1:12" x14ac:dyDescent="0.2">
      <c r="A148">
        <v>3136</v>
      </c>
      <c r="B148" s="43">
        <v>162</v>
      </c>
      <c r="C148" s="43">
        <v>162</v>
      </c>
      <c r="D148" s="43">
        <v>97</v>
      </c>
      <c r="E148" s="31">
        <v>0.59899999999999998</v>
      </c>
      <c r="F148" s="31">
        <v>0.185</v>
      </c>
      <c r="G148" s="31">
        <v>0.16</v>
      </c>
      <c r="H148" s="31">
        <v>0.38300000000000001</v>
      </c>
      <c r="I148" s="31">
        <v>0.216</v>
      </c>
      <c r="J148" s="31">
        <v>0.63398692800000001</v>
      </c>
      <c r="K148" s="31">
        <v>5.6000000000000001E-2</v>
      </c>
      <c r="L148" s="29">
        <f t="shared" si="2"/>
        <v>2.6673728813559321</v>
      </c>
    </row>
    <row r="149" spans="1:12" x14ac:dyDescent="0.2">
      <c r="A149">
        <v>5021</v>
      </c>
      <c r="B149" s="43">
        <v>21</v>
      </c>
      <c r="C149" s="43">
        <v>21</v>
      </c>
      <c r="D149" s="43">
        <v>7</v>
      </c>
      <c r="E149" s="31">
        <v>0.33300000000000002</v>
      </c>
      <c r="F149" s="31">
        <v>0.14299999999999999</v>
      </c>
      <c r="G149" s="31">
        <v>0.33300000000000002</v>
      </c>
      <c r="H149" s="31">
        <v>0.28599999999999998</v>
      </c>
      <c r="I149" s="31">
        <v>4.8000000000000001E-2</v>
      </c>
      <c r="J149" s="31">
        <v>0.41176470599999998</v>
      </c>
      <c r="K149" s="31">
        <v>0.19</v>
      </c>
      <c r="L149" s="29">
        <f t="shared" si="2"/>
        <v>2.2950617283950612</v>
      </c>
    </row>
    <row r="150" spans="1:12" x14ac:dyDescent="0.2">
      <c r="A150">
        <v>3796</v>
      </c>
      <c r="B150" s="43">
        <v>171</v>
      </c>
      <c r="C150" s="43">
        <v>171</v>
      </c>
      <c r="D150" s="43">
        <v>90</v>
      </c>
      <c r="E150" s="31">
        <v>0.52600000000000002</v>
      </c>
      <c r="F150" s="31">
        <v>0.187</v>
      </c>
      <c r="G150" s="31">
        <v>0.26300000000000001</v>
      </c>
      <c r="H150" s="31">
        <v>0.33300000000000002</v>
      </c>
      <c r="I150" s="31">
        <v>0.193</v>
      </c>
      <c r="J150" s="31">
        <v>0.53892215600000004</v>
      </c>
      <c r="K150" s="31">
        <v>2.3E-2</v>
      </c>
      <c r="L150" s="29">
        <f t="shared" si="2"/>
        <v>2.5424769703172978</v>
      </c>
    </row>
    <row r="151" spans="1:12" x14ac:dyDescent="0.2">
      <c r="A151">
        <v>2516</v>
      </c>
      <c r="B151" s="43">
        <v>13</v>
      </c>
      <c r="C151" s="43">
        <v>13</v>
      </c>
      <c r="D151" s="43">
        <v>5</v>
      </c>
      <c r="E151" s="31">
        <v>0.38500000000000001</v>
      </c>
      <c r="F151" s="31">
        <v>0.38500000000000001</v>
      </c>
      <c r="G151" s="31">
        <v>0.23100000000000001</v>
      </c>
      <c r="H151" s="31">
        <v>0.23100000000000001</v>
      </c>
      <c r="I151" s="31">
        <v>0.154</v>
      </c>
      <c r="J151" s="31">
        <v>0.38461538499999998</v>
      </c>
      <c r="K151" s="31">
        <v>0</v>
      </c>
      <c r="L151" s="29">
        <f t="shared" si="2"/>
        <v>2.1560000000000001</v>
      </c>
    </row>
    <row r="152" spans="1:12" x14ac:dyDescent="0.2">
      <c r="A152">
        <v>3641</v>
      </c>
      <c r="B152" s="43">
        <v>87</v>
      </c>
      <c r="C152" s="43">
        <v>87</v>
      </c>
      <c r="D152" s="43">
        <v>32</v>
      </c>
      <c r="E152" s="31">
        <v>0.36799999999999999</v>
      </c>
      <c r="F152" s="31">
        <v>0.39100000000000001</v>
      </c>
      <c r="G152" s="31">
        <v>0.218</v>
      </c>
      <c r="H152" s="31">
        <v>0.23</v>
      </c>
      <c r="I152" s="31">
        <v>0.13800000000000001</v>
      </c>
      <c r="J152" s="31">
        <v>0.37647058799999999</v>
      </c>
      <c r="K152" s="31">
        <v>2.3E-2</v>
      </c>
      <c r="L152" s="29">
        <f t="shared" si="2"/>
        <v>2.1177072671443193</v>
      </c>
    </row>
    <row r="153" spans="1:12" x14ac:dyDescent="0.2">
      <c r="A153">
        <v>3109</v>
      </c>
      <c r="B153" s="43">
        <v>257</v>
      </c>
      <c r="C153" s="43">
        <v>257</v>
      </c>
      <c r="D153" s="43">
        <v>100</v>
      </c>
      <c r="E153" s="31">
        <v>0.38900000000000001</v>
      </c>
      <c r="F153" s="31">
        <v>0.23300000000000001</v>
      </c>
      <c r="G153" s="31">
        <v>0.152</v>
      </c>
      <c r="H153" s="31">
        <v>0.29199999999999998</v>
      </c>
      <c r="I153" s="31">
        <v>9.7000000000000003E-2</v>
      </c>
      <c r="J153" s="31">
        <v>0.50251256300000002</v>
      </c>
      <c r="K153" s="31">
        <v>0.22600000000000001</v>
      </c>
      <c r="L153" s="29">
        <f t="shared" si="2"/>
        <v>2.3268733850129193</v>
      </c>
    </row>
    <row r="154" spans="1:12" x14ac:dyDescent="0.2">
      <c r="A154">
        <v>3108</v>
      </c>
      <c r="B154" s="43">
        <v>48</v>
      </c>
      <c r="C154" s="43">
        <v>48</v>
      </c>
      <c r="D154" s="43">
        <v>25</v>
      </c>
      <c r="E154" s="31">
        <v>0.52100000000000002</v>
      </c>
      <c r="F154" s="31">
        <v>0.22900000000000001</v>
      </c>
      <c r="G154" s="31">
        <v>0.25</v>
      </c>
      <c r="H154" s="31">
        <v>0.33300000000000002</v>
      </c>
      <c r="I154" s="31">
        <v>0.188</v>
      </c>
      <c r="J154" s="31">
        <v>0.52083333300000001</v>
      </c>
      <c r="K154" s="31">
        <v>0</v>
      </c>
      <c r="L154" s="29">
        <f t="shared" si="2"/>
        <v>2.4800000000000004</v>
      </c>
    </row>
    <row r="155" spans="1:12" x14ac:dyDescent="0.2">
      <c r="A155">
        <v>4421</v>
      </c>
      <c r="B155" s="43">
        <v>92</v>
      </c>
      <c r="C155" s="43">
        <v>92</v>
      </c>
      <c r="D155" s="43">
        <v>46</v>
      </c>
      <c r="E155" s="31">
        <v>0.5</v>
      </c>
      <c r="F155" s="31">
        <v>0.217</v>
      </c>
      <c r="G155" s="31">
        <v>0.27200000000000002</v>
      </c>
      <c r="H155" s="31">
        <v>0.29299999999999998</v>
      </c>
      <c r="I155" s="31">
        <v>0.20699999999999999</v>
      </c>
      <c r="J155" s="31">
        <v>0.50549450500000004</v>
      </c>
      <c r="K155" s="31">
        <v>1.0999999999999999E-2</v>
      </c>
      <c r="L155" s="29">
        <f t="shared" si="2"/>
        <v>2.4954499494438829</v>
      </c>
    </row>
    <row r="156" spans="1:12" x14ac:dyDescent="0.2">
      <c r="A156">
        <v>4441</v>
      </c>
      <c r="B156" s="43">
        <v>289</v>
      </c>
      <c r="C156" s="43">
        <v>289</v>
      </c>
      <c r="D156" s="43">
        <v>98</v>
      </c>
      <c r="E156" s="31">
        <v>0.33900000000000002</v>
      </c>
      <c r="F156" s="31">
        <v>0.33900000000000002</v>
      </c>
      <c r="G156" s="31">
        <v>0.29799999999999999</v>
      </c>
      <c r="H156" s="31">
        <v>0.246</v>
      </c>
      <c r="I156" s="31">
        <v>9.2999999999999999E-2</v>
      </c>
      <c r="J156" s="31">
        <v>0.34751773000000002</v>
      </c>
      <c r="K156" s="31">
        <v>2.4E-2</v>
      </c>
      <c r="L156" s="29">
        <f t="shared" si="2"/>
        <v>2.0952868852459017</v>
      </c>
    </row>
    <row r="157" spans="1:12" x14ac:dyDescent="0.2">
      <c r="A157">
        <v>1737</v>
      </c>
      <c r="B157" s="43">
        <v>41</v>
      </c>
      <c r="C157" s="43">
        <v>41</v>
      </c>
      <c r="D157" s="43">
        <v>15</v>
      </c>
      <c r="E157" s="31">
        <v>0.36599999999999999</v>
      </c>
      <c r="F157" s="31">
        <v>0.34100000000000003</v>
      </c>
      <c r="G157" s="31">
        <v>0.24399999999999999</v>
      </c>
      <c r="H157" s="31">
        <v>0.26800000000000002</v>
      </c>
      <c r="I157" s="31">
        <v>9.8000000000000004E-2</v>
      </c>
      <c r="J157" s="31">
        <v>0.38461538499999998</v>
      </c>
      <c r="K157" s="31">
        <v>4.9000000000000002E-2</v>
      </c>
      <c r="L157" s="29">
        <f t="shared" si="2"/>
        <v>2.1293375394321767</v>
      </c>
    </row>
    <row r="158" spans="1:12" x14ac:dyDescent="0.2">
      <c r="A158">
        <v>2853</v>
      </c>
      <c r="B158" s="43">
        <v>73</v>
      </c>
      <c r="C158" s="43">
        <v>73</v>
      </c>
      <c r="D158" s="43">
        <v>27</v>
      </c>
      <c r="E158" s="31">
        <v>0.37</v>
      </c>
      <c r="F158" s="31">
        <v>0.39700000000000002</v>
      </c>
      <c r="G158" s="31">
        <v>0.219</v>
      </c>
      <c r="H158" s="31">
        <v>0.247</v>
      </c>
      <c r="I158" s="31">
        <v>0.123</v>
      </c>
      <c r="J158" s="31">
        <v>0.375</v>
      </c>
      <c r="K158" s="31">
        <v>1.4E-2</v>
      </c>
      <c r="L158" s="29">
        <f t="shared" si="2"/>
        <v>2.0973630831643004</v>
      </c>
    </row>
    <row r="159" spans="1:12" x14ac:dyDescent="0.2">
      <c r="A159">
        <v>2613</v>
      </c>
      <c r="B159" s="43">
        <v>155</v>
      </c>
      <c r="C159" s="43">
        <v>155</v>
      </c>
      <c r="D159" s="43">
        <v>68</v>
      </c>
      <c r="E159" s="31">
        <v>0.439</v>
      </c>
      <c r="F159" s="31">
        <v>0.29699999999999999</v>
      </c>
      <c r="G159" s="31">
        <v>0.26500000000000001</v>
      </c>
      <c r="H159" s="31">
        <v>0.29699999999999999</v>
      </c>
      <c r="I159" s="31">
        <v>0.14199999999999999</v>
      </c>
      <c r="J159" s="31">
        <v>0.43870967700000002</v>
      </c>
      <c r="K159" s="31">
        <v>0</v>
      </c>
      <c r="L159" s="29">
        <f t="shared" si="2"/>
        <v>2.286</v>
      </c>
    </row>
    <row r="160" spans="1:12" x14ac:dyDescent="0.2">
      <c r="A160">
        <v>3293</v>
      </c>
      <c r="B160" s="43">
        <v>73</v>
      </c>
      <c r="C160" s="43">
        <v>73</v>
      </c>
      <c r="D160" s="43">
        <v>16</v>
      </c>
      <c r="E160" s="31">
        <v>0.219</v>
      </c>
      <c r="F160" s="31">
        <v>0.37</v>
      </c>
      <c r="G160" s="31">
        <v>0.41099999999999998</v>
      </c>
      <c r="H160" s="31">
        <v>0.123</v>
      </c>
      <c r="I160" s="31">
        <v>9.6000000000000002E-2</v>
      </c>
      <c r="J160" s="31">
        <v>0.219178082</v>
      </c>
      <c r="K160" s="31">
        <v>0</v>
      </c>
      <c r="L160" s="29">
        <f t="shared" si="2"/>
        <v>1.9449999999999998</v>
      </c>
    </row>
    <row r="161" spans="1:12" x14ac:dyDescent="0.2">
      <c r="A161">
        <v>2800</v>
      </c>
      <c r="E161" s="31">
        <v>0.13100000000000001</v>
      </c>
      <c r="F161" s="31">
        <v>0.60699999999999998</v>
      </c>
      <c r="G161" s="31">
        <v>0.246</v>
      </c>
      <c r="H161" s="31">
        <v>0.115</v>
      </c>
      <c r="I161" s="31">
        <v>1.6E-2</v>
      </c>
      <c r="J161" s="31">
        <v>0.133333333</v>
      </c>
      <c r="K161" s="31">
        <v>1.6E-2</v>
      </c>
      <c r="L161" s="29">
        <f t="shared" si="2"/>
        <v>1.532520325203252</v>
      </c>
    </row>
    <row r="162" spans="1:12" x14ac:dyDescent="0.2">
      <c r="A162">
        <v>4223</v>
      </c>
      <c r="B162" s="43">
        <v>74</v>
      </c>
      <c r="C162" s="43">
        <v>74</v>
      </c>
      <c r="D162" s="43">
        <v>24</v>
      </c>
      <c r="E162" s="31">
        <v>0.32400000000000001</v>
      </c>
      <c r="F162" s="31">
        <v>0.39200000000000002</v>
      </c>
      <c r="G162" s="31">
        <v>0.28399999999999997</v>
      </c>
      <c r="H162" s="31">
        <v>0.29699999999999999</v>
      </c>
      <c r="I162" s="31">
        <v>2.7E-2</v>
      </c>
      <c r="J162" s="31">
        <v>0.324324324</v>
      </c>
      <c r="K162" s="31">
        <v>0</v>
      </c>
      <c r="L162" s="29">
        <f t="shared" si="2"/>
        <v>1.9590000000000001</v>
      </c>
    </row>
    <row r="163" spans="1:12" x14ac:dyDescent="0.2">
      <c r="A163">
        <v>2562</v>
      </c>
      <c r="B163" s="43">
        <v>86</v>
      </c>
      <c r="C163" s="43">
        <v>86</v>
      </c>
      <c r="D163" s="43">
        <v>15</v>
      </c>
      <c r="E163" s="31">
        <v>0.17399999999999999</v>
      </c>
      <c r="F163" s="31">
        <v>0.60499999999999998</v>
      </c>
      <c r="G163" s="31">
        <v>0.221</v>
      </c>
      <c r="H163" s="31">
        <v>0.151</v>
      </c>
      <c r="I163" s="31">
        <v>2.3E-2</v>
      </c>
      <c r="J163" s="31">
        <v>0.174418605</v>
      </c>
      <c r="K163" s="31">
        <v>0</v>
      </c>
      <c r="L163" s="29">
        <f t="shared" si="2"/>
        <v>1.5920000000000001</v>
      </c>
    </row>
    <row r="164" spans="1:12" x14ac:dyDescent="0.2">
      <c r="A164">
        <v>2788</v>
      </c>
      <c r="B164" s="43">
        <v>57</v>
      </c>
      <c r="C164" s="43">
        <v>57</v>
      </c>
      <c r="D164" s="43">
        <v>23</v>
      </c>
      <c r="E164" s="31">
        <v>0.40400000000000003</v>
      </c>
      <c r="F164" s="31">
        <v>0.33300000000000002</v>
      </c>
      <c r="G164" s="31">
        <v>0.246</v>
      </c>
      <c r="H164" s="31">
        <v>0.38600000000000001</v>
      </c>
      <c r="I164" s="31">
        <v>1.7999999999999999E-2</v>
      </c>
      <c r="J164" s="31">
        <v>0.41071428599999998</v>
      </c>
      <c r="K164" s="31">
        <v>1.7999999999999999E-2</v>
      </c>
      <c r="L164" s="29">
        <f t="shared" si="2"/>
        <v>2.0926680244399183</v>
      </c>
    </row>
    <row r="165" spans="1:12" x14ac:dyDescent="0.2">
      <c r="A165">
        <v>4213</v>
      </c>
      <c r="E165" s="31">
        <v>0.20799999999999999</v>
      </c>
      <c r="F165" s="31">
        <v>0.45300000000000001</v>
      </c>
      <c r="G165" s="31">
        <v>0.34</v>
      </c>
      <c r="H165" s="31">
        <v>0.17</v>
      </c>
      <c r="I165" s="31">
        <v>3.7999999999999999E-2</v>
      </c>
      <c r="J165" s="31">
        <v>0.20754717</v>
      </c>
      <c r="K165" s="31">
        <v>0</v>
      </c>
      <c r="L165" s="29">
        <f t="shared" si="2"/>
        <v>1.7949999999999999</v>
      </c>
    </row>
    <row r="166" spans="1:12" x14ac:dyDescent="0.2">
      <c r="A166">
        <v>2836</v>
      </c>
      <c r="B166" s="43">
        <v>16</v>
      </c>
      <c r="C166" s="43">
        <v>16</v>
      </c>
      <c r="D166" s="43">
        <v>3</v>
      </c>
      <c r="E166" s="31">
        <v>0.188</v>
      </c>
      <c r="F166" s="31">
        <v>0.313</v>
      </c>
      <c r="G166" s="31">
        <v>0.5</v>
      </c>
      <c r="H166" s="31">
        <v>0.188</v>
      </c>
      <c r="I166" s="31">
        <v>0</v>
      </c>
      <c r="J166" s="31">
        <v>0.1875</v>
      </c>
      <c r="K166" s="31">
        <v>0</v>
      </c>
      <c r="L166" s="29">
        <f t="shared" si="2"/>
        <v>1.877</v>
      </c>
    </row>
    <row r="167" spans="1:12" x14ac:dyDescent="0.2">
      <c r="A167">
        <v>3603</v>
      </c>
      <c r="B167" s="43">
        <v>84</v>
      </c>
      <c r="C167" s="43">
        <v>84</v>
      </c>
      <c r="D167" s="43">
        <v>18</v>
      </c>
      <c r="E167" s="31">
        <v>0.214</v>
      </c>
      <c r="F167" s="31">
        <v>0.54800000000000004</v>
      </c>
      <c r="G167" s="31">
        <v>0.22600000000000001</v>
      </c>
      <c r="H167" s="31">
        <v>0.16700000000000001</v>
      </c>
      <c r="I167" s="31">
        <v>4.8000000000000001E-2</v>
      </c>
      <c r="J167" s="31">
        <v>0.21686747000000001</v>
      </c>
      <c r="K167" s="31">
        <v>1.2E-2</v>
      </c>
      <c r="L167" s="29">
        <f t="shared" si="2"/>
        <v>1.713562753036437</v>
      </c>
    </row>
    <row r="168" spans="1:12" x14ac:dyDescent="0.2">
      <c r="A168">
        <v>4412</v>
      </c>
      <c r="B168" s="43">
        <v>138</v>
      </c>
      <c r="C168" s="43">
        <v>138</v>
      </c>
      <c r="D168" s="43">
        <v>66</v>
      </c>
      <c r="E168" s="31">
        <v>0.47799999999999998</v>
      </c>
      <c r="F168" s="31">
        <v>0.28299999999999997</v>
      </c>
      <c r="G168" s="31">
        <v>0.23899999999999999</v>
      </c>
      <c r="H168" s="31">
        <v>0.33300000000000002</v>
      </c>
      <c r="I168" s="31">
        <v>0.14499999999999999</v>
      </c>
      <c r="J168" s="31">
        <v>0.47826087</v>
      </c>
      <c r="K168" s="31">
        <v>0</v>
      </c>
      <c r="L168" s="29">
        <f t="shared" si="2"/>
        <v>2.34</v>
      </c>
    </row>
    <row r="169" spans="1:12" x14ac:dyDescent="0.2">
      <c r="A169">
        <v>2362</v>
      </c>
      <c r="B169" s="43">
        <v>243</v>
      </c>
      <c r="C169" s="43">
        <v>243</v>
      </c>
      <c r="D169" s="43">
        <v>101</v>
      </c>
      <c r="E169" s="31">
        <v>0.41599999999999998</v>
      </c>
      <c r="F169" s="31">
        <v>0.218</v>
      </c>
      <c r="G169" s="31">
        <v>0.152</v>
      </c>
      <c r="H169" s="31">
        <v>0.32100000000000001</v>
      </c>
      <c r="I169" s="31">
        <v>9.5000000000000001E-2</v>
      </c>
      <c r="J169" s="31">
        <v>0.52879581200000003</v>
      </c>
      <c r="K169" s="31">
        <v>0.214</v>
      </c>
      <c r="L169" s="29">
        <f t="shared" si="2"/>
        <v>2.3727735368956746</v>
      </c>
    </row>
    <row r="170" spans="1:12" x14ac:dyDescent="0.2">
      <c r="A170">
        <v>2379</v>
      </c>
      <c r="B170" s="43">
        <v>114</v>
      </c>
      <c r="C170" s="43">
        <v>114</v>
      </c>
      <c r="D170" s="43">
        <v>54</v>
      </c>
      <c r="E170" s="31">
        <v>0.47399999999999998</v>
      </c>
      <c r="F170" s="31">
        <v>0.23699999999999999</v>
      </c>
      <c r="G170" s="31">
        <v>0.28899999999999998</v>
      </c>
      <c r="H170" s="31">
        <v>0.36</v>
      </c>
      <c r="I170" s="31">
        <v>0.114</v>
      </c>
      <c r="J170" s="31">
        <v>0.47368421100000002</v>
      </c>
      <c r="K170" s="31">
        <v>0</v>
      </c>
      <c r="L170" s="29">
        <f t="shared" si="2"/>
        <v>2.351</v>
      </c>
    </row>
    <row r="171" spans="1:12" x14ac:dyDescent="0.2">
      <c r="A171">
        <v>3251</v>
      </c>
      <c r="B171" s="43">
        <v>203</v>
      </c>
      <c r="C171" s="43">
        <v>203</v>
      </c>
      <c r="D171" s="43">
        <v>52</v>
      </c>
      <c r="E171" s="31">
        <v>0.25600000000000001</v>
      </c>
      <c r="F171" s="31">
        <v>0.39400000000000002</v>
      </c>
      <c r="G171" s="31">
        <v>0.34499999999999997</v>
      </c>
      <c r="H171" s="31">
        <v>0.16300000000000001</v>
      </c>
      <c r="I171" s="31">
        <v>9.4E-2</v>
      </c>
      <c r="J171" s="31">
        <v>0.25742574299999998</v>
      </c>
      <c r="K171" s="31">
        <v>5.0000000000000001E-3</v>
      </c>
      <c r="L171" s="29">
        <f t="shared" si="2"/>
        <v>1.958793969849246</v>
      </c>
    </row>
    <row r="172" spans="1:12" x14ac:dyDescent="0.2">
      <c r="A172">
        <v>2946</v>
      </c>
      <c r="E172" s="31">
        <v>0.71099999999999997</v>
      </c>
      <c r="F172" s="31">
        <v>0.17799999999999999</v>
      </c>
      <c r="G172" s="31">
        <v>0.111</v>
      </c>
      <c r="H172" s="31">
        <v>0.42199999999999999</v>
      </c>
      <c r="I172" s="31">
        <v>0.28899999999999998</v>
      </c>
      <c r="J172" s="31">
        <v>0.71111111100000002</v>
      </c>
      <c r="K172" s="31">
        <v>0</v>
      </c>
      <c r="L172" s="29">
        <f t="shared" si="2"/>
        <v>2.8220000000000001</v>
      </c>
    </row>
    <row r="173" spans="1:12" x14ac:dyDescent="0.2">
      <c r="A173">
        <v>4567</v>
      </c>
      <c r="B173" s="43">
        <v>533</v>
      </c>
      <c r="C173" s="43">
        <v>533</v>
      </c>
      <c r="D173" s="43">
        <v>254</v>
      </c>
      <c r="E173" s="31">
        <v>0.47699999999999998</v>
      </c>
      <c r="F173" s="31">
        <v>0.19500000000000001</v>
      </c>
      <c r="G173" s="31">
        <v>0.13500000000000001</v>
      </c>
      <c r="H173" s="31">
        <v>0.315</v>
      </c>
      <c r="I173" s="31">
        <v>0.161</v>
      </c>
      <c r="J173" s="31">
        <v>0.59069767399999995</v>
      </c>
      <c r="K173" s="31">
        <v>0.193</v>
      </c>
      <c r="L173" s="29">
        <f t="shared" si="2"/>
        <v>2.5452292441140032</v>
      </c>
    </row>
    <row r="174" spans="1:12" x14ac:dyDescent="0.2">
      <c r="A174">
        <v>4182</v>
      </c>
      <c r="B174" s="43">
        <v>81</v>
      </c>
      <c r="C174" s="43">
        <v>81</v>
      </c>
      <c r="D174" s="43">
        <v>75</v>
      </c>
      <c r="E174" s="31">
        <v>0.92600000000000005</v>
      </c>
      <c r="F174" s="31">
        <v>2.5000000000000001E-2</v>
      </c>
      <c r="G174" s="31">
        <v>4.9000000000000002E-2</v>
      </c>
      <c r="H174" s="31">
        <v>0.309</v>
      </c>
      <c r="I174" s="31">
        <v>0.61699999999999999</v>
      </c>
      <c r="J174" s="31">
        <v>0.92592592600000001</v>
      </c>
      <c r="K174" s="31">
        <v>0</v>
      </c>
      <c r="L174" s="29">
        <f t="shared" si="2"/>
        <v>3.5179999999999998</v>
      </c>
    </row>
    <row r="175" spans="1:12" x14ac:dyDescent="0.2">
      <c r="A175">
        <v>5158</v>
      </c>
      <c r="B175" s="43">
        <v>89</v>
      </c>
      <c r="C175" s="43">
        <v>89</v>
      </c>
      <c r="D175" s="43">
        <v>74</v>
      </c>
      <c r="E175" s="31">
        <v>0.83099999999999996</v>
      </c>
      <c r="F175" s="31">
        <v>5.6000000000000001E-2</v>
      </c>
      <c r="G175" s="31">
        <v>0.10100000000000001</v>
      </c>
      <c r="H175" s="31">
        <v>0.30299999999999999</v>
      </c>
      <c r="I175" s="31">
        <v>0.52800000000000002</v>
      </c>
      <c r="J175" s="31">
        <v>0.840909091</v>
      </c>
      <c r="K175" s="31">
        <v>1.0999999999999999E-2</v>
      </c>
      <c r="L175" s="29">
        <f t="shared" si="2"/>
        <v>3.3154701718907988</v>
      </c>
    </row>
    <row r="176" spans="1:12" x14ac:dyDescent="0.2">
      <c r="A176">
        <v>5104</v>
      </c>
      <c r="B176" s="43">
        <v>55</v>
      </c>
      <c r="C176" s="43">
        <v>55</v>
      </c>
      <c r="D176" s="43">
        <v>18</v>
      </c>
      <c r="E176" s="31">
        <v>0.32700000000000001</v>
      </c>
      <c r="F176" s="31">
        <v>0.32700000000000001</v>
      </c>
      <c r="G176" s="31">
        <v>0.2</v>
      </c>
      <c r="H176" s="31">
        <v>0.29099999999999998</v>
      </c>
      <c r="I176" s="31">
        <v>3.5999999999999997E-2</v>
      </c>
      <c r="J176" s="31">
        <v>0.38297872300000002</v>
      </c>
      <c r="K176" s="31">
        <v>0.14499999999999999</v>
      </c>
      <c r="L176" s="29">
        <f t="shared" si="2"/>
        <v>2.039766081871345</v>
      </c>
    </row>
    <row r="177" spans="1:12" x14ac:dyDescent="0.2">
      <c r="A177">
        <v>2725</v>
      </c>
      <c r="B177" s="43">
        <v>110</v>
      </c>
      <c r="C177" s="43">
        <v>110</v>
      </c>
      <c r="D177" s="43">
        <v>88</v>
      </c>
      <c r="E177" s="31">
        <v>0.8</v>
      </c>
      <c r="F177" s="31">
        <v>6.4000000000000001E-2</v>
      </c>
      <c r="G177" s="31">
        <v>0.127</v>
      </c>
      <c r="H177" s="31">
        <v>0.4</v>
      </c>
      <c r="I177" s="31">
        <v>0.4</v>
      </c>
      <c r="J177" s="31">
        <v>0.80733944999999996</v>
      </c>
      <c r="K177" s="31">
        <v>8.9999999999999993E-3</v>
      </c>
      <c r="L177" s="29">
        <f t="shared" si="2"/>
        <v>3.1463168516649853</v>
      </c>
    </row>
    <row r="178" spans="1:12" x14ac:dyDescent="0.2">
      <c r="A178">
        <v>3474</v>
      </c>
      <c r="B178" s="43">
        <v>68</v>
      </c>
      <c r="C178" s="43">
        <v>68</v>
      </c>
      <c r="D178" s="43">
        <v>50</v>
      </c>
      <c r="E178" s="31">
        <v>0.73499999999999999</v>
      </c>
      <c r="F178" s="31">
        <v>5.8999999999999997E-2</v>
      </c>
      <c r="G178" s="31">
        <v>0.191</v>
      </c>
      <c r="H178" s="31">
        <v>0.38200000000000001</v>
      </c>
      <c r="I178" s="31">
        <v>0.35299999999999998</v>
      </c>
      <c r="J178" s="31">
        <v>0.746268657</v>
      </c>
      <c r="K178" s="31">
        <v>1.4999999999999999E-2</v>
      </c>
      <c r="L178" s="29">
        <f t="shared" si="2"/>
        <v>3.0446700507614208</v>
      </c>
    </row>
    <row r="179" spans="1:12" x14ac:dyDescent="0.2">
      <c r="A179">
        <v>5054</v>
      </c>
      <c r="B179" s="43">
        <v>223</v>
      </c>
      <c r="C179" s="43">
        <v>224</v>
      </c>
      <c r="D179" s="43">
        <v>163</v>
      </c>
      <c r="E179" s="31">
        <v>0.72799999999999998</v>
      </c>
      <c r="F179" s="31">
        <v>0.11700000000000001</v>
      </c>
      <c r="G179" s="31">
        <v>0.14799999999999999</v>
      </c>
      <c r="H179" s="31">
        <v>0.33200000000000002</v>
      </c>
      <c r="I179" s="31">
        <v>0.39500000000000002</v>
      </c>
      <c r="J179" s="31">
        <v>0.73303167400000002</v>
      </c>
      <c r="K179" s="31">
        <v>8.9999999999999993E-3</v>
      </c>
      <c r="L179" s="29">
        <f t="shared" si="2"/>
        <v>3.0161453077699294</v>
      </c>
    </row>
    <row r="180" spans="1:12" x14ac:dyDescent="0.2">
      <c r="A180">
        <v>5534</v>
      </c>
      <c r="B180" s="43">
        <v>62</v>
      </c>
      <c r="C180" s="43">
        <v>62</v>
      </c>
      <c r="D180" s="43">
        <v>44</v>
      </c>
      <c r="E180" s="31">
        <v>0.71</v>
      </c>
      <c r="F180" s="31">
        <v>8.1000000000000003E-2</v>
      </c>
      <c r="G180" s="31">
        <v>0.19400000000000001</v>
      </c>
      <c r="H180" s="31">
        <v>0.33900000000000002</v>
      </c>
      <c r="I180" s="31">
        <v>0.371</v>
      </c>
      <c r="J180" s="31">
        <v>0.72131147500000004</v>
      </c>
      <c r="K180" s="31">
        <v>1.6E-2</v>
      </c>
      <c r="L180" s="29">
        <f t="shared" si="2"/>
        <v>3.0182926829268295</v>
      </c>
    </row>
    <row r="181" spans="1:12" x14ac:dyDescent="0.2">
      <c r="A181">
        <v>4563</v>
      </c>
      <c r="B181" s="43">
        <v>80</v>
      </c>
      <c r="C181" s="43">
        <v>80</v>
      </c>
      <c r="D181" s="43">
        <v>65</v>
      </c>
      <c r="E181" s="31">
        <v>0.81299999999999994</v>
      </c>
      <c r="F181" s="31">
        <v>2.5000000000000001E-2</v>
      </c>
      <c r="G181" s="31">
        <v>0.15</v>
      </c>
      <c r="H181" s="31">
        <v>0.38800000000000001</v>
      </c>
      <c r="I181" s="31">
        <v>0.42499999999999999</v>
      </c>
      <c r="J181" s="31">
        <v>0.82278481000000003</v>
      </c>
      <c r="K181" s="31">
        <v>1.2999999999999999E-2</v>
      </c>
      <c r="L181" s="29">
        <f t="shared" si="2"/>
        <v>3.231003039513678</v>
      </c>
    </row>
    <row r="182" spans="1:12" x14ac:dyDescent="0.2">
      <c r="A182">
        <v>4508</v>
      </c>
      <c r="B182" s="43">
        <v>274</v>
      </c>
      <c r="C182" s="43">
        <v>274</v>
      </c>
      <c r="D182" s="43">
        <v>216</v>
      </c>
      <c r="E182" s="31">
        <v>0.78800000000000003</v>
      </c>
      <c r="F182" s="31">
        <v>8.4000000000000005E-2</v>
      </c>
      <c r="G182" s="31">
        <v>0.12</v>
      </c>
      <c r="H182" s="31">
        <v>0.32800000000000001</v>
      </c>
      <c r="I182" s="31">
        <v>0.46</v>
      </c>
      <c r="J182" s="31">
        <v>0.79411764699999998</v>
      </c>
      <c r="K182" s="31">
        <v>7.0000000000000001E-3</v>
      </c>
      <c r="L182" s="29">
        <f t="shared" si="2"/>
        <v>3.1701913393756294</v>
      </c>
    </row>
    <row r="183" spans="1:12" x14ac:dyDescent="0.2">
      <c r="A183">
        <v>5309</v>
      </c>
      <c r="B183" s="43">
        <v>99</v>
      </c>
      <c r="C183" s="43">
        <v>99</v>
      </c>
      <c r="D183" s="43">
        <v>67</v>
      </c>
      <c r="E183" s="31">
        <v>0.67700000000000005</v>
      </c>
      <c r="F183" s="31">
        <v>0.17199999999999999</v>
      </c>
      <c r="G183" s="31">
        <v>0.152</v>
      </c>
      <c r="H183" s="31">
        <v>0.35399999999999998</v>
      </c>
      <c r="I183" s="31">
        <v>0.32300000000000001</v>
      </c>
      <c r="J183" s="31">
        <v>0.67676767699999996</v>
      </c>
      <c r="K183" s="31">
        <v>0</v>
      </c>
      <c r="L183" s="29">
        <f t="shared" si="2"/>
        <v>2.83</v>
      </c>
    </row>
    <row r="184" spans="1:12" x14ac:dyDescent="0.2">
      <c r="A184">
        <v>3422</v>
      </c>
      <c r="B184" s="43">
        <v>21</v>
      </c>
      <c r="C184" s="43">
        <v>21</v>
      </c>
      <c r="D184" s="43">
        <v>13</v>
      </c>
      <c r="E184" s="31">
        <v>0.61899999999999999</v>
      </c>
      <c r="F184" s="31">
        <v>0.28599999999999998</v>
      </c>
      <c r="G184" s="31">
        <v>9.5000000000000001E-2</v>
      </c>
      <c r="H184" s="31">
        <v>0.47599999999999998</v>
      </c>
      <c r="I184" s="31">
        <v>0.14299999999999999</v>
      </c>
      <c r="J184" s="31">
        <v>0.61904761900000005</v>
      </c>
      <c r="K184" s="31">
        <v>0</v>
      </c>
      <c r="L184" s="29">
        <f t="shared" si="2"/>
        <v>2.476</v>
      </c>
    </row>
    <row r="185" spans="1:12" x14ac:dyDescent="0.2">
      <c r="A185">
        <v>2594</v>
      </c>
      <c r="B185" s="43">
        <v>31</v>
      </c>
      <c r="C185" s="43">
        <v>31</v>
      </c>
      <c r="D185" s="43">
        <v>9</v>
      </c>
      <c r="E185" s="31">
        <v>0.28999999999999998</v>
      </c>
      <c r="F185" s="31">
        <v>0.51600000000000001</v>
      </c>
      <c r="G185" s="31">
        <v>0.19400000000000001</v>
      </c>
      <c r="H185" s="31">
        <v>0.19400000000000001</v>
      </c>
      <c r="I185" s="31">
        <v>9.7000000000000003E-2</v>
      </c>
      <c r="J185" s="31">
        <v>0.29032258100000002</v>
      </c>
      <c r="K185" s="31">
        <v>0</v>
      </c>
      <c r="L185" s="29">
        <f t="shared" si="2"/>
        <v>1.8740000000000001</v>
      </c>
    </row>
    <row r="186" spans="1:12" x14ac:dyDescent="0.2">
      <c r="A186">
        <v>3145</v>
      </c>
      <c r="B186" s="43">
        <v>41</v>
      </c>
      <c r="C186" s="43">
        <v>41</v>
      </c>
      <c r="D186" s="43">
        <v>15</v>
      </c>
      <c r="E186" s="31">
        <v>0.36599999999999999</v>
      </c>
      <c r="F186" s="31">
        <v>0.22</v>
      </c>
      <c r="G186" s="31">
        <v>0.34100000000000003</v>
      </c>
      <c r="H186" s="31">
        <v>0.34100000000000003</v>
      </c>
      <c r="I186" s="31">
        <v>2.4E-2</v>
      </c>
      <c r="J186" s="31">
        <v>0.39473684199999998</v>
      </c>
      <c r="K186" s="31">
        <v>7.2999999999999995E-2</v>
      </c>
      <c r="L186" s="29">
        <f t="shared" si="2"/>
        <v>2.1801510248112193</v>
      </c>
    </row>
    <row r="187" spans="1:12" x14ac:dyDescent="0.2">
      <c r="A187">
        <v>2466</v>
      </c>
      <c r="B187" s="43">
        <v>36</v>
      </c>
      <c r="C187" s="43">
        <v>36</v>
      </c>
      <c r="D187" s="43">
        <v>29</v>
      </c>
      <c r="E187" s="31">
        <v>0.80600000000000005</v>
      </c>
      <c r="F187" s="31">
        <v>0</v>
      </c>
      <c r="G187" s="31">
        <v>0.19400000000000001</v>
      </c>
      <c r="H187" s="31">
        <v>0.52800000000000002</v>
      </c>
      <c r="I187" s="31">
        <v>0.27800000000000002</v>
      </c>
      <c r="J187" s="31">
        <v>0.80555555599999995</v>
      </c>
      <c r="K187" s="31">
        <v>0</v>
      </c>
      <c r="L187" s="29">
        <f t="shared" si="2"/>
        <v>3.0840000000000001</v>
      </c>
    </row>
    <row r="188" spans="1:12" x14ac:dyDescent="0.2">
      <c r="A188">
        <v>2827</v>
      </c>
      <c r="B188" s="43">
        <v>100</v>
      </c>
      <c r="C188" s="43">
        <v>100</v>
      </c>
      <c r="D188" s="43">
        <v>54</v>
      </c>
      <c r="E188" s="31">
        <v>0.54</v>
      </c>
      <c r="F188" s="31">
        <v>0.23</v>
      </c>
      <c r="G188" s="31">
        <v>0.23</v>
      </c>
      <c r="H188" s="31">
        <v>0.27</v>
      </c>
      <c r="I188" s="31">
        <v>0.27</v>
      </c>
      <c r="J188" s="31">
        <v>0.54</v>
      </c>
      <c r="K188" s="31">
        <v>0</v>
      </c>
      <c r="L188" s="29">
        <f t="shared" si="2"/>
        <v>2.58</v>
      </c>
    </row>
    <row r="189" spans="1:12" x14ac:dyDescent="0.2">
      <c r="A189">
        <v>3564</v>
      </c>
      <c r="B189" s="43">
        <v>114</v>
      </c>
      <c r="C189" s="43">
        <v>114</v>
      </c>
      <c r="D189" s="43">
        <v>63</v>
      </c>
      <c r="E189" s="31">
        <v>0.55300000000000005</v>
      </c>
      <c r="F189" s="31">
        <v>0.13200000000000001</v>
      </c>
      <c r="G189" s="31">
        <v>0.21099999999999999</v>
      </c>
      <c r="H189" s="31">
        <v>0.42099999999999999</v>
      </c>
      <c r="I189" s="31">
        <v>0.13200000000000001</v>
      </c>
      <c r="J189" s="31">
        <v>0.61764705900000005</v>
      </c>
      <c r="K189" s="31">
        <v>0.105</v>
      </c>
      <c r="L189" s="29">
        <f t="shared" si="2"/>
        <v>2.6201117318435752</v>
      </c>
    </row>
    <row r="190" spans="1:12" x14ac:dyDescent="0.2">
      <c r="A190">
        <v>5418</v>
      </c>
      <c r="E190" s="31">
        <v>0.57099999999999995</v>
      </c>
      <c r="F190" s="31">
        <v>7.0999999999999994E-2</v>
      </c>
      <c r="G190" s="31">
        <v>0.28599999999999998</v>
      </c>
      <c r="H190" s="31">
        <v>0.35699999999999998</v>
      </c>
      <c r="I190" s="31">
        <v>0.214</v>
      </c>
      <c r="J190" s="31">
        <v>0.61538461499999997</v>
      </c>
      <c r="K190" s="31">
        <v>7.0999999999999994E-2</v>
      </c>
      <c r="L190" s="29">
        <f t="shared" si="2"/>
        <v>2.7664155005382129</v>
      </c>
    </row>
    <row r="191" spans="1:12" x14ac:dyDescent="0.2">
      <c r="A191">
        <v>4403</v>
      </c>
      <c r="B191" s="43">
        <v>88</v>
      </c>
      <c r="C191" s="43">
        <v>88</v>
      </c>
      <c r="D191" s="43">
        <v>53</v>
      </c>
      <c r="E191" s="31">
        <v>0.60199999999999998</v>
      </c>
      <c r="F191" s="31">
        <v>0.182</v>
      </c>
      <c r="G191" s="31">
        <v>0.17</v>
      </c>
      <c r="H191" s="31">
        <v>0.307</v>
      </c>
      <c r="I191" s="31">
        <v>0.29499999999999998</v>
      </c>
      <c r="J191" s="31">
        <v>0.63095238099999995</v>
      </c>
      <c r="K191" s="31">
        <v>4.4999999999999998E-2</v>
      </c>
      <c r="L191" s="29">
        <f t="shared" si="2"/>
        <v>2.7465968586387439</v>
      </c>
    </row>
    <row r="192" spans="1:12" x14ac:dyDescent="0.2">
      <c r="A192">
        <v>3268</v>
      </c>
      <c r="B192" s="43">
        <v>114</v>
      </c>
      <c r="C192" s="43">
        <v>115</v>
      </c>
      <c r="D192" s="43">
        <v>73</v>
      </c>
      <c r="E192" s="31">
        <v>0.63500000000000001</v>
      </c>
      <c r="F192" s="31">
        <v>0.23699999999999999</v>
      </c>
      <c r="G192" s="31">
        <v>0.13200000000000001</v>
      </c>
      <c r="H192" s="31">
        <v>0.50900000000000001</v>
      </c>
      <c r="I192" s="31">
        <v>0.123</v>
      </c>
      <c r="J192" s="31">
        <v>0.63157894699999995</v>
      </c>
      <c r="K192" s="31">
        <v>0</v>
      </c>
      <c r="L192" s="29">
        <f t="shared" si="2"/>
        <v>2.52</v>
      </c>
    </row>
    <row r="193" spans="1:12" x14ac:dyDescent="0.2">
      <c r="A193">
        <v>2315</v>
      </c>
      <c r="B193" s="43">
        <v>243</v>
      </c>
      <c r="C193" s="43">
        <v>243</v>
      </c>
      <c r="D193" s="43">
        <v>141</v>
      </c>
      <c r="E193" s="31">
        <v>0.57999999999999996</v>
      </c>
      <c r="F193" s="31">
        <v>0.16500000000000001</v>
      </c>
      <c r="G193" s="31">
        <v>0.24299999999999999</v>
      </c>
      <c r="H193" s="31">
        <v>0.32500000000000001</v>
      </c>
      <c r="I193" s="31">
        <v>0.255</v>
      </c>
      <c r="J193" s="31">
        <v>0.58750000000000002</v>
      </c>
      <c r="K193" s="31">
        <v>1.2E-2</v>
      </c>
      <c r="L193" s="29">
        <f t="shared" si="2"/>
        <v>2.6781376518218623</v>
      </c>
    </row>
    <row r="194" spans="1:12" x14ac:dyDescent="0.2">
      <c r="A194">
        <v>2762</v>
      </c>
      <c r="B194" s="43">
        <v>129</v>
      </c>
      <c r="C194" s="43">
        <v>129</v>
      </c>
      <c r="D194" s="43">
        <v>63</v>
      </c>
      <c r="E194" s="31">
        <v>0.48799999999999999</v>
      </c>
      <c r="F194" s="31">
        <v>0.217</v>
      </c>
      <c r="G194" s="31">
        <v>0.26400000000000001</v>
      </c>
      <c r="H194" s="31">
        <v>0.34899999999999998</v>
      </c>
      <c r="I194" s="31">
        <v>0.14000000000000001</v>
      </c>
      <c r="J194" s="31">
        <v>0.504</v>
      </c>
      <c r="K194" s="31">
        <v>3.1E-2</v>
      </c>
      <c r="L194" s="29">
        <f t="shared" si="2"/>
        <v>2.4272445820433437</v>
      </c>
    </row>
    <row r="195" spans="1:12" x14ac:dyDescent="0.2">
      <c r="A195">
        <v>2281</v>
      </c>
      <c r="B195" s="43">
        <v>106</v>
      </c>
      <c r="C195" s="43">
        <v>106</v>
      </c>
      <c r="D195" s="43">
        <v>46</v>
      </c>
      <c r="E195" s="31">
        <v>0.434</v>
      </c>
      <c r="F195" s="31">
        <v>0.28299999999999997</v>
      </c>
      <c r="G195" s="31">
        <v>0.151</v>
      </c>
      <c r="H195" s="31">
        <v>0.39600000000000002</v>
      </c>
      <c r="I195" s="31">
        <v>3.7999999999999999E-2</v>
      </c>
      <c r="J195" s="31">
        <v>0.5</v>
      </c>
      <c r="K195" s="31">
        <v>0.13200000000000001</v>
      </c>
      <c r="L195" s="29">
        <f t="shared" ref="L195:L258" si="3">(F195+2*G195+3*H195+4*I195)/(1-K195)</f>
        <v>2.217741935483871</v>
      </c>
    </row>
    <row r="196" spans="1:12" x14ac:dyDescent="0.2">
      <c r="A196">
        <v>3969</v>
      </c>
      <c r="B196" s="43">
        <v>114</v>
      </c>
      <c r="C196" s="43">
        <v>114</v>
      </c>
      <c r="D196" s="43">
        <v>53</v>
      </c>
      <c r="E196" s="31">
        <v>0.46500000000000002</v>
      </c>
      <c r="F196" s="31">
        <v>0.27200000000000002</v>
      </c>
      <c r="G196" s="31">
        <v>0.246</v>
      </c>
      <c r="H196" s="31">
        <v>0.35099999999999998</v>
      </c>
      <c r="I196" s="31">
        <v>0.114</v>
      </c>
      <c r="J196" s="31">
        <v>0.47321428599999998</v>
      </c>
      <c r="K196" s="31">
        <v>1.7999999999999999E-2</v>
      </c>
      <c r="L196" s="29">
        <f t="shared" si="3"/>
        <v>2.314663951120163</v>
      </c>
    </row>
    <row r="197" spans="1:12" x14ac:dyDescent="0.2">
      <c r="A197">
        <v>2251</v>
      </c>
      <c r="B197" s="43">
        <v>12</v>
      </c>
      <c r="C197" s="43">
        <v>12</v>
      </c>
      <c r="D197" s="43">
        <v>9</v>
      </c>
      <c r="E197" s="31">
        <v>0.75</v>
      </c>
      <c r="F197" s="31">
        <v>0.16700000000000001</v>
      </c>
      <c r="G197" s="31">
        <v>8.3000000000000004E-2</v>
      </c>
      <c r="H197" s="31">
        <v>0.41699999999999998</v>
      </c>
      <c r="I197" s="31">
        <v>0.33300000000000002</v>
      </c>
      <c r="J197" s="31">
        <v>0.75</v>
      </c>
      <c r="K197" s="31">
        <v>0</v>
      </c>
      <c r="L197" s="29">
        <f t="shared" si="3"/>
        <v>2.9159999999999999</v>
      </c>
    </row>
    <row r="198" spans="1:12" x14ac:dyDescent="0.2">
      <c r="A198">
        <v>5472</v>
      </c>
      <c r="B198" s="43">
        <v>136</v>
      </c>
      <c r="C198" s="43">
        <v>137</v>
      </c>
      <c r="D198" s="43">
        <v>39</v>
      </c>
      <c r="E198" s="31">
        <v>0.28499999999999998</v>
      </c>
      <c r="F198" s="31">
        <v>0.24299999999999999</v>
      </c>
      <c r="G198" s="31">
        <v>0.20599999999999999</v>
      </c>
      <c r="H198" s="31">
        <v>0.221</v>
      </c>
      <c r="I198" s="31">
        <v>5.8999999999999997E-2</v>
      </c>
      <c r="J198" s="31">
        <v>0.38383838399999998</v>
      </c>
      <c r="K198" s="31">
        <v>0.27200000000000002</v>
      </c>
      <c r="L198" s="29">
        <f t="shared" si="3"/>
        <v>2.1346153846153846</v>
      </c>
    </row>
    <row r="199" spans="1:12" x14ac:dyDescent="0.2">
      <c r="A199">
        <v>2994</v>
      </c>
      <c r="B199" s="43">
        <v>77</v>
      </c>
      <c r="C199" s="43">
        <v>77</v>
      </c>
      <c r="D199" s="43">
        <v>51</v>
      </c>
      <c r="E199" s="31">
        <v>0.66200000000000003</v>
      </c>
      <c r="F199" s="31">
        <v>9.0999999999999998E-2</v>
      </c>
      <c r="G199" s="31">
        <v>0.221</v>
      </c>
      <c r="H199" s="31">
        <v>0.442</v>
      </c>
      <c r="I199" s="31">
        <v>0.221</v>
      </c>
      <c r="J199" s="31">
        <v>0.68</v>
      </c>
      <c r="K199" s="31">
        <v>2.5999999999999999E-2</v>
      </c>
      <c r="L199" s="29">
        <f t="shared" si="3"/>
        <v>2.8162217659137578</v>
      </c>
    </row>
    <row r="200" spans="1:12" x14ac:dyDescent="0.2">
      <c r="A200">
        <v>2615</v>
      </c>
      <c r="B200" s="43">
        <v>339</v>
      </c>
      <c r="C200" s="43">
        <v>339</v>
      </c>
      <c r="D200" s="43">
        <v>205</v>
      </c>
      <c r="E200" s="31">
        <v>0.60499999999999998</v>
      </c>
      <c r="F200" s="31">
        <v>0.112</v>
      </c>
      <c r="G200" s="31">
        <v>0.18</v>
      </c>
      <c r="H200" s="31">
        <v>0.36299999999999999</v>
      </c>
      <c r="I200" s="31">
        <v>0.24199999999999999</v>
      </c>
      <c r="J200" s="31">
        <v>0.67434210500000002</v>
      </c>
      <c r="K200" s="31">
        <v>0.10299999999999999</v>
      </c>
      <c r="L200" s="29">
        <f t="shared" si="3"/>
        <v>2.8193979933110365</v>
      </c>
    </row>
    <row r="201" spans="1:12" x14ac:dyDescent="0.2">
      <c r="A201">
        <v>3237</v>
      </c>
      <c r="B201" s="43">
        <v>263</v>
      </c>
      <c r="C201" s="43">
        <v>263</v>
      </c>
      <c r="D201" s="43">
        <v>153</v>
      </c>
      <c r="E201" s="31">
        <v>0.58199999999999996</v>
      </c>
      <c r="F201" s="31">
        <v>0.16</v>
      </c>
      <c r="G201" s="31">
        <v>0.251</v>
      </c>
      <c r="H201" s="31">
        <v>0.312</v>
      </c>
      <c r="I201" s="31">
        <v>0.27</v>
      </c>
      <c r="J201" s="31">
        <v>0.58620689699999995</v>
      </c>
      <c r="K201" s="31">
        <v>8.0000000000000002E-3</v>
      </c>
      <c r="L201" s="29">
        <f t="shared" si="3"/>
        <v>2.6995967741935485</v>
      </c>
    </row>
    <row r="202" spans="1:12" x14ac:dyDescent="0.2">
      <c r="A202">
        <v>4016</v>
      </c>
      <c r="B202" s="43">
        <v>79</v>
      </c>
      <c r="C202" s="43">
        <v>79</v>
      </c>
      <c r="D202" s="43">
        <v>46</v>
      </c>
      <c r="E202" s="31">
        <v>0.58199999999999996</v>
      </c>
      <c r="F202" s="31">
        <v>0.13900000000000001</v>
      </c>
      <c r="G202" s="31">
        <v>0.26600000000000001</v>
      </c>
      <c r="H202" s="31">
        <v>0.41799999999999998</v>
      </c>
      <c r="I202" s="31">
        <v>0.16500000000000001</v>
      </c>
      <c r="J202" s="31">
        <v>0.58974358999999998</v>
      </c>
      <c r="K202" s="31">
        <v>1.2999999999999999E-2</v>
      </c>
      <c r="L202" s="29">
        <f t="shared" si="3"/>
        <v>2.6190476190476191</v>
      </c>
    </row>
    <row r="203" spans="1:12" x14ac:dyDescent="0.2">
      <c r="A203">
        <v>4014</v>
      </c>
      <c r="B203" s="43">
        <v>53</v>
      </c>
      <c r="C203" s="43">
        <v>53</v>
      </c>
      <c r="D203" s="43">
        <v>26</v>
      </c>
      <c r="E203" s="31">
        <v>0.49099999999999999</v>
      </c>
      <c r="F203" s="31">
        <v>0.22600000000000001</v>
      </c>
      <c r="G203" s="31">
        <v>0.245</v>
      </c>
      <c r="H203" s="31">
        <v>0.34</v>
      </c>
      <c r="I203" s="31">
        <v>0.151</v>
      </c>
      <c r="J203" s="31">
        <v>0.50980392200000002</v>
      </c>
      <c r="K203" s="31">
        <v>3.7999999999999999E-2</v>
      </c>
      <c r="L203" s="29">
        <f t="shared" si="3"/>
        <v>2.4324324324324325</v>
      </c>
    </row>
    <row r="204" spans="1:12" x14ac:dyDescent="0.2">
      <c r="A204">
        <v>4341</v>
      </c>
      <c r="B204" s="43">
        <v>84</v>
      </c>
      <c r="C204" s="43">
        <v>84</v>
      </c>
      <c r="D204" s="43">
        <v>49</v>
      </c>
      <c r="E204" s="31">
        <v>0.58299999999999996</v>
      </c>
      <c r="F204" s="31">
        <v>0.13100000000000001</v>
      </c>
      <c r="G204" s="31">
        <v>0.22600000000000001</v>
      </c>
      <c r="H204" s="31">
        <v>0.33300000000000002</v>
      </c>
      <c r="I204" s="31">
        <v>0.25</v>
      </c>
      <c r="J204" s="31">
        <v>0.62025316500000005</v>
      </c>
      <c r="K204" s="31">
        <v>0.06</v>
      </c>
      <c r="L204" s="29">
        <f t="shared" si="3"/>
        <v>2.746808510638298</v>
      </c>
    </row>
    <row r="205" spans="1:12" x14ac:dyDescent="0.2">
      <c r="A205">
        <v>4444</v>
      </c>
      <c r="B205" s="43">
        <v>87</v>
      </c>
      <c r="C205" s="43">
        <v>87</v>
      </c>
      <c r="D205" s="43">
        <v>71</v>
      </c>
      <c r="E205" s="31">
        <v>0.81599999999999995</v>
      </c>
      <c r="F205" s="31">
        <v>3.4000000000000002E-2</v>
      </c>
      <c r="G205" s="31">
        <v>0.14899999999999999</v>
      </c>
      <c r="H205" s="31">
        <v>0.29899999999999999</v>
      </c>
      <c r="I205" s="31">
        <v>0.51700000000000002</v>
      </c>
      <c r="J205" s="31">
        <v>0.81609195400000001</v>
      </c>
      <c r="K205" s="31">
        <v>0</v>
      </c>
      <c r="L205" s="29">
        <f t="shared" si="3"/>
        <v>3.2970000000000002</v>
      </c>
    </row>
    <row r="206" spans="1:12" x14ac:dyDescent="0.2">
      <c r="A206">
        <v>4015</v>
      </c>
      <c r="B206" s="43">
        <v>65</v>
      </c>
      <c r="C206" s="43">
        <v>65</v>
      </c>
      <c r="D206" s="43">
        <v>36</v>
      </c>
      <c r="E206" s="31">
        <v>0.55400000000000005</v>
      </c>
      <c r="F206" s="31">
        <v>0.246</v>
      </c>
      <c r="G206" s="31">
        <v>0.185</v>
      </c>
      <c r="H206" s="31">
        <v>0.35399999999999998</v>
      </c>
      <c r="I206" s="31">
        <v>0.2</v>
      </c>
      <c r="J206" s="31">
        <v>0.5625</v>
      </c>
      <c r="K206" s="31">
        <v>1.4999999999999999E-2</v>
      </c>
      <c r="L206" s="29">
        <f t="shared" si="3"/>
        <v>2.5157360406091369</v>
      </c>
    </row>
    <row r="207" spans="1:12" x14ac:dyDescent="0.2">
      <c r="A207">
        <v>3791</v>
      </c>
      <c r="B207" s="43">
        <v>228</v>
      </c>
      <c r="C207" s="43">
        <v>228</v>
      </c>
      <c r="D207" s="43">
        <v>112</v>
      </c>
      <c r="E207" s="31">
        <v>0.49099999999999999</v>
      </c>
      <c r="F207" s="31">
        <v>0.25900000000000001</v>
      </c>
      <c r="G207" s="31">
        <v>0.23699999999999999</v>
      </c>
      <c r="H207" s="31">
        <v>0.34599999999999997</v>
      </c>
      <c r="I207" s="31">
        <v>0.14499999999999999</v>
      </c>
      <c r="J207" s="31">
        <v>0.497777778</v>
      </c>
      <c r="K207" s="31">
        <v>1.2999999999999999E-2</v>
      </c>
      <c r="L207" s="29">
        <f t="shared" si="3"/>
        <v>2.3819655521783183</v>
      </c>
    </row>
    <row r="208" spans="1:12" x14ac:dyDescent="0.2">
      <c r="A208">
        <v>4393</v>
      </c>
      <c r="B208" s="43">
        <v>67</v>
      </c>
      <c r="C208" s="43">
        <v>67</v>
      </c>
      <c r="D208" s="43">
        <v>43</v>
      </c>
      <c r="E208" s="31">
        <v>0.64200000000000002</v>
      </c>
      <c r="F208" s="31">
        <v>0.11899999999999999</v>
      </c>
      <c r="G208" s="31">
        <v>0.23899999999999999</v>
      </c>
      <c r="H208" s="31">
        <v>0.41799999999999998</v>
      </c>
      <c r="I208" s="31">
        <v>0.224</v>
      </c>
      <c r="J208" s="31">
        <v>0.64179104499999995</v>
      </c>
      <c r="K208" s="31">
        <v>0</v>
      </c>
      <c r="L208" s="29">
        <f t="shared" si="3"/>
        <v>2.7469999999999999</v>
      </c>
    </row>
    <row r="209" spans="1:12" x14ac:dyDescent="0.2">
      <c r="A209">
        <v>3594</v>
      </c>
      <c r="B209" s="43">
        <v>77</v>
      </c>
      <c r="C209" s="43">
        <v>77</v>
      </c>
      <c r="D209" s="43">
        <v>36</v>
      </c>
      <c r="E209" s="31">
        <v>0.46800000000000003</v>
      </c>
      <c r="F209" s="31">
        <v>0.16900000000000001</v>
      </c>
      <c r="G209" s="31">
        <v>0.36399999999999999</v>
      </c>
      <c r="H209" s="31">
        <v>0.28599999999999998</v>
      </c>
      <c r="I209" s="31">
        <v>0.182</v>
      </c>
      <c r="J209" s="31">
        <v>0.46753246799999998</v>
      </c>
      <c r="K209" s="31">
        <v>0</v>
      </c>
      <c r="L209" s="29">
        <f t="shared" si="3"/>
        <v>2.4829999999999997</v>
      </c>
    </row>
    <row r="210" spans="1:12" x14ac:dyDescent="0.2">
      <c r="A210">
        <v>4509</v>
      </c>
      <c r="B210" s="43">
        <v>280</v>
      </c>
      <c r="C210" s="43">
        <v>281</v>
      </c>
      <c r="D210" s="43">
        <v>177</v>
      </c>
      <c r="E210" s="31">
        <v>0.63</v>
      </c>
      <c r="F210" s="31">
        <v>0.125</v>
      </c>
      <c r="G210" s="31">
        <v>0.19600000000000001</v>
      </c>
      <c r="H210" s="31">
        <v>0.42099999999999999</v>
      </c>
      <c r="I210" s="31">
        <v>0.20699999999999999</v>
      </c>
      <c r="J210" s="31">
        <v>0.66165413500000003</v>
      </c>
      <c r="K210" s="31">
        <v>0.05</v>
      </c>
      <c r="L210" s="29">
        <f t="shared" si="3"/>
        <v>2.7452631578947364</v>
      </c>
    </row>
    <row r="211" spans="1:12" x14ac:dyDescent="0.2">
      <c r="A211">
        <v>4100</v>
      </c>
      <c r="B211" s="43">
        <v>279</v>
      </c>
      <c r="C211" s="43">
        <v>279</v>
      </c>
      <c r="D211" s="43">
        <v>134</v>
      </c>
      <c r="E211" s="31">
        <v>0.48</v>
      </c>
      <c r="F211" s="31">
        <v>0.154</v>
      </c>
      <c r="G211" s="31">
        <v>0.19400000000000001</v>
      </c>
      <c r="H211" s="31">
        <v>0.36199999999999999</v>
      </c>
      <c r="I211" s="31">
        <v>0.11799999999999999</v>
      </c>
      <c r="J211" s="31">
        <v>0.58008658000000002</v>
      </c>
      <c r="K211" s="31">
        <v>0.17199999999999999</v>
      </c>
      <c r="L211" s="29">
        <f t="shared" si="3"/>
        <v>2.5362318840579703</v>
      </c>
    </row>
    <row r="212" spans="1:12" x14ac:dyDescent="0.2">
      <c r="A212">
        <v>4527</v>
      </c>
      <c r="B212" s="43">
        <v>75</v>
      </c>
      <c r="C212" s="43">
        <v>75</v>
      </c>
      <c r="D212" s="43">
        <v>39</v>
      </c>
      <c r="E212" s="31">
        <v>0.52</v>
      </c>
      <c r="F212" s="31">
        <v>0.17299999999999999</v>
      </c>
      <c r="G212" s="31">
        <v>0.28000000000000003</v>
      </c>
      <c r="H212" s="31">
        <v>0.373</v>
      </c>
      <c r="I212" s="31">
        <v>0.14699999999999999</v>
      </c>
      <c r="J212" s="31">
        <v>0.53424657499999995</v>
      </c>
      <c r="K212" s="31">
        <v>2.7E-2</v>
      </c>
      <c r="L212" s="29">
        <f t="shared" si="3"/>
        <v>2.5077081192189108</v>
      </c>
    </row>
    <row r="213" spans="1:12" x14ac:dyDescent="0.2">
      <c r="A213">
        <v>4249</v>
      </c>
      <c r="B213" s="43">
        <v>253</v>
      </c>
      <c r="C213" s="43">
        <v>253</v>
      </c>
      <c r="D213" s="43">
        <v>145</v>
      </c>
      <c r="E213" s="31">
        <v>0.57299999999999995</v>
      </c>
      <c r="F213" s="31">
        <v>0.182</v>
      </c>
      <c r="G213" s="31">
        <v>0.22500000000000001</v>
      </c>
      <c r="H213" s="31">
        <v>0.36799999999999999</v>
      </c>
      <c r="I213" s="31">
        <v>0.20599999999999999</v>
      </c>
      <c r="J213" s="31">
        <v>0.58467741900000003</v>
      </c>
      <c r="K213" s="31">
        <v>0.02</v>
      </c>
      <c r="L213" s="29">
        <f t="shared" si="3"/>
        <v>2.6122448979591839</v>
      </c>
    </row>
    <row r="214" spans="1:12" x14ac:dyDescent="0.2">
      <c r="A214">
        <v>4372</v>
      </c>
      <c r="B214" s="43">
        <v>70</v>
      </c>
      <c r="C214" s="43">
        <v>70</v>
      </c>
      <c r="D214" s="43">
        <v>50</v>
      </c>
      <c r="E214" s="31">
        <v>0.71399999999999997</v>
      </c>
      <c r="F214" s="31">
        <v>7.0999999999999994E-2</v>
      </c>
      <c r="G214" s="31">
        <v>0.214</v>
      </c>
      <c r="H214" s="31">
        <v>0.48599999999999999</v>
      </c>
      <c r="I214" s="31">
        <v>0.22900000000000001</v>
      </c>
      <c r="J214" s="31">
        <v>0.71428571399999996</v>
      </c>
      <c r="K214" s="31">
        <v>0</v>
      </c>
      <c r="L214" s="29">
        <f t="shared" si="3"/>
        <v>2.8729999999999998</v>
      </c>
    </row>
    <row r="215" spans="1:12" x14ac:dyDescent="0.2">
      <c r="A215">
        <v>4101</v>
      </c>
      <c r="B215" s="43">
        <v>78</v>
      </c>
      <c r="C215" s="43">
        <v>78</v>
      </c>
      <c r="D215" s="43">
        <v>43</v>
      </c>
      <c r="E215" s="31">
        <v>0.55100000000000005</v>
      </c>
      <c r="F215" s="31">
        <v>0.14099999999999999</v>
      </c>
      <c r="G215" s="31">
        <v>0.28199999999999997</v>
      </c>
      <c r="H215" s="31">
        <v>0.372</v>
      </c>
      <c r="I215" s="31">
        <v>0.17899999999999999</v>
      </c>
      <c r="J215" s="31">
        <v>0.56578947400000001</v>
      </c>
      <c r="K215" s="31">
        <v>2.5999999999999999E-2</v>
      </c>
      <c r="L215" s="29">
        <f t="shared" si="3"/>
        <v>2.6047227926078027</v>
      </c>
    </row>
    <row r="216" spans="1:12" x14ac:dyDescent="0.2">
      <c r="A216">
        <v>4135</v>
      </c>
      <c r="B216" s="43">
        <v>63</v>
      </c>
      <c r="C216" s="43">
        <v>63</v>
      </c>
      <c r="D216" s="43">
        <v>29</v>
      </c>
      <c r="E216" s="31">
        <v>0.46</v>
      </c>
      <c r="F216" s="31">
        <v>0.317</v>
      </c>
      <c r="G216" s="31">
        <v>0.222</v>
      </c>
      <c r="H216" s="31">
        <v>0.30199999999999999</v>
      </c>
      <c r="I216" s="31">
        <v>0.159</v>
      </c>
      <c r="J216" s="31">
        <v>0.46031746000000001</v>
      </c>
      <c r="K216" s="31">
        <v>0</v>
      </c>
      <c r="L216" s="29">
        <f t="shared" si="3"/>
        <v>2.3029999999999999</v>
      </c>
    </row>
    <row r="217" spans="1:12" x14ac:dyDescent="0.2">
      <c r="A217">
        <v>3259</v>
      </c>
      <c r="B217" s="43">
        <v>78</v>
      </c>
      <c r="C217" s="43">
        <v>78</v>
      </c>
      <c r="D217" s="43">
        <v>39</v>
      </c>
      <c r="E217" s="31">
        <v>0.5</v>
      </c>
      <c r="F217" s="31">
        <v>0.20499999999999999</v>
      </c>
      <c r="G217" s="31">
        <v>0.25600000000000001</v>
      </c>
      <c r="H217" s="31">
        <v>0.35899999999999999</v>
      </c>
      <c r="I217" s="31">
        <v>0.14099999999999999</v>
      </c>
      <c r="J217" s="31">
        <v>0.52</v>
      </c>
      <c r="K217" s="31">
        <v>3.7999999999999999E-2</v>
      </c>
      <c r="L217" s="29">
        <f t="shared" si="3"/>
        <v>2.4511434511434511</v>
      </c>
    </row>
    <row r="218" spans="1:12" x14ac:dyDescent="0.2">
      <c r="A218">
        <v>3260</v>
      </c>
      <c r="B218" s="43">
        <v>159</v>
      </c>
      <c r="C218" s="43">
        <v>159</v>
      </c>
      <c r="D218" s="43">
        <v>58</v>
      </c>
      <c r="E218" s="31">
        <v>0.36499999999999999</v>
      </c>
      <c r="F218" s="31">
        <v>0.377</v>
      </c>
      <c r="G218" s="31">
        <v>0.23300000000000001</v>
      </c>
      <c r="H218" s="31">
        <v>0.22600000000000001</v>
      </c>
      <c r="I218" s="31">
        <v>0.13800000000000001</v>
      </c>
      <c r="J218" s="31">
        <v>0.37419354799999999</v>
      </c>
      <c r="K218" s="31">
        <v>2.5000000000000001E-2</v>
      </c>
      <c r="L218" s="29">
        <f t="shared" si="3"/>
        <v>2.1261538461538461</v>
      </c>
    </row>
    <row r="219" spans="1:12" x14ac:dyDescent="0.2">
      <c r="A219">
        <v>2892</v>
      </c>
      <c r="B219" s="43">
        <v>76</v>
      </c>
      <c r="C219" s="43">
        <v>76</v>
      </c>
      <c r="D219" s="43">
        <v>22</v>
      </c>
      <c r="E219" s="31">
        <v>0.28899999999999998</v>
      </c>
      <c r="F219" s="31">
        <v>0.27600000000000002</v>
      </c>
      <c r="G219" s="31">
        <v>0.434</v>
      </c>
      <c r="H219" s="31">
        <v>0.19700000000000001</v>
      </c>
      <c r="I219" s="31">
        <v>9.1999999999999998E-2</v>
      </c>
      <c r="J219" s="31">
        <v>0.28947368400000001</v>
      </c>
      <c r="K219" s="31">
        <v>0</v>
      </c>
      <c r="L219" s="29">
        <f t="shared" si="3"/>
        <v>2.1030000000000002</v>
      </c>
    </row>
    <row r="220" spans="1:12" x14ac:dyDescent="0.2">
      <c r="A220">
        <v>3065</v>
      </c>
      <c r="B220" s="43">
        <v>496</v>
      </c>
      <c r="C220" s="43">
        <v>496</v>
      </c>
      <c r="D220" s="43">
        <v>179</v>
      </c>
      <c r="E220" s="31">
        <v>0.36099999999999999</v>
      </c>
      <c r="F220" s="31">
        <v>0.22800000000000001</v>
      </c>
      <c r="G220" s="31">
        <v>0.105</v>
      </c>
      <c r="H220" s="31">
        <v>0.25</v>
      </c>
      <c r="I220" s="31">
        <v>0.111</v>
      </c>
      <c r="J220" s="31">
        <v>0.52034883700000001</v>
      </c>
      <c r="K220" s="31">
        <v>0.30599999999999999</v>
      </c>
      <c r="L220" s="29">
        <f t="shared" si="3"/>
        <v>2.3515850144092219</v>
      </c>
    </row>
    <row r="221" spans="1:12" x14ac:dyDescent="0.2">
      <c r="A221">
        <v>3929</v>
      </c>
      <c r="B221" s="43">
        <v>95</v>
      </c>
      <c r="C221" s="43">
        <v>95</v>
      </c>
      <c r="D221" s="43">
        <v>72</v>
      </c>
      <c r="E221" s="31">
        <v>0.75800000000000001</v>
      </c>
      <c r="F221" s="31">
        <v>0.105</v>
      </c>
      <c r="G221" s="31">
        <v>0.126</v>
      </c>
      <c r="H221" s="31">
        <v>0.41099999999999998</v>
      </c>
      <c r="I221" s="31">
        <v>0.34699999999999998</v>
      </c>
      <c r="J221" s="31">
        <v>0.76595744700000001</v>
      </c>
      <c r="K221" s="31">
        <v>1.0999999999999999E-2</v>
      </c>
      <c r="L221" s="29">
        <f t="shared" si="3"/>
        <v>3.0111223458038419</v>
      </c>
    </row>
    <row r="222" spans="1:12" x14ac:dyDescent="0.2">
      <c r="A222">
        <v>3890</v>
      </c>
      <c r="B222" s="43">
        <v>248</v>
      </c>
      <c r="C222" s="43">
        <v>248</v>
      </c>
      <c r="D222" s="43">
        <v>152</v>
      </c>
      <c r="E222" s="31">
        <v>0.61299999999999999</v>
      </c>
      <c r="F222" s="31">
        <v>0.19</v>
      </c>
      <c r="G222" s="31">
        <v>0.19</v>
      </c>
      <c r="H222" s="31">
        <v>0.30599999999999999</v>
      </c>
      <c r="I222" s="31">
        <v>0.30599999999999999</v>
      </c>
      <c r="J222" s="31">
        <v>0.61788617899999998</v>
      </c>
      <c r="K222" s="31">
        <v>8.0000000000000002E-3</v>
      </c>
      <c r="L222" s="29">
        <f t="shared" si="3"/>
        <v>2.7338709677419351</v>
      </c>
    </row>
    <row r="223" spans="1:12" x14ac:dyDescent="0.2">
      <c r="A223">
        <v>2157</v>
      </c>
      <c r="B223" s="43">
        <v>101</v>
      </c>
      <c r="C223" s="43">
        <v>101</v>
      </c>
      <c r="D223" s="43">
        <v>53</v>
      </c>
      <c r="E223" s="31">
        <v>0.52500000000000002</v>
      </c>
      <c r="F223" s="31">
        <v>0.25700000000000001</v>
      </c>
      <c r="G223" s="31">
        <v>0.19800000000000001</v>
      </c>
      <c r="H223" s="31">
        <v>0.29699999999999999</v>
      </c>
      <c r="I223" s="31">
        <v>0.22800000000000001</v>
      </c>
      <c r="J223" s="31">
        <v>0.53535353500000005</v>
      </c>
      <c r="K223" s="31">
        <v>0.02</v>
      </c>
      <c r="L223" s="29">
        <f t="shared" si="3"/>
        <v>2.5061224489795917</v>
      </c>
    </row>
    <row r="224" spans="1:12" x14ac:dyDescent="0.2">
      <c r="A224">
        <v>3573</v>
      </c>
      <c r="B224" s="43">
        <v>254</v>
      </c>
      <c r="C224" s="43">
        <v>254</v>
      </c>
      <c r="D224" s="43">
        <v>170</v>
      </c>
      <c r="E224" s="31">
        <v>0.66900000000000004</v>
      </c>
      <c r="F224" s="31">
        <v>0.126</v>
      </c>
      <c r="G224" s="31">
        <v>0.19700000000000001</v>
      </c>
      <c r="H224" s="31">
        <v>0.315</v>
      </c>
      <c r="I224" s="31">
        <v>0.35399999999999998</v>
      </c>
      <c r="J224" s="31">
        <v>0.674603175</v>
      </c>
      <c r="K224" s="31">
        <v>8.0000000000000002E-3</v>
      </c>
      <c r="L224" s="29">
        <f t="shared" si="3"/>
        <v>2.904233870967742</v>
      </c>
    </row>
    <row r="225" spans="1:12" x14ac:dyDescent="0.2">
      <c r="A225">
        <v>4185</v>
      </c>
      <c r="B225" s="43">
        <v>173</v>
      </c>
      <c r="C225" s="43">
        <v>173</v>
      </c>
      <c r="D225" s="43">
        <v>116</v>
      </c>
      <c r="E225" s="31">
        <v>0.67100000000000004</v>
      </c>
      <c r="F225" s="31">
        <v>0.127</v>
      </c>
      <c r="G225" s="31">
        <v>0.185</v>
      </c>
      <c r="H225" s="31">
        <v>0.34699999999999998</v>
      </c>
      <c r="I225" s="31">
        <v>0.32400000000000001</v>
      </c>
      <c r="J225" s="31">
        <v>0.68235294099999999</v>
      </c>
      <c r="K225" s="31">
        <v>1.7000000000000001E-2</v>
      </c>
      <c r="L225" s="29">
        <f t="shared" si="3"/>
        <v>2.8830111902339772</v>
      </c>
    </row>
    <row r="226" spans="1:12" x14ac:dyDescent="0.2">
      <c r="A226">
        <v>4529</v>
      </c>
      <c r="B226" s="43">
        <v>192</v>
      </c>
      <c r="C226" s="43">
        <v>192</v>
      </c>
      <c r="D226" s="43">
        <v>132</v>
      </c>
      <c r="E226" s="31">
        <v>0.68799999999999994</v>
      </c>
      <c r="F226" s="31">
        <v>0.13</v>
      </c>
      <c r="G226" s="31">
        <v>0.17199999999999999</v>
      </c>
      <c r="H226" s="31">
        <v>0.375</v>
      </c>
      <c r="I226" s="31">
        <v>0.313</v>
      </c>
      <c r="J226" s="31">
        <v>0.69473684199999997</v>
      </c>
      <c r="K226" s="31">
        <v>0.01</v>
      </c>
      <c r="L226" s="29">
        <f t="shared" si="3"/>
        <v>2.87979797979798</v>
      </c>
    </row>
    <row r="227" spans="1:12" x14ac:dyDescent="0.2">
      <c r="A227">
        <v>3127</v>
      </c>
      <c r="B227" s="43">
        <v>43</v>
      </c>
      <c r="C227" s="43">
        <v>43</v>
      </c>
      <c r="D227" s="43">
        <v>25</v>
      </c>
      <c r="E227" s="31">
        <v>0.58099999999999996</v>
      </c>
      <c r="F227" s="31">
        <v>0.20899999999999999</v>
      </c>
      <c r="G227" s="31">
        <v>0.20899999999999999</v>
      </c>
      <c r="H227" s="31">
        <v>0.39500000000000002</v>
      </c>
      <c r="I227" s="31">
        <v>0.186</v>
      </c>
      <c r="J227" s="31">
        <v>0.58139534900000001</v>
      </c>
      <c r="K227" s="31">
        <v>0</v>
      </c>
      <c r="L227" s="29">
        <f t="shared" si="3"/>
        <v>2.556</v>
      </c>
    </row>
    <row r="228" spans="1:12" x14ac:dyDescent="0.2">
      <c r="A228">
        <v>3918</v>
      </c>
      <c r="B228" s="43">
        <v>38</v>
      </c>
      <c r="C228" s="43">
        <v>38</v>
      </c>
      <c r="D228" s="43">
        <v>8</v>
      </c>
      <c r="E228" s="31">
        <v>0.21099999999999999</v>
      </c>
      <c r="F228" s="31">
        <v>0.28899999999999998</v>
      </c>
      <c r="G228" s="31">
        <v>0.158</v>
      </c>
      <c r="H228" s="31">
        <v>0.158</v>
      </c>
      <c r="I228" s="31">
        <v>5.2999999999999999E-2</v>
      </c>
      <c r="J228" s="31">
        <v>0.32</v>
      </c>
      <c r="K228" s="31">
        <v>0.34200000000000003</v>
      </c>
      <c r="L228" s="29">
        <f t="shared" si="3"/>
        <v>1.9620060790273557</v>
      </c>
    </row>
    <row r="229" spans="1:12" x14ac:dyDescent="0.2">
      <c r="A229">
        <v>2776</v>
      </c>
      <c r="B229" s="43">
        <v>156</v>
      </c>
      <c r="C229" s="43">
        <v>156</v>
      </c>
      <c r="D229" s="43">
        <v>63</v>
      </c>
      <c r="E229" s="31">
        <v>0.40400000000000003</v>
      </c>
      <c r="F229" s="31">
        <v>0.34</v>
      </c>
      <c r="G229" s="31">
        <v>0.23699999999999999</v>
      </c>
      <c r="H229" s="31">
        <v>0.218</v>
      </c>
      <c r="I229" s="31">
        <v>0.186</v>
      </c>
      <c r="J229" s="31">
        <v>0.41176470599999998</v>
      </c>
      <c r="K229" s="31">
        <v>1.9E-2</v>
      </c>
      <c r="L229" s="29">
        <f t="shared" si="3"/>
        <v>2.2548419979612637</v>
      </c>
    </row>
    <row r="230" spans="1:12" x14ac:dyDescent="0.2">
      <c r="A230">
        <v>2113</v>
      </c>
      <c r="B230" s="43">
        <v>81</v>
      </c>
      <c r="C230" s="43">
        <v>81</v>
      </c>
      <c r="D230" s="43">
        <v>37</v>
      </c>
      <c r="E230" s="31">
        <v>0.45700000000000002</v>
      </c>
      <c r="F230" s="31">
        <v>0.222</v>
      </c>
      <c r="G230" s="31">
        <v>0.29599999999999999</v>
      </c>
      <c r="H230" s="31">
        <v>0.29599999999999999</v>
      </c>
      <c r="I230" s="31">
        <v>0.16</v>
      </c>
      <c r="J230" s="31">
        <v>0.46835442999999999</v>
      </c>
      <c r="K230" s="31">
        <v>2.5000000000000001E-2</v>
      </c>
      <c r="L230" s="29">
        <f t="shared" si="3"/>
        <v>2.402051282051282</v>
      </c>
    </row>
    <row r="231" spans="1:12" x14ac:dyDescent="0.2">
      <c r="A231">
        <v>4098</v>
      </c>
      <c r="B231" s="43">
        <v>80</v>
      </c>
      <c r="C231" s="43">
        <v>80</v>
      </c>
      <c r="D231" s="43">
        <v>58</v>
      </c>
      <c r="E231" s="31">
        <v>0.72499999999999998</v>
      </c>
      <c r="F231" s="31">
        <v>0.16300000000000001</v>
      </c>
      <c r="G231" s="31">
        <v>0.113</v>
      </c>
      <c r="H231" s="31">
        <v>0.46300000000000002</v>
      </c>
      <c r="I231" s="31">
        <v>0.26300000000000001</v>
      </c>
      <c r="J231" s="31">
        <v>0.72499999999999998</v>
      </c>
      <c r="K231" s="31">
        <v>0</v>
      </c>
      <c r="L231" s="29">
        <f t="shared" si="3"/>
        <v>2.83</v>
      </c>
    </row>
    <row r="232" spans="1:12" x14ac:dyDescent="0.2">
      <c r="A232">
        <v>2953</v>
      </c>
      <c r="B232" s="43">
        <v>49</v>
      </c>
      <c r="C232" s="43">
        <v>49</v>
      </c>
      <c r="D232" s="43">
        <v>17</v>
      </c>
      <c r="E232" s="31">
        <v>0.34699999999999998</v>
      </c>
      <c r="F232" s="31">
        <v>0.46899999999999997</v>
      </c>
      <c r="G232" s="31">
        <v>0.184</v>
      </c>
      <c r="H232" s="31">
        <v>0.224</v>
      </c>
      <c r="I232" s="31">
        <v>0.122</v>
      </c>
      <c r="J232" s="31">
        <v>0.346938776</v>
      </c>
      <c r="K232" s="31">
        <v>0</v>
      </c>
      <c r="L232" s="29">
        <f t="shared" si="3"/>
        <v>1.9969999999999999</v>
      </c>
    </row>
    <row r="233" spans="1:12" x14ac:dyDescent="0.2">
      <c r="A233">
        <v>5541</v>
      </c>
      <c r="B233" s="43">
        <v>53</v>
      </c>
      <c r="C233" s="43">
        <v>53</v>
      </c>
      <c r="D233" s="43">
        <v>31</v>
      </c>
      <c r="E233" s="31">
        <v>0.58499999999999996</v>
      </c>
      <c r="F233" s="31">
        <v>0.20799999999999999</v>
      </c>
      <c r="G233" s="31">
        <v>0.20799999999999999</v>
      </c>
      <c r="H233" s="31">
        <v>0.30199999999999999</v>
      </c>
      <c r="I233" s="31">
        <v>0.28299999999999997</v>
      </c>
      <c r="J233" s="31">
        <v>0.58490565999999999</v>
      </c>
      <c r="K233" s="31">
        <v>0</v>
      </c>
      <c r="L233" s="29">
        <f t="shared" si="3"/>
        <v>2.6619999999999999</v>
      </c>
    </row>
    <row r="234" spans="1:12" x14ac:dyDescent="0.2">
      <c r="A234">
        <v>3307</v>
      </c>
      <c r="B234" s="43">
        <v>46</v>
      </c>
      <c r="C234" s="43">
        <v>46</v>
      </c>
      <c r="D234" s="43">
        <v>32</v>
      </c>
      <c r="E234" s="31">
        <v>0.69599999999999995</v>
      </c>
      <c r="F234" s="31">
        <v>0.152</v>
      </c>
      <c r="G234" s="31">
        <v>8.6999999999999994E-2</v>
      </c>
      <c r="H234" s="31">
        <v>0.47799999999999998</v>
      </c>
      <c r="I234" s="31">
        <v>0.217</v>
      </c>
      <c r="J234" s="31">
        <v>0.74418604700000002</v>
      </c>
      <c r="K234" s="31">
        <v>6.5000000000000002E-2</v>
      </c>
      <c r="L234" s="29">
        <f t="shared" si="3"/>
        <v>2.8106951871657748</v>
      </c>
    </row>
    <row r="235" spans="1:12" x14ac:dyDescent="0.2">
      <c r="A235">
        <v>1964</v>
      </c>
      <c r="B235" s="43">
        <v>15</v>
      </c>
      <c r="C235" s="43">
        <v>15</v>
      </c>
      <c r="D235" s="43">
        <v>10</v>
      </c>
      <c r="E235" s="31">
        <v>0.66700000000000004</v>
      </c>
      <c r="F235" s="31">
        <v>0.13300000000000001</v>
      </c>
      <c r="G235" s="31">
        <v>0.13300000000000001</v>
      </c>
      <c r="H235" s="31">
        <v>0.4</v>
      </c>
      <c r="I235" s="31">
        <v>0.26700000000000002</v>
      </c>
      <c r="J235" s="31">
        <v>0.71428571399999996</v>
      </c>
      <c r="K235" s="31">
        <v>6.7000000000000004E-2</v>
      </c>
      <c r="L235" s="29">
        <f t="shared" si="3"/>
        <v>2.8585209003215435</v>
      </c>
    </row>
    <row r="236" spans="1:12" x14ac:dyDescent="0.2">
      <c r="A236">
        <v>5542</v>
      </c>
      <c r="B236" s="43">
        <v>42</v>
      </c>
      <c r="C236" s="43">
        <v>42</v>
      </c>
      <c r="D236" s="43">
        <v>37</v>
      </c>
      <c r="E236" s="31">
        <v>0.88100000000000001</v>
      </c>
      <c r="F236" s="31">
        <v>2.4E-2</v>
      </c>
      <c r="G236" s="31">
        <v>4.8000000000000001E-2</v>
      </c>
      <c r="H236" s="31">
        <v>0.5</v>
      </c>
      <c r="I236" s="31">
        <v>0.38100000000000001</v>
      </c>
      <c r="J236" s="31">
        <v>0.92500000000000004</v>
      </c>
      <c r="K236" s="31">
        <v>4.8000000000000001E-2</v>
      </c>
      <c r="L236" s="29">
        <f t="shared" si="3"/>
        <v>3.3025210084033616</v>
      </c>
    </row>
    <row r="237" spans="1:12" x14ac:dyDescent="0.2">
      <c r="A237">
        <v>3465</v>
      </c>
      <c r="B237" s="43">
        <v>84</v>
      </c>
      <c r="C237" s="43">
        <v>84</v>
      </c>
      <c r="D237" s="43">
        <v>63</v>
      </c>
      <c r="E237" s="31">
        <v>0.75</v>
      </c>
      <c r="F237" s="31">
        <v>8.3000000000000004E-2</v>
      </c>
      <c r="G237" s="31">
        <v>0.16700000000000001</v>
      </c>
      <c r="H237" s="31">
        <v>0.47599999999999998</v>
      </c>
      <c r="I237" s="31">
        <v>0.27400000000000002</v>
      </c>
      <c r="J237" s="31">
        <v>0.75</v>
      </c>
      <c r="K237" s="31">
        <v>0</v>
      </c>
      <c r="L237" s="29">
        <f t="shared" si="3"/>
        <v>2.9409999999999998</v>
      </c>
    </row>
    <row r="238" spans="1:12" x14ac:dyDescent="0.2">
      <c r="A238">
        <v>4160</v>
      </c>
      <c r="B238" s="43">
        <v>109</v>
      </c>
      <c r="C238" s="43">
        <v>109</v>
      </c>
      <c r="D238" s="43">
        <v>74</v>
      </c>
      <c r="E238" s="31">
        <v>0.67900000000000005</v>
      </c>
      <c r="F238" s="31">
        <v>7.2999999999999995E-2</v>
      </c>
      <c r="G238" s="31">
        <v>0.22900000000000001</v>
      </c>
      <c r="H238" s="31">
        <v>0.38500000000000001</v>
      </c>
      <c r="I238" s="31">
        <v>0.29399999999999998</v>
      </c>
      <c r="J238" s="31">
        <v>0.69158878499999998</v>
      </c>
      <c r="K238" s="31">
        <v>1.7999999999999999E-2</v>
      </c>
      <c r="L238" s="29">
        <f t="shared" si="3"/>
        <v>2.9144602851323831</v>
      </c>
    </row>
    <row r="239" spans="1:12" x14ac:dyDescent="0.2">
      <c r="A239">
        <v>3064</v>
      </c>
      <c r="B239" s="43">
        <v>36</v>
      </c>
      <c r="C239" s="43">
        <v>36</v>
      </c>
      <c r="D239" s="43">
        <v>20</v>
      </c>
      <c r="E239" s="31">
        <v>0.55600000000000005</v>
      </c>
      <c r="F239" s="31">
        <v>0.25</v>
      </c>
      <c r="G239" s="31">
        <v>0.16700000000000001</v>
      </c>
      <c r="H239" s="31">
        <v>0.44400000000000001</v>
      </c>
      <c r="I239" s="31">
        <v>0.111</v>
      </c>
      <c r="J239" s="31">
        <v>0.571428571</v>
      </c>
      <c r="K239" s="31">
        <v>2.8000000000000001E-2</v>
      </c>
      <c r="L239" s="29">
        <f t="shared" si="3"/>
        <v>2.4279835390946505</v>
      </c>
    </row>
    <row r="240" spans="1:12" x14ac:dyDescent="0.2">
      <c r="A240">
        <v>3415</v>
      </c>
      <c r="B240" s="43">
        <v>392</v>
      </c>
      <c r="C240" s="43">
        <v>392</v>
      </c>
      <c r="D240" s="43">
        <v>39</v>
      </c>
      <c r="E240" s="31">
        <v>9.9000000000000005E-2</v>
      </c>
      <c r="F240" s="31">
        <v>4.2999999999999997E-2</v>
      </c>
      <c r="G240" s="31">
        <v>3.3000000000000002E-2</v>
      </c>
      <c r="H240" s="31">
        <v>7.3999999999999996E-2</v>
      </c>
      <c r="I240" s="31">
        <v>2.5999999999999999E-2</v>
      </c>
      <c r="J240" s="31">
        <v>0.56521739100000001</v>
      </c>
      <c r="K240" s="31">
        <v>0.82399999999999995</v>
      </c>
      <c r="L240" s="29">
        <f t="shared" si="3"/>
        <v>2.4715909090909083</v>
      </c>
    </row>
    <row r="241" spans="1:12" x14ac:dyDescent="0.2">
      <c r="A241">
        <v>2166</v>
      </c>
      <c r="B241" s="43">
        <v>228</v>
      </c>
      <c r="C241" s="43">
        <v>228</v>
      </c>
      <c r="D241" s="43">
        <v>34</v>
      </c>
      <c r="E241" s="31">
        <v>0.14899999999999999</v>
      </c>
      <c r="F241" s="31">
        <v>0.26800000000000002</v>
      </c>
      <c r="G241" s="31">
        <v>0.18</v>
      </c>
      <c r="H241" s="31">
        <v>0.13600000000000001</v>
      </c>
      <c r="I241" s="31">
        <v>1.2999999999999999E-2</v>
      </c>
      <c r="J241" s="31">
        <v>0.25</v>
      </c>
      <c r="K241" s="31">
        <v>0.40400000000000003</v>
      </c>
      <c r="L241" s="29">
        <f t="shared" si="3"/>
        <v>1.8255033557046982</v>
      </c>
    </row>
    <row r="242" spans="1:12" x14ac:dyDescent="0.2">
      <c r="A242">
        <v>3240</v>
      </c>
      <c r="B242" s="43">
        <v>268</v>
      </c>
      <c r="C242" s="43">
        <v>268</v>
      </c>
      <c r="D242" s="43">
        <v>93</v>
      </c>
      <c r="E242" s="31">
        <v>0.34699999999999998</v>
      </c>
      <c r="F242" s="31">
        <v>0.38400000000000001</v>
      </c>
      <c r="G242" s="31">
        <v>0.26500000000000001</v>
      </c>
      <c r="H242" s="31">
        <v>0.26500000000000001</v>
      </c>
      <c r="I242" s="31">
        <v>8.2000000000000003E-2</v>
      </c>
      <c r="J242" s="31">
        <v>0.348314607</v>
      </c>
      <c r="K242" s="31">
        <v>4.0000000000000001E-3</v>
      </c>
      <c r="L242" s="29">
        <f t="shared" si="3"/>
        <v>2.0451807228915664</v>
      </c>
    </row>
    <row r="243" spans="1:12" x14ac:dyDescent="0.2">
      <c r="A243">
        <v>5359</v>
      </c>
      <c r="B243" s="43">
        <v>22</v>
      </c>
      <c r="C243" s="43">
        <v>22</v>
      </c>
      <c r="D243" s="43">
        <v>5</v>
      </c>
      <c r="E243" s="31">
        <v>0.22700000000000001</v>
      </c>
      <c r="F243" s="31">
        <v>0.40899999999999997</v>
      </c>
      <c r="G243" s="31">
        <v>0.27300000000000002</v>
      </c>
      <c r="H243" s="31">
        <v>0.182</v>
      </c>
      <c r="I243" s="31">
        <v>4.4999999999999998E-2</v>
      </c>
      <c r="J243" s="31">
        <v>0.25</v>
      </c>
      <c r="K243" s="31">
        <v>9.0999999999999998E-2</v>
      </c>
      <c r="L243" s="29">
        <f t="shared" si="3"/>
        <v>1.8492849284928492</v>
      </c>
    </row>
    <row r="244" spans="1:12" x14ac:dyDescent="0.2">
      <c r="A244">
        <v>2291</v>
      </c>
      <c r="B244" s="43">
        <v>154</v>
      </c>
      <c r="C244" s="43">
        <v>154</v>
      </c>
      <c r="D244" s="43">
        <v>58</v>
      </c>
      <c r="E244" s="31">
        <v>0.377</v>
      </c>
      <c r="F244" s="31">
        <v>0.33800000000000002</v>
      </c>
      <c r="G244" s="31">
        <v>0.28599999999999998</v>
      </c>
      <c r="H244" s="31">
        <v>0.26600000000000001</v>
      </c>
      <c r="I244" s="31">
        <v>0.11</v>
      </c>
      <c r="J244" s="31">
        <v>0.37662337699999998</v>
      </c>
      <c r="K244" s="31">
        <v>0</v>
      </c>
      <c r="L244" s="29">
        <f t="shared" si="3"/>
        <v>2.1480000000000001</v>
      </c>
    </row>
    <row r="245" spans="1:12" x14ac:dyDescent="0.2">
      <c r="A245">
        <v>2768</v>
      </c>
      <c r="B245" s="43">
        <v>118</v>
      </c>
      <c r="C245" s="43">
        <v>118</v>
      </c>
      <c r="D245" s="43">
        <v>41</v>
      </c>
      <c r="E245" s="31">
        <v>0.34699999999999998</v>
      </c>
      <c r="F245" s="31">
        <v>0.314</v>
      </c>
      <c r="G245" s="31">
        <v>0.33100000000000002</v>
      </c>
      <c r="H245" s="31">
        <v>0.20300000000000001</v>
      </c>
      <c r="I245" s="31">
        <v>0.14399999999999999</v>
      </c>
      <c r="J245" s="31">
        <v>0.35042735000000003</v>
      </c>
      <c r="K245" s="31">
        <v>8.0000000000000002E-3</v>
      </c>
      <c r="L245" s="29">
        <f t="shared" si="3"/>
        <v>2.178427419354839</v>
      </c>
    </row>
    <row r="246" spans="1:12" x14ac:dyDescent="0.2">
      <c r="A246">
        <v>4311</v>
      </c>
      <c r="B246" s="43">
        <v>221</v>
      </c>
      <c r="C246" s="43">
        <v>221</v>
      </c>
      <c r="D246" s="43">
        <v>131</v>
      </c>
      <c r="E246" s="31">
        <v>0.59299999999999997</v>
      </c>
      <c r="F246" s="31">
        <v>0.19500000000000001</v>
      </c>
      <c r="G246" s="31">
        <v>0.20799999999999999</v>
      </c>
      <c r="H246" s="31">
        <v>0.312</v>
      </c>
      <c r="I246" s="31">
        <v>0.28100000000000003</v>
      </c>
      <c r="J246" s="31">
        <v>0.59545454499999995</v>
      </c>
      <c r="K246" s="31">
        <v>5.0000000000000001E-3</v>
      </c>
      <c r="L246" s="29">
        <f t="shared" si="3"/>
        <v>2.6844221105527639</v>
      </c>
    </row>
    <row r="247" spans="1:12" x14ac:dyDescent="0.2">
      <c r="A247">
        <v>5510</v>
      </c>
      <c r="B247" s="43">
        <v>220</v>
      </c>
      <c r="C247" s="43">
        <v>220</v>
      </c>
      <c r="D247" s="43">
        <v>118</v>
      </c>
      <c r="E247" s="31">
        <v>0.53600000000000003</v>
      </c>
      <c r="F247" s="31">
        <v>0.218</v>
      </c>
      <c r="G247" s="31">
        <v>0.22700000000000001</v>
      </c>
      <c r="H247" s="31">
        <v>0.33600000000000002</v>
      </c>
      <c r="I247" s="31">
        <v>0.2</v>
      </c>
      <c r="J247" s="31">
        <v>0.54629629599999996</v>
      </c>
      <c r="K247" s="31">
        <v>1.7999999999999999E-2</v>
      </c>
      <c r="L247" s="29">
        <f t="shared" si="3"/>
        <v>2.5254582484725057</v>
      </c>
    </row>
    <row r="248" spans="1:12" x14ac:dyDescent="0.2">
      <c r="A248">
        <v>2799</v>
      </c>
      <c r="B248" s="43">
        <v>234</v>
      </c>
      <c r="C248" s="43">
        <v>234</v>
      </c>
      <c r="D248" s="43">
        <v>82</v>
      </c>
      <c r="E248" s="31">
        <v>0.35</v>
      </c>
      <c r="F248" s="31">
        <v>0.312</v>
      </c>
      <c r="G248" s="31">
        <v>0.17499999999999999</v>
      </c>
      <c r="H248" s="31">
        <v>0.26100000000000001</v>
      </c>
      <c r="I248" s="31">
        <v>0.09</v>
      </c>
      <c r="J248" s="31">
        <v>0.418367347</v>
      </c>
      <c r="K248" s="31">
        <v>0.16200000000000001</v>
      </c>
      <c r="L248" s="29">
        <f t="shared" si="3"/>
        <v>2.153937947494033</v>
      </c>
    </row>
    <row r="249" spans="1:12" x14ac:dyDescent="0.2">
      <c r="A249">
        <v>2954</v>
      </c>
      <c r="B249" s="43">
        <v>67</v>
      </c>
      <c r="C249" s="43">
        <v>67</v>
      </c>
      <c r="D249" s="43">
        <v>26</v>
      </c>
      <c r="E249" s="31">
        <v>0.38800000000000001</v>
      </c>
      <c r="F249" s="31">
        <v>0.26900000000000002</v>
      </c>
      <c r="G249" s="31">
        <v>0.32800000000000001</v>
      </c>
      <c r="H249" s="31">
        <v>0.26900000000000002</v>
      </c>
      <c r="I249" s="31">
        <v>0.11899999999999999</v>
      </c>
      <c r="J249" s="31">
        <v>0.393939394</v>
      </c>
      <c r="K249" s="31">
        <v>1.4999999999999999E-2</v>
      </c>
      <c r="L249" s="29">
        <f t="shared" si="3"/>
        <v>2.2416243654822336</v>
      </c>
    </row>
    <row r="250" spans="1:12" x14ac:dyDescent="0.2">
      <c r="A250">
        <v>3610</v>
      </c>
      <c r="B250" s="43">
        <v>309</v>
      </c>
      <c r="C250" s="43">
        <v>310</v>
      </c>
      <c r="D250" s="43">
        <v>137</v>
      </c>
      <c r="E250" s="31">
        <v>0.442</v>
      </c>
      <c r="F250" s="31">
        <v>0.25900000000000001</v>
      </c>
      <c r="G250" s="31">
        <v>0.20699999999999999</v>
      </c>
      <c r="H250" s="31">
        <v>0.33</v>
      </c>
      <c r="I250" s="31">
        <v>0.11</v>
      </c>
      <c r="J250" s="31">
        <v>0.485714286</v>
      </c>
      <c r="K250" s="31">
        <v>9.4E-2</v>
      </c>
      <c r="L250" s="29">
        <f t="shared" si="3"/>
        <v>2.3211920529801326</v>
      </c>
    </row>
    <row r="251" spans="1:12" x14ac:dyDescent="0.2">
      <c r="A251">
        <v>2447</v>
      </c>
      <c r="B251" s="43">
        <v>172</v>
      </c>
      <c r="C251" s="43">
        <v>172</v>
      </c>
      <c r="D251" s="43">
        <v>85</v>
      </c>
      <c r="E251" s="31">
        <v>0.49399999999999999</v>
      </c>
      <c r="F251" s="31">
        <v>0.23799999999999999</v>
      </c>
      <c r="G251" s="31">
        <v>0.23799999999999999</v>
      </c>
      <c r="H251" s="31">
        <v>0.32600000000000001</v>
      </c>
      <c r="I251" s="31">
        <v>0.16900000000000001</v>
      </c>
      <c r="J251" s="31">
        <v>0.50898203600000003</v>
      </c>
      <c r="K251" s="31">
        <v>2.9000000000000001E-2</v>
      </c>
      <c r="L251" s="29">
        <f t="shared" si="3"/>
        <v>2.4387229660144181</v>
      </c>
    </row>
    <row r="252" spans="1:12" x14ac:dyDescent="0.2">
      <c r="A252">
        <v>5035</v>
      </c>
      <c r="B252" s="43">
        <v>11</v>
      </c>
      <c r="C252" s="43">
        <v>11</v>
      </c>
      <c r="D252" s="43">
        <v>5</v>
      </c>
      <c r="E252" s="31">
        <v>0.45500000000000002</v>
      </c>
      <c r="F252" s="31">
        <v>0</v>
      </c>
      <c r="G252" s="31">
        <v>0.182</v>
      </c>
      <c r="H252" s="31">
        <v>0.27300000000000002</v>
      </c>
      <c r="I252" s="31">
        <v>0.182</v>
      </c>
      <c r="J252" s="31">
        <v>0.71428571399999996</v>
      </c>
      <c r="K252" s="31">
        <v>0.36399999999999999</v>
      </c>
      <c r="L252" s="29">
        <f t="shared" si="3"/>
        <v>3.0047169811320753</v>
      </c>
    </row>
    <row r="253" spans="1:12" x14ac:dyDescent="0.2">
      <c r="A253">
        <v>5294</v>
      </c>
      <c r="B253" s="43">
        <v>74</v>
      </c>
      <c r="C253" s="43">
        <v>74</v>
      </c>
      <c r="D253" s="43">
        <v>50</v>
      </c>
      <c r="E253" s="31">
        <v>0.67600000000000005</v>
      </c>
      <c r="F253" s="31">
        <v>0.13500000000000001</v>
      </c>
      <c r="G253" s="31">
        <v>0.189</v>
      </c>
      <c r="H253" s="31">
        <v>0.40500000000000003</v>
      </c>
      <c r="I253" s="31">
        <v>0.27</v>
      </c>
      <c r="J253" s="31">
        <v>0.675675676</v>
      </c>
      <c r="K253" s="31">
        <v>0</v>
      </c>
      <c r="L253" s="29">
        <f t="shared" si="3"/>
        <v>2.8080000000000003</v>
      </c>
    </row>
    <row r="254" spans="1:12" x14ac:dyDescent="0.2">
      <c r="A254">
        <v>3761</v>
      </c>
      <c r="B254" s="43">
        <v>66</v>
      </c>
      <c r="C254" s="43">
        <v>66</v>
      </c>
      <c r="D254" s="43">
        <v>31</v>
      </c>
      <c r="E254" s="31">
        <v>0.47</v>
      </c>
      <c r="F254" s="31">
        <v>0.27300000000000002</v>
      </c>
      <c r="G254" s="31">
        <v>0.24199999999999999</v>
      </c>
      <c r="H254" s="31">
        <v>0.318</v>
      </c>
      <c r="I254" s="31">
        <v>0.152</v>
      </c>
      <c r="J254" s="31">
        <v>0.47692307699999997</v>
      </c>
      <c r="K254" s="31">
        <v>1.4999999999999999E-2</v>
      </c>
      <c r="L254" s="29">
        <f t="shared" si="3"/>
        <v>2.3543147208121828</v>
      </c>
    </row>
    <row r="255" spans="1:12" x14ac:dyDescent="0.2">
      <c r="A255">
        <v>2814</v>
      </c>
      <c r="B255" s="43">
        <v>75</v>
      </c>
      <c r="C255" s="43">
        <v>75</v>
      </c>
      <c r="D255" s="43">
        <v>19</v>
      </c>
      <c r="E255" s="31">
        <v>0.253</v>
      </c>
      <c r="F255" s="31">
        <v>0.4</v>
      </c>
      <c r="G255" s="31">
        <v>0.34699999999999998</v>
      </c>
      <c r="H255" s="31">
        <v>0.187</v>
      </c>
      <c r="I255" s="31">
        <v>6.7000000000000004E-2</v>
      </c>
      <c r="J255" s="31">
        <v>0.25333333299999999</v>
      </c>
      <c r="K255" s="31">
        <v>0</v>
      </c>
      <c r="L255" s="29">
        <f t="shared" si="3"/>
        <v>1.9229999999999998</v>
      </c>
    </row>
    <row r="256" spans="1:12" x14ac:dyDescent="0.2">
      <c r="A256">
        <v>1769</v>
      </c>
      <c r="B256" s="43">
        <v>14</v>
      </c>
      <c r="C256" s="43">
        <v>14</v>
      </c>
      <c r="D256" s="43">
        <v>3</v>
      </c>
      <c r="E256" s="31">
        <v>0.214</v>
      </c>
      <c r="F256" s="31">
        <v>0.42899999999999999</v>
      </c>
      <c r="G256" s="31">
        <v>0.214</v>
      </c>
      <c r="H256" s="31">
        <v>0.14299999999999999</v>
      </c>
      <c r="I256" s="31">
        <v>7.0999999999999994E-2</v>
      </c>
      <c r="J256" s="31">
        <v>0.25</v>
      </c>
      <c r="K256" s="31">
        <v>0.14299999999999999</v>
      </c>
      <c r="L256" s="29">
        <f t="shared" si="3"/>
        <v>1.8319719953325555</v>
      </c>
    </row>
    <row r="257" spans="1:12" x14ac:dyDescent="0.2">
      <c r="A257">
        <v>5269</v>
      </c>
      <c r="B257" s="43">
        <v>194</v>
      </c>
      <c r="C257" s="43">
        <v>194</v>
      </c>
      <c r="D257" s="43">
        <v>100</v>
      </c>
      <c r="E257" s="31">
        <v>0.51500000000000001</v>
      </c>
      <c r="F257" s="31">
        <v>0.17499999999999999</v>
      </c>
      <c r="G257" s="31">
        <v>0.27300000000000002</v>
      </c>
      <c r="H257" s="31">
        <v>0.29399999999999998</v>
      </c>
      <c r="I257" s="31">
        <v>0.222</v>
      </c>
      <c r="J257" s="31">
        <v>0.53475935799999996</v>
      </c>
      <c r="K257" s="31">
        <v>3.5999999999999997E-2</v>
      </c>
      <c r="L257" s="29">
        <f t="shared" si="3"/>
        <v>2.5840248962655603</v>
      </c>
    </row>
    <row r="258" spans="1:12" x14ac:dyDescent="0.2">
      <c r="A258">
        <v>3309</v>
      </c>
      <c r="B258" s="43">
        <v>78</v>
      </c>
      <c r="C258" s="43">
        <v>78</v>
      </c>
      <c r="D258" s="43">
        <v>50</v>
      </c>
      <c r="E258" s="31">
        <v>0.64100000000000001</v>
      </c>
      <c r="F258" s="31">
        <v>7.6999999999999999E-2</v>
      </c>
      <c r="G258" s="31">
        <v>0.26900000000000002</v>
      </c>
      <c r="H258" s="31">
        <v>0.39700000000000002</v>
      </c>
      <c r="I258" s="31">
        <v>0.24399999999999999</v>
      </c>
      <c r="J258" s="31">
        <v>0.64935064899999995</v>
      </c>
      <c r="K258" s="31">
        <v>1.2999999999999999E-2</v>
      </c>
      <c r="L258" s="29">
        <f t="shared" si="3"/>
        <v>2.8186423505572442</v>
      </c>
    </row>
    <row r="259" spans="1:12" x14ac:dyDescent="0.2">
      <c r="A259">
        <v>2664</v>
      </c>
      <c r="B259" s="43">
        <v>47</v>
      </c>
      <c r="C259" s="43">
        <v>47</v>
      </c>
      <c r="D259" s="43">
        <v>25</v>
      </c>
      <c r="E259" s="31">
        <v>0.53200000000000003</v>
      </c>
      <c r="F259" s="31">
        <v>0.14899999999999999</v>
      </c>
      <c r="G259" s="31">
        <v>0.31900000000000001</v>
      </c>
      <c r="H259" s="31">
        <v>0.34</v>
      </c>
      <c r="I259" s="31">
        <v>0.191</v>
      </c>
      <c r="J259" s="31">
        <v>0.53191489400000003</v>
      </c>
      <c r="K259" s="31">
        <v>0</v>
      </c>
      <c r="L259" s="29">
        <f t="shared" ref="L259:L322" si="4">(F259+2*G259+3*H259+4*I259)/(1-K259)</f>
        <v>2.5709999999999997</v>
      </c>
    </row>
    <row r="260" spans="1:12" x14ac:dyDescent="0.2">
      <c r="A260">
        <v>2404</v>
      </c>
      <c r="B260" s="43">
        <v>106</v>
      </c>
      <c r="C260" s="43">
        <v>106</v>
      </c>
      <c r="D260" s="43">
        <v>55</v>
      </c>
      <c r="E260" s="31">
        <v>0.51900000000000002</v>
      </c>
      <c r="F260" s="31">
        <v>0.17</v>
      </c>
      <c r="G260" s="31">
        <v>0.20799999999999999</v>
      </c>
      <c r="H260" s="31">
        <v>0.32100000000000001</v>
      </c>
      <c r="I260" s="31">
        <v>0.19800000000000001</v>
      </c>
      <c r="J260" s="31">
        <v>0.57894736800000002</v>
      </c>
      <c r="K260" s="31">
        <v>0.104</v>
      </c>
      <c r="L260" s="29">
        <f t="shared" si="4"/>
        <v>2.6127232142857144</v>
      </c>
    </row>
    <row r="261" spans="1:12" x14ac:dyDescent="0.2">
      <c r="A261">
        <v>1763</v>
      </c>
      <c r="B261" s="43">
        <v>43</v>
      </c>
      <c r="C261" s="43">
        <v>44</v>
      </c>
      <c r="D261" s="43">
        <v>16</v>
      </c>
      <c r="E261" s="31">
        <v>0.36399999999999999</v>
      </c>
      <c r="F261" s="31">
        <v>0.11600000000000001</v>
      </c>
      <c r="G261" s="31">
        <v>0.20899999999999999</v>
      </c>
      <c r="H261" s="31">
        <v>0.25600000000000001</v>
      </c>
      <c r="I261" s="31">
        <v>9.2999999999999999E-2</v>
      </c>
      <c r="J261" s="31">
        <v>0.517241379</v>
      </c>
      <c r="K261" s="31">
        <v>0.32600000000000001</v>
      </c>
      <c r="L261" s="29">
        <f t="shared" si="4"/>
        <v>2.4836795252225521</v>
      </c>
    </row>
    <row r="262" spans="1:12" x14ac:dyDescent="0.2">
      <c r="A262">
        <v>5549</v>
      </c>
      <c r="B262" s="43">
        <v>127</v>
      </c>
      <c r="C262" s="43">
        <v>127</v>
      </c>
      <c r="D262" s="43">
        <v>6</v>
      </c>
      <c r="E262" s="31">
        <v>4.7E-2</v>
      </c>
      <c r="F262" s="31">
        <v>0.496</v>
      </c>
      <c r="G262" s="31">
        <v>0.252</v>
      </c>
      <c r="H262" s="31">
        <v>3.1E-2</v>
      </c>
      <c r="I262" s="31">
        <v>1.6E-2</v>
      </c>
      <c r="J262" s="31">
        <v>5.9405940999999997E-2</v>
      </c>
      <c r="K262" s="31">
        <v>0.20499999999999999</v>
      </c>
      <c r="L262" s="29">
        <f t="shared" si="4"/>
        <v>1.4553459119496854</v>
      </c>
    </row>
    <row r="263" spans="1:12" x14ac:dyDescent="0.2">
      <c r="A263">
        <v>2697</v>
      </c>
      <c r="B263" s="43">
        <v>69</v>
      </c>
      <c r="C263" s="43">
        <v>69</v>
      </c>
      <c r="D263" s="43">
        <v>39</v>
      </c>
      <c r="E263" s="31">
        <v>0.56499999999999995</v>
      </c>
      <c r="F263" s="31">
        <v>0.20300000000000001</v>
      </c>
      <c r="G263" s="31">
        <v>0.217</v>
      </c>
      <c r="H263" s="31">
        <v>0.34799999999999998</v>
      </c>
      <c r="I263" s="31">
        <v>0.217</v>
      </c>
      <c r="J263" s="31">
        <v>0.57352941199999996</v>
      </c>
      <c r="K263" s="31">
        <v>1.4E-2</v>
      </c>
      <c r="L263" s="29">
        <f t="shared" si="4"/>
        <v>2.5851926977687625</v>
      </c>
    </row>
    <row r="264" spans="1:12" x14ac:dyDescent="0.2">
      <c r="A264">
        <v>3275</v>
      </c>
      <c r="B264" s="43">
        <v>63</v>
      </c>
      <c r="C264" s="43">
        <v>63</v>
      </c>
      <c r="D264" s="43">
        <v>33</v>
      </c>
      <c r="E264" s="31">
        <v>0.52400000000000002</v>
      </c>
      <c r="F264" s="31">
        <v>0.20599999999999999</v>
      </c>
      <c r="G264" s="31">
        <v>0.27</v>
      </c>
      <c r="H264" s="31">
        <v>0.39700000000000002</v>
      </c>
      <c r="I264" s="31">
        <v>0.127</v>
      </c>
      <c r="J264" s="31">
        <v>0.52380952400000003</v>
      </c>
      <c r="K264" s="31">
        <v>0</v>
      </c>
      <c r="L264" s="29">
        <f t="shared" si="4"/>
        <v>2.4450000000000003</v>
      </c>
    </row>
    <row r="265" spans="1:12" x14ac:dyDescent="0.2">
      <c r="A265">
        <v>4261</v>
      </c>
      <c r="B265" s="43">
        <v>42</v>
      </c>
      <c r="C265" s="43">
        <v>42</v>
      </c>
      <c r="D265" s="43">
        <v>15</v>
      </c>
      <c r="E265" s="31">
        <v>0.35699999999999998</v>
      </c>
      <c r="F265" s="31">
        <v>0.31</v>
      </c>
      <c r="G265" s="31">
        <v>0.33300000000000002</v>
      </c>
      <c r="H265" s="31">
        <v>0.23799999999999999</v>
      </c>
      <c r="I265" s="31">
        <v>0.11899999999999999</v>
      </c>
      <c r="J265" s="31">
        <v>0.35714285699999998</v>
      </c>
      <c r="K265" s="31">
        <v>0</v>
      </c>
      <c r="L265" s="29">
        <f t="shared" si="4"/>
        <v>2.1659999999999999</v>
      </c>
    </row>
    <row r="266" spans="1:12" x14ac:dyDescent="0.2">
      <c r="A266">
        <v>1724</v>
      </c>
      <c r="B266" s="43">
        <v>23</v>
      </c>
      <c r="C266" s="43">
        <v>23</v>
      </c>
      <c r="D266" s="43">
        <v>14</v>
      </c>
      <c r="E266" s="31">
        <v>0.60899999999999999</v>
      </c>
      <c r="F266" s="31">
        <v>0.17399999999999999</v>
      </c>
      <c r="G266" s="31">
        <v>0.217</v>
      </c>
      <c r="H266" s="31">
        <v>0.39100000000000001</v>
      </c>
      <c r="I266" s="31">
        <v>0.217</v>
      </c>
      <c r="J266" s="31">
        <v>0.60869565199999998</v>
      </c>
      <c r="K266" s="31">
        <v>0</v>
      </c>
      <c r="L266" s="29">
        <f t="shared" si="4"/>
        <v>2.649</v>
      </c>
    </row>
    <row r="267" spans="1:12" x14ac:dyDescent="0.2">
      <c r="A267">
        <v>2299</v>
      </c>
      <c r="B267" s="43">
        <v>193</v>
      </c>
      <c r="C267" s="43">
        <v>193</v>
      </c>
      <c r="D267" s="43">
        <v>92</v>
      </c>
      <c r="E267" s="31">
        <v>0.47699999999999998</v>
      </c>
      <c r="F267" s="31">
        <v>0.26400000000000001</v>
      </c>
      <c r="G267" s="31">
        <v>0.223</v>
      </c>
      <c r="H267" s="31">
        <v>0.41499999999999998</v>
      </c>
      <c r="I267" s="31">
        <v>6.2E-2</v>
      </c>
      <c r="J267" s="31">
        <v>0.49462365600000002</v>
      </c>
      <c r="K267" s="31">
        <v>3.5999999999999997E-2</v>
      </c>
      <c r="L267" s="29">
        <f t="shared" si="4"/>
        <v>2.2852697095435683</v>
      </c>
    </row>
    <row r="268" spans="1:12" x14ac:dyDescent="0.2">
      <c r="A268">
        <v>1617</v>
      </c>
      <c r="E268" s="31">
        <v>0.34399999999999997</v>
      </c>
      <c r="F268" s="31">
        <v>0.438</v>
      </c>
      <c r="G268" s="31">
        <v>0.219</v>
      </c>
      <c r="H268" s="31">
        <v>0.34399999999999997</v>
      </c>
      <c r="I268" s="31">
        <v>0</v>
      </c>
      <c r="J268" s="31">
        <v>0.34375</v>
      </c>
      <c r="K268" s="31">
        <v>0</v>
      </c>
      <c r="L268" s="29">
        <f t="shared" si="4"/>
        <v>1.9079999999999999</v>
      </c>
    </row>
    <row r="269" spans="1:12" x14ac:dyDescent="0.2">
      <c r="A269">
        <v>2962</v>
      </c>
      <c r="B269" s="43">
        <v>39</v>
      </c>
      <c r="C269" s="43">
        <v>39</v>
      </c>
      <c r="D269" s="43">
        <v>14</v>
      </c>
      <c r="E269" s="31">
        <v>0.35899999999999999</v>
      </c>
      <c r="F269" s="31">
        <v>0.20499999999999999</v>
      </c>
      <c r="G269" s="31">
        <v>0.436</v>
      </c>
      <c r="H269" s="31">
        <v>0.28199999999999997</v>
      </c>
      <c r="I269" s="31">
        <v>7.6999999999999999E-2</v>
      </c>
      <c r="J269" s="31">
        <v>0.35897435900000002</v>
      </c>
      <c r="K269" s="31">
        <v>0</v>
      </c>
      <c r="L269" s="29">
        <f t="shared" si="4"/>
        <v>2.2309999999999999</v>
      </c>
    </row>
    <row r="270" spans="1:12" x14ac:dyDescent="0.2">
      <c r="A270">
        <v>4384</v>
      </c>
      <c r="B270" s="43">
        <v>69</v>
      </c>
      <c r="C270" s="43">
        <v>69</v>
      </c>
      <c r="D270" s="43">
        <v>44</v>
      </c>
      <c r="E270" s="31">
        <v>0.63800000000000001</v>
      </c>
      <c r="F270" s="31">
        <v>0.17399999999999999</v>
      </c>
      <c r="G270" s="31">
        <v>0.188</v>
      </c>
      <c r="H270" s="31">
        <v>0.34799999999999998</v>
      </c>
      <c r="I270" s="31">
        <v>0.28999999999999998</v>
      </c>
      <c r="J270" s="31">
        <v>0.637681159</v>
      </c>
      <c r="K270" s="31">
        <v>0</v>
      </c>
      <c r="L270" s="29">
        <f t="shared" si="4"/>
        <v>2.754</v>
      </c>
    </row>
    <row r="271" spans="1:12" x14ac:dyDescent="0.2">
      <c r="A271">
        <v>3266</v>
      </c>
      <c r="B271" s="43">
        <v>43</v>
      </c>
      <c r="C271" s="43">
        <v>43</v>
      </c>
      <c r="D271" s="43">
        <v>11</v>
      </c>
      <c r="E271" s="31">
        <v>0.25600000000000001</v>
      </c>
      <c r="F271" s="31">
        <v>0.32600000000000001</v>
      </c>
      <c r="G271" s="31">
        <v>0.39500000000000002</v>
      </c>
      <c r="H271" s="31">
        <v>0.20899999999999999</v>
      </c>
      <c r="I271" s="31">
        <v>4.7E-2</v>
      </c>
      <c r="J271" s="31">
        <v>0.26190476200000001</v>
      </c>
      <c r="K271" s="31">
        <v>2.3E-2</v>
      </c>
      <c r="L271" s="29">
        <f t="shared" si="4"/>
        <v>1.9764585465711362</v>
      </c>
    </row>
    <row r="272" spans="1:12" x14ac:dyDescent="0.2">
      <c r="A272">
        <v>2501</v>
      </c>
      <c r="B272" s="43">
        <v>198</v>
      </c>
      <c r="C272" s="43">
        <v>198</v>
      </c>
      <c r="D272" s="43">
        <v>100</v>
      </c>
      <c r="E272" s="31">
        <v>0.505</v>
      </c>
      <c r="F272" s="31">
        <v>0.247</v>
      </c>
      <c r="G272" s="31">
        <v>0.22700000000000001</v>
      </c>
      <c r="H272" s="31">
        <v>0.36899999999999999</v>
      </c>
      <c r="I272" s="31">
        <v>0.13600000000000001</v>
      </c>
      <c r="J272" s="31">
        <v>0.51546391800000002</v>
      </c>
      <c r="K272" s="31">
        <v>0.02</v>
      </c>
      <c r="L272" s="29">
        <f t="shared" si="4"/>
        <v>2.4000000000000004</v>
      </c>
    </row>
    <row r="273" spans="1:12" x14ac:dyDescent="0.2">
      <c r="A273">
        <v>2823</v>
      </c>
      <c r="B273" s="43">
        <v>36</v>
      </c>
      <c r="C273" s="43">
        <v>36</v>
      </c>
      <c r="D273" s="43">
        <v>20</v>
      </c>
      <c r="E273" s="31">
        <v>0.55600000000000005</v>
      </c>
      <c r="F273" s="31">
        <v>0.19400000000000001</v>
      </c>
      <c r="G273" s="31">
        <v>0.25</v>
      </c>
      <c r="H273" s="31">
        <v>0.38900000000000001</v>
      </c>
      <c r="I273" s="31">
        <v>0.16700000000000001</v>
      </c>
      <c r="J273" s="31">
        <v>0.55555555599999995</v>
      </c>
      <c r="K273" s="31">
        <v>0</v>
      </c>
      <c r="L273" s="29">
        <f t="shared" si="4"/>
        <v>2.5289999999999999</v>
      </c>
    </row>
    <row r="274" spans="1:12" x14ac:dyDescent="0.2">
      <c r="A274">
        <v>2328</v>
      </c>
      <c r="B274" s="43">
        <v>72</v>
      </c>
      <c r="C274" s="43">
        <v>72</v>
      </c>
      <c r="D274" s="43">
        <v>27</v>
      </c>
      <c r="E274" s="31">
        <v>0.375</v>
      </c>
      <c r="F274" s="31">
        <v>0.25</v>
      </c>
      <c r="G274" s="31">
        <v>0.34699999999999998</v>
      </c>
      <c r="H274" s="31">
        <v>0.30599999999999999</v>
      </c>
      <c r="I274" s="31">
        <v>6.9000000000000006E-2</v>
      </c>
      <c r="J274" s="31">
        <v>0.38571428600000002</v>
      </c>
      <c r="K274" s="31">
        <v>2.8000000000000001E-2</v>
      </c>
      <c r="L274" s="29">
        <f t="shared" si="4"/>
        <v>2.1995884773662553</v>
      </c>
    </row>
    <row r="275" spans="1:12" x14ac:dyDescent="0.2">
      <c r="A275">
        <v>2329</v>
      </c>
      <c r="E275" s="31">
        <v>0.34499999999999997</v>
      </c>
      <c r="F275" s="31">
        <v>0.25900000000000001</v>
      </c>
      <c r="G275" s="31">
        <v>0.20699999999999999</v>
      </c>
      <c r="H275" s="31">
        <v>0.31</v>
      </c>
      <c r="I275" s="31">
        <v>3.4000000000000002E-2</v>
      </c>
      <c r="J275" s="31">
        <v>0.42553191499999998</v>
      </c>
      <c r="K275" s="31">
        <v>0.19</v>
      </c>
      <c r="L275" s="29">
        <f t="shared" si="4"/>
        <v>2.1469135802469133</v>
      </c>
    </row>
    <row r="276" spans="1:12" x14ac:dyDescent="0.2">
      <c r="A276">
        <v>2570</v>
      </c>
      <c r="B276" s="43">
        <v>65</v>
      </c>
      <c r="C276" s="43">
        <v>65</v>
      </c>
      <c r="D276" s="43">
        <v>36</v>
      </c>
      <c r="E276" s="31">
        <v>0.55400000000000005</v>
      </c>
      <c r="F276" s="31">
        <v>0.246</v>
      </c>
      <c r="G276" s="31">
        <v>0.2</v>
      </c>
      <c r="H276" s="31">
        <v>0.49199999999999999</v>
      </c>
      <c r="I276" s="31">
        <v>6.2E-2</v>
      </c>
      <c r="J276" s="31">
        <v>0.55384615400000003</v>
      </c>
      <c r="K276" s="31">
        <v>0</v>
      </c>
      <c r="L276" s="29">
        <f t="shared" si="4"/>
        <v>2.37</v>
      </c>
    </row>
    <row r="277" spans="1:12" x14ac:dyDescent="0.2">
      <c r="A277">
        <v>5027</v>
      </c>
      <c r="B277" s="43">
        <v>179</v>
      </c>
      <c r="C277" s="43">
        <v>179</v>
      </c>
      <c r="D277" s="43">
        <v>98</v>
      </c>
      <c r="E277" s="31">
        <v>0.54700000000000004</v>
      </c>
      <c r="F277" s="31">
        <v>0.23499999999999999</v>
      </c>
      <c r="G277" s="31">
        <v>0.218</v>
      </c>
      <c r="H277" s="31">
        <v>0.44700000000000001</v>
      </c>
      <c r="I277" s="31">
        <v>0.10100000000000001</v>
      </c>
      <c r="J277" s="31">
        <v>0.54748603399999995</v>
      </c>
      <c r="K277" s="31">
        <v>0</v>
      </c>
      <c r="L277" s="29">
        <f t="shared" si="4"/>
        <v>2.4159999999999999</v>
      </c>
    </row>
    <row r="278" spans="1:12" x14ac:dyDescent="0.2">
      <c r="A278">
        <v>3454</v>
      </c>
      <c r="E278" s="31">
        <v>0.61799999999999999</v>
      </c>
      <c r="F278" s="31">
        <v>0.17599999999999999</v>
      </c>
      <c r="G278" s="31">
        <v>0.20599999999999999</v>
      </c>
      <c r="H278" s="31">
        <v>0.41199999999999998</v>
      </c>
      <c r="I278" s="31">
        <v>0.20599999999999999</v>
      </c>
      <c r="J278" s="31">
        <v>0.61764705900000005</v>
      </c>
      <c r="K278" s="31">
        <v>0</v>
      </c>
      <c r="L278" s="29">
        <f t="shared" si="4"/>
        <v>2.6479999999999997</v>
      </c>
    </row>
    <row r="279" spans="1:12" x14ac:dyDescent="0.2">
      <c r="A279">
        <v>3457</v>
      </c>
      <c r="B279" s="43">
        <v>62</v>
      </c>
      <c r="C279" s="43">
        <v>62</v>
      </c>
      <c r="D279" s="43">
        <v>34</v>
      </c>
      <c r="E279" s="31">
        <v>0.54800000000000004</v>
      </c>
      <c r="F279" s="31">
        <v>0.129</v>
      </c>
      <c r="G279" s="31">
        <v>0.30599999999999999</v>
      </c>
      <c r="H279" s="31">
        <v>0.38700000000000001</v>
      </c>
      <c r="I279" s="31">
        <v>0.161</v>
      </c>
      <c r="J279" s="31">
        <v>0.55737704899999996</v>
      </c>
      <c r="K279" s="31">
        <v>1.6E-2</v>
      </c>
      <c r="L279" s="29">
        <f t="shared" si="4"/>
        <v>2.5873983739837403</v>
      </c>
    </row>
    <row r="280" spans="1:12" x14ac:dyDescent="0.2">
      <c r="A280">
        <v>2425</v>
      </c>
      <c r="B280" s="43">
        <v>239</v>
      </c>
      <c r="C280" s="43">
        <v>239</v>
      </c>
      <c r="D280" s="43">
        <v>44</v>
      </c>
      <c r="E280" s="31">
        <v>0.184</v>
      </c>
      <c r="F280" s="31">
        <v>0.54</v>
      </c>
      <c r="G280" s="31">
        <v>0.17599999999999999</v>
      </c>
      <c r="H280" s="31">
        <v>0.151</v>
      </c>
      <c r="I280" s="31">
        <v>3.3000000000000002E-2</v>
      </c>
      <c r="J280" s="31">
        <v>0.204651163</v>
      </c>
      <c r="K280" s="31">
        <v>0.1</v>
      </c>
      <c r="L280" s="29">
        <f t="shared" si="4"/>
        <v>1.641111111111111</v>
      </c>
    </row>
    <row r="281" spans="1:12" x14ac:dyDescent="0.2">
      <c r="A281">
        <v>2943</v>
      </c>
      <c r="B281" s="43">
        <v>47</v>
      </c>
      <c r="C281" s="43">
        <v>47</v>
      </c>
      <c r="D281" s="43">
        <v>16</v>
      </c>
      <c r="E281" s="31">
        <v>0.34</v>
      </c>
      <c r="F281" s="31">
        <v>0.42599999999999999</v>
      </c>
      <c r="G281" s="31">
        <v>0.21299999999999999</v>
      </c>
      <c r="H281" s="31">
        <v>0.27700000000000002</v>
      </c>
      <c r="I281" s="31">
        <v>6.4000000000000001E-2</v>
      </c>
      <c r="J281" s="31">
        <v>0.34782608700000001</v>
      </c>
      <c r="K281" s="31">
        <v>2.1000000000000001E-2</v>
      </c>
      <c r="L281" s="29">
        <f t="shared" si="4"/>
        <v>1.9805924412665987</v>
      </c>
    </row>
    <row r="282" spans="1:12" x14ac:dyDescent="0.2">
      <c r="A282">
        <v>3455</v>
      </c>
      <c r="B282" s="43">
        <v>46</v>
      </c>
      <c r="C282" s="43">
        <v>46</v>
      </c>
      <c r="D282" s="43">
        <v>20</v>
      </c>
      <c r="E282" s="31">
        <v>0.435</v>
      </c>
      <c r="F282" s="31">
        <v>0.28299999999999997</v>
      </c>
      <c r="G282" s="31">
        <v>0.28299999999999997</v>
      </c>
      <c r="H282" s="31">
        <v>0.30399999999999999</v>
      </c>
      <c r="I282" s="31">
        <v>0.13</v>
      </c>
      <c r="J282" s="31">
        <v>0.43478260899999999</v>
      </c>
      <c r="K282" s="31">
        <v>0</v>
      </c>
      <c r="L282" s="29">
        <f t="shared" si="4"/>
        <v>2.2809999999999997</v>
      </c>
    </row>
    <row r="283" spans="1:12" x14ac:dyDescent="0.2">
      <c r="A283">
        <v>4396</v>
      </c>
      <c r="B283" s="43">
        <v>47</v>
      </c>
      <c r="C283" s="43">
        <v>47</v>
      </c>
      <c r="D283" s="43">
        <v>20</v>
      </c>
      <c r="E283" s="31">
        <v>0.42599999999999999</v>
      </c>
      <c r="F283" s="31">
        <v>0.34</v>
      </c>
      <c r="G283" s="31">
        <v>0.21299999999999999</v>
      </c>
      <c r="H283" s="31">
        <v>0.36199999999999999</v>
      </c>
      <c r="I283" s="31">
        <v>6.4000000000000001E-2</v>
      </c>
      <c r="J283" s="31">
        <v>0.43478260899999999</v>
      </c>
      <c r="K283" s="31">
        <v>2.1000000000000001E-2</v>
      </c>
      <c r="L283" s="29">
        <f t="shared" si="4"/>
        <v>2.1532175689479058</v>
      </c>
    </row>
    <row r="284" spans="1:12" x14ac:dyDescent="0.2">
      <c r="A284">
        <v>5387</v>
      </c>
      <c r="B284" s="43">
        <v>130</v>
      </c>
      <c r="C284" s="43">
        <v>130</v>
      </c>
      <c r="D284" s="43">
        <v>38</v>
      </c>
      <c r="E284" s="31">
        <v>0.29199999999999998</v>
      </c>
      <c r="F284" s="31">
        <v>0.49199999999999999</v>
      </c>
      <c r="G284" s="31">
        <v>0.215</v>
      </c>
      <c r="H284" s="31">
        <v>0.223</v>
      </c>
      <c r="I284" s="31">
        <v>6.9000000000000006E-2</v>
      </c>
      <c r="J284" s="31">
        <v>0.29230769200000001</v>
      </c>
      <c r="K284" s="31">
        <v>0</v>
      </c>
      <c r="L284" s="29">
        <f t="shared" si="4"/>
        <v>1.867</v>
      </c>
    </row>
    <row r="285" spans="1:12" x14ac:dyDescent="0.2">
      <c r="A285">
        <v>3298</v>
      </c>
      <c r="B285" s="43">
        <v>62</v>
      </c>
      <c r="C285" s="43">
        <v>62</v>
      </c>
      <c r="D285" s="43">
        <v>35</v>
      </c>
      <c r="E285" s="31">
        <v>0.56499999999999995</v>
      </c>
      <c r="F285" s="31">
        <v>0.161</v>
      </c>
      <c r="G285" s="31">
        <v>0.27400000000000002</v>
      </c>
      <c r="H285" s="31">
        <v>0.48399999999999999</v>
      </c>
      <c r="I285" s="31">
        <v>8.1000000000000003E-2</v>
      </c>
      <c r="J285" s="31">
        <v>0.56451612900000003</v>
      </c>
      <c r="K285" s="31">
        <v>0</v>
      </c>
      <c r="L285" s="29">
        <f t="shared" si="4"/>
        <v>2.4849999999999999</v>
      </c>
    </row>
    <row r="286" spans="1:12" x14ac:dyDescent="0.2">
      <c r="A286">
        <v>3248</v>
      </c>
      <c r="B286" s="43">
        <v>226</v>
      </c>
      <c r="C286" s="43">
        <v>226</v>
      </c>
      <c r="D286" s="43">
        <v>91</v>
      </c>
      <c r="E286" s="31">
        <v>0.40300000000000002</v>
      </c>
      <c r="F286" s="31">
        <v>0.32300000000000001</v>
      </c>
      <c r="G286" s="31">
        <v>0.248</v>
      </c>
      <c r="H286" s="31">
        <v>0.27900000000000003</v>
      </c>
      <c r="I286" s="31">
        <v>0.124</v>
      </c>
      <c r="J286" s="31">
        <v>0.41363636399999998</v>
      </c>
      <c r="K286" s="31">
        <v>2.7E-2</v>
      </c>
      <c r="L286" s="29">
        <f t="shared" si="4"/>
        <v>2.2117163412127443</v>
      </c>
    </row>
    <row r="287" spans="1:12" x14ac:dyDescent="0.2">
      <c r="A287">
        <v>3117</v>
      </c>
      <c r="B287" s="43">
        <v>82</v>
      </c>
      <c r="C287" s="43">
        <v>82</v>
      </c>
      <c r="D287" s="43">
        <v>49</v>
      </c>
      <c r="E287" s="31">
        <v>0.59799999999999998</v>
      </c>
      <c r="F287" s="31">
        <v>0.25600000000000001</v>
      </c>
      <c r="G287" s="31">
        <v>0.13400000000000001</v>
      </c>
      <c r="H287" s="31">
        <v>0.378</v>
      </c>
      <c r="I287" s="31">
        <v>0.22</v>
      </c>
      <c r="J287" s="31">
        <v>0.60493827200000005</v>
      </c>
      <c r="K287" s="31">
        <v>1.2E-2</v>
      </c>
      <c r="L287" s="29">
        <f t="shared" si="4"/>
        <v>2.568825910931174</v>
      </c>
    </row>
    <row r="288" spans="1:12" x14ac:dyDescent="0.2">
      <c r="A288">
        <v>3351</v>
      </c>
      <c r="B288" s="43">
        <v>75</v>
      </c>
      <c r="C288" s="43">
        <v>75</v>
      </c>
      <c r="D288" s="43">
        <v>36</v>
      </c>
      <c r="E288" s="31">
        <v>0.48</v>
      </c>
      <c r="F288" s="31">
        <v>0.307</v>
      </c>
      <c r="G288" s="31">
        <v>0.21299999999999999</v>
      </c>
      <c r="H288" s="31">
        <v>0.32</v>
      </c>
      <c r="I288" s="31">
        <v>0.16</v>
      </c>
      <c r="J288" s="31">
        <v>0.48</v>
      </c>
      <c r="K288" s="31">
        <v>0</v>
      </c>
      <c r="L288" s="29">
        <f t="shared" si="4"/>
        <v>2.3330000000000002</v>
      </c>
    </row>
    <row r="289" spans="1:12" x14ac:dyDescent="0.2">
      <c r="A289">
        <v>3456</v>
      </c>
      <c r="B289" s="43">
        <v>319</v>
      </c>
      <c r="C289" s="43">
        <v>319</v>
      </c>
      <c r="D289" s="43">
        <v>121</v>
      </c>
      <c r="E289" s="31">
        <v>0.379</v>
      </c>
      <c r="F289" s="31">
        <v>0.27600000000000002</v>
      </c>
      <c r="G289" s="31">
        <v>0.20100000000000001</v>
      </c>
      <c r="H289" s="31">
        <v>0.27600000000000002</v>
      </c>
      <c r="I289" s="31">
        <v>0.10299999999999999</v>
      </c>
      <c r="J289" s="31">
        <v>0.44322344299999999</v>
      </c>
      <c r="K289" s="31">
        <v>0.14399999999999999</v>
      </c>
      <c r="L289" s="29">
        <f t="shared" si="4"/>
        <v>2.240654205607477</v>
      </c>
    </row>
    <row r="290" spans="1:12" x14ac:dyDescent="0.2">
      <c r="A290">
        <v>2652</v>
      </c>
      <c r="B290" s="43">
        <v>94</v>
      </c>
      <c r="C290" s="43">
        <v>94</v>
      </c>
      <c r="D290" s="43">
        <v>26</v>
      </c>
      <c r="E290" s="31">
        <v>0.27700000000000002</v>
      </c>
      <c r="F290" s="31">
        <v>0.41499999999999998</v>
      </c>
      <c r="G290" s="31">
        <v>0.309</v>
      </c>
      <c r="H290" s="31">
        <v>0.21299999999999999</v>
      </c>
      <c r="I290" s="31">
        <v>6.4000000000000001E-2</v>
      </c>
      <c r="J290" s="31">
        <v>0.276595745</v>
      </c>
      <c r="K290" s="31">
        <v>0</v>
      </c>
      <c r="L290" s="29">
        <f t="shared" si="4"/>
        <v>1.9279999999999999</v>
      </c>
    </row>
    <row r="291" spans="1:12" x14ac:dyDescent="0.2">
      <c r="A291">
        <v>3602</v>
      </c>
      <c r="B291" s="43">
        <v>199</v>
      </c>
      <c r="C291" s="43">
        <v>199</v>
      </c>
      <c r="D291" s="43">
        <v>43</v>
      </c>
      <c r="E291" s="31">
        <v>0.216</v>
      </c>
      <c r="F291" s="31">
        <v>0.59299999999999997</v>
      </c>
      <c r="G291" s="31">
        <v>0.18099999999999999</v>
      </c>
      <c r="H291" s="31">
        <v>0.156</v>
      </c>
      <c r="I291" s="31">
        <v>0.06</v>
      </c>
      <c r="J291" s="31">
        <v>0.21827411199999999</v>
      </c>
      <c r="K291" s="31">
        <v>0.01</v>
      </c>
      <c r="L291" s="29">
        <f t="shared" si="4"/>
        <v>1.6797979797979798</v>
      </c>
    </row>
    <row r="292" spans="1:12" x14ac:dyDescent="0.2">
      <c r="A292">
        <v>3297</v>
      </c>
      <c r="B292" s="43">
        <v>112</v>
      </c>
      <c r="C292" s="43">
        <v>112</v>
      </c>
      <c r="D292" s="43">
        <v>58</v>
      </c>
      <c r="E292" s="31">
        <v>0.51800000000000002</v>
      </c>
      <c r="F292" s="31">
        <v>0.25</v>
      </c>
      <c r="G292" s="31">
        <v>0.223</v>
      </c>
      <c r="H292" s="31">
        <v>0.34799999999999998</v>
      </c>
      <c r="I292" s="31">
        <v>0.17</v>
      </c>
      <c r="J292" s="31">
        <v>0.52252252300000002</v>
      </c>
      <c r="K292" s="31">
        <v>8.9999999999999993E-3</v>
      </c>
      <c r="L292" s="29">
        <f t="shared" si="4"/>
        <v>2.4419778002018164</v>
      </c>
    </row>
    <row r="293" spans="1:12" x14ac:dyDescent="0.2">
      <c r="A293">
        <v>5364</v>
      </c>
      <c r="B293" s="43">
        <v>53</v>
      </c>
      <c r="C293" s="43">
        <v>53</v>
      </c>
      <c r="D293" s="43">
        <v>23</v>
      </c>
      <c r="E293" s="31">
        <v>0.434</v>
      </c>
      <c r="F293" s="31">
        <v>0.28299999999999997</v>
      </c>
      <c r="G293" s="31">
        <v>0.28299999999999997</v>
      </c>
      <c r="H293" s="31">
        <v>0.32100000000000001</v>
      </c>
      <c r="I293" s="31">
        <v>0.113</v>
      </c>
      <c r="J293" s="31">
        <v>0.43396226399999999</v>
      </c>
      <c r="K293" s="31">
        <v>0</v>
      </c>
      <c r="L293" s="29">
        <f t="shared" si="4"/>
        <v>2.2640000000000002</v>
      </c>
    </row>
    <row r="294" spans="1:12" x14ac:dyDescent="0.2">
      <c r="A294">
        <v>3763</v>
      </c>
      <c r="B294" s="43">
        <v>64</v>
      </c>
      <c r="C294" s="43">
        <v>64</v>
      </c>
      <c r="D294" s="43">
        <v>31</v>
      </c>
      <c r="E294" s="31">
        <v>0.48399999999999999</v>
      </c>
      <c r="F294" s="31">
        <v>0.35899999999999999</v>
      </c>
      <c r="G294" s="31">
        <v>0.156</v>
      </c>
      <c r="H294" s="31">
        <v>0.26600000000000001</v>
      </c>
      <c r="I294" s="31">
        <v>0.219</v>
      </c>
      <c r="J294" s="31">
        <v>0.484375</v>
      </c>
      <c r="K294" s="31">
        <v>0</v>
      </c>
      <c r="L294" s="29">
        <f t="shared" si="4"/>
        <v>2.3450000000000002</v>
      </c>
    </row>
    <row r="295" spans="1:12" x14ac:dyDescent="0.2">
      <c r="A295">
        <v>2189</v>
      </c>
      <c r="B295" s="43">
        <v>60</v>
      </c>
      <c r="C295" s="43">
        <v>60</v>
      </c>
      <c r="D295" s="43">
        <v>16</v>
      </c>
      <c r="E295" s="31">
        <v>0.26700000000000002</v>
      </c>
      <c r="F295" s="31">
        <v>0.46700000000000003</v>
      </c>
      <c r="G295" s="31">
        <v>0.26700000000000002</v>
      </c>
      <c r="H295" s="31">
        <v>0.2</v>
      </c>
      <c r="I295" s="31">
        <v>6.7000000000000004E-2</v>
      </c>
      <c r="J295" s="31">
        <v>0.26666666700000002</v>
      </c>
      <c r="K295" s="31">
        <v>0</v>
      </c>
      <c r="L295" s="29">
        <f t="shared" si="4"/>
        <v>1.8690000000000002</v>
      </c>
    </row>
    <row r="296" spans="1:12" x14ac:dyDescent="0.2">
      <c r="A296">
        <v>5365</v>
      </c>
      <c r="B296" s="43">
        <v>72</v>
      </c>
      <c r="C296" s="43">
        <v>72</v>
      </c>
      <c r="D296" s="43">
        <v>51</v>
      </c>
      <c r="E296" s="31">
        <v>0.70799999999999996</v>
      </c>
      <c r="F296" s="31">
        <v>5.6000000000000001E-2</v>
      </c>
      <c r="G296" s="31">
        <v>0.222</v>
      </c>
      <c r="H296" s="31">
        <v>0.43099999999999999</v>
      </c>
      <c r="I296" s="31">
        <v>0.27800000000000002</v>
      </c>
      <c r="J296" s="31">
        <v>0.71830985899999999</v>
      </c>
      <c r="K296" s="31">
        <v>1.4E-2</v>
      </c>
      <c r="L296" s="29">
        <f t="shared" si="4"/>
        <v>2.9462474645030428</v>
      </c>
    </row>
    <row r="297" spans="1:12" x14ac:dyDescent="0.2">
      <c r="A297">
        <v>2651</v>
      </c>
      <c r="B297" s="43">
        <v>50</v>
      </c>
      <c r="C297" s="43">
        <v>50</v>
      </c>
      <c r="D297" s="43">
        <v>20</v>
      </c>
      <c r="E297" s="31">
        <v>0.4</v>
      </c>
      <c r="F297" s="31">
        <v>0.36</v>
      </c>
      <c r="G297" s="31">
        <v>0.24</v>
      </c>
      <c r="H297" s="31">
        <v>0.3</v>
      </c>
      <c r="I297" s="31">
        <v>0.1</v>
      </c>
      <c r="J297" s="31">
        <v>0.4</v>
      </c>
      <c r="K297" s="31">
        <v>0</v>
      </c>
      <c r="L297" s="29">
        <f t="shared" si="4"/>
        <v>2.1399999999999997</v>
      </c>
    </row>
    <row r="298" spans="1:12" x14ac:dyDescent="0.2">
      <c r="A298">
        <v>3249</v>
      </c>
      <c r="B298" s="43">
        <v>59</v>
      </c>
      <c r="C298" s="43">
        <v>59</v>
      </c>
      <c r="D298" s="43">
        <v>10</v>
      </c>
      <c r="E298" s="31">
        <v>0.16900000000000001</v>
      </c>
      <c r="F298" s="31">
        <v>0.61</v>
      </c>
      <c r="G298" s="31">
        <v>0.20300000000000001</v>
      </c>
      <c r="H298" s="31">
        <v>0.153</v>
      </c>
      <c r="I298" s="31">
        <v>1.7000000000000001E-2</v>
      </c>
      <c r="J298" s="31">
        <v>0.17241379300000001</v>
      </c>
      <c r="K298" s="31">
        <v>1.7000000000000001E-2</v>
      </c>
      <c r="L298" s="29">
        <f t="shared" si="4"/>
        <v>1.5696846388606309</v>
      </c>
    </row>
    <row r="299" spans="1:12" x14ac:dyDescent="0.2">
      <c r="A299">
        <v>3500</v>
      </c>
      <c r="B299" s="43">
        <v>139</v>
      </c>
      <c r="C299" s="43">
        <v>139</v>
      </c>
      <c r="D299" s="43">
        <v>76</v>
      </c>
      <c r="E299" s="31">
        <v>0.54700000000000004</v>
      </c>
      <c r="F299" s="31">
        <v>0.18</v>
      </c>
      <c r="G299" s="31">
        <v>0.252</v>
      </c>
      <c r="H299" s="31">
        <v>0.33800000000000002</v>
      </c>
      <c r="I299" s="31">
        <v>0.20899999999999999</v>
      </c>
      <c r="J299" s="31">
        <v>0.55882352899999999</v>
      </c>
      <c r="K299" s="31">
        <v>2.1999999999999999E-2</v>
      </c>
      <c r="L299" s="29">
        <f t="shared" si="4"/>
        <v>2.591002044989775</v>
      </c>
    </row>
    <row r="300" spans="1:12" x14ac:dyDescent="0.2">
      <c r="A300">
        <v>3366</v>
      </c>
      <c r="B300" s="43">
        <v>102</v>
      </c>
      <c r="C300" s="43">
        <v>102</v>
      </c>
      <c r="D300" s="43">
        <v>55</v>
      </c>
      <c r="E300" s="31">
        <v>0.53900000000000003</v>
      </c>
      <c r="F300" s="31">
        <v>0.245</v>
      </c>
      <c r="G300" s="31">
        <v>0.16700000000000001</v>
      </c>
      <c r="H300" s="31">
        <v>0.42199999999999999</v>
      </c>
      <c r="I300" s="31">
        <v>0.11799999999999999</v>
      </c>
      <c r="J300" s="31">
        <v>0.56701030900000005</v>
      </c>
      <c r="K300" s="31">
        <v>4.9000000000000002E-2</v>
      </c>
      <c r="L300" s="29">
        <f t="shared" si="4"/>
        <v>2.4363827549947428</v>
      </c>
    </row>
    <row r="301" spans="1:12" x14ac:dyDescent="0.2">
      <c r="A301">
        <v>2894</v>
      </c>
      <c r="B301" s="43">
        <v>36</v>
      </c>
      <c r="C301" s="43">
        <v>36</v>
      </c>
      <c r="D301" s="43">
        <v>30</v>
      </c>
      <c r="E301" s="31">
        <v>0.83299999999999996</v>
      </c>
      <c r="F301" s="31">
        <v>2.8000000000000001E-2</v>
      </c>
      <c r="G301" s="31">
        <v>0.111</v>
      </c>
      <c r="H301" s="31">
        <v>0.30599999999999999</v>
      </c>
      <c r="I301" s="31">
        <v>0.52800000000000002</v>
      </c>
      <c r="J301" s="31">
        <v>0.85714285700000004</v>
      </c>
      <c r="K301" s="31">
        <v>2.8000000000000001E-2</v>
      </c>
      <c r="L301" s="29">
        <f t="shared" si="4"/>
        <v>3.3744855967078191</v>
      </c>
    </row>
    <row r="302" spans="1:12" x14ac:dyDescent="0.2">
      <c r="A302">
        <v>5362</v>
      </c>
      <c r="B302" s="43">
        <v>111</v>
      </c>
      <c r="C302" s="43">
        <v>111</v>
      </c>
      <c r="D302" s="43">
        <v>39</v>
      </c>
      <c r="E302" s="31">
        <v>0.35099999999999998</v>
      </c>
      <c r="F302" s="31">
        <v>0.24299999999999999</v>
      </c>
      <c r="G302" s="31">
        <v>0.23400000000000001</v>
      </c>
      <c r="H302" s="31">
        <v>0.28799999999999998</v>
      </c>
      <c r="I302" s="31">
        <v>6.3E-2</v>
      </c>
      <c r="J302" s="31">
        <v>0.42391304299999999</v>
      </c>
      <c r="K302" s="31">
        <v>0.17100000000000001</v>
      </c>
      <c r="L302" s="29">
        <f t="shared" si="4"/>
        <v>2.2038600723763571</v>
      </c>
    </row>
    <row r="303" spans="1:12" x14ac:dyDescent="0.2">
      <c r="A303">
        <v>2114</v>
      </c>
      <c r="B303" s="43">
        <v>109</v>
      </c>
      <c r="C303" s="43">
        <v>109</v>
      </c>
      <c r="D303" s="43">
        <v>44</v>
      </c>
      <c r="E303" s="31">
        <v>0.40400000000000003</v>
      </c>
      <c r="F303" s="31">
        <v>0.36699999999999999</v>
      </c>
      <c r="G303" s="31">
        <v>0.183</v>
      </c>
      <c r="H303" s="31">
        <v>0.26600000000000001</v>
      </c>
      <c r="I303" s="31">
        <v>0.13800000000000001</v>
      </c>
      <c r="J303" s="31">
        <v>0.42307692299999999</v>
      </c>
      <c r="K303" s="31">
        <v>4.5999999999999999E-2</v>
      </c>
      <c r="L303" s="29">
        <f t="shared" si="4"/>
        <v>2.1834381551362685</v>
      </c>
    </row>
    <row r="304" spans="1:12" x14ac:dyDescent="0.2">
      <c r="A304">
        <v>3541</v>
      </c>
      <c r="B304" s="43">
        <v>118</v>
      </c>
      <c r="C304" s="43">
        <v>118</v>
      </c>
      <c r="D304" s="43">
        <v>46</v>
      </c>
      <c r="E304" s="31">
        <v>0.39</v>
      </c>
      <c r="F304" s="31">
        <v>0.254</v>
      </c>
      <c r="G304" s="31">
        <v>0.34699999999999998</v>
      </c>
      <c r="H304" s="31">
        <v>0.26300000000000001</v>
      </c>
      <c r="I304" s="31">
        <v>0.127</v>
      </c>
      <c r="J304" s="31">
        <v>0.393162393</v>
      </c>
      <c r="K304" s="31">
        <v>8.0000000000000002E-3</v>
      </c>
      <c r="L304" s="29">
        <f t="shared" si="4"/>
        <v>2.2631048387096775</v>
      </c>
    </row>
    <row r="305" spans="1:12" x14ac:dyDescent="0.2">
      <c r="A305">
        <v>2588</v>
      </c>
      <c r="B305" s="43">
        <v>40</v>
      </c>
      <c r="C305" s="43">
        <v>40</v>
      </c>
      <c r="D305" s="43">
        <v>15</v>
      </c>
      <c r="E305" s="31">
        <v>0.375</v>
      </c>
      <c r="F305" s="31">
        <v>0.3</v>
      </c>
      <c r="G305" s="31">
        <v>0.25</v>
      </c>
      <c r="H305" s="31">
        <v>0.25</v>
      </c>
      <c r="I305" s="31">
        <v>0.125</v>
      </c>
      <c r="J305" s="31">
        <v>0.405405405</v>
      </c>
      <c r="K305" s="31">
        <v>7.4999999999999997E-2</v>
      </c>
      <c r="L305" s="29">
        <f t="shared" si="4"/>
        <v>2.2162162162162158</v>
      </c>
    </row>
    <row r="306" spans="1:12" x14ac:dyDescent="0.2">
      <c r="A306">
        <v>3508</v>
      </c>
      <c r="B306" s="43">
        <v>35</v>
      </c>
      <c r="C306" s="43">
        <v>35</v>
      </c>
      <c r="D306" s="43">
        <v>11</v>
      </c>
      <c r="E306" s="31">
        <v>0.314</v>
      </c>
      <c r="F306" s="31">
        <v>0.25700000000000001</v>
      </c>
      <c r="G306" s="31">
        <v>0.4</v>
      </c>
      <c r="H306" s="31">
        <v>0.28599999999999998</v>
      </c>
      <c r="I306" s="31">
        <v>2.9000000000000001E-2</v>
      </c>
      <c r="J306" s="31">
        <v>0.32352941200000002</v>
      </c>
      <c r="K306" s="31">
        <v>2.9000000000000001E-2</v>
      </c>
      <c r="L306" s="29">
        <f t="shared" si="4"/>
        <v>2.0916580844490213</v>
      </c>
    </row>
    <row r="307" spans="1:12" x14ac:dyDescent="0.2">
      <c r="A307">
        <v>3613</v>
      </c>
      <c r="B307" s="43">
        <v>57</v>
      </c>
      <c r="C307" s="43">
        <v>57</v>
      </c>
      <c r="D307" s="43">
        <v>30</v>
      </c>
      <c r="E307" s="31">
        <v>0.52600000000000002</v>
      </c>
      <c r="F307" s="31">
        <v>0.316</v>
      </c>
      <c r="G307" s="31">
        <v>0.158</v>
      </c>
      <c r="H307" s="31">
        <v>0.36799999999999999</v>
      </c>
      <c r="I307" s="31">
        <v>0.158</v>
      </c>
      <c r="J307" s="31">
        <v>0.52631578899999998</v>
      </c>
      <c r="K307" s="31">
        <v>0</v>
      </c>
      <c r="L307" s="29">
        <f t="shared" si="4"/>
        <v>2.3680000000000003</v>
      </c>
    </row>
    <row r="308" spans="1:12" x14ac:dyDescent="0.2">
      <c r="A308">
        <v>4049</v>
      </c>
      <c r="B308" s="43">
        <v>50</v>
      </c>
      <c r="C308" s="43">
        <v>51</v>
      </c>
      <c r="D308" s="43">
        <v>30</v>
      </c>
      <c r="E308" s="31">
        <v>0.58799999999999997</v>
      </c>
      <c r="F308" s="31">
        <v>0.16</v>
      </c>
      <c r="G308" s="31">
        <v>0.14000000000000001</v>
      </c>
      <c r="H308" s="31">
        <v>0.48</v>
      </c>
      <c r="I308" s="31">
        <v>0.1</v>
      </c>
      <c r="J308" s="31">
        <v>0.659090909</v>
      </c>
      <c r="K308" s="31">
        <v>0.12</v>
      </c>
      <c r="L308" s="29">
        <f t="shared" si="4"/>
        <v>2.5909090909090908</v>
      </c>
    </row>
    <row r="309" spans="1:12" x14ac:dyDescent="0.2">
      <c r="A309">
        <v>3012</v>
      </c>
      <c r="B309" s="43">
        <v>48</v>
      </c>
      <c r="C309" s="43">
        <v>48</v>
      </c>
      <c r="D309" s="43">
        <v>22</v>
      </c>
      <c r="E309" s="31">
        <v>0.45800000000000002</v>
      </c>
      <c r="F309" s="31">
        <v>0.25</v>
      </c>
      <c r="G309" s="31">
        <v>0.27100000000000002</v>
      </c>
      <c r="H309" s="31">
        <v>0.29199999999999998</v>
      </c>
      <c r="I309" s="31">
        <v>0.16700000000000001</v>
      </c>
      <c r="J309" s="31">
        <v>0.46808510599999997</v>
      </c>
      <c r="K309" s="31">
        <v>2.1000000000000001E-2</v>
      </c>
      <c r="L309" s="29">
        <f t="shared" si="4"/>
        <v>2.3861082737487229</v>
      </c>
    </row>
    <row r="310" spans="1:12" x14ac:dyDescent="0.2">
      <c r="A310">
        <v>3831</v>
      </c>
      <c r="B310" s="43">
        <v>147</v>
      </c>
      <c r="C310" s="43">
        <v>147</v>
      </c>
      <c r="D310" s="43">
        <v>84</v>
      </c>
      <c r="E310" s="31">
        <v>0.57099999999999995</v>
      </c>
      <c r="F310" s="31">
        <v>0.218</v>
      </c>
      <c r="G310" s="31">
        <v>0.19</v>
      </c>
      <c r="H310" s="31">
        <v>0.29299999999999998</v>
      </c>
      <c r="I310" s="31">
        <v>0.27900000000000003</v>
      </c>
      <c r="J310" s="31">
        <v>0.58333333300000001</v>
      </c>
      <c r="K310" s="31">
        <v>0.02</v>
      </c>
      <c r="L310" s="29">
        <f t="shared" si="4"/>
        <v>2.6459183673469386</v>
      </c>
    </row>
    <row r="311" spans="1:12" x14ac:dyDescent="0.2">
      <c r="A311">
        <v>3310</v>
      </c>
      <c r="B311" s="43">
        <v>115</v>
      </c>
      <c r="C311" s="43">
        <v>115</v>
      </c>
      <c r="D311" s="43">
        <v>64</v>
      </c>
      <c r="E311" s="31">
        <v>0.55700000000000005</v>
      </c>
      <c r="F311" s="31">
        <v>0.191</v>
      </c>
      <c r="G311" s="31">
        <v>0.183</v>
      </c>
      <c r="H311" s="31">
        <v>0.443</v>
      </c>
      <c r="I311" s="31">
        <v>0.113</v>
      </c>
      <c r="J311" s="31">
        <v>0.59813084100000002</v>
      </c>
      <c r="K311" s="31">
        <v>7.0000000000000007E-2</v>
      </c>
      <c r="L311" s="29">
        <f t="shared" si="4"/>
        <v>2.5139784946236561</v>
      </c>
    </row>
    <row r="312" spans="1:12" x14ac:dyDescent="0.2">
      <c r="A312">
        <v>4180</v>
      </c>
      <c r="B312" s="43">
        <v>157</v>
      </c>
      <c r="C312" s="43">
        <v>157</v>
      </c>
      <c r="D312" s="43">
        <v>89</v>
      </c>
      <c r="E312" s="31">
        <v>0.56699999999999995</v>
      </c>
      <c r="F312" s="31">
        <v>0.14000000000000001</v>
      </c>
      <c r="G312" s="31">
        <v>0.28699999999999998</v>
      </c>
      <c r="H312" s="31">
        <v>0.40100000000000002</v>
      </c>
      <c r="I312" s="31">
        <v>0.16600000000000001</v>
      </c>
      <c r="J312" s="31">
        <v>0.570512821</v>
      </c>
      <c r="K312" s="31">
        <v>6.0000000000000001E-3</v>
      </c>
      <c r="L312" s="29">
        <f t="shared" si="4"/>
        <v>2.5965794768611672</v>
      </c>
    </row>
    <row r="313" spans="1:12" x14ac:dyDescent="0.2">
      <c r="A313">
        <v>1594</v>
      </c>
      <c r="B313" s="43">
        <v>18</v>
      </c>
      <c r="C313" s="43">
        <v>18</v>
      </c>
      <c r="D313" s="43">
        <v>5</v>
      </c>
      <c r="E313" s="31">
        <v>0.27800000000000002</v>
      </c>
      <c r="F313" s="31">
        <v>0.111</v>
      </c>
      <c r="G313" s="31">
        <v>0.222</v>
      </c>
      <c r="H313" s="31">
        <v>0.16700000000000001</v>
      </c>
      <c r="I313" s="31">
        <v>0.111</v>
      </c>
      <c r="J313" s="31">
        <v>0.45454545499999999</v>
      </c>
      <c r="K313" s="31">
        <v>0.38900000000000001</v>
      </c>
      <c r="L313" s="29">
        <f t="shared" si="4"/>
        <v>2.4549918166939446</v>
      </c>
    </row>
    <row r="314" spans="1:12" x14ac:dyDescent="0.2">
      <c r="A314">
        <v>2577</v>
      </c>
      <c r="E314" s="31">
        <v>0.5</v>
      </c>
      <c r="F314" s="31">
        <v>0.188</v>
      </c>
      <c r="G314" s="31">
        <v>0.28100000000000003</v>
      </c>
      <c r="H314" s="31">
        <v>0.34399999999999997</v>
      </c>
      <c r="I314" s="31">
        <v>0.156</v>
      </c>
      <c r="J314" s="31">
        <v>0.51612903200000004</v>
      </c>
      <c r="K314" s="31">
        <v>3.1E-2</v>
      </c>
      <c r="L314" s="29">
        <f t="shared" si="4"/>
        <v>2.4829721362229105</v>
      </c>
    </row>
    <row r="315" spans="1:12" x14ac:dyDescent="0.2">
      <c r="A315">
        <v>2810</v>
      </c>
      <c r="B315" s="43">
        <v>45</v>
      </c>
      <c r="C315" s="43">
        <v>45</v>
      </c>
      <c r="D315" s="43">
        <v>23</v>
      </c>
      <c r="E315" s="31">
        <v>0.51100000000000001</v>
      </c>
      <c r="F315" s="31">
        <v>0.2</v>
      </c>
      <c r="G315" s="31">
        <v>0.26700000000000002</v>
      </c>
      <c r="H315" s="31">
        <v>0.44400000000000001</v>
      </c>
      <c r="I315" s="31">
        <v>6.7000000000000004E-2</v>
      </c>
      <c r="J315" s="31">
        <v>0.52272727299999999</v>
      </c>
      <c r="K315" s="31">
        <v>2.1999999999999999E-2</v>
      </c>
      <c r="L315" s="29">
        <f t="shared" si="4"/>
        <v>2.3865030674846621</v>
      </c>
    </row>
    <row r="316" spans="1:12" x14ac:dyDescent="0.2">
      <c r="A316">
        <v>2578</v>
      </c>
      <c r="B316" s="43">
        <v>101</v>
      </c>
      <c r="C316" s="43">
        <v>101</v>
      </c>
      <c r="D316" s="43">
        <v>60</v>
      </c>
      <c r="E316" s="31">
        <v>0.59399999999999997</v>
      </c>
      <c r="F316" s="31">
        <v>0.11899999999999999</v>
      </c>
      <c r="G316" s="31">
        <v>0.27700000000000002</v>
      </c>
      <c r="H316" s="31">
        <v>0.36599999999999999</v>
      </c>
      <c r="I316" s="31">
        <v>0.22800000000000001</v>
      </c>
      <c r="J316" s="31">
        <v>0.6</v>
      </c>
      <c r="K316" s="31">
        <v>0.01</v>
      </c>
      <c r="L316" s="29">
        <f t="shared" si="4"/>
        <v>2.7101010101010101</v>
      </c>
    </row>
    <row r="317" spans="1:12" x14ac:dyDescent="0.2">
      <c r="A317">
        <v>3326</v>
      </c>
      <c r="B317" s="43">
        <v>22</v>
      </c>
      <c r="C317" s="43">
        <v>22</v>
      </c>
      <c r="D317" s="43">
        <v>8</v>
      </c>
      <c r="E317" s="31">
        <v>0.36399999999999999</v>
      </c>
      <c r="F317" s="31">
        <v>0.22700000000000001</v>
      </c>
      <c r="G317" s="31">
        <v>0.40899999999999997</v>
      </c>
      <c r="H317" s="31">
        <v>0.318</v>
      </c>
      <c r="I317" s="31">
        <v>4.4999999999999998E-2</v>
      </c>
      <c r="J317" s="31">
        <v>0.36363636399999999</v>
      </c>
      <c r="K317" s="31">
        <v>0</v>
      </c>
      <c r="L317" s="29">
        <f t="shared" si="4"/>
        <v>2.1789999999999998</v>
      </c>
    </row>
    <row r="318" spans="1:12" x14ac:dyDescent="0.2">
      <c r="A318">
        <v>2968</v>
      </c>
      <c r="B318" s="43">
        <v>20</v>
      </c>
      <c r="C318" s="43">
        <v>20</v>
      </c>
      <c r="D318" s="43">
        <v>9</v>
      </c>
      <c r="E318" s="31">
        <v>0.45</v>
      </c>
      <c r="F318" s="31">
        <v>0.3</v>
      </c>
      <c r="G318" s="31">
        <v>0.2</v>
      </c>
      <c r="H318" s="31">
        <v>0.45</v>
      </c>
      <c r="I318" s="31">
        <v>0</v>
      </c>
      <c r="J318" s="31">
        <v>0.47368421100000002</v>
      </c>
      <c r="K318" s="31">
        <v>0.05</v>
      </c>
      <c r="L318" s="29">
        <f t="shared" si="4"/>
        <v>2.1578947368421053</v>
      </c>
    </row>
    <row r="319" spans="1:12" x14ac:dyDescent="0.2">
      <c r="A319">
        <v>2693</v>
      </c>
      <c r="B319" s="43">
        <v>15</v>
      </c>
      <c r="C319" s="43">
        <v>15</v>
      </c>
      <c r="D319" s="43">
        <v>9</v>
      </c>
      <c r="E319" s="31">
        <v>0.6</v>
      </c>
      <c r="F319" s="31">
        <v>0.13300000000000001</v>
      </c>
      <c r="G319" s="31">
        <v>0.26700000000000002</v>
      </c>
      <c r="H319" s="31">
        <v>0.26700000000000002</v>
      </c>
      <c r="I319" s="31">
        <v>0.33300000000000002</v>
      </c>
      <c r="J319" s="31">
        <v>0.6</v>
      </c>
      <c r="K319" s="31">
        <v>0</v>
      </c>
      <c r="L319" s="29">
        <f t="shared" si="4"/>
        <v>2.8</v>
      </c>
    </row>
    <row r="320" spans="1:12" x14ac:dyDescent="0.2">
      <c r="A320">
        <v>3664</v>
      </c>
      <c r="B320" s="43">
        <v>67</v>
      </c>
      <c r="C320" s="43">
        <v>67</v>
      </c>
      <c r="D320" s="43">
        <v>48</v>
      </c>
      <c r="E320" s="31">
        <v>0.71599999999999997</v>
      </c>
      <c r="F320" s="31">
        <v>0.104</v>
      </c>
      <c r="G320" s="31">
        <v>0.17899999999999999</v>
      </c>
      <c r="H320" s="31">
        <v>0.40300000000000002</v>
      </c>
      <c r="I320" s="31">
        <v>0.313</v>
      </c>
      <c r="J320" s="31">
        <v>0.71641790999999999</v>
      </c>
      <c r="K320" s="31">
        <v>0</v>
      </c>
      <c r="L320" s="29">
        <f t="shared" si="4"/>
        <v>2.923</v>
      </c>
    </row>
    <row r="321" spans="1:12" x14ac:dyDescent="0.2">
      <c r="A321">
        <v>2625</v>
      </c>
      <c r="B321" s="43">
        <v>87</v>
      </c>
      <c r="C321" s="43">
        <v>87</v>
      </c>
      <c r="D321" s="43">
        <v>52</v>
      </c>
      <c r="E321" s="31">
        <v>0.59799999999999998</v>
      </c>
      <c r="F321" s="31">
        <v>0.115</v>
      </c>
      <c r="G321" s="31">
        <v>0.253</v>
      </c>
      <c r="H321" s="31">
        <v>0.437</v>
      </c>
      <c r="I321" s="31">
        <v>0.161</v>
      </c>
      <c r="J321" s="31">
        <v>0.61904761900000005</v>
      </c>
      <c r="K321" s="31">
        <v>3.4000000000000002E-2</v>
      </c>
      <c r="L321" s="29">
        <f t="shared" si="4"/>
        <v>2.666666666666667</v>
      </c>
    </row>
    <row r="322" spans="1:12" x14ac:dyDescent="0.2">
      <c r="A322">
        <v>4004</v>
      </c>
      <c r="B322" s="43">
        <v>88</v>
      </c>
      <c r="C322" s="43">
        <v>88</v>
      </c>
      <c r="D322" s="43">
        <v>56</v>
      </c>
      <c r="E322" s="31">
        <v>0.63600000000000001</v>
      </c>
      <c r="F322" s="31">
        <v>0.17</v>
      </c>
      <c r="G322" s="31">
        <v>0.182</v>
      </c>
      <c r="H322" s="31">
        <v>0.26100000000000001</v>
      </c>
      <c r="I322" s="31">
        <v>0.375</v>
      </c>
      <c r="J322" s="31">
        <v>0.64367816099999997</v>
      </c>
      <c r="K322" s="31">
        <v>1.0999999999999999E-2</v>
      </c>
      <c r="L322" s="29">
        <f t="shared" si="4"/>
        <v>2.8483316481294239</v>
      </c>
    </row>
    <row r="323" spans="1:12" x14ac:dyDescent="0.2">
      <c r="A323">
        <v>5412</v>
      </c>
      <c r="B323" s="43">
        <v>13</v>
      </c>
      <c r="C323" s="43">
        <v>13</v>
      </c>
      <c r="D323" s="43">
        <v>5</v>
      </c>
      <c r="E323" s="31">
        <v>0.38500000000000001</v>
      </c>
      <c r="F323" s="31">
        <v>0.154</v>
      </c>
      <c r="G323" s="31">
        <v>7.6999999999999999E-2</v>
      </c>
      <c r="H323" s="31">
        <v>0.38500000000000001</v>
      </c>
      <c r="I323" s="31">
        <v>0</v>
      </c>
      <c r="J323" s="31">
        <v>0.625</v>
      </c>
      <c r="K323" s="31">
        <v>0.38500000000000001</v>
      </c>
      <c r="L323" s="29">
        <f t="shared" ref="L323:L386" si="5">(F323+2*G323+3*H323+4*I323)/(1-K323)</f>
        <v>2.3788617886178862</v>
      </c>
    </row>
    <row r="324" spans="1:12" x14ac:dyDescent="0.2">
      <c r="A324">
        <v>3473</v>
      </c>
      <c r="B324" s="43">
        <v>54</v>
      </c>
      <c r="C324" s="43">
        <v>54</v>
      </c>
      <c r="D324" s="43">
        <v>25</v>
      </c>
      <c r="E324" s="31">
        <v>0.46300000000000002</v>
      </c>
      <c r="F324" s="31">
        <v>9.2999999999999999E-2</v>
      </c>
      <c r="G324" s="31">
        <v>0.38900000000000001</v>
      </c>
      <c r="H324" s="31">
        <v>0.35199999999999998</v>
      </c>
      <c r="I324" s="31">
        <v>0.111</v>
      </c>
      <c r="J324" s="31">
        <v>0.49019607799999998</v>
      </c>
      <c r="K324" s="31">
        <v>5.6000000000000001E-2</v>
      </c>
      <c r="L324" s="29">
        <f t="shared" si="5"/>
        <v>2.5116525423728815</v>
      </c>
    </row>
    <row r="325" spans="1:12" x14ac:dyDescent="0.2">
      <c r="A325">
        <v>2863</v>
      </c>
      <c r="E325" s="31">
        <v>0.53800000000000003</v>
      </c>
      <c r="F325" s="31">
        <v>0.23100000000000001</v>
      </c>
      <c r="G325" s="31">
        <v>0.23100000000000001</v>
      </c>
      <c r="H325" s="31">
        <v>0.38500000000000001</v>
      </c>
      <c r="I325" s="31">
        <v>0.154</v>
      </c>
      <c r="J325" s="31">
        <v>0.53846153799999996</v>
      </c>
      <c r="K325" s="31">
        <v>0</v>
      </c>
      <c r="L325" s="29">
        <f t="shared" si="5"/>
        <v>2.464</v>
      </c>
    </row>
    <row r="326" spans="1:12" x14ac:dyDescent="0.2">
      <c r="A326">
        <v>2006</v>
      </c>
      <c r="B326" s="43">
        <v>54</v>
      </c>
      <c r="C326" s="43">
        <v>54</v>
      </c>
      <c r="D326" s="43">
        <v>15</v>
      </c>
      <c r="E326" s="31">
        <v>0.27800000000000002</v>
      </c>
      <c r="F326" s="31">
        <v>0.13</v>
      </c>
      <c r="G326" s="31">
        <v>0.20399999999999999</v>
      </c>
      <c r="H326" s="31">
        <v>0.20399999999999999</v>
      </c>
      <c r="I326" s="31">
        <v>7.3999999999999996E-2</v>
      </c>
      <c r="J326" s="31">
        <v>0.45454545499999999</v>
      </c>
      <c r="K326" s="31">
        <v>0.38900000000000001</v>
      </c>
      <c r="L326" s="29">
        <f t="shared" si="5"/>
        <v>2.3666121112929623</v>
      </c>
    </row>
    <row r="327" spans="1:12" x14ac:dyDescent="0.2">
      <c r="A327">
        <v>2770</v>
      </c>
      <c r="B327" s="43">
        <v>20</v>
      </c>
      <c r="C327" s="43">
        <v>20</v>
      </c>
      <c r="D327" s="43">
        <v>7</v>
      </c>
      <c r="E327" s="31">
        <v>0.35</v>
      </c>
      <c r="F327" s="31">
        <v>0.35</v>
      </c>
      <c r="G327" s="31">
        <v>0.3</v>
      </c>
      <c r="H327" s="31">
        <v>0.25</v>
      </c>
      <c r="I327" s="31">
        <v>0.1</v>
      </c>
      <c r="J327" s="31">
        <v>0.35</v>
      </c>
      <c r="K327" s="31">
        <v>0</v>
      </c>
      <c r="L327" s="29">
        <f t="shared" si="5"/>
        <v>2.1</v>
      </c>
    </row>
    <row r="328" spans="1:12" x14ac:dyDescent="0.2">
      <c r="A328">
        <v>2423</v>
      </c>
      <c r="B328" s="43">
        <v>29</v>
      </c>
      <c r="C328" s="43">
        <v>29</v>
      </c>
      <c r="D328" s="43">
        <v>7</v>
      </c>
      <c r="E328" s="31">
        <v>0.24099999999999999</v>
      </c>
      <c r="F328" s="31">
        <v>0.31</v>
      </c>
      <c r="G328" s="31">
        <v>0.24099999999999999</v>
      </c>
      <c r="H328" s="31">
        <v>0.24099999999999999</v>
      </c>
      <c r="I328" s="31">
        <v>0</v>
      </c>
      <c r="J328" s="31">
        <v>0.30434782599999999</v>
      </c>
      <c r="K328" s="31">
        <v>0.20699999999999999</v>
      </c>
      <c r="L328" s="29">
        <f t="shared" si="5"/>
        <v>1.9104665825977303</v>
      </c>
    </row>
    <row r="329" spans="1:12" x14ac:dyDescent="0.2">
      <c r="A329">
        <v>3609</v>
      </c>
      <c r="B329" s="43">
        <v>67</v>
      </c>
      <c r="C329" s="43">
        <v>67</v>
      </c>
      <c r="D329" s="43">
        <v>26</v>
      </c>
      <c r="E329" s="31">
        <v>0.38800000000000001</v>
      </c>
      <c r="F329" s="31">
        <v>0.313</v>
      </c>
      <c r="G329" s="31">
        <v>0.28399999999999997</v>
      </c>
      <c r="H329" s="31">
        <v>0.29899999999999999</v>
      </c>
      <c r="I329" s="31">
        <v>0.09</v>
      </c>
      <c r="J329" s="31">
        <v>0.393939394</v>
      </c>
      <c r="K329" s="31">
        <v>1.4999999999999999E-2</v>
      </c>
      <c r="L329" s="29">
        <f t="shared" si="5"/>
        <v>2.1705583756345175</v>
      </c>
    </row>
    <row r="330" spans="1:12" x14ac:dyDescent="0.2">
      <c r="A330">
        <v>3188</v>
      </c>
      <c r="B330" s="43">
        <v>34</v>
      </c>
      <c r="C330" s="43">
        <v>34</v>
      </c>
      <c r="D330" s="43">
        <v>18</v>
      </c>
      <c r="E330" s="31">
        <v>0.52900000000000003</v>
      </c>
      <c r="F330" s="31">
        <v>0.17599999999999999</v>
      </c>
      <c r="G330" s="31">
        <v>0.17599999999999999</v>
      </c>
      <c r="H330" s="31">
        <v>0.41199999999999998</v>
      </c>
      <c r="I330" s="31">
        <v>0.11799999999999999</v>
      </c>
      <c r="J330" s="31">
        <v>0.6</v>
      </c>
      <c r="K330" s="31">
        <v>0.11799999999999999</v>
      </c>
      <c r="L330" s="29">
        <f t="shared" si="5"/>
        <v>2.535147392290249</v>
      </c>
    </row>
    <row r="331" spans="1:12" x14ac:dyDescent="0.2">
      <c r="A331">
        <v>2668</v>
      </c>
      <c r="B331" s="43">
        <v>40</v>
      </c>
      <c r="C331" s="43">
        <v>40</v>
      </c>
      <c r="D331" s="43">
        <v>23</v>
      </c>
      <c r="E331" s="31">
        <v>0.57499999999999996</v>
      </c>
      <c r="F331" s="31">
        <v>0.125</v>
      </c>
      <c r="G331" s="31">
        <v>0.3</v>
      </c>
      <c r="H331" s="31">
        <v>0.375</v>
      </c>
      <c r="I331" s="31">
        <v>0.2</v>
      </c>
      <c r="J331" s="31">
        <v>0.57499999999999996</v>
      </c>
      <c r="K331" s="31">
        <v>0</v>
      </c>
      <c r="L331" s="29">
        <f t="shared" si="5"/>
        <v>2.6500000000000004</v>
      </c>
    </row>
    <row r="332" spans="1:12" x14ac:dyDescent="0.2">
      <c r="A332">
        <v>3173</v>
      </c>
      <c r="B332" s="43">
        <v>102</v>
      </c>
      <c r="C332" s="43">
        <v>102</v>
      </c>
      <c r="D332" s="43">
        <v>68</v>
      </c>
      <c r="E332" s="31">
        <v>0.66700000000000004</v>
      </c>
      <c r="F332" s="31">
        <v>9.8000000000000004E-2</v>
      </c>
      <c r="G332" s="31">
        <v>0.22500000000000001</v>
      </c>
      <c r="H332" s="31">
        <v>0.46100000000000002</v>
      </c>
      <c r="I332" s="31">
        <v>0.20599999999999999</v>
      </c>
      <c r="J332" s="31">
        <v>0.67326732700000003</v>
      </c>
      <c r="K332" s="31">
        <v>0.01</v>
      </c>
      <c r="L332" s="29">
        <f t="shared" si="5"/>
        <v>2.7828282828282829</v>
      </c>
    </row>
    <row r="333" spans="1:12" x14ac:dyDescent="0.2">
      <c r="A333">
        <v>2830</v>
      </c>
      <c r="B333" s="43">
        <v>27</v>
      </c>
      <c r="C333" s="43">
        <v>27</v>
      </c>
      <c r="D333" s="43">
        <v>14</v>
      </c>
      <c r="E333" s="31">
        <v>0.51900000000000002</v>
      </c>
      <c r="F333" s="31">
        <v>0.25900000000000001</v>
      </c>
      <c r="G333" s="31">
        <v>0.222</v>
      </c>
      <c r="H333" s="31">
        <v>0.29599999999999999</v>
      </c>
      <c r="I333" s="31">
        <v>0.222</v>
      </c>
      <c r="J333" s="31">
        <v>0.51851851900000001</v>
      </c>
      <c r="K333" s="31">
        <v>0</v>
      </c>
      <c r="L333" s="29">
        <f t="shared" si="5"/>
        <v>2.4790000000000001</v>
      </c>
    </row>
    <row r="334" spans="1:12" x14ac:dyDescent="0.2">
      <c r="A334">
        <v>2302</v>
      </c>
      <c r="B334" s="43">
        <v>27</v>
      </c>
      <c r="C334" s="43">
        <v>29</v>
      </c>
      <c r="D334" s="43">
        <v>12</v>
      </c>
      <c r="E334" s="31">
        <v>0.41399999999999998</v>
      </c>
      <c r="F334" s="31">
        <v>0.14799999999999999</v>
      </c>
      <c r="G334" s="31">
        <v>0.14799999999999999</v>
      </c>
      <c r="H334" s="31">
        <v>0.29599999999999999</v>
      </c>
      <c r="I334" s="31">
        <v>7.3999999999999996E-2</v>
      </c>
      <c r="J334" s="31">
        <v>0.55555555599999995</v>
      </c>
      <c r="K334" s="31">
        <v>0.33300000000000002</v>
      </c>
      <c r="L334" s="29">
        <f t="shared" si="5"/>
        <v>2.4407796101949022</v>
      </c>
    </row>
    <row r="335" spans="1:12" x14ac:dyDescent="0.2">
      <c r="A335">
        <v>4011</v>
      </c>
      <c r="B335" s="43">
        <v>23</v>
      </c>
      <c r="C335" s="43">
        <v>23</v>
      </c>
      <c r="D335" s="43">
        <v>17</v>
      </c>
      <c r="E335" s="31">
        <v>0.73899999999999999</v>
      </c>
      <c r="F335" s="31">
        <v>8.6999999999999994E-2</v>
      </c>
      <c r="G335" s="31">
        <v>0.17399999999999999</v>
      </c>
      <c r="H335" s="31">
        <v>0.52200000000000002</v>
      </c>
      <c r="I335" s="31">
        <v>0.217</v>
      </c>
      <c r="J335" s="31">
        <v>0.73913043499999997</v>
      </c>
      <c r="K335" s="31">
        <v>0</v>
      </c>
      <c r="L335" s="29">
        <f t="shared" si="5"/>
        <v>2.8689999999999998</v>
      </c>
    </row>
    <row r="336" spans="1:12" x14ac:dyDescent="0.2">
      <c r="A336">
        <v>2173</v>
      </c>
      <c r="B336" s="43">
        <v>165</v>
      </c>
      <c r="C336" s="43">
        <v>165</v>
      </c>
      <c r="D336" s="43">
        <v>108</v>
      </c>
      <c r="E336" s="31">
        <v>0.65500000000000003</v>
      </c>
      <c r="F336" s="31">
        <v>0.17</v>
      </c>
      <c r="G336" s="31">
        <v>0.158</v>
      </c>
      <c r="H336" s="31">
        <v>0.42399999999999999</v>
      </c>
      <c r="I336" s="31">
        <v>0.23</v>
      </c>
      <c r="J336" s="31">
        <v>0.66666666699999999</v>
      </c>
      <c r="K336" s="31">
        <v>1.7999999999999999E-2</v>
      </c>
      <c r="L336" s="29">
        <f t="shared" si="5"/>
        <v>2.7270875763747453</v>
      </c>
    </row>
    <row r="337" spans="1:12" x14ac:dyDescent="0.2">
      <c r="A337">
        <v>4123</v>
      </c>
      <c r="B337" s="43">
        <v>164</v>
      </c>
      <c r="C337" s="43">
        <v>164</v>
      </c>
      <c r="D337" s="43">
        <v>43</v>
      </c>
      <c r="E337" s="31">
        <v>0.26200000000000001</v>
      </c>
      <c r="F337" s="31">
        <v>0.26800000000000002</v>
      </c>
      <c r="G337" s="31">
        <v>0.159</v>
      </c>
      <c r="H337" s="31">
        <v>0.23799999999999999</v>
      </c>
      <c r="I337" s="31">
        <v>2.4E-2</v>
      </c>
      <c r="J337" s="31">
        <v>0.38053097299999999</v>
      </c>
      <c r="K337" s="31">
        <v>0.311</v>
      </c>
      <c r="L337" s="29">
        <f t="shared" si="5"/>
        <v>2.0261248185776486</v>
      </c>
    </row>
    <row r="338" spans="1:12" x14ac:dyDescent="0.2">
      <c r="A338">
        <v>1852</v>
      </c>
      <c r="B338" s="43">
        <v>117</v>
      </c>
      <c r="C338" s="43">
        <v>118</v>
      </c>
      <c r="D338" s="43">
        <v>32</v>
      </c>
      <c r="E338" s="31">
        <v>0.27100000000000002</v>
      </c>
      <c r="F338" s="31">
        <v>9.4E-2</v>
      </c>
      <c r="G338" s="31">
        <v>0.154</v>
      </c>
      <c r="H338" s="31">
        <v>0.17899999999999999</v>
      </c>
      <c r="I338" s="31">
        <v>8.5000000000000006E-2</v>
      </c>
      <c r="J338" s="31">
        <v>0.51666666699999997</v>
      </c>
      <c r="K338" s="31">
        <v>0.48699999999999999</v>
      </c>
      <c r="L338" s="29">
        <f t="shared" si="5"/>
        <v>2.4931773879142298</v>
      </c>
    </row>
    <row r="339" spans="1:12" x14ac:dyDescent="0.2">
      <c r="A339">
        <v>3261</v>
      </c>
      <c r="B339" s="43">
        <v>148</v>
      </c>
      <c r="C339" s="43">
        <v>148</v>
      </c>
      <c r="D339" s="43">
        <v>76</v>
      </c>
      <c r="E339" s="31">
        <v>0.51400000000000001</v>
      </c>
      <c r="F339" s="31">
        <v>0.25</v>
      </c>
      <c r="G339" s="31">
        <v>0.23599999999999999</v>
      </c>
      <c r="H339" s="31">
        <v>0.26400000000000001</v>
      </c>
      <c r="I339" s="31">
        <v>0.25</v>
      </c>
      <c r="J339" s="31">
        <v>0.513513514</v>
      </c>
      <c r="K339" s="31">
        <v>0</v>
      </c>
      <c r="L339" s="29">
        <f t="shared" si="5"/>
        <v>2.5140000000000002</v>
      </c>
    </row>
    <row r="340" spans="1:12" x14ac:dyDescent="0.2">
      <c r="A340">
        <v>4548</v>
      </c>
      <c r="B340" s="43">
        <v>168</v>
      </c>
      <c r="C340" s="43">
        <v>168</v>
      </c>
      <c r="D340" s="43">
        <v>123</v>
      </c>
      <c r="E340" s="31">
        <v>0.73199999999999998</v>
      </c>
      <c r="F340" s="31">
        <v>0.11899999999999999</v>
      </c>
      <c r="G340" s="31">
        <v>0.13700000000000001</v>
      </c>
      <c r="H340" s="31">
        <v>0.375</v>
      </c>
      <c r="I340" s="31">
        <v>0.35699999999999998</v>
      </c>
      <c r="J340" s="31">
        <v>0.74096385499999995</v>
      </c>
      <c r="K340" s="31">
        <v>1.2E-2</v>
      </c>
      <c r="L340" s="29">
        <f t="shared" si="5"/>
        <v>2.9817813765182182</v>
      </c>
    </row>
    <row r="341" spans="1:12" x14ac:dyDescent="0.2">
      <c r="A341">
        <v>4416</v>
      </c>
      <c r="B341" s="43">
        <v>157</v>
      </c>
      <c r="C341" s="43">
        <v>157</v>
      </c>
      <c r="D341" s="43">
        <v>106</v>
      </c>
      <c r="E341" s="31">
        <v>0.67500000000000004</v>
      </c>
      <c r="F341" s="31">
        <v>8.3000000000000004E-2</v>
      </c>
      <c r="G341" s="31">
        <v>0.24199999999999999</v>
      </c>
      <c r="H341" s="31">
        <v>0.42699999999999999</v>
      </c>
      <c r="I341" s="31">
        <v>0.248</v>
      </c>
      <c r="J341" s="31">
        <v>0.67515923600000005</v>
      </c>
      <c r="K341" s="31">
        <v>0</v>
      </c>
      <c r="L341" s="29">
        <f t="shared" si="5"/>
        <v>2.84</v>
      </c>
    </row>
    <row r="342" spans="1:12" x14ac:dyDescent="0.2">
      <c r="A342">
        <v>1712</v>
      </c>
      <c r="B342" s="43">
        <v>124</v>
      </c>
      <c r="C342" s="43">
        <v>124</v>
      </c>
      <c r="D342" s="43">
        <v>82</v>
      </c>
      <c r="E342" s="31">
        <v>0.66100000000000003</v>
      </c>
      <c r="F342" s="31">
        <v>0.105</v>
      </c>
      <c r="G342" s="31">
        <v>0.218</v>
      </c>
      <c r="H342" s="31">
        <v>0.40300000000000002</v>
      </c>
      <c r="I342" s="31">
        <v>0.25800000000000001</v>
      </c>
      <c r="J342" s="31">
        <v>0.67213114799999996</v>
      </c>
      <c r="K342" s="31">
        <v>1.6E-2</v>
      </c>
      <c r="L342" s="29">
        <f t="shared" si="5"/>
        <v>2.8272357723577235</v>
      </c>
    </row>
    <row r="343" spans="1:12" x14ac:dyDescent="0.2">
      <c r="A343">
        <v>4097</v>
      </c>
      <c r="B343" s="43">
        <v>69</v>
      </c>
      <c r="C343" s="43">
        <v>69</v>
      </c>
      <c r="D343" s="43">
        <v>43</v>
      </c>
      <c r="E343" s="31">
        <v>0.623</v>
      </c>
      <c r="F343" s="31">
        <v>0.10100000000000001</v>
      </c>
      <c r="G343" s="31">
        <v>0.27500000000000002</v>
      </c>
      <c r="H343" s="31">
        <v>0.39100000000000001</v>
      </c>
      <c r="I343" s="31">
        <v>0.23200000000000001</v>
      </c>
      <c r="J343" s="31">
        <v>0.62318840600000003</v>
      </c>
      <c r="K343" s="31">
        <v>0</v>
      </c>
      <c r="L343" s="29">
        <f t="shared" si="5"/>
        <v>2.7520000000000002</v>
      </c>
    </row>
    <row r="344" spans="1:12" x14ac:dyDescent="0.2">
      <c r="A344">
        <v>3360</v>
      </c>
      <c r="B344" s="43">
        <v>289</v>
      </c>
      <c r="C344" s="43">
        <v>289</v>
      </c>
      <c r="D344" s="43">
        <v>150</v>
      </c>
      <c r="E344" s="31">
        <v>0.51900000000000002</v>
      </c>
      <c r="F344" s="31">
        <v>0.20399999999999999</v>
      </c>
      <c r="G344" s="31">
        <v>0.183</v>
      </c>
      <c r="H344" s="31">
        <v>0.38800000000000001</v>
      </c>
      <c r="I344" s="31">
        <v>0.13100000000000001</v>
      </c>
      <c r="J344" s="31">
        <v>0.57251908399999996</v>
      </c>
      <c r="K344" s="31">
        <v>9.2999999999999999E-2</v>
      </c>
      <c r="L344" s="29">
        <f t="shared" si="5"/>
        <v>2.4895259095920617</v>
      </c>
    </row>
    <row r="345" spans="1:12" x14ac:dyDescent="0.2">
      <c r="A345">
        <v>5346</v>
      </c>
      <c r="B345" s="43">
        <v>230</v>
      </c>
      <c r="C345" s="43">
        <v>230</v>
      </c>
      <c r="D345" s="43">
        <v>92</v>
      </c>
      <c r="E345" s="31">
        <v>0.4</v>
      </c>
      <c r="F345" s="31">
        <v>0.29099999999999998</v>
      </c>
      <c r="G345" s="31">
        <v>0.28699999999999998</v>
      </c>
      <c r="H345" s="31">
        <v>0.26500000000000001</v>
      </c>
      <c r="I345" s="31">
        <v>0.13500000000000001</v>
      </c>
      <c r="J345" s="31">
        <v>0.40888888899999998</v>
      </c>
      <c r="K345" s="31">
        <v>2.1999999999999999E-2</v>
      </c>
      <c r="L345" s="29">
        <f t="shared" si="5"/>
        <v>2.2494887525562373</v>
      </c>
    </row>
    <row r="346" spans="1:12" x14ac:dyDescent="0.2">
      <c r="A346">
        <v>5432</v>
      </c>
      <c r="B346" s="43">
        <v>22</v>
      </c>
      <c r="C346" s="43">
        <v>22</v>
      </c>
      <c r="D346" s="43">
        <v>7</v>
      </c>
      <c r="E346" s="31">
        <v>0.318</v>
      </c>
      <c r="F346" s="31">
        <v>0.22700000000000001</v>
      </c>
      <c r="G346" s="31">
        <v>0.13600000000000001</v>
      </c>
      <c r="H346" s="31">
        <v>0.22700000000000001</v>
      </c>
      <c r="I346" s="31">
        <v>9.0999999999999998E-2</v>
      </c>
      <c r="J346" s="31">
        <v>0.46666666699999998</v>
      </c>
      <c r="K346" s="31">
        <v>0.318</v>
      </c>
      <c r="L346" s="29">
        <f t="shared" si="5"/>
        <v>2.2639296187683287</v>
      </c>
    </row>
    <row r="347" spans="1:12" x14ac:dyDescent="0.2">
      <c r="A347">
        <v>5433</v>
      </c>
      <c r="B347" s="43">
        <v>50</v>
      </c>
      <c r="C347" s="43">
        <v>50</v>
      </c>
      <c r="D347" s="43">
        <v>22</v>
      </c>
      <c r="E347" s="31">
        <v>0.44</v>
      </c>
      <c r="F347" s="31">
        <v>0.18</v>
      </c>
      <c r="G347" s="31">
        <v>0.16</v>
      </c>
      <c r="H347" s="31">
        <v>0.32</v>
      </c>
      <c r="I347" s="31">
        <v>0.12</v>
      </c>
      <c r="J347" s="31">
        <v>0.56410256400000003</v>
      </c>
      <c r="K347" s="31">
        <v>0.22</v>
      </c>
      <c r="L347" s="29">
        <f t="shared" si="5"/>
        <v>2.4871794871794872</v>
      </c>
    </row>
    <row r="348" spans="1:12" x14ac:dyDescent="0.2">
      <c r="A348">
        <v>2955</v>
      </c>
      <c r="B348" s="43">
        <v>49</v>
      </c>
      <c r="C348" s="43">
        <v>49</v>
      </c>
      <c r="D348" s="43">
        <v>25</v>
      </c>
      <c r="E348" s="31">
        <v>0.51</v>
      </c>
      <c r="F348" s="31">
        <v>0.184</v>
      </c>
      <c r="G348" s="31">
        <v>0.28599999999999998</v>
      </c>
      <c r="H348" s="31">
        <v>0.40799999999999997</v>
      </c>
      <c r="I348" s="31">
        <v>0.10199999999999999</v>
      </c>
      <c r="J348" s="31">
        <v>0.52083333300000001</v>
      </c>
      <c r="K348" s="31">
        <v>0.02</v>
      </c>
      <c r="L348" s="29">
        <f t="shared" si="5"/>
        <v>2.4367346938775509</v>
      </c>
    </row>
    <row r="349" spans="1:12" x14ac:dyDescent="0.2">
      <c r="A349">
        <v>2653</v>
      </c>
      <c r="B349" s="43">
        <v>84</v>
      </c>
      <c r="C349" s="43">
        <v>84</v>
      </c>
      <c r="D349" s="43">
        <v>26</v>
      </c>
      <c r="E349" s="31">
        <v>0.31</v>
      </c>
      <c r="F349" s="31">
        <v>0.41699999999999998</v>
      </c>
      <c r="G349" s="31">
        <v>0.26200000000000001</v>
      </c>
      <c r="H349" s="31">
        <v>0.26200000000000001</v>
      </c>
      <c r="I349" s="31">
        <v>4.8000000000000001E-2</v>
      </c>
      <c r="J349" s="31">
        <v>0.313253012</v>
      </c>
      <c r="K349" s="31">
        <v>1.2E-2</v>
      </c>
      <c r="L349" s="29">
        <f t="shared" si="5"/>
        <v>1.9423076923076923</v>
      </c>
    </row>
    <row r="350" spans="1:12" x14ac:dyDescent="0.2">
      <c r="A350">
        <v>3128</v>
      </c>
      <c r="B350" s="43">
        <v>54</v>
      </c>
      <c r="C350" s="43">
        <v>54</v>
      </c>
      <c r="D350" s="43">
        <v>23</v>
      </c>
      <c r="E350" s="31">
        <v>0.42599999999999999</v>
      </c>
      <c r="F350" s="31">
        <v>0.29599999999999999</v>
      </c>
      <c r="G350" s="31">
        <v>0.25900000000000001</v>
      </c>
      <c r="H350" s="31">
        <v>0.35199999999999998</v>
      </c>
      <c r="I350" s="31">
        <v>7.3999999999999996E-2</v>
      </c>
      <c r="J350" s="31">
        <v>0.43396226399999999</v>
      </c>
      <c r="K350" s="31">
        <v>1.9E-2</v>
      </c>
      <c r="L350" s="29">
        <f t="shared" si="5"/>
        <v>2.2079510703363914</v>
      </c>
    </row>
    <row r="351" spans="1:12" x14ac:dyDescent="0.2">
      <c r="A351">
        <v>4055</v>
      </c>
      <c r="B351" s="43">
        <v>249</v>
      </c>
      <c r="C351" s="43">
        <v>249</v>
      </c>
      <c r="D351" s="43">
        <v>105</v>
      </c>
      <c r="E351" s="31">
        <v>0.42199999999999999</v>
      </c>
      <c r="F351" s="31">
        <v>0.29299999999999998</v>
      </c>
      <c r="G351" s="31">
        <v>0.28499999999999998</v>
      </c>
      <c r="H351" s="31">
        <v>0.25700000000000001</v>
      </c>
      <c r="I351" s="31">
        <v>0.16500000000000001</v>
      </c>
      <c r="J351" s="31">
        <v>0.42168674699999997</v>
      </c>
      <c r="K351" s="31">
        <v>0</v>
      </c>
      <c r="L351" s="29">
        <f t="shared" si="5"/>
        <v>2.294</v>
      </c>
    </row>
    <row r="352" spans="1:12" x14ac:dyDescent="0.2">
      <c r="A352">
        <v>4487</v>
      </c>
      <c r="B352" s="43">
        <v>106</v>
      </c>
      <c r="C352" s="43">
        <v>106</v>
      </c>
      <c r="D352" s="43">
        <v>58</v>
      </c>
      <c r="E352" s="31">
        <v>0.54700000000000004</v>
      </c>
      <c r="F352" s="31">
        <v>0.19800000000000001</v>
      </c>
      <c r="G352" s="31">
        <v>0.255</v>
      </c>
      <c r="H352" s="31">
        <v>0.36799999999999999</v>
      </c>
      <c r="I352" s="31">
        <v>0.17899999999999999</v>
      </c>
      <c r="J352" s="31">
        <v>0.54716981099999995</v>
      </c>
      <c r="K352" s="31">
        <v>0</v>
      </c>
      <c r="L352" s="29">
        <f t="shared" si="5"/>
        <v>2.528</v>
      </c>
    </row>
    <row r="353" spans="1:12" x14ac:dyDescent="0.2">
      <c r="A353">
        <v>2344</v>
      </c>
      <c r="B353" s="43">
        <v>207</v>
      </c>
      <c r="C353" s="43">
        <v>207</v>
      </c>
      <c r="D353" s="43">
        <v>38</v>
      </c>
      <c r="E353" s="31">
        <v>0.184</v>
      </c>
      <c r="F353" s="31">
        <v>0.435</v>
      </c>
      <c r="G353" s="31">
        <v>0.21299999999999999</v>
      </c>
      <c r="H353" s="31">
        <v>0.159</v>
      </c>
      <c r="I353" s="31">
        <v>2.4E-2</v>
      </c>
      <c r="J353" s="31">
        <v>0.220930233</v>
      </c>
      <c r="K353" s="31">
        <v>0.16900000000000001</v>
      </c>
      <c r="L353" s="29">
        <f t="shared" si="5"/>
        <v>1.7256317689530689</v>
      </c>
    </row>
    <row r="354" spans="1:12" x14ac:dyDescent="0.2">
      <c r="A354">
        <v>2530</v>
      </c>
      <c r="B354" s="43">
        <v>79</v>
      </c>
      <c r="C354" s="43">
        <v>79</v>
      </c>
      <c r="D354" s="43">
        <v>43</v>
      </c>
      <c r="E354" s="31">
        <v>0.54400000000000004</v>
      </c>
      <c r="F354" s="31">
        <v>0.215</v>
      </c>
      <c r="G354" s="31">
        <v>0.215</v>
      </c>
      <c r="H354" s="31">
        <v>0.38</v>
      </c>
      <c r="I354" s="31">
        <v>0.16500000000000001</v>
      </c>
      <c r="J354" s="31">
        <v>0.55844155799999995</v>
      </c>
      <c r="K354" s="31">
        <v>2.5000000000000001E-2</v>
      </c>
      <c r="L354" s="29">
        <f t="shared" si="5"/>
        <v>2.5076923076923081</v>
      </c>
    </row>
    <row r="355" spans="1:12" x14ac:dyDescent="0.2">
      <c r="A355">
        <v>2821</v>
      </c>
      <c r="B355" s="43">
        <v>89</v>
      </c>
      <c r="C355" s="43">
        <v>89</v>
      </c>
      <c r="D355" s="43">
        <v>50</v>
      </c>
      <c r="E355" s="31">
        <v>0.56200000000000006</v>
      </c>
      <c r="F355" s="31">
        <v>0.25800000000000001</v>
      </c>
      <c r="G355" s="31">
        <v>0.18</v>
      </c>
      <c r="H355" s="31">
        <v>0.39300000000000002</v>
      </c>
      <c r="I355" s="31">
        <v>0.16900000000000001</v>
      </c>
      <c r="J355" s="31">
        <v>0.56179775300000001</v>
      </c>
      <c r="K355" s="31">
        <v>0</v>
      </c>
      <c r="L355" s="29">
        <f t="shared" si="5"/>
        <v>2.4730000000000003</v>
      </c>
    </row>
    <row r="356" spans="1:12" x14ac:dyDescent="0.2">
      <c r="A356">
        <v>4590</v>
      </c>
      <c r="B356" s="43">
        <v>252</v>
      </c>
      <c r="C356" s="43">
        <v>252</v>
      </c>
      <c r="D356" s="43">
        <v>106</v>
      </c>
      <c r="E356" s="31">
        <v>0.42099999999999999</v>
      </c>
      <c r="F356" s="31">
        <v>0.29799999999999999</v>
      </c>
      <c r="G356" s="31">
        <v>0.27400000000000002</v>
      </c>
      <c r="H356" s="31">
        <v>0.317</v>
      </c>
      <c r="I356" s="31">
        <v>0.10299999999999999</v>
      </c>
      <c r="J356" s="31">
        <v>0.42399999999999999</v>
      </c>
      <c r="K356" s="31">
        <v>8.0000000000000002E-3</v>
      </c>
      <c r="L356" s="29">
        <f t="shared" si="5"/>
        <v>2.2268145161290325</v>
      </c>
    </row>
    <row r="357" spans="1:12" x14ac:dyDescent="0.2">
      <c r="A357">
        <v>3372</v>
      </c>
      <c r="B357" s="43">
        <v>464</v>
      </c>
      <c r="C357" s="43">
        <v>464</v>
      </c>
      <c r="D357" s="43">
        <v>165</v>
      </c>
      <c r="E357" s="31">
        <v>0.35599999999999998</v>
      </c>
      <c r="F357" s="31">
        <v>0.36599999999999999</v>
      </c>
      <c r="G357" s="31">
        <v>0.26300000000000001</v>
      </c>
      <c r="H357" s="31">
        <v>0.25</v>
      </c>
      <c r="I357" s="31">
        <v>0.106</v>
      </c>
      <c r="J357" s="31">
        <v>0.36105032799999998</v>
      </c>
      <c r="K357" s="31">
        <v>1.4999999999999999E-2</v>
      </c>
      <c r="L357" s="29">
        <f t="shared" si="5"/>
        <v>2.0974619289340102</v>
      </c>
    </row>
    <row r="358" spans="1:12" x14ac:dyDescent="0.2">
      <c r="A358">
        <v>2727</v>
      </c>
      <c r="B358" s="43">
        <v>459</v>
      </c>
      <c r="C358" s="43">
        <v>459</v>
      </c>
      <c r="D358" s="43">
        <v>164</v>
      </c>
      <c r="E358" s="31">
        <v>0.35699999999999998</v>
      </c>
      <c r="F358" s="31">
        <v>0.29599999999999999</v>
      </c>
      <c r="G358" s="31">
        <v>0.255</v>
      </c>
      <c r="H358" s="31">
        <v>0.28299999999999997</v>
      </c>
      <c r="I358" s="31">
        <v>7.3999999999999996E-2</v>
      </c>
      <c r="J358" s="31">
        <v>0.39328537200000002</v>
      </c>
      <c r="K358" s="31">
        <v>9.1999999999999998E-2</v>
      </c>
      <c r="L358" s="29">
        <f t="shared" si="5"/>
        <v>2.1486784140969162</v>
      </c>
    </row>
    <row r="359" spans="1:12" x14ac:dyDescent="0.2">
      <c r="A359">
        <v>4095</v>
      </c>
      <c r="B359" s="43">
        <v>268</v>
      </c>
      <c r="C359" s="43">
        <v>268</v>
      </c>
      <c r="D359" s="43">
        <v>144</v>
      </c>
      <c r="E359" s="31">
        <v>0.53700000000000003</v>
      </c>
      <c r="F359" s="31">
        <v>0.246</v>
      </c>
      <c r="G359" s="31">
        <v>0.21299999999999999</v>
      </c>
      <c r="H359" s="31">
        <v>0.29499999999999998</v>
      </c>
      <c r="I359" s="31">
        <v>0.24299999999999999</v>
      </c>
      <c r="J359" s="31">
        <v>0.53932584299999997</v>
      </c>
      <c r="K359" s="31">
        <v>4.0000000000000001E-3</v>
      </c>
      <c r="L359" s="29">
        <f t="shared" si="5"/>
        <v>2.5391566265060241</v>
      </c>
    </row>
    <row r="360" spans="1:12" x14ac:dyDescent="0.2">
      <c r="A360">
        <v>3554</v>
      </c>
      <c r="B360" s="43">
        <v>29</v>
      </c>
      <c r="C360" s="43">
        <v>29</v>
      </c>
      <c r="D360" s="43">
        <v>9</v>
      </c>
      <c r="E360" s="31">
        <v>0.31</v>
      </c>
      <c r="F360" s="31">
        <v>0.31</v>
      </c>
      <c r="G360" s="31">
        <v>0.34499999999999997</v>
      </c>
      <c r="H360" s="31">
        <v>0.24099999999999999</v>
      </c>
      <c r="I360" s="31">
        <v>6.9000000000000006E-2</v>
      </c>
      <c r="J360" s="31">
        <v>0.321428571</v>
      </c>
      <c r="K360" s="31">
        <v>3.4000000000000002E-2</v>
      </c>
      <c r="L360" s="29">
        <f t="shared" si="5"/>
        <v>2.0693581780538302</v>
      </c>
    </row>
    <row r="361" spans="1:12" x14ac:dyDescent="0.2">
      <c r="A361">
        <v>2808</v>
      </c>
      <c r="E361" s="31">
        <v>0.59499999999999997</v>
      </c>
      <c r="F361" s="31">
        <v>0.11899999999999999</v>
      </c>
      <c r="G361" s="31">
        <v>0.28599999999999998</v>
      </c>
      <c r="H361" s="31">
        <v>0.38100000000000001</v>
      </c>
      <c r="I361" s="31">
        <v>0.214</v>
      </c>
      <c r="J361" s="31">
        <v>0.59523809500000002</v>
      </c>
      <c r="K361" s="31">
        <v>0</v>
      </c>
      <c r="L361" s="29">
        <f t="shared" si="5"/>
        <v>2.69</v>
      </c>
    </row>
    <row r="362" spans="1:12" x14ac:dyDescent="0.2">
      <c r="A362">
        <v>2205</v>
      </c>
      <c r="B362" s="43">
        <v>70</v>
      </c>
      <c r="C362" s="43">
        <v>70</v>
      </c>
      <c r="D362" s="43">
        <v>37</v>
      </c>
      <c r="E362" s="31">
        <v>0.52900000000000003</v>
      </c>
      <c r="F362" s="31">
        <v>0.214</v>
      </c>
      <c r="G362" s="31">
        <v>0.24299999999999999</v>
      </c>
      <c r="H362" s="31">
        <v>0.41399999999999998</v>
      </c>
      <c r="I362" s="31">
        <v>0.114</v>
      </c>
      <c r="J362" s="31">
        <v>0.53623188399999999</v>
      </c>
      <c r="K362" s="31">
        <v>1.4E-2</v>
      </c>
      <c r="L362" s="29">
        <f t="shared" si="5"/>
        <v>2.4320486815415823</v>
      </c>
    </row>
    <row r="363" spans="1:12" x14ac:dyDescent="0.2">
      <c r="A363">
        <v>2206</v>
      </c>
      <c r="B363" s="43">
        <v>132</v>
      </c>
      <c r="C363" s="43">
        <v>132</v>
      </c>
      <c r="D363" s="43">
        <v>60</v>
      </c>
      <c r="E363" s="31">
        <v>0.45500000000000002</v>
      </c>
      <c r="F363" s="31">
        <v>0.23499999999999999</v>
      </c>
      <c r="G363" s="31">
        <v>0.22700000000000001</v>
      </c>
      <c r="H363" s="31">
        <v>0.33300000000000002</v>
      </c>
      <c r="I363" s="31">
        <v>0.121</v>
      </c>
      <c r="J363" s="31">
        <v>0.49586776900000001</v>
      </c>
      <c r="K363" s="31">
        <v>8.3000000000000004E-2</v>
      </c>
      <c r="L363" s="29">
        <f t="shared" si="5"/>
        <v>2.3685932388222466</v>
      </c>
    </row>
    <row r="364" spans="1:12" x14ac:dyDescent="0.2">
      <c r="A364">
        <v>4230</v>
      </c>
      <c r="B364" s="43">
        <v>125</v>
      </c>
      <c r="C364" s="43">
        <v>125</v>
      </c>
      <c r="D364" s="43">
        <v>70</v>
      </c>
      <c r="E364" s="31">
        <v>0.56000000000000005</v>
      </c>
      <c r="F364" s="31">
        <v>0.216</v>
      </c>
      <c r="G364" s="31">
        <v>0.216</v>
      </c>
      <c r="H364" s="31">
        <v>0.38400000000000001</v>
      </c>
      <c r="I364" s="31">
        <v>0.17599999999999999</v>
      </c>
      <c r="J364" s="31">
        <v>0.56451612900000003</v>
      </c>
      <c r="K364" s="31">
        <v>8.0000000000000002E-3</v>
      </c>
      <c r="L364" s="29">
        <f t="shared" si="5"/>
        <v>2.5241935483870974</v>
      </c>
    </row>
    <row r="365" spans="1:12" x14ac:dyDescent="0.2">
      <c r="A365">
        <v>5300</v>
      </c>
      <c r="B365" s="43">
        <v>10</v>
      </c>
      <c r="C365" s="43">
        <v>11</v>
      </c>
      <c r="D365" s="43">
        <v>6</v>
      </c>
      <c r="E365" s="31">
        <v>0.54500000000000004</v>
      </c>
      <c r="F365" s="31">
        <v>0.1</v>
      </c>
      <c r="G365" s="31">
        <v>0</v>
      </c>
      <c r="H365" s="31">
        <v>0.4</v>
      </c>
      <c r="I365" s="31">
        <v>0.1</v>
      </c>
      <c r="J365" s="31">
        <v>0.83333333300000001</v>
      </c>
      <c r="K365" s="31">
        <v>0.4</v>
      </c>
      <c r="L365" s="29">
        <f t="shared" si="5"/>
        <v>2.8333333333333339</v>
      </c>
    </row>
    <row r="366" spans="1:12" x14ac:dyDescent="0.2">
      <c r="A366">
        <v>2361</v>
      </c>
      <c r="B366" s="43">
        <v>59</v>
      </c>
      <c r="C366" s="43">
        <v>59</v>
      </c>
      <c r="D366" s="43">
        <v>32</v>
      </c>
      <c r="E366" s="31">
        <v>0.54200000000000004</v>
      </c>
      <c r="F366" s="31">
        <v>0.186</v>
      </c>
      <c r="G366" s="31">
        <v>0.27100000000000002</v>
      </c>
      <c r="H366" s="31">
        <v>0.35599999999999998</v>
      </c>
      <c r="I366" s="31">
        <v>0.186</v>
      </c>
      <c r="J366" s="31">
        <v>0.54237288100000003</v>
      </c>
      <c r="K366" s="31">
        <v>0</v>
      </c>
      <c r="L366" s="29">
        <f t="shared" si="5"/>
        <v>2.54</v>
      </c>
    </row>
    <row r="367" spans="1:12" x14ac:dyDescent="0.2">
      <c r="A367">
        <v>3560</v>
      </c>
      <c r="B367" s="43">
        <v>416</v>
      </c>
      <c r="C367" s="43">
        <v>416</v>
      </c>
      <c r="D367" s="43">
        <v>179</v>
      </c>
      <c r="E367" s="31">
        <v>0.43</v>
      </c>
      <c r="F367" s="31">
        <v>0.28799999999999998</v>
      </c>
      <c r="G367" s="31">
        <v>0.23100000000000001</v>
      </c>
      <c r="H367" s="31">
        <v>0.27600000000000002</v>
      </c>
      <c r="I367" s="31">
        <v>0.154</v>
      </c>
      <c r="J367" s="31">
        <v>0.45316455700000002</v>
      </c>
      <c r="K367" s="31">
        <v>0.05</v>
      </c>
      <c r="L367" s="29">
        <f t="shared" si="5"/>
        <v>2.3094736842105266</v>
      </c>
    </row>
    <row r="368" spans="1:12" x14ac:dyDescent="0.2">
      <c r="A368">
        <v>3302</v>
      </c>
      <c r="B368" s="43">
        <v>75</v>
      </c>
      <c r="C368" s="43">
        <v>75</v>
      </c>
      <c r="D368" s="43">
        <v>26</v>
      </c>
      <c r="E368" s="31">
        <v>0.34699999999999998</v>
      </c>
      <c r="F368" s="31">
        <v>0.33300000000000002</v>
      </c>
      <c r="G368" s="31">
        <v>0.307</v>
      </c>
      <c r="H368" s="31">
        <v>0.26700000000000002</v>
      </c>
      <c r="I368" s="31">
        <v>0.08</v>
      </c>
      <c r="J368" s="31">
        <v>0.35135135099999998</v>
      </c>
      <c r="K368" s="31">
        <v>1.2999999999999999E-2</v>
      </c>
      <c r="L368" s="29">
        <f t="shared" si="5"/>
        <v>2.0952380952380953</v>
      </c>
    </row>
    <row r="369" spans="1:12" x14ac:dyDescent="0.2">
      <c r="A369">
        <v>3536</v>
      </c>
      <c r="B369" s="43">
        <v>67</v>
      </c>
      <c r="C369" s="43">
        <v>67</v>
      </c>
      <c r="D369" s="43">
        <v>47</v>
      </c>
      <c r="E369" s="31">
        <v>0.70099999999999996</v>
      </c>
      <c r="F369" s="31">
        <v>7.4999999999999997E-2</v>
      </c>
      <c r="G369" s="31">
        <v>0.20899999999999999</v>
      </c>
      <c r="H369" s="31">
        <v>0.433</v>
      </c>
      <c r="I369" s="31">
        <v>0.26900000000000002</v>
      </c>
      <c r="J369" s="31">
        <v>0.712121212</v>
      </c>
      <c r="K369" s="31">
        <v>1.4999999999999999E-2</v>
      </c>
      <c r="L369" s="29">
        <f t="shared" si="5"/>
        <v>2.9116751269035532</v>
      </c>
    </row>
    <row r="370" spans="1:12" x14ac:dyDescent="0.2">
      <c r="A370">
        <v>3650</v>
      </c>
      <c r="B370" s="43">
        <v>329</v>
      </c>
      <c r="C370" s="43">
        <v>329</v>
      </c>
      <c r="D370" s="43">
        <v>196</v>
      </c>
      <c r="E370" s="31">
        <v>0.59599999999999997</v>
      </c>
      <c r="F370" s="31">
        <v>0.17899999999999999</v>
      </c>
      <c r="G370" s="31">
        <v>0.188</v>
      </c>
      <c r="H370" s="31">
        <v>0.29199999999999998</v>
      </c>
      <c r="I370" s="31">
        <v>0.30399999999999999</v>
      </c>
      <c r="J370" s="31">
        <v>0.61829652999999996</v>
      </c>
      <c r="K370" s="31">
        <v>3.5999999999999997E-2</v>
      </c>
      <c r="L370" s="29">
        <f t="shared" si="5"/>
        <v>2.745850622406639</v>
      </c>
    </row>
    <row r="371" spans="1:12" x14ac:dyDescent="0.2">
      <c r="A371">
        <v>3409</v>
      </c>
      <c r="B371" s="43">
        <v>73</v>
      </c>
      <c r="C371" s="43">
        <v>73</v>
      </c>
      <c r="D371" s="43">
        <v>19</v>
      </c>
      <c r="E371" s="31">
        <v>0.26</v>
      </c>
      <c r="F371" s="31">
        <v>0.46600000000000003</v>
      </c>
      <c r="G371" s="31">
        <v>0.27400000000000002</v>
      </c>
      <c r="H371" s="31">
        <v>0.20499999999999999</v>
      </c>
      <c r="I371" s="31">
        <v>5.5E-2</v>
      </c>
      <c r="J371" s="31">
        <v>0.26027397299999999</v>
      </c>
      <c r="K371" s="31">
        <v>0</v>
      </c>
      <c r="L371" s="29">
        <f t="shared" si="5"/>
        <v>1.849</v>
      </c>
    </row>
    <row r="372" spans="1:12" x14ac:dyDescent="0.2">
      <c r="A372">
        <v>3304</v>
      </c>
      <c r="B372" s="43">
        <v>78</v>
      </c>
      <c r="C372" s="43">
        <v>78</v>
      </c>
      <c r="D372" s="43">
        <v>31</v>
      </c>
      <c r="E372" s="31">
        <v>0.39700000000000002</v>
      </c>
      <c r="F372" s="31">
        <v>0.218</v>
      </c>
      <c r="G372" s="31">
        <v>0.33300000000000002</v>
      </c>
      <c r="H372" s="31">
        <v>0.25600000000000001</v>
      </c>
      <c r="I372" s="31">
        <v>0.14099999999999999</v>
      </c>
      <c r="J372" s="31">
        <v>0.418918919</v>
      </c>
      <c r="K372" s="31">
        <v>5.0999999999999997E-2</v>
      </c>
      <c r="L372" s="29">
        <f t="shared" si="5"/>
        <v>2.3350895679662806</v>
      </c>
    </row>
    <row r="373" spans="1:12" x14ac:dyDescent="0.2">
      <c r="A373">
        <v>3534</v>
      </c>
      <c r="B373" s="43">
        <v>48</v>
      </c>
      <c r="C373" s="43">
        <v>48</v>
      </c>
      <c r="D373" s="43">
        <v>20</v>
      </c>
      <c r="E373" s="31">
        <v>0.41699999999999998</v>
      </c>
      <c r="F373" s="31">
        <v>0.313</v>
      </c>
      <c r="G373" s="31">
        <v>0.25</v>
      </c>
      <c r="H373" s="31">
        <v>0.33300000000000002</v>
      </c>
      <c r="I373" s="31">
        <v>8.3000000000000004E-2</v>
      </c>
      <c r="J373" s="31">
        <v>0.42553191499999998</v>
      </c>
      <c r="K373" s="31">
        <v>2.1000000000000001E-2</v>
      </c>
      <c r="L373" s="29">
        <f t="shared" si="5"/>
        <v>2.1899897854954036</v>
      </c>
    </row>
    <row r="374" spans="1:12" x14ac:dyDescent="0.2">
      <c r="A374">
        <v>3691</v>
      </c>
      <c r="B374" s="43">
        <v>74</v>
      </c>
      <c r="C374" s="43">
        <v>74</v>
      </c>
      <c r="D374" s="43">
        <v>26</v>
      </c>
      <c r="E374" s="31">
        <v>0.35099999999999998</v>
      </c>
      <c r="F374" s="31">
        <v>0.311</v>
      </c>
      <c r="G374" s="31">
        <v>0.33800000000000002</v>
      </c>
      <c r="H374" s="31">
        <v>0.28399999999999997</v>
      </c>
      <c r="I374" s="31">
        <v>6.8000000000000005E-2</v>
      </c>
      <c r="J374" s="31">
        <v>0.35135135099999998</v>
      </c>
      <c r="K374" s="31">
        <v>0</v>
      </c>
      <c r="L374" s="29">
        <f t="shared" si="5"/>
        <v>2.1109999999999998</v>
      </c>
    </row>
    <row r="375" spans="1:12" x14ac:dyDescent="0.2">
      <c r="A375">
        <v>3754</v>
      </c>
      <c r="B375" s="43">
        <v>207</v>
      </c>
      <c r="C375" s="43">
        <v>207</v>
      </c>
      <c r="D375" s="43">
        <v>129</v>
      </c>
      <c r="E375" s="31">
        <v>0.623</v>
      </c>
      <c r="F375" s="31">
        <v>0.16900000000000001</v>
      </c>
      <c r="G375" s="31">
        <v>0.184</v>
      </c>
      <c r="H375" s="31">
        <v>0.36699999999999999</v>
      </c>
      <c r="I375" s="31">
        <v>0.25600000000000001</v>
      </c>
      <c r="J375" s="31">
        <v>0.63861386099999995</v>
      </c>
      <c r="K375" s="31">
        <v>2.4E-2</v>
      </c>
      <c r="L375" s="29">
        <f t="shared" si="5"/>
        <v>2.7274590163934427</v>
      </c>
    </row>
    <row r="376" spans="1:12" x14ac:dyDescent="0.2">
      <c r="A376">
        <v>1519</v>
      </c>
      <c r="B376" s="43">
        <v>74</v>
      </c>
      <c r="C376" s="43">
        <v>77</v>
      </c>
      <c r="D376" s="43">
        <v>23</v>
      </c>
      <c r="E376" s="31">
        <v>0.29899999999999999</v>
      </c>
      <c r="F376" s="31">
        <v>9.5000000000000001E-2</v>
      </c>
      <c r="G376" s="31">
        <v>8.1000000000000003E-2</v>
      </c>
      <c r="H376" s="31">
        <v>0.189</v>
      </c>
      <c r="I376" s="31">
        <v>8.1000000000000003E-2</v>
      </c>
      <c r="J376" s="31">
        <v>0.606060606</v>
      </c>
      <c r="K376" s="31">
        <v>0.55400000000000005</v>
      </c>
      <c r="L376" s="29">
        <f t="shared" si="5"/>
        <v>2.5739910313901344</v>
      </c>
    </row>
    <row r="377" spans="1:12" x14ac:dyDescent="0.2">
      <c r="A377">
        <v>3606</v>
      </c>
      <c r="B377" s="43">
        <v>40</v>
      </c>
      <c r="C377" s="43">
        <v>40</v>
      </c>
      <c r="D377" s="43">
        <v>32</v>
      </c>
      <c r="E377" s="31">
        <v>0.8</v>
      </c>
      <c r="F377" s="31">
        <v>0.05</v>
      </c>
      <c r="G377" s="31">
        <v>0.15</v>
      </c>
      <c r="H377" s="31">
        <v>0.45</v>
      </c>
      <c r="I377" s="31">
        <v>0.35</v>
      </c>
      <c r="J377" s="31">
        <v>0.8</v>
      </c>
      <c r="K377" s="31">
        <v>0</v>
      </c>
      <c r="L377" s="29">
        <f t="shared" si="5"/>
        <v>3.1</v>
      </c>
    </row>
    <row r="378" spans="1:12" x14ac:dyDescent="0.2">
      <c r="A378">
        <v>1966</v>
      </c>
      <c r="B378" s="43">
        <v>158</v>
      </c>
      <c r="C378" s="43">
        <v>158</v>
      </c>
      <c r="D378" s="43">
        <v>40</v>
      </c>
      <c r="E378" s="31">
        <v>0.253</v>
      </c>
      <c r="F378" s="31">
        <v>2.5000000000000001E-2</v>
      </c>
      <c r="G378" s="31">
        <v>8.8999999999999996E-2</v>
      </c>
      <c r="H378" s="31">
        <v>0.17100000000000001</v>
      </c>
      <c r="I378" s="31">
        <v>8.2000000000000003E-2</v>
      </c>
      <c r="J378" s="31">
        <v>0.68965517200000004</v>
      </c>
      <c r="K378" s="31">
        <v>0.63300000000000001</v>
      </c>
      <c r="L378" s="29">
        <f t="shared" si="5"/>
        <v>2.8446866485013627</v>
      </c>
    </row>
    <row r="379" spans="1:12" x14ac:dyDescent="0.2">
      <c r="A379">
        <v>3123</v>
      </c>
      <c r="B379" s="43">
        <v>411</v>
      </c>
      <c r="C379" s="43">
        <v>412</v>
      </c>
      <c r="D379" s="43">
        <v>62</v>
      </c>
      <c r="E379" s="31">
        <v>0.15</v>
      </c>
      <c r="F379" s="31">
        <v>6.8000000000000005E-2</v>
      </c>
      <c r="G379" s="31">
        <v>5.3999999999999999E-2</v>
      </c>
      <c r="H379" s="31">
        <v>9.5000000000000001E-2</v>
      </c>
      <c r="I379" s="31">
        <v>5.3999999999999999E-2</v>
      </c>
      <c r="J379" s="31">
        <v>0.54954955000000005</v>
      </c>
      <c r="K379" s="31">
        <v>0.73</v>
      </c>
      <c r="L379" s="29">
        <f t="shared" si="5"/>
        <v>2.5074074074074075</v>
      </c>
    </row>
    <row r="380" spans="1:12" x14ac:dyDescent="0.2">
      <c r="A380">
        <v>3607</v>
      </c>
      <c r="B380" s="43">
        <v>74</v>
      </c>
      <c r="C380" s="43">
        <v>74</v>
      </c>
      <c r="D380" s="43">
        <v>34</v>
      </c>
      <c r="E380" s="31">
        <v>0.45900000000000002</v>
      </c>
      <c r="F380" s="31">
        <v>0.32400000000000001</v>
      </c>
      <c r="G380" s="31">
        <v>0.216</v>
      </c>
      <c r="H380" s="31">
        <v>0.33800000000000002</v>
      </c>
      <c r="I380" s="31">
        <v>0.122</v>
      </c>
      <c r="J380" s="31">
        <v>0.45945945900000001</v>
      </c>
      <c r="K380" s="31">
        <v>0</v>
      </c>
      <c r="L380" s="29">
        <f t="shared" si="5"/>
        <v>2.258</v>
      </c>
    </row>
    <row r="381" spans="1:12" x14ac:dyDescent="0.2">
      <c r="A381">
        <v>3689</v>
      </c>
      <c r="B381" s="43">
        <v>71</v>
      </c>
      <c r="C381" s="43">
        <v>71</v>
      </c>
      <c r="D381" s="43">
        <v>39</v>
      </c>
      <c r="E381" s="31">
        <v>0.54900000000000004</v>
      </c>
      <c r="F381" s="31">
        <v>0.155</v>
      </c>
      <c r="G381" s="31">
        <v>0.29599999999999999</v>
      </c>
      <c r="H381" s="31">
        <v>0.31</v>
      </c>
      <c r="I381" s="31">
        <v>0.23899999999999999</v>
      </c>
      <c r="J381" s="31">
        <v>0.54929577500000004</v>
      </c>
      <c r="K381" s="31">
        <v>0</v>
      </c>
      <c r="L381" s="29">
        <f t="shared" si="5"/>
        <v>2.633</v>
      </c>
    </row>
    <row r="382" spans="1:12" x14ac:dyDescent="0.2">
      <c r="A382">
        <v>3122</v>
      </c>
      <c r="B382" s="43">
        <v>63</v>
      </c>
      <c r="C382" s="43">
        <v>63</v>
      </c>
      <c r="D382" s="43">
        <v>32</v>
      </c>
      <c r="E382" s="31">
        <v>0.50800000000000001</v>
      </c>
      <c r="F382" s="31">
        <v>0.19</v>
      </c>
      <c r="G382" s="31">
        <v>0.28599999999999998</v>
      </c>
      <c r="H382" s="31">
        <v>0.317</v>
      </c>
      <c r="I382" s="31">
        <v>0.19</v>
      </c>
      <c r="J382" s="31">
        <v>0.51612903200000004</v>
      </c>
      <c r="K382" s="31">
        <v>1.6E-2</v>
      </c>
      <c r="L382" s="29">
        <f t="shared" si="5"/>
        <v>2.5132113821138211</v>
      </c>
    </row>
    <row r="383" spans="1:12" x14ac:dyDescent="0.2">
      <c r="A383">
        <v>3503</v>
      </c>
      <c r="B383" s="43">
        <v>81</v>
      </c>
      <c r="C383" s="43">
        <v>81</v>
      </c>
      <c r="D383" s="43">
        <v>38</v>
      </c>
      <c r="E383" s="31">
        <v>0.46899999999999997</v>
      </c>
      <c r="F383" s="31">
        <v>0.185</v>
      </c>
      <c r="G383" s="31">
        <v>0.33300000000000002</v>
      </c>
      <c r="H383" s="31">
        <v>0.29599999999999999</v>
      </c>
      <c r="I383" s="31">
        <v>0.17299999999999999</v>
      </c>
      <c r="J383" s="31">
        <v>0.47499999999999998</v>
      </c>
      <c r="K383" s="31">
        <v>1.2E-2</v>
      </c>
      <c r="L383" s="29">
        <f t="shared" si="5"/>
        <v>2.4605263157894739</v>
      </c>
    </row>
    <row r="384" spans="1:12" x14ac:dyDescent="0.2">
      <c r="A384">
        <v>3755</v>
      </c>
      <c r="B384" s="43">
        <v>385</v>
      </c>
      <c r="C384" s="43">
        <v>386</v>
      </c>
      <c r="D384" s="43">
        <v>96</v>
      </c>
      <c r="E384" s="31">
        <v>0.249</v>
      </c>
      <c r="F384" s="31">
        <v>0.109</v>
      </c>
      <c r="G384" s="31">
        <v>0.104</v>
      </c>
      <c r="H384" s="31">
        <v>0.17899999999999999</v>
      </c>
      <c r="I384" s="31">
        <v>6.8000000000000005E-2</v>
      </c>
      <c r="J384" s="31">
        <v>0.53672316399999997</v>
      </c>
      <c r="K384" s="31">
        <v>0.54</v>
      </c>
      <c r="L384" s="29">
        <f t="shared" si="5"/>
        <v>2.4478260869565216</v>
      </c>
    </row>
    <row r="385" spans="1:12" x14ac:dyDescent="0.2">
      <c r="A385">
        <v>3463</v>
      </c>
      <c r="B385" s="43">
        <v>140</v>
      </c>
      <c r="C385" s="43">
        <v>140</v>
      </c>
      <c r="D385" s="43">
        <v>83</v>
      </c>
      <c r="E385" s="31">
        <v>0.59299999999999997</v>
      </c>
      <c r="F385" s="31">
        <v>0.15</v>
      </c>
      <c r="G385" s="31">
        <v>0.214</v>
      </c>
      <c r="H385" s="31">
        <v>0.32900000000000001</v>
      </c>
      <c r="I385" s="31">
        <v>0.26400000000000001</v>
      </c>
      <c r="J385" s="31">
        <v>0.61940298500000002</v>
      </c>
      <c r="K385" s="31">
        <v>4.2999999999999997E-2</v>
      </c>
      <c r="L385" s="29">
        <f t="shared" si="5"/>
        <v>2.7387669801462904</v>
      </c>
    </row>
    <row r="386" spans="1:12" x14ac:dyDescent="0.2">
      <c r="A386">
        <v>1685</v>
      </c>
      <c r="B386" s="43">
        <v>105</v>
      </c>
      <c r="C386" s="43">
        <v>105</v>
      </c>
      <c r="D386" s="43">
        <v>86</v>
      </c>
      <c r="E386" s="31">
        <v>0.81899999999999995</v>
      </c>
      <c r="F386" s="31">
        <v>6.7000000000000004E-2</v>
      </c>
      <c r="G386" s="31">
        <v>9.5000000000000001E-2</v>
      </c>
      <c r="H386" s="31">
        <v>0.33300000000000002</v>
      </c>
      <c r="I386" s="31">
        <v>0.48599999999999999</v>
      </c>
      <c r="J386" s="31">
        <v>0.83495145599999998</v>
      </c>
      <c r="K386" s="31">
        <v>1.9E-2</v>
      </c>
      <c r="L386" s="29">
        <f t="shared" si="5"/>
        <v>3.2619775739041796</v>
      </c>
    </row>
    <row r="387" spans="1:12" x14ac:dyDescent="0.2">
      <c r="A387">
        <v>2887</v>
      </c>
      <c r="B387" s="43">
        <v>74</v>
      </c>
      <c r="C387" s="43">
        <v>74</v>
      </c>
      <c r="D387" s="43">
        <v>23</v>
      </c>
      <c r="E387" s="31">
        <v>0.311</v>
      </c>
      <c r="F387" s="31">
        <v>0.44600000000000001</v>
      </c>
      <c r="G387" s="31">
        <v>0.23</v>
      </c>
      <c r="H387" s="31">
        <v>0.23</v>
      </c>
      <c r="I387" s="31">
        <v>8.1000000000000003E-2</v>
      </c>
      <c r="J387" s="31">
        <v>0.31506849300000001</v>
      </c>
      <c r="K387" s="31">
        <v>1.4E-2</v>
      </c>
      <c r="L387" s="29">
        <f t="shared" ref="L387:L450" si="6">(F387+2*G387+3*H387+4*I387)/(1-K387)</f>
        <v>1.9472616632860043</v>
      </c>
    </row>
    <row r="388" spans="1:12" x14ac:dyDescent="0.2">
      <c r="A388">
        <v>3504</v>
      </c>
      <c r="B388" s="43">
        <v>65</v>
      </c>
      <c r="C388" s="43">
        <v>65</v>
      </c>
      <c r="D388" s="43">
        <v>38</v>
      </c>
      <c r="E388" s="31">
        <v>0.58499999999999996</v>
      </c>
      <c r="F388" s="31">
        <v>0.215</v>
      </c>
      <c r="G388" s="31">
        <v>0.2</v>
      </c>
      <c r="H388" s="31">
        <v>0.32300000000000001</v>
      </c>
      <c r="I388" s="31">
        <v>0.26200000000000001</v>
      </c>
      <c r="J388" s="31">
        <v>0.58461538499999999</v>
      </c>
      <c r="K388" s="31">
        <v>0</v>
      </c>
      <c r="L388" s="29">
        <f t="shared" si="6"/>
        <v>2.6320000000000001</v>
      </c>
    </row>
    <row r="389" spans="1:12" x14ac:dyDescent="0.2">
      <c r="A389">
        <v>3464</v>
      </c>
      <c r="B389" s="43">
        <v>398</v>
      </c>
      <c r="C389" s="43">
        <v>401</v>
      </c>
      <c r="D389" s="43">
        <v>167</v>
      </c>
      <c r="E389" s="31">
        <v>0.41599999999999998</v>
      </c>
      <c r="F389" s="31">
        <v>0.18099999999999999</v>
      </c>
      <c r="G389" s="31">
        <v>0.19600000000000001</v>
      </c>
      <c r="H389" s="31">
        <v>0.32700000000000001</v>
      </c>
      <c r="I389" s="31">
        <v>8.5000000000000006E-2</v>
      </c>
      <c r="J389" s="31">
        <v>0.52229299399999995</v>
      </c>
      <c r="K389" s="31">
        <v>0.21099999999999999</v>
      </c>
      <c r="L389" s="29">
        <f t="shared" si="6"/>
        <v>2.4005069708491762</v>
      </c>
    </row>
    <row r="390" spans="1:12" x14ac:dyDescent="0.2">
      <c r="A390">
        <v>3353</v>
      </c>
      <c r="B390" s="43">
        <v>335</v>
      </c>
      <c r="C390" s="43">
        <v>335</v>
      </c>
      <c r="D390" s="43">
        <v>162</v>
      </c>
      <c r="E390" s="31">
        <v>0.48399999999999999</v>
      </c>
      <c r="F390" s="31">
        <v>0.28100000000000003</v>
      </c>
      <c r="G390" s="31">
        <v>0.215</v>
      </c>
      <c r="H390" s="31">
        <v>0.28999999999999998</v>
      </c>
      <c r="I390" s="31">
        <v>0.19400000000000001</v>
      </c>
      <c r="J390" s="31">
        <v>0.49390243900000003</v>
      </c>
      <c r="K390" s="31">
        <v>2.1000000000000001E-2</v>
      </c>
      <c r="L390" s="29">
        <f t="shared" si="6"/>
        <v>2.4075587334014301</v>
      </c>
    </row>
    <row r="391" spans="1:12" x14ac:dyDescent="0.2">
      <c r="A391">
        <v>3254</v>
      </c>
      <c r="B391" s="43">
        <v>73</v>
      </c>
      <c r="C391" s="43">
        <v>73</v>
      </c>
      <c r="D391" s="43">
        <v>28</v>
      </c>
      <c r="E391" s="31">
        <v>0.38400000000000001</v>
      </c>
      <c r="F391" s="31">
        <v>0.41099999999999998</v>
      </c>
      <c r="G391" s="31">
        <v>0.20499999999999999</v>
      </c>
      <c r="H391" s="31">
        <v>0.219</v>
      </c>
      <c r="I391" s="31">
        <v>0.16400000000000001</v>
      </c>
      <c r="J391" s="31">
        <v>0.38356164399999998</v>
      </c>
      <c r="K391" s="31">
        <v>0</v>
      </c>
      <c r="L391" s="29">
        <f t="shared" si="6"/>
        <v>2.1339999999999999</v>
      </c>
    </row>
    <row r="392" spans="1:12" x14ac:dyDescent="0.2">
      <c r="A392">
        <v>3303</v>
      </c>
      <c r="B392" s="43">
        <v>302</v>
      </c>
      <c r="C392" s="43">
        <v>302</v>
      </c>
      <c r="D392" s="43">
        <v>166</v>
      </c>
      <c r="E392" s="31">
        <v>0.55000000000000004</v>
      </c>
      <c r="F392" s="31">
        <v>0.20499999999999999</v>
      </c>
      <c r="G392" s="31">
        <v>0.159</v>
      </c>
      <c r="H392" s="31">
        <v>0.29799999999999999</v>
      </c>
      <c r="I392" s="31">
        <v>0.252</v>
      </c>
      <c r="J392" s="31">
        <v>0.60144927500000001</v>
      </c>
      <c r="K392" s="31">
        <v>8.5999999999999993E-2</v>
      </c>
      <c r="L392" s="29">
        <f t="shared" si="6"/>
        <v>2.6531728665207877</v>
      </c>
    </row>
    <row r="393" spans="1:12" x14ac:dyDescent="0.2">
      <c r="A393">
        <v>3608</v>
      </c>
      <c r="B393" s="43">
        <v>87</v>
      </c>
      <c r="C393" s="43">
        <v>87</v>
      </c>
      <c r="D393" s="43">
        <v>35</v>
      </c>
      <c r="E393" s="31">
        <v>0.40200000000000002</v>
      </c>
      <c r="F393" s="31">
        <v>0.28699999999999998</v>
      </c>
      <c r="G393" s="31">
        <v>0.29899999999999999</v>
      </c>
      <c r="H393" s="31">
        <v>0.29899999999999999</v>
      </c>
      <c r="I393" s="31">
        <v>0.10299999999999999</v>
      </c>
      <c r="J393" s="31">
        <v>0.406976744</v>
      </c>
      <c r="K393" s="31">
        <v>1.0999999999999999E-2</v>
      </c>
      <c r="L393" s="29">
        <f t="shared" si="6"/>
        <v>2.21840242669363</v>
      </c>
    </row>
    <row r="394" spans="1:12" x14ac:dyDescent="0.2">
      <c r="A394">
        <v>3854</v>
      </c>
      <c r="B394" s="43">
        <v>80</v>
      </c>
      <c r="C394" s="43">
        <v>82</v>
      </c>
      <c r="D394" s="43">
        <v>17</v>
      </c>
      <c r="E394" s="31">
        <v>0.20699999999999999</v>
      </c>
      <c r="F394" s="31">
        <v>0.16300000000000001</v>
      </c>
      <c r="G394" s="31">
        <v>6.3E-2</v>
      </c>
      <c r="H394" s="31">
        <v>0.16300000000000001</v>
      </c>
      <c r="I394" s="31">
        <v>2.5000000000000001E-2</v>
      </c>
      <c r="J394" s="31">
        <v>0.45454545499999999</v>
      </c>
      <c r="K394" s="31">
        <v>0.58799999999999997</v>
      </c>
      <c r="L394" s="29">
        <f t="shared" si="6"/>
        <v>2.1310679611650483</v>
      </c>
    </row>
    <row r="395" spans="1:12" x14ac:dyDescent="0.2">
      <c r="A395">
        <v>3461</v>
      </c>
      <c r="B395" s="43">
        <v>63</v>
      </c>
      <c r="C395" s="43">
        <v>63</v>
      </c>
      <c r="D395" s="43">
        <v>37</v>
      </c>
      <c r="E395" s="31">
        <v>0.58699999999999997</v>
      </c>
      <c r="F395" s="31">
        <v>0.19</v>
      </c>
      <c r="G395" s="31">
        <v>0.222</v>
      </c>
      <c r="H395" s="31">
        <v>0.36499999999999999</v>
      </c>
      <c r="I395" s="31">
        <v>0.222</v>
      </c>
      <c r="J395" s="31">
        <v>0.58730158700000001</v>
      </c>
      <c r="K395" s="31">
        <v>0</v>
      </c>
      <c r="L395" s="29">
        <f t="shared" si="6"/>
        <v>2.617</v>
      </c>
    </row>
    <row r="396" spans="1:12" x14ac:dyDescent="0.2">
      <c r="A396">
        <v>3605</v>
      </c>
      <c r="B396" s="43">
        <v>75</v>
      </c>
      <c r="C396" s="43">
        <v>75</v>
      </c>
      <c r="D396" s="43">
        <v>48</v>
      </c>
      <c r="E396" s="31">
        <v>0.64</v>
      </c>
      <c r="F396" s="31">
        <v>0.17299999999999999</v>
      </c>
      <c r="G396" s="31">
        <v>0.187</v>
      </c>
      <c r="H396" s="31">
        <v>0.38700000000000001</v>
      </c>
      <c r="I396" s="31">
        <v>0.253</v>
      </c>
      <c r="J396" s="31">
        <v>0.64</v>
      </c>
      <c r="K396" s="31">
        <v>0</v>
      </c>
      <c r="L396" s="29">
        <f t="shared" si="6"/>
        <v>2.7199999999999998</v>
      </c>
    </row>
    <row r="397" spans="1:12" x14ac:dyDescent="0.2">
      <c r="A397">
        <v>3410</v>
      </c>
      <c r="B397" s="43">
        <v>98</v>
      </c>
      <c r="C397" s="43">
        <v>98</v>
      </c>
      <c r="D397" s="43">
        <v>38</v>
      </c>
      <c r="E397" s="31">
        <v>0.38800000000000001</v>
      </c>
      <c r="F397" s="31">
        <v>0.33700000000000002</v>
      </c>
      <c r="G397" s="31">
        <v>0.26500000000000001</v>
      </c>
      <c r="H397" s="31">
        <v>0.27600000000000002</v>
      </c>
      <c r="I397" s="31">
        <v>0.112</v>
      </c>
      <c r="J397" s="31">
        <v>0.39175257699999999</v>
      </c>
      <c r="K397" s="31">
        <v>0.01</v>
      </c>
      <c r="L397" s="29">
        <f t="shared" si="6"/>
        <v>2.1646464646464647</v>
      </c>
    </row>
    <row r="398" spans="1:12" x14ac:dyDescent="0.2">
      <c r="A398">
        <v>2888</v>
      </c>
      <c r="E398" s="31">
        <v>0.55000000000000004</v>
      </c>
      <c r="F398" s="31">
        <v>0.17499999999999999</v>
      </c>
      <c r="G398" s="31">
        <v>0.27500000000000002</v>
      </c>
      <c r="H398" s="31">
        <v>0.35</v>
      </c>
      <c r="I398" s="31">
        <v>0.2</v>
      </c>
      <c r="J398" s="31">
        <v>0.55000000000000004</v>
      </c>
      <c r="K398" s="31">
        <v>0</v>
      </c>
      <c r="L398" s="29">
        <f t="shared" si="6"/>
        <v>2.5750000000000002</v>
      </c>
    </row>
    <row r="399" spans="1:12" x14ac:dyDescent="0.2">
      <c r="A399">
        <v>3186</v>
      </c>
      <c r="B399" s="43">
        <v>67</v>
      </c>
      <c r="C399" s="43">
        <v>67</v>
      </c>
      <c r="D399" s="43">
        <v>43</v>
      </c>
      <c r="E399" s="31">
        <v>0.64200000000000002</v>
      </c>
      <c r="F399" s="31">
        <v>0.14899999999999999</v>
      </c>
      <c r="G399" s="31">
        <v>0.20899999999999999</v>
      </c>
      <c r="H399" s="31">
        <v>0.29899999999999999</v>
      </c>
      <c r="I399" s="31">
        <v>0.34300000000000003</v>
      </c>
      <c r="J399" s="31">
        <v>0.64179104499999995</v>
      </c>
      <c r="K399" s="31">
        <v>0</v>
      </c>
      <c r="L399" s="29">
        <f t="shared" si="6"/>
        <v>2.8360000000000003</v>
      </c>
    </row>
    <row r="400" spans="1:12" x14ac:dyDescent="0.2">
      <c r="A400">
        <v>2996</v>
      </c>
      <c r="B400" s="43">
        <v>205</v>
      </c>
      <c r="C400" s="43">
        <v>205</v>
      </c>
      <c r="D400" s="43">
        <v>59</v>
      </c>
      <c r="E400" s="31">
        <v>0.28799999999999998</v>
      </c>
      <c r="F400" s="31">
        <v>0.26300000000000001</v>
      </c>
      <c r="G400" s="31">
        <v>0.14099999999999999</v>
      </c>
      <c r="H400" s="31">
        <v>0.18</v>
      </c>
      <c r="I400" s="31">
        <v>0.107</v>
      </c>
      <c r="J400" s="31">
        <v>0.41549295800000002</v>
      </c>
      <c r="K400" s="31">
        <v>0.307</v>
      </c>
      <c r="L400" s="29">
        <f t="shared" si="6"/>
        <v>2.183261183261183</v>
      </c>
    </row>
    <row r="401" spans="1:12" x14ac:dyDescent="0.2">
      <c r="A401">
        <v>2741</v>
      </c>
      <c r="B401" s="43">
        <v>97</v>
      </c>
      <c r="C401" s="43">
        <v>97</v>
      </c>
      <c r="D401" s="43">
        <v>32</v>
      </c>
      <c r="E401" s="31">
        <v>0.33</v>
      </c>
      <c r="F401" s="31">
        <v>0.309</v>
      </c>
      <c r="G401" s="31">
        <v>0.216</v>
      </c>
      <c r="H401" s="31">
        <v>0.20599999999999999</v>
      </c>
      <c r="I401" s="31">
        <v>0.124</v>
      </c>
      <c r="J401" s="31">
        <v>0.38554216899999999</v>
      </c>
      <c r="K401" s="31">
        <v>0.14399999999999999</v>
      </c>
      <c r="L401" s="29">
        <f t="shared" si="6"/>
        <v>2.167056074766355</v>
      </c>
    </row>
    <row r="402" spans="1:12" x14ac:dyDescent="0.2">
      <c r="A402">
        <v>2453</v>
      </c>
      <c r="B402" s="43">
        <v>229</v>
      </c>
      <c r="C402" s="43">
        <v>229</v>
      </c>
      <c r="D402" s="43">
        <v>132</v>
      </c>
      <c r="E402" s="31">
        <v>0.57599999999999996</v>
      </c>
      <c r="F402" s="31">
        <v>0.157</v>
      </c>
      <c r="G402" s="31">
        <v>0.23100000000000001</v>
      </c>
      <c r="H402" s="31">
        <v>0.34899999999999998</v>
      </c>
      <c r="I402" s="31">
        <v>0.22700000000000001</v>
      </c>
      <c r="J402" s="31">
        <v>0.59728506800000003</v>
      </c>
      <c r="K402" s="31">
        <v>3.5000000000000003E-2</v>
      </c>
      <c r="L402" s="29">
        <f t="shared" si="6"/>
        <v>2.6673575129533678</v>
      </c>
    </row>
    <row r="403" spans="1:12" x14ac:dyDescent="0.2">
      <c r="A403">
        <v>3596</v>
      </c>
      <c r="B403" s="43">
        <v>73</v>
      </c>
      <c r="C403" s="43">
        <v>73</v>
      </c>
      <c r="D403" s="43">
        <v>35</v>
      </c>
      <c r="E403" s="31">
        <v>0.47899999999999998</v>
      </c>
      <c r="F403" s="31">
        <v>0.151</v>
      </c>
      <c r="G403" s="31">
        <v>0.23300000000000001</v>
      </c>
      <c r="H403" s="31">
        <v>0.27400000000000002</v>
      </c>
      <c r="I403" s="31">
        <v>0.20499999999999999</v>
      </c>
      <c r="J403" s="31">
        <v>0.55555555599999995</v>
      </c>
      <c r="K403" s="31">
        <v>0.13700000000000001</v>
      </c>
      <c r="L403" s="29">
        <f t="shared" si="6"/>
        <v>2.6176129779837773</v>
      </c>
    </row>
    <row r="404" spans="1:12" x14ac:dyDescent="0.2">
      <c r="A404">
        <v>4411</v>
      </c>
      <c r="B404" s="43">
        <v>95</v>
      </c>
      <c r="C404" s="43">
        <v>95</v>
      </c>
      <c r="D404" s="43">
        <v>54</v>
      </c>
      <c r="E404" s="31">
        <v>0.56799999999999995</v>
      </c>
      <c r="F404" s="31">
        <v>0.21099999999999999</v>
      </c>
      <c r="G404" s="31">
        <v>0.21099999999999999</v>
      </c>
      <c r="H404" s="31">
        <v>0.34699999999999998</v>
      </c>
      <c r="I404" s="31">
        <v>0.221</v>
      </c>
      <c r="J404" s="31">
        <v>0.57446808500000002</v>
      </c>
      <c r="K404" s="31">
        <v>1.0999999999999999E-2</v>
      </c>
      <c r="L404" s="29">
        <f t="shared" si="6"/>
        <v>2.5864509605662285</v>
      </c>
    </row>
    <row r="405" spans="1:12" x14ac:dyDescent="0.2">
      <c r="A405">
        <v>3217</v>
      </c>
      <c r="E405" s="31">
        <v>0.434</v>
      </c>
      <c r="F405" s="31">
        <v>0.22600000000000001</v>
      </c>
      <c r="G405" s="31">
        <v>0.311</v>
      </c>
      <c r="H405" s="31">
        <v>0.30199999999999999</v>
      </c>
      <c r="I405" s="31">
        <v>0.13200000000000001</v>
      </c>
      <c r="J405" s="31">
        <v>0.44660194199999997</v>
      </c>
      <c r="K405" s="31">
        <v>2.8000000000000001E-2</v>
      </c>
      <c r="L405" s="29">
        <f t="shared" si="6"/>
        <v>2.3477366255144032</v>
      </c>
    </row>
    <row r="406" spans="1:12" x14ac:dyDescent="0.2">
      <c r="A406">
        <v>2137</v>
      </c>
      <c r="B406" s="43">
        <v>118</v>
      </c>
      <c r="C406" s="43">
        <v>118</v>
      </c>
      <c r="D406" s="43">
        <v>38</v>
      </c>
      <c r="E406" s="31">
        <v>0.32200000000000001</v>
      </c>
      <c r="F406" s="31">
        <v>0.46600000000000003</v>
      </c>
      <c r="G406" s="31">
        <v>0.20300000000000001</v>
      </c>
      <c r="H406" s="31">
        <v>0.27100000000000002</v>
      </c>
      <c r="I406" s="31">
        <v>5.0999999999999997E-2</v>
      </c>
      <c r="J406" s="31">
        <v>0.32478632499999999</v>
      </c>
      <c r="K406" s="31">
        <v>8.0000000000000002E-3</v>
      </c>
      <c r="L406" s="29">
        <f t="shared" si="6"/>
        <v>1.904233870967742</v>
      </c>
    </row>
    <row r="407" spans="1:12" x14ac:dyDescent="0.2">
      <c r="A407">
        <v>4245</v>
      </c>
      <c r="B407" s="43">
        <v>110</v>
      </c>
      <c r="C407" s="43">
        <v>110</v>
      </c>
      <c r="D407" s="43">
        <v>43</v>
      </c>
      <c r="E407" s="31">
        <v>0.39100000000000001</v>
      </c>
      <c r="F407" s="31">
        <v>0.309</v>
      </c>
      <c r="G407" s="31">
        <v>0.29099999999999998</v>
      </c>
      <c r="H407" s="31">
        <v>0.245</v>
      </c>
      <c r="I407" s="31">
        <v>0.14499999999999999</v>
      </c>
      <c r="J407" s="31">
        <v>0.39449541300000002</v>
      </c>
      <c r="K407" s="31">
        <v>8.9999999999999993E-3</v>
      </c>
      <c r="L407" s="29">
        <f t="shared" si="6"/>
        <v>2.2260343087790111</v>
      </c>
    </row>
    <row r="408" spans="1:12" x14ac:dyDescent="0.2">
      <c r="A408">
        <v>2207</v>
      </c>
      <c r="B408" s="43">
        <v>28</v>
      </c>
      <c r="C408" s="43">
        <v>28</v>
      </c>
      <c r="D408" s="43">
        <v>16</v>
      </c>
      <c r="E408" s="31">
        <v>0.57099999999999995</v>
      </c>
      <c r="F408" s="31">
        <v>0.17899999999999999</v>
      </c>
      <c r="G408" s="31">
        <v>0.25</v>
      </c>
      <c r="H408" s="31">
        <v>0.39300000000000002</v>
      </c>
      <c r="I408" s="31">
        <v>0.17899999999999999</v>
      </c>
      <c r="J408" s="31">
        <v>0.571428571</v>
      </c>
      <c r="K408" s="31">
        <v>0</v>
      </c>
      <c r="L408" s="29">
        <f t="shared" si="6"/>
        <v>2.5739999999999998</v>
      </c>
    </row>
    <row r="409" spans="1:12" x14ac:dyDescent="0.2">
      <c r="A409">
        <v>3317</v>
      </c>
      <c r="B409" s="43">
        <v>49</v>
      </c>
      <c r="C409" s="43">
        <v>49</v>
      </c>
      <c r="D409" s="43">
        <v>25</v>
      </c>
      <c r="E409" s="31">
        <v>0.51</v>
      </c>
      <c r="F409" s="31">
        <v>0.245</v>
      </c>
      <c r="G409" s="31">
        <v>0.224</v>
      </c>
      <c r="H409" s="31">
        <v>0.34699999999999998</v>
      </c>
      <c r="I409" s="31">
        <v>0.16300000000000001</v>
      </c>
      <c r="J409" s="31">
        <v>0.52083333300000001</v>
      </c>
      <c r="K409" s="31">
        <v>0.02</v>
      </c>
      <c r="L409" s="29">
        <f t="shared" si="6"/>
        <v>2.4346938775510205</v>
      </c>
    </row>
    <row r="410" spans="1:12" x14ac:dyDescent="0.2">
      <c r="A410">
        <v>2688</v>
      </c>
      <c r="B410" s="43">
        <v>26</v>
      </c>
      <c r="C410" s="43">
        <v>26</v>
      </c>
      <c r="D410" s="43">
        <v>15</v>
      </c>
      <c r="E410" s="31">
        <v>0.57699999999999996</v>
      </c>
      <c r="F410" s="31">
        <v>0.23100000000000001</v>
      </c>
      <c r="G410" s="31">
        <v>0.192</v>
      </c>
      <c r="H410" s="31">
        <v>0.34599999999999997</v>
      </c>
      <c r="I410" s="31">
        <v>0.23100000000000001</v>
      </c>
      <c r="J410" s="31">
        <v>0.57692307700000001</v>
      </c>
      <c r="K410" s="31">
        <v>0</v>
      </c>
      <c r="L410" s="29">
        <f t="shared" si="6"/>
        <v>2.577</v>
      </c>
    </row>
    <row r="411" spans="1:12" x14ac:dyDescent="0.2">
      <c r="A411">
        <v>3430</v>
      </c>
      <c r="B411" s="43">
        <v>51</v>
      </c>
      <c r="C411" s="43">
        <v>51</v>
      </c>
      <c r="D411" s="43">
        <v>25</v>
      </c>
      <c r="E411" s="31">
        <v>0.49</v>
      </c>
      <c r="F411" s="31">
        <v>0.255</v>
      </c>
      <c r="G411" s="31">
        <v>0.255</v>
      </c>
      <c r="H411" s="31">
        <v>0.17599999999999999</v>
      </c>
      <c r="I411" s="31">
        <v>0.314</v>
      </c>
      <c r="J411" s="31">
        <v>0.49019607799999998</v>
      </c>
      <c r="K411" s="31">
        <v>0</v>
      </c>
      <c r="L411" s="29">
        <f t="shared" si="6"/>
        <v>2.5490000000000004</v>
      </c>
    </row>
    <row r="412" spans="1:12" x14ac:dyDescent="0.2">
      <c r="A412">
        <v>2980</v>
      </c>
      <c r="B412" s="43">
        <v>87</v>
      </c>
      <c r="C412" s="43">
        <v>87</v>
      </c>
      <c r="D412" s="43">
        <v>46</v>
      </c>
      <c r="E412" s="31">
        <v>0.52900000000000003</v>
      </c>
      <c r="F412" s="31">
        <v>0.20699999999999999</v>
      </c>
      <c r="G412" s="31">
        <v>0.24099999999999999</v>
      </c>
      <c r="H412" s="31">
        <v>0.31</v>
      </c>
      <c r="I412" s="31">
        <v>0.218</v>
      </c>
      <c r="J412" s="31">
        <v>0.54117647099999999</v>
      </c>
      <c r="K412" s="31">
        <v>2.3E-2</v>
      </c>
      <c r="L412" s="29">
        <f t="shared" si="6"/>
        <v>2.5496417604912995</v>
      </c>
    </row>
    <row r="413" spans="1:12" x14ac:dyDescent="0.2">
      <c r="A413">
        <v>4210</v>
      </c>
      <c r="B413" s="43">
        <v>166</v>
      </c>
      <c r="C413" s="43">
        <v>166</v>
      </c>
      <c r="D413" s="43">
        <v>108</v>
      </c>
      <c r="E413" s="31">
        <v>0.65100000000000002</v>
      </c>
      <c r="F413" s="31">
        <v>0.13300000000000001</v>
      </c>
      <c r="G413" s="31">
        <v>0.187</v>
      </c>
      <c r="H413" s="31">
        <v>0.27700000000000002</v>
      </c>
      <c r="I413" s="31">
        <v>0.373</v>
      </c>
      <c r="J413" s="31">
        <v>0.670807453</v>
      </c>
      <c r="K413" s="31">
        <v>0.03</v>
      </c>
      <c r="L413" s="29">
        <f t="shared" si="6"/>
        <v>2.9175257731958766</v>
      </c>
    </row>
    <row r="414" spans="1:12" x14ac:dyDescent="0.2">
      <c r="A414">
        <v>3330</v>
      </c>
      <c r="B414" s="43">
        <v>289</v>
      </c>
      <c r="C414" s="43">
        <v>289</v>
      </c>
      <c r="D414" s="43">
        <v>19</v>
      </c>
      <c r="E414" s="31">
        <v>6.6000000000000003E-2</v>
      </c>
      <c r="F414" s="31">
        <v>3.0000000000000001E-3</v>
      </c>
      <c r="G414" s="31">
        <v>7.0000000000000001E-3</v>
      </c>
      <c r="H414" s="31">
        <v>4.4999999999999998E-2</v>
      </c>
      <c r="I414" s="31">
        <v>2.1000000000000001E-2</v>
      </c>
      <c r="J414" s="31">
        <v>0.86363636399999999</v>
      </c>
      <c r="K414" s="31">
        <v>0.92400000000000004</v>
      </c>
      <c r="L414" s="29">
        <f t="shared" si="6"/>
        <v>3.1052631578947394</v>
      </c>
    </row>
    <row r="415" spans="1:12" x14ac:dyDescent="0.2">
      <c r="A415">
        <v>3739</v>
      </c>
      <c r="E415" s="31">
        <v>0.68100000000000005</v>
      </c>
      <c r="F415" s="31">
        <v>8.5000000000000006E-2</v>
      </c>
      <c r="G415" s="31">
        <v>0.23400000000000001</v>
      </c>
      <c r="H415" s="31">
        <v>0.48899999999999999</v>
      </c>
      <c r="I415" s="31">
        <v>0.191</v>
      </c>
      <c r="J415" s="31">
        <v>0.68085106399999995</v>
      </c>
      <c r="K415" s="31">
        <v>0</v>
      </c>
      <c r="L415" s="29">
        <f t="shared" si="6"/>
        <v>2.7839999999999998</v>
      </c>
    </row>
    <row r="416" spans="1:12" x14ac:dyDescent="0.2">
      <c r="A416">
        <v>4289</v>
      </c>
      <c r="B416" s="43">
        <v>75</v>
      </c>
      <c r="C416" s="43">
        <v>75</v>
      </c>
      <c r="D416" s="43">
        <v>42</v>
      </c>
      <c r="E416" s="31">
        <v>0.56000000000000005</v>
      </c>
      <c r="F416" s="31">
        <v>0.187</v>
      </c>
      <c r="G416" s="31">
        <v>0.253</v>
      </c>
      <c r="H416" s="31">
        <v>0.4</v>
      </c>
      <c r="I416" s="31">
        <v>0.16</v>
      </c>
      <c r="J416" s="31">
        <v>0.56000000000000005</v>
      </c>
      <c r="K416" s="31">
        <v>0</v>
      </c>
      <c r="L416" s="29">
        <f t="shared" si="6"/>
        <v>2.5330000000000004</v>
      </c>
    </row>
    <row r="417" spans="1:12" x14ac:dyDescent="0.2">
      <c r="A417">
        <v>4550</v>
      </c>
      <c r="B417" s="43">
        <v>130</v>
      </c>
      <c r="C417" s="43">
        <v>130</v>
      </c>
      <c r="D417" s="43">
        <v>76</v>
      </c>
      <c r="E417" s="31">
        <v>0.58499999999999996</v>
      </c>
      <c r="F417" s="31">
        <v>0.14599999999999999</v>
      </c>
      <c r="G417" s="31">
        <v>0.23100000000000001</v>
      </c>
      <c r="H417" s="31">
        <v>0.29199999999999998</v>
      </c>
      <c r="I417" s="31">
        <v>0.29199999999999998</v>
      </c>
      <c r="J417" s="31">
        <v>0.60799999999999998</v>
      </c>
      <c r="K417" s="31">
        <v>3.7999999999999999E-2</v>
      </c>
      <c r="L417" s="29">
        <f t="shared" si="6"/>
        <v>2.756756756756757</v>
      </c>
    </row>
    <row r="418" spans="1:12" x14ac:dyDescent="0.2">
      <c r="A418">
        <v>3585</v>
      </c>
      <c r="B418" s="43">
        <v>58</v>
      </c>
      <c r="C418" s="43">
        <v>58</v>
      </c>
      <c r="D418" s="43">
        <v>35</v>
      </c>
      <c r="E418" s="31">
        <v>0.60299999999999998</v>
      </c>
      <c r="F418" s="31">
        <v>0.24099999999999999</v>
      </c>
      <c r="G418" s="31">
        <v>0.155</v>
      </c>
      <c r="H418" s="31">
        <v>0.39700000000000002</v>
      </c>
      <c r="I418" s="31">
        <v>0.20699999999999999</v>
      </c>
      <c r="J418" s="31">
        <v>0.60344827599999995</v>
      </c>
      <c r="K418" s="31">
        <v>0</v>
      </c>
      <c r="L418" s="29">
        <f t="shared" si="6"/>
        <v>2.57</v>
      </c>
    </row>
    <row r="419" spans="1:12" x14ac:dyDescent="0.2">
      <c r="A419">
        <v>2920</v>
      </c>
      <c r="B419" s="43">
        <v>191</v>
      </c>
      <c r="C419" s="43">
        <v>191</v>
      </c>
      <c r="D419" s="43">
        <v>73</v>
      </c>
      <c r="E419" s="31">
        <v>0.38200000000000001</v>
      </c>
      <c r="F419" s="31">
        <v>0.36599999999999999</v>
      </c>
      <c r="G419" s="31">
        <v>0.215</v>
      </c>
      <c r="H419" s="31">
        <v>0.30399999999999999</v>
      </c>
      <c r="I419" s="31">
        <v>7.9000000000000001E-2</v>
      </c>
      <c r="J419" s="31">
        <v>0.39673913</v>
      </c>
      <c r="K419" s="31">
        <v>3.6999999999999998E-2</v>
      </c>
      <c r="L419" s="29">
        <f t="shared" si="6"/>
        <v>2.1017653167185877</v>
      </c>
    </row>
    <row r="420" spans="1:12" x14ac:dyDescent="0.2">
      <c r="A420">
        <v>3373</v>
      </c>
      <c r="B420" s="43">
        <v>203</v>
      </c>
      <c r="C420" s="43">
        <v>203</v>
      </c>
      <c r="D420" s="43">
        <v>104</v>
      </c>
      <c r="E420" s="31">
        <v>0.51200000000000001</v>
      </c>
      <c r="F420" s="31">
        <v>0.251</v>
      </c>
      <c r="G420" s="31">
        <v>0.23200000000000001</v>
      </c>
      <c r="H420" s="31">
        <v>0.374</v>
      </c>
      <c r="I420" s="31">
        <v>0.13800000000000001</v>
      </c>
      <c r="J420" s="31">
        <v>0.514851485</v>
      </c>
      <c r="K420" s="31">
        <v>5.0000000000000001E-3</v>
      </c>
      <c r="L420" s="29">
        <f t="shared" si="6"/>
        <v>2.4010050251256283</v>
      </c>
    </row>
    <row r="421" spans="1:12" x14ac:dyDescent="0.2">
      <c r="A421">
        <v>2695</v>
      </c>
      <c r="E421" s="31">
        <v>0.54</v>
      </c>
      <c r="F421" s="31">
        <v>0.217</v>
      </c>
      <c r="G421" s="31">
        <v>0.24299999999999999</v>
      </c>
      <c r="H421" s="31">
        <v>0.37</v>
      </c>
      <c r="I421" s="31">
        <v>0.16900000000000001</v>
      </c>
      <c r="J421" s="31">
        <v>0.53968254000000004</v>
      </c>
      <c r="K421" s="31">
        <v>0</v>
      </c>
      <c r="L421" s="29">
        <f t="shared" si="6"/>
        <v>2.4889999999999999</v>
      </c>
    </row>
    <row r="422" spans="1:12" x14ac:dyDescent="0.2">
      <c r="A422">
        <v>3407</v>
      </c>
      <c r="B422" s="43">
        <v>375</v>
      </c>
      <c r="C422" s="43">
        <v>375</v>
      </c>
      <c r="D422" s="43">
        <v>164</v>
      </c>
      <c r="E422" s="31">
        <v>0.437</v>
      </c>
      <c r="F422" s="31">
        <v>0.23699999999999999</v>
      </c>
      <c r="G422" s="31">
        <v>0.189</v>
      </c>
      <c r="H422" s="31">
        <v>0.312</v>
      </c>
      <c r="I422" s="31">
        <v>0.125</v>
      </c>
      <c r="J422" s="31">
        <v>0.50617283999999996</v>
      </c>
      <c r="K422" s="31">
        <v>0.13600000000000001</v>
      </c>
      <c r="L422" s="29">
        <f t="shared" si="6"/>
        <v>2.373842592592593</v>
      </c>
    </row>
    <row r="423" spans="1:12" x14ac:dyDescent="0.2">
      <c r="A423">
        <v>4382</v>
      </c>
      <c r="B423" s="43">
        <v>123</v>
      </c>
      <c r="C423" s="43">
        <v>123</v>
      </c>
      <c r="D423" s="43">
        <v>109</v>
      </c>
      <c r="E423" s="31">
        <v>0.88600000000000001</v>
      </c>
      <c r="F423" s="31">
        <v>2.4E-2</v>
      </c>
      <c r="G423" s="31">
        <v>8.8999999999999996E-2</v>
      </c>
      <c r="H423" s="31">
        <v>0.252</v>
      </c>
      <c r="I423" s="31">
        <v>0.63400000000000001</v>
      </c>
      <c r="J423" s="31">
        <v>0.88617886199999996</v>
      </c>
      <c r="K423" s="31">
        <v>0</v>
      </c>
      <c r="L423" s="29">
        <f t="shared" si="6"/>
        <v>3.4939999999999998</v>
      </c>
    </row>
    <row r="424" spans="1:12" x14ac:dyDescent="0.2">
      <c r="A424">
        <v>3752</v>
      </c>
      <c r="B424" s="43">
        <v>295</v>
      </c>
      <c r="C424" s="43">
        <v>295</v>
      </c>
      <c r="D424" s="43">
        <v>157</v>
      </c>
      <c r="E424" s="31">
        <v>0.53200000000000003</v>
      </c>
      <c r="F424" s="31">
        <v>0.23699999999999999</v>
      </c>
      <c r="G424" s="31">
        <v>0.214</v>
      </c>
      <c r="H424" s="31">
        <v>0.26400000000000001</v>
      </c>
      <c r="I424" s="31">
        <v>0.26800000000000002</v>
      </c>
      <c r="J424" s="31">
        <v>0.54137930999999995</v>
      </c>
      <c r="K424" s="31">
        <v>1.7000000000000001E-2</v>
      </c>
      <c r="L424" s="29">
        <f t="shared" si="6"/>
        <v>2.572736520854527</v>
      </c>
    </row>
    <row r="425" spans="1:12" x14ac:dyDescent="0.2">
      <c r="A425">
        <v>3184</v>
      </c>
      <c r="B425" s="43">
        <v>111</v>
      </c>
      <c r="C425" s="43">
        <v>111</v>
      </c>
      <c r="D425" s="43">
        <v>56</v>
      </c>
      <c r="E425" s="31">
        <v>0.505</v>
      </c>
      <c r="F425" s="31">
        <v>0.26100000000000001</v>
      </c>
      <c r="G425" s="31">
        <v>0.23400000000000001</v>
      </c>
      <c r="H425" s="31">
        <v>0.40500000000000003</v>
      </c>
      <c r="I425" s="31">
        <v>9.9000000000000005E-2</v>
      </c>
      <c r="J425" s="31">
        <v>0.50450450499999999</v>
      </c>
      <c r="K425" s="31">
        <v>0</v>
      </c>
      <c r="L425" s="29">
        <f t="shared" si="6"/>
        <v>2.3400000000000003</v>
      </c>
    </row>
    <row r="426" spans="1:12" x14ac:dyDescent="0.2">
      <c r="A426">
        <v>2126</v>
      </c>
      <c r="B426" s="43">
        <v>292</v>
      </c>
      <c r="C426" s="43">
        <v>292</v>
      </c>
      <c r="D426" s="43">
        <v>134</v>
      </c>
      <c r="E426" s="31">
        <v>0.45900000000000002</v>
      </c>
      <c r="F426" s="31">
        <v>0.16800000000000001</v>
      </c>
      <c r="G426" s="31">
        <v>0.13700000000000001</v>
      </c>
      <c r="H426" s="31">
        <v>0.27700000000000002</v>
      </c>
      <c r="I426" s="31">
        <v>0.182</v>
      </c>
      <c r="J426" s="31">
        <v>0.60089686099999995</v>
      </c>
      <c r="K426" s="31">
        <v>0.23599999999999999</v>
      </c>
      <c r="L426" s="29">
        <f t="shared" si="6"/>
        <v>2.6191099476439796</v>
      </c>
    </row>
    <row r="427" spans="1:12" x14ac:dyDescent="0.2">
      <c r="A427">
        <v>3253</v>
      </c>
      <c r="B427" s="43">
        <v>314</v>
      </c>
      <c r="C427" s="43">
        <v>314</v>
      </c>
      <c r="D427" s="43">
        <v>173</v>
      </c>
      <c r="E427" s="31">
        <v>0.55100000000000005</v>
      </c>
      <c r="F427" s="31">
        <v>0.23899999999999999</v>
      </c>
      <c r="G427" s="31">
        <v>0.20399999999999999</v>
      </c>
      <c r="H427" s="31">
        <v>0.27700000000000002</v>
      </c>
      <c r="I427" s="31">
        <v>0.27400000000000002</v>
      </c>
      <c r="J427" s="31">
        <v>0.554487179</v>
      </c>
      <c r="K427" s="31">
        <v>6.0000000000000001E-3</v>
      </c>
      <c r="L427" s="29">
        <f t="shared" si="6"/>
        <v>2.5895372233400407</v>
      </c>
    </row>
    <row r="428" spans="1:12" x14ac:dyDescent="0.2">
      <c r="A428">
        <v>5091</v>
      </c>
      <c r="B428" s="43">
        <v>133</v>
      </c>
      <c r="C428" s="43">
        <v>133</v>
      </c>
      <c r="D428" s="43">
        <v>114</v>
      </c>
      <c r="E428" s="31">
        <v>0.85699999999999998</v>
      </c>
      <c r="F428" s="31">
        <v>4.4999999999999998E-2</v>
      </c>
      <c r="G428" s="31">
        <v>0.09</v>
      </c>
      <c r="H428" s="31">
        <v>0.36099999999999999</v>
      </c>
      <c r="I428" s="31">
        <v>0.496</v>
      </c>
      <c r="J428" s="31">
        <v>0.86363636399999999</v>
      </c>
      <c r="K428" s="31">
        <v>8.0000000000000002E-3</v>
      </c>
      <c r="L428" s="29">
        <f t="shared" si="6"/>
        <v>3.318548387096774</v>
      </c>
    </row>
    <row r="429" spans="1:12" x14ac:dyDescent="0.2">
      <c r="A429">
        <v>2065</v>
      </c>
      <c r="B429" s="43">
        <v>61</v>
      </c>
      <c r="C429" s="43">
        <v>61</v>
      </c>
      <c r="D429" s="43">
        <v>39</v>
      </c>
      <c r="E429" s="31">
        <v>0.63900000000000001</v>
      </c>
      <c r="F429" s="31">
        <v>0.18</v>
      </c>
      <c r="G429" s="31">
        <v>0.16400000000000001</v>
      </c>
      <c r="H429" s="31">
        <v>0.36099999999999999</v>
      </c>
      <c r="I429" s="31">
        <v>0.27900000000000003</v>
      </c>
      <c r="J429" s="31">
        <v>0.65</v>
      </c>
      <c r="K429" s="31">
        <v>1.6E-2</v>
      </c>
      <c r="L429" s="29">
        <f t="shared" si="6"/>
        <v>2.7510162601626016</v>
      </c>
    </row>
    <row r="430" spans="1:12" x14ac:dyDescent="0.2">
      <c r="A430">
        <v>4437</v>
      </c>
      <c r="B430" s="43">
        <v>289</v>
      </c>
      <c r="C430" s="43">
        <v>289</v>
      </c>
      <c r="D430" s="43">
        <v>246</v>
      </c>
      <c r="E430" s="31">
        <v>0.85099999999999998</v>
      </c>
      <c r="F430" s="31">
        <v>5.8999999999999997E-2</v>
      </c>
      <c r="G430" s="31">
        <v>8.3000000000000004E-2</v>
      </c>
      <c r="H430" s="31">
        <v>0.29799999999999999</v>
      </c>
      <c r="I430" s="31">
        <v>0.55400000000000005</v>
      </c>
      <c r="J430" s="31">
        <v>0.85714285700000004</v>
      </c>
      <c r="K430" s="31">
        <v>7.0000000000000001E-3</v>
      </c>
      <c r="L430" s="29">
        <f t="shared" si="6"/>
        <v>3.3585095669687814</v>
      </c>
    </row>
    <row r="431" spans="1:12" x14ac:dyDescent="0.2">
      <c r="A431">
        <v>2883</v>
      </c>
      <c r="B431" s="43">
        <v>64</v>
      </c>
      <c r="C431" s="43">
        <v>64</v>
      </c>
      <c r="D431" s="43">
        <v>27</v>
      </c>
      <c r="E431" s="31">
        <v>0.42199999999999999</v>
      </c>
      <c r="F431" s="31">
        <v>0.219</v>
      </c>
      <c r="G431" s="31">
        <v>0.35899999999999999</v>
      </c>
      <c r="H431" s="31">
        <v>0.375</v>
      </c>
      <c r="I431" s="31">
        <v>4.7E-2</v>
      </c>
      <c r="J431" s="31">
        <v>0.421875</v>
      </c>
      <c r="K431" s="31">
        <v>0</v>
      </c>
      <c r="L431" s="29">
        <f t="shared" si="6"/>
        <v>2.25</v>
      </c>
    </row>
    <row r="432" spans="1:12" x14ac:dyDescent="0.2">
      <c r="A432">
        <v>4334</v>
      </c>
      <c r="B432" s="43">
        <v>320</v>
      </c>
      <c r="C432" s="43">
        <v>320</v>
      </c>
      <c r="D432" s="43">
        <v>246</v>
      </c>
      <c r="E432" s="31">
        <v>0.76900000000000002</v>
      </c>
      <c r="F432" s="31">
        <v>0.1</v>
      </c>
      <c r="G432" s="31">
        <v>0.125</v>
      </c>
      <c r="H432" s="31">
        <v>0.32800000000000001</v>
      </c>
      <c r="I432" s="31">
        <v>0.441</v>
      </c>
      <c r="J432" s="31">
        <v>0.77358490599999996</v>
      </c>
      <c r="K432" s="31">
        <v>6.0000000000000001E-3</v>
      </c>
      <c r="L432" s="29">
        <f t="shared" si="6"/>
        <v>3.1167002012072436</v>
      </c>
    </row>
    <row r="433" spans="1:12" x14ac:dyDescent="0.2">
      <c r="A433">
        <v>4438</v>
      </c>
      <c r="B433" s="43">
        <v>501</v>
      </c>
      <c r="C433" s="43">
        <v>501</v>
      </c>
      <c r="D433" s="43">
        <v>136</v>
      </c>
      <c r="E433" s="31">
        <v>0.27100000000000002</v>
      </c>
      <c r="F433" s="31">
        <v>5.3999999999999999E-2</v>
      </c>
      <c r="G433" s="31">
        <v>6.4000000000000001E-2</v>
      </c>
      <c r="H433" s="31">
        <v>0.15</v>
      </c>
      <c r="I433" s="31">
        <v>0.122</v>
      </c>
      <c r="J433" s="31">
        <v>0.69743589699999997</v>
      </c>
      <c r="K433" s="31">
        <v>0.61099999999999999</v>
      </c>
      <c r="L433" s="29">
        <f t="shared" si="6"/>
        <v>2.8791773778920304</v>
      </c>
    </row>
    <row r="434" spans="1:12" x14ac:dyDescent="0.2">
      <c r="A434">
        <v>2751</v>
      </c>
      <c r="B434" s="43">
        <v>51</v>
      </c>
      <c r="C434" s="43">
        <v>51</v>
      </c>
      <c r="D434" s="43">
        <v>24</v>
      </c>
      <c r="E434" s="31">
        <v>0.47099999999999997</v>
      </c>
      <c r="F434" s="31">
        <v>0.255</v>
      </c>
      <c r="G434" s="31">
        <v>0.255</v>
      </c>
      <c r="H434" s="31">
        <v>0.373</v>
      </c>
      <c r="I434" s="31">
        <v>9.8000000000000004E-2</v>
      </c>
      <c r="J434" s="31">
        <v>0.48</v>
      </c>
      <c r="K434" s="31">
        <v>0.02</v>
      </c>
      <c r="L434" s="29">
        <f t="shared" si="6"/>
        <v>2.3224489795918366</v>
      </c>
    </row>
    <row r="435" spans="1:12" x14ac:dyDescent="0.2">
      <c r="A435">
        <v>3533</v>
      </c>
      <c r="B435" s="43">
        <v>99</v>
      </c>
      <c r="C435" s="43">
        <v>99</v>
      </c>
      <c r="D435" s="43">
        <v>64</v>
      </c>
      <c r="E435" s="31">
        <v>0.64600000000000002</v>
      </c>
      <c r="F435" s="31">
        <v>0.121</v>
      </c>
      <c r="G435" s="31">
        <v>0.21199999999999999</v>
      </c>
      <c r="H435" s="31">
        <v>0.28299999999999997</v>
      </c>
      <c r="I435" s="31">
        <v>0.36399999999999999</v>
      </c>
      <c r="J435" s="31">
        <v>0.65979381400000003</v>
      </c>
      <c r="K435" s="31">
        <v>0.02</v>
      </c>
      <c r="L435" s="29">
        <f t="shared" si="6"/>
        <v>2.908163265306122</v>
      </c>
    </row>
    <row r="436" spans="1:12" x14ac:dyDescent="0.2">
      <c r="A436">
        <v>2811</v>
      </c>
      <c r="B436" s="43">
        <v>77</v>
      </c>
      <c r="C436" s="43">
        <v>77</v>
      </c>
      <c r="D436" s="43">
        <v>37</v>
      </c>
      <c r="E436" s="31">
        <v>0.48099999999999998</v>
      </c>
      <c r="F436" s="31">
        <v>0.26</v>
      </c>
      <c r="G436" s="31">
        <v>0.247</v>
      </c>
      <c r="H436" s="31">
        <v>0.26</v>
      </c>
      <c r="I436" s="31">
        <v>0.221</v>
      </c>
      <c r="J436" s="31">
        <v>0.48684210500000002</v>
      </c>
      <c r="K436" s="31">
        <v>1.2999999999999999E-2</v>
      </c>
      <c r="L436" s="29">
        <f t="shared" si="6"/>
        <v>2.4498480243161098</v>
      </c>
    </row>
    <row r="437" spans="1:12" x14ac:dyDescent="0.2">
      <c r="A437">
        <v>2669</v>
      </c>
      <c r="B437" s="43">
        <v>65</v>
      </c>
      <c r="C437" s="43">
        <v>65</v>
      </c>
      <c r="D437" s="43">
        <v>32</v>
      </c>
      <c r="E437" s="31">
        <v>0.49199999999999999</v>
      </c>
      <c r="F437" s="31">
        <v>0.246</v>
      </c>
      <c r="G437" s="31">
        <v>0.26200000000000001</v>
      </c>
      <c r="H437" s="31">
        <v>0.26200000000000001</v>
      </c>
      <c r="I437" s="31">
        <v>0.23100000000000001</v>
      </c>
      <c r="J437" s="31">
        <v>0.49230769200000002</v>
      </c>
      <c r="K437" s="31">
        <v>0</v>
      </c>
      <c r="L437" s="29">
        <f t="shared" si="6"/>
        <v>2.48</v>
      </c>
    </row>
    <row r="438" spans="1:12" x14ac:dyDescent="0.2">
      <c r="A438">
        <v>4316</v>
      </c>
      <c r="B438" s="43">
        <v>127</v>
      </c>
      <c r="C438" s="43">
        <v>127</v>
      </c>
      <c r="D438" s="43">
        <v>98</v>
      </c>
      <c r="E438" s="31">
        <v>0.77200000000000002</v>
      </c>
      <c r="F438" s="31">
        <v>0.11</v>
      </c>
      <c r="G438" s="31">
        <v>0.10199999999999999</v>
      </c>
      <c r="H438" s="31">
        <v>0.26800000000000002</v>
      </c>
      <c r="I438" s="31">
        <v>0.504</v>
      </c>
      <c r="J438" s="31">
        <v>0.78400000000000003</v>
      </c>
      <c r="K438" s="31">
        <v>1.6E-2</v>
      </c>
      <c r="L438" s="29">
        <f t="shared" si="6"/>
        <v>3.1849593495934965</v>
      </c>
    </row>
    <row r="439" spans="1:12" x14ac:dyDescent="0.2">
      <c r="A439">
        <v>3686</v>
      </c>
      <c r="B439" s="43">
        <v>97</v>
      </c>
      <c r="C439" s="43">
        <v>97</v>
      </c>
      <c r="D439" s="43">
        <v>50</v>
      </c>
      <c r="E439" s="31">
        <v>0.51500000000000001</v>
      </c>
      <c r="F439" s="31">
        <v>0.186</v>
      </c>
      <c r="G439" s="31">
        <v>0.29899999999999999</v>
      </c>
      <c r="H439" s="31">
        <v>0.28899999999999998</v>
      </c>
      <c r="I439" s="31">
        <v>0.22700000000000001</v>
      </c>
      <c r="J439" s="31">
        <v>0.51546391800000002</v>
      </c>
      <c r="K439" s="31">
        <v>0</v>
      </c>
      <c r="L439" s="29">
        <f t="shared" si="6"/>
        <v>2.5590000000000002</v>
      </c>
    </row>
    <row r="440" spans="1:12" x14ac:dyDescent="0.2">
      <c r="A440">
        <v>2364</v>
      </c>
      <c r="B440" s="43">
        <v>205</v>
      </c>
      <c r="C440" s="43">
        <v>205</v>
      </c>
      <c r="D440" s="43">
        <v>103</v>
      </c>
      <c r="E440" s="31">
        <v>0.502</v>
      </c>
      <c r="F440" s="31">
        <v>0.26800000000000002</v>
      </c>
      <c r="G440" s="31">
        <v>0.2</v>
      </c>
      <c r="H440" s="31">
        <v>0.28299999999999997</v>
      </c>
      <c r="I440" s="31">
        <v>0.22</v>
      </c>
      <c r="J440" s="31">
        <v>0.51758793999999997</v>
      </c>
      <c r="K440" s="31">
        <v>2.9000000000000001E-2</v>
      </c>
      <c r="L440" s="29">
        <f t="shared" si="6"/>
        <v>2.4685890834191553</v>
      </c>
    </row>
    <row r="441" spans="1:12" x14ac:dyDescent="0.2">
      <c r="A441">
        <v>4530</v>
      </c>
      <c r="B441" s="43">
        <v>152</v>
      </c>
      <c r="C441" s="43">
        <v>152</v>
      </c>
      <c r="D441" s="43">
        <v>118</v>
      </c>
      <c r="E441" s="31">
        <v>0.77600000000000002</v>
      </c>
      <c r="F441" s="31">
        <v>0.105</v>
      </c>
      <c r="G441" s="31">
        <v>0.112</v>
      </c>
      <c r="H441" s="31">
        <v>0.34899999999999998</v>
      </c>
      <c r="I441" s="31">
        <v>0.42799999999999999</v>
      </c>
      <c r="J441" s="31">
        <v>0.78145695400000004</v>
      </c>
      <c r="K441" s="31">
        <v>7.0000000000000001E-3</v>
      </c>
      <c r="L441" s="29">
        <f t="shared" si="6"/>
        <v>3.1097683786505539</v>
      </c>
    </row>
    <row r="442" spans="1:12" x14ac:dyDescent="0.2">
      <c r="A442">
        <v>1907</v>
      </c>
      <c r="E442" s="31">
        <v>0.75</v>
      </c>
      <c r="F442" s="31">
        <v>0.16700000000000001</v>
      </c>
      <c r="G442" s="31">
        <v>8.3000000000000004E-2</v>
      </c>
      <c r="H442" s="31">
        <v>0.5</v>
      </c>
      <c r="I442" s="31">
        <v>0.25</v>
      </c>
      <c r="J442" s="31">
        <v>0.75</v>
      </c>
      <c r="K442" s="31">
        <v>0</v>
      </c>
      <c r="L442" s="29">
        <f t="shared" si="6"/>
        <v>2.8330000000000002</v>
      </c>
    </row>
    <row r="443" spans="1:12" x14ac:dyDescent="0.2">
      <c r="A443">
        <v>4137</v>
      </c>
      <c r="B443" s="43">
        <v>81</v>
      </c>
      <c r="C443" s="43">
        <v>81</v>
      </c>
      <c r="D443" s="43">
        <v>32</v>
      </c>
      <c r="E443" s="31">
        <v>0.39500000000000002</v>
      </c>
      <c r="F443" s="31">
        <v>0.39500000000000002</v>
      </c>
      <c r="G443" s="31">
        <v>0.17299999999999999</v>
      </c>
      <c r="H443" s="31">
        <v>0.309</v>
      </c>
      <c r="I443" s="31">
        <v>8.5999999999999993E-2</v>
      </c>
      <c r="J443" s="31">
        <v>0.41025641000000002</v>
      </c>
      <c r="K443" s="31">
        <v>3.6999999999999998E-2</v>
      </c>
      <c r="L443" s="29">
        <f t="shared" si="6"/>
        <v>2.0893042575285565</v>
      </c>
    </row>
    <row r="444" spans="1:12" x14ac:dyDescent="0.2">
      <c r="A444">
        <v>4298</v>
      </c>
      <c r="B444" s="43">
        <v>82</v>
      </c>
      <c r="C444" s="43">
        <v>82</v>
      </c>
      <c r="D444" s="43">
        <v>61</v>
      </c>
      <c r="E444" s="31">
        <v>0.74399999999999999</v>
      </c>
      <c r="F444" s="31">
        <v>6.0999999999999999E-2</v>
      </c>
      <c r="G444" s="31">
        <v>0.19500000000000001</v>
      </c>
      <c r="H444" s="31">
        <v>0.30499999999999999</v>
      </c>
      <c r="I444" s="31">
        <v>0.439</v>
      </c>
      <c r="J444" s="31">
        <v>0.74390243899999997</v>
      </c>
      <c r="K444" s="31">
        <v>0</v>
      </c>
      <c r="L444" s="29">
        <f t="shared" si="6"/>
        <v>3.1219999999999999</v>
      </c>
    </row>
    <row r="445" spans="1:12" x14ac:dyDescent="0.2">
      <c r="A445">
        <v>2545</v>
      </c>
      <c r="B445" s="43">
        <v>121</v>
      </c>
      <c r="C445" s="43">
        <v>121</v>
      </c>
      <c r="D445" s="43">
        <v>61</v>
      </c>
      <c r="E445" s="31">
        <v>0.504</v>
      </c>
      <c r="F445" s="31">
        <v>0.248</v>
      </c>
      <c r="G445" s="31">
        <v>0.248</v>
      </c>
      <c r="H445" s="31">
        <v>0.28899999999999998</v>
      </c>
      <c r="I445" s="31">
        <v>0.215</v>
      </c>
      <c r="J445" s="31">
        <v>0.50413223100000004</v>
      </c>
      <c r="K445" s="31">
        <v>0</v>
      </c>
      <c r="L445" s="29">
        <f t="shared" si="6"/>
        <v>2.4710000000000001</v>
      </c>
    </row>
    <row r="446" spans="1:12" x14ac:dyDescent="0.2">
      <c r="A446">
        <v>3002</v>
      </c>
      <c r="B446" s="43">
        <v>103</v>
      </c>
      <c r="C446" s="43">
        <v>103</v>
      </c>
      <c r="D446" s="43">
        <v>70</v>
      </c>
      <c r="E446" s="31">
        <v>0.68</v>
      </c>
      <c r="F446" s="31">
        <v>0.11700000000000001</v>
      </c>
      <c r="G446" s="31">
        <v>0.20399999999999999</v>
      </c>
      <c r="H446" s="31">
        <v>0.36899999999999999</v>
      </c>
      <c r="I446" s="31">
        <v>0.311</v>
      </c>
      <c r="J446" s="31">
        <v>0.67961165000000001</v>
      </c>
      <c r="K446" s="31">
        <v>0</v>
      </c>
      <c r="L446" s="29">
        <f t="shared" si="6"/>
        <v>2.8760000000000003</v>
      </c>
    </row>
    <row r="447" spans="1:12" x14ac:dyDescent="0.2">
      <c r="A447">
        <v>2752</v>
      </c>
      <c r="B447" s="43">
        <v>89</v>
      </c>
      <c r="C447" s="43">
        <v>89</v>
      </c>
      <c r="D447" s="43">
        <v>57</v>
      </c>
      <c r="E447" s="31">
        <v>0.64</v>
      </c>
      <c r="F447" s="31">
        <v>0.14599999999999999</v>
      </c>
      <c r="G447" s="31">
        <v>0.21299999999999999</v>
      </c>
      <c r="H447" s="31">
        <v>0.30299999999999999</v>
      </c>
      <c r="I447" s="31">
        <v>0.33700000000000002</v>
      </c>
      <c r="J447" s="31">
        <v>0.64044943799999998</v>
      </c>
      <c r="K447" s="31">
        <v>0</v>
      </c>
      <c r="L447" s="29">
        <f t="shared" si="6"/>
        <v>2.8289999999999997</v>
      </c>
    </row>
    <row r="448" spans="1:12" x14ac:dyDescent="0.2">
      <c r="A448">
        <v>4125</v>
      </c>
      <c r="B448" s="43">
        <v>117</v>
      </c>
      <c r="C448" s="43">
        <v>117</v>
      </c>
      <c r="D448" s="43">
        <v>73</v>
      </c>
      <c r="E448" s="31">
        <v>0.624</v>
      </c>
      <c r="F448" s="31">
        <v>0.20499999999999999</v>
      </c>
      <c r="G448" s="31">
        <v>0.17100000000000001</v>
      </c>
      <c r="H448" s="31">
        <v>0.33300000000000002</v>
      </c>
      <c r="I448" s="31">
        <v>0.29099999999999998</v>
      </c>
      <c r="J448" s="31">
        <v>0.62393162400000002</v>
      </c>
      <c r="K448" s="31">
        <v>0</v>
      </c>
      <c r="L448" s="29">
        <f t="shared" si="6"/>
        <v>2.71</v>
      </c>
    </row>
    <row r="449" spans="1:12" x14ac:dyDescent="0.2">
      <c r="A449">
        <v>4299</v>
      </c>
      <c r="B449" s="43">
        <v>73</v>
      </c>
      <c r="C449" s="43">
        <v>73</v>
      </c>
      <c r="D449" s="43">
        <v>34</v>
      </c>
      <c r="E449" s="31">
        <v>0.46600000000000003</v>
      </c>
      <c r="F449" s="31">
        <v>0.247</v>
      </c>
      <c r="G449" s="31">
        <v>0.28799999999999998</v>
      </c>
      <c r="H449" s="31">
        <v>0.34200000000000003</v>
      </c>
      <c r="I449" s="31">
        <v>0.123</v>
      </c>
      <c r="J449" s="31">
        <v>0.465753425</v>
      </c>
      <c r="K449" s="31">
        <v>0</v>
      </c>
      <c r="L449" s="29">
        <f t="shared" si="6"/>
        <v>2.3410000000000002</v>
      </c>
    </row>
    <row r="450" spans="1:12" x14ac:dyDescent="0.2">
      <c r="A450">
        <v>3736</v>
      </c>
      <c r="B450" s="43">
        <v>75</v>
      </c>
      <c r="C450" s="43">
        <v>75</v>
      </c>
      <c r="D450" s="43">
        <v>22</v>
      </c>
      <c r="E450" s="31">
        <v>0.29299999999999998</v>
      </c>
      <c r="F450" s="31">
        <v>0.36</v>
      </c>
      <c r="G450" s="31">
        <v>0.33300000000000002</v>
      </c>
      <c r="H450" s="31">
        <v>0.22700000000000001</v>
      </c>
      <c r="I450" s="31">
        <v>6.7000000000000004E-2</v>
      </c>
      <c r="J450" s="31">
        <v>0.29729729700000002</v>
      </c>
      <c r="K450" s="31">
        <v>1.2999999999999999E-2</v>
      </c>
      <c r="L450" s="29">
        <f t="shared" si="6"/>
        <v>2.0010131712259374</v>
      </c>
    </row>
    <row r="451" spans="1:12" x14ac:dyDescent="0.2">
      <c r="A451">
        <v>3785</v>
      </c>
      <c r="B451" s="43">
        <v>315</v>
      </c>
      <c r="C451" s="43">
        <v>315</v>
      </c>
      <c r="D451" s="43">
        <v>102</v>
      </c>
      <c r="E451" s="31">
        <v>0.32400000000000001</v>
      </c>
      <c r="F451" s="31">
        <v>0.371</v>
      </c>
      <c r="G451" s="31">
        <v>0.21</v>
      </c>
      <c r="H451" s="31">
        <v>0.22900000000000001</v>
      </c>
      <c r="I451" s="31">
        <v>9.5000000000000001E-2</v>
      </c>
      <c r="J451" s="31">
        <v>0.35789473700000002</v>
      </c>
      <c r="K451" s="31">
        <v>9.5000000000000001E-2</v>
      </c>
      <c r="L451" s="29">
        <f t="shared" ref="L451:L514" si="7">(F451+2*G451+3*H451+4*I451)/(1-K451)</f>
        <v>2.0530386740331492</v>
      </c>
    </row>
    <row r="452" spans="1:12" x14ac:dyDescent="0.2">
      <c r="A452">
        <v>4587</v>
      </c>
      <c r="B452" s="43">
        <v>81</v>
      </c>
      <c r="C452" s="43">
        <v>81</v>
      </c>
      <c r="D452" s="43">
        <v>42</v>
      </c>
      <c r="E452" s="31">
        <v>0.51900000000000002</v>
      </c>
      <c r="F452" s="31">
        <v>0.222</v>
      </c>
      <c r="G452" s="31">
        <v>0.25900000000000001</v>
      </c>
      <c r="H452" s="31">
        <v>0.35799999999999998</v>
      </c>
      <c r="I452" s="31">
        <v>0.16</v>
      </c>
      <c r="J452" s="31">
        <v>0.51851851900000001</v>
      </c>
      <c r="K452" s="31">
        <v>0</v>
      </c>
      <c r="L452" s="29">
        <f t="shared" si="7"/>
        <v>2.4539999999999997</v>
      </c>
    </row>
    <row r="453" spans="1:12" x14ac:dyDescent="0.2">
      <c r="A453">
        <v>3320</v>
      </c>
      <c r="B453" s="43">
        <v>337</v>
      </c>
      <c r="C453" s="43">
        <v>337</v>
      </c>
      <c r="D453" s="43">
        <v>111</v>
      </c>
      <c r="E453" s="31">
        <v>0.32900000000000001</v>
      </c>
      <c r="F453" s="31">
        <v>0.38300000000000001</v>
      </c>
      <c r="G453" s="31">
        <v>0.23100000000000001</v>
      </c>
      <c r="H453" s="31">
        <v>0.23100000000000001</v>
      </c>
      <c r="I453" s="31">
        <v>9.8000000000000004E-2</v>
      </c>
      <c r="J453" s="31">
        <v>0.34905660399999999</v>
      </c>
      <c r="K453" s="31">
        <v>5.6000000000000001E-2</v>
      </c>
      <c r="L453" s="29">
        <f t="shared" si="7"/>
        <v>2.0444915254237293</v>
      </c>
    </row>
    <row r="454" spans="1:12" x14ac:dyDescent="0.2">
      <c r="A454">
        <v>3822</v>
      </c>
      <c r="B454" s="43">
        <v>90</v>
      </c>
      <c r="C454" s="43">
        <v>90</v>
      </c>
      <c r="D454" s="43">
        <v>39</v>
      </c>
      <c r="E454" s="31">
        <v>0.433</v>
      </c>
      <c r="F454" s="31">
        <v>0.26700000000000002</v>
      </c>
      <c r="G454" s="31">
        <v>0.3</v>
      </c>
      <c r="H454" s="31">
        <v>0.36699999999999999</v>
      </c>
      <c r="I454" s="31">
        <v>6.7000000000000004E-2</v>
      </c>
      <c r="J454" s="31">
        <v>0.43333333299999999</v>
      </c>
      <c r="K454" s="31">
        <v>0</v>
      </c>
      <c r="L454" s="29">
        <f t="shared" si="7"/>
        <v>2.2359999999999998</v>
      </c>
    </row>
    <row r="455" spans="1:12" x14ac:dyDescent="0.2">
      <c r="A455">
        <v>3148</v>
      </c>
      <c r="B455" s="43">
        <v>78</v>
      </c>
      <c r="C455" s="43">
        <v>78</v>
      </c>
      <c r="D455" s="43">
        <v>32</v>
      </c>
      <c r="E455" s="31">
        <v>0.41</v>
      </c>
      <c r="F455" s="31">
        <v>0.32100000000000001</v>
      </c>
      <c r="G455" s="31">
        <v>0.26900000000000002</v>
      </c>
      <c r="H455" s="31">
        <v>0.26900000000000002</v>
      </c>
      <c r="I455" s="31">
        <v>0.14099999999999999</v>
      </c>
      <c r="J455" s="31">
        <v>0.41025641000000002</v>
      </c>
      <c r="K455" s="31">
        <v>0</v>
      </c>
      <c r="L455" s="29">
        <f t="shared" si="7"/>
        <v>2.23</v>
      </c>
    </row>
    <row r="456" spans="1:12" x14ac:dyDescent="0.2">
      <c r="A456">
        <v>5136</v>
      </c>
      <c r="B456" s="43">
        <v>119</v>
      </c>
      <c r="C456" s="43">
        <v>119</v>
      </c>
      <c r="D456" s="43">
        <v>59</v>
      </c>
      <c r="E456" s="31">
        <v>0.496</v>
      </c>
      <c r="F456" s="31">
        <v>0.27700000000000002</v>
      </c>
      <c r="G456" s="31">
        <v>0.193</v>
      </c>
      <c r="H456" s="31">
        <v>0.34499999999999997</v>
      </c>
      <c r="I456" s="31">
        <v>0.151</v>
      </c>
      <c r="J456" s="31">
        <v>0.51304347800000005</v>
      </c>
      <c r="K456" s="31">
        <v>3.4000000000000002E-2</v>
      </c>
      <c r="L456" s="29">
        <f t="shared" si="7"/>
        <v>2.3830227743271224</v>
      </c>
    </row>
    <row r="457" spans="1:12" x14ac:dyDescent="0.2">
      <c r="A457">
        <v>2724</v>
      </c>
      <c r="B457" s="43">
        <v>361</v>
      </c>
      <c r="C457" s="43">
        <v>361</v>
      </c>
      <c r="D457" s="43">
        <v>76</v>
      </c>
      <c r="E457" s="31">
        <v>0.21099999999999999</v>
      </c>
      <c r="F457" s="31">
        <v>0.29099999999999998</v>
      </c>
      <c r="G457" s="31">
        <v>0.17199999999999999</v>
      </c>
      <c r="H457" s="31">
        <v>0.183</v>
      </c>
      <c r="I457" s="31">
        <v>2.8000000000000001E-2</v>
      </c>
      <c r="J457" s="31">
        <v>0.31275720200000001</v>
      </c>
      <c r="K457" s="31">
        <v>0.32700000000000001</v>
      </c>
      <c r="L457" s="29">
        <f t="shared" si="7"/>
        <v>1.9257057949479941</v>
      </c>
    </row>
    <row r="458" spans="1:12" x14ac:dyDescent="0.2">
      <c r="A458">
        <v>3971</v>
      </c>
      <c r="B458" s="43">
        <v>83</v>
      </c>
      <c r="C458" s="43">
        <v>83</v>
      </c>
      <c r="D458" s="43">
        <v>40</v>
      </c>
      <c r="E458" s="31">
        <v>0.48199999999999998</v>
      </c>
      <c r="F458" s="31">
        <v>0.36099999999999999</v>
      </c>
      <c r="G458" s="31">
        <v>0.157</v>
      </c>
      <c r="H458" s="31">
        <v>0.34899999999999998</v>
      </c>
      <c r="I458" s="31">
        <v>0.13300000000000001</v>
      </c>
      <c r="J458" s="31">
        <v>0.48192771099999998</v>
      </c>
      <c r="K458" s="31">
        <v>0</v>
      </c>
      <c r="L458" s="29">
        <f t="shared" si="7"/>
        <v>2.254</v>
      </c>
    </row>
    <row r="459" spans="1:12" x14ac:dyDescent="0.2">
      <c r="A459">
        <v>4499</v>
      </c>
      <c r="B459" s="43">
        <v>94</v>
      </c>
      <c r="C459" s="43">
        <v>94</v>
      </c>
      <c r="D459" s="43">
        <v>63</v>
      </c>
      <c r="E459" s="31">
        <v>0.67</v>
      </c>
      <c r="F459" s="31">
        <v>0.13800000000000001</v>
      </c>
      <c r="G459" s="31">
        <v>0.17</v>
      </c>
      <c r="H459" s="31">
        <v>0.35099999999999998</v>
      </c>
      <c r="I459" s="31">
        <v>0.31900000000000001</v>
      </c>
      <c r="J459" s="31">
        <v>0.68478260899999999</v>
      </c>
      <c r="K459" s="31">
        <v>2.1000000000000001E-2</v>
      </c>
      <c r="L459" s="29">
        <f t="shared" si="7"/>
        <v>2.8672114402451481</v>
      </c>
    </row>
    <row r="460" spans="1:12" x14ac:dyDescent="0.2">
      <c r="A460">
        <v>4498</v>
      </c>
      <c r="B460" s="43">
        <v>284</v>
      </c>
      <c r="C460" s="43">
        <v>284</v>
      </c>
      <c r="D460" s="43">
        <v>118</v>
      </c>
      <c r="E460" s="31">
        <v>0.41499999999999998</v>
      </c>
      <c r="F460" s="31">
        <v>0.27800000000000002</v>
      </c>
      <c r="G460" s="31">
        <v>0.28899999999999998</v>
      </c>
      <c r="H460" s="31">
        <v>0.30299999999999999</v>
      </c>
      <c r="I460" s="31">
        <v>0.113</v>
      </c>
      <c r="J460" s="31">
        <v>0.42293906799999997</v>
      </c>
      <c r="K460" s="31">
        <v>1.7999999999999999E-2</v>
      </c>
      <c r="L460" s="29">
        <f t="shared" si="7"/>
        <v>2.2576374745417516</v>
      </c>
    </row>
    <row r="461" spans="1:12" x14ac:dyDescent="0.2">
      <c r="A461">
        <v>4380</v>
      </c>
      <c r="B461" s="43">
        <v>121</v>
      </c>
      <c r="C461" s="43">
        <v>121</v>
      </c>
      <c r="D461" s="43">
        <v>73</v>
      </c>
      <c r="E461" s="31">
        <v>0.60299999999999998</v>
      </c>
      <c r="F461" s="31">
        <v>0.13200000000000001</v>
      </c>
      <c r="G461" s="31">
        <v>0.24</v>
      </c>
      <c r="H461" s="31">
        <v>0.38800000000000001</v>
      </c>
      <c r="I461" s="31">
        <v>0.215</v>
      </c>
      <c r="J461" s="31">
        <v>0.61864406800000005</v>
      </c>
      <c r="K461" s="31">
        <v>2.5000000000000001E-2</v>
      </c>
      <c r="L461" s="29">
        <f t="shared" si="7"/>
        <v>2.7035897435897436</v>
      </c>
    </row>
    <row r="462" spans="1:12" x14ac:dyDescent="0.2">
      <c r="A462">
        <v>4163</v>
      </c>
      <c r="B462" s="43">
        <v>72</v>
      </c>
      <c r="C462" s="43">
        <v>72</v>
      </c>
      <c r="D462" s="43">
        <v>22</v>
      </c>
      <c r="E462" s="31">
        <v>0.30599999999999999</v>
      </c>
      <c r="F462" s="31">
        <v>0.40300000000000002</v>
      </c>
      <c r="G462" s="31">
        <v>0.25</v>
      </c>
      <c r="H462" s="31">
        <v>0.19400000000000001</v>
      </c>
      <c r="I462" s="31">
        <v>0.111</v>
      </c>
      <c r="J462" s="31">
        <v>0.31884057999999998</v>
      </c>
      <c r="K462" s="31">
        <v>4.2000000000000003E-2</v>
      </c>
      <c r="L462" s="29">
        <f t="shared" si="7"/>
        <v>2.0135699373695202</v>
      </c>
    </row>
    <row r="463" spans="1:12" x14ac:dyDescent="0.2">
      <c r="A463">
        <v>5310</v>
      </c>
      <c r="B463" s="43">
        <v>152</v>
      </c>
      <c r="C463" s="43">
        <v>152</v>
      </c>
      <c r="D463" s="43">
        <v>80</v>
      </c>
      <c r="E463" s="31">
        <v>0.52600000000000002</v>
      </c>
      <c r="F463" s="31">
        <v>0.13800000000000001</v>
      </c>
      <c r="G463" s="31">
        <v>0.21099999999999999</v>
      </c>
      <c r="H463" s="31">
        <v>0.38800000000000001</v>
      </c>
      <c r="I463" s="31">
        <v>0.13800000000000001</v>
      </c>
      <c r="J463" s="31">
        <v>0.60150375899999997</v>
      </c>
      <c r="K463" s="31">
        <v>0.125</v>
      </c>
      <c r="L463" s="29">
        <f t="shared" si="7"/>
        <v>2.6011428571428574</v>
      </c>
    </row>
    <row r="464" spans="1:12" x14ac:dyDescent="0.2">
      <c r="A464">
        <v>4523</v>
      </c>
      <c r="B464" s="43">
        <v>396</v>
      </c>
      <c r="C464" s="43">
        <v>396</v>
      </c>
      <c r="D464" s="43">
        <v>85</v>
      </c>
      <c r="E464" s="31">
        <v>0.215</v>
      </c>
      <c r="F464" s="31">
        <v>0.25</v>
      </c>
      <c r="G464" s="31">
        <v>0.13600000000000001</v>
      </c>
      <c r="H464" s="31">
        <v>0.14899999999999999</v>
      </c>
      <c r="I464" s="31">
        <v>6.6000000000000003E-2</v>
      </c>
      <c r="J464" s="31">
        <v>0.35714285699999998</v>
      </c>
      <c r="K464" s="31">
        <v>0.39900000000000002</v>
      </c>
      <c r="L464" s="29">
        <f t="shared" si="7"/>
        <v>2.0515806988352749</v>
      </c>
    </row>
    <row r="465" spans="1:12" x14ac:dyDescent="0.2">
      <c r="A465">
        <v>1926</v>
      </c>
      <c r="E465" s="31">
        <v>0.38600000000000001</v>
      </c>
      <c r="F465" s="31">
        <v>0.34100000000000003</v>
      </c>
      <c r="G465" s="31">
        <v>0.25</v>
      </c>
      <c r="H465" s="31">
        <v>0.20499999999999999</v>
      </c>
      <c r="I465" s="31">
        <v>0.182</v>
      </c>
      <c r="J465" s="31">
        <v>0.39534883700000001</v>
      </c>
      <c r="K465" s="31">
        <v>2.3E-2</v>
      </c>
      <c r="L465" s="29">
        <f t="shared" si="7"/>
        <v>2.2354145342886391</v>
      </c>
    </row>
    <row r="466" spans="1:12" x14ac:dyDescent="0.2">
      <c r="A466">
        <v>4560</v>
      </c>
      <c r="B466" s="43">
        <v>120</v>
      </c>
      <c r="C466" s="43">
        <v>120</v>
      </c>
      <c r="D466" s="43">
        <v>80</v>
      </c>
      <c r="E466" s="31">
        <v>0.66700000000000004</v>
      </c>
      <c r="F466" s="31">
        <v>0.15</v>
      </c>
      <c r="G466" s="31">
        <v>0.14199999999999999</v>
      </c>
      <c r="H466" s="31">
        <v>0.317</v>
      </c>
      <c r="I466" s="31">
        <v>0.35</v>
      </c>
      <c r="J466" s="31">
        <v>0.69565217400000001</v>
      </c>
      <c r="K466" s="31">
        <v>4.2000000000000003E-2</v>
      </c>
      <c r="L466" s="29">
        <f t="shared" si="7"/>
        <v>2.9070981210855953</v>
      </c>
    </row>
    <row r="467" spans="1:12" x14ac:dyDescent="0.2">
      <c r="A467">
        <v>3994</v>
      </c>
      <c r="B467" s="43">
        <v>126</v>
      </c>
      <c r="C467" s="43">
        <v>126</v>
      </c>
      <c r="D467" s="43">
        <v>58</v>
      </c>
      <c r="E467" s="31">
        <v>0.46</v>
      </c>
      <c r="F467" s="31">
        <v>0.26200000000000001</v>
      </c>
      <c r="G467" s="31">
        <v>0.254</v>
      </c>
      <c r="H467" s="31">
        <v>0.246</v>
      </c>
      <c r="I467" s="31">
        <v>0.214</v>
      </c>
      <c r="J467" s="31">
        <v>0.471544715</v>
      </c>
      <c r="K467" s="31">
        <v>2.4E-2</v>
      </c>
      <c r="L467" s="29">
        <f t="shared" si="7"/>
        <v>2.4221311475409837</v>
      </c>
    </row>
    <row r="468" spans="1:12" x14ac:dyDescent="0.2">
      <c r="A468">
        <v>4042</v>
      </c>
      <c r="B468" s="43">
        <v>74</v>
      </c>
      <c r="C468" s="43">
        <v>74</v>
      </c>
      <c r="D468" s="43">
        <v>7</v>
      </c>
      <c r="E468" s="31">
        <v>9.5000000000000001E-2</v>
      </c>
      <c r="F468" s="31">
        <v>0.27</v>
      </c>
      <c r="G468" s="31">
        <v>6.8000000000000005E-2</v>
      </c>
      <c r="H468" s="31">
        <v>8.1000000000000003E-2</v>
      </c>
      <c r="I468" s="31">
        <v>1.4E-2</v>
      </c>
      <c r="J468" s="31">
        <v>0.21875</v>
      </c>
      <c r="K468" s="31">
        <v>0.56799999999999995</v>
      </c>
      <c r="L468" s="29">
        <f t="shared" si="7"/>
        <v>1.6319444444444444</v>
      </c>
    </row>
    <row r="469" spans="1:12" x14ac:dyDescent="0.2">
      <c r="A469">
        <v>3618</v>
      </c>
      <c r="B469" s="43">
        <v>90</v>
      </c>
      <c r="C469" s="43">
        <v>90</v>
      </c>
      <c r="D469" s="43">
        <v>30</v>
      </c>
      <c r="E469" s="31">
        <v>0.33300000000000002</v>
      </c>
      <c r="F469" s="31">
        <v>0.36699999999999999</v>
      </c>
      <c r="G469" s="31">
        <v>0.3</v>
      </c>
      <c r="H469" s="31">
        <v>0.26700000000000002</v>
      </c>
      <c r="I469" s="31">
        <v>6.7000000000000004E-2</v>
      </c>
      <c r="J469" s="31">
        <v>0.33333333300000001</v>
      </c>
      <c r="K469" s="31">
        <v>0</v>
      </c>
      <c r="L469" s="29">
        <f t="shared" si="7"/>
        <v>2.036</v>
      </c>
    </row>
    <row r="470" spans="1:12" x14ac:dyDescent="0.2">
      <c r="A470">
        <v>2829</v>
      </c>
      <c r="B470" s="43">
        <v>80</v>
      </c>
      <c r="C470" s="43">
        <v>80</v>
      </c>
      <c r="D470" s="43">
        <v>44</v>
      </c>
      <c r="E470" s="31">
        <v>0.55000000000000004</v>
      </c>
      <c r="F470" s="31">
        <v>0.17499999999999999</v>
      </c>
      <c r="G470" s="31">
        <v>0.27500000000000002</v>
      </c>
      <c r="H470" s="31">
        <v>0.438</v>
      </c>
      <c r="I470" s="31">
        <v>0.113</v>
      </c>
      <c r="J470" s="31">
        <v>0.55000000000000004</v>
      </c>
      <c r="K470" s="31">
        <v>0</v>
      </c>
      <c r="L470" s="29">
        <f t="shared" si="7"/>
        <v>2.4910000000000001</v>
      </c>
    </row>
    <row r="471" spans="1:12" x14ac:dyDescent="0.2">
      <c r="A471">
        <v>4162</v>
      </c>
      <c r="B471" s="43">
        <v>464</v>
      </c>
      <c r="C471" s="43">
        <v>464</v>
      </c>
      <c r="D471" s="43">
        <v>151</v>
      </c>
      <c r="E471" s="31">
        <v>0.32500000000000001</v>
      </c>
      <c r="F471" s="31">
        <v>0.21099999999999999</v>
      </c>
      <c r="G471" s="31">
        <v>0.125</v>
      </c>
      <c r="H471" s="31">
        <v>0.20300000000000001</v>
      </c>
      <c r="I471" s="31">
        <v>0.123</v>
      </c>
      <c r="J471" s="31">
        <v>0.49185667799999999</v>
      </c>
      <c r="K471" s="31">
        <v>0.33800000000000002</v>
      </c>
      <c r="L471" s="29">
        <f t="shared" si="7"/>
        <v>2.3595166163141994</v>
      </c>
    </row>
    <row r="472" spans="1:12" x14ac:dyDescent="0.2">
      <c r="A472">
        <v>2912</v>
      </c>
      <c r="B472" s="43">
        <v>89</v>
      </c>
      <c r="C472" s="43">
        <v>89</v>
      </c>
      <c r="D472" s="43">
        <v>36</v>
      </c>
      <c r="E472" s="31">
        <v>0.40400000000000003</v>
      </c>
      <c r="F472" s="31">
        <v>0.34799999999999998</v>
      </c>
      <c r="G472" s="31">
        <v>0.21299999999999999</v>
      </c>
      <c r="H472" s="31">
        <v>0.247</v>
      </c>
      <c r="I472" s="31">
        <v>0.157</v>
      </c>
      <c r="J472" s="31">
        <v>0.41860465099999999</v>
      </c>
      <c r="K472" s="31">
        <v>3.4000000000000002E-2</v>
      </c>
      <c r="L472" s="29">
        <f t="shared" si="7"/>
        <v>2.2184265010351969</v>
      </c>
    </row>
    <row r="473" spans="1:12" x14ac:dyDescent="0.2">
      <c r="A473">
        <v>4209</v>
      </c>
      <c r="B473" s="43">
        <v>293</v>
      </c>
      <c r="C473" s="43">
        <v>293</v>
      </c>
      <c r="D473" s="43">
        <v>148</v>
      </c>
      <c r="E473" s="31">
        <v>0.505</v>
      </c>
      <c r="F473" s="31">
        <v>0.20499999999999999</v>
      </c>
      <c r="G473" s="31">
        <v>0.20100000000000001</v>
      </c>
      <c r="H473" s="31">
        <v>0.28999999999999998</v>
      </c>
      <c r="I473" s="31">
        <v>0.215</v>
      </c>
      <c r="J473" s="31">
        <v>0.55430711600000004</v>
      </c>
      <c r="K473" s="31">
        <v>8.8999999999999996E-2</v>
      </c>
      <c r="L473" s="29">
        <f t="shared" si="7"/>
        <v>2.5653128430296372</v>
      </c>
    </row>
    <row r="474" spans="1:12" x14ac:dyDescent="0.2">
      <c r="A474">
        <v>4445</v>
      </c>
      <c r="B474" s="43">
        <v>146</v>
      </c>
      <c r="C474" s="43">
        <v>146</v>
      </c>
      <c r="D474" s="43">
        <v>68</v>
      </c>
      <c r="E474" s="31">
        <v>0.46600000000000003</v>
      </c>
      <c r="F474" s="31">
        <v>0.26700000000000002</v>
      </c>
      <c r="G474" s="31">
        <v>0.26</v>
      </c>
      <c r="H474" s="31">
        <v>0.32200000000000001</v>
      </c>
      <c r="I474" s="31">
        <v>0.14399999999999999</v>
      </c>
      <c r="J474" s="31">
        <v>0.468965517</v>
      </c>
      <c r="K474" s="31">
        <v>7.0000000000000001E-3</v>
      </c>
      <c r="L474" s="29">
        <f t="shared" si="7"/>
        <v>2.3454179254783485</v>
      </c>
    </row>
    <row r="475" spans="1:12" x14ac:dyDescent="0.2">
      <c r="A475">
        <v>3995</v>
      </c>
      <c r="B475" s="43">
        <v>79</v>
      </c>
      <c r="C475" s="43">
        <v>79</v>
      </c>
      <c r="D475" s="43">
        <v>40</v>
      </c>
      <c r="E475" s="31">
        <v>0.50600000000000001</v>
      </c>
      <c r="F475" s="31">
        <v>0.26600000000000001</v>
      </c>
      <c r="G475" s="31">
        <v>0.215</v>
      </c>
      <c r="H475" s="31">
        <v>0.32900000000000001</v>
      </c>
      <c r="I475" s="31">
        <v>0.17699999999999999</v>
      </c>
      <c r="J475" s="31">
        <v>0.51282051299999998</v>
      </c>
      <c r="K475" s="31">
        <v>1.2999999999999999E-2</v>
      </c>
      <c r="L475" s="29">
        <f t="shared" si="7"/>
        <v>2.4224924012158056</v>
      </c>
    </row>
    <row r="476" spans="1:12" x14ac:dyDescent="0.2">
      <c r="A476">
        <v>4561</v>
      </c>
      <c r="B476" s="43">
        <v>352</v>
      </c>
      <c r="C476" s="43">
        <v>352</v>
      </c>
      <c r="D476" s="43">
        <v>228</v>
      </c>
      <c r="E476" s="31">
        <v>0.64800000000000002</v>
      </c>
      <c r="F476" s="31">
        <v>0.16500000000000001</v>
      </c>
      <c r="G476" s="31">
        <v>0.16800000000000001</v>
      </c>
      <c r="H476" s="31">
        <v>0.30099999999999999</v>
      </c>
      <c r="I476" s="31">
        <v>0.34699999999999998</v>
      </c>
      <c r="J476" s="31">
        <v>0.66086956500000005</v>
      </c>
      <c r="K476" s="31">
        <v>0.02</v>
      </c>
      <c r="L476" s="29">
        <f t="shared" si="7"/>
        <v>2.8489795918367347</v>
      </c>
    </row>
    <row r="477" spans="1:12" x14ac:dyDescent="0.2">
      <c r="A477">
        <v>3149</v>
      </c>
      <c r="B477" s="43">
        <v>72</v>
      </c>
      <c r="C477" s="43">
        <v>72</v>
      </c>
      <c r="D477" s="43">
        <v>31</v>
      </c>
      <c r="E477" s="31">
        <v>0.43099999999999999</v>
      </c>
      <c r="F477" s="31">
        <v>0.27800000000000002</v>
      </c>
      <c r="G477" s="31">
        <v>0.29199999999999998</v>
      </c>
      <c r="H477" s="31">
        <v>0.29199999999999998</v>
      </c>
      <c r="I477" s="31">
        <v>0.13900000000000001</v>
      </c>
      <c r="J477" s="31">
        <v>0.43055555600000001</v>
      </c>
      <c r="K477" s="31">
        <v>0</v>
      </c>
      <c r="L477" s="29">
        <f t="shared" si="7"/>
        <v>2.294</v>
      </c>
    </row>
    <row r="478" spans="1:12" x14ac:dyDescent="0.2">
      <c r="A478">
        <v>3823</v>
      </c>
      <c r="B478" s="43">
        <v>70</v>
      </c>
      <c r="C478" s="43">
        <v>70</v>
      </c>
      <c r="D478" s="43">
        <v>38</v>
      </c>
      <c r="E478" s="31">
        <v>0.54300000000000004</v>
      </c>
      <c r="F478" s="31">
        <v>0.25700000000000001</v>
      </c>
      <c r="G478" s="31">
        <v>0.186</v>
      </c>
      <c r="H478" s="31">
        <v>0.443</v>
      </c>
      <c r="I478" s="31">
        <v>0.1</v>
      </c>
      <c r="J478" s="31">
        <v>0.55072463800000004</v>
      </c>
      <c r="K478" s="31">
        <v>1.4E-2</v>
      </c>
      <c r="L478" s="29">
        <f t="shared" si="7"/>
        <v>2.3914807302231238</v>
      </c>
    </row>
    <row r="479" spans="1:12" x14ac:dyDescent="0.2">
      <c r="A479">
        <v>3970</v>
      </c>
      <c r="B479" s="43">
        <v>101</v>
      </c>
      <c r="C479" s="43">
        <v>101</v>
      </c>
      <c r="D479" s="43">
        <v>34</v>
      </c>
      <c r="E479" s="31">
        <v>0.33700000000000002</v>
      </c>
      <c r="F479" s="31">
        <v>0.36599999999999999</v>
      </c>
      <c r="G479" s="31">
        <v>0.26700000000000002</v>
      </c>
      <c r="H479" s="31">
        <v>0.20799999999999999</v>
      </c>
      <c r="I479" s="31">
        <v>0.129</v>
      </c>
      <c r="J479" s="31">
        <v>0.346938776</v>
      </c>
      <c r="K479" s="31">
        <v>0.03</v>
      </c>
      <c r="L479" s="29">
        <f t="shared" si="7"/>
        <v>2.1030927835051547</v>
      </c>
    </row>
    <row r="480" spans="1:12" x14ac:dyDescent="0.2">
      <c r="A480">
        <v>5111</v>
      </c>
      <c r="B480" s="43">
        <v>468</v>
      </c>
      <c r="C480" s="43">
        <v>468</v>
      </c>
      <c r="D480" s="43">
        <v>186</v>
      </c>
      <c r="E480" s="31">
        <v>0.39700000000000002</v>
      </c>
      <c r="F480" s="31">
        <v>0.29899999999999999</v>
      </c>
      <c r="G480" s="31">
        <v>0.15</v>
      </c>
      <c r="H480" s="31">
        <v>0.26300000000000001</v>
      </c>
      <c r="I480" s="31">
        <v>0.13500000000000001</v>
      </c>
      <c r="J480" s="31">
        <v>0.46969696999999999</v>
      </c>
      <c r="K480" s="31">
        <v>0.154</v>
      </c>
      <c r="L480" s="29">
        <f t="shared" si="7"/>
        <v>2.2789598108747047</v>
      </c>
    </row>
    <row r="481" spans="1:12" x14ac:dyDescent="0.2">
      <c r="A481">
        <v>4051</v>
      </c>
      <c r="B481" s="43">
        <v>277</v>
      </c>
      <c r="C481" s="43">
        <v>277</v>
      </c>
      <c r="D481" s="43">
        <v>97</v>
      </c>
      <c r="E481" s="31">
        <v>0.35</v>
      </c>
      <c r="F481" s="31">
        <v>0.39</v>
      </c>
      <c r="G481" s="31">
        <v>0.217</v>
      </c>
      <c r="H481" s="31">
        <v>0.188</v>
      </c>
      <c r="I481" s="31">
        <v>0.16200000000000001</v>
      </c>
      <c r="J481" s="31">
        <v>0.366037736</v>
      </c>
      <c r="K481" s="31">
        <v>4.2999999999999997E-2</v>
      </c>
      <c r="L481" s="29">
        <f t="shared" si="7"/>
        <v>2.1274817136886104</v>
      </c>
    </row>
    <row r="482" spans="1:12" x14ac:dyDescent="0.2">
      <c r="A482">
        <v>4579</v>
      </c>
      <c r="B482" s="43">
        <v>90</v>
      </c>
      <c r="C482" s="43">
        <v>90</v>
      </c>
      <c r="D482" s="43">
        <v>51</v>
      </c>
      <c r="E482" s="31">
        <v>0.56699999999999995</v>
      </c>
      <c r="F482" s="31">
        <v>0.16700000000000001</v>
      </c>
      <c r="G482" s="31">
        <v>0.26700000000000002</v>
      </c>
      <c r="H482" s="31">
        <v>0.36699999999999999</v>
      </c>
      <c r="I482" s="31">
        <v>0.2</v>
      </c>
      <c r="J482" s="31">
        <v>0.56666666700000001</v>
      </c>
      <c r="K482" s="31">
        <v>0</v>
      </c>
      <c r="L482" s="29">
        <f t="shared" si="7"/>
        <v>2.6020000000000003</v>
      </c>
    </row>
    <row r="483" spans="1:12" x14ac:dyDescent="0.2">
      <c r="A483">
        <v>5377</v>
      </c>
      <c r="B483" s="43">
        <v>50</v>
      </c>
      <c r="C483" s="43">
        <v>50</v>
      </c>
      <c r="D483" s="43">
        <v>21</v>
      </c>
      <c r="E483" s="31">
        <v>0.42</v>
      </c>
      <c r="F483" s="31">
        <v>0.3</v>
      </c>
      <c r="G483" s="31">
        <v>0.28000000000000003</v>
      </c>
      <c r="H483" s="31">
        <v>0.28000000000000003</v>
      </c>
      <c r="I483" s="31">
        <v>0.14000000000000001</v>
      </c>
      <c r="J483" s="31">
        <v>0.42</v>
      </c>
      <c r="K483" s="31">
        <v>0</v>
      </c>
      <c r="L483" s="29">
        <f t="shared" si="7"/>
        <v>2.2600000000000002</v>
      </c>
    </row>
    <row r="484" spans="1:12" x14ac:dyDescent="0.2">
      <c r="A484">
        <v>3519</v>
      </c>
      <c r="B484" s="43">
        <v>66</v>
      </c>
      <c r="C484" s="43">
        <v>66</v>
      </c>
      <c r="D484" s="43">
        <v>24</v>
      </c>
      <c r="E484" s="31">
        <v>0.36399999999999999</v>
      </c>
      <c r="F484" s="31">
        <v>0.34799999999999998</v>
      </c>
      <c r="G484" s="31">
        <v>0.28799999999999998</v>
      </c>
      <c r="H484" s="31">
        <v>0.27300000000000002</v>
      </c>
      <c r="I484" s="31">
        <v>9.0999999999999998E-2</v>
      </c>
      <c r="J484" s="31">
        <v>0.36363636399999999</v>
      </c>
      <c r="K484" s="31">
        <v>0</v>
      </c>
      <c r="L484" s="29">
        <f t="shared" si="7"/>
        <v>2.1069999999999998</v>
      </c>
    </row>
    <row r="485" spans="1:12" x14ac:dyDescent="0.2">
      <c r="A485">
        <v>3700</v>
      </c>
      <c r="B485" s="43">
        <v>58</v>
      </c>
      <c r="C485" s="43">
        <v>58</v>
      </c>
      <c r="D485" s="43">
        <v>29</v>
      </c>
      <c r="E485" s="31">
        <v>0.5</v>
      </c>
      <c r="F485" s="31">
        <v>0.224</v>
      </c>
      <c r="G485" s="31">
        <v>0.25900000000000001</v>
      </c>
      <c r="H485" s="31">
        <v>0.31</v>
      </c>
      <c r="I485" s="31">
        <v>0.19</v>
      </c>
      <c r="J485" s="31">
        <v>0.50877192999999998</v>
      </c>
      <c r="K485" s="31">
        <v>1.7000000000000001E-2</v>
      </c>
      <c r="L485" s="29">
        <f t="shared" si="7"/>
        <v>2.4740590030518819</v>
      </c>
    </row>
    <row r="486" spans="1:12" x14ac:dyDescent="0.2">
      <c r="A486">
        <v>3547</v>
      </c>
      <c r="B486" s="43">
        <v>65</v>
      </c>
      <c r="C486" s="43">
        <v>65</v>
      </c>
      <c r="D486" s="43">
        <v>21</v>
      </c>
      <c r="E486" s="31">
        <v>0.32300000000000001</v>
      </c>
      <c r="F486" s="31">
        <v>0.33800000000000002</v>
      </c>
      <c r="G486" s="31">
        <v>0.33800000000000002</v>
      </c>
      <c r="H486" s="31">
        <v>0.2</v>
      </c>
      <c r="I486" s="31">
        <v>0.123</v>
      </c>
      <c r="J486" s="31">
        <v>0.32307692300000002</v>
      </c>
      <c r="K486" s="31">
        <v>0</v>
      </c>
      <c r="L486" s="29">
        <f t="shared" si="7"/>
        <v>2.1059999999999999</v>
      </c>
    </row>
    <row r="487" spans="1:12" x14ac:dyDescent="0.2">
      <c r="A487">
        <v>3766</v>
      </c>
      <c r="B487" s="43">
        <v>359</v>
      </c>
      <c r="C487" s="43">
        <v>359</v>
      </c>
      <c r="D487" s="43">
        <v>42</v>
      </c>
      <c r="E487" s="31">
        <v>0.11700000000000001</v>
      </c>
      <c r="F487" s="31">
        <v>0.106</v>
      </c>
      <c r="G487" s="31">
        <v>7.1999999999999995E-2</v>
      </c>
      <c r="H487" s="31">
        <v>9.5000000000000001E-2</v>
      </c>
      <c r="I487" s="31">
        <v>2.1999999999999999E-2</v>
      </c>
      <c r="J487" s="31">
        <v>0.396226415</v>
      </c>
      <c r="K487" s="31">
        <v>0.70499999999999996</v>
      </c>
      <c r="L487" s="29">
        <f t="shared" si="7"/>
        <v>2.1118644067796608</v>
      </c>
    </row>
    <row r="488" spans="1:12" x14ac:dyDescent="0.2">
      <c r="A488">
        <v>4470</v>
      </c>
      <c r="B488" s="43">
        <v>68</v>
      </c>
      <c r="C488" s="43">
        <v>68</v>
      </c>
      <c r="D488" s="43">
        <v>34</v>
      </c>
      <c r="E488" s="31">
        <v>0.5</v>
      </c>
      <c r="F488" s="31">
        <v>0.27900000000000003</v>
      </c>
      <c r="G488" s="31">
        <v>0.221</v>
      </c>
      <c r="H488" s="31">
        <v>0.38200000000000001</v>
      </c>
      <c r="I488" s="31">
        <v>0.11799999999999999</v>
      </c>
      <c r="J488" s="31">
        <v>0.5</v>
      </c>
      <c r="K488" s="31">
        <v>0</v>
      </c>
      <c r="L488" s="29">
        <f t="shared" si="7"/>
        <v>2.339</v>
      </c>
    </row>
    <row r="489" spans="1:12" x14ac:dyDescent="0.2">
      <c r="A489">
        <v>2417</v>
      </c>
      <c r="B489" s="43">
        <v>400</v>
      </c>
      <c r="C489" s="43">
        <v>400</v>
      </c>
      <c r="D489" s="43">
        <v>40</v>
      </c>
      <c r="E489" s="31">
        <v>0.1</v>
      </c>
      <c r="F489" s="31">
        <v>0.35799999999999998</v>
      </c>
      <c r="G489" s="31">
        <v>9.2999999999999999E-2</v>
      </c>
      <c r="H489" s="31">
        <v>8.3000000000000004E-2</v>
      </c>
      <c r="I489" s="31">
        <v>1.7999999999999999E-2</v>
      </c>
      <c r="J489" s="31">
        <v>0.18181818199999999</v>
      </c>
      <c r="K489" s="31">
        <v>0.45</v>
      </c>
      <c r="L489" s="29">
        <f t="shared" si="7"/>
        <v>1.5727272727272725</v>
      </c>
    </row>
    <row r="490" spans="1:12" x14ac:dyDescent="0.2">
      <c r="A490">
        <v>1789</v>
      </c>
      <c r="B490" s="43">
        <v>64</v>
      </c>
      <c r="C490" s="43">
        <v>64</v>
      </c>
      <c r="D490" s="43">
        <v>46</v>
      </c>
      <c r="E490" s="31">
        <v>0.71899999999999997</v>
      </c>
      <c r="F490" s="31">
        <v>3.1E-2</v>
      </c>
      <c r="G490" s="31">
        <v>0.23400000000000001</v>
      </c>
      <c r="H490" s="31">
        <v>0.42199999999999999</v>
      </c>
      <c r="I490" s="31">
        <v>0.29699999999999999</v>
      </c>
      <c r="J490" s="31">
        <v>0.73015872999999998</v>
      </c>
      <c r="K490" s="31">
        <v>1.6E-2</v>
      </c>
      <c r="L490" s="29">
        <f t="shared" si="7"/>
        <v>3.001016260162602</v>
      </c>
    </row>
    <row r="491" spans="1:12" x14ac:dyDescent="0.2">
      <c r="A491">
        <v>4426</v>
      </c>
      <c r="B491" s="43">
        <v>59</v>
      </c>
      <c r="C491" s="43">
        <v>59</v>
      </c>
      <c r="D491" s="43">
        <v>28</v>
      </c>
      <c r="E491" s="31">
        <v>0.47499999999999998</v>
      </c>
      <c r="F491" s="31">
        <v>0.27100000000000002</v>
      </c>
      <c r="G491" s="31">
        <v>0.254</v>
      </c>
      <c r="H491" s="31">
        <v>0.254</v>
      </c>
      <c r="I491" s="31">
        <v>0.22</v>
      </c>
      <c r="J491" s="31">
        <v>0.47457627099999999</v>
      </c>
      <c r="K491" s="31">
        <v>0</v>
      </c>
      <c r="L491" s="29">
        <f t="shared" si="7"/>
        <v>2.4209999999999998</v>
      </c>
    </row>
    <row r="492" spans="1:12" x14ac:dyDescent="0.2">
      <c r="A492">
        <v>3898</v>
      </c>
      <c r="B492" s="43">
        <v>275</v>
      </c>
      <c r="C492" s="43">
        <v>275</v>
      </c>
      <c r="D492" s="43">
        <v>99</v>
      </c>
      <c r="E492" s="31">
        <v>0.36</v>
      </c>
      <c r="F492" s="31">
        <v>0.28000000000000003</v>
      </c>
      <c r="G492" s="31">
        <v>0.33500000000000002</v>
      </c>
      <c r="H492" s="31">
        <v>0.26500000000000001</v>
      </c>
      <c r="I492" s="31">
        <v>9.5000000000000001E-2</v>
      </c>
      <c r="J492" s="31">
        <v>0.36940298500000002</v>
      </c>
      <c r="K492" s="31">
        <v>2.5000000000000001E-2</v>
      </c>
      <c r="L492" s="29">
        <f t="shared" si="7"/>
        <v>2.1794871794871797</v>
      </c>
    </row>
    <row r="493" spans="1:12" x14ac:dyDescent="0.2">
      <c r="A493">
        <v>1759</v>
      </c>
      <c r="B493" s="43">
        <v>89</v>
      </c>
      <c r="C493" s="43">
        <v>89</v>
      </c>
      <c r="D493" s="43">
        <v>15</v>
      </c>
      <c r="E493" s="31">
        <v>0.16900000000000001</v>
      </c>
      <c r="F493" s="31">
        <v>6.7000000000000004E-2</v>
      </c>
      <c r="G493" s="31">
        <v>4.4999999999999998E-2</v>
      </c>
      <c r="H493" s="31">
        <v>0.09</v>
      </c>
      <c r="I493" s="31">
        <v>7.9000000000000001E-2</v>
      </c>
      <c r="J493" s="31">
        <v>0.6</v>
      </c>
      <c r="K493" s="31">
        <v>0.71899999999999997</v>
      </c>
      <c r="L493" s="29">
        <f t="shared" si="7"/>
        <v>2.6441281138790038</v>
      </c>
    </row>
    <row r="494" spans="1:12" x14ac:dyDescent="0.2">
      <c r="A494">
        <v>3701</v>
      </c>
      <c r="B494" s="43">
        <v>192</v>
      </c>
      <c r="C494" s="43">
        <v>192</v>
      </c>
      <c r="D494" s="43">
        <v>84</v>
      </c>
      <c r="E494" s="31">
        <v>0.438</v>
      </c>
      <c r="F494" s="31">
        <v>0.32300000000000001</v>
      </c>
      <c r="G494" s="31">
        <v>0.22900000000000001</v>
      </c>
      <c r="H494" s="31">
        <v>0.32800000000000001</v>
      </c>
      <c r="I494" s="31">
        <v>0.109</v>
      </c>
      <c r="J494" s="31">
        <v>0.44210526300000003</v>
      </c>
      <c r="K494" s="31">
        <v>0.01</v>
      </c>
      <c r="L494" s="29">
        <f t="shared" si="7"/>
        <v>2.2232323232323234</v>
      </c>
    </row>
    <row r="495" spans="1:12" x14ac:dyDescent="0.2">
      <c r="A495">
        <v>3738</v>
      </c>
      <c r="B495" s="43">
        <v>77</v>
      </c>
      <c r="C495" s="43">
        <v>77</v>
      </c>
      <c r="D495" s="43">
        <v>24</v>
      </c>
      <c r="E495" s="31">
        <v>0.312</v>
      </c>
      <c r="F495" s="31">
        <v>0.35099999999999998</v>
      </c>
      <c r="G495" s="31">
        <v>0.33800000000000002</v>
      </c>
      <c r="H495" s="31">
        <v>0.28599999999999998</v>
      </c>
      <c r="I495" s="31">
        <v>2.5999999999999999E-2</v>
      </c>
      <c r="J495" s="31">
        <v>0.31168831200000002</v>
      </c>
      <c r="K495" s="31">
        <v>0</v>
      </c>
      <c r="L495" s="29">
        <f t="shared" si="7"/>
        <v>1.9890000000000001</v>
      </c>
    </row>
    <row r="496" spans="1:12" x14ac:dyDescent="0.2">
      <c r="A496">
        <v>3568</v>
      </c>
      <c r="B496" s="43">
        <v>66</v>
      </c>
      <c r="C496" s="43">
        <v>66</v>
      </c>
      <c r="D496" s="43">
        <v>22</v>
      </c>
      <c r="E496" s="31">
        <v>0.33300000000000002</v>
      </c>
      <c r="F496" s="31">
        <v>0.379</v>
      </c>
      <c r="G496" s="31">
        <v>0.27300000000000002</v>
      </c>
      <c r="H496" s="31">
        <v>0.19700000000000001</v>
      </c>
      <c r="I496" s="31">
        <v>0.13600000000000001</v>
      </c>
      <c r="J496" s="31">
        <v>0.33846153800000001</v>
      </c>
      <c r="K496" s="31">
        <v>1.4999999999999999E-2</v>
      </c>
      <c r="L496" s="29">
        <f t="shared" si="7"/>
        <v>2.0913705583756346</v>
      </c>
    </row>
    <row r="497" spans="1:12" x14ac:dyDescent="0.2">
      <c r="A497">
        <v>2841</v>
      </c>
      <c r="B497" s="43">
        <v>69</v>
      </c>
      <c r="C497" s="43">
        <v>69</v>
      </c>
      <c r="D497" s="43">
        <v>24</v>
      </c>
      <c r="E497" s="31">
        <v>0.34799999999999998</v>
      </c>
      <c r="F497" s="31">
        <v>0.28999999999999998</v>
      </c>
      <c r="G497" s="31">
        <v>0.36199999999999999</v>
      </c>
      <c r="H497" s="31">
        <v>0.26100000000000001</v>
      </c>
      <c r="I497" s="31">
        <v>8.6999999999999994E-2</v>
      </c>
      <c r="J497" s="31">
        <v>0.34782608700000001</v>
      </c>
      <c r="K497" s="31">
        <v>0</v>
      </c>
      <c r="L497" s="29">
        <f t="shared" si="7"/>
        <v>2.145</v>
      </c>
    </row>
    <row r="498" spans="1:12" x14ac:dyDescent="0.2">
      <c r="A498">
        <v>3381</v>
      </c>
      <c r="B498" s="43">
        <v>285</v>
      </c>
      <c r="C498" s="43">
        <v>285</v>
      </c>
      <c r="D498" s="43">
        <v>122</v>
      </c>
      <c r="E498" s="31">
        <v>0.42799999999999999</v>
      </c>
      <c r="F498" s="31">
        <v>0.26300000000000001</v>
      </c>
      <c r="G498" s="31">
        <v>0.253</v>
      </c>
      <c r="H498" s="31">
        <v>0.27700000000000002</v>
      </c>
      <c r="I498" s="31">
        <v>0.151</v>
      </c>
      <c r="J498" s="31">
        <v>0.45353159900000001</v>
      </c>
      <c r="K498" s="31">
        <v>5.6000000000000001E-2</v>
      </c>
      <c r="L498" s="29">
        <f t="shared" si="7"/>
        <v>2.3347457627118646</v>
      </c>
    </row>
    <row r="499" spans="1:12" x14ac:dyDescent="0.2">
      <c r="A499">
        <v>3627</v>
      </c>
      <c r="B499" s="43">
        <v>89</v>
      </c>
      <c r="C499" s="43">
        <v>89</v>
      </c>
      <c r="D499" s="43">
        <v>22</v>
      </c>
      <c r="E499" s="31">
        <v>0.247</v>
      </c>
      <c r="F499" s="31">
        <v>0.49399999999999999</v>
      </c>
      <c r="G499" s="31">
        <v>0.22500000000000001</v>
      </c>
      <c r="H499" s="31">
        <v>0.21299999999999999</v>
      </c>
      <c r="I499" s="31">
        <v>3.4000000000000002E-2</v>
      </c>
      <c r="J499" s="31">
        <v>0.25581395299999998</v>
      </c>
      <c r="K499" s="31">
        <v>3.4000000000000002E-2</v>
      </c>
      <c r="L499" s="29">
        <f t="shared" si="7"/>
        <v>1.7795031055900621</v>
      </c>
    </row>
    <row r="500" spans="1:12" x14ac:dyDescent="0.2">
      <c r="A500">
        <v>4480</v>
      </c>
      <c r="B500" s="43">
        <v>81</v>
      </c>
      <c r="C500" s="43">
        <v>81</v>
      </c>
      <c r="D500" s="43">
        <v>26</v>
      </c>
      <c r="E500" s="31">
        <v>0.32100000000000001</v>
      </c>
      <c r="F500" s="31">
        <v>0.44400000000000001</v>
      </c>
      <c r="G500" s="31">
        <v>0.222</v>
      </c>
      <c r="H500" s="31">
        <v>0.23499999999999999</v>
      </c>
      <c r="I500" s="31">
        <v>8.5999999999999993E-2</v>
      </c>
      <c r="J500" s="31">
        <v>0.32500000000000001</v>
      </c>
      <c r="K500" s="31">
        <v>1.2E-2</v>
      </c>
      <c r="L500" s="29">
        <f t="shared" si="7"/>
        <v>1.9605263157894735</v>
      </c>
    </row>
    <row r="501" spans="1:12" x14ac:dyDescent="0.2">
      <c r="A501">
        <v>3159</v>
      </c>
      <c r="B501" s="43">
        <v>68</v>
      </c>
      <c r="C501" s="43">
        <v>68</v>
      </c>
      <c r="D501" s="43">
        <v>21</v>
      </c>
      <c r="E501" s="31">
        <v>0.309</v>
      </c>
      <c r="F501" s="31">
        <v>0.47099999999999997</v>
      </c>
      <c r="G501" s="31">
        <v>0.17599999999999999</v>
      </c>
      <c r="H501" s="31">
        <v>0.191</v>
      </c>
      <c r="I501" s="31">
        <v>0.11799999999999999</v>
      </c>
      <c r="J501" s="31">
        <v>0.32307692300000002</v>
      </c>
      <c r="K501" s="31">
        <v>4.3999999999999997E-2</v>
      </c>
      <c r="L501" s="29">
        <f t="shared" si="7"/>
        <v>1.9539748953974896</v>
      </c>
    </row>
    <row r="502" spans="1:12" x14ac:dyDescent="0.2">
      <c r="A502">
        <v>3625</v>
      </c>
      <c r="B502" s="43">
        <v>106</v>
      </c>
      <c r="C502" s="43">
        <v>106</v>
      </c>
      <c r="D502" s="43">
        <v>48</v>
      </c>
      <c r="E502" s="31">
        <v>0.45300000000000001</v>
      </c>
      <c r="F502" s="31">
        <v>0.23599999999999999</v>
      </c>
      <c r="G502" s="31">
        <v>0.311</v>
      </c>
      <c r="H502" s="31">
        <v>0.245</v>
      </c>
      <c r="I502" s="31">
        <v>0.20799999999999999</v>
      </c>
      <c r="J502" s="31">
        <v>0.45283018899999999</v>
      </c>
      <c r="K502" s="31">
        <v>0</v>
      </c>
      <c r="L502" s="29">
        <f t="shared" si="7"/>
        <v>2.4249999999999998</v>
      </c>
    </row>
    <row r="503" spans="1:12" x14ac:dyDescent="0.2">
      <c r="A503">
        <v>3432</v>
      </c>
      <c r="B503" s="43">
        <v>84</v>
      </c>
      <c r="C503" s="43">
        <v>84</v>
      </c>
      <c r="D503" s="43">
        <v>21</v>
      </c>
      <c r="E503" s="31">
        <v>0.25</v>
      </c>
      <c r="F503" s="31">
        <v>0.42899999999999999</v>
      </c>
      <c r="G503" s="31">
        <v>0.27400000000000002</v>
      </c>
      <c r="H503" s="31">
        <v>0.19</v>
      </c>
      <c r="I503" s="31">
        <v>0.06</v>
      </c>
      <c r="J503" s="31">
        <v>0.26250000000000001</v>
      </c>
      <c r="K503" s="31">
        <v>4.8000000000000001E-2</v>
      </c>
      <c r="L503" s="29">
        <f t="shared" si="7"/>
        <v>1.8771008403361347</v>
      </c>
    </row>
    <row r="504" spans="1:12" x14ac:dyDescent="0.2">
      <c r="A504">
        <v>3329</v>
      </c>
      <c r="B504" s="43">
        <v>82</v>
      </c>
      <c r="C504" s="43">
        <v>82</v>
      </c>
      <c r="D504" s="43">
        <v>22</v>
      </c>
      <c r="E504" s="31">
        <v>0.26800000000000002</v>
      </c>
      <c r="F504" s="31">
        <v>0.439</v>
      </c>
      <c r="G504" s="31">
        <v>0.29299999999999998</v>
      </c>
      <c r="H504" s="31">
        <v>0.23200000000000001</v>
      </c>
      <c r="I504" s="31">
        <v>3.6999999999999998E-2</v>
      </c>
      <c r="J504" s="31">
        <v>0.26829268299999998</v>
      </c>
      <c r="K504" s="31">
        <v>0</v>
      </c>
      <c r="L504" s="29">
        <f t="shared" si="7"/>
        <v>1.869</v>
      </c>
    </row>
    <row r="505" spans="1:12" x14ac:dyDescent="0.2">
      <c r="A505">
        <v>4422</v>
      </c>
      <c r="B505" s="43">
        <v>84</v>
      </c>
      <c r="C505" s="43">
        <v>84</v>
      </c>
      <c r="D505" s="43">
        <v>24</v>
      </c>
      <c r="E505" s="31">
        <v>0.28599999999999998</v>
      </c>
      <c r="F505" s="31">
        <v>0.40500000000000003</v>
      </c>
      <c r="G505" s="31">
        <v>0.29799999999999999</v>
      </c>
      <c r="H505" s="31">
        <v>0.20200000000000001</v>
      </c>
      <c r="I505" s="31">
        <v>8.3000000000000004E-2</v>
      </c>
      <c r="J505" s="31">
        <v>0.289156627</v>
      </c>
      <c r="K505" s="31">
        <v>1.2E-2</v>
      </c>
      <c r="L505" s="29">
        <f t="shared" si="7"/>
        <v>1.9625506072874495</v>
      </c>
    </row>
    <row r="506" spans="1:12" x14ac:dyDescent="0.2">
      <c r="A506">
        <v>3626</v>
      </c>
      <c r="B506" s="43">
        <v>229</v>
      </c>
      <c r="C506" s="43">
        <v>229</v>
      </c>
      <c r="D506" s="43">
        <v>96</v>
      </c>
      <c r="E506" s="31">
        <v>0.41899999999999998</v>
      </c>
      <c r="F506" s="31">
        <v>0.32800000000000001</v>
      </c>
      <c r="G506" s="31">
        <v>0.23599999999999999</v>
      </c>
      <c r="H506" s="31">
        <v>0.28799999999999998</v>
      </c>
      <c r="I506" s="31">
        <v>0.13100000000000001</v>
      </c>
      <c r="J506" s="31">
        <v>0.426666667</v>
      </c>
      <c r="K506" s="31">
        <v>1.7000000000000001E-2</v>
      </c>
      <c r="L506" s="29">
        <f t="shared" si="7"/>
        <v>2.2258392675483214</v>
      </c>
    </row>
    <row r="507" spans="1:12" x14ac:dyDescent="0.2">
      <c r="A507">
        <v>5029</v>
      </c>
      <c r="B507" s="43">
        <v>165</v>
      </c>
      <c r="C507" s="43">
        <v>165</v>
      </c>
      <c r="D507" s="43">
        <v>56</v>
      </c>
      <c r="E507" s="31">
        <v>0.33900000000000002</v>
      </c>
      <c r="F507" s="31">
        <v>0.4</v>
      </c>
      <c r="G507" s="31">
        <v>0.218</v>
      </c>
      <c r="H507" s="31">
        <v>0.218</v>
      </c>
      <c r="I507" s="31">
        <v>0.121</v>
      </c>
      <c r="J507" s="31">
        <v>0.35443037999999999</v>
      </c>
      <c r="K507" s="31">
        <v>4.2000000000000003E-2</v>
      </c>
      <c r="L507" s="29">
        <f t="shared" si="7"/>
        <v>2.0605427974947812</v>
      </c>
    </row>
    <row r="508" spans="1:12" x14ac:dyDescent="0.2">
      <c r="A508">
        <v>4374</v>
      </c>
      <c r="B508" s="43">
        <v>67</v>
      </c>
      <c r="C508" s="43">
        <v>67</v>
      </c>
      <c r="D508" s="43">
        <v>28</v>
      </c>
      <c r="E508" s="31">
        <v>0.41799999999999998</v>
      </c>
      <c r="F508" s="31">
        <v>0.373</v>
      </c>
      <c r="G508" s="31">
        <v>0.19400000000000001</v>
      </c>
      <c r="H508" s="31">
        <v>0.373</v>
      </c>
      <c r="I508" s="31">
        <v>4.4999999999999998E-2</v>
      </c>
      <c r="J508" s="31">
        <v>0.42424242400000001</v>
      </c>
      <c r="K508" s="31">
        <v>1.4999999999999999E-2</v>
      </c>
      <c r="L508" s="29">
        <f t="shared" si="7"/>
        <v>2.0913705583756346</v>
      </c>
    </row>
    <row r="509" spans="1:12" x14ac:dyDescent="0.2">
      <c r="A509">
        <v>4343</v>
      </c>
      <c r="B509" s="43">
        <v>75</v>
      </c>
      <c r="C509" s="43">
        <v>75</v>
      </c>
      <c r="D509" s="43">
        <v>25</v>
      </c>
      <c r="E509" s="31">
        <v>0.33300000000000002</v>
      </c>
      <c r="F509" s="31">
        <v>0.36</v>
      </c>
      <c r="G509" s="31">
        <v>0.307</v>
      </c>
      <c r="H509" s="31">
        <v>0.24</v>
      </c>
      <c r="I509" s="31">
        <v>9.2999999999999999E-2</v>
      </c>
      <c r="J509" s="31">
        <v>0.33333333300000001</v>
      </c>
      <c r="K509" s="31">
        <v>0</v>
      </c>
      <c r="L509" s="29">
        <f t="shared" si="7"/>
        <v>2.0659999999999998</v>
      </c>
    </row>
    <row r="510" spans="1:12" x14ac:dyDescent="0.2">
      <c r="A510">
        <v>3160</v>
      </c>
      <c r="B510" s="43">
        <v>76</v>
      </c>
      <c r="C510" s="43">
        <v>76</v>
      </c>
      <c r="D510" s="43">
        <v>21</v>
      </c>
      <c r="E510" s="31">
        <v>0.27600000000000002</v>
      </c>
      <c r="F510" s="31">
        <v>0.34200000000000003</v>
      </c>
      <c r="G510" s="31">
        <v>0.36799999999999999</v>
      </c>
      <c r="H510" s="31">
        <v>0.21099999999999999</v>
      </c>
      <c r="I510" s="31">
        <v>6.6000000000000003E-2</v>
      </c>
      <c r="J510" s="31">
        <v>0.28000000000000003</v>
      </c>
      <c r="K510" s="31">
        <v>1.2999999999999999E-2</v>
      </c>
      <c r="L510" s="29">
        <f t="shared" si="7"/>
        <v>2.0010131712259374</v>
      </c>
    </row>
    <row r="511" spans="1:12" x14ac:dyDescent="0.2">
      <c r="A511">
        <v>3567</v>
      </c>
      <c r="B511" s="43">
        <v>97</v>
      </c>
      <c r="C511" s="43">
        <v>97</v>
      </c>
      <c r="D511" s="43">
        <v>24</v>
      </c>
      <c r="E511" s="31">
        <v>0.247</v>
      </c>
      <c r="F511" s="31">
        <v>0.433</v>
      </c>
      <c r="G511" s="31">
        <v>0.32</v>
      </c>
      <c r="H511" s="31">
        <v>0.17499999999999999</v>
      </c>
      <c r="I511" s="31">
        <v>7.1999999999999995E-2</v>
      </c>
      <c r="J511" s="31">
        <v>0.24742268000000001</v>
      </c>
      <c r="K511" s="31">
        <v>0</v>
      </c>
      <c r="L511" s="29">
        <f t="shared" si="7"/>
        <v>1.8859999999999999</v>
      </c>
    </row>
    <row r="512" spans="1:12" x14ac:dyDescent="0.2">
      <c r="A512">
        <v>5473</v>
      </c>
      <c r="B512" s="43">
        <v>213</v>
      </c>
      <c r="C512" s="43">
        <v>213</v>
      </c>
      <c r="D512" s="43">
        <v>69</v>
      </c>
      <c r="E512" s="31">
        <v>0.32400000000000001</v>
      </c>
      <c r="F512" s="31">
        <v>0.40799999999999997</v>
      </c>
      <c r="G512" s="31">
        <v>0.216</v>
      </c>
      <c r="H512" s="31">
        <v>0.20200000000000001</v>
      </c>
      <c r="I512" s="31">
        <v>0.122</v>
      </c>
      <c r="J512" s="31">
        <v>0.34158415800000003</v>
      </c>
      <c r="K512" s="31">
        <v>5.1999999999999998E-2</v>
      </c>
      <c r="L512" s="29">
        <f t="shared" si="7"/>
        <v>2.0400843881856541</v>
      </c>
    </row>
    <row r="513" spans="1:12" x14ac:dyDescent="0.2">
      <c r="A513">
        <v>3584</v>
      </c>
      <c r="B513" s="43">
        <v>387</v>
      </c>
      <c r="C513" s="43">
        <v>387</v>
      </c>
      <c r="D513" s="43">
        <v>109</v>
      </c>
      <c r="E513" s="31">
        <v>0.28199999999999997</v>
      </c>
      <c r="F513" s="31">
        <v>0.23300000000000001</v>
      </c>
      <c r="G513" s="31">
        <v>0.15</v>
      </c>
      <c r="H513" s="31">
        <v>0.19400000000000001</v>
      </c>
      <c r="I513" s="31">
        <v>8.7999999999999995E-2</v>
      </c>
      <c r="J513" s="31">
        <v>0.42412451400000001</v>
      </c>
      <c r="K513" s="31">
        <v>0.33600000000000002</v>
      </c>
      <c r="L513" s="29">
        <f t="shared" si="7"/>
        <v>2.2093373493975905</v>
      </c>
    </row>
    <row r="514" spans="1:12" x14ac:dyDescent="0.2">
      <c r="A514">
        <v>4570</v>
      </c>
      <c r="B514" s="43">
        <v>392</v>
      </c>
      <c r="C514" s="43">
        <v>392</v>
      </c>
      <c r="D514" s="43">
        <v>42</v>
      </c>
      <c r="E514" s="31">
        <v>0.107</v>
      </c>
      <c r="F514" s="31">
        <v>0.17899999999999999</v>
      </c>
      <c r="G514" s="31">
        <v>0.105</v>
      </c>
      <c r="H514" s="31">
        <v>9.9000000000000005E-2</v>
      </c>
      <c r="I514" s="31">
        <v>8.0000000000000002E-3</v>
      </c>
      <c r="J514" s="31">
        <v>0.27450980400000002</v>
      </c>
      <c r="K514" s="31">
        <v>0.61</v>
      </c>
      <c r="L514" s="29">
        <f t="shared" si="7"/>
        <v>1.8410256410256411</v>
      </c>
    </row>
    <row r="515" spans="1:12" x14ac:dyDescent="0.2">
      <c r="A515">
        <v>3431</v>
      </c>
      <c r="B515" s="43">
        <v>211</v>
      </c>
      <c r="C515" s="43">
        <v>211</v>
      </c>
      <c r="D515" s="43">
        <v>60</v>
      </c>
      <c r="E515" s="31">
        <v>0.28399999999999997</v>
      </c>
      <c r="F515" s="31">
        <v>0.45</v>
      </c>
      <c r="G515" s="31">
        <v>0.251</v>
      </c>
      <c r="H515" s="31">
        <v>0.19400000000000001</v>
      </c>
      <c r="I515" s="31">
        <v>0.09</v>
      </c>
      <c r="J515" s="31">
        <v>0.28846153800000002</v>
      </c>
      <c r="K515" s="31">
        <v>1.4E-2</v>
      </c>
      <c r="L515" s="29">
        <f t="shared" ref="L515:L578" si="8">(F515+2*G515+3*H515+4*I515)/(1-K515)</f>
        <v>1.9208924949290063</v>
      </c>
    </row>
    <row r="516" spans="1:12" x14ac:dyDescent="0.2">
      <c r="A516">
        <v>3628</v>
      </c>
      <c r="B516" s="43">
        <v>54</v>
      </c>
      <c r="C516" s="43">
        <v>54</v>
      </c>
      <c r="D516" s="43">
        <v>22</v>
      </c>
      <c r="E516" s="31">
        <v>0.40699999999999997</v>
      </c>
      <c r="F516" s="31">
        <v>0.29599999999999999</v>
      </c>
      <c r="G516" s="31">
        <v>0.29599999999999999</v>
      </c>
      <c r="H516" s="31">
        <v>0.25900000000000001</v>
      </c>
      <c r="I516" s="31">
        <v>0.14799999999999999</v>
      </c>
      <c r="J516" s="31">
        <v>0.407407407</v>
      </c>
      <c r="K516" s="31">
        <v>0</v>
      </c>
      <c r="L516" s="29">
        <f t="shared" si="8"/>
        <v>2.2570000000000001</v>
      </c>
    </row>
    <row r="517" spans="1:12" x14ac:dyDescent="0.2">
      <c r="A517">
        <v>3582</v>
      </c>
      <c r="B517" s="43">
        <v>111</v>
      </c>
      <c r="C517" s="43">
        <v>111</v>
      </c>
      <c r="D517" s="43">
        <v>40</v>
      </c>
      <c r="E517" s="31">
        <v>0.36</v>
      </c>
      <c r="F517" s="31">
        <v>0.29699999999999999</v>
      </c>
      <c r="G517" s="31">
        <v>0.33300000000000002</v>
      </c>
      <c r="H517" s="31">
        <v>0.26100000000000001</v>
      </c>
      <c r="I517" s="31">
        <v>9.9000000000000005E-2</v>
      </c>
      <c r="J517" s="31">
        <v>0.36363636399999999</v>
      </c>
      <c r="K517" s="31">
        <v>8.9999999999999993E-3</v>
      </c>
      <c r="L517" s="29">
        <f t="shared" si="8"/>
        <v>2.1614530776992935</v>
      </c>
    </row>
    <row r="518" spans="1:12" x14ac:dyDescent="0.2">
      <c r="A518">
        <v>3583</v>
      </c>
      <c r="B518" s="43">
        <v>102</v>
      </c>
      <c r="C518" s="43">
        <v>102</v>
      </c>
      <c r="D518" s="43">
        <v>28</v>
      </c>
      <c r="E518" s="31">
        <v>0.27500000000000002</v>
      </c>
      <c r="F518" s="31">
        <v>0.49</v>
      </c>
      <c r="G518" s="31">
        <v>0.23499999999999999</v>
      </c>
      <c r="H518" s="31">
        <v>0.22500000000000001</v>
      </c>
      <c r="I518" s="31">
        <v>4.9000000000000002E-2</v>
      </c>
      <c r="J518" s="31">
        <v>0.27450980400000002</v>
      </c>
      <c r="K518" s="31">
        <v>0</v>
      </c>
      <c r="L518" s="29">
        <f t="shared" si="8"/>
        <v>1.831</v>
      </c>
    </row>
    <row r="519" spans="1:12" x14ac:dyDescent="0.2">
      <c r="A519">
        <v>3328</v>
      </c>
      <c r="B519" s="43">
        <v>95</v>
      </c>
      <c r="C519" s="43">
        <v>95</v>
      </c>
      <c r="D519" s="43">
        <v>29</v>
      </c>
      <c r="E519" s="31">
        <v>0.30499999999999999</v>
      </c>
      <c r="F519" s="31">
        <v>0.38900000000000001</v>
      </c>
      <c r="G519" s="31">
        <v>0.29499999999999998</v>
      </c>
      <c r="H519" s="31">
        <v>0.21099999999999999</v>
      </c>
      <c r="I519" s="31">
        <v>9.5000000000000001E-2</v>
      </c>
      <c r="J519" s="31">
        <v>0.308510638</v>
      </c>
      <c r="K519" s="31">
        <v>1.0999999999999999E-2</v>
      </c>
      <c r="L519" s="29">
        <f t="shared" si="8"/>
        <v>2.0141557128412537</v>
      </c>
    </row>
    <row r="520" spans="1:12" x14ac:dyDescent="0.2">
      <c r="A520">
        <v>2263</v>
      </c>
      <c r="E520" s="31">
        <v>0.5</v>
      </c>
      <c r="F520" s="31">
        <v>0.1</v>
      </c>
      <c r="G520" s="31">
        <v>0.4</v>
      </c>
      <c r="H520" s="31">
        <v>0.3</v>
      </c>
      <c r="I520" s="31">
        <v>0.2</v>
      </c>
      <c r="J520" s="31">
        <v>0.5</v>
      </c>
      <c r="K520" s="31">
        <v>0</v>
      </c>
      <c r="L520" s="29">
        <f t="shared" si="8"/>
        <v>2.5999999999999996</v>
      </c>
    </row>
    <row r="521" spans="1:12" x14ac:dyDescent="0.2">
      <c r="A521">
        <v>5207</v>
      </c>
      <c r="B521" s="43">
        <v>71</v>
      </c>
      <c r="C521" s="43">
        <v>71</v>
      </c>
      <c r="D521" s="43">
        <v>44</v>
      </c>
      <c r="E521" s="31">
        <v>0.62</v>
      </c>
      <c r="F521" s="31">
        <v>0.155</v>
      </c>
      <c r="G521" s="31">
        <v>0.183</v>
      </c>
      <c r="H521" s="31">
        <v>0.36599999999999999</v>
      </c>
      <c r="I521" s="31">
        <v>0.254</v>
      </c>
      <c r="J521" s="31">
        <v>0.64705882400000003</v>
      </c>
      <c r="K521" s="31">
        <v>4.2000000000000003E-2</v>
      </c>
      <c r="L521" s="29">
        <f t="shared" si="8"/>
        <v>2.7505219206680582</v>
      </c>
    </row>
    <row r="522" spans="1:12" x14ac:dyDescent="0.2">
      <c r="A522">
        <v>2458</v>
      </c>
      <c r="B522" s="43">
        <v>63</v>
      </c>
      <c r="C522" s="43">
        <v>63</v>
      </c>
      <c r="D522" s="43">
        <v>41</v>
      </c>
      <c r="E522" s="31">
        <v>0.65100000000000002</v>
      </c>
      <c r="F522" s="31">
        <v>0.17499999999999999</v>
      </c>
      <c r="G522" s="31">
        <v>0.17499999999999999</v>
      </c>
      <c r="H522" s="31">
        <v>0.33300000000000002</v>
      </c>
      <c r="I522" s="31">
        <v>0.317</v>
      </c>
      <c r="J522" s="31">
        <v>0.65079365099999997</v>
      </c>
      <c r="K522" s="31">
        <v>0</v>
      </c>
      <c r="L522" s="29">
        <f t="shared" si="8"/>
        <v>2.7919999999999998</v>
      </c>
    </row>
    <row r="523" spans="1:12" x14ac:dyDescent="0.2">
      <c r="A523">
        <v>2607</v>
      </c>
      <c r="B523" s="43">
        <v>71</v>
      </c>
      <c r="C523" s="43">
        <v>71</v>
      </c>
      <c r="D523" s="43">
        <v>37</v>
      </c>
      <c r="E523" s="31">
        <v>0.52100000000000002</v>
      </c>
      <c r="F523" s="31">
        <v>0.155</v>
      </c>
      <c r="G523" s="31">
        <v>0.32400000000000001</v>
      </c>
      <c r="H523" s="31">
        <v>0.38</v>
      </c>
      <c r="I523" s="31">
        <v>0.14099999999999999</v>
      </c>
      <c r="J523" s="31">
        <v>0.52112676099999999</v>
      </c>
      <c r="K523" s="31">
        <v>0</v>
      </c>
      <c r="L523" s="29">
        <f t="shared" si="8"/>
        <v>2.5070000000000001</v>
      </c>
    </row>
    <row r="524" spans="1:12" x14ac:dyDescent="0.2">
      <c r="A524">
        <v>4482</v>
      </c>
      <c r="B524" s="43">
        <v>74</v>
      </c>
      <c r="C524" s="43">
        <v>74</v>
      </c>
      <c r="D524" s="43">
        <v>24</v>
      </c>
      <c r="E524" s="31">
        <v>0.32400000000000001</v>
      </c>
      <c r="F524" s="31">
        <v>0.378</v>
      </c>
      <c r="G524" s="31">
        <v>0.28399999999999997</v>
      </c>
      <c r="H524" s="31">
        <v>0.216</v>
      </c>
      <c r="I524" s="31">
        <v>0.108</v>
      </c>
      <c r="J524" s="31">
        <v>0.32876712299999999</v>
      </c>
      <c r="K524" s="31">
        <v>1.4E-2</v>
      </c>
      <c r="L524" s="29">
        <f t="shared" si="8"/>
        <v>2.0547667342799185</v>
      </c>
    </row>
    <row r="525" spans="1:12" x14ac:dyDescent="0.2">
      <c r="A525">
        <v>2488</v>
      </c>
      <c r="B525" s="43">
        <v>303</v>
      </c>
      <c r="C525" s="43">
        <v>303</v>
      </c>
      <c r="D525" s="43">
        <v>158</v>
      </c>
      <c r="E525" s="31">
        <v>0.52100000000000002</v>
      </c>
      <c r="F525" s="31">
        <v>0.20100000000000001</v>
      </c>
      <c r="G525" s="31">
        <v>0.17499999999999999</v>
      </c>
      <c r="H525" s="31">
        <v>0.36599999999999999</v>
      </c>
      <c r="I525" s="31">
        <v>0.155</v>
      </c>
      <c r="J525" s="31">
        <v>0.58088235300000002</v>
      </c>
      <c r="K525" s="31">
        <v>0.10199999999999999</v>
      </c>
      <c r="L525" s="29">
        <f t="shared" si="8"/>
        <v>2.5267260579064583</v>
      </c>
    </row>
    <row r="526" spans="1:12" x14ac:dyDescent="0.2">
      <c r="A526">
        <v>4554</v>
      </c>
      <c r="B526" s="43">
        <v>144</v>
      </c>
      <c r="C526" s="43">
        <v>144</v>
      </c>
      <c r="D526" s="43">
        <v>61</v>
      </c>
      <c r="E526" s="31">
        <v>0.42399999999999999</v>
      </c>
      <c r="F526" s="31">
        <v>0.33300000000000002</v>
      </c>
      <c r="G526" s="31">
        <v>0.23599999999999999</v>
      </c>
      <c r="H526" s="31">
        <v>0.28499999999999998</v>
      </c>
      <c r="I526" s="31">
        <v>0.13900000000000001</v>
      </c>
      <c r="J526" s="31">
        <v>0.42657342700000001</v>
      </c>
      <c r="K526" s="31">
        <v>7.0000000000000001E-3</v>
      </c>
      <c r="L526" s="29">
        <f t="shared" si="8"/>
        <v>2.2316213494461232</v>
      </c>
    </row>
    <row r="527" spans="1:12" x14ac:dyDescent="0.2">
      <c r="A527">
        <v>4130</v>
      </c>
      <c r="B527" s="43">
        <v>69</v>
      </c>
      <c r="C527" s="43">
        <v>69</v>
      </c>
      <c r="D527" s="43">
        <v>30</v>
      </c>
      <c r="E527" s="31">
        <v>0.435</v>
      </c>
      <c r="F527" s="31">
        <v>0.217</v>
      </c>
      <c r="G527" s="31">
        <v>0.34799999999999998</v>
      </c>
      <c r="H527" s="31">
        <v>0.31900000000000001</v>
      </c>
      <c r="I527" s="31">
        <v>0.11600000000000001</v>
      </c>
      <c r="J527" s="31">
        <v>0.43478260899999999</v>
      </c>
      <c r="K527" s="31">
        <v>0</v>
      </c>
      <c r="L527" s="29">
        <f t="shared" si="8"/>
        <v>2.3340000000000001</v>
      </c>
    </row>
    <row r="528" spans="1:12" x14ac:dyDescent="0.2">
      <c r="A528">
        <v>3762</v>
      </c>
      <c r="B528" s="43">
        <v>199</v>
      </c>
      <c r="C528" s="43">
        <v>199</v>
      </c>
      <c r="D528" s="43">
        <v>99</v>
      </c>
      <c r="E528" s="31">
        <v>0.497</v>
      </c>
      <c r="F528" s="31">
        <v>0.21099999999999999</v>
      </c>
      <c r="G528" s="31">
        <v>0.29099999999999998</v>
      </c>
      <c r="H528" s="31">
        <v>0.29599999999999999</v>
      </c>
      <c r="I528" s="31">
        <v>0.20100000000000001</v>
      </c>
      <c r="J528" s="31">
        <v>0.49748743699999998</v>
      </c>
      <c r="K528" s="31">
        <v>0</v>
      </c>
      <c r="L528" s="29">
        <f t="shared" si="8"/>
        <v>2.4849999999999999</v>
      </c>
    </row>
    <row r="529" spans="1:12" x14ac:dyDescent="0.2">
      <c r="A529">
        <v>4582</v>
      </c>
      <c r="B529" s="43">
        <v>267</v>
      </c>
      <c r="C529" s="43">
        <v>267</v>
      </c>
      <c r="D529" s="43">
        <v>93</v>
      </c>
      <c r="E529" s="31">
        <v>0.34799999999999998</v>
      </c>
      <c r="F529" s="31">
        <v>0.39700000000000002</v>
      </c>
      <c r="G529" s="31">
        <v>0.251</v>
      </c>
      <c r="H529" s="31">
        <v>0.22500000000000001</v>
      </c>
      <c r="I529" s="31">
        <v>0.124</v>
      </c>
      <c r="J529" s="31">
        <v>0.34962406000000001</v>
      </c>
      <c r="K529" s="31">
        <v>4.0000000000000001E-3</v>
      </c>
      <c r="L529" s="29">
        <f t="shared" si="8"/>
        <v>2.0783132530120483</v>
      </c>
    </row>
    <row r="530" spans="1:12" x14ac:dyDescent="0.2">
      <c r="A530">
        <v>2809</v>
      </c>
      <c r="B530" s="43">
        <v>140</v>
      </c>
      <c r="C530" s="43">
        <v>140</v>
      </c>
      <c r="D530" s="43">
        <v>63</v>
      </c>
      <c r="E530" s="31">
        <v>0.45</v>
      </c>
      <c r="F530" s="31">
        <v>0.3</v>
      </c>
      <c r="G530" s="31">
        <v>0.24299999999999999</v>
      </c>
      <c r="H530" s="31">
        <v>0.3</v>
      </c>
      <c r="I530" s="31">
        <v>0.15</v>
      </c>
      <c r="J530" s="31">
        <v>0.45323741000000001</v>
      </c>
      <c r="K530" s="31">
        <v>7.0000000000000001E-3</v>
      </c>
      <c r="L530" s="29">
        <f t="shared" si="8"/>
        <v>2.3021148036253778</v>
      </c>
    </row>
    <row r="531" spans="1:12" x14ac:dyDescent="0.2">
      <c r="A531">
        <v>2773</v>
      </c>
      <c r="B531" s="43">
        <v>270</v>
      </c>
      <c r="C531" s="43">
        <v>270</v>
      </c>
      <c r="D531" s="43">
        <v>100</v>
      </c>
      <c r="E531" s="31">
        <v>0.37</v>
      </c>
      <c r="F531" s="31">
        <v>0.28499999999999998</v>
      </c>
      <c r="G531" s="31">
        <v>0.16300000000000001</v>
      </c>
      <c r="H531" s="31">
        <v>0.28899999999999998</v>
      </c>
      <c r="I531" s="31">
        <v>8.1000000000000003E-2</v>
      </c>
      <c r="J531" s="31">
        <v>0.45248868799999997</v>
      </c>
      <c r="K531" s="31">
        <v>0.18099999999999999</v>
      </c>
      <c r="L531" s="29">
        <f t="shared" si="8"/>
        <v>2.2002442002442004</v>
      </c>
    </row>
    <row r="532" spans="1:12" x14ac:dyDescent="0.2">
      <c r="A532">
        <v>4557</v>
      </c>
      <c r="B532" s="43">
        <v>143</v>
      </c>
      <c r="C532" s="43">
        <v>143</v>
      </c>
      <c r="D532" s="43">
        <v>74</v>
      </c>
      <c r="E532" s="31">
        <v>0.51700000000000002</v>
      </c>
      <c r="F532" s="31">
        <v>0.23799999999999999</v>
      </c>
      <c r="G532" s="31">
        <v>0.23799999999999999</v>
      </c>
      <c r="H532" s="31">
        <v>0.33600000000000002</v>
      </c>
      <c r="I532" s="31">
        <v>0.182</v>
      </c>
      <c r="J532" s="31">
        <v>0.52112676099999999</v>
      </c>
      <c r="K532" s="31">
        <v>7.0000000000000001E-3</v>
      </c>
      <c r="L532" s="29">
        <f t="shared" si="8"/>
        <v>2.4672708962739178</v>
      </c>
    </row>
    <row r="533" spans="1:12" x14ac:dyDescent="0.2">
      <c r="A533">
        <v>3078</v>
      </c>
      <c r="B533" s="43">
        <v>74</v>
      </c>
      <c r="C533" s="43">
        <v>74</v>
      </c>
      <c r="D533" s="43">
        <v>22</v>
      </c>
      <c r="E533" s="31">
        <v>0.29699999999999999</v>
      </c>
      <c r="F533" s="31">
        <v>0.432</v>
      </c>
      <c r="G533" s="31">
        <v>0.25700000000000001</v>
      </c>
      <c r="H533" s="31">
        <v>0.25700000000000001</v>
      </c>
      <c r="I533" s="31">
        <v>4.1000000000000002E-2</v>
      </c>
      <c r="J533" s="31">
        <v>0.30136986300000002</v>
      </c>
      <c r="K533" s="31">
        <v>1.4E-2</v>
      </c>
      <c r="L533" s="29">
        <f t="shared" si="8"/>
        <v>1.9077079107505071</v>
      </c>
    </row>
    <row r="534" spans="1:12" x14ac:dyDescent="0.2">
      <c r="A534">
        <v>4031</v>
      </c>
      <c r="B534" s="43">
        <v>70</v>
      </c>
      <c r="C534" s="43">
        <v>70</v>
      </c>
      <c r="D534" s="43">
        <v>26</v>
      </c>
      <c r="E534" s="31">
        <v>0.371</v>
      </c>
      <c r="F534" s="31">
        <v>0.34300000000000003</v>
      </c>
      <c r="G534" s="31">
        <v>0.25700000000000001</v>
      </c>
      <c r="H534" s="31">
        <v>0.24299999999999999</v>
      </c>
      <c r="I534" s="31">
        <v>0.129</v>
      </c>
      <c r="J534" s="31">
        <v>0.382352941</v>
      </c>
      <c r="K534" s="31">
        <v>2.9000000000000001E-2</v>
      </c>
      <c r="L534" s="29">
        <f t="shared" si="8"/>
        <v>2.164778578784758</v>
      </c>
    </row>
    <row r="535" spans="1:12" x14ac:dyDescent="0.2">
      <c r="A535">
        <v>2367</v>
      </c>
      <c r="B535" s="43">
        <v>80</v>
      </c>
      <c r="C535" s="43">
        <v>80</v>
      </c>
      <c r="D535" s="43">
        <v>13</v>
      </c>
      <c r="E535" s="31">
        <v>0.16300000000000001</v>
      </c>
      <c r="F535" s="31">
        <v>0.375</v>
      </c>
      <c r="G535" s="31">
        <v>0.22500000000000001</v>
      </c>
      <c r="H535" s="31">
        <v>0.16300000000000001</v>
      </c>
      <c r="I535" s="31">
        <v>0</v>
      </c>
      <c r="J535" s="31">
        <v>0.21311475399999999</v>
      </c>
      <c r="K535" s="31">
        <v>0.23799999999999999</v>
      </c>
      <c r="L535" s="29">
        <f t="shared" si="8"/>
        <v>1.7244094488188977</v>
      </c>
    </row>
    <row r="536" spans="1:12" x14ac:dyDescent="0.2">
      <c r="A536">
        <v>3180</v>
      </c>
      <c r="B536" s="43">
        <v>101</v>
      </c>
      <c r="C536" s="43">
        <v>101</v>
      </c>
      <c r="D536" s="43">
        <v>36</v>
      </c>
      <c r="E536" s="31">
        <v>0.35599999999999998</v>
      </c>
      <c r="F536" s="31">
        <v>0.42599999999999999</v>
      </c>
      <c r="G536" s="31">
        <v>0.218</v>
      </c>
      <c r="H536" s="31">
        <v>0.188</v>
      </c>
      <c r="I536" s="31">
        <v>0.16800000000000001</v>
      </c>
      <c r="J536" s="31">
        <v>0.356435644</v>
      </c>
      <c r="K536" s="31">
        <v>0</v>
      </c>
      <c r="L536" s="29">
        <f t="shared" si="8"/>
        <v>2.0980000000000003</v>
      </c>
    </row>
    <row r="537" spans="1:12" x14ac:dyDescent="0.2">
      <c r="A537">
        <v>2398</v>
      </c>
      <c r="B537" s="43">
        <v>62</v>
      </c>
      <c r="C537" s="43">
        <v>62</v>
      </c>
      <c r="D537" s="43">
        <v>30</v>
      </c>
      <c r="E537" s="31">
        <v>0.48399999999999999</v>
      </c>
      <c r="F537" s="31">
        <v>0.19400000000000001</v>
      </c>
      <c r="G537" s="31">
        <v>0.30599999999999999</v>
      </c>
      <c r="H537" s="31">
        <v>0.38700000000000001</v>
      </c>
      <c r="I537" s="31">
        <v>9.7000000000000003E-2</v>
      </c>
      <c r="J537" s="31">
        <v>0.49180327899999998</v>
      </c>
      <c r="K537" s="31">
        <v>1.6E-2</v>
      </c>
      <c r="L537" s="29">
        <f t="shared" si="8"/>
        <v>2.3932926829268295</v>
      </c>
    </row>
    <row r="538" spans="1:12" x14ac:dyDescent="0.2">
      <c r="A538">
        <v>3301</v>
      </c>
      <c r="B538" s="43">
        <v>66</v>
      </c>
      <c r="C538" s="43">
        <v>66</v>
      </c>
      <c r="D538" s="43">
        <v>17</v>
      </c>
      <c r="E538" s="31">
        <v>0.25800000000000001</v>
      </c>
      <c r="F538" s="31">
        <v>0.439</v>
      </c>
      <c r="G538" s="31">
        <v>0.27300000000000002</v>
      </c>
      <c r="H538" s="31">
        <v>0.19700000000000001</v>
      </c>
      <c r="I538" s="31">
        <v>6.0999999999999999E-2</v>
      </c>
      <c r="J538" s="31">
        <v>0.265625</v>
      </c>
      <c r="K538" s="31">
        <v>0.03</v>
      </c>
      <c r="L538" s="29">
        <f t="shared" si="8"/>
        <v>1.8762886597938147</v>
      </c>
    </row>
    <row r="539" spans="1:12" x14ac:dyDescent="0.2">
      <c r="A539">
        <v>2257</v>
      </c>
      <c r="B539" s="43">
        <v>78</v>
      </c>
      <c r="C539" s="43">
        <v>78</v>
      </c>
      <c r="D539" s="43">
        <v>31</v>
      </c>
      <c r="E539" s="31">
        <v>0.39700000000000002</v>
      </c>
      <c r="F539" s="31">
        <v>0.32100000000000001</v>
      </c>
      <c r="G539" s="31">
        <v>0.28199999999999997</v>
      </c>
      <c r="H539" s="31">
        <v>0.34599999999999997</v>
      </c>
      <c r="I539" s="31">
        <v>5.0999999999999997E-2</v>
      </c>
      <c r="J539" s="31">
        <v>0.39743589699999998</v>
      </c>
      <c r="K539" s="31">
        <v>0</v>
      </c>
      <c r="L539" s="29">
        <f t="shared" si="8"/>
        <v>2.1269999999999998</v>
      </c>
    </row>
    <row r="540" spans="1:12" x14ac:dyDescent="0.2">
      <c r="A540">
        <v>3532</v>
      </c>
      <c r="B540" s="43">
        <v>72</v>
      </c>
      <c r="C540" s="43">
        <v>72</v>
      </c>
      <c r="D540" s="43">
        <v>12</v>
      </c>
      <c r="E540" s="31">
        <v>0.16700000000000001</v>
      </c>
      <c r="F540" s="31">
        <v>0.5</v>
      </c>
      <c r="G540" s="31">
        <v>0.33300000000000002</v>
      </c>
      <c r="H540" s="31">
        <v>0.125</v>
      </c>
      <c r="I540" s="31">
        <v>4.2000000000000003E-2</v>
      </c>
      <c r="J540" s="31">
        <v>0.16666666699999999</v>
      </c>
      <c r="K540" s="31">
        <v>0</v>
      </c>
      <c r="L540" s="29">
        <f t="shared" si="8"/>
        <v>1.7089999999999999</v>
      </c>
    </row>
    <row r="541" spans="1:12" x14ac:dyDescent="0.2">
      <c r="A541">
        <v>2876</v>
      </c>
      <c r="B541" s="43">
        <v>256</v>
      </c>
      <c r="C541" s="43">
        <v>256</v>
      </c>
      <c r="D541" s="43">
        <v>88</v>
      </c>
      <c r="E541" s="31">
        <v>0.34399999999999997</v>
      </c>
      <c r="F541" s="31">
        <v>0.25800000000000001</v>
      </c>
      <c r="G541" s="31">
        <v>0.16400000000000001</v>
      </c>
      <c r="H541" s="31">
        <v>0.28499999999999998</v>
      </c>
      <c r="I541" s="31">
        <v>5.8999999999999997E-2</v>
      </c>
      <c r="J541" s="31">
        <v>0.44897959199999998</v>
      </c>
      <c r="K541" s="31">
        <v>0.23400000000000001</v>
      </c>
      <c r="L541" s="29">
        <f t="shared" si="8"/>
        <v>2.1892950391644908</v>
      </c>
    </row>
    <row r="542" spans="1:12" x14ac:dyDescent="0.2">
      <c r="A542">
        <v>4063</v>
      </c>
      <c r="B542" s="43">
        <v>47</v>
      </c>
      <c r="C542" s="43">
        <v>47</v>
      </c>
      <c r="D542" s="43">
        <v>5</v>
      </c>
      <c r="E542" s="31">
        <v>0.106</v>
      </c>
      <c r="F542" s="31">
        <v>0.106</v>
      </c>
      <c r="G542" s="31">
        <v>0.128</v>
      </c>
      <c r="H542" s="31">
        <v>0.106</v>
      </c>
      <c r="I542" s="31">
        <v>0</v>
      </c>
      <c r="J542" s="31">
        <v>0.3125</v>
      </c>
      <c r="K542" s="31">
        <v>0.66</v>
      </c>
      <c r="L542" s="29">
        <f t="shared" si="8"/>
        <v>2</v>
      </c>
    </row>
    <row r="543" spans="1:12" x14ac:dyDescent="0.2">
      <c r="A543">
        <v>3000</v>
      </c>
      <c r="B543" s="43">
        <v>80</v>
      </c>
      <c r="C543" s="43">
        <v>80</v>
      </c>
      <c r="D543" s="43">
        <v>25</v>
      </c>
      <c r="E543" s="31">
        <v>0.313</v>
      </c>
      <c r="F543" s="31">
        <v>0.438</v>
      </c>
      <c r="G543" s="31">
        <v>0.21299999999999999</v>
      </c>
      <c r="H543" s="31">
        <v>0.23799999999999999</v>
      </c>
      <c r="I543" s="31">
        <v>7.4999999999999997E-2</v>
      </c>
      <c r="J543" s="31">
        <v>0.32467532500000001</v>
      </c>
      <c r="K543" s="31">
        <v>3.7999999999999999E-2</v>
      </c>
      <c r="L543" s="29">
        <f t="shared" si="8"/>
        <v>1.9521829521829521</v>
      </c>
    </row>
    <row r="544" spans="1:12" x14ac:dyDescent="0.2">
      <c r="A544">
        <v>2945</v>
      </c>
      <c r="B544" s="43">
        <v>77</v>
      </c>
      <c r="C544" s="43">
        <v>77</v>
      </c>
      <c r="D544" s="43">
        <v>37</v>
      </c>
      <c r="E544" s="31">
        <v>0.48099999999999998</v>
      </c>
      <c r="F544" s="31">
        <v>0.20799999999999999</v>
      </c>
      <c r="G544" s="31">
        <v>0.28599999999999998</v>
      </c>
      <c r="H544" s="31">
        <v>0.33800000000000002</v>
      </c>
      <c r="I544" s="31">
        <v>0.14299999999999999</v>
      </c>
      <c r="J544" s="31">
        <v>0.49333333299999999</v>
      </c>
      <c r="K544" s="31">
        <v>2.5999999999999999E-2</v>
      </c>
      <c r="L544" s="29">
        <f t="shared" si="8"/>
        <v>2.4291581108829572</v>
      </c>
    </row>
    <row r="545" spans="1:12" x14ac:dyDescent="0.2">
      <c r="A545">
        <v>2340</v>
      </c>
      <c r="B545" s="43">
        <v>103</v>
      </c>
      <c r="C545" s="43">
        <v>103</v>
      </c>
      <c r="D545" s="43">
        <v>41</v>
      </c>
      <c r="E545" s="31">
        <v>0.39800000000000002</v>
      </c>
      <c r="F545" s="31">
        <v>0.27200000000000002</v>
      </c>
      <c r="G545" s="31">
        <v>0.32</v>
      </c>
      <c r="H545" s="31">
        <v>0.33</v>
      </c>
      <c r="I545" s="31">
        <v>6.8000000000000005E-2</v>
      </c>
      <c r="J545" s="31">
        <v>0.40196078400000002</v>
      </c>
      <c r="K545" s="31">
        <v>0.01</v>
      </c>
      <c r="L545" s="29">
        <f t="shared" si="8"/>
        <v>2.1959595959595966</v>
      </c>
    </row>
    <row r="546" spans="1:12" x14ac:dyDescent="0.2">
      <c r="A546">
        <v>3300</v>
      </c>
      <c r="B546" s="43">
        <v>314</v>
      </c>
      <c r="C546" s="43">
        <v>314</v>
      </c>
      <c r="D546" s="43">
        <v>169</v>
      </c>
      <c r="E546" s="31">
        <v>0.53800000000000003</v>
      </c>
      <c r="F546" s="31">
        <v>0.252</v>
      </c>
      <c r="G546" s="31">
        <v>0.19700000000000001</v>
      </c>
      <c r="H546" s="31">
        <v>0.28699999999999998</v>
      </c>
      <c r="I546" s="31">
        <v>0.252</v>
      </c>
      <c r="J546" s="31">
        <v>0.54516129000000002</v>
      </c>
      <c r="K546" s="31">
        <v>1.2999999999999999E-2</v>
      </c>
      <c r="L546" s="29">
        <f t="shared" si="8"/>
        <v>2.5481256332320164</v>
      </c>
    </row>
    <row r="547" spans="1:12" x14ac:dyDescent="0.2">
      <c r="A547">
        <v>3401</v>
      </c>
      <c r="B547" s="43">
        <v>277</v>
      </c>
      <c r="C547" s="43">
        <v>277</v>
      </c>
      <c r="D547" s="43">
        <v>98</v>
      </c>
      <c r="E547" s="31">
        <v>0.35399999999999998</v>
      </c>
      <c r="F547" s="31">
        <v>0.40799999999999997</v>
      </c>
      <c r="G547" s="31">
        <v>0.188</v>
      </c>
      <c r="H547" s="31">
        <v>0.24199999999999999</v>
      </c>
      <c r="I547" s="31">
        <v>0.112</v>
      </c>
      <c r="J547" s="31">
        <v>0.37262357400000001</v>
      </c>
      <c r="K547" s="31">
        <v>5.0999999999999997E-2</v>
      </c>
      <c r="L547" s="29">
        <f t="shared" si="8"/>
        <v>2.0632244467860907</v>
      </c>
    </row>
    <row r="548" spans="1:12" x14ac:dyDescent="0.2">
      <c r="A548">
        <v>3648</v>
      </c>
      <c r="B548" s="43">
        <v>197</v>
      </c>
      <c r="C548" s="43">
        <v>197</v>
      </c>
      <c r="D548" s="43">
        <v>47</v>
      </c>
      <c r="E548" s="31">
        <v>0.23899999999999999</v>
      </c>
      <c r="F548" s="31">
        <v>0.376</v>
      </c>
      <c r="G548" s="31">
        <v>0.16800000000000001</v>
      </c>
      <c r="H548" s="31">
        <v>0.21299999999999999</v>
      </c>
      <c r="I548" s="31">
        <v>2.5000000000000001E-2</v>
      </c>
      <c r="J548" s="31">
        <v>0.30519480500000001</v>
      </c>
      <c r="K548" s="31">
        <v>0.218</v>
      </c>
      <c r="L548" s="29">
        <f t="shared" si="8"/>
        <v>1.8554987212276215</v>
      </c>
    </row>
    <row r="549" spans="1:12" x14ac:dyDescent="0.2">
      <c r="A549">
        <v>3794</v>
      </c>
      <c r="B549" s="43">
        <v>73</v>
      </c>
      <c r="C549" s="43">
        <v>73</v>
      </c>
      <c r="D549" s="43">
        <v>47</v>
      </c>
      <c r="E549" s="31">
        <v>0.64400000000000002</v>
      </c>
      <c r="F549" s="31">
        <v>0.17799999999999999</v>
      </c>
      <c r="G549" s="31">
        <v>0.16400000000000001</v>
      </c>
      <c r="H549" s="31">
        <v>0.38400000000000001</v>
      </c>
      <c r="I549" s="31">
        <v>0.26</v>
      </c>
      <c r="J549" s="31">
        <v>0.65277777800000003</v>
      </c>
      <c r="K549" s="31">
        <v>1.4E-2</v>
      </c>
      <c r="L549" s="29">
        <f t="shared" si="8"/>
        <v>2.7363083164300206</v>
      </c>
    </row>
    <row r="550" spans="1:12" x14ac:dyDescent="0.2">
      <c r="A550">
        <v>3192</v>
      </c>
      <c r="B550" s="43">
        <v>74</v>
      </c>
      <c r="C550" s="43">
        <v>74</v>
      </c>
      <c r="D550" s="43">
        <v>49</v>
      </c>
      <c r="E550" s="31">
        <v>0.66200000000000003</v>
      </c>
      <c r="F550" s="31">
        <v>0.16200000000000001</v>
      </c>
      <c r="G550" s="31">
        <v>0.122</v>
      </c>
      <c r="H550" s="31">
        <v>0.51400000000000001</v>
      </c>
      <c r="I550" s="31">
        <v>0.14899999999999999</v>
      </c>
      <c r="J550" s="31">
        <v>0.7</v>
      </c>
      <c r="K550" s="31">
        <v>5.3999999999999999E-2</v>
      </c>
      <c r="L550" s="29">
        <f t="shared" si="8"/>
        <v>2.6892177589852011</v>
      </c>
    </row>
    <row r="551" spans="1:12" x14ac:dyDescent="0.2">
      <c r="A551">
        <v>4593</v>
      </c>
      <c r="B551" s="43">
        <v>72</v>
      </c>
      <c r="C551" s="43">
        <v>72</v>
      </c>
      <c r="D551" s="43">
        <v>47</v>
      </c>
      <c r="E551" s="31">
        <v>0.65300000000000002</v>
      </c>
      <c r="F551" s="31">
        <v>0.125</v>
      </c>
      <c r="G551" s="31">
        <v>0.19400000000000001</v>
      </c>
      <c r="H551" s="31">
        <v>0.41699999999999998</v>
      </c>
      <c r="I551" s="31">
        <v>0.23599999999999999</v>
      </c>
      <c r="J551" s="31">
        <v>0.67142857099999997</v>
      </c>
      <c r="K551" s="31">
        <v>2.8000000000000001E-2</v>
      </c>
      <c r="L551" s="29">
        <f t="shared" si="8"/>
        <v>2.7860082304526745</v>
      </c>
    </row>
    <row r="552" spans="1:12" x14ac:dyDescent="0.2">
      <c r="A552">
        <v>2895</v>
      </c>
      <c r="B552" s="43">
        <v>11</v>
      </c>
      <c r="C552" s="43">
        <v>11</v>
      </c>
      <c r="D552" s="43">
        <v>7</v>
      </c>
      <c r="E552" s="31">
        <v>0.63600000000000001</v>
      </c>
      <c r="F552" s="31">
        <v>0.182</v>
      </c>
      <c r="G552" s="31">
        <v>0.182</v>
      </c>
      <c r="H552" s="31">
        <v>0.36399999999999999</v>
      </c>
      <c r="I552" s="31">
        <v>0.27300000000000002</v>
      </c>
      <c r="J552" s="31">
        <v>0.63636363600000001</v>
      </c>
      <c r="K552" s="31">
        <v>0</v>
      </c>
      <c r="L552" s="29">
        <f t="shared" si="8"/>
        <v>2.7300000000000004</v>
      </c>
    </row>
    <row r="553" spans="1:12" x14ac:dyDescent="0.2">
      <c r="A553">
        <v>3048</v>
      </c>
      <c r="E553" s="31">
        <v>0.6</v>
      </c>
      <c r="F553" s="31">
        <v>0.15</v>
      </c>
      <c r="G553" s="31">
        <v>0.25</v>
      </c>
      <c r="H553" s="31">
        <v>0.4</v>
      </c>
      <c r="I553" s="31">
        <v>0.2</v>
      </c>
      <c r="J553" s="31">
        <v>0.6</v>
      </c>
      <c r="K553" s="31">
        <v>0</v>
      </c>
      <c r="L553" s="29">
        <f t="shared" si="8"/>
        <v>2.6500000000000004</v>
      </c>
    </row>
    <row r="554" spans="1:12" x14ac:dyDescent="0.2">
      <c r="A554">
        <v>2856</v>
      </c>
      <c r="B554" s="43">
        <v>64</v>
      </c>
      <c r="C554" s="43">
        <v>64</v>
      </c>
      <c r="D554" s="43">
        <v>44</v>
      </c>
      <c r="E554" s="31">
        <v>0.68799999999999994</v>
      </c>
      <c r="F554" s="31">
        <v>0.17199999999999999</v>
      </c>
      <c r="G554" s="31">
        <v>0.125</v>
      </c>
      <c r="H554" s="31">
        <v>0.54700000000000004</v>
      </c>
      <c r="I554" s="31">
        <v>0.14099999999999999</v>
      </c>
      <c r="J554" s="31">
        <v>0.69841269800000005</v>
      </c>
      <c r="K554" s="31">
        <v>1.6E-2</v>
      </c>
      <c r="L554" s="29">
        <f t="shared" si="8"/>
        <v>2.6697154471544717</v>
      </c>
    </row>
    <row r="555" spans="1:12" x14ac:dyDescent="0.2">
      <c r="A555">
        <v>3393</v>
      </c>
      <c r="B555" s="43">
        <v>93</v>
      </c>
      <c r="C555" s="43">
        <v>93</v>
      </c>
      <c r="D555" s="43">
        <v>34</v>
      </c>
      <c r="E555" s="31">
        <v>0.36599999999999999</v>
      </c>
      <c r="F555" s="31">
        <v>0.28000000000000003</v>
      </c>
      <c r="G555" s="31">
        <v>0.28000000000000003</v>
      </c>
      <c r="H555" s="31">
        <v>0.28000000000000003</v>
      </c>
      <c r="I555" s="31">
        <v>8.5999999999999993E-2</v>
      </c>
      <c r="J555" s="31">
        <v>0.39534883700000001</v>
      </c>
      <c r="K555" s="31">
        <v>7.4999999999999997E-2</v>
      </c>
      <c r="L555" s="29">
        <f t="shared" si="8"/>
        <v>2.188108108108108</v>
      </c>
    </row>
    <row r="556" spans="1:12" x14ac:dyDescent="0.2">
      <c r="A556">
        <v>2802</v>
      </c>
      <c r="E556" s="31">
        <v>0.2</v>
      </c>
      <c r="F556" s="31">
        <v>0.47299999999999998</v>
      </c>
      <c r="G556" s="31">
        <v>0.32700000000000001</v>
      </c>
      <c r="H556" s="31">
        <v>0.16400000000000001</v>
      </c>
      <c r="I556" s="31">
        <v>3.5999999999999997E-2</v>
      </c>
      <c r="J556" s="31">
        <v>0.2</v>
      </c>
      <c r="K556" s="31">
        <v>0</v>
      </c>
      <c r="L556" s="29">
        <f t="shared" si="8"/>
        <v>1.7629999999999999</v>
      </c>
    </row>
    <row r="557" spans="1:12" x14ac:dyDescent="0.2">
      <c r="A557">
        <v>2801</v>
      </c>
      <c r="B557" s="43">
        <v>106</v>
      </c>
      <c r="C557" s="43">
        <v>106</v>
      </c>
      <c r="D557" s="43">
        <v>23</v>
      </c>
      <c r="E557" s="31">
        <v>0.217</v>
      </c>
      <c r="F557" s="31">
        <v>0.45300000000000001</v>
      </c>
      <c r="G557" s="31">
        <v>0.28299999999999997</v>
      </c>
      <c r="H557" s="31">
        <v>0.14199999999999999</v>
      </c>
      <c r="I557" s="31">
        <v>7.4999999999999997E-2</v>
      </c>
      <c r="J557" s="31">
        <v>0.22772277199999999</v>
      </c>
      <c r="K557" s="31">
        <v>4.7E-2</v>
      </c>
      <c r="L557" s="29">
        <f t="shared" si="8"/>
        <v>1.8310598111227701</v>
      </c>
    </row>
    <row r="558" spans="1:12" x14ac:dyDescent="0.2">
      <c r="A558">
        <v>1776</v>
      </c>
      <c r="B558" s="43">
        <v>10</v>
      </c>
      <c r="C558" s="43">
        <v>10</v>
      </c>
      <c r="D558" s="43">
        <v>2</v>
      </c>
      <c r="E558" s="31">
        <v>0.2</v>
      </c>
      <c r="F558" s="31">
        <v>0.5</v>
      </c>
      <c r="G558" s="31">
        <v>0.2</v>
      </c>
      <c r="H558" s="31">
        <v>0.2</v>
      </c>
      <c r="I558" s="31">
        <v>0</v>
      </c>
      <c r="J558" s="31">
        <v>0.222222222</v>
      </c>
      <c r="K558" s="31">
        <v>0.1</v>
      </c>
      <c r="L558" s="29">
        <f t="shared" si="8"/>
        <v>1.6666666666666665</v>
      </c>
    </row>
    <row r="559" spans="1:12" x14ac:dyDescent="0.2">
      <c r="A559">
        <v>2555</v>
      </c>
      <c r="B559" s="43">
        <v>231</v>
      </c>
      <c r="C559" s="43">
        <v>231</v>
      </c>
      <c r="D559" s="43">
        <v>45</v>
      </c>
      <c r="E559" s="31">
        <v>0.19500000000000001</v>
      </c>
      <c r="F559" s="31">
        <v>0.52800000000000002</v>
      </c>
      <c r="G559" s="31">
        <v>0.26800000000000002</v>
      </c>
      <c r="H559" s="31">
        <v>0.186</v>
      </c>
      <c r="I559" s="31">
        <v>8.9999999999999993E-3</v>
      </c>
      <c r="J559" s="31">
        <v>0.19650655</v>
      </c>
      <c r="K559" s="31">
        <v>8.9999999999999993E-3</v>
      </c>
      <c r="L559" s="29">
        <f t="shared" si="8"/>
        <v>1.6730575176589306</v>
      </c>
    </row>
    <row r="560" spans="1:12" x14ac:dyDescent="0.2">
      <c r="A560">
        <v>3071</v>
      </c>
      <c r="B560" s="43">
        <v>254</v>
      </c>
      <c r="C560" s="43">
        <v>254</v>
      </c>
      <c r="D560" s="43">
        <v>72</v>
      </c>
      <c r="E560" s="31">
        <v>0.28299999999999997</v>
      </c>
      <c r="F560" s="31">
        <v>0.42899999999999999</v>
      </c>
      <c r="G560" s="31">
        <v>0.28299999999999997</v>
      </c>
      <c r="H560" s="31">
        <v>0.217</v>
      </c>
      <c r="I560" s="31">
        <v>6.7000000000000004E-2</v>
      </c>
      <c r="J560" s="31">
        <v>0.28458497999999999</v>
      </c>
      <c r="K560" s="31">
        <v>4.0000000000000001E-3</v>
      </c>
      <c r="L560" s="29">
        <f t="shared" si="8"/>
        <v>1.9216867469879517</v>
      </c>
    </row>
    <row r="561" spans="1:12" x14ac:dyDescent="0.2">
      <c r="A561">
        <v>2345</v>
      </c>
      <c r="B561" s="43">
        <v>94</v>
      </c>
      <c r="C561" s="43">
        <v>94</v>
      </c>
      <c r="D561" s="43">
        <v>26</v>
      </c>
      <c r="E561" s="31">
        <v>0.27700000000000002</v>
      </c>
      <c r="F561" s="31">
        <v>0.38300000000000001</v>
      </c>
      <c r="G561" s="31">
        <v>0.33</v>
      </c>
      <c r="H561" s="31">
        <v>0.21299999999999999</v>
      </c>
      <c r="I561" s="31">
        <v>6.4000000000000001E-2</v>
      </c>
      <c r="J561" s="31">
        <v>0.27956989199999999</v>
      </c>
      <c r="K561" s="31">
        <v>1.0999999999999999E-2</v>
      </c>
      <c r="L561" s="29">
        <f t="shared" si="8"/>
        <v>1.9595551061678464</v>
      </c>
    </row>
    <row r="562" spans="1:12" x14ac:dyDescent="0.2">
      <c r="A562">
        <v>3013</v>
      </c>
      <c r="B562" s="43">
        <v>93</v>
      </c>
      <c r="C562" s="43">
        <v>93</v>
      </c>
      <c r="D562" s="43">
        <v>19</v>
      </c>
      <c r="E562" s="31">
        <v>0.20399999999999999</v>
      </c>
      <c r="F562" s="31">
        <v>0.441</v>
      </c>
      <c r="G562" s="31">
        <v>0.32300000000000001</v>
      </c>
      <c r="H562" s="31">
        <v>0.161</v>
      </c>
      <c r="I562" s="31">
        <v>4.2999999999999997E-2</v>
      </c>
      <c r="J562" s="31">
        <v>0.21111111099999999</v>
      </c>
      <c r="K562" s="31">
        <v>3.2000000000000001E-2</v>
      </c>
      <c r="L562" s="29">
        <f t="shared" si="8"/>
        <v>1.799586776859504</v>
      </c>
    </row>
    <row r="563" spans="1:12" x14ac:dyDescent="0.2">
      <c r="A563">
        <v>2756</v>
      </c>
      <c r="B563" s="43">
        <v>100</v>
      </c>
      <c r="C563" s="43">
        <v>100</v>
      </c>
      <c r="D563" s="43">
        <v>36</v>
      </c>
      <c r="E563" s="31">
        <v>0.36</v>
      </c>
      <c r="F563" s="31">
        <v>0.38</v>
      </c>
      <c r="G563" s="31">
        <v>0.26</v>
      </c>
      <c r="H563" s="31">
        <v>0.27</v>
      </c>
      <c r="I563" s="31">
        <v>0.09</v>
      </c>
      <c r="J563" s="31">
        <v>0.36</v>
      </c>
      <c r="K563" s="31">
        <v>0</v>
      </c>
      <c r="L563" s="29">
        <f t="shared" si="8"/>
        <v>2.0699999999999998</v>
      </c>
    </row>
    <row r="564" spans="1:12" x14ac:dyDescent="0.2">
      <c r="A564">
        <v>3314</v>
      </c>
      <c r="B564" s="43">
        <v>88</v>
      </c>
      <c r="C564" s="43">
        <v>88</v>
      </c>
      <c r="D564" s="43">
        <v>18</v>
      </c>
      <c r="E564" s="31">
        <v>0.20499999999999999</v>
      </c>
      <c r="F564" s="31">
        <v>0.53400000000000003</v>
      </c>
      <c r="G564" s="31">
        <v>0.25</v>
      </c>
      <c r="H564" s="31">
        <v>0.182</v>
      </c>
      <c r="I564" s="31">
        <v>2.3E-2</v>
      </c>
      <c r="J564" s="31">
        <v>0.20689655200000001</v>
      </c>
      <c r="K564" s="31">
        <v>1.0999999999999999E-2</v>
      </c>
      <c r="L564" s="29">
        <f t="shared" si="8"/>
        <v>1.6905965621840244</v>
      </c>
    </row>
    <row r="565" spans="1:12" x14ac:dyDescent="0.2">
      <c r="A565">
        <v>2531</v>
      </c>
      <c r="B565" s="43">
        <v>242</v>
      </c>
      <c r="C565" s="43">
        <v>242</v>
      </c>
      <c r="D565" s="43">
        <v>76</v>
      </c>
      <c r="E565" s="31">
        <v>0.314</v>
      </c>
      <c r="F565" s="31">
        <v>0.38400000000000001</v>
      </c>
      <c r="G565" s="31">
        <v>0.29299999999999998</v>
      </c>
      <c r="H565" s="31">
        <v>0.24</v>
      </c>
      <c r="I565" s="31">
        <v>7.3999999999999996E-2</v>
      </c>
      <c r="J565" s="31">
        <v>0.31666666700000001</v>
      </c>
      <c r="K565" s="31">
        <v>8.0000000000000002E-3</v>
      </c>
      <c r="L565" s="29">
        <f t="shared" si="8"/>
        <v>2.002016129032258</v>
      </c>
    </row>
    <row r="566" spans="1:12" x14ac:dyDescent="0.2">
      <c r="A566">
        <v>5171</v>
      </c>
      <c r="B566" s="43">
        <v>39</v>
      </c>
      <c r="C566" s="43">
        <v>39</v>
      </c>
      <c r="D566" s="43">
        <v>8</v>
      </c>
      <c r="E566" s="31">
        <v>0.20499999999999999</v>
      </c>
      <c r="F566" s="31">
        <v>0.51300000000000001</v>
      </c>
      <c r="G566" s="31">
        <v>0.17899999999999999</v>
      </c>
      <c r="H566" s="31">
        <v>0.20499999999999999</v>
      </c>
      <c r="I566" s="31">
        <v>0</v>
      </c>
      <c r="J566" s="31">
        <v>0.22857142899999999</v>
      </c>
      <c r="K566" s="31">
        <v>0.10299999999999999</v>
      </c>
      <c r="L566" s="29">
        <f t="shared" si="8"/>
        <v>1.656633221850613</v>
      </c>
    </row>
    <row r="567" spans="1:12" x14ac:dyDescent="0.2">
      <c r="A567">
        <v>2580</v>
      </c>
      <c r="B567" s="43">
        <v>117</v>
      </c>
      <c r="C567" s="43">
        <v>117</v>
      </c>
      <c r="D567" s="43">
        <v>64</v>
      </c>
      <c r="E567" s="31">
        <v>0.54700000000000004</v>
      </c>
      <c r="F567" s="31">
        <v>0.248</v>
      </c>
      <c r="G567" s="31">
        <v>0.188</v>
      </c>
      <c r="H567" s="31">
        <v>0.42699999999999999</v>
      </c>
      <c r="I567" s="31">
        <v>0.12</v>
      </c>
      <c r="J567" s="31">
        <v>0.55652173900000002</v>
      </c>
      <c r="K567" s="31">
        <v>1.7000000000000001E-2</v>
      </c>
      <c r="L567" s="29">
        <f t="shared" si="8"/>
        <v>2.4262461851475075</v>
      </c>
    </row>
    <row r="568" spans="1:12" x14ac:dyDescent="0.2">
      <c r="A568">
        <v>4113</v>
      </c>
      <c r="B568" s="43">
        <v>119</v>
      </c>
      <c r="C568" s="43">
        <v>119</v>
      </c>
      <c r="D568" s="43">
        <v>33</v>
      </c>
      <c r="E568" s="31">
        <v>0.27700000000000002</v>
      </c>
      <c r="F568" s="31">
        <v>0.47899999999999998</v>
      </c>
      <c r="G568" s="31">
        <v>0.193</v>
      </c>
      <c r="H568" s="31">
        <v>0.16800000000000001</v>
      </c>
      <c r="I568" s="31">
        <v>0.109</v>
      </c>
      <c r="J568" s="31">
        <v>0.292035398</v>
      </c>
      <c r="K568" s="31">
        <v>0.05</v>
      </c>
      <c r="L568" s="29">
        <f t="shared" si="8"/>
        <v>1.9000000000000001</v>
      </c>
    </row>
    <row r="569" spans="1:12" x14ac:dyDescent="0.2">
      <c r="A569">
        <v>4479</v>
      </c>
      <c r="B569" s="43">
        <v>135</v>
      </c>
      <c r="C569" s="43">
        <v>135</v>
      </c>
      <c r="D569" s="43">
        <v>59</v>
      </c>
      <c r="E569" s="31">
        <v>0.437</v>
      </c>
      <c r="F569" s="31">
        <v>0.26700000000000002</v>
      </c>
      <c r="G569" s="31">
        <v>0.28100000000000003</v>
      </c>
      <c r="H569" s="31">
        <v>0.33300000000000002</v>
      </c>
      <c r="I569" s="31">
        <v>0.104</v>
      </c>
      <c r="J569" s="31">
        <v>0.44360902299999999</v>
      </c>
      <c r="K569" s="31">
        <v>1.4999999999999999E-2</v>
      </c>
      <c r="L569" s="29">
        <f t="shared" si="8"/>
        <v>2.2781725888324877</v>
      </c>
    </row>
    <row r="570" spans="1:12" x14ac:dyDescent="0.2">
      <c r="A570">
        <v>2145</v>
      </c>
      <c r="B570" s="43">
        <v>47</v>
      </c>
      <c r="C570" s="43">
        <v>47</v>
      </c>
      <c r="D570" s="43">
        <v>35</v>
      </c>
      <c r="E570" s="31">
        <v>0.745</v>
      </c>
      <c r="F570" s="31">
        <v>4.2999999999999997E-2</v>
      </c>
      <c r="G570" s="31">
        <v>0.191</v>
      </c>
      <c r="H570" s="31">
        <v>0.53200000000000003</v>
      </c>
      <c r="I570" s="31">
        <v>0.21299999999999999</v>
      </c>
      <c r="J570" s="31">
        <v>0.76086956500000003</v>
      </c>
      <c r="K570" s="31">
        <v>2.1000000000000001E-2</v>
      </c>
      <c r="L570" s="29">
        <f t="shared" si="8"/>
        <v>2.9346271705822264</v>
      </c>
    </row>
    <row r="571" spans="1:12" x14ac:dyDescent="0.2">
      <c r="A571">
        <v>5378</v>
      </c>
      <c r="B571" s="43">
        <v>69</v>
      </c>
      <c r="C571" s="43">
        <v>69</v>
      </c>
      <c r="D571" s="43">
        <v>23</v>
      </c>
      <c r="E571" s="31">
        <v>0.33300000000000002</v>
      </c>
      <c r="F571" s="31">
        <v>0.50700000000000001</v>
      </c>
      <c r="G571" s="31">
        <v>0.159</v>
      </c>
      <c r="H571" s="31">
        <v>0.217</v>
      </c>
      <c r="I571" s="31">
        <v>0.11600000000000001</v>
      </c>
      <c r="J571" s="31">
        <v>0.33333333300000001</v>
      </c>
      <c r="K571" s="31">
        <v>0</v>
      </c>
      <c r="L571" s="29">
        <f t="shared" si="8"/>
        <v>1.94</v>
      </c>
    </row>
    <row r="572" spans="1:12" x14ac:dyDescent="0.2">
      <c r="A572">
        <v>2484</v>
      </c>
      <c r="B572" s="43">
        <v>35</v>
      </c>
      <c r="C572" s="43">
        <v>35</v>
      </c>
      <c r="D572" s="43">
        <v>20</v>
      </c>
      <c r="E572" s="31">
        <v>0.57099999999999995</v>
      </c>
      <c r="F572" s="31">
        <v>0.17100000000000001</v>
      </c>
      <c r="G572" s="31">
        <v>0.25700000000000001</v>
      </c>
      <c r="H572" s="31">
        <v>0.314</v>
      </c>
      <c r="I572" s="31">
        <v>0.25700000000000001</v>
      </c>
      <c r="J572" s="31">
        <v>0.571428571</v>
      </c>
      <c r="K572" s="31">
        <v>0</v>
      </c>
      <c r="L572" s="29">
        <f t="shared" si="8"/>
        <v>2.6550000000000002</v>
      </c>
    </row>
    <row r="573" spans="1:12" x14ac:dyDescent="0.2">
      <c r="A573">
        <v>2406</v>
      </c>
      <c r="B573" s="43">
        <v>149</v>
      </c>
      <c r="C573" s="43">
        <v>149</v>
      </c>
      <c r="D573" s="43">
        <v>93</v>
      </c>
      <c r="E573" s="31">
        <v>0.624</v>
      </c>
      <c r="F573" s="31">
        <v>0.14799999999999999</v>
      </c>
      <c r="G573" s="31">
        <v>0.19500000000000001</v>
      </c>
      <c r="H573" s="31">
        <v>0.39600000000000002</v>
      </c>
      <c r="I573" s="31">
        <v>0.22800000000000001</v>
      </c>
      <c r="J573" s="31">
        <v>0.64583333300000001</v>
      </c>
      <c r="K573" s="31">
        <v>3.4000000000000002E-2</v>
      </c>
      <c r="L573" s="29">
        <f t="shared" si="8"/>
        <v>2.7308488612836443</v>
      </c>
    </row>
    <row r="574" spans="1:12" x14ac:dyDescent="0.2">
      <c r="A574">
        <v>2743</v>
      </c>
      <c r="B574" s="43">
        <v>15</v>
      </c>
      <c r="C574" s="43">
        <v>15</v>
      </c>
      <c r="D574" s="43">
        <v>8</v>
      </c>
      <c r="E574" s="31">
        <v>0.53300000000000003</v>
      </c>
      <c r="F574" s="31">
        <v>6.7000000000000004E-2</v>
      </c>
      <c r="G574" s="31">
        <v>0.4</v>
      </c>
      <c r="H574" s="31">
        <v>0.46700000000000003</v>
      </c>
      <c r="I574" s="31">
        <v>6.7000000000000004E-2</v>
      </c>
      <c r="J574" s="31">
        <v>0.53333333299999997</v>
      </c>
      <c r="K574" s="31">
        <v>0</v>
      </c>
      <c r="L574" s="29">
        <f t="shared" si="8"/>
        <v>2.5359999999999996</v>
      </c>
    </row>
    <row r="575" spans="1:12" x14ac:dyDescent="0.2">
      <c r="A575">
        <v>3113</v>
      </c>
      <c r="B575" s="43">
        <v>18</v>
      </c>
      <c r="C575" s="43">
        <v>18</v>
      </c>
      <c r="D575" s="43">
        <v>8</v>
      </c>
      <c r="E575" s="31">
        <v>0.44400000000000001</v>
      </c>
      <c r="F575" s="31">
        <v>0.27800000000000002</v>
      </c>
      <c r="G575" s="31">
        <v>0.27800000000000002</v>
      </c>
      <c r="H575" s="31">
        <v>0.44400000000000001</v>
      </c>
      <c r="I575" s="31">
        <v>0</v>
      </c>
      <c r="J575" s="31">
        <v>0.44444444399999999</v>
      </c>
      <c r="K575" s="31">
        <v>0</v>
      </c>
      <c r="L575" s="29">
        <f t="shared" si="8"/>
        <v>2.1660000000000004</v>
      </c>
    </row>
    <row r="576" spans="1:12" x14ac:dyDescent="0.2">
      <c r="A576">
        <v>4559</v>
      </c>
      <c r="B576" s="43">
        <v>77</v>
      </c>
      <c r="C576" s="43">
        <v>77</v>
      </c>
      <c r="D576" s="43">
        <v>25</v>
      </c>
      <c r="E576" s="31">
        <v>0.32500000000000001</v>
      </c>
      <c r="F576" s="31">
        <v>0.442</v>
      </c>
      <c r="G576" s="31">
        <v>0.20799999999999999</v>
      </c>
      <c r="H576" s="31">
        <v>0.27300000000000002</v>
      </c>
      <c r="I576" s="31">
        <v>5.1999999999999998E-2</v>
      </c>
      <c r="J576" s="31">
        <v>0.33333333300000001</v>
      </c>
      <c r="K576" s="31">
        <v>2.5999999999999999E-2</v>
      </c>
      <c r="L576" s="29">
        <f t="shared" si="8"/>
        <v>1.9353182751540041</v>
      </c>
    </row>
    <row r="577" spans="1:12" x14ac:dyDescent="0.2">
      <c r="A577">
        <v>2718</v>
      </c>
      <c r="B577" s="43">
        <v>94</v>
      </c>
      <c r="C577" s="43">
        <v>94</v>
      </c>
      <c r="D577" s="43">
        <v>30</v>
      </c>
      <c r="E577" s="31">
        <v>0.31900000000000001</v>
      </c>
      <c r="F577" s="31">
        <v>0.41499999999999998</v>
      </c>
      <c r="G577" s="31">
        <v>0.23400000000000001</v>
      </c>
      <c r="H577" s="31">
        <v>0.223</v>
      </c>
      <c r="I577" s="31">
        <v>9.6000000000000002E-2</v>
      </c>
      <c r="J577" s="31">
        <v>0.32967033000000001</v>
      </c>
      <c r="K577" s="31">
        <v>3.2000000000000001E-2</v>
      </c>
      <c r="L577" s="29">
        <f t="shared" si="8"/>
        <v>2</v>
      </c>
    </row>
    <row r="578" spans="1:12" x14ac:dyDescent="0.2">
      <c r="A578">
        <v>3073</v>
      </c>
      <c r="B578" s="43">
        <v>89</v>
      </c>
      <c r="C578" s="43">
        <v>89</v>
      </c>
      <c r="D578" s="43">
        <v>31</v>
      </c>
      <c r="E578" s="31">
        <v>0.34799999999999998</v>
      </c>
      <c r="F578" s="31">
        <v>0.41599999999999998</v>
      </c>
      <c r="G578" s="31">
        <v>0.23599999999999999</v>
      </c>
      <c r="H578" s="31">
        <v>0.23599999999999999</v>
      </c>
      <c r="I578" s="31">
        <v>0.112</v>
      </c>
      <c r="J578" s="31">
        <v>0.348314607</v>
      </c>
      <c r="K578" s="31">
        <v>0</v>
      </c>
      <c r="L578" s="29">
        <f t="shared" si="8"/>
        <v>2.044</v>
      </c>
    </row>
    <row r="579" spans="1:12" x14ac:dyDescent="0.2">
      <c r="A579">
        <v>2765</v>
      </c>
      <c r="B579" s="43">
        <v>60</v>
      </c>
      <c r="C579" s="43">
        <v>60</v>
      </c>
      <c r="D579" s="43">
        <v>12</v>
      </c>
      <c r="E579" s="31">
        <v>0.2</v>
      </c>
      <c r="F579" s="31">
        <v>0.45</v>
      </c>
      <c r="G579" s="31">
        <v>0.33300000000000002</v>
      </c>
      <c r="H579" s="31">
        <v>0.15</v>
      </c>
      <c r="I579" s="31">
        <v>0.05</v>
      </c>
      <c r="J579" s="31">
        <v>0.20338983099999999</v>
      </c>
      <c r="K579" s="31">
        <v>1.7000000000000001E-2</v>
      </c>
      <c r="L579" s="29">
        <f t="shared" ref="L579:L642" si="9">(F579+2*G579+3*H579+4*I579)/(1-K579)</f>
        <v>1.7965412004069177</v>
      </c>
    </row>
    <row r="580" spans="1:12" x14ac:dyDescent="0.2">
      <c r="A580">
        <v>5028</v>
      </c>
      <c r="B580" s="43">
        <v>49</v>
      </c>
      <c r="C580" s="43">
        <v>49</v>
      </c>
      <c r="D580" s="43">
        <v>18</v>
      </c>
      <c r="E580" s="31">
        <v>0.36699999999999999</v>
      </c>
      <c r="F580" s="31">
        <v>0.34699999999999998</v>
      </c>
      <c r="G580" s="31">
        <v>0.14299999999999999</v>
      </c>
      <c r="H580" s="31">
        <v>0.245</v>
      </c>
      <c r="I580" s="31">
        <v>0.122</v>
      </c>
      <c r="J580" s="31">
        <v>0.428571429</v>
      </c>
      <c r="K580" s="31">
        <v>0.14299999999999999</v>
      </c>
      <c r="L580" s="29">
        <f t="shared" si="9"/>
        <v>2.1656942823803966</v>
      </c>
    </row>
    <row r="581" spans="1:12" x14ac:dyDescent="0.2">
      <c r="A581">
        <v>2982</v>
      </c>
      <c r="B581" s="43">
        <v>96</v>
      </c>
      <c r="C581" s="43">
        <v>96</v>
      </c>
      <c r="D581" s="43">
        <v>23</v>
      </c>
      <c r="E581" s="31">
        <v>0.24</v>
      </c>
      <c r="F581" s="31">
        <v>0.46899999999999997</v>
      </c>
      <c r="G581" s="31">
        <v>0.28100000000000003</v>
      </c>
      <c r="H581" s="31">
        <v>0.219</v>
      </c>
      <c r="I581" s="31">
        <v>2.1000000000000001E-2</v>
      </c>
      <c r="J581" s="31">
        <v>0.24210526299999999</v>
      </c>
      <c r="K581" s="31">
        <v>0.01</v>
      </c>
      <c r="L581" s="29">
        <f t="shared" si="9"/>
        <v>1.7898989898989901</v>
      </c>
    </row>
    <row r="582" spans="1:12" x14ac:dyDescent="0.2">
      <c r="A582">
        <v>3163</v>
      </c>
      <c r="B582" s="43">
        <v>264</v>
      </c>
      <c r="C582" s="43">
        <v>264</v>
      </c>
      <c r="D582" s="43">
        <v>64</v>
      </c>
      <c r="E582" s="31">
        <v>0.24199999999999999</v>
      </c>
      <c r="F582" s="31">
        <v>0.41299999999999998</v>
      </c>
      <c r="G582" s="31">
        <v>0.27700000000000002</v>
      </c>
      <c r="H582" s="31">
        <v>0.17</v>
      </c>
      <c r="I582" s="31">
        <v>7.1999999999999995E-2</v>
      </c>
      <c r="J582" s="31">
        <v>0.26016260200000002</v>
      </c>
      <c r="K582" s="31">
        <v>6.8000000000000005E-2</v>
      </c>
      <c r="L582" s="29">
        <f t="shared" si="9"/>
        <v>1.8937768240343351</v>
      </c>
    </row>
    <row r="583" spans="1:12" x14ac:dyDescent="0.2">
      <c r="A583">
        <v>2926</v>
      </c>
      <c r="B583" s="43">
        <v>81</v>
      </c>
      <c r="C583" s="43">
        <v>81</v>
      </c>
      <c r="D583" s="43">
        <v>20</v>
      </c>
      <c r="E583" s="31">
        <v>0.247</v>
      </c>
      <c r="F583" s="31">
        <v>0.48099999999999998</v>
      </c>
      <c r="G583" s="31">
        <v>0.25900000000000001</v>
      </c>
      <c r="H583" s="31">
        <v>0.222</v>
      </c>
      <c r="I583" s="31">
        <v>2.5000000000000001E-2</v>
      </c>
      <c r="J583" s="31">
        <v>0.25</v>
      </c>
      <c r="K583" s="31">
        <v>1.2E-2</v>
      </c>
      <c r="L583" s="29">
        <f t="shared" si="9"/>
        <v>1.786437246963563</v>
      </c>
    </row>
    <row r="584" spans="1:12" x14ac:dyDescent="0.2">
      <c r="A584">
        <v>3098</v>
      </c>
      <c r="B584" s="43">
        <v>273</v>
      </c>
      <c r="C584" s="43">
        <v>273</v>
      </c>
      <c r="D584" s="43">
        <v>95</v>
      </c>
      <c r="E584" s="31">
        <v>0.34799999999999998</v>
      </c>
      <c r="F584" s="31">
        <v>0.36299999999999999</v>
      </c>
      <c r="G584" s="31">
        <v>0.24199999999999999</v>
      </c>
      <c r="H584" s="31">
        <v>0.23799999999999999</v>
      </c>
      <c r="I584" s="31">
        <v>0.11</v>
      </c>
      <c r="J584" s="31">
        <v>0.36538461500000002</v>
      </c>
      <c r="K584" s="31">
        <v>4.8000000000000001E-2</v>
      </c>
      <c r="L584" s="29">
        <f t="shared" si="9"/>
        <v>2.1018907563025211</v>
      </c>
    </row>
    <row r="585" spans="1:12" x14ac:dyDescent="0.2">
      <c r="A585">
        <v>1539</v>
      </c>
      <c r="B585" s="43">
        <v>49</v>
      </c>
      <c r="C585" s="43">
        <v>49</v>
      </c>
      <c r="D585" s="43">
        <v>18</v>
      </c>
      <c r="E585" s="31">
        <v>0.36699999999999999</v>
      </c>
      <c r="F585" s="31">
        <v>8.2000000000000003E-2</v>
      </c>
      <c r="G585" s="31">
        <v>0.14299999999999999</v>
      </c>
      <c r="H585" s="31">
        <v>0.184</v>
      </c>
      <c r="I585" s="31">
        <v>0.184</v>
      </c>
      <c r="J585" s="31">
        <v>0.62068965499999995</v>
      </c>
      <c r="K585" s="31">
        <v>0.40799999999999997</v>
      </c>
      <c r="L585" s="29">
        <f t="shared" si="9"/>
        <v>2.7972972972972969</v>
      </c>
    </row>
    <row r="586" spans="1:12" x14ac:dyDescent="0.2">
      <c r="A586">
        <v>2418</v>
      </c>
      <c r="B586" s="43">
        <v>47</v>
      </c>
      <c r="C586" s="43">
        <v>47</v>
      </c>
      <c r="D586" s="43">
        <v>18</v>
      </c>
      <c r="E586" s="31">
        <v>0.38300000000000001</v>
      </c>
      <c r="F586" s="31">
        <v>0.44700000000000001</v>
      </c>
      <c r="G586" s="31">
        <v>0.128</v>
      </c>
      <c r="H586" s="31">
        <v>0.255</v>
      </c>
      <c r="I586" s="31">
        <v>0.128</v>
      </c>
      <c r="J586" s="31">
        <v>0.4</v>
      </c>
      <c r="K586" s="31">
        <v>4.2999999999999997E-2</v>
      </c>
      <c r="L586" s="29">
        <f t="shared" si="9"/>
        <v>2.0689655172413794</v>
      </c>
    </row>
    <row r="587" spans="1:12" x14ac:dyDescent="0.2">
      <c r="A587">
        <v>3099</v>
      </c>
      <c r="B587" s="43">
        <v>224</v>
      </c>
      <c r="C587" s="43">
        <v>224</v>
      </c>
      <c r="D587" s="43">
        <v>33</v>
      </c>
      <c r="E587" s="31">
        <v>0.14699999999999999</v>
      </c>
      <c r="F587" s="31">
        <v>0.26800000000000002</v>
      </c>
      <c r="G587" s="31">
        <v>0.112</v>
      </c>
      <c r="H587" s="31">
        <v>0.112</v>
      </c>
      <c r="I587" s="31">
        <v>3.5999999999999997E-2</v>
      </c>
      <c r="J587" s="31">
        <v>0.27966101700000001</v>
      </c>
      <c r="K587" s="31">
        <v>0.47299999999999998</v>
      </c>
      <c r="L587" s="29">
        <f t="shared" si="9"/>
        <v>1.8444022770398483</v>
      </c>
    </row>
    <row r="588" spans="1:12" x14ac:dyDescent="0.2">
      <c r="A588">
        <v>2844</v>
      </c>
      <c r="B588" s="43">
        <v>92</v>
      </c>
      <c r="C588" s="43">
        <v>92</v>
      </c>
      <c r="D588" s="43">
        <v>41</v>
      </c>
      <c r="E588" s="31">
        <v>0.44600000000000001</v>
      </c>
      <c r="F588" s="31">
        <v>0.30399999999999999</v>
      </c>
      <c r="G588" s="31">
        <v>0.25</v>
      </c>
      <c r="H588" s="31">
        <v>0.26100000000000001</v>
      </c>
      <c r="I588" s="31">
        <v>0.185</v>
      </c>
      <c r="J588" s="31">
        <v>0.44565217400000001</v>
      </c>
      <c r="K588" s="31">
        <v>0</v>
      </c>
      <c r="L588" s="29">
        <f t="shared" si="9"/>
        <v>2.327</v>
      </c>
    </row>
    <row r="589" spans="1:12" x14ac:dyDescent="0.2">
      <c r="A589">
        <v>2699</v>
      </c>
      <c r="B589" s="43">
        <v>96</v>
      </c>
      <c r="C589" s="43">
        <v>96</v>
      </c>
      <c r="D589" s="43">
        <v>38</v>
      </c>
      <c r="E589" s="31">
        <v>0.39600000000000002</v>
      </c>
      <c r="F589" s="31">
        <v>0.36499999999999999</v>
      </c>
      <c r="G589" s="31">
        <v>0.219</v>
      </c>
      <c r="H589" s="31">
        <v>0.28100000000000003</v>
      </c>
      <c r="I589" s="31">
        <v>0.115</v>
      </c>
      <c r="J589" s="31">
        <v>0.404255319</v>
      </c>
      <c r="K589" s="31">
        <v>2.1000000000000001E-2</v>
      </c>
      <c r="L589" s="29">
        <f t="shared" si="9"/>
        <v>2.1511746680286006</v>
      </c>
    </row>
    <row r="590" spans="1:12" x14ac:dyDescent="0.2">
      <c r="A590">
        <v>2325</v>
      </c>
      <c r="B590" s="43">
        <v>266</v>
      </c>
      <c r="C590" s="43">
        <v>266</v>
      </c>
      <c r="D590" s="43">
        <v>58</v>
      </c>
      <c r="E590" s="31">
        <v>0.218</v>
      </c>
      <c r="F590" s="31">
        <v>0.35299999999999998</v>
      </c>
      <c r="G590" s="31">
        <v>0.13200000000000001</v>
      </c>
      <c r="H590" s="31">
        <v>0.16900000000000001</v>
      </c>
      <c r="I590" s="31">
        <v>4.9000000000000002E-2</v>
      </c>
      <c r="J590" s="31">
        <v>0.31016042799999999</v>
      </c>
      <c r="K590" s="31">
        <v>0.29699999999999999</v>
      </c>
      <c r="L590" s="29">
        <f t="shared" si="9"/>
        <v>1.8776671408250354</v>
      </c>
    </row>
    <row r="591" spans="1:12" x14ac:dyDescent="0.2">
      <c r="A591">
        <v>5370</v>
      </c>
      <c r="B591" s="43">
        <v>74</v>
      </c>
      <c r="C591" s="43">
        <v>74</v>
      </c>
      <c r="D591" s="43">
        <v>4</v>
      </c>
      <c r="E591" s="31">
        <v>5.3999999999999999E-2</v>
      </c>
      <c r="F591" s="31">
        <v>0</v>
      </c>
      <c r="G591" s="31">
        <v>1.4E-2</v>
      </c>
      <c r="H591" s="31">
        <v>5.3999999999999999E-2</v>
      </c>
      <c r="I591" s="31">
        <v>0</v>
      </c>
      <c r="J591" s="31">
        <v>0.8</v>
      </c>
      <c r="K591" s="31">
        <v>0.93200000000000005</v>
      </c>
      <c r="L591" s="29">
        <f t="shared" si="9"/>
        <v>2.7941176470588256</v>
      </c>
    </row>
    <row r="592" spans="1:12" x14ac:dyDescent="0.2">
      <c r="A592">
        <v>3165</v>
      </c>
      <c r="B592" s="43">
        <v>76</v>
      </c>
      <c r="C592" s="43">
        <v>76</v>
      </c>
      <c r="D592" s="43">
        <v>23</v>
      </c>
      <c r="E592" s="31">
        <v>0.30299999999999999</v>
      </c>
      <c r="F592" s="31">
        <v>0.36799999999999999</v>
      </c>
      <c r="G592" s="31">
        <v>0.30299999999999999</v>
      </c>
      <c r="H592" s="31">
        <v>0.26300000000000001</v>
      </c>
      <c r="I592" s="31">
        <v>3.9E-2</v>
      </c>
      <c r="J592" s="31">
        <v>0.31081081100000002</v>
      </c>
      <c r="K592" s="31">
        <v>2.5999999999999999E-2</v>
      </c>
      <c r="L592" s="29">
        <f t="shared" si="9"/>
        <v>1.9702258726899382</v>
      </c>
    </row>
    <row r="593" spans="1:12" x14ac:dyDescent="0.2">
      <c r="A593">
        <v>3278</v>
      </c>
      <c r="B593" s="43">
        <v>95</v>
      </c>
      <c r="C593" s="43">
        <v>95</v>
      </c>
      <c r="D593" s="43">
        <v>10</v>
      </c>
      <c r="E593" s="31">
        <v>0.105</v>
      </c>
      <c r="F593" s="31">
        <v>0.621</v>
      </c>
      <c r="G593" s="31">
        <v>0.24199999999999999</v>
      </c>
      <c r="H593" s="31">
        <v>0.105</v>
      </c>
      <c r="I593" s="31">
        <v>0</v>
      </c>
      <c r="J593" s="31">
        <v>0.108695652</v>
      </c>
      <c r="K593" s="31">
        <v>3.2000000000000001E-2</v>
      </c>
      <c r="L593" s="29">
        <f t="shared" si="9"/>
        <v>1.4669421487603305</v>
      </c>
    </row>
    <row r="594" spans="1:12" x14ac:dyDescent="0.2">
      <c r="A594">
        <v>3097</v>
      </c>
      <c r="B594" s="43">
        <v>81</v>
      </c>
      <c r="C594" s="43">
        <v>81</v>
      </c>
      <c r="D594" s="43">
        <v>48</v>
      </c>
      <c r="E594" s="31">
        <v>0.59299999999999997</v>
      </c>
      <c r="F594" s="31">
        <v>0.16</v>
      </c>
      <c r="G594" s="31">
        <v>0.23499999999999999</v>
      </c>
      <c r="H594" s="31">
        <v>0.37</v>
      </c>
      <c r="I594" s="31">
        <v>0.222</v>
      </c>
      <c r="J594" s="31">
        <v>0.6</v>
      </c>
      <c r="K594" s="31">
        <v>1.2E-2</v>
      </c>
      <c r="L594" s="29">
        <f t="shared" si="9"/>
        <v>2.6599190283400809</v>
      </c>
    </row>
    <row r="595" spans="1:12" x14ac:dyDescent="0.2">
      <c r="A595">
        <v>2734</v>
      </c>
      <c r="B595" s="43">
        <v>77</v>
      </c>
      <c r="C595" s="43">
        <v>77</v>
      </c>
      <c r="D595" s="43">
        <v>27</v>
      </c>
      <c r="E595" s="31">
        <v>0.35099999999999998</v>
      </c>
      <c r="F595" s="31">
        <v>0.377</v>
      </c>
      <c r="G595" s="31">
        <v>0.26</v>
      </c>
      <c r="H595" s="31">
        <v>0.26</v>
      </c>
      <c r="I595" s="31">
        <v>9.0999999999999998E-2</v>
      </c>
      <c r="J595" s="31">
        <v>0.35526315800000002</v>
      </c>
      <c r="K595" s="31">
        <v>1.2999999999999999E-2</v>
      </c>
      <c r="L595" s="29">
        <f t="shared" si="9"/>
        <v>2.0678824721377911</v>
      </c>
    </row>
    <row r="596" spans="1:12" x14ac:dyDescent="0.2">
      <c r="A596">
        <v>2984</v>
      </c>
      <c r="B596" s="43">
        <v>111</v>
      </c>
      <c r="C596" s="43">
        <v>111</v>
      </c>
      <c r="D596" s="43">
        <v>29</v>
      </c>
      <c r="E596" s="31">
        <v>0.26100000000000001</v>
      </c>
      <c r="F596" s="31">
        <v>0.378</v>
      </c>
      <c r="G596" s="31">
        <v>0.34200000000000003</v>
      </c>
      <c r="H596" s="31">
        <v>0.17100000000000001</v>
      </c>
      <c r="I596" s="31">
        <v>0.09</v>
      </c>
      <c r="J596" s="31">
        <v>0.26605504600000002</v>
      </c>
      <c r="K596" s="31">
        <v>1.7999999999999999E-2</v>
      </c>
      <c r="L596" s="29">
        <f t="shared" si="9"/>
        <v>1.9704684317718941</v>
      </c>
    </row>
    <row r="597" spans="1:12" x14ac:dyDescent="0.2">
      <c r="A597">
        <v>3279</v>
      </c>
      <c r="B597" s="43">
        <v>400</v>
      </c>
      <c r="C597" s="43">
        <v>400</v>
      </c>
      <c r="D597" s="43">
        <v>47</v>
      </c>
      <c r="E597" s="31">
        <v>0.11799999999999999</v>
      </c>
      <c r="F597" s="31">
        <v>8.7999999999999995E-2</v>
      </c>
      <c r="G597" s="31">
        <v>3.3000000000000002E-2</v>
      </c>
      <c r="H597" s="31">
        <v>8.7999999999999995E-2</v>
      </c>
      <c r="I597" s="31">
        <v>0.03</v>
      </c>
      <c r="J597" s="31">
        <v>0.49473684200000001</v>
      </c>
      <c r="K597" s="31">
        <v>0.76300000000000001</v>
      </c>
      <c r="L597" s="29">
        <f t="shared" si="9"/>
        <v>2.2700421940928273</v>
      </c>
    </row>
    <row r="598" spans="1:12" x14ac:dyDescent="0.2">
      <c r="A598">
        <v>2144</v>
      </c>
      <c r="B598" s="43">
        <v>84</v>
      </c>
      <c r="C598" s="43">
        <v>84</v>
      </c>
      <c r="D598" s="43">
        <v>23</v>
      </c>
      <c r="E598" s="31">
        <v>0.27400000000000002</v>
      </c>
      <c r="F598" s="31">
        <v>0.47599999999999998</v>
      </c>
      <c r="G598" s="31">
        <v>0.25</v>
      </c>
      <c r="H598" s="31">
        <v>0.214</v>
      </c>
      <c r="I598" s="31">
        <v>0.06</v>
      </c>
      <c r="J598" s="31">
        <v>0.27380952400000003</v>
      </c>
      <c r="K598" s="31">
        <v>0</v>
      </c>
      <c r="L598" s="29">
        <f t="shared" si="9"/>
        <v>1.8579999999999999</v>
      </c>
    </row>
    <row r="599" spans="1:12" x14ac:dyDescent="0.2">
      <c r="A599">
        <v>2983</v>
      </c>
      <c r="B599" s="43">
        <v>82</v>
      </c>
      <c r="C599" s="43">
        <v>82</v>
      </c>
      <c r="D599" s="43">
        <v>57</v>
      </c>
      <c r="E599" s="31">
        <v>0.69499999999999995</v>
      </c>
      <c r="F599" s="31">
        <v>9.8000000000000004E-2</v>
      </c>
      <c r="G599" s="31">
        <v>0.19500000000000001</v>
      </c>
      <c r="H599" s="31">
        <v>0.39</v>
      </c>
      <c r="I599" s="31">
        <v>0.30499999999999999</v>
      </c>
      <c r="J599" s="31">
        <v>0.70370370400000004</v>
      </c>
      <c r="K599" s="31">
        <v>1.2E-2</v>
      </c>
      <c r="L599" s="29">
        <f t="shared" si="9"/>
        <v>2.9129554655870447</v>
      </c>
    </row>
    <row r="600" spans="1:12" x14ac:dyDescent="0.2">
      <c r="A600">
        <v>3333</v>
      </c>
      <c r="B600" s="43">
        <v>321</v>
      </c>
      <c r="C600" s="43">
        <v>321</v>
      </c>
      <c r="D600" s="43">
        <v>151</v>
      </c>
      <c r="E600" s="31">
        <v>0.47</v>
      </c>
      <c r="F600" s="31">
        <v>0.26500000000000001</v>
      </c>
      <c r="G600" s="31">
        <v>0.21199999999999999</v>
      </c>
      <c r="H600" s="31">
        <v>0.29599999999999999</v>
      </c>
      <c r="I600" s="31">
        <v>0.17399999999999999</v>
      </c>
      <c r="J600" s="31">
        <v>0.49671052599999999</v>
      </c>
      <c r="K600" s="31">
        <v>5.2999999999999999E-2</v>
      </c>
      <c r="L600" s="29">
        <f t="shared" si="9"/>
        <v>2.400211193241816</v>
      </c>
    </row>
    <row r="601" spans="1:12" x14ac:dyDescent="0.2">
      <c r="A601">
        <v>3335</v>
      </c>
      <c r="B601" s="43">
        <v>103</v>
      </c>
      <c r="C601" s="43">
        <v>103</v>
      </c>
      <c r="D601" s="43">
        <v>35</v>
      </c>
      <c r="E601" s="31">
        <v>0.34</v>
      </c>
      <c r="F601" s="31">
        <v>0.35899999999999999</v>
      </c>
      <c r="G601" s="31">
        <v>0.28199999999999997</v>
      </c>
      <c r="H601" s="31">
        <v>0.17499999999999999</v>
      </c>
      <c r="I601" s="31">
        <v>0.16500000000000001</v>
      </c>
      <c r="J601" s="31">
        <v>0.34653465300000003</v>
      </c>
      <c r="K601" s="31">
        <v>1.9E-2</v>
      </c>
      <c r="L601" s="29">
        <f t="shared" si="9"/>
        <v>2.1488277268093783</v>
      </c>
    </row>
    <row r="602" spans="1:12" x14ac:dyDescent="0.2">
      <c r="A602">
        <v>5172</v>
      </c>
      <c r="E602" s="31">
        <v>0.13300000000000001</v>
      </c>
      <c r="F602" s="31">
        <v>0.53300000000000003</v>
      </c>
      <c r="G602" s="31">
        <v>0.2</v>
      </c>
      <c r="H602" s="31">
        <v>0.13300000000000001</v>
      </c>
      <c r="I602" s="31">
        <v>0</v>
      </c>
      <c r="J602" s="31">
        <v>0.15384615400000001</v>
      </c>
      <c r="K602" s="31">
        <v>0.13300000000000001</v>
      </c>
      <c r="L602" s="29">
        <f t="shared" si="9"/>
        <v>1.5363321799307958</v>
      </c>
    </row>
    <row r="603" spans="1:12" x14ac:dyDescent="0.2">
      <c r="A603">
        <v>3553</v>
      </c>
      <c r="B603" s="43">
        <v>92</v>
      </c>
      <c r="C603" s="43">
        <v>92</v>
      </c>
      <c r="D603" s="43">
        <v>81</v>
      </c>
      <c r="E603" s="31">
        <v>0.88</v>
      </c>
      <c r="F603" s="31">
        <v>4.2999999999999997E-2</v>
      </c>
      <c r="G603" s="31">
        <v>6.5000000000000002E-2</v>
      </c>
      <c r="H603" s="31">
        <v>0.34799999999999998</v>
      </c>
      <c r="I603" s="31">
        <v>0.53300000000000003</v>
      </c>
      <c r="J603" s="31">
        <v>0.89010988999999996</v>
      </c>
      <c r="K603" s="31">
        <v>1.0999999999999999E-2</v>
      </c>
      <c r="L603" s="29">
        <f t="shared" si="9"/>
        <v>3.3862487360970679</v>
      </c>
    </row>
    <row r="604" spans="1:12" x14ac:dyDescent="0.2">
      <c r="A604">
        <v>3382</v>
      </c>
      <c r="B604" s="43">
        <v>67</v>
      </c>
      <c r="C604" s="43">
        <v>67</v>
      </c>
      <c r="D604" s="43">
        <v>16</v>
      </c>
      <c r="E604" s="31">
        <v>0.23899999999999999</v>
      </c>
      <c r="F604" s="31">
        <v>0.38800000000000001</v>
      </c>
      <c r="G604" s="31">
        <v>0.373</v>
      </c>
      <c r="H604" s="31">
        <v>0.20899999999999999</v>
      </c>
      <c r="I604" s="31">
        <v>0.03</v>
      </c>
      <c r="J604" s="31">
        <v>0.23880597000000001</v>
      </c>
      <c r="K604" s="31">
        <v>0</v>
      </c>
      <c r="L604" s="29">
        <f t="shared" si="9"/>
        <v>1.8809999999999998</v>
      </c>
    </row>
    <row r="605" spans="1:12" x14ac:dyDescent="0.2">
      <c r="A605">
        <v>2842</v>
      </c>
      <c r="B605" s="43">
        <v>97</v>
      </c>
      <c r="C605" s="43">
        <v>97</v>
      </c>
      <c r="D605" s="43">
        <v>55</v>
      </c>
      <c r="E605" s="31">
        <v>0.56699999999999995</v>
      </c>
      <c r="F605" s="31">
        <v>0.216</v>
      </c>
      <c r="G605" s="31">
        <v>0.186</v>
      </c>
      <c r="H605" s="31">
        <v>0.26800000000000002</v>
      </c>
      <c r="I605" s="31">
        <v>0.29899999999999999</v>
      </c>
      <c r="J605" s="31">
        <v>0.58510638299999995</v>
      </c>
      <c r="K605" s="31">
        <v>3.1E-2</v>
      </c>
      <c r="L605" s="29">
        <f t="shared" si="9"/>
        <v>2.6707946336429309</v>
      </c>
    </row>
    <row r="606" spans="1:12" x14ac:dyDescent="0.2">
      <c r="A606">
        <v>3032</v>
      </c>
      <c r="B606" s="43">
        <v>42</v>
      </c>
      <c r="C606" s="43">
        <v>42</v>
      </c>
      <c r="D606" s="43">
        <v>18</v>
      </c>
      <c r="E606" s="31">
        <v>0.42899999999999999</v>
      </c>
      <c r="F606" s="31">
        <v>0.23799999999999999</v>
      </c>
      <c r="G606" s="31">
        <v>0.31</v>
      </c>
      <c r="H606" s="31">
        <v>0.33300000000000002</v>
      </c>
      <c r="I606" s="31">
        <v>9.5000000000000001E-2</v>
      </c>
      <c r="J606" s="31">
        <v>0.43902438999999999</v>
      </c>
      <c r="K606" s="31">
        <v>2.4E-2</v>
      </c>
      <c r="L606" s="29">
        <f t="shared" si="9"/>
        <v>2.2920081967213117</v>
      </c>
    </row>
    <row r="607" spans="1:12" x14ac:dyDescent="0.2">
      <c r="A607">
        <v>2927</v>
      </c>
      <c r="B607" s="43">
        <v>307</v>
      </c>
      <c r="C607" s="43">
        <v>307</v>
      </c>
      <c r="D607" s="43">
        <v>139</v>
      </c>
      <c r="E607" s="31">
        <v>0.45300000000000001</v>
      </c>
      <c r="F607" s="31">
        <v>0.33900000000000002</v>
      </c>
      <c r="G607" s="31">
        <v>0.182</v>
      </c>
      <c r="H607" s="31">
        <v>0.28699999999999998</v>
      </c>
      <c r="I607" s="31">
        <v>0.16600000000000001</v>
      </c>
      <c r="J607" s="31">
        <v>0.46488294299999999</v>
      </c>
      <c r="K607" s="31">
        <v>2.5999999999999999E-2</v>
      </c>
      <c r="L607" s="29">
        <f t="shared" si="9"/>
        <v>2.2874743326488707</v>
      </c>
    </row>
    <row r="608" spans="1:12" x14ac:dyDescent="0.2">
      <c r="A608">
        <v>3483</v>
      </c>
      <c r="B608" s="43">
        <v>215</v>
      </c>
      <c r="C608" s="43">
        <v>215</v>
      </c>
      <c r="D608" s="43">
        <v>15</v>
      </c>
      <c r="E608" s="31">
        <v>7.0000000000000007E-2</v>
      </c>
      <c r="F608" s="31">
        <v>0.47</v>
      </c>
      <c r="G608" s="31">
        <v>0.107</v>
      </c>
      <c r="H608" s="31">
        <v>0.06</v>
      </c>
      <c r="I608" s="31">
        <v>8.9999999999999993E-3</v>
      </c>
      <c r="J608" s="31">
        <v>0.107913669</v>
      </c>
      <c r="K608" s="31">
        <v>0.35299999999999998</v>
      </c>
      <c r="L608" s="29">
        <f t="shared" si="9"/>
        <v>1.391035548686244</v>
      </c>
    </row>
    <row r="609" spans="1:12" x14ac:dyDescent="0.2">
      <c r="A609">
        <v>2639</v>
      </c>
      <c r="B609" s="43">
        <v>83</v>
      </c>
      <c r="C609" s="43">
        <v>83</v>
      </c>
      <c r="D609" s="43">
        <v>29</v>
      </c>
      <c r="E609" s="31">
        <v>0.34899999999999998</v>
      </c>
      <c r="F609" s="31">
        <v>0.28899999999999998</v>
      </c>
      <c r="G609" s="31">
        <v>0.33700000000000002</v>
      </c>
      <c r="H609" s="31">
        <v>0.27700000000000002</v>
      </c>
      <c r="I609" s="31">
        <v>7.1999999999999995E-2</v>
      </c>
      <c r="J609" s="31">
        <v>0.35802469100000001</v>
      </c>
      <c r="K609" s="31">
        <v>2.4E-2</v>
      </c>
      <c r="L609" s="29">
        <f t="shared" si="9"/>
        <v>2.1331967213114753</v>
      </c>
    </row>
    <row r="610" spans="1:12" x14ac:dyDescent="0.2">
      <c r="A610">
        <v>5311</v>
      </c>
      <c r="B610" s="43">
        <v>143</v>
      </c>
      <c r="C610" s="43">
        <v>143</v>
      </c>
      <c r="D610" s="43">
        <v>90</v>
      </c>
      <c r="E610" s="31">
        <v>0.629</v>
      </c>
      <c r="F610" s="31">
        <v>0.14699999999999999</v>
      </c>
      <c r="G610" s="31">
        <v>0.21</v>
      </c>
      <c r="H610" s="31">
        <v>0.41299999999999998</v>
      </c>
      <c r="I610" s="31">
        <v>0.217</v>
      </c>
      <c r="J610" s="31">
        <v>0.63829787199999999</v>
      </c>
      <c r="K610" s="31">
        <v>1.4E-2</v>
      </c>
      <c r="L610" s="29">
        <f t="shared" si="9"/>
        <v>2.7119675456389452</v>
      </c>
    </row>
    <row r="611" spans="1:12" x14ac:dyDescent="0.2">
      <c r="A611">
        <v>4568</v>
      </c>
      <c r="B611" s="43">
        <v>182</v>
      </c>
      <c r="C611" s="43">
        <v>182</v>
      </c>
      <c r="D611" s="43">
        <v>36</v>
      </c>
      <c r="E611" s="31">
        <v>0.19800000000000001</v>
      </c>
      <c r="F611" s="31">
        <v>0.22500000000000001</v>
      </c>
      <c r="G611" s="31">
        <v>0.20899999999999999</v>
      </c>
      <c r="H611" s="31">
        <v>0.14299999999999999</v>
      </c>
      <c r="I611" s="31">
        <v>5.5E-2</v>
      </c>
      <c r="J611" s="31">
        <v>0.31304347799999999</v>
      </c>
      <c r="K611" s="31">
        <v>0.36799999999999999</v>
      </c>
      <c r="L611" s="29">
        <f t="shared" si="9"/>
        <v>2.0443037974683547</v>
      </c>
    </row>
    <row r="612" spans="1:12" x14ac:dyDescent="0.2">
      <c r="A612">
        <v>3319</v>
      </c>
      <c r="B612" s="43">
        <v>156</v>
      </c>
      <c r="C612" s="43">
        <v>156</v>
      </c>
      <c r="D612" s="43">
        <v>97</v>
      </c>
      <c r="E612" s="31">
        <v>0.622</v>
      </c>
      <c r="F612" s="31">
        <v>0.10299999999999999</v>
      </c>
      <c r="G612" s="31">
        <v>0.224</v>
      </c>
      <c r="H612" s="31">
        <v>0.33300000000000002</v>
      </c>
      <c r="I612" s="31">
        <v>0.28799999999999998</v>
      </c>
      <c r="J612" s="31">
        <v>0.655405405</v>
      </c>
      <c r="K612" s="31">
        <v>5.0999999999999997E-2</v>
      </c>
      <c r="L612" s="29">
        <f t="shared" si="9"/>
        <v>2.8472075869336146</v>
      </c>
    </row>
    <row r="613" spans="1:12" x14ac:dyDescent="0.2">
      <c r="A613">
        <v>2310</v>
      </c>
      <c r="B613" s="43">
        <v>31</v>
      </c>
      <c r="C613" s="43">
        <v>31</v>
      </c>
      <c r="D613" s="43">
        <v>9</v>
      </c>
      <c r="E613" s="31">
        <v>0.28999999999999998</v>
      </c>
      <c r="F613" s="31">
        <v>0.35499999999999998</v>
      </c>
      <c r="G613" s="31">
        <v>0.25800000000000001</v>
      </c>
      <c r="H613" s="31">
        <v>0.28999999999999998</v>
      </c>
      <c r="I613" s="31">
        <v>0</v>
      </c>
      <c r="J613" s="31">
        <v>0.321428571</v>
      </c>
      <c r="K613" s="31">
        <v>9.7000000000000003E-2</v>
      </c>
      <c r="L613" s="29">
        <f t="shared" si="9"/>
        <v>1.9280177187153928</v>
      </c>
    </row>
    <row r="614" spans="1:12" x14ac:dyDescent="0.2">
      <c r="A614">
        <v>5515</v>
      </c>
      <c r="B614" s="43">
        <v>37</v>
      </c>
      <c r="C614" s="43">
        <v>37</v>
      </c>
      <c r="D614" s="43">
        <v>7</v>
      </c>
      <c r="E614" s="31">
        <v>0.189</v>
      </c>
      <c r="F614" s="31">
        <v>0.70299999999999996</v>
      </c>
      <c r="G614" s="31">
        <v>0.108</v>
      </c>
      <c r="H614" s="31">
        <v>0.13500000000000001</v>
      </c>
      <c r="I614" s="31">
        <v>5.3999999999999999E-2</v>
      </c>
      <c r="J614" s="31">
        <v>0.18918918900000001</v>
      </c>
      <c r="K614" s="31">
        <v>0</v>
      </c>
      <c r="L614" s="29">
        <f t="shared" si="9"/>
        <v>1.5399999999999998</v>
      </c>
    </row>
    <row r="615" spans="1:12" x14ac:dyDescent="0.2">
      <c r="A615">
        <v>2972</v>
      </c>
      <c r="B615" s="43">
        <v>113</v>
      </c>
      <c r="C615" s="43">
        <v>113</v>
      </c>
      <c r="D615" s="43">
        <v>39</v>
      </c>
      <c r="E615" s="31">
        <v>0.34499999999999997</v>
      </c>
      <c r="F615" s="31">
        <v>0.34499999999999997</v>
      </c>
      <c r="G615" s="31">
        <v>0.31</v>
      </c>
      <c r="H615" s="31">
        <v>0.25700000000000001</v>
      </c>
      <c r="I615" s="31">
        <v>8.7999999999999995E-2</v>
      </c>
      <c r="J615" s="31">
        <v>0.34513274300000002</v>
      </c>
      <c r="K615" s="31">
        <v>0</v>
      </c>
      <c r="L615" s="29">
        <f t="shared" si="9"/>
        <v>2.0880000000000001</v>
      </c>
    </row>
    <row r="616" spans="1:12" x14ac:dyDescent="0.2">
      <c r="A616">
        <v>3622</v>
      </c>
      <c r="B616" s="43">
        <v>105</v>
      </c>
      <c r="C616" s="43">
        <v>105</v>
      </c>
      <c r="D616" s="43">
        <v>24</v>
      </c>
      <c r="E616" s="31">
        <v>0.22900000000000001</v>
      </c>
      <c r="F616" s="31">
        <v>0.55200000000000005</v>
      </c>
      <c r="G616" s="31">
        <v>0.13300000000000001</v>
      </c>
      <c r="H616" s="31">
        <v>0.17100000000000001</v>
      </c>
      <c r="I616" s="31">
        <v>5.7000000000000002E-2</v>
      </c>
      <c r="J616" s="31">
        <v>0.25</v>
      </c>
      <c r="K616" s="31">
        <v>8.5999999999999993E-2</v>
      </c>
      <c r="L616" s="29">
        <f t="shared" si="9"/>
        <v>1.7056892778993433</v>
      </c>
    </row>
    <row r="617" spans="1:12" x14ac:dyDescent="0.2">
      <c r="A617">
        <v>5191</v>
      </c>
      <c r="B617" s="43">
        <v>34</v>
      </c>
      <c r="C617" s="43">
        <v>34</v>
      </c>
      <c r="D617" s="43">
        <v>10</v>
      </c>
      <c r="E617" s="31">
        <v>0.29399999999999998</v>
      </c>
      <c r="F617" s="31">
        <v>0.5</v>
      </c>
      <c r="G617" s="31">
        <v>0.20599999999999999</v>
      </c>
      <c r="H617" s="31">
        <v>0.23499999999999999</v>
      </c>
      <c r="I617" s="31">
        <v>5.8999999999999997E-2</v>
      </c>
      <c r="J617" s="31">
        <v>0.29411764699999998</v>
      </c>
      <c r="K617" s="31">
        <v>0</v>
      </c>
      <c r="L617" s="29">
        <f t="shared" si="9"/>
        <v>1.853</v>
      </c>
    </row>
    <row r="618" spans="1:12" x14ac:dyDescent="0.2">
      <c r="A618">
        <v>2391</v>
      </c>
      <c r="B618" s="43">
        <v>127</v>
      </c>
      <c r="C618" s="43">
        <v>127</v>
      </c>
      <c r="D618" s="43">
        <v>44</v>
      </c>
      <c r="E618" s="31">
        <v>0.34599999999999997</v>
      </c>
      <c r="F618" s="31">
        <v>0.37</v>
      </c>
      <c r="G618" s="31">
        <v>0.28299999999999997</v>
      </c>
      <c r="H618" s="31">
        <v>0.27600000000000002</v>
      </c>
      <c r="I618" s="31">
        <v>7.0999999999999994E-2</v>
      </c>
      <c r="J618" s="31">
        <v>0.34645669299999998</v>
      </c>
      <c r="K618" s="31">
        <v>0</v>
      </c>
      <c r="L618" s="29">
        <f t="shared" si="9"/>
        <v>2.048</v>
      </c>
    </row>
    <row r="619" spans="1:12" x14ac:dyDescent="0.2">
      <c r="A619">
        <v>2603</v>
      </c>
      <c r="B619" s="43">
        <v>21</v>
      </c>
      <c r="C619" s="43">
        <v>21</v>
      </c>
      <c r="D619" s="43">
        <v>5</v>
      </c>
      <c r="E619" s="31">
        <v>0.23799999999999999</v>
      </c>
      <c r="F619" s="31">
        <v>0.28599999999999998</v>
      </c>
      <c r="G619" s="31">
        <v>0.23799999999999999</v>
      </c>
      <c r="H619" s="31">
        <v>0.14299999999999999</v>
      </c>
      <c r="I619" s="31">
        <v>9.5000000000000001E-2</v>
      </c>
      <c r="J619" s="31">
        <v>0.3125</v>
      </c>
      <c r="K619" s="31">
        <v>0.23799999999999999</v>
      </c>
      <c r="L619" s="29">
        <f t="shared" si="9"/>
        <v>2.0616797900262465</v>
      </c>
    </row>
    <row r="620" spans="1:12" x14ac:dyDescent="0.2">
      <c r="A620">
        <v>4214</v>
      </c>
      <c r="B620" s="43">
        <v>15</v>
      </c>
      <c r="C620" s="43">
        <v>15</v>
      </c>
      <c r="D620" s="43">
        <v>2</v>
      </c>
      <c r="E620" s="31">
        <v>0.13300000000000001</v>
      </c>
      <c r="F620" s="31">
        <v>0.66700000000000004</v>
      </c>
      <c r="G620" s="31">
        <v>0.2</v>
      </c>
      <c r="H620" s="31">
        <v>0.13300000000000001</v>
      </c>
      <c r="I620" s="31">
        <v>0</v>
      </c>
      <c r="J620" s="31">
        <v>0.133333333</v>
      </c>
      <c r="K620" s="31">
        <v>0</v>
      </c>
      <c r="L620" s="29">
        <f t="shared" si="9"/>
        <v>1.4660000000000002</v>
      </c>
    </row>
    <row r="621" spans="1:12" x14ac:dyDescent="0.2">
      <c r="A621">
        <v>3746</v>
      </c>
      <c r="B621" s="43">
        <v>126</v>
      </c>
      <c r="C621" s="43">
        <v>126</v>
      </c>
      <c r="D621" s="43">
        <v>100</v>
      </c>
      <c r="E621" s="31">
        <v>0.79400000000000004</v>
      </c>
      <c r="F621" s="31">
        <v>7.9000000000000001E-2</v>
      </c>
      <c r="G621" s="31">
        <v>0.111</v>
      </c>
      <c r="H621" s="31">
        <v>0.31</v>
      </c>
      <c r="I621" s="31">
        <v>0.48399999999999999</v>
      </c>
      <c r="J621" s="31">
        <v>0.80645161300000001</v>
      </c>
      <c r="K621" s="31">
        <v>1.6E-2</v>
      </c>
      <c r="L621" s="29">
        <f t="shared" si="9"/>
        <v>3.2184959349593494</v>
      </c>
    </row>
    <row r="622" spans="1:12" x14ac:dyDescent="0.2">
      <c r="A622">
        <v>4460</v>
      </c>
      <c r="B622" s="43">
        <v>272</v>
      </c>
      <c r="C622" s="43">
        <v>272</v>
      </c>
      <c r="D622" s="43">
        <v>198</v>
      </c>
      <c r="E622" s="31">
        <v>0.72799999999999998</v>
      </c>
      <c r="F622" s="31">
        <v>9.6000000000000002E-2</v>
      </c>
      <c r="G622" s="31">
        <v>0.14000000000000001</v>
      </c>
      <c r="H622" s="31">
        <v>0.29399999999999998</v>
      </c>
      <c r="I622" s="31">
        <v>0.434</v>
      </c>
      <c r="J622" s="31">
        <v>0.75572519100000002</v>
      </c>
      <c r="K622" s="31">
        <v>3.6999999999999998E-2</v>
      </c>
      <c r="L622" s="29">
        <f t="shared" si="9"/>
        <v>3.1090342679127723</v>
      </c>
    </row>
    <row r="623" spans="1:12" x14ac:dyDescent="0.2">
      <c r="A623">
        <v>3440</v>
      </c>
      <c r="B623" s="43">
        <v>135</v>
      </c>
      <c r="C623" s="43">
        <v>135</v>
      </c>
      <c r="D623" s="43">
        <v>113</v>
      </c>
      <c r="E623" s="31">
        <v>0.83699999999999997</v>
      </c>
      <c r="F623" s="31">
        <v>5.1999999999999998E-2</v>
      </c>
      <c r="G623" s="31">
        <v>8.8999999999999996E-2</v>
      </c>
      <c r="H623" s="31">
        <v>0.30399999999999999</v>
      </c>
      <c r="I623" s="31">
        <v>0.53300000000000003</v>
      </c>
      <c r="J623" s="31">
        <v>0.856060606</v>
      </c>
      <c r="K623" s="31">
        <v>2.1999999999999999E-2</v>
      </c>
      <c r="L623" s="29">
        <f t="shared" si="9"/>
        <v>3.3476482617586911</v>
      </c>
    </row>
    <row r="624" spans="1:12" x14ac:dyDescent="0.2">
      <c r="A624">
        <v>4565</v>
      </c>
      <c r="B624" s="43">
        <v>104</v>
      </c>
      <c r="C624" s="43">
        <v>104</v>
      </c>
      <c r="D624" s="43">
        <v>85</v>
      </c>
      <c r="E624" s="31">
        <v>0.81699999999999995</v>
      </c>
      <c r="F624" s="31">
        <v>8.6999999999999994E-2</v>
      </c>
      <c r="G624" s="31">
        <v>9.6000000000000002E-2</v>
      </c>
      <c r="H624" s="31">
        <v>0.317</v>
      </c>
      <c r="I624" s="31">
        <v>0.5</v>
      </c>
      <c r="J624" s="31">
        <v>0.81730769199999997</v>
      </c>
      <c r="K624" s="31">
        <v>0</v>
      </c>
      <c r="L624" s="29">
        <f t="shared" si="9"/>
        <v>3.23</v>
      </c>
    </row>
    <row r="625" spans="1:12" x14ac:dyDescent="0.2">
      <c r="A625">
        <v>4300</v>
      </c>
      <c r="B625" s="43">
        <v>76</v>
      </c>
      <c r="C625" s="43">
        <v>76</v>
      </c>
      <c r="D625" s="43">
        <v>61</v>
      </c>
      <c r="E625" s="31">
        <v>0.80300000000000005</v>
      </c>
      <c r="F625" s="31">
        <v>0.11799999999999999</v>
      </c>
      <c r="G625" s="31">
        <v>7.9000000000000001E-2</v>
      </c>
      <c r="H625" s="31">
        <v>0.46100000000000002</v>
      </c>
      <c r="I625" s="31">
        <v>0.34200000000000003</v>
      </c>
      <c r="J625" s="31">
        <v>0.80263157900000004</v>
      </c>
      <c r="K625" s="31">
        <v>0</v>
      </c>
      <c r="L625" s="29">
        <f t="shared" si="9"/>
        <v>3.0270000000000001</v>
      </c>
    </row>
    <row r="626" spans="1:12" x14ac:dyDescent="0.2">
      <c r="A626">
        <v>2738</v>
      </c>
      <c r="B626" s="43">
        <v>114</v>
      </c>
      <c r="C626" s="43">
        <v>114</v>
      </c>
      <c r="D626" s="43">
        <v>80</v>
      </c>
      <c r="E626" s="31">
        <v>0.70199999999999996</v>
      </c>
      <c r="F626" s="31">
        <v>0.193</v>
      </c>
      <c r="G626" s="31">
        <v>9.6000000000000002E-2</v>
      </c>
      <c r="H626" s="31">
        <v>0.316</v>
      </c>
      <c r="I626" s="31">
        <v>0.38600000000000001</v>
      </c>
      <c r="J626" s="31">
        <v>0.707964602</v>
      </c>
      <c r="K626" s="31">
        <v>8.9999999999999993E-3</v>
      </c>
      <c r="L626" s="29">
        <f t="shared" si="9"/>
        <v>2.9031281533804236</v>
      </c>
    </row>
    <row r="627" spans="1:12" x14ac:dyDescent="0.2">
      <c r="A627">
        <v>4375</v>
      </c>
      <c r="B627" s="43">
        <v>114</v>
      </c>
      <c r="C627" s="43">
        <v>114</v>
      </c>
      <c r="D627" s="43">
        <v>89</v>
      </c>
      <c r="E627" s="31">
        <v>0.78100000000000003</v>
      </c>
      <c r="F627" s="31">
        <v>8.7999999999999995E-2</v>
      </c>
      <c r="G627" s="31">
        <v>0.13200000000000001</v>
      </c>
      <c r="H627" s="31">
        <v>0.32500000000000001</v>
      </c>
      <c r="I627" s="31">
        <v>0.45600000000000002</v>
      </c>
      <c r="J627" s="31">
        <v>0.78070175399999997</v>
      </c>
      <c r="K627" s="31">
        <v>0</v>
      </c>
      <c r="L627" s="29">
        <f t="shared" si="9"/>
        <v>3.1509999999999998</v>
      </c>
    </row>
    <row r="628" spans="1:12" x14ac:dyDescent="0.2">
      <c r="A628">
        <v>5201</v>
      </c>
      <c r="B628" s="43">
        <v>113</v>
      </c>
      <c r="C628" s="43">
        <v>113</v>
      </c>
      <c r="D628" s="43">
        <v>87</v>
      </c>
      <c r="E628" s="31">
        <v>0.77</v>
      </c>
      <c r="F628" s="31">
        <v>3.5000000000000003E-2</v>
      </c>
      <c r="G628" s="31">
        <v>0.186</v>
      </c>
      <c r="H628" s="31">
        <v>0.29199999999999998</v>
      </c>
      <c r="I628" s="31">
        <v>0.47799999999999998</v>
      </c>
      <c r="J628" s="31">
        <v>0.77678571399999996</v>
      </c>
      <c r="K628" s="31">
        <v>8.9999999999999993E-3</v>
      </c>
      <c r="L628" s="29">
        <f t="shared" si="9"/>
        <v>3.2240161453077696</v>
      </c>
    </row>
    <row r="629" spans="1:12" x14ac:dyDescent="0.2">
      <c r="A629">
        <v>4376</v>
      </c>
      <c r="B629" s="43">
        <v>108</v>
      </c>
      <c r="C629" s="43">
        <v>108</v>
      </c>
      <c r="D629" s="43">
        <v>101</v>
      </c>
      <c r="E629" s="31">
        <v>0.93500000000000005</v>
      </c>
      <c r="F629" s="31">
        <v>8.9999999999999993E-3</v>
      </c>
      <c r="G629" s="31">
        <v>4.5999999999999999E-2</v>
      </c>
      <c r="H629" s="31">
        <v>0.37</v>
      </c>
      <c r="I629" s="31">
        <v>0.56499999999999995</v>
      </c>
      <c r="J629" s="31">
        <v>0.94392523399999995</v>
      </c>
      <c r="K629" s="31">
        <v>8.9999999999999993E-3</v>
      </c>
      <c r="L629" s="29">
        <f t="shared" si="9"/>
        <v>3.502522704339051</v>
      </c>
    </row>
    <row r="630" spans="1:12" x14ac:dyDescent="0.2">
      <c r="A630">
        <v>4493</v>
      </c>
      <c r="B630" s="43">
        <v>117</v>
      </c>
      <c r="C630" s="43">
        <v>117</v>
      </c>
      <c r="D630" s="43">
        <v>97</v>
      </c>
      <c r="E630" s="31">
        <v>0.82899999999999996</v>
      </c>
      <c r="F630" s="31">
        <v>7.6999999999999999E-2</v>
      </c>
      <c r="G630" s="31">
        <v>9.4E-2</v>
      </c>
      <c r="H630" s="31">
        <v>0.35899999999999999</v>
      </c>
      <c r="I630" s="31">
        <v>0.47</v>
      </c>
      <c r="J630" s="31">
        <v>0.82905982899999997</v>
      </c>
      <c r="K630" s="31">
        <v>0</v>
      </c>
      <c r="L630" s="29">
        <f t="shared" si="9"/>
        <v>3.222</v>
      </c>
    </row>
    <row r="631" spans="1:12" x14ac:dyDescent="0.2">
      <c r="A631">
        <v>5437</v>
      </c>
      <c r="E631" s="31">
        <v>0.59599999999999997</v>
      </c>
      <c r="F631" s="31">
        <v>0.106</v>
      </c>
      <c r="G631" s="31">
        <v>2.1000000000000001E-2</v>
      </c>
      <c r="H631" s="31">
        <v>0.31900000000000001</v>
      </c>
      <c r="I631" s="31">
        <v>0.27700000000000002</v>
      </c>
      <c r="J631" s="31">
        <v>0.82352941199999996</v>
      </c>
      <c r="K631" s="31">
        <v>0.27700000000000002</v>
      </c>
      <c r="L631" s="29">
        <f t="shared" si="9"/>
        <v>3.0608575380359615</v>
      </c>
    </row>
    <row r="632" spans="1:12" x14ac:dyDescent="0.2">
      <c r="A632">
        <v>5056</v>
      </c>
      <c r="B632" s="43">
        <v>140</v>
      </c>
      <c r="C632" s="43">
        <v>140</v>
      </c>
      <c r="D632" s="43">
        <v>106</v>
      </c>
      <c r="E632" s="31">
        <v>0.75700000000000001</v>
      </c>
      <c r="F632" s="31">
        <v>9.2999999999999999E-2</v>
      </c>
      <c r="G632" s="31">
        <v>0.14299999999999999</v>
      </c>
      <c r="H632" s="31">
        <v>0.3</v>
      </c>
      <c r="I632" s="31">
        <v>0.45700000000000002</v>
      </c>
      <c r="J632" s="31">
        <v>0.76258992800000003</v>
      </c>
      <c r="K632" s="31">
        <v>7.0000000000000001E-3</v>
      </c>
      <c r="L632" s="29">
        <f t="shared" si="9"/>
        <v>3.1289023162134946</v>
      </c>
    </row>
    <row r="633" spans="1:12" x14ac:dyDescent="0.2">
      <c r="A633">
        <v>3385</v>
      </c>
      <c r="B633" s="43">
        <v>584</v>
      </c>
      <c r="C633" s="43">
        <v>584</v>
      </c>
      <c r="D633" s="43">
        <v>47</v>
      </c>
      <c r="E633" s="31">
        <v>0.08</v>
      </c>
      <c r="F633" s="31">
        <v>2.5999999999999999E-2</v>
      </c>
      <c r="G633" s="31">
        <v>2.4E-2</v>
      </c>
      <c r="H633" s="31">
        <v>3.3000000000000002E-2</v>
      </c>
      <c r="I633" s="31">
        <v>4.8000000000000001E-2</v>
      </c>
      <c r="J633" s="31">
        <v>0.61842105300000005</v>
      </c>
      <c r="K633" s="31">
        <v>0.87</v>
      </c>
      <c r="L633" s="29">
        <f t="shared" si="9"/>
        <v>2.8076923076923075</v>
      </c>
    </row>
    <row r="634" spans="1:12" x14ac:dyDescent="0.2">
      <c r="A634">
        <v>3038</v>
      </c>
      <c r="B634" s="43">
        <v>336</v>
      </c>
      <c r="C634" s="43">
        <v>336</v>
      </c>
      <c r="D634" s="43">
        <v>256</v>
      </c>
      <c r="E634" s="31">
        <v>0.76200000000000001</v>
      </c>
      <c r="F634" s="31">
        <v>0.11</v>
      </c>
      <c r="G634" s="31">
        <v>9.5000000000000001E-2</v>
      </c>
      <c r="H634" s="31">
        <v>0.28599999999999998</v>
      </c>
      <c r="I634" s="31">
        <v>0.47599999999999998</v>
      </c>
      <c r="J634" s="31">
        <v>0.78769230800000001</v>
      </c>
      <c r="K634" s="31">
        <v>3.3000000000000002E-2</v>
      </c>
      <c r="L634" s="29">
        <f t="shared" si="9"/>
        <v>3.1664943123061011</v>
      </c>
    </row>
    <row r="635" spans="1:12" x14ac:dyDescent="0.2">
      <c r="A635">
        <v>3673</v>
      </c>
      <c r="B635" s="43">
        <v>119</v>
      </c>
      <c r="C635" s="43">
        <v>119</v>
      </c>
      <c r="D635" s="43">
        <v>70</v>
      </c>
      <c r="E635" s="31">
        <v>0.58799999999999997</v>
      </c>
      <c r="F635" s="31">
        <v>0.193</v>
      </c>
      <c r="G635" s="31">
        <v>0.218</v>
      </c>
      <c r="H635" s="31">
        <v>0.29399999999999998</v>
      </c>
      <c r="I635" s="31">
        <v>0.29399999999999998</v>
      </c>
      <c r="J635" s="31">
        <v>0.58823529399999996</v>
      </c>
      <c r="K635" s="31">
        <v>0</v>
      </c>
      <c r="L635" s="29">
        <f t="shared" si="9"/>
        <v>2.6869999999999998</v>
      </c>
    </row>
    <row r="636" spans="1:12" x14ac:dyDescent="0.2">
      <c r="A636">
        <v>3962</v>
      </c>
      <c r="B636" s="43">
        <v>326</v>
      </c>
      <c r="C636" s="43">
        <v>326</v>
      </c>
      <c r="D636" s="43">
        <v>46</v>
      </c>
      <c r="E636" s="31">
        <v>0.14099999999999999</v>
      </c>
      <c r="F636" s="31">
        <v>5.8000000000000003E-2</v>
      </c>
      <c r="G636" s="31">
        <v>3.4000000000000002E-2</v>
      </c>
      <c r="H636" s="31">
        <v>8.5999999999999993E-2</v>
      </c>
      <c r="I636" s="31">
        <v>5.5E-2</v>
      </c>
      <c r="J636" s="31">
        <v>0.60526315799999997</v>
      </c>
      <c r="K636" s="31">
        <v>0.76700000000000002</v>
      </c>
      <c r="L636" s="29">
        <f t="shared" si="9"/>
        <v>2.592274678111588</v>
      </c>
    </row>
    <row r="637" spans="1:12" x14ac:dyDescent="0.2">
      <c r="A637">
        <v>3637</v>
      </c>
      <c r="B637" s="43">
        <v>61</v>
      </c>
      <c r="C637" s="43">
        <v>61</v>
      </c>
      <c r="D637" s="43">
        <v>49</v>
      </c>
      <c r="E637" s="31">
        <v>0.80300000000000005</v>
      </c>
      <c r="F637" s="31">
        <v>0.115</v>
      </c>
      <c r="G637" s="31">
        <v>8.2000000000000003E-2</v>
      </c>
      <c r="H637" s="31">
        <v>0.47499999999999998</v>
      </c>
      <c r="I637" s="31">
        <v>0.32800000000000001</v>
      </c>
      <c r="J637" s="31">
        <v>0.80327868899999999</v>
      </c>
      <c r="K637" s="31">
        <v>0</v>
      </c>
      <c r="L637" s="29">
        <f t="shared" si="9"/>
        <v>3.016</v>
      </c>
    </row>
    <row r="638" spans="1:12" x14ac:dyDescent="0.2">
      <c r="A638">
        <v>3636</v>
      </c>
      <c r="B638" s="43">
        <v>351</v>
      </c>
      <c r="C638" s="43">
        <v>351</v>
      </c>
      <c r="D638" s="43">
        <v>262</v>
      </c>
      <c r="E638" s="31">
        <v>0.746</v>
      </c>
      <c r="F638" s="31">
        <v>0.12</v>
      </c>
      <c r="G638" s="31">
        <v>0.11700000000000001</v>
      </c>
      <c r="H638" s="31">
        <v>0.33600000000000002</v>
      </c>
      <c r="I638" s="31">
        <v>0.41</v>
      </c>
      <c r="J638" s="31">
        <v>0.75942029</v>
      </c>
      <c r="K638" s="31">
        <v>1.7000000000000001E-2</v>
      </c>
      <c r="L638" s="29">
        <f t="shared" si="9"/>
        <v>3.0539165818921665</v>
      </c>
    </row>
    <row r="639" spans="1:12" x14ac:dyDescent="0.2">
      <c r="A639">
        <v>4592</v>
      </c>
      <c r="B639" s="43">
        <v>100</v>
      </c>
      <c r="C639" s="43">
        <v>100</v>
      </c>
      <c r="D639" s="43">
        <v>75</v>
      </c>
      <c r="E639" s="31">
        <v>0.75</v>
      </c>
      <c r="F639" s="31">
        <v>0.1</v>
      </c>
      <c r="G639" s="31">
        <v>0.15</v>
      </c>
      <c r="H639" s="31">
        <v>0.34</v>
      </c>
      <c r="I639" s="31">
        <v>0.41</v>
      </c>
      <c r="J639" s="31">
        <v>0.75</v>
      </c>
      <c r="K639" s="31">
        <v>0</v>
      </c>
      <c r="L639" s="29">
        <f t="shared" si="9"/>
        <v>3.0599999999999996</v>
      </c>
    </row>
    <row r="640" spans="1:12" x14ac:dyDescent="0.2">
      <c r="A640">
        <v>5200</v>
      </c>
      <c r="B640" s="43">
        <v>323</v>
      </c>
      <c r="C640" s="43">
        <v>323</v>
      </c>
      <c r="D640" s="43">
        <v>267</v>
      </c>
      <c r="E640" s="31">
        <v>0.82699999999999996</v>
      </c>
      <c r="F640" s="31">
        <v>7.3999999999999996E-2</v>
      </c>
      <c r="G640" s="31">
        <v>8.6999999999999994E-2</v>
      </c>
      <c r="H640" s="31">
        <v>0.34399999999999997</v>
      </c>
      <c r="I640" s="31">
        <v>0.48299999999999998</v>
      </c>
      <c r="J640" s="31">
        <v>0.83699059600000003</v>
      </c>
      <c r="K640" s="31">
        <v>1.2E-2</v>
      </c>
      <c r="L640" s="29">
        <f t="shared" si="9"/>
        <v>3.2510121457489878</v>
      </c>
    </row>
    <row r="641" spans="1:12" x14ac:dyDescent="0.2">
      <c r="A641">
        <v>3879</v>
      </c>
      <c r="B641" s="43">
        <v>317</v>
      </c>
      <c r="C641" s="43">
        <v>317</v>
      </c>
      <c r="D641" s="43">
        <v>267</v>
      </c>
      <c r="E641" s="31">
        <v>0.84199999999999997</v>
      </c>
      <c r="F641" s="31">
        <v>4.3999999999999997E-2</v>
      </c>
      <c r="G641" s="31">
        <v>9.8000000000000004E-2</v>
      </c>
      <c r="H641" s="31">
        <v>0.246</v>
      </c>
      <c r="I641" s="31">
        <v>0.59599999999999997</v>
      </c>
      <c r="J641" s="31">
        <v>0.85576923100000002</v>
      </c>
      <c r="K641" s="31">
        <v>1.6E-2</v>
      </c>
      <c r="L641" s="29">
        <f t="shared" si="9"/>
        <v>3.416666666666667</v>
      </c>
    </row>
    <row r="642" spans="1:12" x14ac:dyDescent="0.2">
      <c r="A642">
        <v>4495</v>
      </c>
      <c r="B642" s="43">
        <v>524</v>
      </c>
      <c r="C642" s="43">
        <v>524</v>
      </c>
      <c r="D642" s="43">
        <v>317</v>
      </c>
      <c r="E642" s="31">
        <v>0.60499999999999998</v>
      </c>
      <c r="F642" s="31">
        <v>1.4999999999999999E-2</v>
      </c>
      <c r="G642" s="31">
        <v>4.3999999999999997E-2</v>
      </c>
      <c r="H642" s="31">
        <v>0.22700000000000001</v>
      </c>
      <c r="I642" s="31">
        <v>0.378</v>
      </c>
      <c r="J642" s="31">
        <v>0.91091953999999997</v>
      </c>
      <c r="K642" s="31">
        <v>0.33600000000000002</v>
      </c>
      <c r="L642" s="29">
        <f t="shared" si="9"/>
        <v>3.4578313253012056</v>
      </c>
    </row>
    <row r="643" spans="1:12" x14ac:dyDescent="0.2">
      <c r="A643">
        <v>3386</v>
      </c>
      <c r="B643" s="43">
        <v>118</v>
      </c>
      <c r="C643" s="43">
        <v>118</v>
      </c>
      <c r="D643" s="43">
        <v>97</v>
      </c>
      <c r="E643" s="31">
        <v>0.82199999999999995</v>
      </c>
      <c r="F643" s="31">
        <v>5.0999999999999997E-2</v>
      </c>
      <c r="G643" s="31">
        <v>0.127</v>
      </c>
      <c r="H643" s="31">
        <v>0.39</v>
      </c>
      <c r="I643" s="31">
        <v>0.432</v>
      </c>
      <c r="J643" s="31">
        <v>0.82203389800000004</v>
      </c>
      <c r="K643" s="31">
        <v>0</v>
      </c>
      <c r="L643" s="29">
        <f t="shared" ref="L643:L706" si="10">(F643+2*G643+3*H643+4*I643)/(1-K643)</f>
        <v>3.2029999999999998</v>
      </c>
    </row>
    <row r="644" spans="1:12" x14ac:dyDescent="0.2">
      <c r="A644">
        <v>3228</v>
      </c>
      <c r="B644" s="43">
        <v>92</v>
      </c>
      <c r="C644" s="43">
        <v>92</v>
      </c>
      <c r="D644" s="43">
        <v>66</v>
      </c>
      <c r="E644" s="31">
        <v>0.71699999999999997</v>
      </c>
      <c r="F644" s="31">
        <v>0.12</v>
      </c>
      <c r="G644" s="31">
        <v>0.16300000000000001</v>
      </c>
      <c r="H644" s="31">
        <v>0.30399999999999999</v>
      </c>
      <c r="I644" s="31">
        <v>0.41299999999999998</v>
      </c>
      <c r="J644" s="31">
        <v>0.71739130399999995</v>
      </c>
      <c r="K644" s="31">
        <v>0</v>
      </c>
      <c r="L644" s="29">
        <f t="shared" si="10"/>
        <v>3.01</v>
      </c>
    </row>
    <row r="645" spans="1:12" x14ac:dyDescent="0.2">
      <c r="A645">
        <v>2915</v>
      </c>
      <c r="B645" s="43">
        <v>81</v>
      </c>
      <c r="C645" s="43">
        <v>81</v>
      </c>
      <c r="D645" s="43">
        <v>47</v>
      </c>
      <c r="E645" s="31">
        <v>0.57999999999999996</v>
      </c>
      <c r="F645" s="31">
        <v>0.185</v>
      </c>
      <c r="G645" s="31">
        <v>0.222</v>
      </c>
      <c r="H645" s="31">
        <v>0.37</v>
      </c>
      <c r="I645" s="31">
        <v>0.21</v>
      </c>
      <c r="J645" s="31">
        <v>0.58750000000000002</v>
      </c>
      <c r="K645" s="31">
        <v>1.2E-2</v>
      </c>
      <c r="L645" s="29">
        <f t="shared" si="10"/>
        <v>2.6103238866396761</v>
      </c>
    </row>
    <row r="646" spans="1:12" x14ac:dyDescent="0.2">
      <c r="A646">
        <v>5545</v>
      </c>
      <c r="B646" s="43">
        <v>73</v>
      </c>
      <c r="C646" s="43">
        <v>73</v>
      </c>
      <c r="D646" s="43">
        <v>30</v>
      </c>
      <c r="E646" s="31">
        <v>0.41099999999999998</v>
      </c>
      <c r="F646" s="31">
        <v>0.17799999999999999</v>
      </c>
      <c r="G646" s="31">
        <v>0.219</v>
      </c>
      <c r="H646" s="31">
        <v>0.34200000000000003</v>
      </c>
      <c r="I646" s="31">
        <v>6.8000000000000005E-2</v>
      </c>
      <c r="J646" s="31">
        <v>0.50847457600000001</v>
      </c>
      <c r="K646" s="31">
        <v>0.192</v>
      </c>
      <c r="L646" s="29">
        <f t="shared" si="10"/>
        <v>2.3688118811881185</v>
      </c>
    </row>
    <row r="647" spans="1:12" x14ac:dyDescent="0.2">
      <c r="A647">
        <v>2561</v>
      </c>
      <c r="B647" s="43">
        <v>79</v>
      </c>
      <c r="C647" s="43">
        <v>79</v>
      </c>
      <c r="D647" s="43">
        <v>44</v>
      </c>
      <c r="E647" s="31">
        <v>0.55700000000000005</v>
      </c>
      <c r="F647" s="31">
        <v>0.215</v>
      </c>
      <c r="G647" s="31">
        <v>0.215</v>
      </c>
      <c r="H647" s="31">
        <v>0.38</v>
      </c>
      <c r="I647" s="31">
        <v>0.17699999999999999</v>
      </c>
      <c r="J647" s="31">
        <v>0.56410256400000003</v>
      </c>
      <c r="K647" s="31">
        <v>1.2999999999999999E-2</v>
      </c>
      <c r="L647" s="29">
        <f t="shared" si="10"/>
        <v>2.5258358662613984</v>
      </c>
    </row>
    <row r="648" spans="1:12" x14ac:dyDescent="0.2">
      <c r="A648">
        <v>3323</v>
      </c>
      <c r="B648" s="43">
        <v>55</v>
      </c>
      <c r="C648" s="43">
        <v>55</v>
      </c>
      <c r="D648" s="43">
        <v>25</v>
      </c>
      <c r="E648" s="31">
        <v>0.45500000000000002</v>
      </c>
      <c r="F648" s="31">
        <v>0.218</v>
      </c>
      <c r="G648" s="31">
        <v>0.32700000000000001</v>
      </c>
      <c r="H648" s="31">
        <v>0.29099999999999998</v>
      </c>
      <c r="I648" s="31">
        <v>0.16400000000000001</v>
      </c>
      <c r="J648" s="31">
        <v>0.45454545499999999</v>
      </c>
      <c r="K648" s="31">
        <v>0</v>
      </c>
      <c r="L648" s="29">
        <f t="shared" si="10"/>
        <v>2.4010000000000002</v>
      </c>
    </row>
    <row r="649" spans="1:12" x14ac:dyDescent="0.2">
      <c r="A649">
        <v>3578</v>
      </c>
      <c r="B649" s="43">
        <v>88</v>
      </c>
      <c r="C649" s="43">
        <v>88</v>
      </c>
      <c r="D649" s="43">
        <v>47</v>
      </c>
      <c r="E649" s="31">
        <v>0.53400000000000003</v>
      </c>
      <c r="F649" s="31">
        <v>0.193</v>
      </c>
      <c r="G649" s="31">
        <v>0.25</v>
      </c>
      <c r="H649" s="31">
        <v>0.318</v>
      </c>
      <c r="I649" s="31">
        <v>0.216</v>
      </c>
      <c r="J649" s="31">
        <v>0.54651162799999997</v>
      </c>
      <c r="K649" s="31">
        <v>2.3E-2</v>
      </c>
      <c r="L649" s="29">
        <f t="shared" si="10"/>
        <v>2.5701125895598773</v>
      </c>
    </row>
    <row r="650" spans="1:12" x14ac:dyDescent="0.2">
      <c r="A650">
        <v>3082</v>
      </c>
      <c r="B650" s="43">
        <v>68</v>
      </c>
      <c r="C650" s="43">
        <v>68</v>
      </c>
      <c r="D650" s="43">
        <v>36</v>
      </c>
      <c r="E650" s="31">
        <v>0.52900000000000003</v>
      </c>
      <c r="F650" s="31">
        <v>0.27900000000000003</v>
      </c>
      <c r="G650" s="31">
        <v>0.191</v>
      </c>
      <c r="H650" s="31">
        <v>0.33800000000000002</v>
      </c>
      <c r="I650" s="31">
        <v>0.191</v>
      </c>
      <c r="J650" s="31">
        <v>0.52941176499999998</v>
      </c>
      <c r="K650" s="31">
        <v>0</v>
      </c>
      <c r="L650" s="29">
        <f t="shared" si="10"/>
        <v>2.4390000000000001</v>
      </c>
    </row>
    <row r="651" spans="1:12" x14ac:dyDescent="0.2">
      <c r="A651">
        <v>2913</v>
      </c>
      <c r="B651" s="43">
        <v>27</v>
      </c>
      <c r="C651" s="43">
        <v>27</v>
      </c>
      <c r="D651" s="43">
        <v>21</v>
      </c>
      <c r="E651" s="31">
        <v>0.77800000000000002</v>
      </c>
      <c r="F651" s="31">
        <v>7.3999999999999996E-2</v>
      </c>
      <c r="G651" s="31">
        <v>0.14799999999999999</v>
      </c>
      <c r="H651" s="31">
        <v>0.37</v>
      </c>
      <c r="I651" s="31">
        <v>0.40699999999999997</v>
      </c>
      <c r="J651" s="31">
        <v>0.77777777800000003</v>
      </c>
      <c r="K651" s="31">
        <v>0</v>
      </c>
      <c r="L651" s="29">
        <f t="shared" si="10"/>
        <v>3.1079999999999997</v>
      </c>
    </row>
    <row r="652" spans="1:12" x14ac:dyDescent="0.2">
      <c r="A652">
        <v>2691</v>
      </c>
      <c r="B652" s="43">
        <v>57</v>
      </c>
      <c r="C652" s="43">
        <v>57</v>
      </c>
      <c r="D652" s="43">
        <v>23</v>
      </c>
      <c r="E652" s="31">
        <v>0.40400000000000003</v>
      </c>
      <c r="F652" s="31">
        <v>0.45600000000000002</v>
      </c>
      <c r="G652" s="31">
        <v>0.123</v>
      </c>
      <c r="H652" s="31">
        <v>0.246</v>
      </c>
      <c r="I652" s="31">
        <v>0.158</v>
      </c>
      <c r="J652" s="31">
        <v>0.41071428599999998</v>
      </c>
      <c r="K652" s="31">
        <v>1.7999999999999999E-2</v>
      </c>
      <c r="L652" s="29">
        <f t="shared" si="10"/>
        <v>2.1099796334012222</v>
      </c>
    </row>
    <row r="653" spans="1:12" x14ac:dyDescent="0.2">
      <c r="A653">
        <v>3322</v>
      </c>
      <c r="B653" s="43">
        <v>216</v>
      </c>
      <c r="C653" s="43">
        <v>216</v>
      </c>
      <c r="D653" s="43">
        <v>88</v>
      </c>
      <c r="E653" s="31">
        <v>0.40699999999999997</v>
      </c>
      <c r="F653" s="31">
        <v>0.30099999999999999</v>
      </c>
      <c r="G653" s="31">
        <v>0.28699999999999998</v>
      </c>
      <c r="H653" s="31">
        <v>0.25</v>
      </c>
      <c r="I653" s="31">
        <v>0.157</v>
      </c>
      <c r="J653" s="31">
        <v>0.40930232599999999</v>
      </c>
      <c r="K653" s="31">
        <v>5.0000000000000001E-3</v>
      </c>
      <c r="L653" s="29">
        <f t="shared" si="10"/>
        <v>2.2643216080402011</v>
      </c>
    </row>
    <row r="654" spans="1:12" x14ac:dyDescent="0.2">
      <c r="A654">
        <v>2916</v>
      </c>
      <c r="B654" s="43">
        <v>187</v>
      </c>
      <c r="C654" s="43">
        <v>187</v>
      </c>
      <c r="D654" s="43">
        <v>97</v>
      </c>
      <c r="E654" s="31">
        <v>0.51900000000000002</v>
      </c>
      <c r="F654" s="31">
        <v>0.214</v>
      </c>
      <c r="G654" s="31">
        <v>0.26200000000000001</v>
      </c>
      <c r="H654" s="31">
        <v>0.29899999999999999</v>
      </c>
      <c r="I654" s="31">
        <v>0.219</v>
      </c>
      <c r="J654" s="31">
        <v>0.52150537600000002</v>
      </c>
      <c r="K654" s="31">
        <v>5.0000000000000001E-3</v>
      </c>
      <c r="L654" s="29">
        <f t="shared" si="10"/>
        <v>2.5236180904522616</v>
      </c>
    </row>
    <row r="655" spans="1:12" x14ac:dyDescent="0.2">
      <c r="A655">
        <v>2266</v>
      </c>
      <c r="B655" s="43">
        <v>337</v>
      </c>
      <c r="C655" s="43">
        <v>337</v>
      </c>
      <c r="D655" s="43">
        <v>181</v>
      </c>
      <c r="E655" s="31">
        <v>0.53700000000000003</v>
      </c>
      <c r="F655" s="31">
        <v>0.187</v>
      </c>
      <c r="G655" s="31">
        <v>0.193</v>
      </c>
      <c r="H655" s="31">
        <v>0.41199999999999998</v>
      </c>
      <c r="I655" s="31">
        <v>0.125</v>
      </c>
      <c r="J655" s="31">
        <v>0.58576051799999995</v>
      </c>
      <c r="K655" s="31">
        <v>8.3000000000000004E-2</v>
      </c>
      <c r="L655" s="29">
        <f t="shared" si="10"/>
        <v>2.5179934569247546</v>
      </c>
    </row>
    <row r="656" spans="1:12" x14ac:dyDescent="0.2">
      <c r="A656">
        <v>5194</v>
      </c>
      <c r="E656" s="31">
        <v>0.2</v>
      </c>
      <c r="F656" s="31">
        <v>0.3</v>
      </c>
      <c r="G656" s="31">
        <v>0.2</v>
      </c>
      <c r="H656" s="31">
        <v>0.1</v>
      </c>
      <c r="I656" s="31">
        <v>0.1</v>
      </c>
      <c r="J656" s="31">
        <v>0.28571428599999998</v>
      </c>
      <c r="K656" s="31">
        <v>0.3</v>
      </c>
      <c r="L656" s="29">
        <f t="shared" si="10"/>
        <v>2</v>
      </c>
    </row>
    <row r="657" spans="1:12" x14ac:dyDescent="0.2">
      <c r="A657">
        <v>2596</v>
      </c>
      <c r="B657" s="43">
        <v>27</v>
      </c>
      <c r="C657" s="43">
        <v>27</v>
      </c>
      <c r="D657" s="43">
        <v>11</v>
      </c>
      <c r="E657" s="31">
        <v>0.40699999999999997</v>
      </c>
      <c r="F657" s="31">
        <v>0.33300000000000002</v>
      </c>
      <c r="G657" s="31">
        <v>0.25900000000000001</v>
      </c>
      <c r="H657" s="31">
        <v>0.25900000000000001</v>
      </c>
      <c r="I657" s="31">
        <v>0.14799999999999999</v>
      </c>
      <c r="J657" s="31">
        <v>0.407407407</v>
      </c>
      <c r="K657" s="31">
        <v>0</v>
      </c>
      <c r="L657" s="29">
        <f t="shared" si="10"/>
        <v>2.2200000000000002</v>
      </c>
    </row>
    <row r="658" spans="1:12" x14ac:dyDescent="0.2">
      <c r="A658">
        <v>2624</v>
      </c>
      <c r="B658" s="43">
        <v>62</v>
      </c>
      <c r="C658" s="43">
        <v>62</v>
      </c>
      <c r="D658" s="43">
        <v>22</v>
      </c>
      <c r="E658" s="31">
        <v>0.35499999999999998</v>
      </c>
      <c r="F658" s="31">
        <v>0.40300000000000002</v>
      </c>
      <c r="G658" s="31">
        <v>0.24199999999999999</v>
      </c>
      <c r="H658" s="31">
        <v>0.24199999999999999</v>
      </c>
      <c r="I658" s="31">
        <v>0.113</v>
      </c>
      <c r="J658" s="31">
        <v>0.35483871</v>
      </c>
      <c r="K658" s="31">
        <v>0</v>
      </c>
      <c r="L658" s="29">
        <f t="shared" si="10"/>
        <v>2.0649999999999999</v>
      </c>
    </row>
    <row r="659" spans="1:12" x14ac:dyDescent="0.2">
      <c r="A659">
        <v>4418</v>
      </c>
      <c r="B659" s="43">
        <v>75</v>
      </c>
      <c r="C659" s="43">
        <v>75</v>
      </c>
      <c r="D659" s="43">
        <v>9</v>
      </c>
      <c r="E659" s="31">
        <v>0.12</v>
      </c>
      <c r="F659" s="31">
        <v>0.68</v>
      </c>
      <c r="G659" s="31">
        <v>0.187</v>
      </c>
      <c r="H659" s="31">
        <v>0.12</v>
      </c>
      <c r="I659" s="31">
        <v>0</v>
      </c>
      <c r="J659" s="31">
        <v>0.121621622</v>
      </c>
      <c r="K659" s="31">
        <v>1.2999999999999999E-2</v>
      </c>
      <c r="L659" s="29">
        <f t="shared" si="10"/>
        <v>1.4326241134751774</v>
      </c>
    </row>
    <row r="660" spans="1:12" x14ac:dyDescent="0.2">
      <c r="A660">
        <v>5520</v>
      </c>
      <c r="B660" s="43">
        <v>111</v>
      </c>
      <c r="C660" s="43">
        <v>111</v>
      </c>
      <c r="D660" s="43">
        <v>90</v>
      </c>
      <c r="E660" s="31">
        <v>0.81100000000000005</v>
      </c>
      <c r="F660" s="31">
        <v>8.1000000000000003E-2</v>
      </c>
      <c r="G660" s="31">
        <v>9.9000000000000005E-2</v>
      </c>
      <c r="H660" s="31">
        <v>0.36899999999999999</v>
      </c>
      <c r="I660" s="31">
        <v>0.441</v>
      </c>
      <c r="J660" s="31">
        <v>0.81818181800000001</v>
      </c>
      <c r="K660" s="31">
        <v>8.9999999999999993E-3</v>
      </c>
      <c r="L660" s="29">
        <f t="shared" si="10"/>
        <v>3.1786074672048441</v>
      </c>
    </row>
    <row r="661" spans="1:12" x14ac:dyDescent="0.2">
      <c r="A661">
        <v>4072</v>
      </c>
      <c r="B661" s="43">
        <v>92</v>
      </c>
      <c r="C661" s="43">
        <v>92</v>
      </c>
      <c r="D661" s="43">
        <v>39</v>
      </c>
      <c r="E661" s="31">
        <v>0.42399999999999999</v>
      </c>
      <c r="F661" s="31">
        <v>0.32600000000000001</v>
      </c>
      <c r="G661" s="31">
        <v>0.25</v>
      </c>
      <c r="H661" s="31">
        <v>0.30399999999999999</v>
      </c>
      <c r="I661" s="31">
        <v>0.12</v>
      </c>
      <c r="J661" s="31">
        <v>0.42391304299999999</v>
      </c>
      <c r="K661" s="31">
        <v>0</v>
      </c>
      <c r="L661" s="29">
        <f t="shared" si="10"/>
        <v>2.218</v>
      </c>
    </row>
    <row r="662" spans="1:12" x14ac:dyDescent="0.2">
      <c r="A662">
        <v>4202</v>
      </c>
      <c r="B662" s="43">
        <v>103</v>
      </c>
      <c r="C662" s="43">
        <v>103</v>
      </c>
      <c r="D662" s="43">
        <v>45</v>
      </c>
      <c r="E662" s="31">
        <v>0.437</v>
      </c>
      <c r="F662" s="31">
        <v>0.24299999999999999</v>
      </c>
      <c r="G662" s="31">
        <v>0.311</v>
      </c>
      <c r="H662" s="31">
        <v>0.311</v>
      </c>
      <c r="I662" s="31">
        <v>0.126</v>
      </c>
      <c r="J662" s="31">
        <v>0.44117647100000001</v>
      </c>
      <c r="K662" s="31">
        <v>0.01</v>
      </c>
      <c r="L662" s="29">
        <f t="shared" si="10"/>
        <v>2.3252525252525253</v>
      </c>
    </row>
    <row r="663" spans="1:12" x14ac:dyDescent="0.2">
      <c r="A663">
        <v>5439</v>
      </c>
      <c r="B663" s="43">
        <v>318</v>
      </c>
      <c r="C663" s="43">
        <v>318</v>
      </c>
      <c r="D663" s="43">
        <v>159</v>
      </c>
      <c r="E663" s="31">
        <v>0.5</v>
      </c>
      <c r="F663" s="31">
        <v>0.27400000000000002</v>
      </c>
      <c r="G663" s="31">
        <v>0.20399999999999999</v>
      </c>
      <c r="H663" s="31">
        <v>0.29899999999999999</v>
      </c>
      <c r="I663" s="31">
        <v>0.20100000000000001</v>
      </c>
      <c r="J663" s="31">
        <v>0.511254019</v>
      </c>
      <c r="K663" s="31">
        <v>2.1999999999999999E-2</v>
      </c>
      <c r="L663" s="29">
        <f t="shared" si="10"/>
        <v>2.4366053169734152</v>
      </c>
    </row>
    <row r="664" spans="1:12" x14ac:dyDescent="0.2">
      <c r="A664">
        <v>5220</v>
      </c>
      <c r="B664" s="43">
        <v>80</v>
      </c>
      <c r="C664" s="43">
        <v>80</v>
      </c>
      <c r="D664" s="43">
        <v>60</v>
      </c>
      <c r="E664" s="31">
        <v>0.75</v>
      </c>
      <c r="F664" s="31">
        <v>8.7999999999999995E-2</v>
      </c>
      <c r="G664" s="31">
        <v>0.13800000000000001</v>
      </c>
      <c r="H664" s="31">
        <v>0.38800000000000001</v>
      </c>
      <c r="I664" s="31">
        <v>0.36299999999999999</v>
      </c>
      <c r="J664" s="31">
        <v>0.76923076899999998</v>
      </c>
      <c r="K664" s="31">
        <v>2.5000000000000001E-2</v>
      </c>
      <c r="L664" s="29">
        <f t="shared" si="10"/>
        <v>3.0564102564102567</v>
      </c>
    </row>
    <row r="665" spans="1:12" x14ac:dyDescent="0.2">
      <c r="A665">
        <v>4028</v>
      </c>
      <c r="B665" s="43">
        <v>292</v>
      </c>
      <c r="C665" s="43">
        <v>292</v>
      </c>
      <c r="D665" s="43">
        <v>172</v>
      </c>
      <c r="E665" s="31">
        <v>0.58899999999999997</v>
      </c>
      <c r="F665" s="31">
        <v>0.161</v>
      </c>
      <c r="G665" s="31">
        <v>0.24299999999999999</v>
      </c>
      <c r="H665" s="31">
        <v>0.36299999999999999</v>
      </c>
      <c r="I665" s="31">
        <v>0.22600000000000001</v>
      </c>
      <c r="J665" s="31">
        <v>0.59310344800000003</v>
      </c>
      <c r="K665" s="31">
        <v>7.0000000000000001E-3</v>
      </c>
      <c r="L665" s="29">
        <f t="shared" si="10"/>
        <v>2.6586102719033233</v>
      </c>
    </row>
    <row r="666" spans="1:12" x14ac:dyDescent="0.2">
      <c r="A666">
        <v>2824</v>
      </c>
      <c r="B666" s="43">
        <v>99</v>
      </c>
      <c r="C666" s="43">
        <v>99</v>
      </c>
      <c r="D666" s="43">
        <v>25</v>
      </c>
      <c r="E666" s="31">
        <v>0.253</v>
      </c>
      <c r="F666" s="31">
        <v>0.35399999999999998</v>
      </c>
      <c r="G666" s="31">
        <v>0.39400000000000002</v>
      </c>
      <c r="H666" s="31">
        <v>0.20200000000000001</v>
      </c>
      <c r="I666" s="31">
        <v>5.0999999999999997E-2</v>
      </c>
      <c r="J666" s="31">
        <v>0.25252525300000001</v>
      </c>
      <c r="K666" s="31">
        <v>0</v>
      </c>
      <c r="L666" s="29">
        <f t="shared" si="10"/>
        <v>1.952</v>
      </c>
    </row>
    <row r="667" spans="1:12" x14ac:dyDescent="0.2">
      <c r="A667">
        <v>3315</v>
      </c>
      <c r="B667" s="43">
        <v>23</v>
      </c>
      <c r="C667" s="43">
        <v>23</v>
      </c>
      <c r="D667" s="43">
        <v>3</v>
      </c>
      <c r="E667" s="31">
        <v>0.13</v>
      </c>
      <c r="F667" s="31">
        <v>0.78300000000000003</v>
      </c>
      <c r="G667" s="31">
        <v>8.6999999999999994E-2</v>
      </c>
      <c r="H667" s="31">
        <v>8.6999999999999994E-2</v>
      </c>
      <c r="I667" s="31">
        <v>4.2999999999999997E-2</v>
      </c>
      <c r="J667" s="31">
        <v>0.130434783</v>
      </c>
      <c r="K667" s="31">
        <v>0</v>
      </c>
      <c r="L667" s="29">
        <f t="shared" si="10"/>
        <v>1.39</v>
      </c>
    </row>
    <row r="668" spans="1:12" x14ac:dyDescent="0.2">
      <c r="A668">
        <v>5521</v>
      </c>
      <c r="B668" s="43">
        <v>66</v>
      </c>
      <c r="C668" s="43">
        <v>66</v>
      </c>
      <c r="D668" s="43">
        <v>22</v>
      </c>
      <c r="E668" s="31">
        <v>0.33300000000000002</v>
      </c>
      <c r="F668" s="31">
        <v>0.318</v>
      </c>
      <c r="G668" s="31">
        <v>0.28799999999999998</v>
      </c>
      <c r="H668" s="31">
        <v>0.22700000000000001</v>
      </c>
      <c r="I668" s="31">
        <v>0.106</v>
      </c>
      <c r="J668" s="31">
        <v>0.35483871</v>
      </c>
      <c r="K668" s="31">
        <v>6.0999999999999999E-2</v>
      </c>
      <c r="L668" s="29">
        <f t="shared" si="10"/>
        <v>2.1288604898828538</v>
      </c>
    </row>
    <row r="669" spans="1:12" x14ac:dyDescent="0.2">
      <c r="A669">
        <v>3077</v>
      </c>
      <c r="B669" s="43">
        <v>62</v>
      </c>
      <c r="C669" s="43">
        <v>62</v>
      </c>
      <c r="D669" s="43">
        <v>25</v>
      </c>
      <c r="E669" s="31">
        <v>0.40300000000000002</v>
      </c>
      <c r="F669" s="31">
        <v>0.32300000000000001</v>
      </c>
      <c r="G669" s="31">
        <v>0.27400000000000002</v>
      </c>
      <c r="H669" s="31">
        <v>0.22600000000000001</v>
      </c>
      <c r="I669" s="31">
        <v>0.17699999999999999</v>
      </c>
      <c r="J669" s="31">
        <v>0.40322580600000002</v>
      </c>
      <c r="K669" s="31">
        <v>0</v>
      </c>
      <c r="L669" s="29">
        <f t="shared" si="10"/>
        <v>2.2569999999999997</v>
      </c>
    </row>
    <row r="670" spans="1:12" x14ac:dyDescent="0.2">
      <c r="A670">
        <v>3267</v>
      </c>
      <c r="B670" s="43">
        <v>283</v>
      </c>
      <c r="C670" s="43">
        <v>283</v>
      </c>
      <c r="D670" s="43">
        <v>89</v>
      </c>
      <c r="E670" s="31">
        <v>0.314</v>
      </c>
      <c r="F670" s="31">
        <v>0.42799999999999999</v>
      </c>
      <c r="G670" s="31">
        <v>0.24399999999999999</v>
      </c>
      <c r="H670" s="31">
        <v>0.247</v>
      </c>
      <c r="I670" s="31">
        <v>6.7000000000000004E-2</v>
      </c>
      <c r="J670" s="31">
        <v>0.318996416</v>
      </c>
      <c r="K670" s="31">
        <v>1.4E-2</v>
      </c>
      <c r="L670" s="29">
        <f t="shared" si="10"/>
        <v>1.9523326572008115</v>
      </c>
    </row>
    <row r="671" spans="1:12" x14ac:dyDescent="0.2">
      <c r="A671">
        <v>4429</v>
      </c>
      <c r="B671" s="43">
        <v>267</v>
      </c>
      <c r="C671" s="43">
        <v>267</v>
      </c>
      <c r="D671" s="43">
        <v>113</v>
      </c>
      <c r="E671" s="31">
        <v>0.42299999999999999</v>
      </c>
      <c r="F671" s="31">
        <v>0.26600000000000001</v>
      </c>
      <c r="G671" s="31">
        <v>0.27300000000000002</v>
      </c>
      <c r="H671" s="31">
        <v>0.27</v>
      </c>
      <c r="I671" s="31">
        <v>0.154</v>
      </c>
      <c r="J671" s="31">
        <v>0.43968871599999998</v>
      </c>
      <c r="K671" s="31">
        <v>3.6999999999999998E-2</v>
      </c>
      <c r="L671" s="29">
        <f t="shared" si="10"/>
        <v>2.32398753894081</v>
      </c>
    </row>
    <row r="672" spans="1:12" x14ac:dyDescent="0.2">
      <c r="A672">
        <v>3731</v>
      </c>
      <c r="B672" s="43">
        <v>412</v>
      </c>
      <c r="C672" s="43">
        <v>412</v>
      </c>
      <c r="D672" s="43">
        <v>5</v>
      </c>
      <c r="E672" s="31">
        <v>1.2E-2</v>
      </c>
      <c r="F672" s="31">
        <v>2E-3</v>
      </c>
      <c r="G672" s="31">
        <v>2E-3</v>
      </c>
      <c r="H672" s="31">
        <v>0.01</v>
      </c>
      <c r="I672" s="31">
        <v>2E-3</v>
      </c>
      <c r="J672" s="31">
        <v>0.71428571399999996</v>
      </c>
      <c r="K672" s="31">
        <v>0.98299999999999998</v>
      </c>
      <c r="L672" s="29">
        <f t="shared" si="10"/>
        <v>2.5882352941176445</v>
      </c>
    </row>
    <row r="673" spans="1:12" x14ac:dyDescent="0.2">
      <c r="A673">
        <v>2826</v>
      </c>
      <c r="B673" s="43">
        <v>391</v>
      </c>
      <c r="C673" s="43">
        <v>391</v>
      </c>
      <c r="D673" s="43">
        <v>56</v>
      </c>
      <c r="E673" s="31">
        <v>0.14299999999999999</v>
      </c>
      <c r="F673" s="31">
        <v>9.7000000000000003E-2</v>
      </c>
      <c r="G673" s="31">
        <v>7.9000000000000001E-2</v>
      </c>
      <c r="H673" s="31">
        <v>0.11</v>
      </c>
      <c r="I673" s="31">
        <v>3.3000000000000002E-2</v>
      </c>
      <c r="J673" s="31">
        <v>0.44800000000000001</v>
      </c>
      <c r="K673" s="31">
        <v>0.68</v>
      </c>
      <c r="L673" s="29">
        <f t="shared" si="10"/>
        <v>2.2406250000000001</v>
      </c>
    </row>
    <row r="674" spans="1:12" x14ac:dyDescent="0.2">
      <c r="A674">
        <v>1884</v>
      </c>
      <c r="B674" s="43">
        <v>56</v>
      </c>
      <c r="C674" s="43">
        <v>56</v>
      </c>
      <c r="D674" s="43">
        <v>4</v>
      </c>
      <c r="E674" s="31">
        <v>7.0999999999999994E-2</v>
      </c>
      <c r="F674" s="31">
        <v>0.107</v>
      </c>
      <c r="G674" s="31">
        <v>7.0999999999999994E-2</v>
      </c>
      <c r="H674" s="31">
        <v>7.0999999999999994E-2</v>
      </c>
      <c r="I674" s="31">
        <v>0</v>
      </c>
      <c r="J674" s="31">
        <v>0.28571428599999998</v>
      </c>
      <c r="K674" s="31">
        <v>0.75</v>
      </c>
      <c r="L674" s="29">
        <f t="shared" si="10"/>
        <v>1.8479999999999999</v>
      </c>
    </row>
    <row r="675" spans="1:12" x14ac:dyDescent="0.2">
      <c r="A675">
        <v>4181</v>
      </c>
      <c r="B675" s="43">
        <v>81</v>
      </c>
      <c r="C675" s="43">
        <v>81</v>
      </c>
      <c r="D675" s="43">
        <v>54</v>
      </c>
      <c r="E675" s="31">
        <v>0.66700000000000004</v>
      </c>
      <c r="F675" s="31">
        <v>0.16</v>
      </c>
      <c r="G675" s="31">
        <v>0.16</v>
      </c>
      <c r="H675" s="31">
        <v>0.37</v>
      </c>
      <c r="I675" s="31">
        <v>0.29599999999999999</v>
      </c>
      <c r="J675" s="31">
        <v>0.67500000000000004</v>
      </c>
      <c r="K675" s="31">
        <v>1.2E-2</v>
      </c>
      <c r="L675" s="29">
        <f t="shared" si="10"/>
        <v>2.8076923076923079</v>
      </c>
    </row>
    <row r="676" spans="1:12" x14ac:dyDescent="0.2">
      <c r="A676">
        <v>1941</v>
      </c>
      <c r="B676" s="43">
        <v>78</v>
      </c>
      <c r="C676" s="43">
        <v>78</v>
      </c>
      <c r="D676" s="43">
        <v>34</v>
      </c>
      <c r="E676" s="31">
        <v>0.436</v>
      </c>
      <c r="F676" s="31">
        <v>3.7999999999999999E-2</v>
      </c>
      <c r="G676" s="31">
        <v>6.4000000000000001E-2</v>
      </c>
      <c r="H676" s="31">
        <v>0.34599999999999997</v>
      </c>
      <c r="I676" s="31">
        <v>0.09</v>
      </c>
      <c r="J676" s="31">
        <v>0.80952380999999995</v>
      </c>
      <c r="K676" s="31">
        <v>0.46200000000000002</v>
      </c>
      <c r="L676" s="29">
        <f t="shared" si="10"/>
        <v>2.9070631970260212</v>
      </c>
    </row>
    <row r="677" spans="1:12" x14ac:dyDescent="0.2">
      <c r="A677">
        <v>3472</v>
      </c>
      <c r="B677" s="43">
        <v>189</v>
      </c>
      <c r="C677" s="43">
        <v>189</v>
      </c>
      <c r="D677" s="43">
        <v>46</v>
      </c>
      <c r="E677" s="31">
        <v>0.24299999999999999</v>
      </c>
      <c r="F677" s="31">
        <v>0.42899999999999999</v>
      </c>
      <c r="G677" s="31">
        <v>0.28000000000000003</v>
      </c>
      <c r="H677" s="31">
        <v>0.19600000000000001</v>
      </c>
      <c r="I677" s="31">
        <v>4.8000000000000001E-2</v>
      </c>
      <c r="J677" s="31">
        <v>0.25555555600000002</v>
      </c>
      <c r="K677" s="31">
        <v>4.8000000000000001E-2</v>
      </c>
      <c r="L677" s="29">
        <f t="shared" si="10"/>
        <v>1.8581932773109247</v>
      </c>
    </row>
    <row r="678" spans="1:12" x14ac:dyDescent="0.2">
      <c r="A678">
        <v>4446</v>
      </c>
      <c r="B678" s="43">
        <v>78</v>
      </c>
      <c r="C678" s="43">
        <v>78</v>
      </c>
      <c r="D678" s="43">
        <v>59</v>
      </c>
      <c r="E678" s="31">
        <v>0.75600000000000001</v>
      </c>
      <c r="F678" s="31">
        <v>3.7999999999999999E-2</v>
      </c>
      <c r="G678" s="31">
        <v>0.17899999999999999</v>
      </c>
      <c r="H678" s="31">
        <v>0.34599999999999997</v>
      </c>
      <c r="I678" s="31">
        <v>0.41</v>
      </c>
      <c r="J678" s="31">
        <v>0.77631578899999998</v>
      </c>
      <c r="K678" s="31">
        <v>2.5999999999999999E-2</v>
      </c>
      <c r="L678" s="29">
        <f t="shared" si="10"/>
        <v>3.1560574948665296</v>
      </c>
    </row>
    <row r="679" spans="1:12" x14ac:dyDescent="0.2">
      <c r="A679">
        <v>5438</v>
      </c>
      <c r="B679" s="43">
        <v>90</v>
      </c>
      <c r="C679" s="43">
        <v>90</v>
      </c>
      <c r="D679" s="43">
        <v>51</v>
      </c>
      <c r="E679" s="31">
        <v>0.56699999999999995</v>
      </c>
      <c r="F679" s="31">
        <v>0.189</v>
      </c>
      <c r="G679" s="31">
        <v>0.21099999999999999</v>
      </c>
      <c r="H679" s="31">
        <v>0.378</v>
      </c>
      <c r="I679" s="31">
        <v>0.189</v>
      </c>
      <c r="J679" s="31">
        <v>0.58620689699999995</v>
      </c>
      <c r="K679" s="31">
        <v>3.3000000000000002E-2</v>
      </c>
      <c r="L679" s="29">
        <f t="shared" si="10"/>
        <v>2.5863495346432264</v>
      </c>
    </row>
    <row r="680" spans="1:12" x14ac:dyDescent="0.2">
      <c r="A680">
        <v>4073</v>
      </c>
      <c r="B680" s="43">
        <v>75</v>
      </c>
      <c r="C680" s="43">
        <v>75</v>
      </c>
      <c r="D680" s="43">
        <v>25</v>
      </c>
      <c r="E680" s="31">
        <v>0.33300000000000002</v>
      </c>
      <c r="F680" s="31">
        <v>0.38700000000000001</v>
      </c>
      <c r="G680" s="31">
        <v>0.26700000000000002</v>
      </c>
      <c r="H680" s="31">
        <v>0.253</v>
      </c>
      <c r="I680" s="31">
        <v>0.08</v>
      </c>
      <c r="J680" s="31">
        <v>0.337837838</v>
      </c>
      <c r="K680" s="31">
        <v>1.2999999999999999E-2</v>
      </c>
      <c r="L680" s="29">
        <f t="shared" si="10"/>
        <v>2.0263424518743669</v>
      </c>
    </row>
    <row r="681" spans="1:12" x14ac:dyDescent="0.2">
      <c r="A681">
        <v>4484</v>
      </c>
      <c r="B681" s="43">
        <v>393</v>
      </c>
      <c r="C681" s="43">
        <v>393</v>
      </c>
      <c r="D681" s="43">
        <v>30</v>
      </c>
      <c r="E681" s="31">
        <v>7.5999999999999998E-2</v>
      </c>
      <c r="F681" s="31">
        <v>8.1000000000000003E-2</v>
      </c>
      <c r="G681" s="31">
        <v>3.7999999999999999E-2</v>
      </c>
      <c r="H681" s="31">
        <v>6.4000000000000001E-2</v>
      </c>
      <c r="I681" s="31">
        <v>1.2999999999999999E-2</v>
      </c>
      <c r="J681" s="31">
        <v>0.38961038999999997</v>
      </c>
      <c r="K681" s="31">
        <v>0.80400000000000005</v>
      </c>
      <c r="L681" s="29">
        <f t="shared" si="10"/>
        <v>2.045918367346939</v>
      </c>
    </row>
    <row r="682" spans="1:12" x14ac:dyDescent="0.2">
      <c r="A682">
        <v>4136</v>
      </c>
      <c r="B682" s="43">
        <v>86</v>
      </c>
      <c r="C682" s="43">
        <v>86</v>
      </c>
      <c r="D682" s="43">
        <v>33</v>
      </c>
      <c r="E682" s="31">
        <v>0.38400000000000001</v>
      </c>
      <c r="F682" s="31">
        <v>0.25600000000000001</v>
      </c>
      <c r="G682" s="31">
        <v>0.34899999999999998</v>
      </c>
      <c r="H682" s="31">
        <v>0.20899999999999999</v>
      </c>
      <c r="I682" s="31">
        <v>0.17399999999999999</v>
      </c>
      <c r="J682" s="31">
        <v>0.38823529400000001</v>
      </c>
      <c r="K682" s="31">
        <v>1.2E-2</v>
      </c>
      <c r="L682" s="29">
        <f t="shared" si="10"/>
        <v>2.3046558704453441</v>
      </c>
    </row>
    <row r="683" spans="1:12" x14ac:dyDescent="0.2">
      <c r="A683">
        <v>3369</v>
      </c>
      <c r="B683" s="43">
        <v>86</v>
      </c>
      <c r="C683" s="43">
        <v>86</v>
      </c>
      <c r="D683" s="43">
        <v>47</v>
      </c>
      <c r="E683" s="31">
        <v>0.54700000000000004</v>
      </c>
      <c r="F683" s="31">
        <v>0.23300000000000001</v>
      </c>
      <c r="G683" s="31">
        <v>0.20899999999999999</v>
      </c>
      <c r="H683" s="31">
        <v>0.32600000000000001</v>
      </c>
      <c r="I683" s="31">
        <v>0.221</v>
      </c>
      <c r="J683" s="31">
        <v>0.55294117600000003</v>
      </c>
      <c r="K683" s="31">
        <v>1.2E-2</v>
      </c>
      <c r="L683" s="29">
        <f t="shared" si="10"/>
        <v>2.5435222672064777</v>
      </c>
    </row>
    <row r="684" spans="1:12" x14ac:dyDescent="0.2">
      <c r="A684">
        <v>3144</v>
      </c>
      <c r="B684" s="43">
        <v>103</v>
      </c>
      <c r="C684" s="43">
        <v>103</v>
      </c>
      <c r="D684" s="43">
        <v>41</v>
      </c>
      <c r="E684" s="31">
        <v>0.39800000000000002</v>
      </c>
      <c r="F684" s="31">
        <v>0.35</v>
      </c>
      <c r="G684" s="31">
        <v>0.252</v>
      </c>
      <c r="H684" s="31">
        <v>0.33</v>
      </c>
      <c r="I684" s="31">
        <v>6.8000000000000005E-2</v>
      </c>
      <c r="J684" s="31">
        <v>0.398058252</v>
      </c>
      <c r="K684" s="31">
        <v>0</v>
      </c>
      <c r="L684" s="29">
        <f t="shared" si="10"/>
        <v>2.1159999999999997</v>
      </c>
    </row>
    <row r="685" spans="1:12" x14ac:dyDescent="0.2">
      <c r="A685">
        <v>2825</v>
      </c>
      <c r="B685" s="43">
        <v>79</v>
      </c>
      <c r="C685" s="43">
        <v>79</v>
      </c>
      <c r="D685" s="43">
        <v>25</v>
      </c>
      <c r="E685" s="31">
        <v>0.316</v>
      </c>
      <c r="F685" s="31">
        <v>0.43</v>
      </c>
      <c r="G685" s="31">
        <v>0.253</v>
      </c>
      <c r="H685" s="31">
        <v>0.24099999999999999</v>
      </c>
      <c r="I685" s="31">
        <v>7.5999999999999998E-2</v>
      </c>
      <c r="J685" s="31">
        <v>0.31645569600000001</v>
      </c>
      <c r="K685" s="31">
        <v>0</v>
      </c>
      <c r="L685" s="29">
        <f t="shared" si="10"/>
        <v>1.9629999999999999</v>
      </c>
    </row>
    <row r="686" spans="1:12" x14ac:dyDescent="0.2">
      <c r="A686">
        <v>4353</v>
      </c>
      <c r="B686" s="43">
        <v>59</v>
      </c>
      <c r="C686" s="43">
        <v>59</v>
      </c>
      <c r="D686" s="43">
        <v>31</v>
      </c>
      <c r="E686" s="31">
        <v>0.52500000000000002</v>
      </c>
      <c r="F686" s="31">
        <v>0.20300000000000001</v>
      </c>
      <c r="G686" s="31">
        <v>0.20300000000000001</v>
      </c>
      <c r="H686" s="31">
        <v>0.28799999999999998</v>
      </c>
      <c r="I686" s="31">
        <v>0.23699999999999999</v>
      </c>
      <c r="J686" s="31">
        <v>0.56363636399999995</v>
      </c>
      <c r="K686" s="31">
        <v>6.8000000000000005E-2</v>
      </c>
      <c r="L686" s="29">
        <f t="shared" si="10"/>
        <v>2.5976394849785409</v>
      </c>
    </row>
    <row r="687" spans="1:12" x14ac:dyDescent="0.2">
      <c r="A687">
        <v>4440</v>
      </c>
      <c r="B687" s="43">
        <v>333</v>
      </c>
      <c r="C687" s="43">
        <v>333</v>
      </c>
      <c r="D687" s="43">
        <v>171</v>
      </c>
      <c r="E687" s="31">
        <v>0.51400000000000001</v>
      </c>
      <c r="F687" s="31">
        <v>0.24</v>
      </c>
      <c r="G687" s="31">
        <v>0.23100000000000001</v>
      </c>
      <c r="H687" s="31">
        <v>0.30299999999999999</v>
      </c>
      <c r="I687" s="31">
        <v>0.21</v>
      </c>
      <c r="J687" s="31">
        <v>0.52134146299999995</v>
      </c>
      <c r="K687" s="31">
        <v>1.4999999999999999E-2</v>
      </c>
      <c r="L687" s="29">
        <f t="shared" si="10"/>
        <v>2.4883248730964467</v>
      </c>
    </row>
    <row r="688" spans="1:12" x14ac:dyDescent="0.2">
      <c r="A688">
        <v>3676</v>
      </c>
      <c r="B688" s="43">
        <v>39</v>
      </c>
      <c r="C688" s="43">
        <v>39</v>
      </c>
      <c r="D688" s="43">
        <v>18</v>
      </c>
      <c r="E688" s="31">
        <v>0.46200000000000002</v>
      </c>
      <c r="F688" s="31">
        <v>0.28199999999999997</v>
      </c>
      <c r="G688" s="31">
        <v>0.25600000000000001</v>
      </c>
      <c r="H688" s="31">
        <v>0.33300000000000002</v>
      </c>
      <c r="I688" s="31">
        <v>0.128</v>
      </c>
      <c r="J688" s="31">
        <v>0.46153846199999998</v>
      </c>
      <c r="K688" s="31">
        <v>0</v>
      </c>
      <c r="L688" s="29">
        <f t="shared" si="10"/>
        <v>2.3050000000000002</v>
      </c>
    </row>
    <row r="689" spans="1:12" x14ac:dyDescent="0.2">
      <c r="A689">
        <v>3388</v>
      </c>
      <c r="B689" s="43">
        <v>81</v>
      </c>
      <c r="C689" s="43">
        <v>81</v>
      </c>
      <c r="D689" s="43">
        <v>42</v>
      </c>
      <c r="E689" s="31">
        <v>0.51900000000000002</v>
      </c>
      <c r="F689" s="31">
        <v>0.247</v>
      </c>
      <c r="G689" s="31">
        <v>0.23499999999999999</v>
      </c>
      <c r="H689" s="31">
        <v>0.39500000000000002</v>
      </c>
      <c r="I689" s="31">
        <v>0.123</v>
      </c>
      <c r="J689" s="31">
        <v>0.51851851900000001</v>
      </c>
      <c r="K689" s="31">
        <v>0</v>
      </c>
      <c r="L689" s="29">
        <f t="shared" si="10"/>
        <v>2.3940000000000001</v>
      </c>
    </row>
    <row r="690" spans="1:12" x14ac:dyDescent="0.2">
      <c r="A690">
        <v>4126</v>
      </c>
      <c r="B690" s="43">
        <v>81</v>
      </c>
      <c r="C690" s="43">
        <v>81</v>
      </c>
      <c r="D690" s="43">
        <v>47</v>
      </c>
      <c r="E690" s="31">
        <v>0.57999999999999996</v>
      </c>
      <c r="F690" s="31">
        <v>0.16</v>
      </c>
      <c r="G690" s="31">
        <v>0.23499999999999999</v>
      </c>
      <c r="H690" s="31">
        <v>0.38300000000000001</v>
      </c>
      <c r="I690" s="31">
        <v>0.19800000000000001</v>
      </c>
      <c r="J690" s="31">
        <v>0.59493670899999995</v>
      </c>
      <c r="K690" s="31">
        <v>2.5000000000000001E-2</v>
      </c>
      <c r="L690" s="29">
        <f t="shared" si="10"/>
        <v>2.6369230769230767</v>
      </c>
    </row>
    <row r="691" spans="1:12" x14ac:dyDescent="0.2">
      <c r="A691">
        <v>2851</v>
      </c>
      <c r="B691" s="43">
        <v>74</v>
      </c>
      <c r="C691" s="43">
        <v>74</v>
      </c>
      <c r="D691" s="43">
        <v>23</v>
      </c>
      <c r="E691" s="31">
        <v>0.311</v>
      </c>
      <c r="F691" s="31">
        <v>0.44600000000000001</v>
      </c>
      <c r="G691" s="31">
        <v>0.24299999999999999</v>
      </c>
      <c r="H691" s="31">
        <v>0.24299999999999999</v>
      </c>
      <c r="I691" s="31">
        <v>6.8000000000000005E-2</v>
      </c>
      <c r="J691" s="31">
        <v>0.31081081100000002</v>
      </c>
      <c r="K691" s="31">
        <v>0</v>
      </c>
      <c r="L691" s="29">
        <f t="shared" si="10"/>
        <v>1.9330000000000001</v>
      </c>
    </row>
    <row r="692" spans="1:12" x14ac:dyDescent="0.2">
      <c r="A692">
        <v>4545</v>
      </c>
      <c r="B692" s="43">
        <v>83</v>
      </c>
      <c r="C692" s="43">
        <v>83</v>
      </c>
      <c r="D692" s="43">
        <v>43</v>
      </c>
      <c r="E692" s="31">
        <v>0.51800000000000002</v>
      </c>
      <c r="F692" s="31">
        <v>0.26500000000000001</v>
      </c>
      <c r="G692" s="31">
        <v>0.20499999999999999</v>
      </c>
      <c r="H692" s="31">
        <v>0.373</v>
      </c>
      <c r="I692" s="31">
        <v>0.14499999999999999</v>
      </c>
      <c r="J692" s="31">
        <v>0.52439024400000001</v>
      </c>
      <c r="K692" s="31">
        <v>1.2E-2</v>
      </c>
      <c r="L692" s="29">
        <f t="shared" si="10"/>
        <v>2.402834008097166</v>
      </c>
    </row>
    <row r="693" spans="1:12" x14ac:dyDescent="0.2">
      <c r="A693">
        <v>3678</v>
      </c>
      <c r="B693" s="43">
        <v>57</v>
      </c>
      <c r="C693" s="43">
        <v>57</v>
      </c>
      <c r="D693" s="43">
        <v>36</v>
      </c>
      <c r="E693" s="31">
        <v>0.63200000000000001</v>
      </c>
      <c r="F693" s="31">
        <v>0.17499999999999999</v>
      </c>
      <c r="G693" s="31">
        <v>0.17499999999999999</v>
      </c>
      <c r="H693" s="31">
        <v>0.38600000000000001</v>
      </c>
      <c r="I693" s="31">
        <v>0.246</v>
      </c>
      <c r="J693" s="31">
        <v>0.64285714299999996</v>
      </c>
      <c r="K693" s="31">
        <v>1.7999999999999999E-2</v>
      </c>
      <c r="L693" s="29">
        <f t="shared" si="10"/>
        <v>2.7158859470468428</v>
      </c>
    </row>
    <row r="694" spans="1:12" x14ac:dyDescent="0.2">
      <c r="A694">
        <v>4413</v>
      </c>
      <c r="B694" s="43">
        <v>73</v>
      </c>
      <c r="C694" s="43">
        <v>73</v>
      </c>
      <c r="D694" s="43">
        <v>19</v>
      </c>
      <c r="E694" s="31">
        <v>0.26</v>
      </c>
      <c r="F694" s="31">
        <v>0.37</v>
      </c>
      <c r="G694" s="31">
        <v>0.37</v>
      </c>
      <c r="H694" s="31">
        <v>0.20499999999999999</v>
      </c>
      <c r="I694" s="31">
        <v>5.5E-2</v>
      </c>
      <c r="J694" s="31">
        <v>0.26027397299999999</v>
      </c>
      <c r="K694" s="31">
        <v>0</v>
      </c>
      <c r="L694" s="29">
        <f t="shared" si="10"/>
        <v>1.9449999999999998</v>
      </c>
    </row>
    <row r="695" spans="1:12" x14ac:dyDescent="0.2">
      <c r="A695">
        <v>4489</v>
      </c>
      <c r="B695" s="43">
        <v>65</v>
      </c>
      <c r="C695" s="43">
        <v>65</v>
      </c>
      <c r="D695" s="43">
        <v>30</v>
      </c>
      <c r="E695" s="31">
        <v>0.46200000000000002</v>
      </c>
      <c r="F695" s="31">
        <v>0.26200000000000001</v>
      </c>
      <c r="G695" s="31">
        <v>0.26200000000000001</v>
      </c>
      <c r="H695" s="31">
        <v>0.32300000000000001</v>
      </c>
      <c r="I695" s="31">
        <v>0.13800000000000001</v>
      </c>
      <c r="J695" s="31">
        <v>0.46875</v>
      </c>
      <c r="K695" s="31">
        <v>1.4999999999999999E-2</v>
      </c>
      <c r="L695" s="29">
        <f t="shared" si="10"/>
        <v>2.3421319796954321</v>
      </c>
    </row>
    <row r="696" spans="1:12" x14ac:dyDescent="0.2">
      <c r="A696">
        <v>3708</v>
      </c>
      <c r="B696" s="43">
        <v>79</v>
      </c>
      <c r="C696" s="43">
        <v>79</v>
      </c>
      <c r="D696" s="43">
        <v>51</v>
      </c>
      <c r="E696" s="31">
        <v>0.64600000000000002</v>
      </c>
      <c r="F696" s="31">
        <v>0.20300000000000001</v>
      </c>
      <c r="G696" s="31">
        <v>0.127</v>
      </c>
      <c r="H696" s="31">
        <v>0.22800000000000001</v>
      </c>
      <c r="I696" s="31">
        <v>0.41799999999999998</v>
      </c>
      <c r="J696" s="31">
        <v>0.66233766199999999</v>
      </c>
      <c r="K696" s="31">
        <v>2.5000000000000001E-2</v>
      </c>
      <c r="L696" s="29">
        <f t="shared" si="10"/>
        <v>2.885128205128205</v>
      </c>
    </row>
    <row r="697" spans="1:12" x14ac:dyDescent="0.2">
      <c r="A697">
        <v>4345</v>
      </c>
      <c r="B697" s="43">
        <v>62</v>
      </c>
      <c r="C697" s="43">
        <v>62</v>
      </c>
      <c r="D697" s="43">
        <v>30</v>
      </c>
      <c r="E697" s="31">
        <v>0.48399999999999999</v>
      </c>
      <c r="F697" s="31">
        <v>0.19400000000000001</v>
      </c>
      <c r="G697" s="31">
        <v>0.30599999999999999</v>
      </c>
      <c r="H697" s="31">
        <v>0.33900000000000002</v>
      </c>
      <c r="I697" s="31">
        <v>0.14499999999999999</v>
      </c>
      <c r="J697" s="31">
        <v>0.49180327899999998</v>
      </c>
      <c r="K697" s="31">
        <v>1.6E-2</v>
      </c>
      <c r="L697" s="29">
        <f t="shared" si="10"/>
        <v>2.4420731707317076</v>
      </c>
    </row>
    <row r="698" spans="1:12" x14ac:dyDescent="0.2">
      <c r="A698">
        <v>4301</v>
      </c>
      <c r="B698" s="43">
        <v>53</v>
      </c>
      <c r="C698" s="43">
        <v>53</v>
      </c>
      <c r="D698" s="43">
        <v>30</v>
      </c>
      <c r="E698" s="31">
        <v>0.56599999999999995</v>
      </c>
      <c r="F698" s="31">
        <v>0.17</v>
      </c>
      <c r="G698" s="31">
        <v>0.22600000000000001</v>
      </c>
      <c r="H698" s="31">
        <v>0.35799999999999998</v>
      </c>
      <c r="I698" s="31">
        <v>0.20799999999999999</v>
      </c>
      <c r="J698" s="31">
        <v>0.58823529399999996</v>
      </c>
      <c r="K698" s="31">
        <v>3.7999999999999999E-2</v>
      </c>
      <c r="L698" s="29">
        <f t="shared" si="10"/>
        <v>2.6278586278586276</v>
      </c>
    </row>
    <row r="699" spans="1:12" x14ac:dyDescent="0.2">
      <c r="A699">
        <v>2797</v>
      </c>
      <c r="B699" s="43">
        <v>433</v>
      </c>
      <c r="C699" s="43">
        <v>433</v>
      </c>
      <c r="D699" s="43">
        <v>87</v>
      </c>
      <c r="E699" s="31">
        <v>0.20100000000000001</v>
      </c>
      <c r="F699" s="31">
        <v>0.36299999999999999</v>
      </c>
      <c r="G699" s="31">
        <v>0.12</v>
      </c>
      <c r="H699" s="31">
        <v>0.14799999999999999</v>
      </c>
      <c r="I699" s="31">
        <v>5.2999999999999999E-2</v>
      </c>
      <c r="J699" s="31">
        <v>0.293918919</v>
      </c>
      <c r="K699" s="31">
        <v>0.316</v>
      </c>
      <c r="L699" s="29">
        <f t="shared" si="10"/>
        <v>1.8406432748538011</v>
      </c>
    </row>
    <row r="700" spans="1:12" x14ac:dyDescent="0.2">
      <c r="A700">
        <v>4520</v>
      </c>
      <c r="B700" s="43">
        <v>85</v>
      </c>
      <c r="C700" s="43">
        <v>85</v>
      </c>
      <c r="D700" s="43">
        <v>33</v>
      </c>
      <c r="E700" s="31">
        <v>0.38800000000000001</v>
      </c>
      <c r="F700" s="31">
        <v>0.27100000000000002</v>
      </c>
      <c r="G700" s="31">
        <v>0.34100000000000003</v>
      </c>
      <c r="H700" s="31">
        <v>0.27100000000000002</v>
      </c>
      <c r="I700" s="31">
        <v>0.11799999999999999</v>
      </c>
      <c r="J700" s="31">
        <v>0.38823529400000001</v>
      </c>
      <c r="K700" s="31">
        <v>0</v>
      </c>
      <c r="L700" s="29">
        <f t="shared" si="10"/>
        <v>2.238</v>
      </c>
    </row>
    <row r="701" spans="1:12" x14ac:dyDescent="0.2">
      <c r="A701">
        <v>3014</v>
      </c>
      <c r="B701" s="43">
        <v>89</v>
      </c>
      <c r="C701" s="43">
        <v>89</v>
      </c>
      <c r="D701" s="43">
        <v>52</v>
      </c>
      <c r="E701" s="31">
        <v>0.58399999999999996</v>
      </c>
      <c r="F701" s="31">
        <v>0.157</v>
      </c>
      <c r="G701" s="31">
        <v>0.191</v>
      </c>
      <c r="H701" s="31">
        <v>0.36</v>
      </c>
      <c r="I701" s="31">
        <v>0.22500000000000001</v>
      </c>
      <c r="J701" s="31">
        <v>0.62650602399999999</v>
      </c>
      <c r="K701" s="31">
        <v>6.7000000000000004E-2</v>
      </c>
      <c r="L701" s="29">
        <f t="shared" si="10"/>
        <v>2.69989281886388</v>
      </c>
    </row>
    <row r="702" spans="1:12" x14ac:dyDescent="0.2">
      <c r="A702">
        <v>5098</v>
      </c>
      <c r="B702" s="43">
        <v>68</v>
      </c>
      <c r="C702" s="43">
        <v>68</v>
      </c>
      <c r="D702" s="43">
        <v>20</v>
      </c>
      <c r="E702" s="31">
        <v>0.29399999999999998</v>
      </c>
      <c r="F702" s="31">
        <v>0.17599999999999999</v>
      </c>
      <c r="G702" s="31">
        <v>0.17599999999999999</v>
      </c>
      <c r="H702" s="31">
        <v>0.29399999999999998</v>
      </c>
      <c r="I702" s="31">
        <v>0</v>
      </c>
      <c r="J702" s="31">
        <v>0.45454545499999999</v>
      </c>
      <c r="K702" s="31">
        <v>0.35299999999999998</v>
      </c>
      <c r="L702" s="29">
        <f t="shared" si="10"/>
        <v>2.1792890262751157</v>
      </c>
    </row>
    <row r="703" spans="1:12" x14ac:dyDescent="0.2">
      <c r="A703">
        <v>4492</v>
      </c>
      <c r="B703" s="43">
        <v>356</v>
      </c>
      <c r="C703" s="43">
        <v>356</v>
      </c>
      <c r="D703" s="43">
        <v>156</v>
      </c>
      <c r="E703" s="31">
        <v>0.438</v>
      </c>
      <c r="F703" s="31">
        <v>0.183</v>
      </c>
      <c r="G703" s="31">
        <v>0.183</v>
      </c>
      <c r="H703" s="31">
        <v>0.32900000000000001</v>
      </c>
      <c r="I703" s="31">
        <v>0.11</v>
      </c>
      <c r="J703" s="31">
        <v>0.54545454500000001</v>
      </c>
      <c r="K703" s="31">
        <v>0.19700000000000001</v>
      </c>
      <c r="L703" s="29">
        <f t="shared" si="10"/>
        <v>2.4607721046077211</v>
      </c>
    </row>
    <row r="704" spans="1:12" x14ac:dyDescent="0.2">
      <c r="A704">
        <v>3640</v>
      </c>
      <c r="B704" s="43">
        <v>478</v>
      </c>
      <c r="C704" s="43">
        <v>478</v>
      </c>
      <c r="D704" s="43">
        <v>267</v>
      </c>
      <c r="E704" s="31">
        <v>0.55900000000000005</v>
      </c>
      <c r="F704" s="31">
        <v>0.107</v>
      </c>
      <c r="G704" s="31">
        <v>0.155</v>
      </c>
      <c r="H704" s="31">
        <v>0.34100000000000003</v>
      </c>
      <c r="I704" s="31">
        <v>0.218</v>
      </c>
      <c r="J704" s="31">
        <v>0.68112244899999996</v>
      </c>
      <c r="K704" s="31">
        <v>0.18</v>
      </c>
      <c r="L704" s="29">
        <f t="shared" si="10"/>
        <v>2.8195121951219515</v>
      </c>
    </row>
    <row r="705" spans="1:12" x14ac:dyDescent="0.2">
      <c r="A705">
        <v>4128</v>
      </c>
      <c r="B705" s="43">
        <v>488</v>
      </c>
      <c r="C705" s="43">
        <v>488</v>
      </c>
      <c r="D705" s="43">
        <v>128</v>
      </c>
      <c r="E705" s="31">
        <v>0.26200000000000001</v>
      </c>
      <c r="F705" s="31">
        <v>0.254</v>
      </c>
      <c r="G705" s="31">
        <v>0.127</v>
      </c>
      <c r="H705" s="31">
        <v>0.215</v>
      </c>
      <c r="I705" s="31">
        <v>4.7E-2</v>
      </c>
      <c r="J705" s="31">
        <v>0.40764331199999998</v>
      </c>
      <c r="K705" s="31">
        <v>0.35699999999999998</v>
      </c>
      <c r="L705" s="29">
        <f t="shared" si="10"/>
        <v>2.0855365474339034</v>
      </c>
    </row>
    <row r="706" spans="1:12" x14ac:dyDescent="0.2">
      <c r="A706">
        <v>3550</v>
      </c>
      <c r="B706" s="43">
        <v>73</v>
      </c>
      <c r="C706" s="43">
        <v>73</v>
      </c>
      <c r="D706" s="43">
        <v>61</v>
      </c>
      <c r="E706" s="31">
        <v>0.83599999999999997</v>
      </c>
      <c r="F706" s="31">
        <v>0.11</v>
      </c>
      <c r="G706" s="31">
        <v>5.5E-2</v>
      </c>
      <c r="H706" s="31">
        <v>0.247</v>
      </c>
      <c r="I706" s="31">
        <v>0.58899999999999997</v>
      </c>
      <c r="J706" s="31">
        <v>0.83561643799999996</v>
      </c>
      <c r="K706" s="31">
        <v>0</v>
      </c>
      <c r="L706" s="29">
        <f t="shared" si="10"/>
        <v>3.3169999999999997</v>
      </c>
    </row>
    <row r="707" spans="1:12" x14ac:dyDescent="0.2">
      <c r="A707">
        <v>4294</v>
      </c>
      <c r="B707" s="43">
        <v>106</v>
      </c>
      <c r="C707" s="43">
        <v>106</v>
      </c>
      <c r="D707" s="43">
        <v>57</v>
      </c>
      <c r="E707" s="31">
        <v>0.53800000000000003</v>
      </c>
      <c r="F707" s="31">
        <v>0.22600000000000001</v>
      </c>
      <c r="G707" s="31">
        <v>0.23599999999999999</v>
      </c>
      <c r="H707" s="31">
        <v>0.245</v>
      </c>
      <c r="I707" s="31">
        <v>0.29199999999999998</v>
      </c>
      <c r="J707" s="31">
        <v>0.53773584900000004</v>
      </c>
      <c r="K707" s="31">
        <v>0</v>
      </c>
      <c r="L707" s="29">
        <f t="shared" ref="L707:L770" si="11">(F707+2*G707+3*H707+4*I707)/(1-K707)</f>
        <v>2.601</v>
      </c>
    </row>
    <row r="708" spans="1:12" x14ac:dyDescent="0.2">
      <c r="A708">
        <v>4127</v>
      </c>
      <c r="B708" s="43">
        <v>284</v>
      </c>
      <c r="C708" s="43">
        <v>284</v>
      </c>
      <c r="D708" s="43">
        <v>142</v>
      </c>
      <c r="E708" s="31">
        <v>0.5</v>
      </c>
      <c r="F708" s="31">
        <v>0.22500000000000001</v>
      </c>
      <c r="G708" s="31">
        <v>0.24299999999999999</v>
      </c>
      <c r="H708" s="31">
        <v>0.32400000000000001</v>
      </c>
      <c r="I708" s="31">
        <v>0.17599999999999999</v>
      </c>
      <c r="J708" s="31">
        <v>0.51636363600000001</v>
      </c>
      <c r="K708" s="31">
        <v>3.2000000000000001E-2</v>
      </c>
      <c r="L708" s="29">
        <f t="shared" si="11"/>
        <v>2.4659090909090904</v>
      </c>
    </row>
    <row r="709" spans="1:12" x14ac:dyDescent="0.2">
      <c r="A709">
        <v>4465</v>
      </c>
      <c r="B709" s="43">
        <v>75</v>
      </c>
      <c r="C709" s="43">
        <v>75</v>
      </c>
      <c r="D709" s="43">
        <v>25</v>
      </c>
      <c r="E709" s="31">
        <v>0.33300000000000002</v>
      </c>
      <c r="F709" s="31">
        <v>0.36</v>
      </c>
      <c r="G709" s="31">
        <v>0.307</v>
      </c>
      <c r="H709" s="31">
        <v>0.307</v>
      </c>
      <c r="I709" s="31">
        <v>2.7E-2</v>
      </c>
      <c r="J709" s="31">
        <v>0.33333333300000001</v>
      </c>
      <c r="K709" s="31">
        <v>0</v>
      </c>
      <c r="L709" s="29">
        <f t="shared" si="11"/>
        <v>2.0030000000000001</v>
      </c>
    </row>
    <row r="710" spans="1:12" x14ac:dyDescent="0.2">
      <c r="A710">
        <v>3764</v>
      </c>
      <c r="B710" s="43">
        <v>284</v>
      </c>
      <c r="C710" s="43">
        <v>284</v>
      </c>
      <c r="D710" s="43">
        <v>129</v>
      </c>
      <c r="E710" s="31">
        <v>0.45400000000000001</v>
      </c>
      <c r="F710" s="31">
        <v>0.30299999999999999</v>
      </c>
      <c r="G710" s="31">
        <v>0.218</v>
      </c>
      <c r="H710" s="31">
        <v>0.22900000000000001</v>
      </c>
      <c r="I710" s="31">
        <v>0.22500000000000001</v>
      </c>
      <c r="J710" s="31">
        <v>0.46570397099999999</v>
      </c>
      <c r="K710" s="31">
        <v>2.5000000000000001E-2</v>
      </c>
      <c r="L710" s="29">
        <f t="shared" si="11"/>
        <v>2.3856410256410259</v>
      </c>
    </row>
    <row r="711" spans="1:12" x14ac:dyDescent="0.2">
      <c r="A711">
        <v>2565</v>
      </c>
      <c r="B711" s="43">
        <v>85</v>
      </c>
      <c r="C711" s="43">
        <v>85</v>
      </c>
      <c r="D711" s="43">
        <v>36</v>
      </c>
      <c r="E711" s="31">
        <v>0.42399999999999999</v>
      </c>
      <c r="F711" s="31">
        <v>0.23499999999999999</v>
      </c>
      <c r="G711" s="31">
        <v>0.34100000000000003</v>
      </c>
      <c r="H711" s="31">
        <v>0.27100000000000002</v>
      </c>
      <c r="I711" s="31">
        <v>0.153</v>
      </c>
      <c r="J711" s="31">
        <v>0.42352941199999999</v>
      </c>
      <c r="K711" s="31">
        <v>0</v>
      </c>
      <c r="L711" s="29">
        <f t="shared" si="11"/>
        <v>2.3420000000000001</v>
      </c>
    </row>
    <row r="712" spans="1:12" x14ac:dyDescent="0.2">
      <c r="A712">
        <v>3233</v>
      </c>
      <c r="B712" s="43">
        <v>278</v>
      </c>
      <c r="C712" s="43">
        <v>278</v>
      </c>
      <c r="D712" s="43">
        <v>119</v>
      </c>
      <c r="E712" s="31">
        <v>0.42799999999999999</v>
      </c>
      <c r="F712" s="31">
        <v>0.34899999999999998</v>
      </c>
      <c r="G712" s="31">
        <v>0.20499999999999999</v>
      </c>
      <c r="H712" s="31">
        <v>0.255</v>
      </c>
      <c r="I712" s="31">
        <v>0.17299999999999999</v>
      </c>
      <c r="J712" s="31">
        <v>0.43589743600000003</v>
      </c>
      <c r="K712" s="31">
        <v>1.7999999999999999E-2</v>
      </c>
      <c r="L712" s="29">
        <f t="shared" si="11"/>
        <v>2.2566191446028516</v>
      </c>
    </row>
    <row r="713" spans="1:12" x14ac:dyDescent="0.2">
      <c r="A713">
        <v>5016</v>
      </c>
      <c r="B713" s="43">
        <v>364</v>
      </c>
      <c r="C713" s="43">
        <v>364</v>
      </c>
      <c r="D713" s="43">
        <v>100</v>
      </c>
      <c r="E713" s="31">
        <v>0.27500000000000002</v>
      </c>
      <c r="F713" s="31">
        <v>0.46400000000000002</v>
      </c>
      <c r="G713" s="31">
        <v>0.255</v>
      </c>
      <c r="H713" s="31">
        <v>0.20899999999999999</v>
      </c>
      <c r="I713" s="31">
        <v>6.6000000000000003E-2</v>
      </c>
      <c r="J713" s="31">
        <v>0.27624309400000002</v>
      </c>
      <c r="K713" s="31">
        <v>5.0000000000000001E-3</v>
      </c>
      <c r="L713" s="29">
        <f t="shared" si="11"/>
        <v>1.8743718592964824</v>
      </c>
    </row>
    <row r="714" spans="1:12" x14ac:dyDescent="0.2">
      <c r="A714">
        <v>4581</v>
      </c>
      <c r="B714" s="43">
        <v>80</v>
      </c>
      <c r="C714" s="43">
        <v>80</v>
      </c>
      <c r="D714" s="43">
        <v>40</v>
      </c>
      <c r="E714" s="31">
        <v>0.5</v>
      </c>
      <c r="F714" s="31">
        <v>0.28799999999999998</v>
      </c>
      <c r="G714" s="31">
        <v>0.21299999999999999</v>
      </c>
      <c r="H714" s="31">
        <v>0.36299999999999999</v>
      </c>
      <c r="I714" s="31">
        <v>0.13800000000000001</v>
      </c>
      <c r="J714" s="31">
        <v>0.5</v>
      </c>
      <c r="K714" s="31">
        <v>0</v>
      </c>
      <c r="L714" s="29">
        <f t="shared" si="11"/>
        <v>2.355</v>
      </c>
    </row>
    <row r="715" spans="1:12" x14ac:dyDescent="0.2">
      <c r="A715">
        <v>4356</v>
      </c>
      <c r="B715" s="43">
        <v>106</v>
      </c>
      <c r="C715" s="43">
        <v>106</v>
      </c>
      <c r="D715" s="43">
        <v>22</v>
      </c>
      <c r="E715" s="31">
        <v>0.20799999999999999</v>
      </c>
      <c r="F715" s="31">
        <v>0.50900000000000001</v>
      </c>
      <c r="G715" s="31">
        <v>0.28299999999999997</v>
      </c>
      <c r="H715" s="31">
        <v>0.14199999999999999</v>
      </c>
      <c r="I715" s="31">
        <v>6.6000000000000003E-2</v>
      </c>
      <c r="J715" s="31">
        <v>0.20754717</v>
      </c>
      <c r="K715" s="31">
        <v>0</v>
      </c>
      <c r="L715" s="29">
        <f t="shared" si="11"/>
        <v>1.7649999999999999</v>
      </c>
    </row>
    <row r="716" spans="1:12" x14ac:dyDescent="0.2">
      <c r="A716">
        <v>4485</v>
      </c>
      <c r="B716" s="43">
        <v>275</v>
      </c>
      <c r="C716" s="43">
        <v>275</v>
      </c>
      <c r="D716" s="43">
        <v>151</v>
      </c>
      <c r="E716" s="31">
        <v>0.54900000000000004</v>
      </c>
      <c r="F716" s="31">
        <v>0.23300000000000001</v>
      </c>
      <c r="G716" s="31">
        <v>0.193</v>
      </c>
      <c r="H716" s="31">
        <v>0.28399999999999997</v>
      </c>
      <c r="I716" s="31">
        <v>0.26500000000000001</v>
      </c>
      <c r="J716" s="31">
        <v>0.56343283600000005</v>
      </c>
      <c r="K716" s="31">
        <v>2.5000000000000001E-2</v>
      </c>
      <c r="L716" s="29">
        <f t="shared" si="11"/>
        <v>2.5958974358974358</v>
      </c>
    </row>
    <row r="717" spans="1:12" x14ac:dyDescent="0.2">
      <c r="A717">
        <v>5178</v>
      </c>
      <c r="B717" s="43">
        <v>99</v>
      </c>
      <c r="C717" s="43">
        <v>99</v>
      </c>
      <c r="D717" s="43">
        <v>35</v>
      </c>
      <c r="E717" s="31">
        <v>0.35399999999999998</v>
      </c>
      <c r="F717" s="31">
        <v>0.30299999999999999</v>
      </c>
      <c r="G717" s="31">
        <v>0.313</v>
      </c>
      <c r="H717" s="31">
        <v>0.26300000000000001</v>
      </c>
      <c r="I717" s="31">
        <v>9.0999999999999998E-2</v>
      </c>
      <c r="J717" s="31">
        <v>0.36458333300000001</v>
      </c>
      <c r="K717" s="31">
        <v>0.03</v>
      </c>
      <c r="L717" s="29">
        <f t="shared" si="11"/>
        <v>2.1463917525773195</v>
      </c>
    </row>
    <row r="718" spans="1:12" x14ac:dyDescent="0.2">
      <c r="A718">
        <v>3491</v>
      </c>
      <c r="B718" s="43">
        <v>62</v>
      </c>
      <c r="C718" s="43">
        <v>62</v>
      </c>
      <c r="D718" s="43">
        <v>24</v>
      </c>
      <c r="E718" s="31">
        <v>0.38700000000000001</v>
      </c>
      <c r="F718" s="31">
        <v>0.435</v>
      </c>
      <c r="G718" s="31">
        <v>0.17699999999999999</v>
      </c>
      <c r="H718" s="31">
        <v>0.32300000000000001</v>
      </c>
      <c r="I718" s="31">
        <v>6.5000000000000002E-2</v>
      </c>
      <c r="J718" s="31">
        <v>0.38709677399999998</v>
      </c>
      <c r="K718" s="31">
        <v>0</v>
      </c>
      <c r="L718" s="29">
        <f t="shared" si="11"/>
        <v>2.0179999999999998</v>
      </c>
    </row>
    <row r="719" spans="1:12" x14ac:dyDescent="0.2">
      <c r="A719">
        <v>3593</v>
      </c>
      <c r="B719" s="43">
        <v>50</v>
      </c>
      <c r="C719" s="43">
        <v>50</v>
      </c>
      <c r="D719" s="43">
        <v>16</v>
      </c>
      <c r="E719" s="31">
        <v>0.32</v>
      </c>
      <c r="F719" s="31">
        <v>0.5</v>
      </c>
      <c r="G719" s="31">
        <v>0.18</v>
      </c>
      <c r="H719" s="31">
        <v>0.3</v>
      </c>
      <c r="I719" s="31">
        <v>0.02</v>
      </c>
      <c r="J719" s="31">
        <v>0.32</v>
      </c>
      <c r="K719" s="31">
        <v>0</v>
      </c>
      <c r="L719" s="29">
        <f t="shared" si="11"/>
        <v>1.8399999999999999</v>
      </c>
    </row>
    <row r="720" spans="1:12" x14ac:dyDescent="0.2">
      <c r="A720">
        <v>4293</v>
      </c>
      <c r="B720" s="43">
        <v>91</v>
      </c>
      <c r="C720" s="43">
        <v>91</v>
      </c>
      <c r="D720" s="43">
        <v>67</v>
      </c>
      <c r="E720" s="31">
        <v>0.73599999999999999</v>
      </c>
      <c r="F720" s="31">
        <v>7.6999999999999999E-2</v>
      </c>
      <c r="G720" s="31">
        <v>0.187</v>
      </c>
      <c r="H720" s="31">
        <v>0.40699999999999997</v>
      </c>
      <c r="I720" s="31">
        <v>0.33</v>
      </c>
      <c r="J720" s="31">
        <v>0.73626373599999995</v>
      </c>
      <c r="K720" s="31">
        <v>0</v>
      </c>
      <c r="L720" s="29">
        <f t="shared" si="11"/>
        <v>2.992</v>
      </c>
    </row>
    <row r="721" spans="1:12" x14ac:dyDescent="0.2">
      <c r="A721">
        <v>4466</v>
      </c>
      <c r="B721" s="43">
        <v>73</v>
      </c>
      <c r="C721" s="43">
        <v>73</v>
      </c>
      <c r="D721" s="43">
        <v>31</v>
      </c>
      <c r="E721" s="31">
        <v>0.42499999999999999</v>
      </c>
      <c r="F721" s="31">
        <v>8.2000000000000003E-2</v>
      </c>
      <c r="G721" s="31">
        <v>0.151</v>
      </c>
      <c r="H721" s="31">
        <v>0.28799999999999998</v>
      </c>
      <c r="I721" s="31">
        <v>0.13700000000000001</v>
      </c>
      <c r="J721" s="31">
        <v>0.64583333300000001</v>
      </c>
      <c r="K721" s="31">
        <v>0.34200000000000003</v>
      </c>
      <c r="L721" s="29">
        <f t="shared" si="11"/>
        <v>2.7294832826747721</v>
      </c>
    </row>
    <row r="722" spans="1:12" x14ac:dyDescent="0.2">
      <c r="A722">
        <v>3389</v>
      </c>
      <c r="B722" s="43">
        <v>79</v>
      </c>
      <c r="C722" s="43">
        <v>79</v>
      </c>
      <c r="D722" s="43">
        <v>36</v>
      </c>
      <c r="E722" s="31">
        <v>0.45600000000000002</v>
      </c>
      <c r="F722" s="31">
        <v>0.29099999999999998</v>
      </c>
      <c r="G722" s="31">
        <v>0.22800000000000001</v>
      </c>
      <c r="H722" s="31">
        <v>0.316</v>
      </c>
      <c r="I722" s="31">
        <v>0.13900000000000001</v>
      </c>
      <c r="J722" s="31">
        <v>0.46753246799999998</v>
      </c>
      <c r="K722" s="31">
        <v>2.5000000000000001E-2</v>
      </c>
      <c r="L722" s="29">
        <f t="shared" si="11"/>
        <v>2.3087179487179488</v>
      </c>
    </row>
    <row r="723" spans="1:12" x14ac:dyDescent="0.2">
      <c r="A723">
        <v>3707</v>
      </c>
      <c r="B723" s="43">
        <v>51</v>
      </c>
      <c r="C723" s="43">
        <v>51</v>
      </c>
      <c r="D723" s="43">
        <v>19</v>
      </c>
      <c r="E723" s="31">
        <v>0.373</v>
      </c>
      <c r="F723" s="31">
        <v>0.29399999999999998</v>
      </c>
      <c r="G723" s="31">
        <v>0.314</v>
      </c>
      <c r="H723" s="31">
        <v>0.29399999999999998</v>
      </c>
      <c r="I723" s="31">
        <v>7.8E-2</v>
      </c>
      <c r="J723" s="31">
        <v>0.38</v>
      </c>
      <c r="K723" s="31">
        <v>0.02</v>
      </c>
      <c r="L723" s="29">
        <f t="shared" si="11"/>
        <v>2.1591836734693874</v>
      </c>
    </row>
    <row r="724" spans="1:12" x14ac:dyDescent="0.2">
      <c r="A724">
        <v>3677</v>
      </c>
      <c r="B724" s="43">
        <v>72</v>
      </c>
      <c r="C724" s="43">
        <v>72</v>
      </c>
      <c r="D724" s="43">
        <v>25</v>
      </c>
      <c r="E724" s="31">
        <v>0.34699999999999998</v>
      </c>
      <c r="F724" s="31">
        <v>0.375</v>
      </c>
      <c r="G724" s="31">
        <v>0.27800000000000002</v>
      </c>
      <c r="H724" s="31">
        <v>0.29199999999999998</v>
      </c>
      <c r="I724" s="31">
        <v>5.6000000000000001E-2</v>
      </c>
      <c r="J724" s="31">
        <v>0.34722222200000002</v>
      </c>
      <c r="K724" s="31">
        <v>0</v>
      </c>
      <c r="L724" s="29">
        <f t="shared" si="11"/>
        <v>2.0310000000000001</v>
      </c>
    </row>
    <row r="725" spans="1:12" x14ac:dyDescent="0.2">
      <c r="A725">
        <v>4420</v>
      </c>
      <c r="B725" s="43">
        <v>111</v>
      </c>
      <c r="C725" s="43">
        <v>111</v>
      </c>
      <c r="D725" s="43">
        <v>68</v>
      </c>
      <c r="E725" s="31">
        <v>0.61299999999999999</v>
      </c>
      <c r="F725" s="31">
        <v>0.153</v>
      </c>
      <c r="G725" s="31">
        <v>0.22500000000000001</v>
      </c>
      <c r="H725" s="31">
        <v>0.27</v>
      </c>
      <c r="I725" s="31">
        <v>0.34200000000000003</v>
      </c>
      <c r="J725" s="31">
        <v>0.61818181800000005</v>
      </c>
      <c r="K725" s="31">
        <v>8.9999999999999993E-3</v>
      </c>
      <c r="L725" s="29">
        <f t="shared" si="11"/>
        <v>2.8062563067608477</v>
      </c>
    </row>
    <row r="726" spans="1:12" x14ac:dyDescent="0.2">
      <c r="A726">
        <v>5180</v>
      </c>
      <c r="B726" s="43">
        <v>42</v>
      </c>
      <c r="C726" s="43">
        <v>42</v>
      </c>
      <c r="D726" s="43">
        <v>8</v>
      </c>
      <c r="E726" s="31">
        <v>0.19</v>
      </c>
      <c r="F726" s="31">
        <v>7.0999999999999994E-2</v>
      </c>
      <c r="G726" s="31">
        <v>9.5000000000000001E-2</v>
      </c>
      <c r="H726" s="31">
        <v>0.16700000000000001</v>
      </c>
      <c r="I726" s="31">
        <v>2.4E-2</v>
      </c>
      <c r="J726" s="31">
        <v>0.53333333299999997</v>
      </c>
      <c r="K726" s="31">
        <v>0.64300000000000002</v>
      </c>
      <c r="L726" s="29">
        <f t="shared" si="11"/>
        <v>2.403361344537815</v>
      </c>
    </row>
    <row r="727" spans="1:12" x14ac:dyDescent="0.2">
      <c r="A727">
        <v>4206</v>
      </c>
      <c r="B727" s="43">
        <v>62</v>
      </c>
      <c r="C727" s="43">
        <v>62</v>
      </c>
      <c r="D727" s="43">
        <v>27</v>
      </c>
      <c r="E727" s="31">
        <v>0.435</v>
      </c>
      <c r="F727" s="31">
        <v>0.19400000000000001</v>
      </c>
      <c r="G727" s="31">
        <v>0.21</v>
      </c>
      <c r="H727" s="31">
        <v>0.32300000000000001</v>
      </c>
      <c r="I727" s="31">
        <v>0.113</v>
      </c>
      <c r="J727" s="31">
        <v>0.51923076899999998</v>
      </c>
      <c r="K727" s="31">
        <v>0.161</v>
      </c>
      <c r="L727" s="29">
        <f t="shared" si="11"/>
        <v>2.425506555423123</v>
      </c>
    </row>
    <row r="728" spans="1:12" x14ac:dyDescent="0.2">
      <c r="A728">
        <v>3198</v>
      </c>
      <c r="B728" s="43">
        <v>115</v>
      </c>
      <c r="C728" s="43">
        <v>115</v>
      </c>
      <c r="D728" s="43">
        <v>71</v>
      </c>
      <c r="E728" s="31">
        <v>0.61699999999999999</v>
      </c>
      <c r="F728" s="31">
        <v>0.183</v>
      </c>
      <c r="G728" s="31">
        <v>0.2</v>
      </c>
      <c r="H728" s="31">
        <v>0.33</v>
      </c>
      <c r="I728" s="31">
        <v>0.28699999999999998</v>
      </c>
      <c r="J728" s="31">
        <v>0.61739130399999997</v>
      </c>
      <c r="K728" s="31">
        <v>0</v>
      </c>
      <c r="L728" s="29">
        <f t="shared" si="11"/>
        <v>2.7210000000000001</v>
      </c>
    </row>
    <row r="729" spans="1:12" x14ac:dyDescent="0.2">
      <c r="A729">
        <v>2904</v>
      </c>
      <c r="B729" s="43">
        <v>87</v>
      </c>
      <c r="C729" s="43">
        <v>87</v>
      </c>
      <c r="D729" s="43">
        <v>48</v>
      </c>
      <c r="E729" s="31">
        <v>0.55200000000000005</v>
      </c>
      <c r="F729" s="31">
        <v>0.253</v>
      </c>
      <c r="G729" s="31">
        <v>0.13800000000000001</v>
      </c>
      <c r="H729" s="31">
        <v>0.46</v>
      </c>
      <c r="I729" s="31">
        <v>9.1999999999999998E-2</v>
      </c>
      <c r="J729" s="31">
        <v>0.58536585399999996</v>
      </c>
      <c r="K729" s="31">
        <v>5.7000000000000002E-2</v>
      </c>
      <c r="L729" s="29">
        <f t="shared" si="11"/>
        <v>2.4146341463414638</v>
      </c>
    </row>
    <row r="730" spans="1:12" x14ac:dyDescent="0.2">
      <c r="A730">
        <v>3961</v>
      </c>
      <c r="B730" s="43">
        <v>86</v>
      </c>
      <c r="C730" s="43">
        <v>86</v>
      </c>
      <c r="D730" s="43">
        <v>33</v>
      </c>
      <c r="E730" s="31">
        <v>0.38400000000000001</v>
      </c>
      <c r="F730" s="31">
        <v>0.29099999999999998</v>
      </c>
      <c r="G730" s="31">
        <v>0.314</v>
      </c>
      <c r="H730" s="31">
        <v>0.25600000000000001</v>
      </c>
      <c r="I730" s="31">
        <v>0.128</v>
      </c>
      <c r="J730" s="31">
        <v>0.38823529400000001</v>
      </c>
      <c r="K730" s="31">
        <v>1.2E-2</v>
      </c>
      <c r="L730" s="29">
        <f t="shared" si="11"/>
        <v>2.2257085020242915</v>
      </c>
    </row>
    <row r="731" spans="1:12" x14ac:dyDescent="0.2">
      <c r="A731">
        <v>4217</v>
      </c>
      <c r="B731" s="43">
        <v>118</v>
      </c>
      <c r="C731" s="43">
        <v>118</v>
      </c>
      <c r="D731" s="43">
        <v>32</v>
      </c>
      <c r="E731" s="31">
        <v>0.27100000000000002</v>
      </c>
      <c r="F731" s="31">
        <v>0.41499999999999998</v>
      </c>
      <c r="G731" s="31">
        <v>0.314</v>
      </c>
      <c r="H731" s="31">
        <v>0.22900000000000001</v>
      </c>
      <c r="I731" s="31">
        <v>4.2000000000000003E-2</v>
      </c>
      <c r="J731" s="31">
        <v>0.271186441</v>
      </c>
      <c r="K731" s="31">
        <v>0</v>
      </c>
      <c r="L731" s="29">
        <f t="shared" si="11"/>
        <v>1.8979999999999999</v>
      </c>
    </row>
    <row r="732" spans="1:12" x14ac:dyDescent="0.2">
      <c r="A732">
        <v>2569</v>
      </c>
      <c r="B732" s="43">
        <v>47</v>
      </c>
      <c r="C732" s="43">
        <v>47</v>
      </c>
      <c r="D732" s="43">
        <v>27</v>
      </c>
      <c r="E732" s="31">
        <v>0.57399999999999995</v>
      </c>
      <c r="F732" s="31">
        <v>8.5000000000000006E-2</v>
      </c>
      <c r="G732" s="31">
        <v>0.31900000000000001</v>
      </c>
      <c r="H732" s="31">
        <v>0.42599999999999999</v>
      </c>
      <c r="I732" s="31">
        <v>0.14899999999999999</v>
      </c>
      <c r="J732" s="31">
        <v>0.58695652200000004</v>
      </c>
      <c r="K732" s="31">
        <v>2.1000000000000001E-2</v>
      </c>
      <c r="L732" s="29">
        <f t="shared" si="11"/>
        <v>2.6527068437180796</v>
      </c>
    </row>
    <row r="733" spans="1:12" x14ac:dyDescent="0.2">
      <c r="A733">
        <v>2766</v>
      </c>
      <c r="B733" s="43">
        <v>115</v>
      </c>
      <c r="C733" s="43">
        <v>115</v>
      </c>
      <c r="D733" s="43">
        <v>58</v>
      </c>
      <c r="E733" s="31">
        <v>0.504</v>
      </c>
      <c r="F733" s="31">
        <v>0.217</v>
      </c>
      <c r="G733" s="31">
        <v>0.20899999999999999</v>
      </c>
      <c r="H733" s="31">
        <v>0.374</v>
      </c>
      <c r="I733" s="31">
        <v>0.13</v>
      </c>
      <c r="J733" s="31">
        <v>0.54205607499999997</v>
      </c>
      <c r="K733" s="31">
        <v>7.0000000000000007E-2</v>
      </c>
      <c r="L733" s="29">
        <f t="shared" si="11"/>
        <v>2.4483870967741939</v>
      </c>
    </row>
    <row r="734" spans="1:12" x14ac:dyDescent="0.2">
      <c r="A734">
        <v>3494</v>
      </c>
      <c r="B734" s="43">
        <v>25</v>
      </c>
      <c r="C734" s="43">
        <v>25</v>
      </c>
      <c r="D734" s="43">
        <v>15</v>
      </c>
      <c r="E734" s="31">
        <v>0.6</v>
      </c>
      <c r="F734" s="31">
        <v>0.24</v>
      </c>
      <c r="G734" s="31">
        <v>0.16</v>
      </c>
      <c r="H734" s="31">
        <v>0.44</v>
      </c>
      <c r="I734" s="31">
        <v>0.16</v>
      </c>
      <c r="J734" s="31">
        <v>0.6</v>
      </c>
      <c r="K734" s="31">
        <v>0</v>
      </c>
      <c r="L734" s="29">
        <f t="shared" si="11"/>
        <v>2.52</v>
      </c>
    </row>
    <row r="735" spans="1:12" x14ac:dyDescent="0.2">
      <c r="A735">
        <v>2558</v>
      </c>
      <c r="B735" s="43">
        <v>140</v>
      </c>
      <c r="C735" s="43">
        <v>140</v>
      </c>
      <c r="D735" s="43">
        <v>81</v>
      </c>
      <c r="E735" s="31">
        <v>0.57899999999999996</v>
      </c>
      <c r="F735" s="31">
        <v>0.16400000000000001</v>
      </c>
      <c r="G735" s="31">
        <v>0.25</v>
      </c>
      <c r="H735" s="31">
        <v>0.36399999999999999</v>
      </c>
      <c r="I735" s="31">
        <v>0.214</v>
      </c>
      <c r="J735" s="31">
        <v>0.58273381300000004</v>
      </c>
      <c r="K735" s="31">
        <v>7.0000000000000001E-3</v>
      </c>
      <c r="L735" s="29">
        <f t="shared" si="11"/>
        <v>2.6304128902316215</v>
      </c>
    </row>
    <row r="736" spans="1:12" x14ac:dyDescent="0.2">
      <c r="A736">
        <v>4431</v>
      </c>
      <c r="E736" s="31">
        <v>7.0000000000000007E-2</v>
      </c>
      <c r="F736" s="31">
        <v>0.38300000000000001</v>
      </c>
      <c r="G736" s="31">
        <v>5.5E-2</v>
      </c>
      <c r="H736" s="31">
        <v>3.9E-2</v>
      </c>
      <c r="I736" s="31">
        <v>3.1E-2</v>
      </c>
      <c r="J736" s="31">
        <v>0.138461538</v>
      </c>
      <c r="K736" s="31">
        <v>0.49199999999999999</v>
      </c>
      <c r="L736" s="29">
        <f t="shared" si="11"/>
        <v>1.4448818897637794</v>
      </c>
    </row>
    <row r="737" spans="1:12" x14ac:dyDescent="0.2">
      <c r="A737">
        <v>3371</v>
      </c>
      <c r="B737" s="43">
        <v>129</v>
      </c>
      <c r="C737" s="43">
        <v>129</v>
      </c>
      <c r="D737" s="43">
        <v>65</v>
      </c>
      <c r="E737" s="31">
        <v>0.504</v>
      </c>
      <c r="F737" s="31">
        <v>0.26400000000000001</v>
      </c>
      <c r="G737" s="31">
        <v>0.217</v>
      </c>
      <c r="H737" s="31">
        <v>0.27100000000000002</v>
      </c>
      <c r="I737" s="31">
        <v>0.23300000000000001</v>
      </c>
      <c r="J737" s="31">
        <v>0.511811024</v>
      </c>
      <c r="K737" s="31">
        <v>1.6E-2</v>
      </c>
      <c r="L737" s="29">
        <f t="shared" si="11"/>
        <v>2.4827235772357725</v>
      </c>
    </row>
    <row r="738" spans="1:12" x14ac:dyDescent="0.2">
      <c r="A738">
        <v>2522</v>
      </c>
      <c r="B738" s="43">
        <v>46</v>
      </c>
      <c r="C738" s="43">
        <v>46</v>
      </c>
      <c r="D738" s="43">
        <v>18</v>
      </c>
      <c r="E738" s="31">
        <v>0.39100000000000001</v>
      </c>
      <c r="F738" s="31">
        <v>0.39100000000000001</v>
      </c>
      <c r="G738" s="31">
        <v>0.217</v>
      </c>
      <c r="H738" s="31">
        <v>0.26100000000000001</v>
      </c>
      <c r="I738" s="31">
        <v>0.13</v>
      </c>
      <c r="J738" s="31">
        <v>0.39130434800000002</v>
      </c>
      <c r="K738" s="31">
        <v>0</v>
      </c>
      <c r="L738" s="29">
        <f t="shared" si="11"/>
        <v>2.1280000000000001</v>
      </c>
    </row>
    <row r="739" spans="1:12" x14ac:dyDescent="0.2">
      <c r="A739">
        <v>2276</v>
      </c>
      <c r="B739" s="43">
        <v>38</v>
      </c>
      <c r="C739" s="43">
        <v>38</v>
      </c>
      <c r="D739" s="43">
        <v>19</v>
      </c>
      <c r="E739" s="31">
        <v>0.5</v>
      </c>
      <c r="F739" s="31">
        <v>0.26300000000000001</v>
      </c>
      <c r="G739" s="31">
        <v>0.13200000000000001</v>
      </c>
      <c r="H739" s="31">
        <v>0.42099999999999999</v>
      </c>
      <c r="I739" s="31">
        <v>7.9000000000000001E-2</v>
      </c>
      <c r="J739" s="31">
        <v>0.55882352899999999</v>
      </c>
      <c r="K739" s="31">
        <v>0.105</v>
      </c>
      <c r="L739" s="29">
        <f t="shared" si="11"/>
        <v>2.3530726256983239</v>
      </c>
    </row>
    <row r="740" spans="1:12" x14ac:dyDescent="0.2">
      <c r="A740">
        <v>3900</v>
      </c>
      <c r="B740" s="43">
        <v>49</v>
      </c>
      <c r="C740" s="43">
        <v>49</v>
      </c>
      <c r="D740" s="43">
        <v>20</v>
      </c>
      <c r="E740" s="31">
        <v>0.40799999999999997</v>
      </c>
      <c r="F740" s="31">
        <v>0.36699999999999999</v>
      </c>
      <c r="G740" s="31">
        <v>0.16300000000000001</v>
      </c>
      <c r="H740" s="31">
        <v>0.26500000000000001</v>
      </c>
      <c r="I740" s="31">
        <v>0.14299999999999999</v>
      </c>
      <c r="J740" s="31">
        <v>0.43478260899999999</v>
      </c>
      <c r="K740" s="31">
        <v>6.0999999999999999E-2</v>
      </c>
      <c r="L740" s="29">
        <f t="shared" si="11"/>
        <v>2.1938232161874334</v>
      </c>
    </row>
    <row r="741" spans="1:12" x14ac:dyDescent="0.2">
      <c r="A741">
        <v>4260</v>
      </c>
      <c r="B741" s="43">
        <v>114</v>
      </c>
      <c r="C741" s="43">
        <v>114</v>
      </c>
      <c r="D741" s="43">
        <v>52</v>
      </c>
      <c r="E741" s="31">
        <v>0.45600000000000002</v>
      </c>
      <c r="F741" s="31">
        <v>0.28899999999999998</v>
      </c>
      <c r="G741" s="31">
        <v>0.20200000000000001</v>
      </c>
      <c r="H741" s="31">
        <v>0.38600000000000001</v>
      </c>
      <c r="I741" s="31">
        <v>7.0000000000000007E-2</v>
      </c>
      <c r="J741" s="31">
        <v>0.48148148099999999</v>
      </c>
      <c r="K741" s="31">
        <v>5.2999999999999999E-2</v>
      </c>
      <c r="L741" s="29">
        <f t="shared" si="11"/>
        <v>2.2502639915522709</v>
      </c>
    </row>
    <row r="742" spans="1:12" x14ac:dyDescent="0.2">
      <c r="A742">
        <v>2317</v>
      </c>
      <c r="B742" s="43">
        <v>97</v>
      </c>
      <c r="C742" s="43">
        <v>97</v>
      </c>
      <c r="D742" s="43">
        <v>54</v>
      </c>
      <c r="E742" s="31">
        <v>0.55700000000000005</v>
      </c>
      <c r="F742" s="31">
        <v>0.23699999999999999</v>
      </c>
      <c r="G742" s="31">
        <v>0.20599999999999999</v>
      </c>
      <c r="H742" s="31">
        <v>0.433</v>
      </c>
      <c r="I742" s="31">
        <v>0.124</v>
      </c>
      <c r="J742" s="31">
        <v>0.55670103100000001</v>
      </c>
      <c r="K742" s="31">
        <v>0</v>
      </c>
      <c r="L742" s="29">
        <f t="shared" si="11"/>
        <v>2.444</v>
      </c>
    </row>
    <row r="743" spans="1:12" x14ac:dyDescent="0.2">
      <c r="A743">
        <v>2689</v>
      </c>
      <c r="B743" s="43">
        <v>107</v>
      </c>
      <c r="C743" s="43">
        <v>107</v>
      </c>
      <c r="D743" s="43">
        <v>40</v>
      </c>
      <c r="E743" s="31">
        <v>0.374</v>
      </c>
      <c r="F743" s="31">
        <v>0.36399999999999999</v>
      </c>
      <c r="G743" s="31">
        <v>0.26200000000000001</v>
      </c>
      <c r="H743" s="31">
        <v>0.28000000000000003</v>
      </c>
      <c r="I743" s="31">
        <v>9.2999999999999999E-2</v>
      </c>
      <c r="J743" s="31">
        <v>0.373831776</v>
      </c>
      <c r="K743" s="31">
        <v>0</v>
      </c>
      <c r="L743" s="29">
        <f t="shared" si="11"/>
        <v>2.1</v>
      </c>
    </row>
    <row r="744" spans="1:12" x14ac:dyDescent="0.2">
      <c r="A744">
        <v>2921</v>
      </c>
      <c r="B744" s="43">
        <v>41</v>
      </c>
      <c r="C744" s="43">
        <v>41</v>
      </c>
      <c r="D744" s="43">
        <v>18</v>
      </c>
      <c r="E744" s="31">
        <v>0.439</v>
      </c>
      <c r="F744" s="31">
        <v>0.26800000000000002</v>
      </c>
      <c r="G744" s="31">
        <v>0.26800000000000002</v>
      </c>
      <c r="H744" s="31">
        <v>0.41499999999999998</v>
      </c>
      <c r="I744" s="31">
        <v>2.4E-2</v>
      </c>
      <c r="J744" s="31">
        <v>0.45</v>
      </c>
      <c r="K744" s="31">
        <v>2.4E-2</v>
      </c>
      <c r="L744" s="29">
        <f t="shared" si="11"/>
        <v>2.1977459016393444</v>
      </c>
    </row>
    <row r="745" spans="1:12" x14ac:dyDescent="0.2">
      <c r="A745">
        <v>5099</v>
      </c>
      <c r="B745" s="43">
        <v>730</v>
      </c>
      <c r="C745" s="43">
        <v>730</v>
      </c>
      <c r="D745" s="43">
        <v>414</v>
      </c>
      <c r="E745" s="31">
        <v>0.56699999999999995</v>
      </c>
      <c r="F745" s="31">
        <v>0.193</v>
      </c>
      <c r="G745" s="31">
        <v>0.223</v>
      </c>
      <c r="H745" s="31">
        <v>0.34200000000000003</v>
      </c>
      <c r="I745" s="31">
        <v>0.22500000000000001</v>
      </c>
      <c r="J745" s="31">
        <v>0.57660167100000004</v>
      </c>
      <c r="K745" s="31">
        <v>1.6E-2</v>
      </c>
      <c r="L745" s="29">
        <f t="shared" si="11"/>
        <v>2.6067073170731705</v>
      </c>
    </row>
    <row r="746" spans="1:12" x14ac:dyDescent="0.2">
      <c r="A746">
        <v>4391</v>
      </c>
      <c r="E746" s="31">
        <v>0.73099999999999998</v>
      </c>
      <c r="F746" s="31">
        <v>0.11799999999999999</v>
      </c>
      <c r="G746" s="31">
        <v>0.151</v>
      </c>
      <c r="H746" s="31">
        <v>0.39800000000000002</v>
      </c>
      <c r="I746" s="31">
        <v>0.33300000000000002</v>
      </c>
      <c r="J746" s="31">
        <v>0.73118279600000002</v>
      </c>
      <c r="K746" s="31">
        <v>0</v>
      </c>
      <c r="L746" s="29">
        <f t="shared" si="11"/>
        <v>2.9459999999999997</v>
      </c>
    </row>
    <row r="747" spans="1:12" x14ac:dyDescent="0.2">
      <c r="A747">
        <v>4534</v>
      </c>
      <c r="B747" s="43">
        <v>109</v>
      </c>
      <c r="C747" s="43">
        <v>109</v>
      </c>
      <c r="D747" s="43">
        <v>70</v>
      </c>
      <c r="E747" s="31">
        <v>0.64200000000000002</v>
      </c>
      <c r="F747" s="31">
        <v>0.128</v>
      </c>
      <c r="G747" s="31">
        <v>0.21099999999999999</v>
      </c>
      <c r="H747" s="31">
        <v>0.43099999999999999</v>
      </c>
      <c r="I747" s="31">
        <v>0.21099999999999999</v>
      </c>
      <c r="J747" s="31">
        <v>0.65420560699999997</v>
      </c>
      <c r="K747" s="31">
        <v>1.7999999999999999E-2</v>
      </c>
      <c r="L747" s="29">
        <f t="shared" si="11"/>
        <v>2.736252545824847</v>
      </c>
    </row>
    <row r="748" spans="1:12" x14ac:dyDescent="0.2">
      <c r="A748">
        <v>2885</v>
      </c>
      <c r="B748" s="43">
        <v>126</v>
      </c>
      <c r="C748" s="43">
        <v>126</v>
      </c>
      <c r="D748" s="43">
        <v>76</v>
      </c>
      <c r="E748" s="31">
        <v>0.60299999999999998</v>
      </c>
      <c r="F748" s="31">
        <v>0.14299999999999999</v>
      </c>
      <c r="G748" s="31">
        <v>0.254</v>
      </c>
      <c r="H748" s="31">
        <v>0.41299999999999998</v>
      </c>
      <c r="I748" s="31">
        <v>0.19</v>
      </c>
      <c r="J748" s="31">
        <v>0.60317460300000003</v>
      </c>
      <c r="K748" s="31">
        <v>0</v>
      </c>
      <c r="L748" s="29">
        <f t="shared" si="11"/>
        <v>2.65</v>
      </c>
    </row>
    <row r="749" spans="1:12" x14ac:dyDescent="0.2">
      <c r="A749">
        <v>2426</v>
      </c>
      <c r="B749" s="43">
        <v>581</v>
      </c>
      <c r="C749" s="43">
        <v>581</v>
      </c>
      <c r="D749" s="43">
        <v>295</v>
      </c>
      <c r="E749" s="31">
        <v>0.50800000000000001</v>
      </c>
      <c r="F749" s="31">
        <v>0.17599999999999999</v>
      </c>
      <c r="G749" s="31">
        <v>0.17699999999999999</v>
      </c>
      <c r="H749" s="31">
        <v>0.377</v>
      </c>
      <c r="I749" s="31">
        <v>0.13100000000000001</v>
      </c>
      <c r="J749" s="31">
        <v>0.59</v>
      </c>
      <c r="K749" s="31">
        <v>0.13900000000000001</v>
      </c>
      <c r="L749" s="29">
        <f t="shared" si="11"/>
        <v>2.5377468060394892</v>
      </c>
    </row>
    <row r="750" spans="1:12" x14ac:dyDescent="0.2">
      <c r="A750">
        <v>2884</v>
      </c>
      <c r="B750" s="43">
        <v>108</v>
      </c>
      <c r="C750" s="43">
        <v>108</v>
      </c>
      <c r="D750" s="43">
        <v>67</v>
      </c>
      <c r="E750" s="31">
        <v>0.62</v>
      </c>
      <c r="F750" s="31">
        <v>0.20399999999999999</v>
      </c>
      <c r="G750" s="31">
        <v>0.17599999999999999</v>
      </c>
      <c r="H750" s="31">
        <v>0.33300000000000002</v>
      </c>
      <c r="I750" s="31">
        <v>0.28699999999999998</v>
      </c>
      <c r="J750" s="31">
        <v>0.62037036999999995</v>
      </c>
      <c r="K750" s="31">
        <v>0</v>
      </c>
      <c r="L750" s="29">
        <f t="shared" si="11"/>
        <v>2.7030000000000003</v>
      </c>
    </row>
    <row r="751" spans="1:12" x14ac:dyDescent="0.2">
      <c r="A751">
        <v>4392</v>
      </c>
      <c r="B751" s="43">
        <v>94</v>
      </c>
      <c r="C751" s="43">
        <v>94</v>
      </c>
      <c r="D751" s="43">
        <v>58</v>
      </c>
      <c r="E751" s="31">
        <v>0.61699999999999999</v>
      </c>
      <c r="F751" s="31">
        <v>0.18099999999999999</v>
      </c>
      <c r="G751" s="31">
        <v>0.191</v>
      </c>
      <c r="H751" s="31">
        <v>0.39400000000000002</v>
      </c>
      <c r="I751" s="31">
        <v>0.223</v>
      </c>
      <c r="J751" s="31">
        <v>0.62365591399999998</v>
      </c>
      <c r="K751" s="31">
        <v>1.0999999999999999E-2</v>
      </c>
      <c r="L751" s="29">
        <f t="shared" si="11"/>
        <v>2.6663296258847322</v>
      </c>
    </row>
    <row r="752" spans="1:12" x14ac:dyDescent="0.2">
      <c r="A752">
        <v>5477</v>
      </c>
      <c r="B752" s="43">
        <v>101</v>
      </c>
      <c r="C752" s="43">
        <v>101</v>
      </c>
      <c r="D752" s="43">
        <v>80</v>
      </c>
      <c r="E752" s="31">
        <v>0.79200000000000004</v>
      </c>
      <c r="F752" s="31">
        <v>6.9000000000000006E-2</v>
      </c>
      <c r="G752" s="31">
        <v>0.13900000000000001</v>
      </c>
      <c r="H752" s="31">
        <v>0.436</v>
      </c>
      <c r="I752" s="31">
        <v>0.35599999999999998</v>
      </c>
      <c r="J752" s="31">
        <v>0.79207920799999998</v>
      </c>
      <c r="K752" s="31">
        <v>0</v>
      </c>
      <c r="L752" s="29">
        <f t="shared" si="11"/>
        <v>3.0789999999999997</v>
      </c>
    </row>
    <row r="753" spans="1:12" x14ac:dyDescent="0.2">
      <c r="A753">
        <v>3753</v>
      </c>
      <c r="B753" s="43">
        <v>104</v>
      </c>
      <c r="C753" s="43">
        <v>104</v>
      </c>
      <c r="D753" s="43">
        <v>74</v>
      </c>
      <c r="E753" s="31">
        <v>0.71199999999999997</v>
      </c>
      <c r="F753" s="31">
        <v>6.7000000000000004E-2</v>
      </c>
      <c r="G753" s="31">
        <v>0.21199999999999999</v>
      </c>
      <c r="H753" s="31">
        <v>0.40400000000000003</v>
      </c>
      <c r="I753" s="31">
        <v>0.308</v>
      </c>
      <c r="J753" s="31">
        <v>0.71844660199999999</v>
      </c>
      <c r="K753" s="31">
        <v>0.01</v>
      </c>
      <c r="L753" s="29">
        <f t="shared" si="11"/>
        <v>2.964646464646465</v>
      </c>
    </row>
    <row r="754" spans="1:12" x14ac:dyDescent="0.2">
      <c r="A754">
        <v>4424</v>
      </c>
      <c r="B754" s="43">
        <v>72</v>
      </c>
      <c r="C754" s="43">
        <v>72</v>
      </c>
      <c r="D754" s="43">
        <v>64</v>
      </c>
      <c r="E754" s="31">
        <v>0.88900000000000001</v>
      </c>
      <c r="F754" s="31">
        <v>2.8000000000000001E-2</v>
      </c>
      <c r="G754" s="31">
        <v>6.9000000000000006E-2</v>
      </c>
      <c r="H754" s="31">
        <v>0.26400000000000001</v>
      </c>
      <c r="I754" s="31">
        <v>0.625</v>
      </c>
      <c r="J754" s="31">
        <v>0.901408451</v>
      </c>
      <c r="K754" s="31">
        <v>1.4E-2</v>
      </c>
      <c r="L754" s="29">
        <f t="shared" si="11"/>
        <v>3.5070993914807302</v>
      </c>
    </row>
    <row r="755" spans="1:12" x14ac:dyDescent="0.2">
      <c r="A755">
        <v>3592</v>
      </c>
      <c r="B755" s="43">
        <v>69</v>
      </c>
      <c r="C755" s="43">
        <v>69</v>
      </c>
      <c r="D755" s="43">
        <v>55</v>
      </c>
      <c r="E755" s="31">
        <v>0.79700000000000004</v>
      </c>
      <c r="F755" s="31">
        <v>7.1999999999999995E-2</v>
      </c>
      <c r="G755" s="31">
        <v>0.11600000000000001</v>
      </c>
      <c r="H755" s="31">
        <v>0.46400000000000002</v>
      </c>
      <c r="I755" s="31">
        <v>0.33300000000000002</v>
      </c>
      <c r="J755" s="31">
        <v>0.80882352899999999</v>
      </c>
      <c r="K755" s="31">
        <v>1.4E-2</v>
      </c>
      <c r="L755" s="29">
        <f t="shared" si="11"/>
        <v>3.0709939148073029</v>
      </c>
    </row>
    <row r="756" spans="1:12" x14ac:dyDescent="0.2">
      <c r="A756">
        <v>3591</v>
      </c>
      <c r="B756" s="43">
        <v>89</v>
      </c>
      <c r="C756" s="43">
        <v>89</v>
      </c>
      <c r="D756" s="43">
        <v>76</v>
      </c>
      <c r="E756" s="31">
        <v>0.85399999999999998</v>
      </c>
      <c r="F756" s="31">
        <v>5.6000000000000001E-2</v>
      </c>
      <c r="G756" s="31">
        <v>0.09</v>
      </c>
      <c r="H756" s="31">
        <v>0.32600000000000001</v>
      </c>
      <c r="I756" s="31">
        <v>0.52800000000000002</v>
      </c>
      <c r="J756" s="31">
        <v>0.85393258400000005</v>
      </c>
      <c r="K756" s="31">
        <v>0</v>
      </c>
      <c r="L756" s="29">
        <f t="shared" si="11"/>
        <v>3.3260000000000001</v>
      </c>
    </row>
    <row r="757" spans="1:12" x14ac:dyDescent="0.2">
      <c r="A757">
        <v>3703</v>
      </c>
      <c r="B757" s="43">
        <v>79</v>
      </c>
      <c r="C757" s="43">
        <v>79</v>
      </c>
      <c r="D757" s="43">
        <v>63</v>
      </c>
      <c r="E757" s="31">
        <v>0.79700000000000004</v>
      </c>
      <c r="F757" s="31">
        <v>6.3E-2</v>
      </c>
      <c r="G757" s="31">
        <v>0.13900000000000001</v>
      </c>
      <c r="H757" s="31">
        <v>0.30399999999999999</v>
      </c>
      <c r="I757" s="31">
        <v>0.49399999999999999</v>
      </c>
      <c r="J757" s="31">
        <v>0.79746835400000005</v>
      </c>
      <c r="K757" s="31">
        <v>0</v>
      </c>
      <c r="L757" s="29">
        <f t="shared" si="11"/>
        <v>3.2290000000000001</v>
      </c>
    </row>
    <row r="758" spans="1:12" x14ac:dyDescent="0.2">
      <c r="A758">
        <v>3747</v>
      </c>
      <c r="B758" s="43">
        <v>90</v>
      </c>
      <c r="C758" s="43">
        <v>90</v>
      </c>
      <c r="D758" s="43">
        <v>69</v>
      </c>
      <c r="E758" s="31">
        <v>0.76700000000000002</v>
      </c>
      <c r="F758" s="31">
        <v>8.8999999999999996E-2</v>
      </c>
      <c r="G758" s="31">
        <v>0.14399999999999999</v>
      </c>
      <c r="H758" s="31">
        <v>0.26700000000000002</v>
      </c>
      <c r="I758" s="31">
        <v>0.5</v>
      </c>
      <c r="J758" s="31">
        <v>0.76666666699999997</v>
      </c>
      <c r="K758" s="31">
        <v>0</v>
      </c>
      <c r="L758" s="29">
        <f t="shared" si="11"/>
        <v>3.1779999999999999</v>
      </c>
    </row>
    <row r="759" spans="1:12" x14ac:dyDescent="0.2">
      <c r="A759">
        <v>4354</v>
      </c>
      <c r="B759" s="43">
        <v>78</v>
      </c>
      <c r="C759" s="43">
        <v>78</v>
      </c>
      <c r="D759" s="43">
        <v>70</v>
      </c>
      <c r="E759" s="31">
        <v>0.89700000000000002</v>
      </c>
      <c r="F759" s="31">
        <v>5.0999999999999997E-2</v>
      </c>
      <c r="G759" s="31">
        <v>5.0999999999999997E-2</v>
      </c>
      <c r="H759" s="31">
        <v>0.33300000000000002</v>
      </c>
      <c r="I759" s="31">
        <v>0.56399999999999995</v>
      </c>
      <c r="J759" s="31">
        <v>0.89743589700000004</v>
      </c>
      <c r="K759" s="31">
        <v>0</v>
      </c>
      <c r="L759" s="29">
        <f t="shared" si="11"/>
        <v>3.4079999999999999</v>
      </c>
    </row>
    <row r="760" spans="1:12" x14ac:dyDescent="0.2">
      <c r="A760">
        <v>5511</v>
      </c>
      <c r="B760" s="43">
        <v>72</v>
      </c>
      <c r="C760" s="43">
        <v>72</v>
      </c>
      <c r="D760" s="43">
        <v>43</v>
      </c>
      <c r="E760" s="31">
        <v>0.59699999999999998</v>
      </c>
      <c r="F760" s="31">
        <v>0.222</v>
      </c>
      <c r="G760" s="31">
        <v>0.16700000000000001</v>
      </c>
      <c r="H760" s="31">
        <v>0.18099999999999999</v>
      </c>
      <c r="I760" s="31">
        <v>0.41699999999999998</v>
      </c>
      <c r="J760" s="31">
        <v>0.60563380300000003</v>
      </c>
      <c r="K760" s="31">
        <v>1.4E-2</v>
      </c>
      <c r="L760" s="29">
        <f t="shared" si="11"/>
        <v>2.8062880324543609</v>
      </c>
    </row>
    <row r="761" spans="1:12" x14ac:dyDescent="0.2">
      <c r="A761">
        <v>1658</v>
      </c>
      <c r="B761" s="43">
        <v>11</v>
      </c>
      <c r="C761" s="43">
        <v>11</v>
      </c>
      <c r="D761" s="43">
        <v>8</v>
      </c>
      <c r="E761" s="31">
        <v>0.72699999999999998</v>
      </c>
      <c r="F761" s="31">
        <v>9.0999999999999998E-2</v>
      </c>
      <c r="G761" s="31">
        <v>0.182</v>
      </c>
      <c r="H761" s="31">
        <v>0.45500000000000002</v>
      </c>
      <c r="I761" s="31">
        <v>0.27300000000000002</v>
      </c>
      <c r="J761" s="31">
        <v>0.72727272700000001</v>
      </c>
      <c r="K761" s="31">
        <v>0</v>
      </c>
      <c r="L761" s="29">
        <f t="shared" si="11"/>
        <v>2.9119999999999999</v>
      </c>
    </row>
    <row r="762" spans="1:12" x14ac:dyDescent="0.2">
      <c r="A762">
        <v>4439</v>
      </c>
      <c r="B762" s="43">
        <v>485</v>
      </c>
      <c r="C762" s="43">
        <v>486</v>
      </c>
      <c r="D762" s="43">
        <v>48</v>
      </c>
      <c r="E762" s="31">
        <v>9.9000000000000005E-2</v>
      </c>
      <c r="F762" s="31">
        <v>4.0000000000000001E-3</v>
      </c>
      <c r="G762" s="31">
        <v>0</v>
      </c>
      <c r="H762" s="31">
        <v>2.7E-2</v>
      </c>
      <c r="I762" s="31">
        <v>7.0000000000000007E-2</v>
      </c>
      <c r="J762" s="31">
        <v>0.95918367299999996</v>
      </c>
      <c r="K762" s="31">
        <v>0.89900000000000002</v>
      </c>
      <c r="L762" s="29">
        <f t="shared" si="11"/>
        <v>3.6138613861386153</v>
      </c>
    </row>
    <row r="763" spans="1:12" x14ac:dyDescent="0.2">
      <c r="A763">
        <v>4532</v>
      </c>
      <c r="B763" s="43">
        <v>94</v>
      </c>
      <c r="C763" s="43">
        <v>94</v>
      </c>
      <c r="D763" s="43">
        <v>86</v>
      </c>
      <c r="E763" s="31">
        <v>0.91500000000000004</v>
      </c>
      <c r="F763" s="31">
        <v>1.0999999999999999E-2</v>
      </c>
      <c r="G763" s="31">
        <v>5.2999999999999999E-2</v>
      </c>
      <c r="H763" s="31">
        <v>0.29799999999999999</v>
      </c>
      <c r="I763" s="31">
        <v>0.61699999999999999</v>
      </c>
      <c r="J763" s="31">
        <v>0.93478260899999999</v>
      </c>
      <c r="K763" s="31">
        <v>2.1000000000000001E-2</v>
      </c>
      <c r="L763" s="29">
        <f t="shared" si="11"/>
        <v>3.5536261491317673</v>
      </c>
    </row>
    <row r="764" spans="1:12" x14ac:dyDescent="0.2">
      <c r="A764">
        <v>5512</v>
      </c>
      <c r="B764" s="43">
        <v>67</v>
      </c>
      <c r="C764" s="43">
        <v>67</v>
      </c>
      <c r="D764" s="43">
        <v>60</v>
      </c>
      <c r="E764" s="31">
        <v>0.89600000000000002</v>
      </c>
      <c r="F764" s="31">
        <v>4.4999999999999998E-2</v>
      </c>
      <c r="G764" s="31">
        <v>0.06</v>
      </c>
      <c r="H764" s="31">
        <v>0.224</v>
      </c>
      <c r="I764" s="31">
        <v>0.67200000000000004</v>
      </c>
      <c r="J764" s="31">
        <v>0.89552238799999995</v>
      </c>
      <c r="K764" s="31">
        <v>0</v>
      </c>
      <c r="L764" s="29">
        <f t="shared" si="11"/>
        <v>3.5250000000000004</v>
      </c>
    </row>
    <row r="765" spans="1:12" x14ac:dyDescent="0.2">
      <c r="A765">
        <v>1688</v>
      </c>
      <c r="B765" s="43">
        <v>20</v>
      </c>
      <c r="C765" s="43">
        <v>20</v>
      </c>
      <c r="D765" s="43">
        <v>8</v>
      </c>
      <c r="E765" s="31">
        <v>0.4</v>
      </c>
      <c r="F765" s="31">
        <v>0.15</v>
      </c>
      <c r="G765" s="31">
        <v>0.1</v>
      </c>
      <c r="H765" s="31">
        <v>0.15</v>
      </c>
      <c r="I765" s="31">
        <v>0.25</v>
      </c>
      <c r="J765" s="31">
        <v>0.61538461499999997</v>
      </c>
      <c r="K765" s="31">
        <v>0.35</v>
      </c>
      <c r="L765" s="29">
        <f t="shared" si="11"/>
        <v>2.7692307692307687</v>
      </c>
    </row>
    <row r="766" spans="1:12" x14ac:dyDescent="0.2">
      <c r="A766">
        <v>4018</v>
      </c>
      <c r="B766" s="43">
        <v>70</v>
      </c>
      <c r="C766" s="43">
        <v>70</v>
      </c>
      <c r="D766" s="43">
        <v>56</v>
      </c>
      <c r="E766" s="31">
        <v>0.8</v>
      </c>
      <c r="F766" s="31">
        <v>5.7000000000000002E-2</v>
      </c>
      <c r="G766" s="31">
        <v>0.129</v>
      </c>
      <c r="H766" s="31">
        <v>0.34300000000000003</v>
      </c>
      <c r="I766" s="31">
        <v>0.45700000000000002</v>
      </c>
      <c r="J766" s="31">
        <v>0.81159420299999996</v>
      </c>
      <c r="K766" s="31">
        <v>1.4E-2</v>
      </c>
      <c r="L766" s="29">
        <f t="shared" si="11"/>
        <v>3.2170385395537529</v>
      </c>
    </row>
    <row r="767" spans="1:12" x14ac:dyDescent="0.2">
      <c r="A767">
        <v>4148</v>
      </c>
      <c r="B767" s="43">
        <v>395</v>
      </c>
      <c r="C767" s="43">
        <v>395</v>
      </c>
      <c r="D767" s="43">
        <v>330</v>
      </c>
      <c r="E767" s="31">
        <v>0.83499999999999996</v>
      </c>
      <c r="F767" s="31">
        <v>6.0999999999999999E-2</v>
      </c>
      <c r="G767" s="31">
        <v>8.5999999999999993E-2</v>
      </c>
      <c r="H767" s="31">
        <v>0.21</v>
      </c>
      <c r="I767" s="31">
        <v>0.625</v>
      </c>
      <c r="J767" s="31">
        <v>0.850515464</v>
      </c>
      <c r="K767" s="31">
        <v>1.7999999999999999E-2</v>
      </c>
      <c r="L767" s="29">
        <f t="shared" si="11"/>
        <v>3.4246435845213852</v>
      </c>
    </row>
    <row r="768" spans="1:12" x14ac:dyDescent="0.2">
      <c r="A768">
        <v>3590</v>
      </c>
      <c r="B768" s="43">
        <v>223</v>
      </c>
      <c r="C768" s="43">
        <v>223</v>
      </c>
      <c r="D768" s="43">
        <v>162</v>
      </c>
      <c r="E768" s="31">
        <v>0.72599999999999998</v>
      </c>
      <c r="F768" s="31">
        <v>0.14299999999999999</v>
      </c>
      <c r="G768" s="31">
        <v>0.108</v>
      </c>
      <c r="H768" s="31">
        <v>0.26900000000000002</v>
      </c>
      <c r="I768" s="31">
        <v>0.45700000000000002</v>
      </c>
      <c r="J768" s="31">
        <v>0.743119266</v>
      </c>
      <c r="K768" s="31">
        <v>2.1999999999999999E-2</v>
      </c>
      <c r="L768" s="29">
        <f t="shared" si="11"/>
        <v>3.0613496932515334</v>
      </c>
    </row>
    <row r="769" spans="1:12" x14ac:dyDescent="0.2">
      <c r="A769">
        <v>3704</v>
      </c>
      <c r="B769" s="43">
        <v>55</v>
      </c>
      <c r="C769" s="43">
        <v>55</v>
      </c>
      <c r="D769" s="43">
        <v>41</v>
      </c>
      <c r="E769" s="31">
        <v>0.745</v>
      </c>
      <c r="F769" s="31">
        <v>5.5E-2</v>
      </c>
      <c r="G769" s="31">
        <v>0.2</v>
      </c>
      <c r="H769" s="31">
        <v>0.436</v>
      </c>
      <c r="I769" s="31">
        <v>0.309</v>
      </c>
      <c r="J769" s="31">
        <v>0.74545454499999997</v>
      </c>
      <c r="K769" s="31">
        <v>0</v>
      </c>
      <c r="L769" s="29">
        <f t="shared" si="11"/>
        <v>2.9990000000000001</v>
      </c>
    </row>
    <row r="770" spans="1:12" x14ac:dyDescent="0.2">
      <c r="A770">
        <v>3490</v>
      </c>
      <c r="B770" s="43">
        <v>76</v>
      </c>
      <c r="C770" s="43">
        <v>76</v>
      </c>
      <c r="D770" s="43">
        <v>56</v>
      </c>
      <c r="E770" s="31">
        <v>0.73699999999999999</v>
      </c>
      <c r="F770" s="31">
        <v>9.1999999999999998E-2</v>
      </c>
      <c r="G770" s="31">
        <v>0.11799999999999999</v>
      </c>
      <c r="H770" s="31">
        <v>0.26300000000000001</v>
      </c>
      <c r="I770" s="31">
        <v>0.47399999999999998</v>
      </c>
      <c r="J770" s="31">
        <v>0.77777777800000003</v>
      </c>
      <c r="K770" s="31">
        <v>5.2999999999999999E-2</v>
      </c>
      <c r="L770" s="29">
        <f t="shared" si="11"/>
        <v>3.1816261879619852</v>
      </c>
    </row>
    <row r="771" spans="1:12" x14ac:dyDescent="0.2">
      <c r="A771">
        <v>3529</v>
      </c>
      <c r="B771" s="43">
        <v>60</v>
      </c>
      <c r="C771" s="43">
        <v>60</v>
      </c>
      <c r="D771" s="43">
        <v>51</v>
      </c>
      <c r="E771" s="31">
        <v>0.85</v>
      </c>
      <c r="F771" s="31">
        <v>3.3000000000000002E-2</v>
      </c>
      <c r="G771" s="31">
        <v>0.05</v>
      </c>
      <c r="H771" s="31">
        <v>0.36699999999999999</v>
      </c>
      <c r="I771" s="31">
        <v>0.48299999999999998</v>
      </c>
      <c r="J771" s="31">
        <v>0.91071428600000004</v>
      </c>
      <c r="K771" s="31">
        <v>6.7000000000000004E-2</v>
      </c>
      <c r="L771" s="29">
        <f t="shared" ref="L771:L834" si="12">(F771+2*G771+3*H771+4*I771)/(1-K771)</f>
        <v>3.393354769560557</v>
      </c>
    </row>
    <row r="772" spans="1:12" x14ac:dyDescent="0.2">
      <c r="A772">
        <v>4386</v>
      </c>
      <c r="B772" s="43">
        <v>427</v>
      </c>
      <c r="C772" s="43">
        <v>427</v>
      </c>
      <c r="D772" s="43">
        <v>362</v>
      </c>
      <c r="E772" s="31">
        <v>0.84799999999999998</v>
      </c>
      <c r="F772" s="31">
        <v>1.6E-2</v>
      </c>
      <c r="G772" s="31">
        <v>9.6000000000000002E-2</v>
      </c>
      <c r="H772" s="31">
        <v>0.309</v>
      </c>
      <c r="I772" s="31">
        <v>0.53900000000000003</v>
      </c>
      <c r="J772" s="31">
        <v>0.88292682899999997</v>
      </c>
      <c r="K772" s="31">
        <v>0.04</v>
      </c>
      <c r="L772" s="29">
        <f t="shared" si="12"/>
        <v>3.4281250000000005</v>
      </c>
    </row>
    <row r="773" spans="1:12" x14ac:dyDescent="0.2">
      <c r="A773">
        <v>1706</v>
      </c>
      <c r="B773" s="43">
        <v>112</v>
      </c>
      <c r="C773" s="43">
        <v>113</v>
      </c>
      <c r="D773" s="43">
        <v>97</v>
      </c>
      <c r="E773" s="31">
        <v>0.85799999999999998</v>
      </c>
      <c r="F773" s="31">
        <v>8.9999999999999993E-3</v>
      </c>
      <c r="G773" s="31">
        <v>2.7E-2</v>
      </c>
      <c r="H773" s="31">
        <v>0.17899999999999999</v>
      </c>
      <c r="I773" s="31">
        <v>0.67900000000000005</v>
      </c>
      <c r="J773" s="31">
        <v>0.96</v>
      </c>
      <c r="K773" s="31">
        <v>0.107</v>
      </c>
      <c r="L773" s="29">
        <f t="shared" si="12"/>
        <v>3.7133258678611418</v>
      </c>
    </row>
    <row r="774" spans="1:12" x14ac:dyDescent="0.2">
      <c r="A774">
        <v>3548</v>
      </c>
      <c r="B774" s="43">
        <v>91</v>
      </c>
      <c r="C774" s="43">
        <v>91</v>
      </c>
      <c r="D774" s="43">
        <v>71</v>
      </c>
      <c r="E774" s="31">
        <v>0.78</v>
      </c>
      <c r="F774" s="31">
        <v>8.7999999999999995E-2</v>
      </c>
      <c r="G774" s="31">
        <v>0.11</v>
      </c>
      <c r="H774" s="31">
        <v>0.253</v>
      </c>
      <c r="I774" s="31">
        <v>0.52700000000000002</v>
      </c>
      <c r="J774" s="31">
        <v>0.79775280900000001</v>
      </c>
      <c r="K774" s="31">
        <v>2.1999999999999999E-2</v>
      </c>
      <c r="L774" s="29">
        <f t="shared" si="12"/>
        <v>3.2464212678936604</v>
      </c>
    </row>
    <row r="775" spans="1:12" x14ac:dyDescent="0.2">
      <c r="A775">
        <v>3748</v>
      </c>
      <c r="B775" s="43">
        <v>48</v>
      </c>
      <c r="C775" s="43">
        <v>48</v>
      </c>
      <c r="D775" s="43">
        <v>35</v>
      </c>
      <c r="E775" s="31">
        <v>0.72899999999999998</v>
      </c>
      <c r="F775" s="31">
        <v>6.3E-2</v>
      </c>
      <c r="G775" s="31">
        <v>0.16700000000000001</v>
      </c>
      <c r="H775" s="31">
        <v>0.438</v>
      </c>
      <c r="I775" s="31">
        <v>0.29199999999999998</v>
      </c>
      <c r="J775" s="31">
        <v>0.76086956500000003</v>
      </c>
      <c r="K775" s="31">
        <v>4.2000000000000003E-2</v>
      </c>
      <c r="L775" s="29">
        <f t="shared" si="12"/>
        <v>3.0052192066805845</v>
      </c>
    </row>
    <row r="776" spans="1:12" x14ac:dyDescent="0.2">
      <c r="A776">
        <v>2796</v>
      </c>
      <c r="B776" s="43">
        <v>50</v>
      </c>
      <c r="C776" s="43">
        <v>50</v>
      </c>
      <c r="D776" s="43">
        <v>35</v>
      </c>
      <c r="E776" s="31">
        <v>0.7</v>
      </c>
      <c r="F776" s="31">
        <v>0.16</v>
      </c>
      <c r="G776" s="31">
        <v>0.12</v>
      </c>
      <c r="H776" s="31">
        <v>0.24</v>
      </c>
      <c r="I776" s="31">
        <v>0.46</v>
      </c>
      <c r="J776" s="31">
        <v>0.71428571399999996</v>
      </c>
      <c r="K776" s="31">
        <v>0.02</v>
      </c>
      <c r="L776" s="29">
        <f t="shared" si="12"/>
        <v>3.0204081632653059</v>
      </c>
    </row>
    <row r="777" spans="1:12" x14ac:dyDescent="0.2">
      <c r="A777">
        <v>3771</v>
      </c>
      <c r="B777" s="43">
        <v>347</v>
      </c>
      <c r="C777" s="43">
        <v>349</v>
      </c>
      <c r="D777" s="43">
        <v>149</v>
      </c>
      <c r="E777" s="31">
        <v>0.42699999999999999</v>
      </c>
      <c r="F777" s="31">
        <v>0.13</v>
      </c>
      <c r="G777" s="31">
        <v>0.104</v>
      </c>
      <c r="H777" s="31">
        <v>0.24199999999999999</v>
      </c>
      <c r="I777" s="31">
        <v>0.182</v>
      </c>
      <c r="J777" s="31">
        <v>0.64473684200000003</v>
      </c>
      <c r="K777" s="31">
        <v>0.34300000000000003</v>
      </c>
      <c r="L777" s="29">
        <f t="shared" si="12"/>
        <v>2.7275494672754945</v>
      </c>
    </row>
    <row r="778" spans="1:12" x14ac:dyDescent="0.2">
      <c r="A778">
        <v>3922</v>
      </c>
      <c r="B778" s="43">
        <v>179</v>
      </c>
      <c r="C778" s="43">
        <v>179</v>
      </c>
      <c r="D778" s="43">
        <v>85</v>
      </c>
      <c r="E778" s="31">
        <v>0.47499999999999998</v>
      </c>
      <c r="F778" s="31">
        <v>0.23499999999999999</v>
      </c>
      <c r="G778" s="31">
        <v>0.23499999999999999</v>
      </c>
      <c r="H778" s="31">
        <v>0.251</v>
      </c>
      <c r="I778" s="31">
        <v>0.223</v>
      </c>
      <c r="J778" s="31">
        <v>0.50295858000000004</v>
      </c>
      <c r="K778" s="31">
        <v>5.6000000000000001E-2</v>
      </c>
      <c r="L778" s="29">
        <f t="shared" si="12"/>
        <v>2.4894067796610173</v>
      </c>
    </row>
    <row r="779" spans="1:12" x14ac:dyDescent="0.2">
      <c r="A779">
        <v>2308</v>
      </c>
      <c r="B779" s="43">
        <v>211</v>
      </c>
      <c r="C779" s="43">
        <v>211</v>
      </c>
      <c r="D779" s="43">
        <v>153</v>
      </c>
      <c r="E779" s="31">
        <v>0.72499999999999998</v>
      </c>
      <c r="F779" s="31">
        <v>8.5000000000000006E-2</v>
      </c>
      <c r="G779" s="31">
        <v>0.128</v>
      </c>
      <c r="H779" s="31">
        <v>0.29399999999999998</v>
      </c>
      <c r="I779" s="31">
        <v>0.43099999999999999</v>
      </c>
      <c r="J779" s="31">
        <v>0.77272727299999999</v>
      </c>
      <c r="K779" s="31">
        <v>6.2E-2</v>
      </c>
      <c r="L779" s="29">
        <f t="shared" si="12"/>
        <v>3.1417910447761197</v>
      </c>
    </row>
    <row r="780" spans="1:12" x14ac:dyDescent="0.2">
      <c r="A780">
        <v>2739</v>
      </c>
      <c r="B780" s="43">
        <v>399</v>
      </c>
      <c r="C780" s="43">
        <v>402</v>
      </c>
      <c r="D780" s="43">
        <v>56</v>
      </c>
      <c r="E780" s="31">
        <v>0.13900000000000001</v>
      </c>
      <c r="F780" s="31">
        <v>1.2999999999999999E-2</v>
      </c>
      <c r="G780" s="31">
        <v>0.01</v>
      </c>
      <c r="H780" s="31">
        <v>4.8000000000000001E-2</v>
      </c>
      <c r="I780" s="31">
        <v>8.5000000000000006E-2</v>
      </c>
      <c r="J780" s="31">
        <v>0.85483871</v>
      </c>
      <c r="K780" s="31">
        <v>0.84499999999999997</v>
      </c>
      <c r="L780" s="29">
        <f t="shared" si="12"/>
        <v>3.3354838709677415</v>
      </c>
    </row>
    <row r="781" spans="1:12" x14ac:dyDescent="0.2">
      <c r="A781">
        <v>3041</v>
      </c>
      <c r="B781" s="43">
        <v>86</v>
      </c>
      <c r="C781" s="43">
        <v>86</v>
      </c>
      <c r="D781" s="43">
        <v>69</v>
      </c>
      <c r="E781" s="31">
        <v>0.80200000000000005</v>
      </c>
      <c r="F781" s="31">
        <v>5.8000000000000003E-2</v>
      </c>
      <c r="G781" s="31">
        <v>0.14000000000000001</v>
      </c>
      <c r="H781" s="31">
        <v>0.26700000000000002</v>
      </c>
      <c r="I781" s="31">
        <v>0.53500000000000003</v>
      </c>
      <c r="J781" s="31">
        <v>0.80232558099999995</v>
      </c>
      <c r="K781" s="31">
        <v>0</v>
      </c>
      <c r="L781" s="29">
        <f t="shared" si="12"/>
        <v>3.2789999999999999</v>
      </c>
    </row>
    <row r="782" spans="1:12" x14ac:dyDescent="0.2">
      <c r="A782">
        <v>4336</v>
      </c>
      <c r="B782" s="43">
        <v>78</v>
      </c>
      <c r="C782" s="43">
        <v>78</v>
      </c>
      <c r="D782" s="43">
        <v>67</v>
      </c>
      <c r="E782" s="31">
        <v>0.85899999999999999</v>
      </c>
      <c r="F782" s="31">
        <v>2.5999999999999999E-2</v>
      </c>
      <c r="G782" s="31">
        <v>0.115</v>
      </c>
      <c r="H782" s="31">
        <v>0.33300000000000002</v>
      </c>
      <c r="I782" s="31">
        <v>0.52600000000000002</v>
      </c>
      <c r="J782" s="31">
        <v>0.85897435899999997</v>
      </c>
      <c r="K782" s="31">
        <v>0</v>
      </c>
      <c r="L782" s="29">
        <f t="shared" si="12"/>
        <v>3.359</v>
      </c>
    </row>
    <row r="783" spans="1:12" x14ac:dyDescent="0.2">
      <c r="A783">
        <v>4256</v>
      </c>
      <c r="B783" s="43">
        <v>112</v>
      </c>
      <c r="C783" s="43">
        <v>112</v>
      </c>
      <c r="D783" s="43">
        <v>99</v>
      </c>
      <c r="E783" s="31">
        <v>0.88400000000000001</v>
      </c>
      <c r="F783" s="31">
        <v>1.7999999999999999E-2</v>
      </c>
      <c r="G783" s="31">
        <v>9.8000000000000004E-2</v>
      </c>
      <c r="H783" s="31">
        <v>0.29499999999999998</v>
      </c>
      <c r="I783" s="31">
        <v>0.58899999999999997</v>
      </c>
      <c r="J783" s="31">
        <v>0.883928571</v>
      </c>
      <c r="K783" s="31">
        <v>0</v>
      </c>
      <c r="L783" s="29">
        <f t="shared" si="12"/>
        <v>3.4550000000000001</v>
      </c>
    </row>
    <row r="784" spans="1:12" x14ac:dyDescent="0.2">
      <c r="A784">
        <v>4096</v>
      </c>
      <c r="B784" s="43">
        <v>113</v>
      </c>
      <c r="C784" s="43">
        <v>113</v>
      </c>
      <c r="D784" s="43">
        <v>88</v>
      </c>
      <c r="E784" s="31">
        <v>0.77900000000000003</v>
      </c>
      <c r="F784" s="31">
        <v>2.7E-2</v>
      </c>
      <c r="G784" s="31">
        <v>0.16800000000000001</v>
      </c>
      <c r="H784" s="31">
        <v>0.32700000000000001</v>
      </c>
      <c r="I784" s="31">
        <v>0.45100000000000001</v>
      </c>
      <c r="J784" s="31">
        <v>0.8</v>
      </c>
      <c r="K784" s="31">
        <v>2.7E-2</v>
      </c>
      <c r="L784" s="29">
        <f t="shared" si="12"/>
        <v>3.2353545734840701</v>
      </c>
    </row>
    <row r="785" spans="1:12" x14ac:dyDescent="0.2">
      <c r="A785">
        <v>3441</v>
      </c>
      <c r="B785" s="43">
        <v>98</v>
      </c>
      <c r="C785" s="43">
        <v>98</v>
      </c>
      <c r="D785" s="43">
        <v>80</v>
      </c>
      <c r="E785" s="31">
        <v>0.81599999999999995</v>
      </c>
      <c r="F785" s="31">
        <v>8.2000000000000003E-2</v>
      </c>
      <c r="G785" s="31">
        <v>9.1999999999999998E-2</v>
      </c>
      <c r="H785" s="31">
        <v>0.40799999999999997</v>
      </c>
      <c r="I785" s="31">
        <v>0.40799999999999997</v>
      </c>
      <c r="J785" s="31">
        <v>0.82474226799999995</v>
      </c>
      <c r="K785" s="31">
        <v>0.01</v>
      </c>
      <c r="L785" s="29">
        <f t="shared" si="12"/>
        <v>3.1535353535353536</v>
      </c>
    </row>
    <row r="786" spans="1:12" x14ac:dyDescent="0.2">
      <c r="A786">
        <v>5265</v>
      </c>
      <c r="B786" s="43">
        <v>144</v>
      </c>
      <c r="C786" s="43">
        <v>144</v>
      </c>
      <c r="D786" s="43">
        <v>92</v>
      </c>
      <c r="E786" s="31">
        <v>0.63900000000000001</v>
      </c>
      <c r="F786" s="31">
        <v>1.4E-2</v>
      </c>
      <c r="G786" s="31">
        <v>2.1000000000000001E-2</v>
      </c>
      <c r="H786" s="31">
        <v>0.11799999999999999</v>
      </c>
      <c r="I786" s="31">
        <v>0.52100000000000002</v>
      </c>
      <c r="J786" s="31">
        <v>0.948453608</v>
      </c>
      <c r="K786" s="31">
        <v>0.32600000000000001</v>
      </c>
      <c r="L786" s="29">
        <f t="shared" si="12"/>
        <v>3.7002967359050452</v>
      </c>
    </row>
    <row r="787" spans="1:12" x14ac:dyDescent="0.2">
      <c r="A787">
        <v>4147</v>
      </c>
      <c r="B787" s="43">
        <v>97</v>
      </c>
      <c r="C787" s="43">
        <v>97</v>
      </c>
      <c r="D787" s="43">
        <v>87</v>
      </c>
      <c r="E787" s="31">
        <v>0.89700000000000002</v>
      </c>
      <c r="F787" s="31">
        <v>2.1000000000000001E-2</v>
      </c>
      <c r="G787" s="31">
        <v>8.2000000000000003E-2</v>
      </c>
      <c r="H787" s="31">
        <v>0.29899999999999999</v>
      </c>
      <c r="I787" s="31">
        <v>0.59799999999999998</v>
      </c>
      <c r="J787" s="31">
        <v>0.89690721600000001</v>
      </c>
      <c r="K787" s="31">
        <v>0</v>
      </c>
      <c r="L787" s="29">
        <f t="shared" si="12"/>
        <v>3.4740000000000002</v>
      </c>
    </row>
    <row r="788" spans="1:12" x14ac:dyDescent="0.2">
      <c r="A788">
        <v>4167</v>
      </c>
      <c r="B788" s="43">
        <v>28</v>
      </c>
      <c r="C788" s="43">
        <v>28</v>
      </c>
      <c r="D788" s="43">
        <v>25</v>
      </c>
      <c r="E788" s="31">
        <v>0.89300000000000002</v>
      </c>
      <c r="F788" s="31">
        <v>0</v>
      </c>
      <c r="G788" s="31">
        <v>7.0999999999999994E-2</v>
      </c>
      <c r="H788" s="31">
        <v>0.17899999999999999</v>
      </c>
      <c r="I788" s="31">
        <v>0.71399999999999997</v>
      </c>
      <c r="J788" s="31">
        <v>0.92592592600000001</v>
      </c>
      <c r="K788" s="31">
        <v>3.5999999999999997E-2</v>
      </c>
      <c r="L788" s="29">
        <f t="shared" si="12"/>
        <v>3.6670124481327799</v>
      </c>
    </row>
    <row r="789" spans="1:12" x14ac:dyDescent="0.2">
      <c r="A789">
        <v>3941</v>
      </c>
      <c r="B789" s="43">
        <v>85</v>
      </c>
      <c r="C789" s="43">
        <v>85</v>
      </c>
      <c r="D789" s="43">
        <v>69</v>
      </c>
      <c r="E789" s="31">
        <v>0.81200000000000006</v>
      </c>
      <c r="F789" s="31">
        <v>5.8999999999999997E-2</v>
      </c>
      <c r="G789" s="31">
        <v>0.11799999999999999</v>
      </c>
      <c r="H789" s="31">
        <v>0.318</v>
      </c>
      <c r="I789" s="31">
        <v>0.49399999999999999</v>
      </c>
      <c r="J789" s="31">
        <v>0.821428571</v>
      </c>
      <c r="K789" s="31">
        <v>1.2E-2</v>
      </c>
      <c r="L789" s="29">
        <f t="shared" si="12"/>
        <v>3.2641700404858298</v>
      </c>
    </row>
    <row r="790" spans="1:12" x14ac:dyDescent="0.2">
      <c r="A790">
        <v>5139</v>
      </c>
      <c r="B790" s="43">
        <v>97</v>
      </c>
      <c r="C790" s="43">
        <v>97</v>
      </c>
      <c r="D790" s="43">
        <v>85</v>
      </c>
      <c r="E790" s="31">
        <v>0.876</v>
      </c>
      <c r="F790" s="31">
        <v>4.1000000000000002E-2</v>
      </c>
      <c r="G790" s="31">
        <v>8.2000000000000003E-2</v>
      </c>
      <c r="H790" s="31">
        <v>0.23699999999999999</v>
      </c>
      <c r="I790" s="31">
        <v>0.63900000000000001</v>
      </c>
      <c r="J790" s="31">
        <v>0.87628866000000005</v>
      </c>
      <c r="K790" s="31">
        <v>0</v>
      </c>
      <c r="L790" s="29">
        <f t="shared" si="12"/>
        <v>3.472</v>
      </c>
    </row>
    <row r="791" spans="1:12" x14ac:dyDescent="0.2">
      <c r="A791">
        <v>2289</v>
      </c>
      <c r="B791" s="43">
        <v>103</v>
      </c>
      <c r="C791" s="43">
        <v>103</v>
      </c>
      <c r="D791" s="43">
        <v>83</v>
      </c>
      <c r="E791" s="31">
        <v>0.80600000000000005</v>
      </c>
      <c r="F791" s="31">
        <v>7.8E-2</v>
      </c>
      <c r="G791" s="31">
        <v>0.11700000000000001</v>
      </c>
      <c r="H791" s="31">
        <v>0.32</v>
      </c>
      <c r="I791" s="31">
        <v>0.48499999999999999</v>
      </c>
      <c r="J791" s="31">
        <v>0.80582524300000002</v>
      </c>
      <c r="K791" s="31">
        <v>0</v>
      </c>
      <c r="L791" s="29">
        <f t="shared" si="12"/>
        <v>3.2119999999999997</v>
      </c>
    </row>
    <row r="792" spans="1:12" x14ac:dyDescent="0.2">
      <c r="A792">
        <v>3528</v>
      </c>
      <c r="B792" s="43">
        <v>545</v>
      </c>
      <c r="C792" s="43">
        <v>547</v>
      </c>
      <c r="D792" s="43">
        <v>61</v>
      </c>
      <c r="E792" s="31">
        <v>0.112</v>
      </c>
      <c r="F792" s="31">
        <v>0</v>
      </c>
      <c r="G792" s="31">
        <v>4.0000000000000001E-3</v>
      </c>
      <c r="H792" s="31">
        <v>3.5000000000000003E-2</v>
      </c>
      <c r="I792" s="31">
        <v>7.2999999999999995E-2</v>
      </c>
      <c r="J792" s="31">
        <v>0.96721311499999996</v>
      </c>
      <c r="K792" s="31">
        <v>0.88800000000000001</v>
      </c>
      <c r="L792" s="29">
        <f t="shared" si="12"/>
        <v>3.6160714285714293</v>
      </c>
    </row>
    <row r="793" spans="1:12" x14ac:dyDescent="0.2">
      <c r="A793">
        <v>3232</v>
      </c>
      <c r="B793" s="43">
        <v>335</v>
      </c>
      <c r="C793" s="43">
        <v>335</v>
      </c>
      <c r="D793" s="43">
        <v>252</v>
      </c>
      <c r="E793" s="31">
        <v>0.752</v>
      </c>
      <c r="F793" s="31">
        <v>0.107</v>
      </c>
      <c r="G793" s="31">
        <v>0.125</v>
      </c>
      <c r="H793" s="31">
        <v>0.31</v>
      </c>
      <c r="I793" s="31">
        <v>0.442</v>
      </c>
      <c r="J793" s="31">
        <v>0.76363636400000001</v>
      </c>
      <c r="K793" s="31">
        <v>1.4999999999999999E-2</v>
      </c>
      <c r="L793" s="29">
        <f t="shared" si="12"/>
        <v>3.1015228426395938</v>
      </c>
    </row>
    <row r="794" spans="1:12" x14ac:dyDescent="0.2">
      <c r="A794">
        <v>5057</v>
      </c>
      <c r="B794" s="43">
        <v>29</v>
      </c>
      <c r="C794" s="43">
        <v>29</v>
      </c>
      <c r="D794" s="43">
        <v>24</v>
      </c>
      <c r="E794" s="31">
        <v>0.82799999999999996</v>
      </c>
      <c r="F794" s="31">
        <v>6.9000000000000006E-2</v>
      </c>
      <c r="G794" s="31">
        <v>0</v>
      </c>
      <c r="H794" s="31">
        <v>0.27600000000000002</v>
      </c>
      <c r="I794" s="31">
        <v>0.55200000000000005</v>
      </c>
      <c r="J794" s="31">
        <v>0.92307692299999999</v>
      </c>
      <c r="K794" s="31">
        <v>0.10299999999999999</v>
      </c>
      <c r="L794" s="29">
        <f t="shared" si="12"/>
        <v>3.4615384615384621</v>
      </c>
    </row>
    <row r="795" spans="1:12" x14ac:dyDescent="0.2">
      <c r="A795">
        <v>3675</v>
      </c>
      <c r="B795" s="43">
        <v>71</v>
      </c>
      <c r="C795" s="43">
        <v>71</v>
      </c>
      <c r="D795" s="43">
        <v>53</v>
      </c>
      <c r="E795" s="31">
        <v>0.746</v>
      </c>
      <c r="F795" s="31">
        <v>0.183</v>
      </c>
      <c r="G795" s="31">
        <v>7.0000000000000007E-2</v>
      </c>
      <c r="H795" s="31">
        <v>0.33800000000000002</v>
      </c>
      <c r="I795" s="31">
        <v>0.40799999999999997</v>
      </c>
      <c r="J795" s="31">
        <v>0.74647887300000004</v>
      </c>
      <c r="K795" s="31">
        <v>0</v>
      </c>
      <c r="L795" s="29">
        <f t="shared" si="12"/>
        <v>2.9689999999999999</v>
      </c>
    </row>
    <row r="796" spans="1:12" x14ac:dyDescent="0.2">
      <c r="A796">
        <v>5053</v>
      </c>
      <c r="B796" s="43">
        <v>118</v>
      </c>
      <c r="C796" s="43">
        <v>118</v>
      </c>
      <c r="D796" s="43">
        <v>105</v>
      </c>
      <c r="E796" s="31">
        <v>0.89</v>
      </c>
      <c r="F796" s="31">
        <v>5.8999999999999997E-2</v>
      </c>
      <c r="G796" s="31">
        <v>5.0999999999999997E-2</v>
      </c>
      <c r="H796" s="31">
        <v>0.22900000000000001</v>
      </c>
      <c r="I796" s="31">
        <v>0.66100000000000003</v>
      </c>
      <c r="J796" s="31">
        <v>0.88983050799999996</v>
      </c>
      <c r="K796" s="31">
        <v>0</v>
      </c>
      <c r="L796" s="29">
        <f t="shared" si="12"/>
        <v>3.492</v>
      </c>
    </row>
    <row r="797" spans="1:12" x14ac:dyDescent="0.2">
      <c r="A797">
        <v>2992</v>
      </c>
      <c r="B797" s="43">
        <v>62</v>
      </c>
      <c r="C797" s="43">
        <v>62</v>
      </c>
      <c r="D797" s="43">
        <v>44</v>
      </c>
      <c r="E797" s="31">
        <v>0.71</v>
      </c>
      <c r="F797" s="31">
        <v>0.129</v>
      </c>
      <c r="G797" s="31">
        <v>0.14499999999999999</v>
      </c>
      <c r="H797" s="31">
        <v>0.32300000000000001</v>
      </c>
      <c r="I797" s="31">
        <v>0.38700000000000001</v>
      </c>
      <c r="J797" s="31">
        <v>0.72131147500000004</v>
      </c>
      <c r="K797" s="31">
        <v>1.6E-2</v>
      </c>
      <c r="L797" s="29">
        <f t="shared" si="12"/>
        <v>2.9837398373983741</v>
      </c>
    </row>
    <row r="798" spans="1:12" x14ac:dyDescent="0.2">
      <c r="A798">
        <v>3706</v>
      </c>
      <c r="B798" s="43">
        <v>277</v>
      </c>
      <c r="C798" s="43">
        <v>277</v>
      </c>
      <c r="D798" s="43">
        <v>211</v>
      </c>
      <c r="E798" s="31">
        <v>0.76200000000000001</v>
      </c>
      <c r="F798" s="31">
        <v>7.5999999999999998E-2</v>
      </c>
      <c r="G798" s="31">
        <v>0.14399999999999999</v>
      </c>
      <c r="H798" s="31">
        <v>0.34300000000000003</v>
      </c>
      <c r="I798" s="31">
        <v>0.41899999999999998</v>
      </c>
      <c r="J798" s="31">
        <v>0.77573529399999996</v>
      </c>
      <c r="K798" s="31">
        <v>1.7999999999999999E-2</v>
      </c>
      <c r="L798" s="29">
        <f t="shared" si="12"/>
        <v>3.1252545824847249</v>
      </c>
    </row>
    <row r="799" spans="1:12" x14ac:dyDescent="0.2">
      <c r="A799">
        <v>4302</v>
      </c>
      <c r="B799" s="43">
        <v>113</v>
      </c>
      <c r="C799" s="43">
        <v>113</v>
      </c>
      <c r="D799" s="43">
        <v>106</v>
      </c>
      <c r="E799" s="31">
        <v>0.93799999999999994</v>
      </c>
      <c r="F799" s="31">
        <v>2.7E-2</v>
      </c>
      <c r="G799" s="31">
        <v>3.5000000000000003E-2</v>
      </c>
      <c r="H799" s="31">
        <v>0.23</v>
      </c>
      <c r="I799" s="31">
        <v>0.70799999999999996</v>
      </c>
      <c r="J799" s="31">
        <v>0.93805309699999995</v>
      </c>
      <c r="K799" s="31">
        <v>0</v>
      </c>
      <c r="L799" s="29">
        <f t="shared" si="12"/>
        <v>3.6189999999999998</v>
      </c>
    </row>
    <row r="800" spans="1:12" x14ac:dyDescent="0.2">
      <c r="A800">
        <v>4576</v>
      </c>
      <c r="B800" s="43">
        <v>83</v>
      </c>
      <c r="C800" s="43">
        <v>83</v>
      </c>
      <c r="D800" s="43">
        <v>49</v>
      </c>
      <c r="E800" s="31">
        <v>0.59</v>
      </c>
      <c r="F800" s="31">
        <v>0.20499999999999999</v>
      </c>
      <c r="G800" s="31">
        <v>0.193</v>
      </c>
      <c r="H800" s="31">
        <v>0.313</v>
      </c>
      <c r="I800" s="31">
        <v>0.27700000000000002</v>
      </c>
      <c r="J800" s="31">
        <v>0.59756097600000002</v>
      </c>
      <c r="K800" s="31">
        <v>1.2E-2</v>
      </c>
      <c r="L800" s="29">
        <f t="shared" si="12"/>
        <v>2.6700404858299596</v>
      </c>
    </row>
    <row r="801" spans="1:12" x14ac:dyDescent="0.2">
      <c r="A801">
        <v>4477</v>
      </c>
      <c r="B801" s="43">
        <v>68</v>
      </c>
      <c r="C801" s="43">
        <v>68</v>
      </c>
      <c r="D801" s="43">
        <v>31</v>
      </c>
      <c r="E801" s="31">
        <v>0.45600000000000002</v>
      </c>
      <c r="F801" s="31">
        <v>0.191</v>
      </c>
      <c r="G801" s="31">
        <v>0.32400000000000001</v>
      </c>
      <c r="H801" s="31">
        <v>0.36799999999999999</v>
      </c>
      <c r="I801" s="31">
        <v>8.7999999999999995E-2</v>
      </c>
      <c r="J801" s="31">
        <v>0.46969696999999999</v>
      </c>
      <c r="K801" s="31">
        <v>2.9000000000000001E-2</v>
      </c>
      <c r="L801" s="29">
        <f t="shared" si="12"/>
        <v>2.3635427394438722</v>
      </c>
    </row>
    <row r="802" spans="1:12" x14ac:dyDescent="0.2">
      <c r="A802">
        <v>3255</v>
      </c>
      <c r="B802" s="43">
        <v>62</v>
      </c>
      <c r="C802" s="43">
        <v>62</v>
      </c>
      <c r="D802" s="43">
        <v>21</v>
      </c>
      <c r="E802" s="31">
        <v>0.33900000000000002</v>
      </c>
      <c r="F802" s="31">
        <v>0.371</v>
      </c>
      <c r="G802" s="31">
        <v>0.28999999999999998</v>
      </c>
      <c r="H802" s="31">
        <v>0.27400000000000002</v>
      </c>
      <c r="I802" s="31">
        <v>6.5000000000000002E-2</v>
      </c>
      <c r="J802" s="31">
        <v>0.33870967699999999</v>
      </c>
      <c r="K802" s="31">
        <v>0</v>
      </c>
      <c r="L802" s="29">
        <f t="shared" si="12"/>
        <v>2.0330000000000004</v>
      </c>
    </row>
    <row r="803" spans="1:12" x14ac:dyDescent="0.2">
      <c r="A803">
        <v>4204</v>
      </c>
      <c r="B803" s="43">
        <v>202</v>
      </c>
      <c r="C803" s="43">
        <v>202</v>
      </c>
      <c r="D803" s="43">
        <v>87</v>
      </c>
      <c r="E803" s="31">
        <v>0.43099999999999999</v>
      </c>
      <c r="F803" s="31">
        <v>0.23799999999999999</v>
      </c>
      <c r="G803" s="31">
        <v>0.17299999999999999</v>
      </c>
      <c r="H803" s="31">
        <v>0.35099999999999998</v>
      </c>
      <c r="I803" s="31">
        <v>7.9000000000000001E-2</v>
      </c>
      <c r="J803" s="31">
        <v>0.51176470600000001</v>
      </c>
      <c r="K803" s="31">
        <v>0.158</v>
      </c>
      <c r="L803" s="29">
        <f t="shared" si="12"/>
        <v>2.3194774346793352</v>
      </c>
    </row>
    <row r="804" spans="1:12" x14ac:dyDescent="0.2">
      <c r="A804">
        <v>3893</v>
      </c>
      <c r="B804" s="43">
        <v>185</v>
      </c>
      <c r="C804" s="43">
        <v>185</v>
      </c>
      <c r="D804" s="43">
        <v>89</v>
      </c>
      <c r="E804" s="31">
        <v>0.48099999999999998</v>
      </c>
      <c r="F804" s="31">
        <v>0.222</v>
      </c>
      <c r="G804" s="31">
        <v>0.27600000000000002</v>
      </c>
      <c r="H804" s="31">
        <v>0.38400000000000001</v>
      </c>
      <c r="I804" s="31">
        <v>9.7000000000000003E-2</v>
      </c>
      <c r="J804" s="31">
        <v>0.49171270700000003</v>
      </c>
      <c r="K804" s="31">
        <v>2.1999999999999999E-2</v>
      </c>
      <c r="L804" s="29">
        <f t="shared" si="12"/>
        <v>2.3660531697341516</v>
      </c>
    </row>
    <row r="805" spans="1:12" x14ac:dyDescent="0.2">
      <c r="A805">
        <v>3137</v>
      </c>
      <c r="B805" s="43">
        <v>13</v>
      </c>
      <c r="C805" s="43">
        <v>13</v>
      </c>
      <c r="D805" s="43">
        <v>3</v>
      </c>
      <c r="E805" s="31">
        <v>0.23100000000000001</v>
      </c>
      <c r="F805" s="31">
        <v>0.38500000000000001</v>
      </c>
      <c r="G805" s="31">
        <v>0.38500000000000001</v>
      </c>
      <c r="H805" s="31">
        <v>0.154</v>
      </c>
      <c r="I805" s="31">
        <v>7.6999999999999999E-2</v>
      </c>
      <c r="J805" s="31">
        <v>0.23076923099999999</v>
      </c>
      <c r="K805" s="31">
        <v>0</v>
      </c>
      <c r="L805" s="29">
        <f t="shared" si="12"/>
        <v>1.925</v>
      </c>
    </row>
    <row r="806" spans="1:12" x14ac:dyDescent="0.2">
      <c r="A806">
        <v>3416</v>
      </c>
      <c r="B806" s="43">
        <v>27</v>
      </c>
      <c r="C806" s="43">
        <v>28</v>
      </c>
      <c r="D806" s="43">
        <v>14</v>
      </c>
      <c r="E806" s="31">
        <v>0.5</v>
      </c>
      <c r="F806" s="31">
        <v>0.111</v>
      </c>
      <c r="G806" s="31">
        <v>0.37</v>
      </c>
      <c r="H806" s="31">
        <v>0.40699999999999997</v>
      </c>
      <c r="I806" s="31">
        <v>7.3999999999999996E-2</v>
      </c>
      <c r="J806" s="31">
        <v>0.5</v>
      </c>
      <c r="K806" s="31">
        <v>3.6999999999999998E-2</v>
      </c>
      <c r="L806" s="29">
        <f t="shared" si="12"/>
        <v>2.4589823468328142</v>
      </c>
    </row>
    <row r="807" spans="1:12" x14ac:dyDescent="0.2">
      <c r="A807">
        <v>4226</v>
      </c>
      <c r="B807" s="43">
        <v>77</v>
      </c>
      <c r="C807" s="43">
        <v>77</v>
      </c>
      <c r="D807" s="43">
        <v>45</v>
      </c>
      <c r="E807" s="31">
        <v>0.58399999999999996</v>
      </c>
      <c r="F807" s="31">
        <v>9.0999999999999998E-2</v>
      </c>
      <c r="G807" s="31">
        <v>0.32500000000000001</v>
      </c>
      <c r="H807" s="31">
        <v>0.46800000000000003</v>
      </c>
      <c r="I807" s="31">
        <v>0.11700000000000001</v>
      </c>
      <c r="J807" s="31">
        <v>0.58441558400000004</v>
      </c>
      <c r="K807" s="31">
        <v>0</v>
      </c>
      <c r="L807" s="29">
        <f t="shared" si="12"/>
        <v>2.613</v>
      </c>
    </row>
    <row r="808" spans="1:12" x14ac:dyDescent="0.2">
      <c r="A808">
        <v>2903</v>
      </c>
      <c r="B808" s="43">
        <v>12</v>
      </c>
      <c r="C808" s="43">
        <v>12</v>
      </c>
      <c r="D808" s="43">
        <v>3</v>
      </c>
      <c r="E808" s="31">
        <v>0.25</v>
      </c>
      <c r="F808" s="31">
        <v>0.41699999999999998</v>
      </c>
      <c r="G808" s="31">
        <v>0.16700000000000001</v>
      </c>
      <c r="H808" s="31">
        <v>0.25</v>
      </c>
      <c r="I808" s="31">
        <v>0</v>
      </c>
      <c r="J808" s="31">
        <v>0.3</v>
      </c>
      <c r="K808" s="31">
        <v>0.16700000000000001</v>
      </c>
      <c r="L808" s="29">
        <f t="shared" si="12"/>
        <v>1.8019207683073228</v>
      </c>
    </row>
    <row r="809" spans="1:12" x14ac:dyDescent="0.2">
      <c r="A809">
        <v>5293</v>
      </c>
      <c r="B809" s="43">
        <v>15</v>
      </c>
      <c r="C809" s="43">
        <v>15</v>
      </c>
      <c r="D809" s="43">
        <v>4</v>
      </c>
      <c r="E809" s="31">
        <v>0.26700000000000002</v>
      </c>
      <c r="F809" s="31">
        <v>0.33300000000000002</v>
      </c>
      <c r="G809" s="31">
        <v>0.4</v>
      </c>
      <c r="H809" s="31">
        <v>0.26700000000000002</v>
      </c>
      <c r="I809" s="31">
        <v>0</v>
      </c>
      <c r="J809" s="31">
        <v>0.26666666700000002</v>
      </c>
      <c r="K809" s="31">
        <v>0</v>
      </c>
      <c r="L809" s="29">
        <f t="shared" si="12"/>
        <v>1.9340000000000002</v>
      </c>
    </row>
    <row r="810" spans="1:12" x14ac:dyDescent="0.2">
      <c r="A810">
        <v>3421</v>
      </c>
      <c r="B810" s="43">
        <v>15</v>
      </c>
      <c r="C810" s="43">
        <v>15</v>
      </c>
      <c r="D810" s="43">
        <v>7</v>
      </c>
      <c r="E810" s="31">
        <v>0.46700000000000003</v>
      </c>
      <c r="F810" s="31">
        <v>0.13300000000000001</v>
      </c>
      <c r="G810" s="31">
        <v>0.4</v>
      </c>
      <c r="H810" s="31">
        <v>0.26700000000000002</v>
      </c>
      <c r="I810" s="31">
        <v>0.2</v>
      </c>
      <c r="J810" s="31">
        <v>0.46666666699999998</v>
      </c>
      <c r="K810" s="31">
        <v>0</v>
      </c>
      <c r="L810" s="29">
        <f t="shared" si="12"/>
        <v>2.5339999999999998</v>
      </c>
    </row>
    <row r="811" spans="1:12" x14ac:dyDescent="0.2">
      <c r="A811">
        <v>3475</v>
      </c>
      <c r="B811" s="43">
        <v>172</v>
      </c>
      <c r="C811" s="43">
        <v>172</v>
      </c>
      <c r="D811" s="43">
        <v>71</v>
      </c>
      <c r="E811" s="31">
        <v>0.41299999999999998</v>
      </c>
      <c r="F811" s="31">
        <v>0.32600000000000001</v>
      </c>
      <c r="G811" s="31">
        <v>0.24399999999999999</v>
      </c>
      <c r="H811" s="31">
        <v>0.27300000000000002</v>
      </c>
      <c r="I811" s="31">
        <v>0.14000000000000001</v>
      </c>
      <c r="J811" s="31">
        <v>0.42011834300000001</v>
      </c>
      <c r="K811" s="31">
        <v>1.7000000000000001E-2</v>
      </c>
      <c r="L811" s="29">
        <f t="shared" si="12"/>
        <v>2.2309257375381488</v>
      </c>
    </row>
    <row r="812" spans="1:12" x14ac:dyDescent="0.2">
      <c r="A812">
        <v>3211</v>
      </c>
      <c r="B812" s="43">
        <v>71</v>
      </c>
      <c r="C812" s="43">
        <v>71</v>
      </c>
      <c r="D812" s="43">
        <v>36</v>
      </c>
      <c r="E812" s="31">
        <v>0.50700000000000001</v>
      </c>
      <c r="F812" s="31">
        <v>0.23899999999999999</v>
      </c>
      <c r="G812" s="31">
        <v>0.254</v>
      </c>
      <c r="H812" s="31">
        <v>0.35199999999999998</v>
      </c>
      <c r="I812" s="31">
        <v>0.155</v>
      </c>
      <c r="J812" s="31">
        <v>0.50704225400000003</v>
      </c>
      <c r="K812" s="31">
        <v>0</v>
      </c>
      <c r="L812" s="29">
        <f t="shared" si="12"/>
        <v>2.423</v>
      </c>
    </row>
    <row r="813" spans="1:12" x14ac:dyDescent="0.2">
      <c r="A813">
        <v>2369</v>
      </c>
      <c r="B813" s="43">
        <v>84</v>
      </c>
      <c r="C813" s="43">
        <v>84</v>
      </c>
      <c r="D813" s="43">
        <v>48</v>
      </c>
      <c r="E813" s="31">
        <v>0.57099999999999995</v>
      </c>
      <c r="F813" s="31">
        <v>0.17899999999999999</v>
      </c>
      <c r="G813" s="31">
        <v>0.25</v>
      </c>
      <c r="H813" s="31">
        <v>0.36899999999999999</v>
      </c>
      <c r="I813" s="31">
        <v>0.20200000000000001</v>
      </c>
      <c r="J813" s="31">
        <v>0.571428571</v>
      </c>
      <c r="K813" s="31">
        <v>0</v>
      </c>
      <c r="L813" s="29">
        <f t="shared" si="12"/>
        <v>2.5940000000000003</v>
      </c>
    </row>
    <row r="814" spans="1:12" x14ac:dyDescent="0.2">
      <c r="A814">
        <v>5312</v>
      </c>
      <c r="B814" s="43">
        <v>31</v>
      </c>
      <c r="C814" s="43">
        <v>31</v>
      </c>
      <c r="D814" s="43">
        <v>7</v>
      </c>
      <c r="E814" s="31">
        <v>0.22600000000000001</v>
      </c>
      <c r="F814" s="31">
        <v>0.129</v>
      </c>
      <c r="G814" s="31">
        <v>0.19400000000000001</v>
      </c>
      <c r="H814" s="31">
        <v>0.22600000000000001</v>
      </c>
      <c r="I814" s="31">
        <v>0</v>
      </c>
      <c r="J814" s="31">
        <v>0.41176470599999998</v>
      </c>
      <c r="K814" s="31">
        <v>0.45200000000000001</v>
      </c>
      <c r="L814" s="29">
        <f t="shared" si="12"/>
        <v>2.1806569343065694</v>
      </c>
    </row>
    <row r="815" spans="1:12" x14ac:dyDescent="0.2">
      <c r="A815">
        <v>2319</v>
      </c>
      <c r="B815" s="43">
        <v>48</v>
      </c>
      <c r="C815" s="43">
        <v>48</v>
      </c>
      <c r="D815" s="43">
        <v>16</v>
      </c>
      <c r="E815" s="31">
        <v>0.33300000000000002</v>
      </c>
      <c r="F815" s="31">
        <v>0.375</v>
      </c>
      <c r="G815" s="31">
        <v>0.27100000000000002</v>
      </c>
      <c r="H815" s="31">
        <v>0.29199999999999998</v>
      </c>
      <c r="I815" s="31">
        <v>4.2000000000000003E-2</v>
      </c>
      <c r="J815" s="31">
        <v>0.34042553199999998</v>
      </c>
      <c r="K815" s="31">
        <v>2.1000000000000001E-2</v>
      </c>
      <c r="L815" s="29">
        <f t="shared" si="12"/>
        <v>2.0030643513789581</v>
      </c>
    </row>
    <row r="816" spans="1:12" x14ac:dyDescent="0.2">
      <c r="A816">
        <v>3151</v>
      </c>
      <c r="B816" s="43">
        <v>217</v>
      </c>
      <c r="C816" s="43">
        <v>217</v>
      </c>
      <c r="D816" s="43">
        <v>82</v>
      </c>
      <c r="E816" s="31">
        <v>0.378</v>
      </c>
      <c r="F816" s="31">
        <v>0.27200000000000002</v>
      </c>
      <c r="G816" s="31">
        <v>0.18</v>
      </c>
      <c r="H816" s="31">
        <v>0.28599999999999998</v>
      </c>
      <c r="I816" s="31">
        <v>9.1999999999999998E-2</v>
      </c>
      <c r="J816" s="31">
        <v>0.45555555599999997</v>
      </c>
      <c r="K816" s="31">
        <v>0.17100000000000001</v>
      </c>
      <c r="L816" s="29">
        <f t="shared" si="12"/>
        <v>2.2412545235223158</v>
      </c>
    </row>
    <row r="817" spans="1:12" x14ac:dyDescent="0.2">
      <c r="A817">
        <v>3658</v>
      </c>
      <c r="B817" s="43">
        <v>81</v>
      </c>
      <c r="C817" s="43">
        <v>81</v>
      </c>
      <c r="D817" s="43">
        <v>38</v>
      </c>
      <c r="E817" s="31">
        <v>0.46899999999999997</v>
      </c>
      <c r="F817" s="31">
        <v>0.185</v>
      </c>
      <c r="G817" s="31">
        <v>0.32100000000000001</v>
      </c>
      <c r="H817" s="31">
        <v>0.34599999999999997</v>
      </c>
      <c r="I817" s="31">
        <v>0.123</v>
      </c>
      <c r="J817" s="31">
        <v>0.48101265799999998</v>
      </c>
      <c r="K817" s="31">
        <v>2.5000000000000001E-2</v>
      </c>
      <c r="L817" s="29">
        <f t="shared" si="12"/>
        <v>2.4174358974358974</v>
      </c>
    </row>
    <row r="818" spans="1:12" x14ac:dyDescent="0.2">
      <c r="A818">
        <v>2831</v>
      </c>
      <c r="B818" s="43">
        <v>164</v>
      </c>
      <c r="C818" s="43">
        <v>164</v>
      </c>
      <c r="D818" s="43">
        <v>63</v>
      </c>
      <c r="E818" s="31">
        <v>0.38400000000000001</v>
      </c>
      <c r="F818" s="31">
        <v>0.34799999999999998</v>
      </c>
      <c r="G818" s="31">
        <v>0.25</v>
      </c>
      <c r="H818" s="31">
        <v>0.23200000000000001</v>
      </c>
      <c r="I818" s="31">
        <v>0.152</v>
      </c>
      <c r="J818" s="31">
        <v>0.39130434800000002</v>
      </c>
      <c r="K818" s="31">
        <v>1.7999999999999999E-2</v>
      </c>
      <c r="L818" s="29">
        <f t="shared" si="12"/>
        <v>2.1914460285132384</v>
      </c>
    </row>
    <row r="819" spans="1:12" x14ac:dyDescent="0.2">
      <c r="A819">
        <v>4574</v>
      </c>
      <c r="B819" s="43">
        <v>133</v>
      </c>
      <c r="C819" s="43">
        <v>133</v>
      </c>
      <c r="D819" s="43">
        <v>65</v>
      </c>
      <c r="E819" s="31">
        <v>0.48899999999999999</v>
      </c>
      <c r="F819" s="31">
        <v>0.23300000000000001</v>
      </c>
      <c r="G819" s="31">
        <v>0.27100000000000002</v>
      </c>
      <c r="H819" s="31">
        <v>0.218</v>
      </c>
      <c r="I819" s="31">
        <v>0.27100000000000002</v>
      </c>
      <c r="J819" s="31">
        <v>0.49242424200000001</v>
      </c>
      <c r="K819" s="31">
        <v>8.0000000000000002E-3</v>
      </c>
      <c r="L819" s="29">
        <f t="shared" si="12"/>
        <v>2.533266129032258</v>
      </c>
    </row>
    <row r="820" spans="1:12" x14ac:dyDescent="0.2">
      <c r="A820">
        <v>2914</v>
      </c>
      <c r="B820" s="43">
        <v>50</v>
      </c>
      <c r="C820" s="43">
        <v>50</v>
      </c>
      <c r="D820" s="43">
        <v>18</v>
      </c>
      <c r="E820" s="31">
        <v>0.36</v>
      </c>
      <c r="F820" s="31">
        <v>0.34</v>
      </c>
      <c r="G820" s="31">
        <v>0.3</v>
      </c>
      <c r="H820" s="31">
        <v>0.22</v>
      </c>
      <c r="I820" s="31">
        <v>0.14000000000000001</v>
      </c>
      <c r="J820" s="31">
        <v>0.36</v>
      </c>
      <c r="K820" s="31">
        <v>0</v>
      </c>
      <c r="L820" s="29">
        <f t="shared" si="12"/>
        <v>2.16</v>
      </c>
    </row>
    <row r="821" spans="1:12" x14ac:dyDescent="0.2">
      <c r="A821">
        <v>2726</v>
      </c>
      <c r="B821" s="43">
        <v>71</v>
      </c>
      <c r="C821" s="43">
        <v>71</v>
      </c>
      <c r="D821" s="43">
        <v>31</v>
      </c>
      <c r="E821" s="31">
        <v>0.437</v>
      </c>
      <c r="F821" s="31">
        <v>0.26800000000000002</v>
      </c>
      <c r="G821" s="31">
        <v>0.29599999999999999</v>
      </c>
      <c r="H821" s="31">
        <v>0.32400000000000001</v>
      </c>
      <c r="I821" s="31">
        <v>0.113</v>
      </c>
      <c r="J821" s="31">
        <v>0.43661971799999999</v>
      </c>
      <c r="K821" s="31">
        <v>0</v>
      </c>
      <c r="L821" s="29">
        <f t="shared" si="12"/>
        <v>2.2839999999999998</v>
      </c>
    </row>
    <row r="822" spans="1:12" x14ac:dyDescent="0.2">
      <c r="A822">
        <v>2416</v>
      </c>
      <c r="B822" s="43">
        <v>176</v>
      </c>
      <c r="C822" s="43">
        <v>176</v>
      </c>
      <c r="D822" s="43">
        <v>63</v>
      </c>
      <c r="E822" s="31">
        <v>0.35799999999999998</v>
      </c>
      <c r="F822" s="31">
        <v>0.307</v>
      </c>
      <c r="G822" s="31">
        <v>0.216</v>
      </c>
      <c r="H822" s="31">
        <v>0.30099999999999999</v>
      </c>
      <c r="I822" s="31">
        <v>5.7000000000000002E-2</v>
      </c>
      <c r="J822" s="31">
        <v>0.40645161299999999</v>
      </c>
      <c r="K822" s="31">
        <v>0.11899999999999999</v>
      </c>
      <c r="L822" s="29">
        <f t="shared" si="12"/>
        <v>2.1225879682179341</v>
      </c>
    </row>
    <row r="823" spans="1:12" x14ac:dyDescent="0.2">
      <c r="A823">
        <v>3019</v>
      </c>
      <c r="B823" s="43">
        <v>81</v>
      </c>
      <c r="C823" s="43">
        <v>81</v>
      </c>
      <c r="D823" s="43">
        <v>36</v>
      </c>
      <c r="E823" s="31">
        <v>0.44400000000000001</v>
      </c>
      <c r="F823" s="31">
        <v>0.222</v>
      </c>
      <c r="G823" s="31">
        <v>0.309</v>
      </c>
      <c r="H823" s="31">
        <v>0.309</v>
      </c>
      <c r="I823" s="31">
        <v>0.13600000000000001</v>
      </c>
      <c r="J823" s="31">
        <v>0.45569620300000002</v>
      </c>
      <c r="K823" s="31">
        <v>2.5000000000000001E-2</v>
      </c>
      <c r="L823" s="29">
        <f t="shared" si="12"/>
        <v>2.3702564102564101</v>
      </c>
    </row>
    <row r="824" spans="1:12" x14ac:dyDescent="0.2">
      <c r="A824">
        <v>2370</v>
      </c>
      <c r="B824" s="43">
        <v>62</v>
      </c>
      <c r="C824" s="43">
        <v>62</v>
      </c>
      <c r="D824" s="43">
        <v>9</v>
      </c>
      <c r="E824" s="31">
        <v>0.14499999999999999</v>
      </c>
      <c r="F824" s="31">
        <v>0.45200000000000001</v>
      </c>
      <c r="G824" s="31">
        <v>0.40300000000000002</v>
      </c>
      <c r="H824" s="31">
        <v>0.129</v>
      </c>
      <c r="I824" s="31">
        <v>1.6E-2</v>
      </c>
      <c r="J824" s="31">
        <v>0.14516129</v>
      </c>
      <c r="K824" s="31">
        <v>0</v>
      </c>
      <c r="L824" s="29">
        <f t="shared" si="12"/>
        <v>1.7090000000000001</v>
      </c>
    </row>
    <row r="825" spans="1:12" x14ac:dyDescent="0.2">
      <c r="A825">
        <v>2480</v>
      </c>
      <c r="B825" s="43">
        <v>13</v>
      </c>
      <c r="C825" s="43">
        <v>13</v>
      </c>
      <c r="D825" s="43">
        <v>6</v>
      </c>
      <c r="E825" s="31">
        <v>0.46200000000000002</v>
      </c>
      <c r="F825" s="31">
        <v>0.308</v>
      </c>
      <c r="G825" s="31">
        <v>7.6999999999999999E-2</v>
      </c>
      <c r="H825" s="31">
        <v>0.308</v>
      </c>
      <c r="I825" s="31">
        <v>0.154</v>
      </c>
      <c r="J825" s="31">
        <v>0.54545454500000001</v>
      </c>
      <c r="K825" s="31">
        <v>0.154</v>
      </c>
      <c r="L825" s="29">
        <f t="shared" si="12"/>
        <v>2.3664302600472813</v>
      </c>
    </row>
    <row r="826" spans="1:12" x14ac:dyDescent="0.2">
      <c r="A826">
        <v>1922</v>
      </c>
      <c r="B826" s="43">
        <v>10</v>
      </c>
      <c r="C826" s="43">
        <v>10</v>
      </c>
      <c r="D826" s="43">
        <v>7</v>
      </c>
      <c r="E826" s="31">
        <v>0.7</v>
      </c>
      <c r="F826" s="31">
        <v>0.1</v>
      </c>
      <c r="G826" s="31">
        <v>0.2</v>
      </c>
      <c r="H826" s="31">
        <v>0.5</v>
      </c>
      <c r="I826" s="31">
        <v>0.2</v>
      </c>
      <c r="J826" s="31">
        <v>0.7</v>
      </c>
      <c r="K826" s="31">
        <v>0</v>
      </c>
      <c r="L826" s="29">
        <f t="shared" si="12"/>
        <v>2.8</v>
      </c>
    </row>
    <row r="827" spans="1:12" x14ac:dyDescent="0.2">
      <c r="A827">
        <v>4107</v>
      </c>
      <c r="B827" s="43">
        <v>20</v>
      </c>
      <c r="C827" s="43">
        <v>20</v>
      </c>
      <c r="D827" s="43">
        <v>17</v>
      </c>
      <c r="E827" s="31">
        <v>0.85</v>
      </c>
      <c r="F827" s="31">
        <v>0.1</v>
      </c>
      <c r="G827" s="31">
        <v>0</v>
      </c>
      <c r="H827" s="31">
        <v>0.35</v>
      </c>
      <c r="I827" s="31">
        <v>0.5</v>
      </c>
      <c r="J827" s="31">
        <v>0.89473684200000003</v>
      </c>
      <c r="K827" s="31">
        <v>0.05</v>
      </c>
      <c r="L827" s="29">
        <f t="shared" si="12"/>
        <v>3.3157894736842106</v>
      </c>
    </row>
    <row r="828" spans="1:12" x14ac:dyDescent="0.2">
      <c r="A828">
        <v>2632</v>
      </c>
      <c r="B828" s="43">
        <v>33</v>
      </c>
      <c r="C828" s="43">
        <v>33</v>
      </c>
      <c r="D828" s="43">
        <v>20</v>
      </c>
      <c r="E828" s="31">
        <v>0.60599999999999998</v>
      </c>
      <c r="F828" s="31">
        <v>0.121</v>
      </c>
      <c r="G828" s="31">
        <v>0.21199999999999999</v>
      </c>
      <c r="H828" s="31">
        <v>0.45500000000000002</v>
      </c>
      <c r="I828" s="31">
        <v>0.152</v>
      </c>
      <c r="J828" s="31">
        <v>0.64516129</v>
      </c>
      <c r="K828" s="31">
        <v>6.0999999999999999E-2</v>
      </c>
      <c r="L828" s="29">
        <f t="shared" si="12"/>
        <v>2.6815761448349305</v>
      </c>
    </row>
    <row r="829" spans="1:12" x14ac:dyDescent="0.2">
      <c r="A829">
        <v>5373</v>
      </c>
      <c r="B829" s="43">
        <v>79</v>
      </c>
      <c r="C829" s="43">
        <v>79</v>
      </c>
      <c r="D829" s="43">
        <v>4</v>
      </c>
      <c r="E829" s="31">
        <v>5.0999999999999997E-2</v>
      </c>
      <c r="F829" s="31">
        <v>0.747</v>
      </c>
      <c r="G829" s="31">
        <v>0.114</v>
      </c>
      <c r="H829" s="31">
        <v>5.0999999999999997E-2</v>
      </c>
      <c r="I829" s="31">
        <v>0</v>
      </c>
      <c r="J829" s="31">
        <v>5.5555555999999999E-2</v>
      </c>
      <c r="K829" s="31">
        <v>8.8999999999999996E-2</v>
      </c>
      <c r="L829" s="29">
        <f t="shared" si="12"/>
        <v>1.2381997804610316</v>
      </c>
    </row>
    <row r="830" spans="1:12" x14ac:dyDescent="0.2">
      <c r="A830">
        <v>3049</v>
      </c>
      <c r="B830" s="43">
        <v>19</v>
      </c>
      <c r="C830" s="43">
        <v>19</v>
      </c>
      <c r="D830" s="43">
        <v>7</v>
      </c>
      <c r="E830" s="31">
        <v>0.36799999999999999</v>
      </c>
      <c r="F830" s="31">
        <v>0.316</v>
      </c>
      <c r="G830" s="31">
        <v>0.21099999999999999</v>
      </c>
      <c r="H830" s="31">
        <v>0.316</v>
      </c>
      <c r="I830" s="31">
        <v>5.2999999999999999E-2</v>
      </c>
      <c r="J830" s="31">
        <v>0.41176470599999998</v>
      </c>
      <c r="K830" s="31">
        <v>0.105</v>
      </c>
      <c r="L830" s="29">
        <f t="shared" si="12"/>
        <v>2.1206703910614522</v>
      </c>
    </row>
    <row r="831" spans="1:12" x14ac:dyDescent="0.2">
      <c r="A831">
        <v>3111</v>
      </c>
      <c r="B831" s="43">
        <v>19</v>
      </c>
      <c r="C831" s="43">
        <v>19</v>
      </c>
      <c r="D831" s="43">
        <v>4</v>
      </c>
      <c r="E831" s="31">
        <v>0.21099999999999999</v>
      </c>
      <c r="F831" s="31">
        <v>0.47399999999999998</v>
      </c>
      <c r="G831" s="31">
        <v>0.26300000000000001</v>
      </c>
      <c r="H831" s="31">
        <v>0.105</v>
      </c>
      <c r="I831" s="31">
        <v>0.105</v>
      </c>
      <c r="J831" s="31">
        <v>0.222222222</v>
      </c>
      <c r="K831" s="31">
        <v>5.2999999999999999E-2</v>
      </c>
      <c r="L831" s="29">
        <f t="shared" si="12"/>
        <v>1.8321013727560718</v>
      </c>
    </row>
    <row r="832" spans="1:12" x14ac:dyDescent="0.2">
      <c r="A832">
        <v>3643</v>
      </c>
      <c r="B832" s="43">
        <v>22</v>
      </c>
      <c r="C832" s="43">
        <v>22</v>
      </c>
      <c r="D832" s="43">
        <v>7</v>
      </c>
      <c r="E832" s="31">
        <v>0.318</v>
      </c>
      <c r="F832" s="31">
        <v>0.318</v>
      </c>
      <c r="G832" s="31">
        <v>9.0999999999999998E-2</v>
      </c>
      <c r="H832" s="31">
        <v>0.22700000000000001</v>
      </c>
      <c r="I832" s="31">
        <v>9.0999999999999998E-2</v>
      </c>
      <c r="J832" s="31">
        <v>0.4375</v>
      </c>
      <c r="K832" s="31">
        <v>0.27300000000000002</v>
      </c>
      <c r="L832" s="29">
        <f t="shared" si="12"/>
        <v>2.1251719394773039</v>
      </c>
    </row>
    <row r="833" spans="1:12" x14ac:dyDescent="0.2">
      <c r="A833">
        <v>3417</v>
      </c>
      <c r="B833" s="43">
        <v>89</v>
      </c>
      <c r="C833" s="43">
        <v>89</v>
      </c>
      <c r="D833" s="43">
        <v>30</v>
      </c>
      <c r="E833" s="31">
        <v>0.33700000000000002</v>
      </c>
      <c r="F833" s="31">
        <v>0.438</v>
      </c>
      <c r="G833" s="31">
        <v>0.21299999999999999</v>
      </c>
      <c r="H833" s="31">
        <v>0.21299999999999999</v>
      </c>
      <c r="I833" s="31">
        <v>0.124</v>
      </c>
      <c r="J833" s="31">
        <v>0.340909091</v>
      </c>
      <c r="K833" s="31">
        <v>1.0999999999999999E-2</v>
      </c>
      <c r="L833" s="29">
        <f t="shared" si="12"/>
        <v>2.0212335692618808</v>
      </c>
    </row>
    <row r="834" spans="1:12" x14ac:dyDescent="0.2">
      <c r="A834">
        <v>4324</v>
      </c>
      <c r="B834" s="43">
        <v>68</v>
      </c>
      <c r="C834" s="43">
        <v>68</v>
      </c>
      <c r="D834" s="43">
        <v>34</v>
      </c>
      <c r="E834" s="31">
        <v>0.5</v>
      </c>
      <c r="F834" s="31">
        <v>0.23499999999999999</v>
      </c>
      <c r="G834" s="31">
        <v>0.23499999999999999</v>
      </c>
      <c r="H834" s="31">
        <v>0.27900000000000003</v>
      </c>
      <c r="I834" s="31">
        <v>0.221</v>
      </c>
      <c r="J834" s="31">
        <v>0.515151515</v>
      </c>
      <c r="K834" s="31">
        <v>2.9000000000000001E-2</v>
      </c>
      <c r="L834" s="29">
        <f t="shared" si="12"/>
        <v>2.4984552008238929</v>
      </c>
    </row>
    <row r="835" spans="1:12" x14ac:dyDescent="0.2">
      <c r="A835">
        <v>1983</v>
      </c>
      <c r="B835" s="43">
        <v>52</v>
      </c>
      <c r="C835" s="43">
        <v>52</v>
      </c>
      <c r="D835" s="43">
        <v>18</v>
      </c>
      <c r="E835" s="31">
        <v>0.34599999999999997</v>
      </c>
      <c r="F835" s="31">
        <v>0.25</v>
      </c>
      <c r="G835" s="31">
        <v>0.25</v>
      </c>
      <c r="H835" s="31">
        <v>0.28799999999999998</v>
      </c>
      <c r="I835" s="31">
        <v>5.8000000000000003E-2</v>
      </c>
      <c r="J835" s="31">
        <v>0.409090909</v>
      </c>
      <c r="K835" s="31">
        <v>0.154</v>
      </c>
      <c r="L835" s="29">
        <f t="shared" ref="L835:L898" si="13">(F835+2*G835+3*H835+4*I835)/(1-K835)</f>
        <v>2.1820330969267139</v>
      </c>
    </row>
    <row r="836" spans="1:12" x14ac:dyDescent="0.2">
      <c r="A836">
        <v>4201</v>
      </c>
      <c r="B836" s="43">
        <v>202</v>
      </c>
      <c r="C836" s="43">
        <v>202</v>
      </c>
      <c r="D836" s="43">
        <v>80</v>
      </c>
      <c r="E836" s="31">
        <v>0.39600000000000002</v>
      </c>
      <c r="F836" s="31">
        <v>0.14399999999999999</v>
      </c>
      <c r="G836" s="31">
        <v>0.193</v>
      </c>
      <c r="H836" s="31">
        <v>0.312</v>
      </c>
      <c r="I836" s="31">
        <v>8.4000000000000005E-2</v>
      </c>
      <c r="J836" s="31">
        <v>0.54054054100000004</v>
      </c>
      <c r="K836" s="31">
        <v>0.26700000000000002</v>
      </c>
      <c r="L836" s="29">
        <f t="shared" si="13"/>
        <v>2.4583901773533428</v>
      </c>
    </row>
    <row r="837" spans="1:12" x14ac:dyDescent="0.2">
      <c r="A837">
        <v>2219</v>
      </c>
      <c r="B837" s="43">
        <v>216</v>
      </c>
      <c r="C837" s="43">
        <v>216</v>
      </c>
      <c r="D837" s="43">
        <v>110</v>
      </c>
      <c r="E837" s="31">
        <v>0.50900000000000001</v>
      </c>
      <c r="F837" s="31">
        <v>0.222</v>
      </c>
      <c r="G837" s="31">
        <v>0.25900000000000001</v>
      </c>
      <c r="H837" s="31">
        <v>0.36599999999999999</v>
      </c>
      <c r="I837" s="31">
        <v>0.14399999999999999</v>
      </c>
      <c r="J837" s="31">
        <v>0.51401869200000005</v>
      </c>
      <c r="K837" s="31">
        <v>8.9999999999999993E-3</v>
      </c>
      <c r="L837" s="29">
        <f t="shared" si="13"/>
        <v>2.4359233097880924</v>
      </c>
    </row>
    <row r="838" spans="1:12" x14ac:dyDescent="0.2">
      <c r="A838">
        <v>4517</v>
      </c>
      <c r="B838" s="43">
        <v>83</v>
      </c>
      <c r="C838" s="43">
        <v>83</v>
      </c>
      <c r="D838" s="43">
        <v>43</v>
      </c>
      <c r="E838" s="31">
        <v>0.51800000000000002</v>
      </c>
      <c r="F838" s="31">
        <v>0.217</v>
      </c>
      <c r="G838" s="31">
        <v>0.24099999999999999</v>
      </c>
      <c r="H838" s="31">
        <v>0.373</v>
      </c>
      <c r="I838" s="31">
        <v>0.14499999999999999</v>
      </c>
      <c r="J838" s="31">
        <v>0.53086419799999995</v>
      </c>
      <c r="K838" s="31">
        <v>2.4E-2</v>
      </c>
      <c r="L838" s="29">
        <f t="shared" si="13"/>
        <v>2.4569672131147544</v>
      </c>
    </row>
    <row r="839" spans="1:12" x14ac:dyDescent="0.2">
      <c r="A839">
        <v>3070</v>
      </c>
      <c r="B839" s="43">
        <v>69</v>
      </c>
      <c r="C839" s="43">
        <v>69</v>
      </c>
      <c r="D839" s="43">
        <v>11</v>
      </c>
      <c r="E839" s="31">
        <v>0.159</v>
      </c>
      <c r="F839" s="31">
        <v>0.49299999999999999</v>
      </c>
      <c r="G839" s="31">
        <v>0.34799999999999998</v>
      </c>
      <c r="H839" s="31">
        <v>8.6999999999999994E-2</v>
      </c>
      <c r="I839" s="31">
        <v>7.1999999999999995E-2</v>
      </c>
      <c r="J839" s="31">
        <v>0.15942028999999999</v>
      </c>
      <c r="K839" s="31">
        <v>0</v>
      </c>
      <c r="L839" s="29">
        <f t="shared" si="13"/>
        <v>1.7380000000000002</v>
      </c>
    </row>
    <row r="840" spans="1:12" x14ac:dyDescent="0.2">
      <c r="A840">
        <v>5289</v>
      </c>
      <c r="B840" s="43">
        <v>114</v>
      </c>
      <c r="C840" s="43">
        <v>114</v>
      </c>
      <c r="D840" s="43">
        <v>10</v>
      </c>
      <c r="E840" s="31">
        <v>8.7999999999999995E-2</v>
      </c>
      <c r="F840" s="31">
        <v>0.64</v>
      </c>
      <c r="G840" s="31">
        <v>0.193</v>
      </c>
      <c r="H840" s="31">
        <v>7.9000000000000001E-2</v>
      </c>
      <c r="I840" s="31">
        <v>8.9999999999999993E-3</v>
      </c>
      <c r="J840" s="31">
        <v>9.5238094999999995E-2</v>
      </c>
      <c r="K840" s="31">
        <v>7.9000000000000001E-2</v>
      </c>
      <c r="L840" s="29">
        <f t="shared" si="13"/>
        <v>1.4104234527687296</v>
      </c>
    </row>
    <row r="841" spans="1:12" x14ac:dyDescent="0.2">
      <c r="A841">
        <v>2233</v>
      </c>
      <c r="B841" s="43">
        <v>21</v>
      </c>
      <c r="C841" s="43">
        <v>21</v>
      </c>
      <c r="D841" s="43">
        <v>10</v>
      </c>
      <c r="E841" s="31">
        <v>0.47599999999999998</v>
      </c>
      <c r="F841" s="31">
        <v>0.23799999999999999</v>
      </c>
      <c r="G841" s="31">
        <v>0.19</v>
      </c>
      <c r="H841" s="31">
        <v>0.28599999999999998</v>
      </c>
      <c r="I841" s="31">
        <v>0.19</v>
      </c>
      <c r="J841" s="31">
        <v>0.52631578899999998</v>
      </c>
      <c r="K841" s="31">
        <v>9.5000000000000001E-2</v>
      </c>
      <c r="L841" s="29">
        <f t="shared" si="13"/>
        <v>2.4707182320441987</v>
      </c>
    </row>
    <row r="842" spans="1:12" x14ac:dyDescent="0.2">
      <c r="A842">
        <v>2196</v>
      </c>
      <c r="B842" s="43">
        <v>58</v>
      </c>
      <c r="C842" s="43">
        <v>58</v>
      </c>
      <c r="D842" s="43">
        <v>16</v>
      </c>
      <c r="E842" s="31">
        <v>0.27600000000000002</v>
      </c>
      <c r="F842" s="31">
        <v>0.44800000000000001</v>
      </c>
      <c r="G842" s="31">
        <v>0.27600000000000002</v>
      </c>
      <c r="H842" s="31">
        <v>0.20699999999999999</v>
      </c>
      <c r="I842" s="31">
        <v>6.9000000000000006E-2</v>
      </c>
      <c r="J842" s="31">
        <v>0.27586206899999999</v>
      </c>
      <c r="K842" s="31">
        <v>0</v>
      </c>
      <c r="L842" s="29">
        <f t="shared" si="13"/>
        <v>1.897</v>
      </c>
    </row>
    <row r="843" spans="1:12" x14ac:dyDescent="0.2">
      <c r="A843">
        <v>5286</v>
      </c>
      <c r="B843" s="43">
        <v>42</v>
      </c>
      <c r="C843" s="43">
        <v>42</v>
      </c>
      <c r="D843" s="43">
        <v>17</v>
      </c>
      <c r="E843" s="31">
        <v>0.40500000000000003</v>
      </c>
      <c r="F843" s="31">
        <v>0.23799999999999999</v>
      </c>
      <c r="G843" s="31">
        <v>0.35699999999999998</v>
      </c>
      <c r="H843" s="31">
        <v>0.26200000000000001</v>
      </c>
      <c r="I843" s="31">
        <v>0.14299999999999999</v>
      </c>
      <c r="J843" s="31">
        <v>0.40476190499999998</v>
      </c>
      <c r="K843" s="31">
        <v>0</v>
      </c>
      <c r="L843" s="29">
        <f t="shared" si="13"/>
        <v>2.31</v>
      </c>
    </row>
    <row r="844" spans="1:12" x14ac:dyDescent="0.2">
      <c r="A844">
        <v>5444</v>
      </c>
      <c r="B844" s="43">
        <v>35</v>
      </c>
      <c r="C844" s="43">
        <v>35</v>
      </c>
      <c r="D844" s="43">
        <v>10</v>
      </c>
      <c r="E844" s="31">
        <v>0.28599999999999998</v>
      </c>
      <c r="F844" s="31">
        <v>0.371</v>
      </c>
      <c r="G844" s="31">
        <v>0.314</v>
      </c>
      <c r="H844" s="31">
        <v>0.22900000000000001</v>
      </c>
      <c r="I844" s="31">
        <v>5.7000000000000002E-2</v>
      </c>
      <c r="J844" s="31">
        <v>0.29411764699999998</v>
      </c>
      <c r="K844" s="31">
        <v>2.9000000000000001E-2</v>
      </c>
      <c r="L844" s="29">
        <f t="shared" si="13"/>
        <v>1.9711637487126674</v>
      </c>
    </row>
    <row r="845" spans="1:12" x14ac:dyDescent="0.2">
      <c r="A845">
        <v>5445</v>
      </c>
      <c r="B845" s="43">
        <v>442</v>
      </c>
      <c r="C845" s="43">
        <v>442</v>
      </c>
      <c r="D845" s="43">
        <v>195</v>
      </c>
      <c r="E845" s="31">
        <v>0.441</v>
      </c>
      <c r="F845" s="31">
        <v>0.23799999999999999</v>
      </c>
      <c r="G845" s="31">
        <v>0.19900000000000001</v>
      </c>
      <c r="H845" s="31">
        <v>0.30099999999999999</v>
      </c>
      <c r="I845" s="31">
        <v>0.14000000000000001</v>
      </c>
      <c r="J845" s="31">
        <v>0.50257731999999999</v>
      </c>
      <c r="K845" s="31">
        <v>0.122</v>
      </c>
      <c r="L845" s="29">
        <f t="shared" si="13"/>
        <v>2.3906605922551254</v>
      </c>
    </row>
    <row r="846" spans="1:12" x14ac:dyDescent="0.2">
      <c r="A846">
        <v>3311</v>
      </c>
      <c r="B846" s="43">
        <v>55</v>
      </c>
      <c r="C846" s="43">
        <v>56</v>
      </c>
      <c r="D846" s="43">
        <v>17</v>
      </c>
      <c r="E846" s="31">
        <v>0.30399999999999999</v>
      </c>
      <c r="F846" s="31">
        <v>0.16400000000000001</v>
      </c>
      <c r="G846" s="31">
        <v>0.14499999999999999</v>
      </c>
      <c r="H846" s="31">
        <v>0.23599999999999999</v>
      </c>
      <c r="I846" s="31">
        <v>5.5E-2</v>
      </c>
      <c r="J846" s="31">
        <v>0.484848485</v>
      </c>
      <c r="K846" s="31">
        <v>0.4</v>
      </c>
      <c r="L846" s="29">
        <f t="shared" si="13"/>
        <v>2.3033333333333332</v>
      </c>
    </row>
    <row r="847" spans="1:12" x14ac:dyDescent="0.2">
      <c r="A847">
        <v>2297</v>
      </c>
      <c r="E847" s="31">
        <v>0.41699999999999998</v>
      </c>
      <c r="F847" s="31">
        <v>0.125</v>
      </c>
      <c r="G847" s="31">
        <v>0.45800000000000002</v>
      </c>
      <c r="H847" s="31">
        <v>0.33300000000000002</v>
      </c>
      <c r="I847" s="31">
        <v>8.3000000000000004E-2</v>
      </c>
      <c r="J847" s="31">
        <v>0.41666666699999999</v>
      </c>
      <c r="K847" s="31">
        <v>0</v>
      </c>
      <c r="L847" s="29">
        <f t="shared" si="13"/>
        <v>2.3719999999999999</v>
      </c>
    </row>
    <row r="848" spans="1:12" x14ac:dyDescent="0.2">
      <c r="A848">
        <v>3894</v>
      </c>
      <c r="B848" s="43">
        <v>38</v>
      </c>
      <c r="C848" s="43">
        <v>38</v>
      </c>
      <c r="D848" s="43">
        <v>15</v>
      </c>
      <c r="E848" s="31">
        <v>0.39500000000000002</v>
      </c>
      <c r="F848" s="31">
        <v>0.23699999999999999</v>
      </c>
      <c r="G848" s="31">
        <v>0.36799999999999999</v>
      </c>
      <c r="H848" s="31">
        <v>0.34200000000000003</v>
      </c>
      <c r="I848" s="31">
        <v>5.2999999999999999E-2</v>
      </c>
      <c r="J848" s="31">
        <v>0.39473684199999998</v>
      </c>
      <c r="K848" s="31">
        <v>0</v>
      </c>
      <c r="L848" s="29">
        <f t="shared" si="13"/>
        <v>2.2110000000000003</v>
      </c>
    </row>
    <row r="849" spans="1:12" x14ac:dyDescent="0.2">
      <c r="A849">
        <v>1656</v>
      </c>
      <c r="B849" s="43">
        <v>58</v>
      </c>
      <c r="C849" s="43">
        <v>58</v>
      </c>
      <c r="D849" s="43">
        <v>47</v>
      </c>
      <c r="E849" s="31">
        <v>0.81</v>
      </c>
      <c r="F849" s="31">
        <v>6.9000000000000006E-2</v>
      </c>
      <c r="G849" s="31">
        <v>0.10299999999999999</v>
      </c>
      <c r="H849" s="31">
        <v>0.39700000000000002</v>
      </c>
      <c r="I849" s="31">
        <v>0.41399999999999998</v>
      </c>
      <c r="J849" s="31">
        <v>0.824561404</v>
      </c>
      <c r="K849" s="31">
        <v>1.7000000000000001E-2</v>
      </c>
      <c r="L849" s="29">
        <f t="shared" si="13"/>
        <v>3.1759918616480163</v>
      </c>
    </row>
    <row r="850" spans="1:12" x14ac:dyDescent="0.2">
      <c r="A850">
        <v>4454</v>
      </c>
      <c r="B850" s="43">
        <v>87</v>
      </c>
      <c r="C850" s="43">
        <v>87</v>
      </c>
      <c r="D850" s="43">
        <v>37</v>
      </c>
      <c r="E850" s="31">
        <v>0.42499999999999999</v>
      </c>
      <c r="F850" s="31">
        <v>0.27600000000000002</v>
      </c>
      <c r="G850" s="31">
        <v>0.27600000000000002</v>
      </c>
      <c r="H850" s="31">
        <v>0.28699999999999998</v>
      </c>
      <c r="I850" s="31">
        <v>0.13800000000000001</v>
      </c>
      <c r="J850" s="31">
        <v>0.43529411800000001</v>
      </c>
      <c r="K850" s="31">
        <v>2.3E-2</v>
      </c>
      <c r="L850" s="29">
        <f t="shared" si="13"/>
        <v>2.293756397134084</v>
      </c>
    </row>
    <row r="851" spans="1:12" x14ac:dyDescent="0.2">
      <c r="A851">
        <v>3059</v>
      </c>
      <c r="B851" s="43">
        <v>89</v>
      </c>
      <c r="C851" s="43">
        <v>89</v>
      </c>
      <c r="D851" s="43">
        <v>37</v>
      </c>
      <c r="E851" s="31">
        <v>0.41599999999999998</v>
      </c>
      <c r="F851" s="31">
        <v>0.33700000000000002</v>
      </c>
      <c r="G851" s="31">
        <v>0.247</v>
      </c>
      <c r="H851" s="31">
        <v>0.34799999999999998</v>
      </c>
      <c r="I851" s="31">
        <v>6.7000000000000004E-2</v>
      </c>
      <c r="J851" s="31">
        <v>0.41573033700000001</v>
      </c>
      <c r="K851" s="31">
        <v>0</v>
      </c>
      <c r="L851" s="29">
        <f t="shared" si="13"/>
        <v>2.1429999999999998</v>
      </c>
    </row>
    <row r="852" spans="1:12" x14ac:dyDescent="0.2">
      <c r="A852">
        <v>4357</v>
      </c>
      <c r="B852" s="43">
        <v>256</v>
      </c>
      <c r="C852" s="43">
        <v>256</v>
      </c>
      <c r="D852" s="43">
        <v>115</v>
      </c>
      <c r="E852" s="31">
        <v>0.44900000000000001</v>
      </c>
      <c r="F852" s="31">
        <v>0.254</v>
      </c>
      <c r="G852" s="31">
        <v>0.26200000000000001</v>
      </c>
      <c r="H852" s="31">
        <v>0.28499999999999998</v>
      </c>
      <c r="I852" s="31">
        <v>0.16400000000000001</v>
      </c>
      <c r="J852" s="31">
        <v>0.46558704499999998</v>
      </c>
      <c r="K852" s="31">
        <v>3.5000000000000003E-2</v>
      </c>
      <c r="L852" s="29">
        <f t="shared" si="13"/>
        <v>2.3720207253886012</v>
      </c>
    </row>
    <row r="853" spans="1:12" x14ac:dyDescent="0.2">
      <c r="A853">
        <v>5123</v>
      </c>
      <c r="B853" s="43">
        <v>89</v>
      </c>
      <c r="C853" s="43">
        <v>89</v>
      </c>
      <c r="D853" s="43">
        <v>40</v>
      </c>
      <c r="E853" s="31">
        <v>0.44900000000000001</v>
      </c>
      <c r="F853" s="31">
        <v>0.27</v>
      </c>
      <c r="G853" s="31">
        <v>0.27</v>
      </c>
      <c r="H853" s="31">
        <v>0.27</v>
      </c>
      <c r="I853" s="31">
        <v>0.18</v>
      </c>
      <c r="J853" s="31">
        <v>0.45454545499999999</v>
      </c>
      <c r="K853" s="31">
        <v>1.0999999999999999E-2</v>
      </c>
      <c r="L853" s="29">
        <f t="shared" si="13"/>
        <v>2.3660262891809909</v>
      </c>
    </row>
    <row r="854" spans="1:12" x14ac:dyDescent="0.2">
      <c r="A854">
        <v>4323</v>
      </c>
      <c r="B854" s="43">
        <v>84</v>
      </c>
      <c r="C854" s="43">
        <v>84</v>
      </c>
      <c r="D854" s="43">
        <v>38</v>
      </c>
      <c r="E854" s="31">
        <v>0.45200000000000001</v>
      </c>
      <c r="F854" s="31">
        <v>0.31</v>
      </c>
      <c r="G854" s="31">
        <v>0.20200000000000001</v>
      </c>
      <c r="H854" s="31">
        <v>0.28599999999999998</v>
      </c>
      <c r="I854" s="31">
        <v>0.16700000000000001</v>
      </c>
      <c r="J854" s="31">
        <v>0.46913580199999999</v>
      </c>
      <c r="K854" s="31">
        <v>3.5999999999999997E-2</v>
      </c>
      <c r="L854" s="29">
        <f t="shared" si="13"/>
        <v>2.3236514522821574</v>
      </c>
    </row>
    <row r="855" spans="1:12" x14ac:dyDescent="0.2">
      <c r="A855">
        <v>1927</v>
      </c>
      <c r="B855" s="43">
        <v>99</v>
      </c>
      <c r="C855" s="43">
        <v>100</v>
      </c>
      <c r="D855" s="43">
        <v>21</v>
      </c>
      <c r="E855" s="31">
        <v>0.21</v>
      </c>
      <c r="F855" s="31">
        <v>0.26300000000000001</v>
      </c>
      <c r="G855" s="31">
        <v>0.111</v>
      </c>
      <c r="H855" s="31">
        <v>0.182</v>
      </c>
      <c r="I855" s="31">
        <v>0.02</v>
      </c>
      <c r="J855" s="31">
        <v>0.35087719299999998</v>
      </c>
      <c r="K855" s="31">
        <v>0.42399999999999999</v>
      </c>
      <c r="L855" s="29">
        <f t="shared" si="13"/>
        <v>1.9288194444444446</v>
      </c>
    </row>
    <row r="856" spans="1:12" x14ac:dyDescent="0.2">
      <c r="A856">
        <v>3964</v>
      </c>
      <c r="B856" s="43">
        <v>81</v>
      </c>
      <c r="C856" s="43">
        <v>81</v>
      </c>
      <c r="D856" s="43">
        <v>24</v>
      </c>
      <c r="E856" s="31">
        <v>0.29599999999999999</v>
      </c>
      <c r="F856" s="31">
        <v>0.42</v>
      </c>
      <c r="G856" s="31">
        <v>0.25900000000000001</v>
      </c>
      <c r="H856" s="31">
        <v>0.25900000000000001</v>
      </c>
      <c r="I856" s="31">
        <v>3.6999999999999998E-2</v>
      </c>
      <c r="J856" s="31">
        <v>0.30379746800000001</v>
      </c>
      <c r="K856" s="31">
        <v>2.5000000000000001E-2</v>
      </c>
      <c r="L856" s="29">
        <f t="shared" si="13"/>
        <v>1.9107692307692306</v>
      </c>
    </row>
    <row r="857" spans="1:12" x14ac:dyDescent="0.2">
      <c r="A857">
        <v>4150</v>
      </c>
      <c r="B857" s="43">
        <v>53</v>
      </c>
      <c r="C857" s="43">
        <v>53</v>
      </c>
      <c r="D857" s="43">
        <v>19</v>
      </c>
      <c r="E857" s="31">
        <v>0.35799999999999998</v>
      </c>
      <c r="F857" s="31">
        <v>0.22600000000000001</v>
      </c>
      <c r="G857" s="31">
        <v>0.34</v>
      </c>
      <c r="H857" s="31">
        <v>0.26400000000000001</v>
      </c>
      <c r="I857" s="31">
        <v>9.4E-2</v>
      </c>
      <c r="J857" s="31">
        <v>0.38775510200000002</v>
      </c>
      <c r="K857" s="31">
        <v>7.4999999999999997E-2</v>
      </c>
      <c r="L857" s="29">
        <f t="shared" si="13"/>
        <v>2.2421621621621619</v>
      </c>
    </row>
    <row r="858" spans="1:12" x14ac:dyDescent="0.2">
      <c r="A858">
        <v>1862</v>
      </c>
      <c r="B858" s="43">
        <v>58</v>
      </c>
      <c r="C858" s="43">
        <v>58</v>
      </c>
      <c r="D858" s="43">
        <v>33</v>
      </c>
      <c r="E858" s="31">
        <v>0.56899999999999995</v>
      </c>
      <c r="F858" s="31">
        <v>0.19</v>
      </c>
      <c r="G858" s="31">
        <v>0.24099999999999999</v>
      </c>
      <c r="H858" s="31">
        <v>0.39700000000000002</v>
      </c>
      <c r="I858" s="31">
        <v>0.17199999999999999</v>
      </c>
      <c r="J858" s="31">
        <v>0.56896551699999998</v>
      </c>
      <c r="K858" s="31">
        <v>0</v>
      </c>
      <c r="L858" s="29">
        <f t="shared" si="13"/>
        <v>2.5510000000000002</v>
      </c>
    </row>
    <row r="859" spans="1:12" x14ac:dyDescent="0.2">
      <c r="A859">
        <v>5478</v>
      </c>
      <c r="B859" s="43">
        <v>385</v>
      </c>
      <c r="C859" s="43">
        <v>385</v>
      </c>
      <c r="D859" s="43">
        <v>147</v>
      </c>
      <c r="E859" s="31">
        <v>0.38200000000000001</v>
      </c>
      <c r="F859" s="31">
        <v>0.221</v>
      </c>
      <c r="G859" s="31">
        <v>0.184</v>
      </c>
      <c r="H859" s="31">
        <v>0.30099999999999999</v>
      </c>
      <c r="I859" s="31">
        <v>8.1000000000000003E-2</v>
      </c>
      <c r="J859" s="31">
        <v>0.485148515</v>
      </c>
      <c r="K859" s="31">
        <v>0.21299999999999999</v>
      </c>
      <c r="L859" s="29">
        <f t="shared" si="13"/>
        <v>2.3074968233799238</v>
      </c>
    </row>
    <row r="860" spans="1:12" x14ac:dyDescent="0.2">
      <c r="A860">
        <v>3355</v>
      </c>
      <c r="B860" s="43">
        <v>269</v>
      </c>
      <c r="C860" s="43">
        <v>269</v>
      </c>
      <c r="D860" s="43">
        <v>100</v>
      </c>
      <c r="E860" s="31">
        <v>0.372</v>
      </c>
      <c r="F860" s="31">
        <v>0.309</v>
      </c>
      <c r="G860" s="31">
        <v>0.28599999999999998</v>
      </c>
      <c r="H860" s="31">
        <v>0.28299999999999997</v>
      </c>
      <c r="I860" s="31">
        <v>8.8999999999999996E-2</v>
      </c>
      <c r="J860" s="31">
        <v>0.38461538499999998</v>
      </c>
      <c r="K860" s="31">
        <v>3.3000000000000002E-2</v>
      </c>
      <c r="L860" s="29">
        <f t="shared" si="13"/>
        <v>2.1571871768355737</v>
      </c>
    </row>
    <row r="861" spans="1:12" x14ac:dyDescent="0.2">
      <c r="A861">
        <v>5213</v>
      </c>
      <c r="B861" s="43">
        <v>288</v>
      </c>
      <c r="C861" s="43">
        <v>289</v>
      </c>
      <c r="D861" s="43">
        <v>73</v>
      </c>
      <c r="E861" s="31">
        <v>0.253</v>
      </c>
      <c r="F861" s="31">
        <v>0.36799999999999999</v>
      </c>
      <c r="G861" s="31">
        <v>0.153</v>
      </c>
      <c r="H861" s="31">
        <v>0.191</v>
      </c>
      <c r="I861" s="31">
        <v>5.8999999999999997E-2</v>
      </c>
      <c r="J861" s="31">
        <v>0.324324324</v>
      </c>
      <c r="K861" s="31">
        <v>0.22900000000000001</v>
      </c>
      <c r="L861" s="29">
        <f t="shared" si="13"/>
        <v>1.9234760051880673</v>
      </c>
    </row>
    <row r="862" spans="1:12" x14ac:dyDescent="0.2">
      <c r="A862">
        <v>3651</v>
      </c>
      <c r="B862" s="43">
        <v>109</v>
      </c>
      <c r="C862" s="43">
        <v>109</v>
      </c>
      <c r="D862" s="43">
        <v>52</v>
      </c>
      <c r="E862" s="31">
        <v>0.47699999999999998</v>
      </c>
      <c r="F862" s="31">
        <v>0.376</v>
      </c>
      <c r="G862" s="31">
        <v>0.13800000000000001</v>
      </c>
      <c r="H862" s="31">
        <v>0.30299999999999999</v>
      </c>
      <c r="I862" s="31">
        <v>0.17399999999999999</v>
      </c>
      <c r="J862" s="31">
        <v>0.48148148099999999</v>
      </c>
      <c r="K862" s="31">
        <v>8.9999999999999993E-3</v>
      </c>
      <c r="L862" s="29">
        <f t="shared" si="13"/>
        <v>2.2774974772956607</v>
      </c>
    </row>
    <row r="863" spans="1:12" x14ac:dyDescent="0.2">
      <c r="A863">
        <v>5350</v>
      </c>
      <c r="B863" s="43">
        <v>99</v>
      </c>
      <c r="C863" s="43">
        <v>99</v>
      </c>
      <c r="D863" s="43">
        <v>32</v>
      </c>
      <c r="E863" s="31">
        <v>0.32300000000000001</v>
      </c>
      <c r="F863" s="31">
        <v>0.46500000000000002</v>
      </c>
      <c r="G863" s="31">
        <v>0.21199999999999999</v>
      </c>
      <c r="H863" s="31">
        <v>0.29299999999999998</v>
      </c>
      <c r="I863" s="31">
        <v>0.03</v>
      </c>
      <c r="J863" s="31">
        <v>0.32323232299999999</v>
      </c>
      <c r="K863" s="31">
        <v>0</v>
      </c>
      <c r="L863" s="29">
        <f t="shared" si="13"/>
        <v>1.8879999999999999</v>
      </c>
    </row>
    <row r="864" spans="1:12" x14ac:dyDescent="0.2">
      <c r="A864">
        <v>3187</v>
      </c>
      <c r="B864" s="43">
        <v>101</v>
      </c>
      <c r="C864" s="43">
        <v>101</v>
      </c>
      <c r="D864" s="43">
        <v>50</v>
      </c>
      <c r="E864" s="31">
        <v>0.495</v>
      </c>
      <c r="F864" s="31">
        <v>0.26700000000000002</v>
      </c>
      <c r="G864" s="31">
        <v>0.23799999999999999</v>
      </c>
      <c r="H864" s="31">
        <v>0.307</v>
      </c>
      <c r="I864" s="31">
        <v>0.188</v>
      </c>
      <c r="J864" s="31">
        <v>0.495049505</v>
      </c>
      <c r="K864" s="31">
        <v>0</v>
      </c>
      <c r="L864" s="29">
        <f t="shared" si="13"/>
        <v>2.4160000000000004</v>
      </c>
    </row>
    <row r="865" spans="1:12" x14ac:dyDescent="0.2">
      <c r="A865">
        <v>3537</v>
      </c>
      <c r="B865" s="43">
        <v>81</v>
      </c>
      <c r="C865" s="43">
        <v>81</v>
      </c>
      <c r="D865" s="43">
        <v>37</v>
      </c>
      <c r="E865" s="31">
        <v>0.45700000000000002</v>
      </c>
      <c r="F865" s="31">
        <v>0.29599999999999999</v>
      </c>
      <c r="G865" s="31">
        <v>0.21</v>
      </c>
      <c r="H865" s="31">
        <v>0.27200000000000002</v>
      </c>
      <c r="I865" s="31">
        <v>0.185</v>
      </c>
      <c r="J865" s="31">
        <v>0.47435897399999999</v>
      </c>
      <c r="K865" s="31">
        <v>3.6999999999999998E-2</v>
      </c>
      <c r="L865" s="29">
        <f t="shared" si="13"/>
        <v>2.359293873312565</v>
      </c>
    </row>
    <row r="866" spans="1:12" x14ac:dyDescent="0.2">
      <c r="A866">
        <v>2813</v>
      </c>
      <c r="B866" s="43">
        <v>199</v>
      </c>
      <c r="C866" s="43">
        <v>199</v>
      </c>
      <c r="D866" s="43">
        <v>66</v>
      </c>
      <c r="E866" s="31">
        <v>0.33200000000000002</v>
      </c>
      <c r="F866" s="31">
        <v>0.41199999999999998</v>
      </c>
      <c r="G866" s="31">
        <v>0.20599999999999999</v>
      </c>
      <c r="H866" s="31">
        <v>0.25600000000000001</v>
      </c>
      <c r="I866" s="31">
        <v>7.4999999999999997E-2</v>
      </c>
      <c r="J866" s="31">
        <v>0.34920634900000003</v>
      </c>
      <c r="K866" s="31">
        <v>0.05</v>
      </c>
      <c r="L866" s="29">
        <f t="shared" si="13"/>
        <v>1.9915789473684213</v>
      </c>
    </row>
    <row r="867" spans="1:12" x14ac:dyDescent="0.2">
      <c r="A867">
        <v>2835</v>
      </c>
      <c r="B867" s="43">
        <v>60</v>
      </c>
      <c r="C867" s="43">
        <v>60</v>
      </c>
      <c r="D867" s="43">
        <v>29</v>
      </c>
      <c r="E867" s="31">
        <v>0.48299999999999998</v>
      </c>
      <c r="F867" s="31">
        <v>0.16700000000000001</v>
      </c>
      <c r="G867" s="31">
        <v>0.35</v>
      </c>
      <c r="H867" s="31">
        <v>0.317</v>
      </c>
      <c r="I867" s="31">
        <v>0.16700000000000001</v>
      </c>
      <c r="J867" s="31">
        <v>0.48333333299999998</v>
      </c>
      <c r="K867" s="31">
        <v>0</v>
      </c>
      <c r="L867" s="29">
        <f t="shared" si="13"/>
        <v>2.4860000000000002</v>
      </c>
    </row>
    <row r="868" spans="1:12" x14ac:dyDescent="0.2">
      <c r="A868">
        <v>3693</v>
      </c>
      <c r="B868" s="43">
        <v>88</v>
      </c>
      <c r="C868" s="43">
        <v>88</v>
      </c>
      <c r="D868" s="43">
        <v>59</v>
      </c>
      <c r="E868" s="31">
        <v>0.67</v>
      </c>
      <c r="F868" s="31">
        <v>0.14799999999999999</v>
      </c>
      <c r="G868" s="31">
        <v>0.159</v>
      </c>
      <c r="H868" s="31">
        <v>0.38600000000000001</v>
      </c>
      <c r="I868" s="31">
        <v>0.28399999999999997</v>
      </c>
      <c r="J868" s="31">
        <v>0.686046512</v>
      </c>
      <c r="K868" s="31">
        <v>2.3E-2</v>
      </c>
      <c r="L868" s="29">
        <f t="shared" si="13"/>
        <v>2.8249744114636641</v>
      </c>
    </row>
    <row r="869" spans="1:12" x14ac:dyDescent="0.2">
      <c r="A869">
        <v>3562</v>
      </c>
      <c r="B869" s="43">
        <v>84</v>
      </c>
      <c r="C869" s="43">
        <v>84</v>
      </c>
      <c r="D869" s="43">
        <v>51</v>
      </c>
      <c r="E869" s="31">
        <v>0.60699999999999998</v>
      </c>
      <c r="F869" s="31">
        <v>0.155</v>
      </c>
      <c r="G869" s="31">
        <v>0.22600000000000001</v>
      </c>
      <c r="H869" s="31">
        <v>0.33300000000000002</v>
      </c>
      <c r="I869" s="31">
        <v>0.27400000000000002</v>
      </c>
      <c r="J869" s="31">
        <v>0.61445783099999995</v>
      </c>
      <c r="K869" s="31">
        <v>1.2E-2</v>
      </c>
      <c r="L869" s="29">
        <f t="shared" si="13"/>
        <v>2.734817813765182</v>
      </c>
    </row>
    <row r="870" spans="1:12" x14ac:dyDescent="0.2">
      <c r="A870">
        <v>3414</v>
      </c>
      <c r="B870" s="43">
        <v>85</v>
      </c>
      <c r="C870" s="43">
        <v>85</v>
      </c>
      <c r="D870" s="43">
        <v>56</v>
      </c>
      <c r="E870" s="31">
        <v>0.65900000000000003</v>
      </c>
      <c r="F870" s="31">
        <v>0.14099999999999999</v>
      </c>
      <c r="G870" s="31">
        <v>0.17599999999999999</v>
      </c>
      <c r="H870" s="31">
        <v>0.376</v>
      </c>
      <c r="I870" s="31">
        <v>0.28199999999999997</v>
      </c>
      <c r="J870" s="31">
        <v>0.67469879499999996</v>
      </c>
      <c r="K870" s="31">
        <v>2.4E-2</v>
      </c>
      <c r="L870" s="29">
        <f t="shared" si="13"/>
        <v>2.8165983606557372</v>
      </c>
    </row>
    <row r="871" spans="1:12" x14ac:dyDescent="0.2">
      <c r="A871">
        <v>3759</v>
      </c>
      <c r="B871" s="43">
        <v>90</v>
      </c>
      <c r="C871" s="43">
        <v>90</v>
      </c>
      <c r="D871" s="43">
        <v>71</v>
      </c>
      <c r="E871" s="31">
        <v>0.78900000000000003</v>
      </c>
      <c r="F871" s="31">
        <v>0.1</v>
      </c>
      <c r="G871" s="31">
        <v>8.8999999999999996E-2</v>
      </c>
      <c r="H871" s="31">
        <v>0.36699999999999999</v>
      </c>
      <c r="I871" s="31">
        <v>0.42199999999999999</v>
      </c>
      <c r="J871" s="31">
        <v>0.80681818199999999</v>
      </c>
      <c r="K871" s="31">
        <v>2.1999999999999999E-2</v>
      </c>
      <c r="L871" s="29">
        <f t="shared" si="13"/>
        <v>3.1359918200408998</v>
      </c>
    </row>
    <row r="872" spans="1:12" x14ac:dyDescent="0.2">
      <c r="A872">
        <v>1803</v>
      </c>
      <c r="B872" s="43">
        <v>36</v>
      </c>
      <c r="C872" s="43">
        <v>36</v>
      </c>
      <c r="D872" s="43">
        <v>7</v>
      </c>
      <c r="E872" s="31">
        <v>0.19400000000000001</v>
      </c>
      <c r="F872" s="31">
        <v>0.111</v>
      </c>
      <c r="G872" s="31">
        <v>0.111</v>
      </c>
      <c r="H872" s="31">
        <v>0.19400000000000001</v>
      </c>
      <c r="I872" s="31">
        <v>0</v>
      </c>
      <c r="J872" s="31">
        <v>0.46666666699999998</v>
      </c>
      <c r="K872" s="31">
        <v>0.58299999999999996</v>
      </c>
      <c r="L872" s="29">
        <f t="shared" si="13"/>
        <v>2.1942446043165464</v>
      </c>
    </row>
    <row r="873" spans="1:12" x14ac:dyDescent="0.2">
      <c r="A873">
        <v>1858</v>
      </c>
      <c r="B873" s="43">
        <v>101</v>
      </c>
      <c r="C873" s="43">
        <v>101</v>
      </c>
      <c r="D873" s="43">
        <v>33</v>
      </c>
      <c r="E873" s="31">
        <v>0.32700000000000001</v>
      </c>
      <c r="F873" s="31">
        <v>8.8999999999999996E-2</v>
      </c>
      <c r="G873" s="31">
        <v>0.218</v>
      </c>
      <c r="H873" s="31">
        <v>0.23799999999999999</v>
      </c>
      <c r="I873" s="31">
        <v>8.8999999999999996E-2</v>
      </c>
      <c r="J873" s="31">
        <v>0.515625</v>
      </c>
      <c r="K873" s="31">
        <v>0.36599999999999999</v>
      </c>
      <c r="L873" s="29">
        <f t="shared" si="13"/>
        <v>2.51577287066246</v>
      </c>
    </row>
    <row r="874" spans="1:12" x14ac:dyDescent="0.2">
      <c r="A874">
        <v>2402</v>
      </c>
      <c r="B874" s="43">
        <v>389</v>
      </c>
      <c r="C874" s="43">
        <v>389</v>
      </c>
      <c r="D874" s="43">
        <v>202</v>
      </c>
      <c r="E874" s="31">
        <v>0.51900000000000002</v>
      </c>
      <c r="F874" s="31">
        <v>0.20100000000000001</v>
      </c>
      <c r="G874" s="31">
        <v>0.129</v>
      </c>
      <c r="H874" s="31">
        <v>0.32900000000000001</v>
      </c>
      <c r="I874" s="31">
        <v>0.19</v>
      </c>
      <c r="J874" s="31">
        <v>0.61212121200000003</v>
      </c>
      <c r="K874" s="31">
        <v>0.152</v>
      </c>
      <c r="L874" s="29">
        <f t="shared" si="13"/>
        <v>2.601415094339623</v>
      </c>
    </row>
    <row r="875" spans="1:12" x14ac:dyDescent="0.2">
      <c r="A875">
        <v>4400</v>
      </c>
      <c r="B875" s="43">
        <v>90</v>
      </c>
      <c r="C875" s="43">
        <v>90</v>
      </c>
      <c r="D875" s="43">
        <v>56</v>
      </c>
      <c r="E875" s="31">
        <v>0.622</v>
      </c>
      <c r="F875" s="31">
        <v>0.189</v>
      </c>
      <c r="G875" s="31">
        <v>0.16700000000000001</v>
      </c>
      <c r="H875" s="31">
        <v>0.34399999999999997</v>
      </c>
      <c r="I875" s="31">
        <v>0.27800000000000002</v>
      </c>
      <c r="J875" s="31">
        <v>0.63636363600000001</v>
      </c>
      <c r="K875" s="31">
        <v>2.1999999999999999E-2</v>
      </c>
      <c r="L875" s="29">
        <f t="shared" si="13"/>
        <v>2.7269938650306753</v>
      </c>
    </row>
    <row r="876" spans="1:12" x14ac:dyDescent="0.2">
      <c r="A876">
        <v>4133</v>
      </c>
      <c r="B876" s="43">
        <v>90</v>
      </c>
      <c r="C876" s="43">
        <v>90</v>
      </c>
      <c r="D876" s="43">
        <v>61</v>
      </c>
      <c r="E876" s="31">
        <v>0.67800000000000005</v>
      </c>
      <c r="F876" s="31">
        <v>0.14399999999999999</v>
      </c>
      <c r="G876" s="31">
        <v>0.17799999999999999</v>
      </c>
      <c r="H876" s="31">
        <v>0.38900000000000001</v>
      </c>
      <c r="I876" s="31">
        <v>0.28899999999999998</v>
      </c>
      <c r="J876" s="31">
        <v>0.67777777800000005</v>
      </c>
      <c r="K876" s="31">
        <v>0</v>
      </c>
      <c r="L876" s="29">
        <f t="shared" si="13"/>
        <v>2.823</v>
      </c>
    </row>
    <row r="877" spans="1:12" x14ac:dyDescent="0.2">
      <c r="A877">
        <v>3191</v>
      </c>
      <c r="B877" s="43">
        <v>369</v>
      </c>
      <c r="C877" s="43">
        <v>369</v>
      </c>
      <c r="D877" s="43">
        <v>191</v>
      </c>
      <c r="E877" s="31">
        <v>0.51800000000000002</v>
      </c>
      <c r="F877" s="31">
        <v>0.20100000000000001</v>
      </c>
      <c r="G877" s="31">
        <v>0.26600000000000001</v>
      </c>
      <c r="H877" s="31">
        <v>0.309</v>
      </c>
      <c r="I877" s="31">
        <v>0.20899999999999999</v>
      </c>
      <c r="J877" s="31">
        <v>0.52617079899999997</v>
      </c>
      <c r="K877" s="31">
        <v>1.6E-2</v>
      </c>
      <c r="L877" s="29">
        <f t="shared" si="13"/>
        <v>2.5365853658536586</v>
      </c>
    </row>
    <row r="878" spans="1:12" x14ac:dyDescent="0.2">
      <c r="A878">
        <v>4491</v>
      </c>
      <c r="B878" s="43">
        <v>381</v>
      </c>
      <c r="C878" s="43">
        <v>381</v>
      </c>
      <c r="D878" s="43">
        <v>161</v>
      </c>
      <c r="E878" s="31">
        <v>0.42299999999999999</v>
      </c>
      <c r="F878" s="31">
        <v>0.34599999999999997</v>
      </c>
      <c r="G878" s="31">
        <v>0.157</v>
      </c>
      <c r="H878" s="31">
        <v>0.307</v>
      </c>
      <c r="I878" s="31">
        <v>0.115</v>
      </c>
      <c r="J878" s="31">
        <v>0.45609065199999999</v>
      </c>
      <c r="K878" s="31">
        <v>7.2999999999999995E-2</v>
      </c>
      <c r="L878" s="29">
        <f t="shared" si="13"/>
        <v>2.2017259978425026</v>
      </c>
    </row>
    <row r="879" spans="1:12" x14ac:dyDescent="0.2">
      <c r="A879">
        <v>3851</v>
      </c>
      <c r="B879" s="43">
        <v>424</v>
      </c>
      <c r="C879" s="43">
        <v>424</v>
      </c>
      <c r="D879" s="43">
        <v>265</v>
      </c>
      <c r="E879" s="31">
        <v>0.625</v>
      </c>
      <c r="F879" s="31">
        <v>0.17499999999999999</v>
      </c>
      <c r="G879" s="31">
        <v>0.184</v>
      </c>
      <c r="H879" s="31">
        <v>0.39200000000000002</v>
      </c>
      <c r="I879" s="31">
        <v>0.23300000000000001</v>
      </c>
      <c r="J879" s="31">
        <v>0.63549160699999996</v>
      </c>
      <c r="K879" s="31">
        <v>1.7000000000000001E-2</v>
      </c>
      <c r="L879" s="29">
        <f t="shared" si="13"/>
        <v>2.6968463886063074</v>
      </c>
    </row>
    <row r="880" spans="1:12" x14ac:dyDescent="0.2">
      <c r="A880">
        <v>5094</v>
      </c>
      <c r="B880" s="43">
        <v>118</v>
      </c>
      <c r="C880" s="43">
        <v>118</v>
      </c>
      <c r="D880" s="43">
        <v>84</v>
      </c>
      <c r="E880" s="31">
        <v>0.71199999999999997</v>
      </c>
      <c r="F880" s="31">
        <v>0.11899999999999999</v>
      </c>
      <c r="G880" s="31">
        <v>0.13600000000000001</v>
      </c>
      <c r="H880" s="31">
        <v>0.29699999999999999</v>
      </c>
      <c r="I880" s="31">
        <v>0.41499999999999998</v>
      </c>
      <c r="J880" s="31">
        <v>0.73684210500000002</v>
      </c>
      <c r="K880" s="31">
        <v>3.4000000000000002E-2</v>
      </c>
      <c r="L880" s="29">
        <f t="shared" si="13"/>
        <v>3.0455486542443069</v>
      </c>
    </row>
    <row r="881" spans="1:12" x14ac:dyDescent="0.2">
      <c r="A881">
        <v>5268</v>
      </c>
      <c r="B881" s="43">
        <v>43</v>
      </c>
      <c r="C881" s="43">
        <v>43</v>
      </c>
      <c r="D881" s="43">
        <v>29</v>
      </c>
      <c r="E881" s="31">
        <v>0.67400000000000004</v>
      </c>
      <c r="F881" s="31">
        <v>2.3E-2</v>
      </c>
      <c r="G881" s="31">
        <v>0.14000000000000001</v>
      </c>
      <c r="H881" s="31">
        <v>0.51200000000000001</v>
      </c>
      <c r="I881" s="31">
        <v>0.16300000000000001</v>
      </c>
      <c r="J881" s="31">
        <v>0.80555555599999995</v>
      </c>
      <c r="K881" s="31">
        <v>0.16300000000000001</v>
      </c>
      <c r="L881" s="29">
        <f t="shared" si="13"/>
        <v>2.9761051373954603</v>
      </c>
    </row>
    <row r="882" spans="1:12" x14ac:dyDescent="0.2">
      <c r="A882">
        <v>4134</v>
      </c>
      <c r="B882" s="43">
        <v>84</v>
      </c>
      <c r="C882" s="43">
        <v>84</v>
      </c>
      <c r="D882" s="43">
        <v>36</v>
      </c>
      <c r="E882" s="31">
        <v>0.42899999999999999</v>
      </c>
      <c r="F882" s="31">
        <v>0.25</v>
      </c>
      <c r="G882" s="31">
        <v>0.32100000000000001</v>
      </c>
      <c r="H882" s="31">
        <v>0.28599999999999998</v>
      </c>
      <c r="I882" s="31">
        <v>0.14299999999999999</v>
      </c>
      <c r="J882" s="31">
        <v>0.428571429</v>
      </c>
      <c r="K882" s="31">
        <v>0</v>
      </c>
      <c r="L882" s="29">
        <f t="shared" si="13"/>
        <v>2.3220000000000001</v>
      </c>
    </row>
    <row r="883" spans="1:12" x14ac:dyDescent="0.2">
      <c r="A883">
        <v>4483</v>
      </c>
      <c r="B883" s="43">
        <v>84</v>
      </c>
      <c r="C883" s="43">
        <v>84</v>
      </c>
      <c r="D883" s="43">
        <v>59</v>
      </c>
      <c r="E883" s="31">
        <v>0.70199999999999996</v>
      </c>
      <c r="F883" s="31">
        <v>9.5000000000000001E-2</v>
      </c>
      <c r="G883" s="31">
        <v>0.20200000000000001</v>
      </c>
      <c r="H883" s="31">
        <v>0.44</v>
      </c>
      <c r="I883" s="31">
        <v>0.26200000000000001</v>
      </c>
      <c r="J883" s="31">
        <v>0.70238095199999995</v>
      </c>
      <c r="K883" s="31">
        <v>0</v>
      </c>
      <c r="L883" s="29">
        <f t="shared" si="13"/>
        <v>2.867</v>
      </c>
    </row>
    <row r="884" spans="1:12" x14ac:dyDescent="0.2">
      <c r="A884">
        <v>5042</v>
      </c>
      <c r="B884" s="43">
        <v>16</v>
      </c>
      <c r="C884" s="43">
        <v>19</v>
      </c>
      <c r="D884" s="43">
        <v>5</v>
      </c>
      <c r="E884" s="31">
        <v>0.26300000000000001</v>
      </c>
      <c r="F884" s="31">
        <v>0.375</v>
      </c>
      <c r="G884" s="31">
        <v>0.188</v>
      </c>
      <c r="H884" s="31">
        <v>0.125</v>
      </c>
      <c r="I884" s="31">
        <v>0</v>
      </c>
      <c r="J884" s="31">
        <v>0.18181818199999999</v>
      </c>
      <c r="K884" s="31">
        <v>0.313</v>
      </c>
      <c r="L884" s="29">
        <f t="shared" si="13"/>
        <v>1.6390101892285296</v>
      </c>
    </row>
    <row r="885" spans="1:12" x14ac:dyDescent="0.2">
      <c r="A885">
        <v>2890</v>
      </c>
      <c r="B885" s="43">
        <v>118</v>
      </c>
      <c r="C885" s="43">
        <v>118</v>
      </c>
      <c r="D885" s="43">
        <v>61</v>
      </c>
      <c r="E885" s="31">
        <v>0.51700000000000002</v>
      </c>
      <c r="F885" s="31">
        <v>0.27100000000000002</v>
      </c>
      <c r="G885" s="31">
        <v>0.17799999999999999</v>
      </c>
      <c r="H885" s="31">
        <v>0.33900000000000002</v>
      </c>
      <c r="I885" s="31">
        <v>0.17799999999999999</v>
      </c>
      <c r="J885" s="31">
        <v>0.53508771899999996</v>
      </c>
      <c r="K885" s="31">
        <v>3.4000000000000002E-2</v>
      </c>
      <c r="L885" s="29">
        <f t="shared" si="13"/>
        <v>2.4389233954451344</v>
      </c>
    </row>
    <row r="886" spans="1:12" x14ac:dyDescent="0.2">
      <c r="A886">
        <v>3965</v>
      </c>
      <c r="B886" s="43">
        <v>117</v>
      </c>
      <c r="C886" s="43">
        <v>117</v>
      </c>
      <c r="D886" s="43">
        <v>64</v>
      </c>
      <c r="E886" s="31">
        <v>0.54700000000000004</v>
      </c>
      <c r="F886" s="31">
        <v>0.16200000000000001</v>
      </c>
      <c r="G886" s="31">
        <v>0.27400000000000002</v>
      </c>
      <c r="H886" s="31">
        <v>0.40200000000000002</v>
      </c>
      <c r="I886" s="31">
        <v>0.14499999999999999</v>
      </c>
      <c r="J886" s="31">
        <v>0.55652173900000002</v>
      </c>
      <c r="K886" s="31">
        <v>1.7000000000000001E-2</v>
      </c>
      <c r="L886" s="29">
        <f t="shared" si="13"/>
        <v>2.5391658189216684</v>
      </c>
    </row>
    <row r="887" spans="1:12" x14ac:dyDescent="0.2">
      <c r="A887">
        <v>4577</v>
      </c>
      <c r="B887" s="43">
        <v>42</v>
      </c>
      <c r="C887" s="43">
        <v>42</v>
      </c>
      <c r="D887" s="43">
        <v>23</v>
      </c>
      <c r="E887" s="31">
        <v>0.54800000000000004</v>
      </c>
      <c r="F887" s="31">
        <v>0.19</v>
      </c>
      <c r="G887" s="31">
        <v>0.23799999999999999</v>
      </c>
      <c r="H887" s="31">
        <v>0.35699999999999998</v>
      </c>
      <c r="I887" s="31">
        <v>0.19</v>
      </c>
      <c r="J887" s="31">
        <v>0.56097560999999996</v>
      </c>
      <c r="K887" s="31">
        <v>2.4E-2</v>
      </c>
      <c r="L887" s="29">
        <f t="shared" si="13"/>
        <v>2.5584016393442623</v>
      </c>
    </row>
    <row r="888" spans="1:12" x14ac:dyDescent="0.2">
      <c r="A888">
        <v>3162</v>
      </c>
      <c r="B888" s="43">
        <v>70</v>
      </c>
      <c r="C888" s="43">
        <v>70</v>
      </c>
      <c r="D888" s="43">
        <v>59</v>
      </c>
      <c r="E888" s="31">
        <v>0.84299999999999997</v>
      </c>
      <c r="F888" s="31">
        <v>5.7000000000000002E-2</v>
      </c>
      <c r="G888" s="31">
        <v>0.1</v>
      </c>
      <c r="H888" s="31">
        <v>0.35699999999999998</v>
      </c>
      <c r="I888" s="31">
        <v>0.48599999999999999</v>
      </c>
      <c r="J888" s="31">
        <v>0.84285714300000003</v>
      </c>
      <c r="K888" s="31">
        <v>0</v>
      </c>
      <c r="L888" s="29">
        <f t="shared" si="13"/>
        <v>3.2719999999999998</v>
      </c>
    </row>
    <row r="889" spans="1:12" x14ac:dyDescent="0.2">
      <c r="A889">
        <v>3219</v>
      </c>
      <c r="B889" s="43">
        <v>381</v>
      </c>
      <c r="C889" s="43">
        <v>381</v>
      </c>
      <c r="D889" s="43">
        <v>296</v>
      </c>
      <c r="E889" s="31">
        <v>0.77700000000000002</v>
      </c>
      <c r="F889" s="31">
        <v>7.9000000000000001E-2</v>
      </c>
      <c r="G889" s="31">
        <v>0.14399999999999999</v>
      </c>
      <c r="H889" s="31">
        <v>0.36199999999999999</v>
      </c>
      <c r="I889" s="31">
        <v>0.41499999999999998</v>
      </c>
      <c r="J889" s="31">
        <v>0.77690288699999999</v>
      </c>
      <c r="K889" s="31">
        <v>0</v>
      </c>
      <c r="L889" s="29">
        <f t="shared" si="13"/>
        <v>3.1129999999999995</v>
      </c>
    </row>
    <row r="890" spans="1:12" x14ac:dyDescent="0.2">
      <c r="A890">
        <v>2981</v>
      </c>
      <c r="B890" s="43">
        <v>88</v>
      </c>
      <c r="C890" s="43">
        <v>88</v>
      </c>
      <c r="D890" s="43">
        <v>79</v>
      </c>
      <c r="E890" s="31">
        <v>0.89800000000000002</v>
      </c>
      <c r="F890" s="31">
        <v>4.4999999999999998E-2</v>
      </c>
      <c r="G890" s="31">
        <v>5.7000000000000002E-2</v>
      </c>
      <c r="H890" s="31">
        <v>0.23899999999999999</v>
      </c>
      <c r="I890" s="31">
        <v>0.65900000000000003</v>
      </c>
      <c r="J890" s="31">
        <v>0.89772727299999999</v>
      </c>
      <c r="K890" s="31">
        <v>0</v>
      </c>
      <c r="L890" s="29">
        <f t="shared" si="13"/>
        <v>3.512</v>
      </c>
    </row>
    <row r="891" spans="1:12" x14ac:dyDescent="0.2">
      <c r="A891">
        <v>3029</v>
      </c>
      <c r="B891" s="43">
        <v>358</v>
      </c>
      <c r="C891" s="43">
        <v>358</v>
      </c>
      <c r="D891" s="43">
        <v>224</v>
      </c>
      <c r="E891" s="31">
        <v>0.626</v>
      </c>
      <c r="F891" s="31">
        <v>5.8999999999999997E-2</v>
      </c>
      <c r="G891" s="31">
        <v>5.2999999999999999E-2</v>
      </c>
      <c r="H891" s="31">
        <v>0.254</v>
      </c>
      <c r="I891" s="31">
        <v>0.372</v>
      </c>
      <c r="J891" s="31">
        <v>0.84848484800000001</v>
      </c>
      <c r="K891" s="31">
        <v>0.26300000000000001</v>
      </c>
      <c r="L891" s="29">
        <f t="shared" si="13"/>
        <v>3.2767978290366351</v>
      </c>
    </row>
    <row r="892" spans="1:12" x14ac:dyDescent="0.2">
      <c r="A892">
        <v>5447</v>
      </c>
      <c r="B892" s="43">
        <v>77</v>
      </c>
      <c r="C892" s="43">
        <v>77</v>
      </c>
      <c r="D892" s="43">
        <v>67</v>
      </c>
      <c r="E892" s="31">
        <v>0.87</v>
      </c>
      <c r="F892" s="31">
        <v>2.5999999999999999E-2</v>
      </c>
      <c r="G892" s="31">
        <v>0.104</v>
      </c>
      <c r="H892" s="31">
        <v>0.41599999999999998</v>
      </c>
      <c r="I892" s="31">
        <v>0.45500000000000002</v>
      </c>
      <c r="J892" s="31">
        <v>0.87012986999999997</v>
      </c>
      <c r="K892" s="31">
        <v>0</v>
      </c>
      <c r="L892" s="29">
        <f t="shared" si="13"/>
        <v>3.302</v>
      </c>
    </row>
    <row r="893" spans="1:12" x14ac:dyDescent="0.2">
      <c r="A893">
        <v>3433</v>
      </c>
      <c r="B893" s="43">
        <v>109</v>
      </c>
      <c r="C893" s="43">
        <v>109</v>
      </c>
      <c r="D893" s="43">
        <v>90</v>
      </c>
      <c r="E893" s="31">
        <v>0.82599999999999996</v>
      </c>
      <c r="F893" s="31">
        <v>3.6999999999999998E-2</v>
      </c>
      <c r="G893" s="31">
        <v>0.128</v>
      </c>
      <c r="H893" s="31">
        <v>0.29399999999999998</v>
      </c>
      <c r="I893" s="31">
        <v>0.53200000000000003</v>
      </c>
      <c r="J893" s="31">
        <v>0.83333333300000001</v>
      </c>
      <c r="K893" s="31">
        <v>8.9999999999999993E-3</v>
      </c>
      <c r="L893" s="29">
        <f t="shared" si="13"/>
        <v>3.3329969727547932</v>
      </c>
    </row>
    <row r="894" spans="1:12" x14ac:dyDescent="0.2">
      <c r="A894">
        <v>2584</v>
      </c>
      <c r="B894" s="43">
        <v>120</v>
      </c>
      <c r="C894" s="43">
        <v>120</v>
      </c>
      <c r="D894" s="43">
        <v>57</v>
      </c>
      <c r="E894" s="31">
        <v>0.47499999999999998</v>
      </c>
      <c r="F894" s="31">
        <v>0.27500000000000002</v>
      </c>
      <c r="G894" s="31">
        <v>0.25</v>
      </c>
      <c r="H894" s="31">
        <v>0.27500000000000002</v>
      </c>
      <c r="I894" s="31">
        <v>0.2</v>
      </c>
      <c r="J894" s="31">
        <v>0.47499999999999998</v>
      </c>
      <c r="K894" s="31">
        <v>0</v>
      </c>
      <c r="L894" s="29">
        <f t="shared" si="13"/>
        <v>2.4000000000000004</v>
      </c>
    </row>
    <row r="895" spans="1:12" x14ac:dyDescent="0.2">
      <c r="A895">
        <v>2554</v>
      </c>
      <c r="B895" s="43">
        <v>118</v>
      </c>
      <c r="C895" s="43">
        <v>118</v>
      </c>
      <c r="D895" s="43">
        <v>49</v>
      </c>
      <c r="E895" s="31">
        <v>0.41499999999999998</v>
      </c>
      <c r="F895" s="31">
        <v>5.8999999999999997E-2</v>
      </c>
      <c r="G895" s="31">
        <v>0.153</v>
      </c>
      <c r="H895" s="31">
        <v>0.254</v>
      </c>
      <c r="I895" s="31">
        <v>0.161</v>
      </c>
      <c r="J895" s="31">
        <v>0.662162162</v>
      </c>
      <c r="K895" s="31">
        <v>0.373</v>
      </c>
      <c r="L895" s="29">
        <f t="shared" si="13"/>
        <v>2.8245614035087718</v>
      </c>
    </row>
    <row r="896" spans="1:12" x14ac:dyDescent="0.2">
      <c r="A896">
        <v>3930</v>
      </c>
      <c r="B896" s="43">
        <v>104</v>
      </c>
      <c r="C896" s="43">
        <v>104</v>
      </c>
      <c r="D896" s="43">
        <v>52</v>
      </c>
      <c r="E896" s="31">
        <v>0.5</v>
      </c>
      <c r="F896" s="31">
        <v>0.24</v>
      </c>
      <c r="G896" s="31">
        <v>0.26</v>
      </c>
      <c r="H896" s="31">
        <v>0.26</v>
      </c>
      <c r="I896" s="31">
        <v>0.24</v>
      </c>
      <c r="J896" s="31">
        <v>0.5</v>
      </c>
      <c r="K896" s="31">
        <v>0</v>
      </c>
      <c r="L896" s="29">
        <f t="shared" si="13"/>
        <v>2.5</v>
      </c>
    </row>
    <row r="897" spans="1:12" x14ac:dyDescent="0.2">
      <c r="A897">
        <v>5047</v>
      </c>
      <c r="B897" s="43">
        <v>52</v>
      </c>
      <c r="C897" s="43">
        <v>52</v>
      </c>
      <c r="D897" s="43">
        <v>25</v>
      </c>
      <c r="E897" s="31">
        <v>0.48099999999999998</v>
      </c>
      <c r="F897" s="31">
        <v>0.154</v>
      </c>
      <c r="G897" s="31">
        <v>0.13500000000000001</v>
      </c>
      <c r="H897" s="31">
        <v>0.38500000000000001</v>
      </c>
      <c r="I897" s="31">
        <v>9.6000000000000002E-2</v>
      </c>
      <c r="J897" s="31">
        <v>0.625</v>
      </c>
      <c r="K897" s="31">
        <v>0.23100000000000001</v>
      </c>
      <c r="L897" s="29">
        <f t="shared" si="13"/>
        <v>2.552665799739922</v>
      </c>
    </row>
    <row r="898" spans="1:12" x14ac:dyDescent="0.2">
      <c r="A898">
        <v>2146</v>
      </c>
      <c r="B898" s="43">
        <v>89</v>
      </c>
      <c r="C898" s="43">
        <v>90</v>
      </c>
      <c r="D898" s="43">
        <v>54</v>
      </c>
      <c r="E898" s="31">
        <v>0.6</v>
      </c>
      <c r="F898" s="31">
        <v>0.23599999999999999</v>
      </c>
      <c r="G898" s="31">
        <v>7.9000000000000001E-2</v>
      </c>
      <c r="H898" s="31">
        <v>0.371</v>
      </c>
      <c r="I898" s="31">
        <v>0.22500000000000001</v>
      </c>
      <c r="J898" s="31">
        <v>0.65432098800000005</v>
      </c>
      <c r="K898" s="31">
        <v>0.09</v>
      </c>
      <c r="L898" s="29">
        <f t="shared" si="13"/>
        <v>2.645054945054945</v>
      </c>
    </row>
    <row r="899" spans="1:12" x14ac:dyDescent="0.2">
      <c r="A899">
        <v>4501</v>
      </c>
      <c r="B899" s="43">
        <v>50</v>
      </c>
      <c r="C899" s="43">
        <v>50</v>
      </c>
      <c r="D899" s="43">
        <v>26</v>
      </c>
      <c r="E899" s="31">
        <v>0.52</v>
      </c>
      <c r="F899" s="31">
        <v>0.18</v>
      </c>
      <c r="G899" s="31">
        <v>0.28000000000000003</v>
      </c>
      <c r="H899" s="31">
        <v>0.4</v>
      </c>
      <c r="I899" s="31">
        <v>0.12</v>
      </c>
      <c r="J899" s="31">
        <v>0.53061224500000004</v>
      </c>
      <c r="K899" s="31">
        <v>0.02</v>
      </c>
      <c r="L899" s="29">
        <f t="shared" ref="L899:L962" si="14">(F899+2*G899+3*H899+4*I899)/(1-K899)</f>
        <v>2.4693877551020407</v>
      </c>
    </row>
    <row r="900" spans="1:12" x14ac:dyDescent="0.2">
      <c r="A900">
        <v>4362</v>
      </c>
      <c r="B900" s="43">
        <v>94</v>
      </c>
      <c r="C900" s="43">
        <v>94</v>
      </c>
      <c r="D900" s="43">
        <v>58</v>
      </c>
      <c r="E900" s="31">
        <v>0.61699999999999999</v>
      </c>
      <c r="F900" s="31">
        <v>0.13800000000000001</v>
      </c>
      <c r="G900" s="31">
        <v>0.23400000000000001</v>
      </c>
      <c r="H900" s="31">
        <v>0.41499999999999998</v>
      </c>
      <c r="I900" s="31">
        <v>0.20200000000000001</v>
      </c>
      <c r="J900" s="31">
        <v>0.62365591399999998</v>
      </c>
      <c r="K900" s="31">
        <v>1.0999999999999999E-2</v>
      </c>
      <c r="L900" s="29">
        <f t="shared" si="14"/>
        <v>2.6885743174924164</v>
      </c>
    </row>
    <row r="901" spans="1:12" x14ac:dyDescent="0.2">
      <c r="A901">
        <v>3060</v>
      </c>
      <c r="B901" s="43">
        <v>97</v>
      </c>
      <c r="C901" s="43">
        <v>97</v>
      </c>
      <c r="D901" s="43">
        <v>19</v>
      </c>
      <c r="E901" s="31">
        <v>0.19600000000000001</v>
      </c>
      <c r="F901" s="31">
        <v>0.52600000000000002</v>
      </c>
      <c r="G901" s="31">
        <v>0.27800000000000002</v>
      </c>
      <c r="H901" s="31">
        <v>0.14399999999999999</v>
      </c>
      <c r="I901" s="31">
        <v>5.1999999999999998E-2</v>
      </c>
      <c r="J901" s="31">
        <v>0.19587628900000001</v>
      </c>
      <c r="K901" s="31">
        <v>0</v>
      </c>
      <c r="L901" s="29">
        <f t="shared" si="14"/>
        <v>1.722</v>
      </c>
    </row>
    <row r="902" spans="1:12" x14ac:dyDescent="0.2">
      <c r="A902">
        <v>4594</v>
      </c>
      <c r="B902" s="43">
        <v>75</v>
      </c>
      <c r="C902" s="43">
        <v>75</v>
      </c>
      <c r="D902" s="43">
        <v>32</v>
      </c>
      <c r="E902" s="31">
        <v>0.42699999999999999</v>
      </c>
      <c r="F902" s="31">
        <v>0.29299999999999998</v>
      </c>
      <c r="G902" s="31">
        <v>0.28000000000000003</v>
      </c>
      <c r="H902" s="31">
        <v>0.253</v>
      </c>
      <c r="I902" s="31">
        <v>0.17299999999999999</v>
      </c>
      <c r="J902" s="31">
        <v>0.426666667</v>
      </c>
      <c r="K902" s="31">
        <v>0</v>
      </c>
      <c r="L902" s="29">
        <f t="shared" si="14"/>
        <v>2.3040000000000003</v>
      </c>
    </row>
    <row r="903" spans="1:12" x14ac:dyDescent="0.2">
      <c r="A903">
        <v>4544</v>
      </c>
      <c r="B903" s="43">
        <v>149</v>
      </c>
      <c r="C903" s="43">
        <v>149</v>
      </c>
      <c r="D903" s="43">
        <v>101</v>
      </c>
      <c r="E903" s="31">
        <v>0.67800000000000005</v>
      </c>
      <c r="F903" s="31">
        <v>0.121</v>
      </c>
      <c r="G903" s="31">
        <v>0.18099999999999999</v>
      </c>
      <c r="H903" s="31">
        <v>0.309</v>
      </c>
      <c r="I903" s="31">
        <v>0.36899999999999999</v>
      </c>
      <c r="J903" s="31">
        <v>0.69178082200000002</v>
      </c>
      <c r="K903" s="31">
        <v>0.02</v>
      </c>
      <c r="L903" s="29">
        <f t="shared" si="14"/>
        <v>2.9448979591836735</v>
      </c>
    </row>
    <row r="904" spans="1:12" x14ac:dyDescent="0.2">
      <c r="A904">
        <v>1806</v>
      </c>
      <c r="E904" s="31">
        <v>0.19</v>
      </c>
      <c r="F904" s="31">
        <v>0.52400000000000002</v>
      </c>
      <c r="G904" s="31">
        <v>0.23799999999999999</v>
      </c>
      <c r="H904" s="31">
        <v>0.14299999999999999</v>
      </c>
      <c r="I904" s="31">
        <v>4.8000000000000001E-2</v>
      </c>
      <c r="J904" s="31">
        <v>0.2</v>
      </c>
      <c r="K904" s="31">
        <v>4.8000000000000001E-2</v>
      </c>
      <c r="L904" s="29">
        <f t="shared" si="14"/>
        <v>1.7027310924369747</v>
      </c>
    </row>
    <row r="905" spans="1:12" x14ac:dyDescent="0.2">
      <c r="A905">
        <v>2546</v>
      </c>
      <c r="B905" s="43">
        <v>79</v>
      </c>
      <c r="C905" s="43">
        <v>79</v>
      </c>
      <c r="D905" s="43">
        <v>51</v>
      </c>
      <c r="E905" s="31">
        <v>0.64600000000000002</v>
      </c>
      <c r="F905" s="31">
        <v>0.13900000000000001</v>
      </c>
      <c r="G905" s="31">
        <v>0.19</v>
      </c>
      <c r="H905" s="31">
        <v>0.39200000000000002</v>
      </c>
      <c r="I905" s="31">
        <v>0.253</v>
      </c>
      <c r="J905" s="31">
        <v>0.66233766199999999</v>
      </c>
      <c r="K905" s="31">
        <v>2.5000000000000001E-2</v>
      </c>
      <c r="L905" s="29">
        <f t="shared" si="14"/>
        <v>2.7764102564102568</v>
      </c>
    </row>
    <row r="906" spans="1:12" x14ac:dyDescent="0.2">
      <c r="A906">
        <v>4528</v>
      </c>
      <c r="B906" s="43">
        <v>360</v>
      </c>
      <c r="C906" s="43">
        <v>360</v>
      </c>
      <c r="D906" s="43">
        <v>159</v>
      </c>
      <c r="E906" s="31">
        <v>0.442</v>
      </c>
      <c r="F906" s="31">
        <v>0.20799999999999999</v>
      </c>
      <c r="G906" s="31">
        <v>0.17499999999999999</v>
      </c>
      <c r="H906" s="31">
        <v>0.33600000000000002</v>
      </c>
      <c r="I906" s="31">
        <v>0.106</v>
      </c>
      <c r="J906" s="31">
        <v>0.53535353500000005</v>
      </c>
      <c r="K906" s="31">
        <v>0.17499999999999999</v>
      </c>
      <c r="L906" s="29">
        <f t="shared" si="14"/>
        <v>2.4121212121212121</v>
      </c>
    </row>
    <row r="907" spans="1:12" x14ac:dyDescent="0.2">
      <c r="A907">
        <v>5040</v>
      </c>
      <c r="B907" s="43">
        <v>265</v>
      </c>
      <c r="C907" s="43">
        <v>265</v>
      </c>
      <c r="D907" s="43">
        <v>126</v>
      </c>
      <c r="E907" s="31">
        <v>0.47499999999999998</v>
      </c>
      <c r="F907" s="31">
        <v>0.23</v>
      </c>
      <c r="G907" s="31">
        <v>0.26800000000000002</v>
      </c>
      <c r="H907" s="31">
        <v>0.28699999999999998</v>
      </c>
      <c r="I907" s="31">
        <v>0.189</v>
      </c>
      <c r="J907" s="31">
        <v>0.48837209300000001</v>
      </c>
      <c r="K907" s="31">
        <v>2.5999999999999999E-2</v>
      </c>
      <c r="L907" s="29">
        <f t="shared" si="14"/>
        <v>2.4466119096509242</v>
      </c>
    </row>
    <row r="908" spans="1:12" x14ac:dyDescent="0.2">
      <c r="A908">
        <v>4159</v>
      </c>
      <c r="B908" s="43">
        <v>98</v>
      </c>
      <c r="C908" s="43">
        <v>98</v>
      </c>
      <c r="D908" s="43">
        <v>67</v>
      </c>
      <c r="E908" s="31">
        <v>0.68400000000000005</v>
      </c>
      <c r="F908" s="31">
        <v>0.10199999999999999</v>
      </c>
      <c r="G908" s="31">
        <v>0.20399999999999999</v>
      </c>
      <c r="H908" s="31">
        <v>0.34699999999999998</v>
      </c>
      <c r="I908" s="31">
        <v>0.33700000000000002</v>
      </c>
      <c r="J908" s="31">
        <v>0.69072164899999999</v>
      </c>
      <c r="K908" s="31">
        <v>0.01</v>
      </c>
      <c r="L908" s="29">
        <f t="shared" si="14"/>
        <v>2.9282828282828284</v>
      </c>
    </row>
    <row r="909" spans="1:12" x14ac:dyDescent="0.2">
      <c r="A909">
        <v>1777</v>
      </c>
      <c r="B909" s="43">
        <v>184</v>
      </c>
      <c r="C909" s="43">
        <v>184</v>
      </c>
      <c r="D909" s="43">
        <v>45</v>
      </c>
      <c r="E909" s="31">
        <v>0.245</v>
      </c>
      <c r="F909" s="31">
        <v>3.3000000000000002E-2</v>
      </c>
      <c r="G909" s="31">
        <v>7.0999999999999994E-2</v>
      </c>
      <c r="H909" s="31">
        <v>0.13</v>
      </c>
      <c r="I909" s="31">
        <v>0.114</v>
      </c>
      <c r="J909" s="31">
        <v>0.703125</v>
      </c>
      <c r="K909" s="31">
        <v>0.65200000000000002</v>
      </c>
      <c r="L909" s="29">
        <f t="shared" si="14"/>
        <v>2.9339080459770113</v>
      </c>
    </row>
    <row r="910" spans="1:12" x14ac:dyDescent="0.2">
      <c r="A910">
        <v>2180</v>
      </c>
      <c r="B910" s="43">
        <v>227</v>
      </c>
      <c r="C910" s="43">
        <v>227</v>
      </c>
      <c r="D910" s="43">
        <v>99</v>
      </c>
      <c r="E910" s="31">
        <v>0.436</v>
      </c>
      <c r="F910" s="31">
        <v>0.33</v>
      </c>
      <c r="G910" s="31">
        <v>0.216</v>
      </c>
      <c r="H910" s="31">
        <v>0.33900000000000002</v>
      </c>
      <c r="I910" s="31">
        <v>9.7000000000000003E-2</v>
      </c>
      <c r="J910" s="31">
        <v>0.44394618800000002</v>
      </c>
      <c r="K910" s="31">
        <v>1.7999999999999999E-2</v>
      </c>
      <c r="L910" s="29">
        <f t="shared" si="14"/>
        <v>2.2067209775967416</v>
      </c>
    </row>
    <row r="911" spans="1:12" x14ac:dyDescent="0.2">
      <c r="A911">
        <v>3374</v>
      </c>
      <c r="B911" s="43">
        <v>111</v>
      </c>
      <c r="C911" s="43">
        <v>111</v>
      </c>
      <c r="D911" s="43">
        <v>74</v>
      </c>
      <c r="E911" s="31">
        <v>0.66700000000000004</v>
      </c>
      <c r="F911" s="31">
        <v>0.13500000000000001</v>
      </c>
      <c r="G911" s="31">
        <v>0.189</v>
      </c>
      <c r="H911" s="31">
        <v>0.378</v>
      </c>
      <c r="I911" s="31">
        <v>0.28799999999999998</v>
      </c>
      <c r="J911" s="31">
        <v>0.67272727300000001</v>
      </c>
      <c r="K911" s="31">
        <v>8.9999999999999993E-3</v>
      </c>
      <c r="L911" s="29">
        <f t="shared" si="14"/>
        <v>2.8244197780020177</v>
      </c>
    </row>
    <row r="912" spans="1:12" x14ac:dyDescent="0.2">
      <c r="A912">
        <v>2678</v>
      </c>
      <c r="B912" s="43">
        <v>24</v>
      </c>
      <c r="C912" s="43">
        <v>24</v>
      </c>
      <c r="D912" s="43">
        <v>18</v>
      </c>
      <c r="E912" s="31">
        <v>0.75</v>
      </c>
      <c r="F912" s="31">
        <v>0.16700000000000001</v>
      </c>
      <c r="G912" s="31">
        <v>8.3000000000000004E-2</v>
      </c>
      <c r="H912" s="31">
        <v>0.375</v>
      </c>
      <c r="I912" s="31">
        <v>0.375</v>
      </c>
      <c r="J912" s="31">
        <v>0.75</v>
      </c>
      <c r="K912" s="31">
        <v>0</v>
      </c>
      <c r="L912" s="29">
        <f t="shared" si="14"/>
        <v>2.9580000000000002</v>
      </c>
    </row>
    <row r="913" spans="1:12" x14ac:dyDescent="0.2">
      <c r="A913">
        <v>3112</v>
      </c>
      <c r="B913" s="43">
        <v>63</v>
      </c>
      <c r="C913" s="43">
        <v>63</v>
      </c>
      <c r="D913" s="43">
        <v>33</v>
      </c>
      <c r="E913" s="31">
        <v>0.52400000000000002</v>
      </c>
      <c r="F913" s="31">
        <v>0.30199999999999999</v>
      </c>
      <c r="G913" s="31">
        <v>0.17499999999999999</v>
      </c>
      <c r="H913" s="31">
        <v>0.33300000000000002</v>
      </c>
      <c r="I913" s="31">
        <v>0.19</v>
      </c>
      <c r="J913" s="31">
        <v>0.52380952400000003</v>
      </c>
      <c r="K913" s="31">
        <v>0</v>
      </c>
      <c r="L913" s="29">
        <f t="shared" si="14"/>
        <v>2.411</v>
      </c>
    </row>
    <row r="914" spans="1:12" x14ac:dyDescent="0.2">
      <c r="A914">
        <v>3022</v>
      </c>
      <c r="B914" s="43">
        <v>333</v>
      </c>
      <c r="C914" s="43">
        <v>333</v>
      </c>
      <c r="D914" s="43">
        <v>116</v>
      </c>
      <c r="E914" s="31">
        <v>0.34799999999999998</v>
      </c>
      <c r="F914" s="31">
        <v>0.38700000000000001</v>
      </c>
      <c r="G914" s="31">
        <v>0.23100000000000001</v>
      </c>
      <c r="H914" s="31">
        <v>0.27900000000000003</v>
      </c>
      <c r="I914" s="31">
        <v>6.9000000000000006E-2</v>
      </c>
      <c r="J914" s="31">
        <v>0.36024844700000003</v>
      </c>
      <c r="K914" s="31">
        <v>3.3000000000000002E-2</v>
      </c>
      <c r="L914" s="29">
        <f t="shared" si="14"/>
        <v>2.0289555325749742</v>
      </c>
    </row>
    <row r="915" spans="1:12" x14ac:dyDescent="0.2">
      <c r="A915">
        <v>5354</v>
      </c>
      <c r="B915" s="43">
        <v>81</v>
      </c>
      <c r="C915" s="43">
        <v>81</v>
      </c>
      <c r="D915" s="43">
        <v>17</v>
      </c>
      <c r="E915" s="31">
        <v>0.21</v>
      </c>
      <c r="F915" s="31">
        <v>0.49399999999999999</v>
      </c>
      <c r="G915" s="31">
        <v>0.222</v>
      </c>
      <c r="H915" s="31">
        <v>0.19800000000000001</v>
      </c>
      <c r="I915" s="31">
        <v>1.2E-2</v>
      </c>
      <c r="J915" s="31">
        <v>0.22666666699999999</v>
      </c>
      <c r="K915" s="31">
        <v>7.3999999999999996E-2</v>
      </c>
      <c r="L915" s="29">
        <f t="shared" si="14"/>
        <v>1.7062634989200864</v>
      </c>
    </row>
    <row r="916" spans="1:12" x14ac:dyDescent="0.2">
      <c r="A916">
        <v>2673</v>
      </c>
      <c r="B916" s="43">
        <v>244</v>
      </c>
      <c r="C916" s="43">
        <v>244</v>
      </c>
      <c r="D916" s="43">
        <v>102</v>
      </c>
      <c r="E916" s="31">
        <v>0.41799999999999998</v>
      </c>
      <c r="F916" s="31">
        <v>0.33200000000000002</v>
      </c>
      <c r="G916" s="31">
        <v>0.217</v>
      </c>
      <c r="H916" s="31">
        <v>0.29899999999999999</v>
      </c>
      <c r="I916" s="31">
        <v>0.11899999999999999</v>
      </c>
      <c r="J916" s="31">
        <v>0.43220339000000002</v>
      </c>
      <c r="K916" s="31">
        <v>3.3000000000000002E-2</v>
      </c>
      <c r="L916" s="29">
        <f t="shared" si="14"/>
        <v>2.2119958634953467</v>
      </c>
    </row>
    <row r="917" spans="1:12" x14ac:dyDescent="0.2">
      <c r="A917">
        <v>3091</v>
      </c>
      <c r="B917" s="43">
        <v>100</v>
      </c>
      <c r="C917" s="43">
        <v>100</v>
      </c>
      <c r="D917" s="43">
        <v>42</v>
      </c>
      <c r="E917" s="31">
        <v>0.42</v>
      </c>
      <c r="F917" s="31">
        <v>0.28000000000000003</v>
      </c>
      <c r="G917" s="31">
        <v>0.26</v>
      </c>
      <c r="H917" s="31">
        <v>0.3</v>
      </c>
      <c r="I917" s="31">
        <v>0.12</v>
      </c>
      <c r="J917" s="31">
        <v>0.4375</v>
      </c>
      <c r="K917" s="31">
        <v>0.04</v>
      </c>
      <c r="L917" s="29">
        <f t="shared" si="14"/>
        <v>2.270833333333333</v>
      </c>
    </row>
    <row r="918" spans="1:12" x14ac:dyDescent="0.2">
      <c r="A918">
        <v>2833</v>
      </c>
      <c r="B918" s="43">
        <v>70</v>
      </c>
      <c r="C918" s="43">
        <v>70</v>
      </c>
      <c r="D918" s="43">
        <v>17</v>
      </c>
      <c r="E918" s="31">
        <v>0.24299999999999999</v>
      </c>
      <c r="F918" s="31">
        <v>0.45700000000000002</v>
      </c>
      <c r="G918" s="31">
        <v>0.3</v>
      </c>
      <c r="H918" s="31">
        <v>0.14299999999999999</v>
      </c>
      <c r="I918" s="31">
        <v>0.1</v>
      </c>
      <c r="J918" s="31">
        <v>0.242857143</v>
      </c>
      <c r="K918" s="31">
        <v>0</v>
      </c>
      <c r="L918" s="29">
        <f t="shared" si="14"/>
        <v>1.8859999999999997</v>
      </c>
    </row>
    <row r="919" spans="1:12" x14ac:dyDescent="0.2">
      <c r="A919">
        <v>2969</v>
      </c>
      <c r="B919" s="43">
        <v>56</v>
      </c>
      <c r="C919" s="43">
        <v>56</v>
      </c>
      <c r="D919" s="43">
        <v>21</v>
      </c>
      <c r="E919" s="31">
        <v>0.375</v>
      </c>
      <c r="F919" s="31">
        <v>0.35699999999999998</v>
      </c>
      <c r="G919" s="31">
        <v>0.25</v>
      </c>
      <c r="H919" s="31">
        <v>0.28599999999999998</v>
      </c>
      <c r="I919" s="31">
        <v>8.8999999999999996E-2</v>
      </c>
      <c r="J919" s="31">
        <v>0.38181818200000001</v>
      </c>
      <c r="K919" s="31">
        <v>1.7999999999999999E-2</v>
      </c>
      <c r="L919" s="29">
        <f t="shared" si="14"/>
        <v>2.1089613034623214</v>
      </c>
    </row>
    <row r="920" spans="1:12" x14ac:dyDescent="0.2">
      <c r="A920">
        <v>3021</v>
      </c>
      <c r="B920" s="43">
        <v>68</v>
      </c>
      <c r="C920" s="43">
        <v>68</v>
      </c>
      <c r="D920" s="43">
        <v>14</v>
      </c>
      <c r="E920" s="31">
        <v>0.20599999999999999</v>
      </c>
      <c r="F920" s="31">
        <v>0.48499999999999999</v>
      </c>
      <c r="G920" s="31">
        <v>0.309</v>
      </c>
      <c r="H920" s="31">
        <v>0.16200000000000001</v>
      </c>
      <c r="I920" s="31">
        <v>4.3999999999999997E-2</v>
      </c>
      <c r="J920" s="31">
        <v>0.20588235299999999</v>
      </c>
      <c r="K920" s="31">
        <v>0</v>
      </c>
      <c r="L920" s="29">
        <f t="shared" si="14"/>
        <v>1.7649999999999999</v>
      </c>
    </row>
    <row r="921" spans="1:12" x14ac:dyDescent="0.2">
      <c r="A921">
        <v>3153</v>
      </c>
      <c r="B921" s="43">
        <v>62</v>
      </c>
      <c r="C921" s="43">
        <v>62</v>
      </c>
      <c r="D921" s="43">
        <v>16</v>
      </c>
      <c r="E921" s="31">
        <v>0.25800000000000001</v>
      </c>
      <c r="F921" s="31">
        <v>0.41899999999999998</v>
      </c>
      <c r="G921" s="31">
        <v>0.30599999999999999</v>
      </c>
      <c r="H921" s="31">
        <v>0.24199999999999999</v>
      </c>
      <c r="I921" s="31">
        <v>1.6E-2</v>
      </c>
      <c r="J921" s="31">
        <v>0.26229508200000001</v>
      </c>
      <c r="K921" s="31">
        <v>1.6E-2</v>
      </c>
      <c r="L921" s="29">
        <f t="shared" si="14"/>
        <v>1.850609756097561</v>
      </c>
    </row>
    <row r="922" spans="1:12" x14ac:dyDescent="0.2">
      <c r="A922">
        <v>2970</v>
      </c>
      <c r="B922" s="43">
        <v>33</v>
      </c>
      <c r="C922" s="43">
        <v>33</v>
      </c>
      <c r="D922" s="43">
        <v>14</v>
      </c>
      <c r="E922" s="31">
        <v>0.42399999999999999</v>
      </c>
      <c r="F922" s="31">
        <v>0.33300000000000002</v>
      </c>
      <c r="G922" s="31">
        <v>0.24199999999999999</v>
      </c>
      <c r="H922" s="31">
        <v>0.39400000000000002</v>
      </c>
      <c r="I922" s="31">
        <v>0.03</v>
      </c>
      <c r="J922" s="31">
        <v>0.42424242400000001</v>
      </c>
      <c r="K922" s="31">
        <v>0</v>
      </c>
      <c r="L922" s="29">
        <f t="shared" si="14"/>
        <v>2.1189999999999998</v>
      </c>
    </row>
    <row r="923" spans="1:12" x14ac:dyDescent="0.2">
      <c r="A923">
        <v>3215</v>
      </c>
      <c r="B923" s="43">
        <v>518</v>
      </c>
      <c r="C923" s="43">
        <v>518</v>
      </c>
      <c r="D923" s="43">
        <v>181</v>
      </c>
      <c r="E923" s="31">
        <v>0.34899999999999998</v>
      </c>
      <c r="F923" s="31">
        <v>0.29199999999999998</v>
      </c>
      <c r="G923" s="31">
        <v>0.17799999999999999</v>
      </c>
      <c r="H923" s="31">
        <v>0.28599999999999998</v>
      </c>
      <c r="I923" s="31">
        <v>6.4000000000000001E-2</v>
      </c>
      <c r="J923" s="31">
        <v>0.42688679200000001</v>
      </c>
      <c r="K923" s="31">
        <v>0.18099999999999999</v>
      </c>
      <c r="L923" s="29">
        <f t="shared" si="14"/>
        <v>2.1514041514041513</v>
      </c>
    </row>
    <row r="924" spans="1:12" x14ac:dyDescent="0.2">
      <c r="A924">
        <v>3779</v>
      </c>
      <c r="B924" s="43">
        <v>50</v>
      </c>
      <c r="C924" s="43">
        <v>50</v>
      </c>
      <c r="D924" s="43">
        <v>13</v>
      </c>
      <c r="E924" s="31">
        <v>0.26</v>
      </c>
      <c r="F924" s="31">
        <v>0.28000000000000003</v>
      </c>
      <c r="G924" s="31">
        <v>0.38</v>
      </c>
      <c r="H924" s="31">
        <v>0.2</v>
      </c>
      <c r="I924" s="31">
        <v>0.06</v>
      </c>
      <c r="J924" s="31">
        <v>0.28260869599999999</v>
      </c>
      <c r="K924" s="31">
        <v>0.08</v>
      </c>
      <c r="L924" s="29">
        <f t="shared" si="14"/>
        <v>2.0434782608695654</v>
      </c>
    </row>
    <row r="925" spans="1:12" x14ac:dyDescent="0.2">
      <c r="A925">
        <v>5251</v>
      </c>
      <c r="B925" s="43">
        <v>81</v>
      </c>
      <c r="C925" s="43">
        <v>81</v>
      </c>
      <c r="D925" s="43">
        <v>36</v>
      </c>
      <c r="E925" s="31">
        <v>0.44400000000000001</v>
      </c>
      <c r="F925" s="31">
        <v>0.21</v>
      </c>
      <c r="G925" s="31">
        <v>0.34599999999999997</v>
      </c>
      <c r="H925" s="31">
        <v>0.32100000000000001</v>
      </c>
      <c r="I925" s="31">
        <v>0.123</v>
      </c>
      <c r="J925" s="31">
        <v>0.44444444399999999</v>
      </c>
      <c r="K925" s="31">
        <v>0</v>
      </c>
      <c r="L925" s="29">
        <f t="shared" si="14"/>
        <v>2.3570000000000002</v>
      </c>
    </row>
    <row r="926" spans="1:12" x14ac:dyDescent="0.2">
      <c r="A926">
        <v>2832</v>
      </c>
      <c r="B926" s="43">
        <v>83</v>
      </c>
      <c r="C926" s="43">
        <v>83</v>
      </c>
      <c r="D926" s="43">
        <v>32</v>
      </c>
      <c r="E926" s="31">
        <v>0.38600000000000001</v>
      </c>
      <c r="F926" s="31">
        <v>0.33700000000000002</v>
      </c>
      <c r="G926" s="31">
        <v>0.253</v>
      </c>
      <c r="H926" s="31">
        <v>0.27700000000000002</v>
      </c>
      <c r="I926" s="31">
        <v>0.108</v>
      </c>
      <c r="J926" s="31">
        <v>0.395061728</v>
      </c>
      <c r="K926" s="31">
        <v>2.4E-2</v>
      </c>
      <c r="L926" s="29">
        <f t="shared" si="14"/>
        <v>2.1577868852459017</v>
      </c>
    </row>
    <row r="927" spans="1:12" x14ac:dyDescent="0.2">
      <c r="A927">
        <v>5173</v>
      </c>
      <c r="B927" s="43">
        <v>79</v>
      </c>
      <c r="C927" s="43">
        <v>79</v>
      </c>
      <c r="D927" s="43">
        <v>65</v>
      </c>
      <c r="E927" s="31">
        <v>0.82299999999999995</v>
      </c>
      <c r="F927" s="31">
        <v>2.5000000000000001E-2</v>
      </c>
      <c r="G927" s="31">
        <v>0.13900000000000001</v>
      </c>
      <c r="H927" s="31">
        <v>0.38</v>
      </c>
      <c r="I927" s="31">
        <v>0.443</v>
      </c>
      <c r="J927" s="31">
        <v>0.83333333300000001</v>
      </c>
      <c r="K927" s="31">
        <v>1.2999999999999999E-2</v>
      </c>
      <c r="L927" s="29">
        <f t="shared" si="14"/>
        <v>3.2573454913880444</v>
      </c>
    </row>
    <row r="928" spans="1:12" x14ac:dyDescent="0.2">
      <c r="A928">
        <v>2572</v>
      </c>
      <c r="E928" s="31">
        <v>0.33300000000000002</v>
      </c>
      <c r="F928" s="31">
        <v>0.33300000000000002</v>
      </c>
      <c r="G928" s="31">
        <v>0.33300000000000002</v>
      </c>
      <c r="H928" s="31">
        <v>0.25</v>
      </c>
      <c r="I928" s="31">
        <v>8.3000000000000004E-2</v>
      </c>
      <c r="J928" s="31">
        <v>0.33333333300000001</v>
      </c>
      <c r="K928" s="31">
        <v>0</v>
      </c>
      <c r="L928" s="29">
        <f t="shared" si="14"/>
        <v>2.081</v>
      </c>
    </row>
    <row r="929" spans="1:12" x14ac:dyDescent="0.2">
      <c r="A929">
        <v>3238</v>
      </c>
      <c r="B929" s="43">
        <v>77</v>
      </c>
      <c r="C929" s="43">
        <v>77</v>
      </c>
      <c r="D929" s="43">
        <v>39</v>
      </c>
      <c r="E929" s="31">
        <v>0.50600000000000001</v>
      </c>
      <c r="F929" s="31">
        <v>0.16900000000000001</v>
      </c>
      <c r="G929" s="31">
        <v>0.32500000000000001</v>
      </c>
      <c r="H929" s="31">
        <v>0.35099999999999998</v>
      </c>
      <c r="I929" s="31">
        <v>0.156</v>
      </c>
      <c r="J929" s="31">
        <v>0.50649350599999998</v>
      </c>
      <c r="K929" s="31">
        <v>0</v>
      </c>
      <c r="L929" s="29">
        <f t="shared" si="14"/>
        <v>2.496</v>
      </c>
    </row>
    <row r="930" spans="1:12" x14ac:dyDescent="0.2">
      <c r="A930">
        <v>2506</v>
      </c>
      <c r="B930" s="43">
        <v>74</v>
      </c>
      <c r="C930" s="43">
        <v>74</v>
      </c>
      <c r="D930" s="43">
        <v>7</v>
      </c>
      <c r="E930" s="31">
        <v>9.5000000000000001E-2</v>
      </c>
      <c r="F930" s="31">
        <v>0.70299999999999996</v>
      </c>
      <c r="G930" s="31">
        <v>0.189</v>
      </c>
      <c r="H930" s="31">
        <v>6.8000000000000005E-2</v>
      </c>
      <c r="I930" s="31">
        <v>2.7E-2</v>
      </c>
      <c r="J930" s="31">
        <v>9.5890410999999995E-2</v>
      </c>
      <c r="K930" s="31">
        <v>1.4E-2</v>
      </c>
      <c r="L930" s="29">
        <f t="shared" si="14"/>
        <v>1.4127789046653145</v>
      </c>
    </row>
    <row r="931" spans="1:12" x14ac:dyDescent="0.2">
      <c r="A931">
        <v>2389</v>
      </c>
      <c r="B931" s="43">
        <v>62</v>
      </c>
      <c r="C931" s="43">
        <v>62</v>
      </c>
      <c r="D931" s="43">
        <v>4</v>
      </c>
      <c r="E931" s="31">
        <v>6.5000000000000002E-2</v>
      </c>
      <c r="F931" s="31">
        <v>0.71</v>
      </c>
      <c r="G931" s="31">
        <v>0.21</v>
      </c>
      <c r="H931" s="31">
        <v>6.5000000000000002E-2</v>
      </c>
      <c r="I931" s="31">
        <v>0</v>
      </c>
      <c r="J931" s="31">
        <v>6.5573770000000003E-2</v>
      </c>
      <c r="K931" s="31">
        <v>1.6E-2</v>
      </c>
      <c r="L931" s="29">
        <f t="shared" si="14"/>
        <v>1.3465447154471544</v>
      </c>
    </row>
    <row r="932" spans="1:12" x14ac:dyDescent="0.2">
      <c r="A932">
        <v>2532</v>
      </c>
      <c r="B932" s="43">
        <v>62</v>
      </c>
      <c r="C932" s="43">
        <v>62</v>
      </c>
      <c r="D932" s="43">
        <v>13</v>
      </c>
      <c r="E932" s="31">
        <v>0.21</v>
      </c>
      <c r="F932" s="31">
        <v>0.40300000000000002</v>
      </c>
      <c r="G932" s="31">
        <v>0.25800000000000001</v>
      </c>
      <c r="H932" s="31">
        <v>0.21</v>
      </c>
      <c r="I932" s="31">
        <v>0</v>
      </c>
      <c r="J932" s="31">
        <v>0.24074074100000001</v>
      </c>
      <c r="K932" s="31">
        <v>0.129</v>
      </c>
      <c r="L932" s="29">
        <f t="shared" si="14"/>
        <v>1.7784156142365097</v>
      </c>
    </row>
    <row r="933" spans="1:12" x14ac:dyDescent="0.2">
      <c r="A933">
        <v>2585</v>
      </c>
      <c r="E933" s="31">
        <v>0.629</v>
      </c>
      <c r="F933" s="31">
        <v>0.22900000000000001</v>
      </c>
      <c r="G933" s="31">
        <v>0.14299999999999999</v>
      </c>
      <c r="H933" s="31">
        <v>0.28599999999999998</v>
      </c>
      <c r="I933" s="31">
        <v>0.34300000000000003</v>
      </c>
      <c r="J933" s="31">
        <v>0.62857142899999996</v>
      </c>
      <c r="K933" s="31">
        <v>0</v>
      </c>
      <c r="L933" s="29">
        <f t="shared" si="14"/>
        <v>2.7450000000000001</v>
      </c>
    </row>
    <row r="934" spans="1:12" x14ac:dyDescent="0.2">
      <c r="A934">
        <v>3365</v>
      </c>
      <c r="B934" s="43">
        <v>50</v>
      </c>
      <c r="C934" s="43">
        <v>50</v>
      </c>
      <c r="D934" s="43">
        <v>26</v>
      </c>
      <c r="E934" s="31">
        <v>0.52</v>
      </c>
      <c r="F934" s="31">
        <v>0.3</v>
      </c>
      <c r="G934" s="31">
        <v>0.18</v>
      </c>
      <c r="H934" s="31">
        <v>0.46</v>
      </c>
      <c r="I934" s="31">
        <v>0.06</v>
      </c>
      <c r="J934" s="31">
        <v>0.52</v>
      </c>
      <c r="K934" s="31">
        <v>0</v>
      </c>
      <c r="L934" s="29">
        <f t="shared" si="14"/>
        <v>2.2800000000000002</v>
      </c>
    </row>
    <row r="935" spans="1:12" x14ac:dyDescent="0.2">
      <c r="A935">
        <v>4533</v>
      </c>
      <c r="B935" s="43">
        <v>55</v>
      </c>
      <c r="C935" s="43">
        <v>55</v>
      </c>
      <c r="D935" s="43">
        <v>30</v>
      </c>
      <c r="E935" s="31">
        <v>0.54500000000000004</v>
      </c>
      <c r="F935" s="31">
        <v>0.23599999999999999</v>
      </c>
      <c r="G935" s="31">
        <v>0.218</v>
      </c>
      <c r="H935" s="31">
        <v>0.41799999999999998</v>
      </c>
      <c r="I935" s="31">
        <v>0.127</v>
      </c>
      <c r="J935" s="31">
        <v>0.54545454500000001</v>
      </c>
      <c r="K935" s="31">
        <v>0</v>
      </c>
      <c r="L935" s="29">
        <f t="shared" si="14"/>
        <v>2.4340000000000002</v>
      </c>
    </row>
    <row r="936" spans="1:12" x14ac:dyDescent="0.2">
      <c r="A936">
        <v>3003</v>
      </c>
      <c r="B936" s="43">
        <v>169</v>
      </c>
      <c r="C936" s="43">
        <v>169</v>
      </c>
      <c r="D936" s="43">
        <v>58</v>
      </c>
      <c r="E936" s="31">
        <v>0.34300000000000003</v>
      </c>
      <c r="F936" s="31">
        <v>0.34899999999999998</v>
      </c>
      <c r="G936" s="31">
        <v>0.28999999999999998</v>
      </c>
      <c r="H936" s="31">
        <v>0.23699999999999999</v>
      </c>
      <c r="I936" s="31">
        <v>0.107</v>
      </c>
      <c r="J936" s="31">
        <v>0.34939758999999998</v>
      </c>
      <c r="K936" s="31">
        <v>1.7999999999999999E-2</v>
      </c>
      <c r="L936" s="29">
        <f t="shared" si="14"/>
        <v>2.1059063136456211</v>
      </c>
    </row>
    <row r="937" spans="1:12" x14ac:dyDescent="0.2">
      <c r="A937">
        <v>2343</v>
      </c>
      <c r="B937" s="43">
        <v>95</v>
      </c>
      <c r="C937" s="43">
        <v>95</v>
      </c>
      <c r="D937" s="43">
        <v>42</v>
      </c>
      <c r="E937" s="31">
        <v>0.442</v>
      </c>
      <c r="F937" s="31">
        <v>0.24199999999999999</v>
      </c>
      <c r="G937" s="31">
        <v>0.158</v>
      </c>
      <c r="H937" s="31">
        <v>0.34699999999999998</v>
      </c>
      <c r="I937" s="31">
        <v>9.5000000000000001E-2</v>
      </c>
      <c r="J937" s="31">
        <v>0.52500000000000002</v>
      </c>
      <c r="K937" s="31">
        <v>0.158</v>
      </c>
      <c r="L937" s="29">
        <f t="shared" si="14"/>
        <v>2.3503562945368173</v>
      </c>
    </row>
    <row r="938" spans="1:12" x14ac:dyDescent="0.2">
      <c r="A938">
        <v>3459</v>
      </c>
      <c r="B938" s="43">
        <v>11</v>
      </c>
      <c r="C938" s="43">
        <v>11</v>
      </c>
      <c r="D938" s="43">
        <v>8</v>
      </c>
      <c r="E938" s="31">
        <v>0.72699999999999998</v>
      </c>
      <c r="F938" s="31">
        <v>0</v>
      </c>
      <c r="G938" s="31">
        <v>0.27300000000000002</v>
      </c>
      <c r="H938" s="31">
        <v>0.45500000000000002</v>
      </c>
      <c r="I938" s="31">
        <v>0.27300000000000002</v>
      </c>
      <c r="J938" s="31">
        <v>0.72727272700000001</v>
      </c>
      <c r="K938" s="31">
        <v>0</v>
      </c>
      <c r="L938" s="29">
        <f t="shared" si="14"/>
        <v>3.0030000000000001</v>
      </c>
    </row>
    <row r="939" spans="1:12" x14ac:dyDescent="0.2">
      <c r="A939">
        <v>4329</v>
      </c>
      <c r="B939" s="43">
        <v>88</v>
      </c>
      <c r="C939" s="43">
        <v>88</v>
      </c>
      <c r="D939" s="43">
        <v>30</v>
      </c>
      <c r="E939" s="31">
        <v>0.34100000000000003</v>
      </c>
      <c r="F939" s="31">
        <v>0.375</v>
      </c>
      <c r="G939" s="31">
        <v>0.28399999999999997</v>
      </c>
      <c r="H939" s="31">
        <v>0.27300000000000002</v>
      </c>
      <c r="I939" s="31">
        <v>6.8000000000000005E-2</v>
      </c>
      <c r="J939" s="31">
        <v>0.340909091</v>
      </c>
      <c r="K939" s="31">
        <v>0</v>
      </c>
      <c r="L939" s="29">
        <f t="shared" si="14"/>
        <v>2.0339999999999998</v>
      </c>
    </row>
    <row r="940" spans="1:12" x14ac:dyDescent="0.2">
      <c r="A940">
        <v>3183</v>
      </c>
      <c r="B940" s="43">
        <v>96</v>
      </c>
      <c r="C940" s="43">
        <v>96</v>
      </c>
      <c r="D940" s="43">
        <v>57</v>
      </c>
      <c r="E940" s="31">
        <v>0.59399999999999997</v>
      </c>
      <c r="F940" s="31">
        <v>0.26</v>
      </c>
      <c r="G940" s="31">
        <v>0.13500000000000001</v>
      </c>
      <c r="H940" s="31">
        <v>0.28100000000000003</v>
      </c>
      <c r="I940" s="31">
        <v>0.313</v>
      </c>
      <c r="J940" s="31">
        <v>0.6</v>
      </c>
      <c r="K940" s="31">
        <v>0.01</v>
      </c>
      <c r="L940" s="29">
        <f t="shared" si="14"/>
        <v>2.6515151515151514</v>
      </c>
    </row>
    <row r="941" spans="1:12" x14ac:dyDescent="0.2">
      <c r="A941">
        <v>3821</v>
      </c>
      <c r="B941" s="43">
        <v>217</v>
      </c>
      <c r="C941" s="43">
        <v>217</v>
      </c>
      <c r="D941" s="43">
        <v>77</v>
      </c>
      <c r="E941" s="31">
        <v>0.35499999999999998</v>
      </c>
      <c r="F941" s="31">
        <v>0.373</v>
      </c>
      <c r="G941" s="31">
        <v>0.24</v>
      </c>
      <c r="H941" s="31">
        <v>0.26300000000000001</v>
      </c>
      <c r="I941" s="31">
        <v>9.1999999999999998E-2</v>
      </c>
      <c r="J941" s="31">
        <v>0.366666667</v>
      </c>
      <c r="K941" s="31">
        <v>3.2000000000000001E-2</v>
      </c>
      <c r="L941" s="29">
        <f t="shared" si="14"/>
        <v>2.0764462809917354</v>
      </c>
    </row>
    <row r="942" spans="1:12" x14ac:dyDescent="0.2">
      <c r="A942">
        <v>2579</v>
      </c>
      <c r="B942" s="43">
        <v>55</v>
      </c>
      <c r="C942" s="43">
        <v>55</v>
      </c>
      <c r="D942" s="43">
        <v>17</v>
      </c>
      <c r="E942" s="31">
        <v>0.309</v>
      </c>
      <c r="F942" s="31">
        <v>0.4</v>
      </c>
      <c r="G942" s="31">
        <v>0.29099999999999998</v>
      </c>
      <c r="H942" s="31">
        <v>0.218</v>
      </c>
      <c r="I942" s="31">
        <v>9.0999999999999998E-2</v>
      </c>
      <c r="J942" s="31">
        <v>0.30909090900000002</v>
      </c>
      <c r="K942" s="31">
        <v>0</v>
      </c>
      <c r="L942" s="29">
        <f t="shared" si="14"/>
        <v>2</v>
      </c>
    </row>
    <row r="943" spans="1:12" x14ac:dyDescent="0.2">
      <c r="A943">
        <v>4013</v>
      </c>
      <c r="B943" s="43">
        <v>91</v>
      </c>
      <c r="C943" s="43">
        <v>91</v>
      </c>
      <c r="D943" s="43">
        <v>43</v>
      </c>
      <c r="E943" s="31">
        <v>0.47299999999999998</v>
      </c>
      <c r="F943" s="31">
        <v>0.24199999999999999</v>
      </c>
      <c r="G943" s="31">
        <v>0.27500000000000002</v>
      </c>
      <c r="H943" s="31">
        <v>0.35199999999999998</v>
      </c>
      <c r="I943" s="31">
        <v>0.121</v>
      </c>
      <c r="J943" s="31">
        <v>0.47777777799999999</v>
      </c>
      <c r="K943" s="31">
        <v>1.0999999999999999E-2</v>
      </c>
      <c r="L943" s="29">
        <f t="shared" si="14"/>
        <v>2.35793731041456</v>
      </c>
    </row>
    <row r="944" spans="1:12" x14ac:dyDescent="0.2">
      <c r="A944">
        <v>3001</v>
      </c>
      <c r="B944" s="43">
        <v>86</v>
      </c>
      <c r="C944" s="43">
        <v>86</v>
      </c>
      <c r="D944" s="43">
        <v>24</v>
      </c>
      <c r="E944" s="31">
        <v>0.27900000000000003</v>
      </c>
      <c r="F944" s="31">
        <v>0.46500000000000002</v>
      </c>
      <c r="G944" s="31">
        <v>0.25600000000000001</v>
      </c>
      <c r="H944" s="31">
        <v>0.19800000000000001</v>
      </c>
      <c r="I944" s="31">
        <v>8.1000000000000003E-2</v>
      </c>
      <c r="J944" s="31">
        <v>0.27906976700000002</v>
      </c>
      <c r="K944" s="31">
        <v>0</v>
      </c>
      <c r="L944" s="29">
        <f t="shared" si="14"/>
        <v>1.8950000000000002</v>
      </c>
    </row>
    <row r="945" spans="1:12" x14ac:dyDescent="0.2">
      <c r="A945">
        <v>4511</v>
      </c>
      <c r="B945" s="43">
        <v>226</v>
      </c>
      <c r="C945" s="43">
        <v>226</v>
      </c>
      <c r="D945" s="43">
        <v>93</v>
      </c>
      <c r="E945" s="31">
        <v>0.41199999999999998</v>
      </c>
      <c r="F945" s="31">
        <v>0.35799999999999998</v>
      </c>
      <c r="G945" s="31">
        <v>0.221</v>
      </c>
      <c r="H945" s="31">
        <v>0.248</v>
      </c>
      <c r="I945" s="31">
        <v>0.16400000000000001</v>
      </c>
      <c r="J945" s="31">
        <v>0.415178571</v>
      </c>
      <c r="K945" s="31">
        <v>8.9999999999999993E-3</v>
      </c>
      <c r="L945" s="29">
        <f t="shared" si="14"/>
        <v>2.2199798183652879</v>
      </c>
    </row>
    <row r="946" spans="1:12" x14ac:dyDescent="0.2">
      <c r="A946">
        <v>2295</v>
      </c>
      <c r="B946" s="43">
        <v>458</v>
      </c>
      <c r="C946" s="43">
        <v>458</v>
      </c>
      <c r="D946" s="43">
        <v>121</v>
      </c>
      <c r="E946" s="31">
        <v>0.26400000000000001</v>
      </c>
      <c r="F946" s="31">
        <v>0.29299999999999998</v>
      </c>
      <c r="G946" s="31">
        <v>0.17</v>
      </c>
      <c r="H946" s="31">
        <v>0.21199999999999999</v>
      </c>
      <c r="I946" s="31">
        <v>5.1999999999999998E-2</v>
      </c>
      <c r="J946" s="31">
        <v>0.36336336299999999</v>
      </c>
      <c r="K946" s="31">
        <v>0.27300000000000002</v>
      </c>
      <c r="L946" s="29">
        <f t="shared" si="14"/>
        <v>2.0316368638239339</v>
      </c>
    </row>
    <row r="947" spans="1:12" x14ac:dyDescent="0.2">
      <c r="A947">
        <v>1992</v>
      </c>
      <c r="B947" s="43">
        <v>79</v>
      </c>
      <c r="C947" s="43">
        <v>80</v>
      </c>
      <c r="D947" s="43">
        <v>44</v>
      </c>
      <c r="E947" s="31">
        <v>0.55000000000000004</v>
      </c>
      <c r="F947" s="31">
        <v>0.114</v>
      </c>
      <c r="G947" s="31">
        <v>0.215</v>
      </c>
      <c r="H947" s="31">
        <v>0.34200000000000003</v>
      </c>
      <c r="I947" s="31">
        <v>0.20300000000000001</v>
      </c>
      <c r="J947" s="31">
        <v>0.62318840600000003</v>
      </c>
      <c r="K947" s="31">
        <v>0.127</v>
      </c>
      <c r="L947" s="29">
        <f t="shared" si="14"/>
        <v>2.7285223367697595</v>
      </c>
    </row>
    <row r="948" spans="1:12" x14ac:dyDescent="0.2">
      <c r="A948">
        <v>2880</v>
      </c>
      <c r="B948" s="43">
        <v>82</v>
      </c>
      <c r="C948" s="43">
        <v>82</v>
      </c>
      <c r="D948" s="43">
        <v>31</v>
      </c>
      <c r="E948" s="31">
        <v>0.378</v>
      </c>
      <c r="F948" s="31">
        <v>0.378</v>
      </c>
      <c r="G948" s="31">
        <v>0.22</v>
      </c>
      <c r="H948" s="31">
        <v>0.28000000000000003</v>
      </c>
      <c r="I948" s="31">
        <v>9.8000000000000004E-2</v>
      </c>
      <c r="J948" s="31">
        <v>0.38750000000000001</v>
      </c>
      <c r="K948" s="31">
        <v>2.4E-2</v>
      </c>
      <c r="L948" s="29">
        <f t="shared" si="14"/>
        <v>2.1004098360655741</v>
      </c>
    </row>
    <row r="949" spans="1:12" x14ac:dyDescent="0.2">
      <c r="A949">
        <v>1986</v>
      </c>
      <c r="B949" s="43">
        <v>109</v>
      </c>
      <c r="C949" s="43">
        <v>109</v>
      </c>
      <c r="D949" s="43">
        <v>10</v>
      </c>
      <c r="E949" s="31">
        <v>9.1999999999999998E-2</v>
      </c>
      <c r="F949" s="31">
        <v>0.56899999999999995</v>
      </c>
      <c r="G949" s="31">
        <v>0.14699999999999999</v>
      </c>
      <c r="H949" s="31">
        <v>8.3000000000000004E-2</v>
      </c>
      <c r="I949" s="31">
        <v>8.9999999999999993E-3</v>
      </c>
      <c r="J949" s="31">
        <v>0.113636364</v>
      </c>
      <c r="K949" s="31">
        <v>0.193</v>
      </c>
      <c r="L949" s="29">
        <f t="shared" si="14"/>
        <v>1.4225526641883521</v>
      </c>
    </row>
    <row r="950" spans="1:12" x14ac:dyDescent="0.2">
      <c r="A950">
        <v>4247</v>
      </c>
      <c r="E950" s="31">
        <v>0.1</v>
      </c>
      <c r="F950" s="31">
        <v>0.42</v>
      </c>
      <c r="G950" s="31">
        <v>0.12</v>
      </c>
      <c r="H950" s="31">
        <v>0.1</v>
      </c>
      <c r="I950" s="31">
        <v>0</v>
      </c>
      <c r="J950" s="31">
        <v>0.15625</v>
      </c>
      <c r="K950" s="31">
        <v>0.36</v>
      </c>
      <c r="L950" s="29">
        <f t="shared" si="14"/>
        <v>1.5</v>
      </c>
    </row>
    <row r="951" spans="1:12" x14ac:dyDescent="0.2">
      <c r="A951">
        <v>4303</v>
      </c>
      <c r="B951" s="43">
        <v>122</v>
      </c>
      <c r="C951" s="43">
        <v>122</v>
      </c>
      <c r="D951" s="43">
        <v>44</v>
      </c>
      <c r="E951" s="31">
        <v>0.36099999999999999</v>
      </c>
      <c r="F951" s="31">
        <v>0.311</v>
      </c>
      <c r="G951" s="31">
        <v>0.30299999999999999</v>
      </c>
      <c r="H951" s="31">
        <v>0.30299999999999999</v>
      </c>
      <c r="I951" s="31">
        <v>5.7000000000000002E-2</v>
      </c>
      <c r="J951" s="31">
        <v>0.36974789899999999</v>
      </c>
      <c r="K951" s="31">
        <v>2.5000000000000001E-2</v>
      </c>
      <c r="L951" s="29">
        <f t="shared" si="14"/>
        <v>2.1066666666666669</v>
      </c>
    </row>
    <row r="952" spans="1:12" x14ac:dyDescent="0.2">
      <c r="A952">
        <v>4342</v>
      </c>
      <c r="B952" s="43">
        <v>97</v>
      </c>
      <c r="C952" s="43">
        <v>97</v>
      </c>
      <c r="D952" s="43">
        <v>61</v>
      </c>
      <c r="E952" s="31">
        <v>0.629</v>
      </c>
      <c r="F952" s="31">
        <v>0.16500000000000001</v>
      </c>
      <c r="G952" s="31">
        <v>0.20599999999999999</v>
      </c>
      <c r="H952" s="31">
        <v>0.41199999999999998</v>
      </c>
      <c r="I952" s="31">
        <v>0.216</v>
      </c>
      <c r="J952" s="31">
        <v>0.62886597899999996</v>
      </c>
      <c r="K952" s="31">
        <v>0</v>
      </c>
      <c r="L952" s="29">
        <f t="shared" si="14"/>
        <v>2.677</v>
      </c>
    </row>
    <row r="953" spans="1:12" x14ac:dyDescent="0.2">
      <c r="A953">
        <v>4304</v>
      </c>
      <c r="B953" s="43">
        <v>100</v>
      </c>
      <c r="C953" s="43">
        <v>100</v>
      </c>
      <c r="D953" s="43">
        <v>39</v>
      </c>
      <c r="E953" s="31">
        <v>0.39</v>
      </c>
      <c r="F953" s="31">
        <v>0.43</v>
      </c>
      <c r="G953" s="31">
        <v>0.18</v>
      </c>
      <c r="H953" s="31">
        <v>0.28000000000000003</v>
      </c>
      <c r="I953" s="31">
        <v>0.11</v>
      </c>
      <c r="J953" s="31">
        <v>0.39</v>
      </c>
      <c r="K953" s="31">
        <v>0</v>
      </c>
      <c r="L953" s="29">
        <f t="shared" si="14"/>
        <v>2.0700000000000003</v>
      </c>
    </row>
    <row r="954" spans="1:12" x14ac:dyDescent="0.2">
      <c r="A954">
        <v>4469</v>
      </c>
      <c r="B954" s="43">
        <v>102</v>
      </c>
      <c r="C954" s="43">
        <v>102</v>
      </c>
      <c r="D954" s="43">
        <v>75</v>
      </c>
      <c r="E954" s="31">
        <v>0.73499999999999999</v>
      </c>
      <c r="F954" s="31">
        <v>7.8E-2</v>
      </c>
      <c r="G954" s="31">
        <v>0.17599999999999999</v>
      </c>
      <c r="H954" s="31">
        <v>0.42199999999999999</v>
      </c>
      <c r="I954" s="31">
        <v>0.314</v>
      </c>
      <c r="J954" s="31">
        <v>0.74257425700000002</v>
      </c>
      <c r="K954" s="31">
        <v>0.01</v>
      </c>
      <c r="L954" s="29">
        <f t="shared" si="14"/>
        <v>2.9818181818181819</v>
      </c>
    </row>
    <row r="955" spans="1:12" x14ac:dyDescent="0.2">
      <c r="A955">
        <v>4231</v>
      </c>
      <c r="B955" s="43">
        <v>306</v>
      </c>
      <c r="C955" s="43">
        <v>306</v>
      </c>
      <c r="D955" s="43">
        <v>138</v>
      </c>
      <c r="E955" s="31">
        <v>0.45100000000000001</v>
      </c>
      <c r="F955" s="31">
        <v>0.28799999999999998</v>
      </c>
      <c r="G955" s="31">
        <v>0.255</v>
      </c>
      <c r="H955" s="31">
        <v>0.23899999999999999</v>
      </c>
      <c r="I955" s="31">
        <v>0.21199999999999999</v>
      </c>
      <c r="J955" s="31">
        <v>0.45394736800000002</v>
      </c>
      <c r="K955" s="31">
        <v>7.0000000000000001E-3</v>
      </c>
      <c r="L955" s="29">
        <f t="shared" si="14"/>
        <v>2.379657603222558</v>
      </c>
    </row>
    <row r="956" spans="1:12" x14ac:dyDescent="0.2">
      <c r="A956">
        <v>2886</v>
      </c>
      <c r="B956" s="43">
        <v>108</v>
      </c>
      <c r="C956" s="43">
        <v>108</v>
      </c>
      <c r="D956" s="43">
        <v>52</v>
      </c>
      <c r="E956" s="31">
        <v>0.48099999999999998</v>
      </c>
      <c r="F956" s="31">
        <v>0.26900000000000002</v>
      </c>
      <c r="G956" s="31">
        <v>0.24099999999999999</v>
      </c>
      <c r="H956" s="31">
        <v>0.34300000000000003</v>
      </c>
      <c r="I956" s="31">
        <v>0.13900000000000001</v>
      </c>
      <c r="J956" s="31">
        <v>0.485981308</v>
      </c>
      <c r="K956" s="31">
        <v>8.9999999999999993E-3</v>
      </c>
      <c r="L956" s="29">
        <f t="shared" si="14"/>
        <v>2.3572149344096873</v>
      </c>
    </row>
    <row r="957" spans="1:12" x14ac:dyDescent="0.2">
      <c r="A957">
        <v>4430</v>
      </c>
      <c r="B957" s="43">
        <v>250</v>
      </c>
      <c r="C957" s="43">
        <v>250</v>
      </c>
      <c r="D957" s="43">
        <v>178</v>
      </c>
      <c r="E957" s="31">
        <v>0.71199999999999997</v>
      </c>
      <c r="F957" s="31">
        <v>0.104</v>
      </c>
      <c r="G957" s="31">
        <v>0.156</v>
      </c>
      <c r="H957" s="31">
        <v>0.27200000000000002</v>
      </c>
      <c r="I957" s="31">
        <v>0.44</v>
      </c>
      <c r="J957" s="31">
        <v>0.73251028799999995</v>
      </c>
      <c r="K957" s="31">
        <v>2.8000000000000001E-2</v>
      </c>
      <c r="L957" s="29">
        <f t="shared" si="14"/>
        <v>3.0781893004115228</v>
      </c>
    </row>
    <row r="958" spans="1:12" x14ac:dyDescent="0.2">
      <c r="A958">
        <v>4344</v>
      </c>
      <c r="B958" s="43">
        <v>98</v>
      </c>
      <c r="C958" s="43">
        <v>98</v>
      </c>
      <c r="D958" s="43">
        <v>25</v>
      </c>
      <c r="E958" s="31">
        <v>0.255</v>
      </c>
      <c r="F958" s="31">
        <v>0.54100000000000004</v>
      </c>
      <c r="G958" s="31">
        <v>0.19400000000000001</v>
      </c>
      <c r="H958" s="31">
        <v>0.184</v>
      </c>
      <c r="I958" s="31">
        <v>7.0999999999999994E-2</v>
      </c>
      <c r="J958" s="31">
        <v>0.25773195900000001</v>
      </c>
      <c r="K958" s="31">
        <v>0.01</v>
      </c>
      <c r="L958" s="29">
        <f t="shared" si="14"/>
        <v>1.7828282828282829</v>
      </c>
    </row>
    <row r="959" spans="1:12" x14ac:dyDescent="0.2">
      <c r="A959">
        <v>4433</v>
      </c>
      <c r="B959" s="43">
        <v>479</v>
      </c>
      <c r="C959" s="43">
        <v>479</v>
      </c>
      <c r="D959" s="43">
        <v>338</v>
      </c>
      <c r="E959" s="31">
        <v>0.70599999999999996</v>
      </c>
      <c r="F959" s="31">
        <v>9.1999999999999998E-2</v>
      </c>
      <c r="G959" s="31">
        <v>0.11899999999999999</v>
      </c>
      <c r="H959" s="31">
        <v>0.38400000000000001</v>
      </c>
      <c r="I959" s="31">
        <v>0.32200000000000001</v>
      </c>
      <c r="J959" s="31">
        <v>0.76993166300000004</v>
      </c>
      <c r="K959" s="31">
        <v>8.4000000000000005E-2</v>
      </c>
      <c r="L959" s="29">
        <f t="shared" si="14"/>
        <v>3.0240174672489086</v>
      </c>
    </row>
    <row r="960" spans="1:12" x14ac:dyDescent="0.2">
      <c r="A960">
        <v>5450</v>
      </c>
      <c r="B960" s="43">
        <v>111</v>
      </c>
      <c r="C960" s="43">
        <v>111</v>
      </c>
      <c r="D960" s="43">
        <v>39</v>
      </c>
      <c r="E960" s="31">
        <v>0.35099999999999998</v>
      </c>
      <c r="F960" s="31">
        <v>0.33300000000000002</v>
      </c>
      <c r="G960" s="31">
        <v>0.30599999999999999</v>
      </c>
      <c r="H960" s="31">
        <v>0.216</v>
      </c>
      <c r="I960" s="31">
        <v>0.13500000000000001</v>
      </c>
      <c r="J960" s="31">
        <v>0.35454545500000001</v>
      </c>
      <c r="K960" s="31">
        <v>8.9999999999999993E-3</v>
      </c>
      <c r="L960" s="29">
        <f t="shared" si="14"/>
        <v>2.1523713420787085</v>
      </c>
    </row>
    <row r="961" spans="1:12" x14ac:dyDescent="0.2">
      <c r="A961">
        <v>3688</v>
      </c>
      <c r="B961" s="43">
        <v>507</v>
      </c>
      <c r="C961" s="43">
        <v>507</v>
      </c>
      <c r="D961" s="43">
        <v>210</v>
      </c>
      <c r="E961" s="31">
        <v>0.41399999999999998</v>
      </c>
      <c r="F961" s="31">
        <v>0.20499999999999999</v>
      </c>
      <c r="G961" s="31">
        <v>0.24299999999999999</v>
      </c>
      <c r="H961" s="31">
        <v>0.32</v>
      </c>
      <c r="I961" s="31">
        <v>9.5000000000000001E-2</v>
      </c>
      <c r="J961" s="31">
        <v>0.48054919899999998</v>
      </c>
      <c r="K961" s="31">
        <v>0.13800000000000001</v>
      </c>
      <c r="L961" s="29">
        <f t="shared" si="14"/>
        <v>2.3561484918793498</v>
      </c>
    </row>
    <row r="962" spans="1:12" x14ac:dyDescent="0.2">
      <c r="A962">
        <v>4164</v>
      </c>
      <c r="B962" s="43">
        <v>132</v>
      </c>
      <c r="C962" s="43">
        <v>132</v>
      </c>
      <c r="D962" s="43">
        <v>91</v>
      </c>
      <c r="E962" s="31">
        <v>0.68899999999999995</v>
      </c>
      <c r="F962" s="31">
        <v>0.14399999999999999</v>
      </c>
      <c r="G962" s="31">
        <v>0.159</v>
      </c>
      <c r="H962" s="31">
        <v>0.25</v>
      </c>
      <c r="I962" s="31">
        <v>0.439</v>
      </c>
      <c r="J962" s="31">
        <v>0.69465648899999999</v>
      </c>
      <c r="K962" s="31">
        <v>8.0000000000000002E-3</v>
      </c>
      <c r="L962" s="29">
        <f t="shared" si="14"/>
        <v>2.9919354838709675</v>
      </c>
    </row>
    <row r="963" spans="1:12" x14ac:dyDescent="0.2">
      <c r="A963">
        <v>4583</v>
      </c>
      <c r="B963" s="43">
        <v>107</v>
      </c>
      <c r="C963" s="43">
        <v>107</v>
      </c>
      <c r="D963" s="43">
        <v>38</v>
      </c>
      <c r="E963" s="31">
        <v>0.35499999999999998</v>
      </c>
      <c r="F963" s="31">
        <v>0.28000000000000003</v>
      </c>
      <c r="G963" s="31">
        <v>0.34599999999999997</v>
      </c>
      <c r="H963" s="31">
        <v>0.24299999999999999</v>
      </c>
      <c r="I963" s="31">
        <v>0.112</v>
      </c>
      <c r="J963" s="31">
        <v>0.36190476199999999</v>
      </c>
      <c r="K963" s="31">
        <v>1.9E-2</v>
      </c>
      <c r="L963" s="29">
        <f t="shared" ref="L963:L1026" si="15">(F963+2*G963+3*H963+4*I963)/(1-K963)</f>
        <v>2.1906218144750254</v>
      </c>
    </row>
    <row r="964" spans="1:12" x14ac:dyDescent="0.2">
      <c r="A964">
        <v>3121</v>
      </c>
      <c r="B964" s="43">
        <v>126</v>
      </c>
      <c r="C964" s="43">
        <v>126</v>
      </c>
      <c r="D964" s="43">
        <v>37</v>
      </c>
      <c r="E964" s="31">
        <v>0.29399999999999998</v>
      </c>
      <c r="F964" s="31">
        <v>0.41299999999999998</v>
      </c>
      <c r="G964" s="31">
        <v>0.29399999999999998</v>
      </c>
      <c r="H964" s="31">
        <v>0.23799999999999999</v>
      </c>
      <c r="I964" s="31">
        <v>5.6000000000000001E-2</v>
      </c>
      <c r="J964" s="31">
        <v>0.29365079399999999</v>
      </c>
      <c r="K964" s="31">
        <v>0</v>
      </c>
      <c r="L964" s="29">
        <f t="shared" si="15"/>
        <v>1.9389999999999998</v>
      </c>
    </row>
    <row r="965" spans="1:12" x14ac:dyDescent="0.2">
      <c r="A965">
        <v>3120</v>
      </c>
      <c r="B965" s="43">
        <v>295</v>
      </c>
      <c r="C965" s="43">
        <v>295</v>
      </c>
      <c r="D965" s="43">
        <v>164</v>
      </c>
      <c r="E965" s="31">
        <v>0.55600000000000005</v>
      </c>
      <c r="F965" s="31">
        <v>0.24099999999999999</v>
      </c>
      <c r="G965" s="31">
        <v>0.17299999999999999</v>
      </c>
      <c r="H965" s="31">
        <v>0.247</v>
      </c>
      <c r="I965" s="31">
        <v>0.308</v>
      </c>
      <c r="J965" s="31">
        <v>0.57342657299999999</v>
      </c>
      <c r="K965" s="31">
        <v>3.1E-2</v>
      </c>
      <c r="L965" s="29">
        <f t="shared" si="15"/>
        <v>2.6418988648090811</v>
      </c>
    </row>
    <row r="966" spans="1:12" x14ac:dyDescent="0.2">
      <c r="A966">
        <v>4165</v>
      </c>
      <c r="B966" s="43">
        <v>68</v>
      </c>
      <c r="C966" s="43">
        <v>68</v>
      </c>
      <c r="D966" s="43">
        <v>36</v>
      </c>
      <c r="E966" s="31">
        <v>0.52900000000000003</v>
      </c>
      <c r="F966" s="31">
        <v>0.13200000000000001</v>
      </c>
      <c r="G966" s="31">
        <v>0.32400000000000001</v>
      </c>
      <c r="H966" s="31">
        <v>0.26500000000000001</v>
      </c>
      <c r="I966" s="31">
        <v>0.26500000000000001</v>
      </c>
      <c r="J966" s="31">
        <v>0.53731343300000001</v>
      </c>
      <c r="K966" s="31">
        <v>1.4999999999999999E-2</v>
      </c>
      <c r="L966" s="29">
        <f t="shared" si="15"/>
        <v>2.6751269035532999</v>
      </c>
    </row>
    <row r="967" spans="1:12" x14ac:dyDescent="0.2">
      <c r="A967">
        <v>3687</v>
      </c>
      <c r="B967" s="43">
        <v>64</v>
      </c>
      <c r="C967" s="43">
        <v>64</v>
      </c>
      <c r="D967" s="43">
        <v>37</v>
      </c>
      <c r="E967" s="31">
        <v>0.57799999999999996</v>
      </c>
      <c r="F967" s="31">
        <v>0.219</v>
      </c>
      <c r="G967" s="31">
        <v>0.20300000000000001</v>
      </c>
      <c r="H967" s="31">
        <v>0.42199999999999999</v>
      </c>
      <c r="I967" s="31">
        <v>0.156</v>
      </c>
      <c r="J967" s="31">
        <v>0.578125</v>
      </c>
      <c r="K967" s="31">
        <v>0</v>
      </c>
      <c r="L967" s="29">
        <f t="shared" si="15"/>
        <v>2.5150000000000001</v>
      </c>
    </row>
    <row r="968" spans="1:12" x14ac:dyDescent="0.2">
      <c r="A968">
        <v>4425</v>
      </c>
      <c r="B968" s="43">
        <v>289</v>
      </c>
      <c r="C968" s="43">
        <v>289</v>
      </c>
      <c r="D968" s="43">
        <v>102</v>
      </c>
      <c r="E968" s="31">
        <v>0.35299999999999998</v>
      </c>
      <c r="F968" s="31">
        <v>0.377</v>
      </c>
      <c r="G968" s="31">
        <v>0.26</v>
      </c>
      <c r="H968" s="31">
        <v>0.26600000000000001</v>
      </c>
      <c r="I968" s="31">
        <v>8.6999999999999994E-2</v>
      </c>
      <c r="J968" s="31">
        <v>0.35664335699999999</v>
      </c>
      <c r="K968" s="31">
        <v>0.01</v>
      </c>
      <c r="L968" s="29">
        <f t="shared" si="15"/>
        <v>2.0636363636363639</v>
      </c>
    </row>
    <row r="969" spans="1:12" x14ac:dyDescent="0.2">
      <c r="A969">
        <v>2591</v>
      </c>
      <c r="B969" s="43">
        <v>107</v>
      </c>
      <c r="C969" s="43">
        <v>107</v>
      </c>
      <c r="D969" s="43">
        <v>43</v>
      </c>
      <c r="E969" s="31">
        <v>0.40200000000000002</v>
      </c>
      <c r="F969" s="31">
        <v>0.224</v>
      </c>
      <c r="G969" s="31">
        <v>0.215</v>
      </c>
      <c r="H969" s="31">
        <v>0.374</v>
      </c>
      <c r="I969" s="31">
        <v>2.8000000000000001E-2</v>
      </c>
      <c r="J969" s="31">
        <v>0.47777777799999999</v>
      </c>
      <c r="K969" s="31">
        <v>0.159</v>
      </c>
      <c r="L969" s="29">
        <f t="shared" si="15"/>
        <v>2.2449464922711058</v>
      </c>
    </row>
    <row r="970" spans="1:12" x14ac:dyDescent="0.2">
      <c r="A970">
        <v>2898</v>
      </c>
      <c r="B970" s="43">
        <v>201</v>
      </c>
      <c r="C970" s="43">
        <v>201</v>
      </c>
      <c r="D970" s="43">
        <v>98</v>
      </c>
      <c r="E970" s="31">
        <v>0.48799999999999999</v>
      </c>
      <c r="F970" s="31">
        <v>0.219</v>
      </c>
      <c r="G970" s="31">
        <v>0.254</v>
      </c>
      <c r="H970" s="31">
        <v>0.29899999999999999</v>
      </c>
      <c r="I970" s="31">
        <v>0.189</v>
      </c>
      <c r="J970" s="31">
        <v>0.50777202099999996</v>
      </c>
      <c r="K970" s="31">
        <v>0.04</v>
      </c>
      <c r="L970" s="29">
        <f t="shared" si="15"/>
        <v>2.4791666666666665</v>
      </c>
    </row>
    <row r="971" spans="1:12" x14ac:dyDescent="0.2">
      <c r="A971">
        <v>3288</v>
      </c>
      <c r="B971" s="43">
        <v>69</v>
      </c>
      <c r="C971" s="43">
        <v>69</v>
      </c>
      <c r="D971" s="43">
        <v>38</v>
      </c>
      <c r="E971" s="31">
        <v>0.55100000000000005</v>
      </c>
      <c r="F971" s="31">
        <v>0.188</v>
      </c>
      <c r="G971" s="31">
        <v>0.26100000000000001</v>
      </c>
      <c r="H971" s="31">
        <v>0.36199999999999999</v>
      </c>
      <c r="I971" s="31">
        <v>0.188</v>
      </c>
      <c r="J971" s="31">
        <v>0.55072463800000004</v>
      </c>
      <c r="K971" s="31">
        <v>0</v>
      </c>
      <c r="L971" s="29">
        <f t="shared" si="15"/>
        <v>2.548</v>
      </c>
    </row>
    <row r="972" spans="1:12" x14ac:dyDescent="0.2">
      <c r="A972">
        <v>2273</v>
      </c>
      <c r="B972" s="43">
        <v>128</v>
      </c>
      <c r="C972" s="43">
        <v>128</v>
      </c>
      <c r="D972" s="43">
        <v>71</v>
      </c>
      <c r="E972" s="31">
        <v>0.55500000000000005</v>
      </c>
      <c r="F972" s="31">
        <v>0.17199999999999999</v>
      </c>
      <c r="G972" s="31">
        <v>0.21099999999999999</v>
      </c>
      <c r="H972" s="31">
        <v>0.44500000000000001</v>
      </c>
      <c r="I972" s="31">
        <v>0.109</v>
      </c>
      <c r="J972" s="31">
        <v>0.59166666700000003</v>
      </c>
      <c r="K972" s="31">
        <v>6.3E-2</v>
      </c>
      <c r="L972" s="29">
        <f t="shared" si="15"/>
        <v>2.5240128068303092</v>
      </c>
    </row>
    <row r="973" spans="1:12" x14ac:dyDescent="0.2">
      <c r="A973">
        <v>2868</v>
      </c>
      <c r="B973" s="43">
        <v>33</v>
      </c>
      <c r="C973" s="43">
        <v>33</v>
      </c>
      <c r="D973" s="43">
        <v>17</v>
      </c>
      <c r="E973" s="31">
        <v>0.51500000000000001</v>
      </c>
      <c r="F973" s="31">
        <v>0.152</v>
      </c>
      <c r="G973" s="31">
        <v>0.30299999999999999</v>
      </c>
      <c r="H973" s="31">
        <v>0.42399999999999999</v>
      </c>
      <c r="I973" s="31">
        <v>9.0999999999999998E-2</v>
      </c>
      <c r="J973" s="31">
        <v>0.53125</v>
      </c>
      <c r="K973" s="31">
        <v>0.03</v>
      </c>
      <c r="L973" s="29">
        <f t="shared" si="15"/>
        <v>2.4680412371134022</v>
      </c>
    </row>
    <row r="974" spans="1:12" x14ac:dyDescent="0.2">
      <c r="A974">
        <v>3295</v>
      </c>
      <c r="B974" s="43">
        <v>49</v>
      </c>
      <c r="C974" s="43">
        <v>49</v>
      </c>
      <c r="D974" s="43">
        <v>25</v>
      </c>
      <c r="E974" s="31">
        <v>0.51</v>
      </c>
      <c r="F974" s="31">
        <v>0.16300000000000001</v>
      </c>
      <c r="G974" s="31">
        <v>0.26500000000000001</v>
      </c>
      <c r="H974" s="31">
        <v>0.34699999999999998</v>
      </c>
      <c r="I974" s="31">
        <v>0.16300000000000001</v>
      </c>
      <c r="J974" s="31">
        <v>0.54347826099999996</v>
      </c>
      <c r="K974" s="31">
        <v>6.0999999999999999E-2</v>
      </c>
      <c r="L974" s="29">
        <f t="shared" si="15"/>
        <v>2.5410010649627264</v>
      </c>
    </row>
    <row r="975" spans="1:12" x14ac:dyDescent="0.2">
      <c r="A975">
        <v>2518</v>
      </c>
      <c r="B975" s="43">
        <v>83</v>
      </c>
      <c r="C975" s="43">
        <v>83</v>
      </c>
      <c r="D975" s="43">
        <v>51</v>
      </c>
      <c r="E975" s="31">
        <v>0.61399999999999999</v>
      </c>
      <c r="F975" s="31">
        <v>0.22900000000000001</v>
      </c>
      <c r="G975" s="31">
        <v>0.157</v>
      </c>
      <c r="H975" s="31">
        <v>0.48199999999999998</v>
      </c>
      <c r="I975" s="31">
        <v>0.13300000000000001</v>
      </c>
      <c r="J975" s="31">
        <v>0.61445783099999995</v>
      </c>
      <c r="K975" s="31">
        <v>0</v>
      </c>
      <c r="L975" s="29">
        <f t="shared" si="15"/>
        <v>2.5209999999999999</v>
      </c>
    </row>
    <row r="976" spans="1:12" x14ac:dyDescent="0.2">
      <c r="A976">
        <v>5118</v>
      </c>
      <c r="B976" s="43">
        <v>13</v>
      </c>
      <c r="C976" s="43">
        <v>13</v>
      </c>
      <c r="D976" s="43">
        <v>2</v>
      </c>
      <c r="E976" s="31">
        <v>0.154</v>
      </c>
      <c r="F976" s="31">
        <v>0.38500000000000001</v>
      </c>
      <c r="G976" s="31">
        <v>0.23100000000000001</v>
      </c>
      <c r="H976" s="31">
        <v>0.154</v>
      </c>
      <c r="I976" s="31">
        <v>0</v>
      </c>
      <c r="J976" s="31">
        <v>0.2</v>
      </c>
      <c r="K976" s="31">
        <v>0.23100000000000001</v>
      </c>
      <c r="L976" s="29">
        <f t="shared" si="15"/>
        <v>1.7022106631989595</v>
      </c>
    </row>
    <row r="977" spans="1:12" x14ac:dyDescent="0.2">
      <c r="A977">
        <v>3968</v>
      </c>
      <c r="B977" s="43">
        <v>164</v>
      </c>
      <c r="C977" s="43">
        <v>164</v>
      </c>
      <c r="D977" s="43">
        <v>81</v>
      </c>
      <c r="E977" s="31">
        <v>0.49399999999999999</v>
      </c>
      <c r="F977" s="31">
        <v>0.28000000000000003</v>
      </c>
      <c r="G977" s="31">
        <v>0.21299999999999999</v>
      </c>
      <c r="H977" s="31">
        <v>0.34799999999999998</v>
      </c>
      <c r="I977" s="31">
        <v>0.14599999999999999</v>
      </c>
      <c r="J977" s="31">
        <v>0.5</v>
      </c>
      <c r="K977" s="31">
        <v>1.2E-2</v>
      </c>
      <c r="L977" s="29">
        <f t="shared" si="15"/>
        <v>2.3623481781376521</v>
      </c>
    </row>
    <row r="978" spans="1:12" x14ac:dyDescent="0.2">
      <c r="A978">
        <v>4036</v>
      </c>
      <c r="B978" s="43">
        <v>82</v>
      </c>
      <c r="C978" s="43">
        <v>82</v>
      </c>
      <c r="D978" s="43">
        <v>44</v>
      </c>
      <c r="E978" s="31">
        <v>0.53700000000000003</v>
      </c>
      <c r="F978" s="31">
        <v>0.17100000000000001</v>
      </c>
      <c r="G978" s="31">
        <v>0.29299999999999998</v>
      </c>
      <c r="H978" s="31">
        <v>0.42699999999999999</v>
      </c>
      <c r="I978" s="31">
        <v>0.11</v>
      </c>
      <c r="J978" s="31">
        <v>0.53658536599999995</v>
      </c>
      <c r="K978" s="31">
        <v>0</v>
      </c>
      <c r="L978" s="29">
        <f t="shared" si="15"/>
        <v>2.4779999999999998</v>
      </c>
    </row>
    <row r="979" spans="1:12" x14ac:dyDescent="0.2">
      <c r="A979">
        <v>4333</v>
      </c>
      <c r="B979" s="43">
        <v>114</v>
      </c>
      <c r="C979" s="43">
        <v>114</v>
      </c>
      <c r="D979" s="43">
        <v>75</v>
      </c>
      <c r="E979" s="31">
        <v>0.65800000000000003</v>
      </c>
      <c r="F979" s="31">
        <v>0.114</v>
      </c>
      <c r="G979" s="31">
        <v>0.158</v>
      </c>
      <c r="H979" s="31">
        <v>0.49099999999999999</v>
      </c>
      <c r="I979" s="31">
        <v>0.16700000000000001</v>
      </c>
      <c r="J979" s="31">
        <v>0.70754717</v>
      </c>
      <c r="K979" s="31">
        <v>7.0000000000000007E-2</v>
      </c>
      <c r="L979" s="29">
        <f t="shared" si="15"/>
        <v>2.7645161290322577</v>
      </c>
    </row>
    <row r="980" spans="1:12" x14ac:dyDescent="0.2">
      <c r="A980">
        <v>4521</v>
      </c>
      <c r="B980" s="43">
        <v>99</v>
      </c>
      <c r="C980" s="43">
        <v>99</v>
      </c>
      <c r="D980" s="43">
        <v>76</v>
      </c>
      <c r="E980" s="31">
        <v>0.76800000000000002</v>
      </c>
      <c r="F980" s="31">
        <v>8.1000000000000003E-2</v>
      </c>
      <c r="G980" s="31">
        <v>0.14099999999999999</v>
      </c>
      <c r="H980" s="31">
        <v>0.33300000000000002</v>
      </c>
      <c r="I980" s="31">
        <v>0.434</v>
      </c>
      <c r="J980" s="31">
        <v>0.77551020400000004</v>
      </c>
      <c r="K980" s="31">
        <v>0.01</v>
      </c>
      <c r="L980" s="29">
        <f t="shared" si="15"/>
        <v>3.1292929292929292</v>
      </c>
    </row>
    <row r="981" spans="1:12" x14ac:dyDescent="0.2">
      <c r="A981">
        <v>2341</v>
      </c>
      <c r="B981" s="43">
        <v>28</v>
      </c>
      <c r="C981" s="43">
        <v>28</v>
      </c>
      <c r="D981" s="43">
        <v>13</v>
      </c>
      <c r="E981" s="31">
        <v>0.46400000000000002</v>
      </c>
      <c r="F981" s="31">
        <v>0.17899999999999999</v>
      </c>
      <c r="G981" s="31">
        <v>0.35699999999999998</v>
      </c>
      <c r="H981" s="31">
        <v>0.35699999999999998</v>
      </c>
      <c r="I981" s="31">
        <v>0.107</v>
      </c>
      <c r="J981" s="31">
        <v>0.46428571400000002</v>
      </c>
      <c r="K981" s="31">
        <v>0</v>
      </c>
      <c r="L981" s="29">
        <f t="shared" si="15"/>
        <v>2.3919999999999999</v>
      </c>
    </row>
    <row r="982" spans="1:12" x14ac:dyDescent="0.2">
      <c r="A982">
        <v>4428</v>
      </c>
      <c r="B982" s="43">
        <v>48</v>
      </c>
      <c r="C982" s="43">
        <v>48</v>
      </c>
      <c r="D982" s="43">
        <v>24</v>
      </c>
      <c r="E982" s="31">
        <v>0.5</v>
      </c>
      <c r="F982" s="31">
        <v>0.20799999999999999</v>
      </c>
      <c r="G982" s="31">
        <v>0.29199999999999998</v>
      </c>
      <c r="H982" s="31">
        <v>0.313</v>
      </c>
      <c r="I982" s="31">
        <v>0.188</v>
      </c>
      <c r="J982" s="31">
        <v>0.5</v>
      </c>
      <c r="K982" s="31">
        <v>0</v>
      </c>
      <c r="L982" s="29">
        <f t="shared" si="15"/>
        <v>2.4829999999999997</v>
      </c>
    </row>
    <row r="983" spans="1:12" x14ac:dyDescent="0.2">
      <c r="A983">
        <v>4525</v>
      </c>
      <c r="B983" s="43">
        <v>67</v>
      </c>
      <c r="C983" s="43">
        <v>67</v>
      </c>
      <c r="D983" s="43">
        <v>41</v>
      </c>
      <c r="E983" s="31">
        <v>0.61199999999999999</v>
      </c>
      <c r="F983" s="31">
        <v>0.16400000000000001</v>
      </c>
      <c r="G983" s="31">
        <v>0.224</v>
      </c>
      <c r="H983" s="31">
        <v>0.41799999999999998</v>
      </c>
      <c r="I983" s="31">
        <v>0.19400000000000001</v>
      </c>
      <c r="J983" s="31">
        <v>0.61194029900000002</v>
      </c>
      <c r="K983" s="31">
        <v>0</v>
      </c>
      <c r="L983" s="29">
        <f t="shared" si="15"/>
        <v>2.6420000000000003</v>
      </c>
    </row>
    <row r="984" spans="1:12" x14ac:dyDescent="0.2">
      <c r="A984">
        <v>2459</v>
      </c>
      <c r="B984" s="43">
        <v>107</v>
      </c>
      <c r="C984" s="43">
        <v>107</v>
      </c>
      <c r="D984" s="43">
        <v>69</v>
      </c>
      <c r="E984" s="31">
        <v>0.64500000000000002</v>
      </c>
      <c r="F984" s="31">
        <v>0.14000000000000001</v>
      </c>
      <c r="G984" s="31">
        <v>0.121</v>
      </c>
      <c r="H984" s="31">
        <v>0.45800000000000002</v>
      </c>
      <c r="I984" s="31">
        <v>0.187</v>
      </c>
      <c r="J984" s="31">
        <v>0.71134020600000003</v>
      </c>
      <c r="K984" s="31">
        <v>9.2999999999999999E-2</v>
      </c>
      <c r="L984" s="29">
        <f t="shared" si="15"/>
        <v>2.7607497243660424</v>
      </c>
    </row>
    <row r="985" spans="1:12" x14ac:dyDescent="0.2">
      <c r="A985">
        <v>2687</v>
      </c>
      <c r="B985" s="43">
        <v>110</v>
      </c>
      <c r="C985" s="43">
        <v>110</v>
      </c>
      <c r="D985" s="43">
        <v>66</v>
      </c>
      <c r="E985" s="31">
        <v>0.6</v>
      </c>
      <c r="F985" s="31">
        <v>0.155</v>
      </c>
      <c r="G985" s="31">
        <v>0.23599999999999999</v>
      </c>
      <c r="H985" s="31">
        <v>0.4</v>
      </c>
      <c r="I985" s="31">
        <v>0.2</v>
      </c>
      <c r="J985" s="31">
        <v>0.60550458699999998</v>
      </c>
      <c r="K985" s="31">
        <v>8.9999999999999993E-3</v>
      </c>
      <c r="L985" s="29">
        <f t="shared" si="15"/>
        <v>2.6508577194752778</v>
      </c>
    </row>
    <row r="986" spans="1:12" x14ac:dyDescent="0.2">
      <c r="A986">
        <v>2489</v>
      </c>
      <c r="B986" s="43">
        <v>38</v>
      </c>
      <c r="C986" s="43">
        <v>38</v>
      </c>
      <c r="D986" s="43">
        <v>25</v>
      </c>
      <c r="E986" s="31">
        <v>0.65800000000000003</v>
      </c>
      <c r="F986" s="31">
        <v>0.105</v>
      </c>
      <c r="G986" s="31">
        <v>0.23699999999999999</v>
      </c>
      <c r="H986" s="31">
        <v>0.5</v>
      </c>
      <c r="I986" s="31">
        <v>0.158</v>
      </c>
      <c r="J986" s="31">
        <v>0.65789473700000001</v>
      </c>
      <c r="K986" s="31">
        <v>0</v>
      </c>
      <c r="L986" s="29">
        <f t="shared" si="15"/>
        <v>2.7109999999999999</v>
      </c>
    </row>
    <row r="987" spans="1:12" x14ac:dyDescent="0.2">
      <c r="A987">
        <v>3788</v>
      </c>
      <c r="B987" s="43">
        <v>52</v>
      </c>
      <c r="C987" s="43">
        <v>52</v>
      </c>
      <c r="D987" s="43">
        <v>14</v>
      </c>
      <c r="E987" s="31">
        <v>0.26900000000000002</v>
      </c>
      <c r="F987" s="31">
        <v>0.442</v>
      </c>
      <c r="G987" s="31">
        <v>0.25</v>
      </c>
      <c r="H987" s="31">
        <v>0.23100000000000001</v>
      </c>
      <c r="I987" s="31">
        <v>3.7999999999999999E-2</v>
      </c>
      <c r="J987" s="31">
        <v>0.28000000000000003</v>
      </c>
      <c r="K987" s="31">
        <v>3.7999999999999999E-2</v>
      </c>
      <c r="L987" s="29">
        <f t="shared" si="15"/>
        <v>1.8575883575883576</v>
      </c>
    </row>
    <row r="988" spans="1:12" x14ac:dyDescent="0.2">
      <c r="A988">
        <v>2728</v>
      </c>
      <c r="B988" s="43">
        <v>42</v>
      </c>
      <c r="C988" s="43">
        <v>42</v>
      </c>
      <c r="D988" s="43">
        <v>22</v>
      </c>
      <c r="E988" s="31">
        <v>0.52400000000000002</v>
      </c>
      <c r="F988" s="31">
        <v>0.28599999999999998</v>
      </c>
      <c r="G988" s="31">
        <v>9.5000000000000001E-2</v>
      </c>
      <c r="H988" s="31">
        <v>0.52400000000000002</v>
      </c>
      <c r="I988" s="31">
        <v>0</v>
      </c>
      <c r="J988" s="31">
        <v>0.57894736800000002</v>
      </c>
      <c r="K988" s="31">
        <v>9.5000000000000001E-2</v>
      </c>
      <c r="L988" s="29">
        <f t="shared" si="15"/>
        <v>2.2629834254143648</v>
      </c>
    </row>
    <row r="989" spans="1:12" x14ac:dyDescent="0.2">
      <c r="A989">
        <v>3787</v>
      </c>
      <c r="B989" s="43">
        <v>32</v>
      </c>
      <c r="C989" s="43">
        <v>32</v>
      </c>
      <c r="D989" s="43">
        <v>12</v>
      </c>
      <c r="E989" s="31">
        <v>0.375</v>
      </c>
      <c r="F989" s="31">
        <v>0.40600000000000003</v>
      </c>
      <c r="G989" s="31">
        <v>0.219</v>
      </c>
      <c r="H989" s="31">
        <v>0.313</v>
      </c>
      <c r="I989" s="31">
        <v>6.3E-2</v>
      </c>
      <c r="J989" s="31">
        <v>0.375</v>
      </c>
      <c r="K989" s="31">
        <v>0</v>
      </c>
      <c r="L989" s="29">
        <f t="shared" si="15"/>
        <v>2.0350000000000001</v>
      </c>
    </row>
    <row r="990" spans="1:12" x14ac:dyDescent="0.2">
      <c r="A990">
        <v>3155</v>
      </c>
      <c r="B990" s="43">
        <v>14</v>
      </c>
      <c r="C990" s="43">
        <v>14</v>
      </c>
      <c r="D990" s="43">
        <v>4</v>
      </c>
      <c r="E990" s="31">
        <v>0.28599999999999998</v>
      </c>
      <c r="F990" s="31">
        <v>0.214</v>
      </c>
      <c r="G990" s="31">
        <v>0.5</v>
      </c>
      <c r="H990" s="31">
        <v>0.28599999999999998</v>
      </c>
      <c r="I990" s="31">
        <v>0</v>
      </c>
      <c r="J990" s="31">
        <v>0.28571428599999998</v>
      </c>
      <c r="K990" s="31">
        <v>0</v>
      </c>
      <c r="L990" s="29">
        <f t="shared" si="15"/>
        <v>2.0720000000000001</v>
      </c>
    </row>
    <row r="991" spans="1:12" x14ac:dyDescent="0.2">
      <c r="A991">
        <v>3325</v>
      </c>
      <c r="B991" s="43">
        <v>51</v>
      </c>
      <c r="C991" s="43">
        <v>51</v>
      </c>
      <c r="D991" s="43">
        <v>16</v>
      </c>
      <c r="E991" s="31">
        <v>0.314</v>
      </c>
      <c r="F991" s="31">
        <v>0.35299999999999998</v>
      </c>
      <c r="G991" s="31">
        <v>0.314</v>
      </c>
      <c r="H991" s="31">
        <v>0.255</v>
      </c>
      <c r="I991" s="31">
        <v>5.8999999999999997E-2</v>
      </c>
      <c r="J991" s="31">
        <v>0.32</v>
      </c>
      <c r="K991" s="31">
        <v>0.02</v>
      </c>
      <c r="L991" s="29">
        <f t="shared" si="15"/>
        <v>2.0224489795918368</v>
      </c>
    </row>
    <row r="992" spans="1:12" x14ac:dyDescent="0.2">
      <c r="A992">
        <v>2918</v>
      </c>
      <c r="B992" s="43">
        <v>84</v>
      </c>
      <c r="C992" s="43">
        <v>84</v>
      </c>
      <c r="D992" s="43">
        <v>29</v>
      </c>
      <c r="E992" s="31">
        <v>0.34499999999999997</v>
      </c>
      <c r="F992" s="31">
        <v>0.38100000000000001</v>
      </c>
      <c r="G992" s="31">
        <v>0.27400000000000002</v>
      </c>
      <c r="H992" s="31">
        <v>0.31</v>
      </c>
      <c r="I992" s="31">
        <v>3.5999999999999997E-2</v>
      </c>
      <c r="J992" s="31">
        <v>0.34523809500000002</v>
      </c>
      <c r="K992" s="31">
        <v>0</v>
      </c>
      <c r="L992" s="29">
        <f t="shared" si="15"/>
        <v>2.0030000000000001</v>
      </c>
    </row>
    <row r="993" spans="1:12" x14ac:dyDescent="0.2">
      <c r="A993">
        <v>3272</v>
      </c>
      <c r="B993" s="43">
        <v>142</v>
      </c>
      <c r="C993" s="43">
        <v>142</v>
      </c>
      <c r="D993" s="43">
        <v>52</v>
      </c>
      <c r="E993" s="31">
        <v>0.36599999999999999</v>
      </c>
      <c r="F993" s="31">
        <v>0.31</v>
      </c>
      <c r="G993" s="31">
        <v>0.29599999999999999</v>
      </c>
      <c r="H993" s="31">
        <v>0.28899999999999998</v>
      </c>
      <c r="I993" s="31">
        <v>7.6999999999999999E-2</v>
      </c>
      <c r="J993" s="31">
        <v>0.37681159400000003</v>
      </c>
      <c r="K993" s="31">
        <v>2.8000000000000001E-2</v>
      </c>
      <c r="L993" s="29">
        <f t="shared" si="15"/>
        <v>2.1368312757201644</v>
      </c>
    </row>
    <row r="994" spans="1:12" x14ac:dyDescent="0.2">
      <c r="A994">
        <v>3086</v>
      </c>
      <c r="E994" s="31">
        <v>0.52600000000000002</v>
      </c>
      <c r="F994" s="31">
        <v>5.2999999999999999E-2</v>
      </c>
      <c r="G994" s="31">
        <v>0.36799999999999999</v>
      </c>
      <c r="H994" s="31">
        <v>0.36799999999999999</v>
      </c>
      <c r="I994" s="31">
        <v>0.158</v>
      </c>
      <c r="J994" s="31">
        <v>0.55555555599999995</v>
      </c>
      <c r="K994" s="31">
        <v>5.2999999999999999E-2</v>
      </c>
      <c r="L994" s="29">
        <f t="shared" si="15"/>
        <v>2.6663146779303069</v>
      </c>
    </row>
    <row r="995" spans="1:12" x14ac:dyDescent="0.2">
      <c r="A995">
        <v>2198</v>
      </c>
      <c r="B995" s="43">
        <v>179</v>
      </c>
      <c r="C995" s="43">
        <v>179</v>
      </c>
      <c r="D995" s="43">
        <v>63</v>
      </c>
      <c r="E995" s="31">
        <v>0.35199999999999998</v>
      </c>
      <c r="F995" s="31">
        <v>0.35799999999999998</v>
      </c>
      <c r="G995" s="31">
        <v>0.29099999999999998</v>
      </c>
      <c r="H995" s="31">
        <v>0.223</v>
      </c>
      <c r="I995" s="31">
        <v>0.128</v>
      </c>
      <c r="J995" s="31">
        <v>0.351955307</v>
      </c>
      <c r="K995" s="31">
        <v>0</v>
      </c>
      <c r="L995" s="29">
        <f t="shared" si="15"/>
        <v>2.121</v>
      </c>
    </row>
    <row r="996" spans="1:12" x14ac:dyDescent="0.2">
      <c r="A996">
        <v>5546</v>
      </c>
      <c r="E996" s="31">
        <v>0.25</v>
      </c>
      <c r="F996" s="31">
        <v>0.25</v>
      </c>
      <c r="G996" s="31">
        <v>0.41699999999999998</v>
      </c>
      <c r="H996" s="31">
        <v>0.25</v>
      </c>
      <c r="I996" s="31">
        <v>0</v>
      </c>
      <c r="J996" s="31">
        <v>0.27272727299999999</v>
      </c>
      <c r="K996" s="31">
        <v>8.3000000000000004E-2</v>
      </c>
      <c r="L996" s="29">
        <f t="shared" si="15"/>
        <v>2</v>
      </c>
    </row>
    <row r="997" spans="1:12" x14ac:dyDescent="0.2">
      <c r="A997">
        <v>2798</v>
      </c>
      <c r="B997" s="43">
        <v>68</v>
      </c>
      <c r="C997" s="43">
        <v>68</v>
      </c>
      <c r="D997" s="43">
        <v>40</v>
      </c>
      <c r="E997" s="31">
        <v>0.58799999999999997</v>
      </c>
      <c r="F997" s="31">
        <v>0.16200000000000001</v>
      </c>
      <c r="G997" s="31">
        <v>0.221</v>
      </c>
      <c r="H997" s="31">
        <v>0.42599999999999999</v>
      </c>
      <c r="I997" s="31">
        <v>0.16200000000000001</v>
      </c>
      <c r="J997" s="31">
        <v>0.606060606</v>
      </c>
      <c r="K997" s="31">
        <v>2.9000000000000001E-2</v>
      </c>
      <c r="L997" s="29">
        <f t="shared" si="15"/>
        <v>2.6055612770339858</v>
      </c>
    </row>
    <row r="998" spans="1:12" x14ac:dyDescent="0.2">
      <c r="A998">
        <v>2854</v>
      </c>
      <c r="B998" s="43">
        <v>46</v>
      </c>
      <c r="C998" s="43">
        <v>46</v>
      </c>
      <c r="D998" s="43">
        <v>28</v>
      </c>
      <c r="E998" s="31">
        <v>0.60899999999999999</v>
      </c>
      <c r="F998" s="31">
        <v>0.109</v>
      </c>
      <c r="G998" s="31">
        <v>0.28299999999999997</v>
      </c>
      <c r="H998" s="31">
        <v>0.32600000000000001</v>
      </c>
      <c r="I998" s="31">
        <v>0.28299999999999997</v>
      </c>
      <c r="J998" s="31">
        <v>0.60869565199999998</v>
      </c>
      <c r="K998" s="31">
        <v>0</v>
      </c>
      <c r="L998" s="29">
        <f t="shared" si="15"/>
        <v>2.7850000000000001</v>
      </c>
    </row>
    <row r="999" spans="1:12" x14ac:dyDescent="0.2">
      <c r="A999">
        <v>5085</v>
      </c>
      <c r="B999" s="43">
        <v>136</v>
      </c>
      <c r="C999" s="43">
        <v>136</v>
      </c>
      <c r="D999" s="43">
        <v>53</v>
      </c>
      <c r="E999" s="31">
        <v>0.39</v>
      </c>
      <c r="F999" s="31">
        <v>0.14000000000000001</v>
      </c>
      <c r="G999" s="31">
        <v>8.1000000000000003E-2</v>
      </c>
      <c r="H999" s="31">
        <v>0.26500000000000001</v>
      </c>
      <c r="I999" s="31">
        <v>0.125</v>
      </c>
      <c r="J999" s="31">
        <v>0.63855421700000004</v>
      </c>
      <c r="K999" s="31">
        <v>0.39</v>
      </c>
      <c r="L999" s="29">
        <f t="shared" si="15"/>
        <v>2.6180327868852458</v>
      </c>
    </row>
    <row r="1000" spans="1:12" x14ac:dyDescent="0.2">
      <c r="A1000">
        <v>4359</v>
      </c>
      <c r="B1000" s="43">
        <v>151</v>
      </c>
      <c r="C1000" s="43">
        <v>151</v>
      </c>
      <c r="D1000" s="43">
        <v>87</v>
      </c>
      <c r="E1000" s="31">
        <v>0.57599999999999996</v>
      </c>
      <c r="F1000" s="31">
        <v>0.192</v>
      </c>
      <c r="G1000" s="31">
        <v>0.22500000000000001</v>
      </c>
      <c r="H1000" s="31">
        <v>0.36399999999999999</v>
      </c>
      <c r="I1000" s="31">
        <v>0.21199999999999999</v>
      </c>
      <c r="J1000" s="31">
        <v>0.57999999999999996</v>
      </c>
      <c r="K1000" s="31">
        <v>7.0000000000000001E-3</v>
      </c>
      <c r="L1000" s="29">
        <f t="shared" si="15"/>
        <v>2.6002014098690833</v>
      </c>
    </row>
    <row r="1001" spans="1:12" x14ac:dyDescent="0.2">
      <c r="A1001">
        <v>3236</v>
      </c>
      <c r="B1001" s="43">
        <v>269</v>
      </c>
      <c r="C1001" s="43">
        <v>269</v>
      </c>
      <c r="D1001" s="43">
        <v>153</v>
      </c>
      <c r="E1001" s="31">
        <v>0.56899999999999995</v>
      </c>
      <c r="F1001" s="31">
        <v>0.11899999999999999</v>
      </c>
      <c r="G1001" s="31">
        <v>0.112</v>
      </c>
      <c r="H1001" s="31">
        <v>0.39</v>
      </c>
      <c r="I1001" s="31">
        <v>0.17799999999999999</v>
      </c>
      <c r="J1001" s="31">
        <v>0.711627907</v>
      </c>
      <c r="K1001" s="31">
        <v>0.20100000000000001</v>
      </c>
      <c r="L1001" s="29">
        <f t="shared" si="15"/>
        <v>2.7847309136420524</v>
      </c>
    </row>
    <row r="1002" spans="1:12" x14ac:dyDescent="0.2">
      <c r="A1002">
        <v>1733</v>
      </c>
      <c r="B1002" s="43">
        <v>20</v>
      </c>
      <c r="C1002" s="43">
        <v>20</v>
      </c>
      <c r="D1002" s="43">
        <v>10</v>
      </c>
      <c r="E1002" s="31">
        <v>0.5</v>
      </c>
      <c r="F1002" s="31">
        <v>0.05</v>
      </c>
      <c r="G1002" s="31">
        <v>0</v>
      </c>
      <c r="H1002" s="31">
        <v>0.45</v>
      </c>
      <c r="I1002" s="31">
        <v>0.05</v>
      </c>
      <c r="J1002" s="31">
        <v>0.909090909</v>
      </c>
      <c r="K1002" s="31">
        <v>0.45</v>
      </c>
      <c r="L1002" s="29">
        <f t="shared" si="15"/>
        <v>2.9090909090909092</v>
      </c>
    </row>
    <row r="1003" spans="1:12" x14ac:dyDescent="0.2">
      <c r="A1003">
        <v>2026</v>
      </c>
      <c r="B1003" s="43">
        <v>98</v>
      </c>
      <c r="C1003" s="43">
        <v>98</v>
      </c>
      <c r="D1003" s="43">
        <v>57</v>
      </c>
      <c r="E1003" s="31">
        <v>0.58199999999999996</v>
      </c>
      <c r="F1003" s="31">
        <v>0.17299999999999999</v>
      </c>
      <c r="G1003" s="31">
        <v>0.23499999999999999</v>
      </c>
      <c r="H1003" s="31">
        <v>0.41799999999999998</v>
      </c>
      <c r="I1003" s="31">
        <v>0.16300000000000001</v>
      </c>
      <c r="J1003" s="31">
        <v>0.58762886599999997</v>
      </c>
      <c r="K1003" s="31">
        <v>0.01</v>
      </c>
      <c r="L1003" s="29">
        <f t="shared" si="15"/>
        <v>2.5747474747474746</v>
      </c>
    </row>
    <row r="1004" spans="1:12" x14ac:dyDescent="0.2">
      <c r="A1004">
        <v>2476</v>
      </c>
      <c r="B1004" s="43">
        <v>249</v>
      </c>
      <c r="C1004" s="43">
        <v>249</v>
      </c>
      <c r="D1004" s="43">
        <v>137</v>
      </c>
      <c r="E1004" s="31">
        <v>0.55000000000000004</v>
      </c>
      <c r="F1004" s="31">
        <v>0.20499999999999999</v>
      </c>
      <c r="G1004" s="31">
        <v>0.23699999999999999</v>
      </c>
      <c r="H1004" s="31">
        <v>0.33300000000000002</v>
      </c>
      <c r="I1004" s="31">
        <v>0.217</v>
      </c>
      <c r="J1004" s="31">
        <v>0.55465587000000005</v>
      </c>
      <c r="K1004" s="31">
        <v>8.0000000000000002E-3</v>
      </c>
      <c r="L1004" s="29">
        <f t="shared" si="15"/>
        <v>2.566532258064516</v>
      </c>
    </row>
    <row r="1005" spans="1:12" x14ac:dyDescent="0.2">
      <c r="A1005">
        <v>4467</v>
      </c>
      <c r="B1005" s="43">
        <v>78</v>
      </c>
      <c r="C1005" s="43">
        <v>78</v>
      </c>
      <c r="D1005" s="43">
        <v>52</v>
      </c>
      <c r="E1005" s="31">
        <v>0.66700000000000004</v>
      </c>
      <c r="F1005" s="31">
        <v>0.115</v>
      </c>
      <c r="G1005" s="31">
        <v>0.20499999999999999</v>
      </c>
      <c r="H1005" s="31">
        <v>0.38500000000000001</v>
      </c>
      <c r="I1005" s="31">
        <v>0.28199999999999997</v>
      </c>
      <c r="J1005" s="31">
        <v>0.67532467500000004</v>
      </c>
      <c r="K1005" s="31">
        <v>1.2999999999999999E-2</v>
      </c>
      <c r="L1005" s="29">
        <f t="shared" si="15"/>
        <v>2.8449848024316107</v>
      </c>
    </row>
    <row r="1006" spans="1:12" x14ac:dyDescent="0.2">
      <c r="A1006">
        <v>3391</v>
      </c>
      <c r="B1006" s="43">
        <v>83</v>
      </c>
      <c r="C1006" s="43">
        <v>83</v>
      </c>
      <c r="D1006" s="43">
        <v>56</v>
      </c>
      <c r="E1006" s="31">
        <v>0.67500000000000004</v>
      </c>
      <c r="F1006" s="31">
        <v>0.12</v>
      </c>
      <c r="G1006" s="31">
        <v>0.20499999999999999</v>
      </c>
      <c r="H1006" s="31">
        <v>0.28899999999999998</v>
      </c>
      <c r="I1006" s="31">
        <v>0.38600000000000001</v>
      </c>
      <c r="J1006" s="31">
        <v>0.67469879499999996</v>
      </c>
      <c r="K1006" s="31">
        <v>0</v>
      </c>
      <c r="L1006" s="29">
        <f t="shared" si="15"/>
        <v>2.9409999999999998</v>
      </c>
    </row>
    <row r="1007" spans="1:12" x14ac:dyDescent="0.2">
      <c r="A1007">
        <v>4461</v>
      </c>
      <c r="B1007" s="43">
        <v>86</v>
      </c>
      <c r="C1007" s="43">
        <v>86</v>
      </c>
      <c r="D1007" s="43">
        <v>47</v>
      </c>
      <c r="E1007" s="31">
        <v>0.54700000000000004</v>
      </c>
      <c r="F1007" s="31">
        <v>0.20899999999999999</v>
      </c>
      <c r="G1007" s="31">
        <v>0.24399999999999999</v>
      </c>
      <c r="H1007" s="31">
        <v>0.40699999999999997</v>
      </c>
      <c r="I1007" s="31">
        <v>0.14000000000000001</v>
      </c>
      <c r="J1007" s="31">
        <v>0.54651162799999997</v>
      </c>
      <c r="K1007" s="31">
        <v>0</v>
      </c>
      <c r="L1007" s="29">
        <f t="shared" si="15"/>
        <v>2.4779999999999998</v>
      </c>
    </row>
    <row r="1008" spans="1:12" x14ac:dyDescent="0.2">
      <c r="A1008">
        <v>2662</v>
      </c>
      <c r="B1008" s="43">
        <v>70</v>
      </c>
      <c r="C1008" s="43">
        <v>70</v>
      </c>
      <c r="D1008" s="43">
        <v>23</v>
      </c>
      <c r="E1008" s="31">
        <v>0.32900000000000001</v>
      </c>
      <c r="F1008" s="31">
        <v>0.371</v>
      </c>
      <c r="G1008" s="31">
        <v>0.3</v>
      </c>
      <c r="H1008" s="31">
        <v>0.24299999999999999</v>
      </c>
      <c r="I1008" s="31">
        <v>8.5999999999999993E-2</v>
      </c>
      <c r="J1008" s="31">
        <v>0.32857142900000003</v>
      </c>
      <c r="K1008" s="31">
        <v>0</v>
      </c>
      <c r="L1008" s="29">
        <f t="shared" si="15"/>
        <v>2.044</v>
      </c>
    </row>
    <row r="1009" spans="1:12" x14ac:dyDescent="0.2">
      <c r="A1009">
        <v>3174</v>
      </c>
      <c r="B1009" s="43">
        <v>162</v>
      </c>
      <c r="C1009" s="43">
        <v>162</v>
      </c>
      <c r="D1009" s="43">
        <v>59</v>
      </c>
      <c r="E1009" s="31">
        <v>0.36399999999999999</v>
      </c>
      <c r="F1009" s="31">
        <v>0.35199999999999998</v>
      </c>
      <c r="G1009" s="31">
        <v>0.25900000000000001</v>
      </c>
      <c r="H1009" s="31">
        <v>0.247</v>
      </c>
      <c r="I1009" s="31">
        <v>0.11700000000000001</v>
      </c>
      <c r="J1009" s="31">
        <v>0.37341772200000001</v>
      </c>
      <c r="K1009" s="31">
        <v>2.5000000000000001E-2</v>
      </c>
      <c r="L1009" s="29">
        <f t="shared" si="15"/>
        <v>2.1323076923076925</v>
      </c>
    </row>
    <row r="1010" spans="1:12" x14ac:dyDescent="0.2">
      <c r="A1010">
        <v>1680</v>
      </c>
      <c r="E1010" s="31">
        <v>0.27300000000000002</v>
      </c>
      <c r="F1010" s="31">
        <v>0.27300000000000002</v>
      </c>
      <c r="G1010" s="31">
        <v>9.0999999999999998E-2</v>
      </c>
      <c r="H1010" s="31">
        <v>0.27300000000000002</v>
      </c>
      <c r="I1010" s="31">
        <v>0</v>
      </c>
      <c r="J1010" s="31">
        <v>0.428571429</v>
      </c>
      <c r="K1010" s="31">
        <v>0.36399999999999999</v>
      </c>
      <c r="L1010" s="29">
        <f t="shared" si="15"/>
        <v>2.0031446540880502</v>
      </c>
    </row>
    <row r="1011" spans="1:12" x14ac:dyDescent="0.2">
      <c r="A1011">
        <v>3175</v>
      </c>
      <c r="B1011" s="43">
        <v>173</v>
      </c>
      <c r="C1011" s="43">
        <v>173</v>
      </c>
      <c r="D1011" s="43">
        <v>66</v>
      </c>
      <c r="E1011" s="31">
        <v>0.38200000000000001</v>
      </c>
      <c r="F1011" s="31">
        <v>0.35299999999999998</v>
      </c>
      <c r="G1011" s="31">
        <v>0.185</v>
      </c>
      <c r="H1011" s="31">
        <v>0.30099999999999999</v>
      </c>
      <c r="I1011" s="31">
        <v>8.1000000000000003E-2</v>
      </c>
      <c r="J1011" s="31">
        <v>0.41509434000000001</v>
      </c>
      <c r="K1011" s="31">
        <v>8.1000000000000003E-2</v>
      </c>
      <c r="L1011" s="29">
        <f t="shared" si="15"/>
        <v>2.1218715995647441</v>
      </c>
    </row>
    <row r="1012" spans="1:12" x14ac:dyDescent="0.2">
      <c r="A1012">
        <v>4320</v>
      </c>
      <c r="B1012" s="43">
        <v>86</v>
      </c>
      <c r="C1012" s="43">
        <v>86</v>
      </c>
      <c r="D1012" s="43">
        <v>35</v>
      </c>
      <c r="E1012" s="31">
        <v>0.40699999999999997</v>
      </c>
      <c r="F1012" s="31">
        <v>0.30199999999999999</v>
      </c>
      <c r="G1012" s="31">
        <v>0.29099999999999998</v>
      </c>
      <c r="H1012" s="31">
        <v>0.32600000000000001</v>
      </c>
      <c r="I1012" s="31">
        <v>8.1000000000000003E-2</v>
      </c>
      <c r="J1012" s="31">
        <v>0.406976744</v>
      </c>
      <c r="K1012" s="31">
        <v>0</v>
      </c>
      <c r="L1012" s="29">
        <f t="shared" si="15"/>
        <v>2.1859999999999999</v>
      </c>
    </row>
    <row r="1013" spans="1:12" x14ac:dyDescent="0.2">
      <c r="A1013">
        <v>2292</v>
      </c>
      <c r="B1013" s="43">
        <v>13</v>
      </c>
      <c r="C1013" s="43">
        <v>13</v>
      </c>
      <c r="D1013" s="43">
        <v>9</v>
      </c>
      <c r="E1013" s="31">
        <v>0.69199999999999995</v>
      </c>
      <c r="F1013" s="31">
        <v>0.154</v>
      </c>
      <c r="G1013" s="31">
        <v>0.154</v>
      </c>
      <c r="H1013" s="31">
        <v>0.46200000000000002</v>
      </c>
      <c r="I1013" s="31">
        <v>0.23100000000000001</v>
      </c>
      <c r="J1013" s="31">
        <v>0.69230769199999997</v>
      </c>
      <c r="K1013" s="31">
        <v>0</v>
      </c>
      <c r="L1013" s="29">
        <f t="shared" si="15"/>
        <v>2.7720000000000002</v>
      </c>
    </row>
    <row r="1014" spans="1:12" x14ac:dyDescent="0.2">
      <c r="A1014">
        <v>5168</v>
      </c>
      <c r="B1014" s="43">
        <v>92</v>
      </c>
      <c r="C1014" s="43">
        <v>92</v>
      </c>
      <c r="D1014" s="43">
        <v>68</v>
      </c>
      <c r="E1014" s="31">
        <v>0.73899999999999999</v>
      </c>
      <c r="F1014" s="31">
        <v>8.6999999999999994E-2</v>
      </c>
      <c r="G1014" s="31">
        <v>0.14099999999999999</v>
      </c>
      <c r="H1014" s="31">
        <v>0.44600000000000001</v>
      </c>
      <c r="I1014" s="31">
        <v>0.29299999999999998</v>
      </c>
      <c r="J1014" s="31">
        <v>0.764044944</v>
      </c>
      <c r="K1014" s="31">
        <v>3.3000000000000002E-2</v>
      </c>
      <c r="L1014" s="29">
        <f t="shared" si="15"/>
        <v>2.9772492244053774</v>
      </c>
    </row>
    <row r="1015" spans="1:12" x14ac:dyDescent="0.2">
      <c r="A1015">
        <v>5167</v>
      </c>
      <c r="B1015" s="43">
        <v>97</v>
      </c>
      <c r="C1015" s="43">
        <v>97</v>
      </c>
      <c r="D1015" s="43">
        <v>48</v>
      </c>
      <c r="E1015" s="31">
        <v>0.495</v>
      </c>
      <c r="F1015" s="31">
        <v>0.22700000000000001</v>
      </c>
      <c r="G1015" s="31">
        <v>0.26800000000000002</v>
      </c>
      <c r="H1015" s="31">
        <v>0.38100000000000001</v>
      </c>
      <c r="I1015" s="31">
        <v>0.113</v>
      </c>
      <c r="J1015" s="31">
        <v>0.5</v>
      </c>
      <c r="K1015" s="31">
        <v>0.01</v>
      </c>
      <c r="L1015" s="29">
        <f t="shared" si="15"/>
        <v>2.3818181818181818</v>
      </c>
    </row>
    <row r="1016" spans="1:12" x14ac:dyDescent="0.2">
      <c r="A1016">
        <v>3361</v>
      </c>
      <c r="B1016" s="43">
        <v>266</v>
      </c>
      <c r="C1016" s="43">
        <v>266</v>
      </c>
      <c r="D1016" s="43">
        <v>137</v>
      </c>
      <c r="E1016" s="31">
        <v>0.51500000000000001</v>
      </c>
      <c r="F1016" s="31">
        <v>0.252</v>
      </c>
      <c r="G1016" s="31">
        <v>0.20699999999999999</v>
      </c>
      <c r="H1016" s="31">
        <v>0.248</v>
      </c>
      <c r="I1016" s="31">
        <v>0.26700000000000002</v>
      </c>
      <c r="J1016" s="31">
        <v>0.52895752900000004</v>
      </c>
      <c r="K1016" s="31">
        <v>2.5999999999999999E-2</v>
      </c>
      <c r="L1016" s="29">
        <f t="shared" si="15"/>
        <v>2.5441478439425049</v>
      </c>
    </row>
    <row r="1017" spans="1:12" x14ac:dyDescent="0.2">
      <c r="A1017">
        <v>4058</v>
      </c>
      <c r="B1017" s="43">
        <v>106</v>
      </c>
      <c r="C1017" s="43">
        <v>106</v>
      </c>
      <c r="D1017" s="43">
        <v>66</v>
      </c>
      <c r="E1017" s="31">
        <v>0.623</v>
      </c>
      <c r="F1017" s="31">
        <v>0.123</v>
      </c>
      <c r="G1017" s="31">
        <v>0.255</v>
      </c>
      <c r="H1017" s="31">
        <v>0.41499999999999998</v>
      </c>
      <c r="I1017" s="31">
        <v>0.20799999999999999</v>
      </c>
      <c r="J1017" s="31">
        <v>0.62264150900000004</v>
      </c>
      <c r="K1017" s="31">
        <v>0</v>
      </c>
      <c r="L1017" s="29">
        <f t="shared" si="15"/>
        <v>2.71</v>
      </c>
    </row>
    <row r="1018" spans="1:12" x14ac:dyDescent="0.2">
      <c r="A1018">
        <v>4408</v>
      </c>
      <c r="B1018" s="43">
        <v>87</v>
      </c>
      <c r="C1018" s="43">
        <v>87</v>
      </c>
      <c r="D1018" s="43">
        <v>61</v>
      </c>
      <c r="E1018" s="31">
        <v>0.70099999999999996</v>
      </c>
      <c r="F1018" s="31">
        <v>0.115</v>
      </c>
      <c r="G1018" s="31">
        <v>0.184</v>
      </c>
      <c r="H1018" s="31">
        <v>0.36799999999999999</v>
      </c>
      <c r="I1018" s="31">
        <v>0.33300000000000002</v>
      </c>
      <c r="J1018" s="31">
        <v>0.70114942499999999</v>
      </c>
      <c r="K1018" s="31">
        <v>0</v>
      </c>
      <c r="L1018" s="29">
        <f t="shared" si="15"/>
        <v>2.9190000000000005</v>
      </c>
    </row>
    <row r="1019" spans="1:12" x14ac:dyDescent="0.2">
      <c r="A1019">
        <v>4409</v>
      </c>
      <c r="B1019" s="43">
        <v>230</v>
      </c>
      <c r="C1019" s="43">
        <v>230</v>
      </c>
      <c r="D1019" s="43">
        <v>136</v>
      </c>
      <c r="E1019" s="31">
        <v>0.59099999999999997</v>
      </c>
      <c r="F1019" s="31">
        <v>0.183</v>
      </c>
      <c r="G1019" s="31">
        <v>0.217</v>
      </c>
      <c r="H1019" s="31">
        <v>0.313</v>
      </c>
      <c r="I1019" s="31">
        <v>0.27800000000000002</v>
      </c>
      <c r="J1019" s="31">
        <v>0.59649122799999998</v>
      </c>
      <c r="K1019" s="31">
        <v>8.9999999999999993E-3</v>
      </c>
      <c r="L1019" s="29">
        <f t="shared" si="15"/>
        <v>2.6922300706357216</v>
      </c>
    </row>
    <row r="1020" spans="1:12" x14ac:dyDescent="0.2">
      <c r="A1020">
        <v>3653</v>
      </c>
      <c r="B1020" s="43">
        <v>61</v>
      </c>
      <c r="C1020" s="43">
        <v>61</v>
      </c>
      <c r="D1020" s="43">
        <v>31</v>
      </c>
      <c r="E1020" s="31">
        <v>0.50800000000000001</v>
      </c>
      <c r="F1020" s="31">
        <v>0.27900000000000003</v>
      </c>
      <c r="G1020" s="31">
        <v>0.19700000000000001</v>
      </c>
      <c r="H1020" s="31">
        <v>0.29499999999999998</v>
      </c>
      <c r="I1020" s="31">
        <v>0.21299999999999999</v>
      </c>
      <c r="J1020" s="31">
        <v>0.51666666699999997</v>
      </c>
      <c r="K1020" s="31">
        <v>1.6E-2</v>
      </c>
      <c r="L1020" s="29">
        <f t="shared" si="15"/>
        <v>2.4491869918699187</v>
      </c>
    </row>
    <row r="1021" spans="1:12" x14ac:dyDescent="0.2">
      <c r="A1021">
        <v>3539</v>
      </c>
      <c r="B1021" s="43">
        <v>139</v>
      </c>
      <c r="C1021" s="43">
        <v>139</v>
      </c>
      <c r="D1021" s="43">
        <v>91</v>
      </c>
      <c r="E1021" s="31">
        <v>0.65500000000000003</v>
      </c>
      <c r="F1021" s="31">
        <v>0.17299999999999999</v>
      </c>
      <c r="G1021" s="31">
        <v>0.17299999999999999</v>
      </c>
      <c r="H1021" s="31">
        <v>0.317</v>
      </c>
      <c r="I1021" s="31">
        <v>0.33800000000000002</v>
      </c>
      <c r="J1021" s="31">
        <v>0.65467625900000004</v>
      </c>
      <c r="K1021" s="31">
        <v>0</v>
      </c>
      <c r="L1021" s="29">
        <f t="shared" si="15"/>
        <v>2.8220000000000001</v>
      </c>
    </row>
    <row r="1022" spans="1:12" x14ac:dyDescent="0.2">
      <c r="A1022">
        <v>3262</v>
      </c>
      <c r="B1022" s="43">
        <v>74</v>
      </c>
      <c r="C1022" s="43">
        <v>74</v>
      </c>
      <c r="D1022" s="43">
        <v>34</v>
      </c>
      <c r="E1022" s="31">
        <v>0.45900000000000002</v>
      </c>
      <c r="F1022" s="31">
        <v>0.20300000000000001</v>
      </c>
      <c r="G1022" s="31">
        <v>0.32400000000000001</v>
      </c>
      <c r="H1022" s="31">
        <v>0.311</v>
      </c>
      <c r="I1022" s="31">
        <v>0.14899999999999999</v>
      </c>
      <c r="J1022" s="31">
        <v>0.465753425</v>
      </c>
      <c r="K1022" s="31">
        <v>1.4E-2</v>
      </c>
      <c r="L1022" s="29">
        <f t="shared" si="15"/>
        <v>2.4137931034482758</v>
      </c>
    </row>
    <row r="1023" spans="1:12" x14ac:dyDescent="0.2">
      <c r="A1023">
        <v>4255</v>
      </c>
      <c r="B1023" s="43">
        <v>101</v>
      </c>
      <c r="C1023" s="43">
        <v>101</v>
      </c>
      <c r="D1023" s="43">
        <v>59</v>
      </c>
      <c r="E1023" s="31">
        <v>0.58399999999999996</v>
      </c>
      <c r="F1023" s="31">
        <v>0.218</v>
      </c>
      <c r="G1023" s="31">
        <v>0.17799999999999999</v>
      </c>
      <c r="H1023" s="31">
        <v>0.44600000000000001</v>
      </c>
      <c r="I1023" s="31">
        <v>0.13900000000000001</v>
      </c>
      <c r="J1023" s="31">
        <v>0.59595959600000004</v>
      </c>
      <c r="K1023" s="31">
        <v>0.02</v>
      </c>
      <c r="L1023" s="29">
        <f t="shared" si="15"/>
        <v>2.5183673469387755</v>
      </c>
    </row>
    <row r="1024" spans="1:12" x14ac:dyDescent="0.2">
      <c r="A1024">
        <v>3130</v>
      </c>
      <c r="B1024" s="43">
        <v>100</v>
      </c>
      <c r="C1024" s="43">
        <v>100</v>
      </c>
      <c r="D1024" s="43">
        <v>45</v>
      </c>
      <c r="E1024" s="31">
        <v>0.45</v>
      </c>
      <c r="F1024" s="31">
        <v>0.31</v>
      </c>
      <c r="G1024" s="31">
        <v>0.24</v>
      </c>
      <c r="H1024" s="31">
        <v>0.32</v>
      </c>
      <c r="I1024" s="31">
        <v>0.13</v>
      </c>
      <c r="J1024" s="31">
        <v>0.45</v>
      </c>
      <c r="K1024" s="31">
        <v>0</v>
      </c>
      <c r="L1024" s="29">
        <f t="shared" si="15"/>
        <v>2.27</v>
      </c>
    </row>
    <row r="1025" spans="1:12" x14ac:dyDescent="0.2">
      <c r="A1025">
        <v>3611</v>
      </c>
      <c r="B1025" s="43">
        <v>247</v>
      </c>
      <c r="C1025" s="43">
        <v>247</v>
      </c>
      <c r="D1025" s="43">
        <v>127</v>
      </c>
      <c r="E1025" s="31">
        <v>0.51400000000000001</v>
      </c>
      <c r="F1025" s="31">
        <v>0.26700000000000002</v>
      </c>
      <c r="G1025" s="31">
        <v>0.20599999999999999</v>
      </c>
      <c r="H1025" s="31">
        <v>0.251</v>
      </c>
      <c r="I1025" s="31">
        <v>0.26300000000000001</v>
      </c>
      <c r="J1025" s="31">
        <v>0.52049180299999998</v>
      </c>
      <c r="K1025" s="31">
        <v>1.2E-2</v>
      </c>
      <c r="L1025" s="29">
        <f t="shared" si="15"/>
        <v>2.5141700404858298</v>
      </c>
    </row>
    <row r="1026" spans="1:12" x14ac:dyDescent="0.2">
      <c r="A1026">
        <v>3010</v>
      </c>
      <c r="B1026" s="43">
        <v>321</v>
      </c>
      <c r="C1026" s="43">
        <v>321</v>
      </c>
      <c r="D1026" s="43">
        <v>103</v>
      </c>
      <c r="E1026" s="31">
        <v>0.32100000000000001</v>
      </c>
      <c r="F1026" s="31">
        <v>0.16200000000000001</v>
      </c>
      <c r="G1026" s="31">
        <v>0.1</v>
      </c>
      <c r="H1026" s="31">
        <v>0.23100000000000001</v>
      </c>
      <c r="I1026" s="31">
        <v>0.09</v>
      </c>
      <c r="J1026" s="31">
        <v>0.55080213899999997</v>
      </c>
      <c r="K1026" s="31">
        <v>0.41699999999999998</v>
      </c>
      <c r="L1026" s="29">
        <f t="shared" si="15"/>
        <v>2.4271012006861064</v>
      </c>
    </row>
    <row r="1027" spans="1:12" x14ac:dyDescent="0.2">
      <c r="A1027">
        <v>3709</v>
      </c>
      <c r="B1027" s="43">
        <v>77</v>
      </c>
      <c r="C1027" s="43">
        <v>77</v>
      </c>
      <c r="D1027" s="43">
        <v>50</v>
      </c>
      <c r="E1027" s="31">
        <v>0.64900000000000002</v>
      </c>
      <c r="F1027" s="31">
        <v>0.11700000000000001</v>
      </c>
      <c r="G1027" s="31">
        <v>0.221</v>
      </c>
      <c r="H1027" s="31">
        <v>0.40300000000000002</v>
      </c>
      <c r="I1027" s="31">
        <v>0.247</v>
      </c>
      <c r="J1027" s="31">
        <v>0.65789473700000001</v>
      </c>
      <c r="K1027" s="31">
        <v>1.2999999999999999E-2</v>
      </c>
      <c r="L1027" s="29">
        <f t="shared" ref="L1027:L1090" si="16">(F1027+2*G1027+3*H1027+4*I1027)/(1-K1027)</f>
        <v>2.7922998986828778</v>
      </c>
    </row>
    <row r="1028" spans="1:12" x14ac:dyDescent="0.2">
      <c r="A1028">
        <v>4271</v>
      </c>
      <c r="B1028" s="43">
        <v>69</v>
      </c>
      <c r="C1028" s="43">
        <v>69</v>
      </c>
      <c r="D1028" s="43">
        <v>37</v>
      </c>
      <c r="E1028" s="31">
        <v>0.53600000000000003</v>
      </c>
      <c r="F1028" s="31">
        <v>0.28999999999999998</v>
      </c>
      <c r="G1028" s="31">
        <v>0.14499999999999999</v>
      </c>
      <c r="H1028" s="31">
        <v>0.39100000000000001</v>
      </c>
      <c r="I1028" s="31">
        <v>0.14499999999999999</v>
      </c>
      <c r="J1028" s="31">
        <v>0.55223880599999997</v>
      </c>
      <c r="K1028" s="31">
        <v>2.9000000000000001E-2</v>
      </c>
      <c r="L1028" s="29">
        <f t="shared" si="16"/>
        <v>2.4026776519052526</v>
      </c>
    </row>
    <row r="1029" spans="1:12" x14ac:dyDescent="0.2">
      <c r="A1029">
        <v>4427</v>
      </c>
      <c r="B1029" s="43">
        <v>292</v>
      </c>
      <c r="C1029" s="43">
        <v>292</v>
      </c>
      <c r="D1029" s="43">
        <v>117</v>
      </c>
      <c r="E1029" s="31">
        <v>0.40100000000000002</v>
      </c>
      <c r="F1029" s="31">
        <v>0.26400000000000001</v>
      </c>
      <c r="G1029" s="31">
        <v>0.19500000000000001</v>
      </c>
      <c r="H1029" s="31">
        <v>0.26400000000000001</v>
      </c>
      <c r="I1029" s="31">
        <v>0.13700000000000001</v>
      </c>
      <c r="J1029" s="31">
        <v>0.466135458</v>
      </c>
      <c r="K1029" s="31">
        <v>0.14000000000000001</v>
      </c>
      <c r="L1029" s="29">
        <f t="shared" si="16"/>
        <v>2.3186046511627909</v>
      </c>
    </row>
    <row r="1030" spans="1:12" x14ac:dyDescent="0.2">
      <c r="A1030">
        <v>5452</v>
      </c>
      <c r="B1030" s="43">
        <v>235</v>
      </c>
      <c r="C1030" s="43">
        <v>235</v>
      </c>
      <c r="D1030" s="43">
        <v>132</v>
      </c>
      <c r="E1030" s="31">
        <v>0.56200000000000006</v>
      </c>
      <c r="F1030" s="31">
        <v>0.23400000000000001</v>
      </c>
      <c r="G1030" s="31">
        <v>0.19600000000000001</v>
      </c>
      <c r="H1030" s="31">
        <v>0.311</v>
      </c>
      <c r="I1030" s="31">
        <v>0.251</v>
      </c>
      <c r="J1030" s="31">
        <v>0.56652360499999999</v>
      </c>
      <c r="K1030" s="31">
        <v>8.9999999999999993E-3</v>
      </c>
      <c r="L1030" s="29">
        <f t="shared" si="16"/>
        <v>2.5862764883955602</v>
      </c>
    </row>
    <row r="1031" spans="1:12" x14ac:dyDescent="0.2">
      <c r="A1031">
        <v>4368</v>
      </c>
      <c r="B1031" s="43">
        <v>72</v>
      </c>
      <c r="C1031" s="43">
        <v>72</v>
      </c>
      <c r="D1031" s="43">
        <v>36</v>
      </c>
      <c r="E1031" s="31">
        <v>0.5</v>
      </c>
      <c r="F1031" s="31">
        <v>0.19400000000000001</v>
      </c>
      <c r="G1031" s="31">
        <v>0.30599999999999999</v>
      </c>
      <c r="H1031" s="31">
        <v>0.375</v>
      </c>
      <c r="I1031" s="31">
        <v>0.125</v>
      </c>
      <c r="J1031" s="31">
        <v>0.5</v>
      </c>
      <c r="K1031" s="31">
        <v>0</v>
      </c>
      <c r="L1031" s="29">
        <f t="shared" si="16"/>
        <v>2.431</v>
      </c>
    </row>
    <row r="1032" spans="1:12" x14ac:dyDescent="0.2">
      <c r="A1032">
        <v>2754</v>
      </c>
      <c r="B1032" s="43">
        <v>116</v>
      </c>
      <c r="C1032" s="43">
        <v>116</v>
      </c>
      <c r="D1032" s="43">
        <v>84</v>
      </c>
      <c r="E1032" s="31">
        <v>0.72399999999999998</v>
      </c>
      <c r="F1032" s="31">
        <v>0.112</v>
      </c>
      <c r="G1032" s="31">
        <v>0.16400000000000001</v>
      </c>
      <c r="H1032" s="31">
        <v>0.46600000000000003</v>
      </c>
      <c r="I1032" s="31">
        <v>0.25900000000000001</v>
      </c>
      <c r="J1032" s="31">
        <v>0.72413793100000001</v>
      </c>
      <c r="K1032" s="31">
        <v>0</v>
      </c>
      <c r="L1032" s="29">
        <f t="shared" si="16"/>
        <v>2.8740000000000001</v>
      </c>
    </row>
    <row r="1033" spans="1:12" x14ac:dyDescent="0.2">
      <c r="A1033">
        <v>4314</v>
      </c>
      <c r="B1033" s="43">
        <v>41</v>
      </c>
      <c r="C1033" s="43">
        <v>41</v>
      </c>
      <c r="D1033" s="43">
        <v>4</v>
      </c>
      <c r="E1033" s="31">
        <v>9.8000000000000004E-2</v>
      </c>
      <c r="F1033" s="31">
        <v>0.39</v>
      </c>
      <c r="G1033" s="31">
        <v>0.14599999999999999</v>
      </c>
      <c r="H1033" s="31">
        <v>9.8000000000000004E-2</v>
      </c>
      <c r="I1033" s="31">
        <v>0</v>
      </c>
      <c r="J1033" s="31">
        <v>0.15384615400000001</v>
      </c>
      <c r="K1033" s="31">
        <v>0.36599999999999999</v>
      </c>
      <c r="L1033" s="29">
        <f t="shared" si="16"/>
        <v>1.5394321766561514</v>
      </c>
    </row>
    <row r="1034" spans="1:12" x14ac:dyDescent="0.2">
      <c r="A1034">
        <v>3710</v>
      </c>
      <c r="B1034" s="43">
        <v>352</v>
      </c>
      <c r="C1034" s="43">
        <v>352</v>
      </c>
      <c r="D1034" s="43">
        <v>157</v>
      </c>
      <c r="E1034" s="31">
        <v>0.44600000000000001</v>
      </c>
      <c r="F1034" s="31">
        <v>0.19600000000000001</v>
      </c>
      <c r="G1034" s="31">
        <v>0.224</v>
      </c>
      <c r="H1034" s="31">
        <v>0.33800000000000002</v>
      </c>
      <c r="I1034" s="31">
        <v>0.108</v>
      </c>
      <c r="J1034" s="31">
        <v>0.51475409800000005</v>
      </c>
      <c r="K1034" s="31">
        <v>0.13400000000000001</v>
      </c>
      <c r="L1034" s="29">
        <f t="shared" si="16"/>
        <v>2.4133949191685913</v>
      </c>
    </row>
    <row r="1035" spans="1:12" x14ac:dyDescent="0.2">
      <c r="A1035">
        <v>4122</v>
      </c>
      <c r="B1035" s="43">
        <v>82</v>
      </c>
      <c r="C1035" s="43">
        <v>82</v>
      </c>
      <c r="D1035" s="43">
        <v>48</v>
      </c>
      <c r="E1035" s="31">
        <v>0.58499999999999996</v>
      </c>
      <c r="F1035" s="31">
        <v>0.17100000000000001</v>
      </c>
      <c r="G1035" s="31">
        <v>0.22</v>
      </c>
      <c r="H1035" s="31">
        <v>0.36599999999999999</v>
      </c>
      <c r="I1035" s="31">
        <v>0.22</v>
      </c>
      <c r="J1035" s="31">
        <v>0.6</v>
      </c>
      <c r="K1035" s="31">
        <v>2.4E-2</v>
      </c>
      <c r="L1035" s="29">
        <f t="shared" si="16"/>
        <v>2.6526639344262297</v>
      </c>
    </row>
    <row r="1036" spans="1:12" x14ac:dyDescent="0.2">
      <c r="A1036">
        <v>2062</v>
      </c>
      <c r="B1036" s="43">
        <v>23</v>
      </c>
      <c r="C1036" s="43">
        <v>23</v>
      </c>
      <c r="D1036" s="43">
        <v>13</v>
      </c>
      <c r="E1036" s="31">
        <v>0.56499999999999995</v>
      </c>
      <c r="F1036" s="31">
        <v>0.217</v>
      </c>
      <c r="G1036" s="31">
        <v>0.17399999999999999</v>
      </c>
      <c r="H1036" s="31">
        <v>0.47799999999999998</v>
      </c>
      <c r="I1036" s="31">
        <v>8.6999999999999994E-2</v>
      </c>
      <c r="J1036" s="31">
        <v>0.590909091</v>
      </c>
      <c r="K1036" s="31">
        <v>4.2999999999999997E-2</v>
      </c>
      <c r="L1036" s="29">
        <f t="shared" si="16"/>
        <v>2.452455590386625</v>
      </c>
    </row>
    <row r="1037" spans="1:12" x14ac:dyDescent="0.2">
      <c r="A1037">
        <v>2958</v>
      </c>
      <c r="B1037" s="43">
        <v>14</v>
      </c>
      <c r="C1037" s="43">
        <v>14</v>
      </c>
      <c r="D1037" s="43">
        <v>10</v>
      </c>
      <c r="E1037" s="31">
        <v>0.71399999999999997</v>
      </c>
      <c r="F1037" s="31">
        <v>7.0999999999999994E-2</v>
      </c>
      <c r="G1037" s="31">
        <v>0.14299999999999999</v>
      </c>
      <c r="H1037" s="31">
        <v>0.57099999999999995</v>
      </c>
      <c r="I1037" s="31">
        <v>0.14299999999999999</v>
      </c>
      <c r="J1037" s="31">
        <v>0.76923076899999998</v>
      </c>
      <c r="K1037" s="31">
        <v>7.0999999999999994E-2</v>
      </c>
      <c r="L1037" s="29">
        <f t="shared" si="16"/>
        <v>2.8439181916038749</v>
      </c>
    </row>
    <row r="1038" spans="1:12" x14ac:dyDescent="0.2">
      <c r="A1038">
        <v>5252</v>
      </c>
      <c r="B1038" s="43">
        <v>13</v>
      </c>
      <c r="C1038" s="43">
        <v>13</v>
      </c>
      <c r="D1038" s="43">
        <v>7</v>
      </c>
      <c r="E1038" s="31">
        <v>0.53800000000000003</v>
      </c>
      <c r="F1038" s="31">
        <v>0.154</v>
      </c>
      <c r="G1038" s="31">
        <v>7.6999999999999999E-2</v>
      </c>
      <c r="H1038" s="31">
        <v>0.308</v>
      </c>
      <c r="I1038" s="31">
        <v>0.23100000000000001</v>
      </c>
      <c r="J1038" s="31">
        <v>0.7</v>
      </c>
      <c r="K1038" s="31">
        <v>0.23100000000000001</v>
      </c>
      <c r="L1038" s="29">
        <f t="shared" si="16"/>
        <v>2.8036410923276986</v>
      </c>
    </row>
    <row r="1039" spans="1:12" x14ac:dyDescent="0.2">
      <c r="A1039">
        <v>3107</v>
      </c>
      <c r="B1039" s="43">
        <v>79</v>
      </c>
      <c r="C1039" s="43">
        <v>79</v>
      </c>
      <c r="D1039" s="43">
        <v>60</v>
      </c>
      <c r="E1039" s="31">
        <v>0.75900000000000001</v>
      </c>
      <c r="F1039" s="31">
        <v>8.8999999999999996E-2</v>
      </c>
      <c r="G1039" s="31">
        <v>0.10100000000000001</v>
      </c>
      <c r="H1039" s="31">
        <v>0.38</v>
      </c>
      <c r="I1039" s="31">
        <v>0.38</v>
      </c>
      <c r="J1039" s="31">
        <v>0.8</v>
      </c>
      <c r="K1039" s="31">
        <v>5.0999999999999997E-2</v>
      </c>
      <c r="L1039" s="29">
        <f t="shared" si="16"/>
        <v>3.1095890410958908</v>
      </c>
    </row>
    <row r="1040" spans="1:12" x14ac:dyDescent="0.2">
      <c r="A1040">
        <v>4305</v>
      </c>
      <c r="B1040" s="43">
        <v>80</v>
      </c>
      <c r="C1040" s="43">
        <v>80</v>
      </c>
      <c r="D1040" s="43">
        <v>72</v>
      </c>
      <c r="E1040" s="31">
        <v>0.9</v>
      </c>
      <c r="F1040" s="31">
        <v>3.7999999999999999E-2</v>
      </c>
      <c r="G1040" s="31">
        <v>2.5000000000000001E-2</v>
      </c>
      <c r="H1040" s="31">
        <v>0.2</v>
      </c>
      <c r="I1040" s="31">
        <v>0.7</v>
      </c>
      <c r="J1040" s="31">
        <v>0.93506493499999999</v>
      </c>
      <c r="K1040" s="31">
        <v>3.7999999999999999E-2</v>
      </c>
      <c r="L1040" s="29">
        <f t="shared" si="16"/>
        <v>3.625779625779626</v>
      </c>
    </row>
    <row r="1041" spans="1:12" x14ac:dyDescent="0.2">
      <c r="A1041">
        <v>3106</v>
      </c>
      <c r="B1041" s="43">
        <v>305</v>
      </c>
      <c r="C1041" s="43">
        <v>305</v>
      </c>
      <c r="D1041" s="43">
        <v>111</v>
      </c>
      <c r="E1041" s="31">
        <v>0.36399999999999999</v>
      </c>
      <c r="F1041" s="31">
        <v>0.24299999999999999</v>
      </c>
      <c r="G1041" s="31">
        <v>0.16400000000000001</v>
      </c>
      <c r="H1041" s="31">
        <v>0.216</v>
      </c>
      <c r="I1041" s="31">
        <v>0.14799999999999999</v>
      </c>
      <c r="J1041" s="31">
        <v>0.47234042599999998</v>
      </c>
      <c r="K1041" s="31">
        <v>0.23</v>
      </c>
      <c r="L1041" s="29">
        <f t="shared" si="16"/>
        <v>2.3519480519480518</v>
      </c>
    </row>
    <row r="1042" spans="1:12" x14ac:dyDescent="0.2">
      <c r="A1042">
        <v>4017</v>
      </c>
      <c r="B1042" s="43">
        <v>150</v>
      </c>
      <c r="C1042" s="43">
        <v>150</v>
      </c>
      <c r="D1042" s="43">
        <v>108</v>
      </c>
      <c r="E1042" s="31">
        <v>0.72</v>
      </c>
      <c r="F1042" s="31">
        <v>0.12</v>
      </c>
      <c r="G1042" s="31">
        <v>0.153</v>
      </c>
      <c r="H1042" s="31">
        <v>0.40699999999999997</v>
      </c>
      <c r="I1042" s="31">
        <v>0.313</v>
      </c>
      <c r="J1042" s="31">
        <v>0.72483221499999995</v>
      </c>
      <c r="K1042" s="31">
        <v>7.0000000000000001E-3</v>
      </c>
      <c r="L1042" s="29">
        <f t="shared" si="16"/>
        <v>2.9194360523665659</v>
      </c>
    </row>
    <row r="1043" spans="1:12" x14ac:dyDescent="0.2">
      <c r="A1043">
        <v>3493</v>
      </c>
      <c r="B1043" s="43">
        <v>324</v>
      </c>
      <c r="C1043" s="43">
        <v>324</v>
      </c>
      <c r="D1043" s="43">
        <v>210</v>
      </c>
      <c r="E1043" s="31">
        <v>0.64800000000000002</v>
      </c>
      <c r="F1043" s="31">
        <v>0.13300000000000001</v>
      </c>
      <c r="G1043" s="31">
        <v>0.185</v>
      </c>
      <c r="H1043" s="31">
        <v>0.315</v>
      </c>
      <c r="I1043" s="31">
        <v>0.33300000000000002</v>
      </c>
      <c r="J1043" s="31">
        <v>0.67092651800000003</v>
      </c>
      <c r="K1043" s="31">
        <v>3.4000000000000002E-2</v>
      </c>
      <c r="L1043" s="29">
        <f t="shared" si="16"/>
        <v>2.8778467908902696</v>
      </c>
    </row>
    <row r="1044" spans="1:12" x14ac:dyDescent="0.2">
      <c r="A1044">
        <v>3234</v>
      </c>
      <c r="B1044" s="43">
        <v>42</v>
      </c>
      <c r="C1044" s="43">
        <v>42</v>
      </c>
      <c r="D1044" s="43">
        <v>32</v>
      </c>
      <c r="E1044" s="31">
        <v>0.76200000000000001</v>
      </c>
      <c r="F1044" s="31">
        <v>7.0999999999999994E-2</v>
      </c>
      <c r="G1044" s="31">
        <v>0.14299999999999999</v>
      </c>
      <c r="H1044" s="31">
        <v>0.42899999999999999</v>
      </c>
      <c r="I1044" s="31">
        <v>0.33300000000000002</v>
      </c>
      <c r="J1044" s="31">
        <v>0.78048780500000003</v>
      </c>
      <c r="K1044" s="31">
        <v>2.4E-2</v>
      </c>
      <c r="L1044" s="29">
        <f t="shared" si="16"/>
        <v>3.0491803278688523</v>
      </c>
    </row>
    <row r="1045" spans="1:12" x14ac:dyDescent="0.2">
      <c r="A1045">
        <v>3105</v>
      </c>
      <c r="B1045" s="43">
        <v>99</v>
      </c>
      <c r="C1045" s="43">
        <v>99</v>
      </c>
      <c r="D1045" s="43">
        <v>56</v>
      </c>
      <c r="E1045" s="31">
        <v>0.56599999999999995</v>
      </c>
      <c r="F1045" s="31">
        <v>0.192</v>
      </c>
      <c r="G1045" s="31">
        <v>0.222</v>
      </c>
      <c r="H1045" s="31">
        <v>0.24199999999999999</v>
      </c>
      <c r="I1045" s="31">
        <v>0.32300000000000001</v>
      </c>
      <c r="J1045" s="31">
        <v>0.57731958800000005</v>
      </c>
      <c r="K1045" s="31">
        <v>0.02</v>
      </c>
      <c r="L1045" s="29">
        <f t="shared" si="16"/>
        <v>2.7081632653061223</v>
      </c>
    </row>
    <row r="1046" spans="1:12" x14ac:dyDescent="0.2">
      <c r="A1046">
        <v>4379</v>
      </c>
      <c r="B1046" s="43">
        <v>67</v>
      </c>
      <c r="C1046" s="43">
        <v>67</v>
      </c>
      <c r="D1046" s="43">
        <v>45</v>
      </c>
      <c r="E1046" s="31">
        <v>0.67200000000000004</v>
      </c>
      <c r="F1046" s="31">
        <v>4.4999999999999998E-2</v>
      </c>
      <c r="G1046" s="31">
        <v>0.28399999999999997</v>
      </c>
      <c r="H1046" s="31">
        <v>0.41799999999999998</v>
      </c>
      <c r="I1046" s="31">
        <v>0.254</v>
      </c>
      <c r="J1046" s="31">
        <v>0.67164179099999999</v>
      </c>
      <c r="K1046" s="31">
        <v>0</v>
      </c>
      <c r="L1046" s="29">
        <f t="shared" si="16"/>
        <v>2.883</v>
      </c>
    </row>
    <row r="1047" spans="1:12" x14ac:dyDescent="0.2">
      <c r="A1047">
        <v>4306</v>
      </c>
      <c r="B1047" s="43">
        <v>134</v>
      </c>
      <c r="C1047" s="43">
        <v>134</v>
      </c>
      <c r="D1047" s="43">
        <v>110</v>
      </c>
      <c r="E1047" s="31">
        <v>0.82099999999999995</v>
      </c>
      <c r="F1047" s="31">
        <v>3.6999999999999998E-2</v>
      </c>
      <c r="G1047" s="31">
        <v>0.13400000000000001</v>
      </c>
      <c r="H1047" s="31">
        <v>0.35799999999999998</v>
      </c>
      <c r="I1047" s="31">
        <v>0.46300000000000002</v>
      </c>
      <c r="J1047" s="31">
        <v>0.82706766899999995</v>
      </c>
      <c r="K1047" s="31">
        <v>7.0000000000000001E-3</v>
      </c>
      <c r="L1047" s="29">
        <f t="shared" si="16"/>
        <v>3.2537764350453173</v>
      </c>
    </row>
    <row r="1048" spans="1:12" x14ac:dyDescent="0.2">
      <c r="A1048">
        <v>4355</v>
      </c>
      <c r="B1048" s="43">
        <v>85</v>
      </c>
      <c r="C1048" s="43">
        <v>85</v>
      </c>
      <c r="D1048" s="43">
        <v>60</v>
      </c>
      <c r="E1048" s="31">
        <v>0.70599999999999996</v>
      </c>
      <c r="F1048" s="31">
        <v>0.11799999999999999</v>
      </c>
      <c r="G1048" s="31">
        <v>0.17599999999999999</v>
      </c>
      <c r="H1048" s="31">
        <v>0.47099999999999997</v>
      </c>
      <c r="I1048" s="31">
        <v>0.23499999999999999</v>
      </c>
      <c r="J1048" s="31">
        <v>0.70588235300000002</v>
      </c>
      <c r="K1048" s="31">
        <v>0</v>
      </c>
      <c r="L1048" s="29">
        <f t="shared" si="16"/>
        <v>2.8229999999999995</v>
      </c>
    </row>
    <row r="1049" spans="1:12" x14ac:dyDescent="0.2">
      <c r="A1049">
        <v>4124</v>
      </c>
      <c r="B1049" s="43">
        <v>62</v>
      </c>
      <c r="C1049" s="43">
        <v>62</v>
      </c>
      <c r="D1049" s="43">
        <v>40</v>
      </c>
      <c r="E1049" s="31">
        <v>0.64500000000000002</v>
      </c>
      <c r="F1049" s="31">
        <v>0.19400000000000001</v>
      </c>
      <c r="G1049" s="31">
        <v>0.161</v>
      </c>
      <c r="H1049" s="31">
        <v>0.30599999999999999</v>
      </c>
      <c r="I1049" s="31">
        <v>0.33900000000000002</v>
      </c>
      <c r="J1049" s="31">
        <v>0.64516129</v>
      </c>
      <c r="K1049" s="31">
        <v>0</v>
      </c>
      <c r="L1049" s="29">
        <f t="shared" si="16"/>
        <v>2.79</v>
      </c>
    </row>
    <row r="1050" spans="1:12" x14ac:dyDescent="0.2">
      <c r="A1050">
        <v>3492</v>
      </c>
      <c r="B1050" s="43">
        <v>385</v>
      </c>
      <c r="C1050" s="43">
        <v>385</v>
      </c>
      <c r="D1050" s="43">
        <v>206</v>
      </c>
      <c r="E1050" s="31">
        <v>0.53500000000000003</v>
      </c>
      <c r="F1050" s="31">
        <v>0.106</v>
      </c>
      <c r="G1050" s="31">
        <v>8.1000000000000003E-2</v>
      </c>
      <c r="H1050" s="31">
        <v>0.26</v>
      </c>
      <c r="I1050" s="31">
        <v>0.27500000000000002</v>
      </c>
      <c r="J1050" s="31">
        <v>0.74100719400000004</v>
      </c>
      <c r="K1050" s="31">
        <v>0.27800000000000002</v>
      </c>
      <c r="L1050" s="29">
        <f t="shared" si="16"/>
        <v>2.9750692520775628</v>
      </c>
    </row>
    <row r="1051" spans="1:12" x14ac:dyDescent="0.2">
      <c r="A1051">
        <v>2993</v>
      </c>
      <c r="B1051" s="43">
        <v>83</v>
      </c>
      <c r="C1051" s="43">
        <v>83</v>
      </c>
      <c r="D1051" s="43">
        <v>43</v>
      </c>
      <c r="E1051" s="31">
        <v>0.51800000000000002</v>
      </c>
      <c r="F1051" s="31">
        <v>0.24099999999999999</v>
      </c>
      <c r="G1051" s="31">
        <v>0.24099999999999999</v>
      </c>
      <c r="H1051" s="31">
        <v>0.27700000000000002</v>
      </c>
      <c r="I1051" s="31">
        <v>0.24099999999999999</v>
      </c>
      <c r="J1051" s="31">
        <v>0.51807228900000002</v>
      </c>
      <c r="K1051" s="31">
        <v>0</v>
      </c>
      <c r="L1051" s="29">
        <f t="shared" si="16"/>
        <v>2.5179999999999998</v>
      </c>
    </row>
    <row r="1052" spans="1:12" x14ac:dyDescent="0.2">
      <c r="A1052">
        <v>3345</v>
      </c>
      <c r="B1052" s="43">
        <v>222</v>
      </c>
      <c r="C1052" s="43">
        <v>222</v>
      </c>
      <c r="D1052" s="43">
        <v>122</v>
      </c>
      <c r="E1052" s="31">
        <v>0.55000000000000004</v>
      </c>
      <c r="F1052" s="31">
        <v>0.158</v>
      </c>
      <c r="G1052" s="31">
        <v>0.27900000000000003</v>
      </c>
      <c r="H1052" s="31">
        <v>0.39200000000000002</v>
      </c>
      <c r="I1052" s="31">
        <v>0.158</v>
      </c>
      <c r="J1052" s="31">
        <v>0.55707762599999999</v>
      </c>
      <c r="K1052" s="31">
        <v>1.4E-2</v>
      </c>
      <c r="L1052" s="29">
        <f t="shared" si="16"/>
        <v>2.5598377281947267</v>
      </c>
    </row>
    <row r="1053" spans="1:12" x14ac:dyDescent="0.2">
      <c r="A1053">
        <v>4455</v>
      </c>
      <c r="B1053" s="43">
        <v>132</v>
      </c>
      <c r="C1053" s="43">
        <v>132</v>
      </c>
      <c r="D1053" s="43">
        <v>91</v>
      </c>
      <c r="E1053" s="31">
        <v>0.68899999999999995</v>
      </c>
      <c r="F1053" s="31">
        <v>0.129</v>
      </c>
      <c r="G1053" s="31">
        <v>0.182</v>
      </c>
      <c r="H1053" s="31">
        <v>0.42399999999999999</v>
      </c>
      <c r="I1053" s="31">
        <v>0.26500000000000001</v>
      </c>
      <c r="J1053" s="31">
        <v>0.68939393900000001</v>
      </c>
      <c r="K1053" s="31">
        <v>0</v>
      </c>
      <c r="L1053" s="29">
        <f t="shared" si="16"/>
        <v>2.8250000000000002</v>
      </c>
    </row>
    <row r="1054" spans="1:12" x14ac:dyDescent="0.2">
      <c r="A1054">
        <v>3790</v>
      </c>
      <c r="B1054" s="43">
        <v>281</v>
      </c>
      <c r="C1054" s="43">
        <v>281</v>
      </c>
      <c r="D1054" s="43">
        <v>194</v>
      </c>
      <c r="E1054" s="31">
        <v>0.69</v>
      </c>
      <c r="F1054" s="31">
        <v>0.11</v>
      </c>
      <c r="G1054" s="31">
        <v>0.19900000000000001</v>
      </c>
      <c r="H1054" s="31">
        <v>0.33100000000000002</v>
      </c>
      <c r="I1054" s="31">
        <v>0.35899999999999999</v>
      </c>
      <c r="J1054" s="31">
        <v>0.69039145899999999</v>
      </c>
      <c r="K1054" s="31">
        <v>0</v>
      </c>
      <c r="L1054" s="29">
        <f t="shared" si="16"/>
        <v>2.9370000000000003</v>
      </c>
    </row>
    <row r="1055" spans="1:12" x14ac:dyDescent="0.2">
      <c r="A1055">
        <v>3390</v>
      </c>
      <c r="B1055" s="43">
        <v>122</v>
      </c>
      <c r="C1055" s="43">
        <v>122</v>
      </c>
      <c r="D1055" s="43">
        <v>111</v>
      </c>
      <c r="E1055" s="31">
        <v>0.91</v>
      </c>
      <c r="F1055" s="31">
        <v>4.1000000000000002E-2</v>
      </c>
      <c r="G1055" s="31">
        <v>3.3000000000000002E-2</v>
      </c>
      <c r="H1055" s="31">
        <v>0.246</v>
      </c>
      <c r="I1055" s="31">
        <v>0.66400000000000003</v>
      </c>
      <c r="J1055" s="31">
        <v>0.92500000000000004</v>
      </c>
      <c r="K1055" s="31">
        <v>1.6E-2</v>
      </c>
      <c r="L1055" s="29">
        <f t="shared" si="16"/>
        <v>3.5579268292682933</v>
      </c>
    </row>
    <row r="1056" spans="1:12" x14ac:dyDescent="0.2">
      <c r="A1056">
        <v>3344</v>
      </c>
      <c r="B1056" s="43">
        <v>102</v>
      </c>
      <c r="C1056" s="43">
        <v>102</v>
      </c>
      <c r="D1056" s="43">
        <v>72</v>
      </c>
      <c r="E1056" s="31">
        <v>0.70599999999999996</v>
      </c>
      <c r="F1056" s="31">
        <v>9.8000000000000004E-2</v>
      </c>
      <c r="G1056" s="31">
        <v>0.17599999999999999</v>
      </c>
      <c r="H1056" s="31">
        <v>0.35299999999999998</v>
      </c>
      <c r="I1056" s="31">
        <v>0.35299999999999998</v>
      </c>
      <c r="J1056" s="31">
        <v>0.72</v>
      </c>
      <c r="K1056" s="31">
        <v>0.02</v>
      </c>
      <c r="L1056" s="29">
        <f t="shared" si="16"/>
        <v>2.9806122448979591</v>
      </c>
    </row>
    <row r="1057" spans="1:12" x14ac:dyDescent="0.2">
      <c r="A1057">
        <v>3442</v>
      </c>
      <c r="B1057" s="43">
        <v>104</v>
      </c>
      <c r="C1057" s="43">
        <v>104</v>
      </c>
      <c r="D1057" s="43">
        <v>81</v>
      </c>
      <c r="E1057" s="31">
        <v>0.77900000000000003</v>
      </c>
      <c r="F1057" s="31">
        <v>7.6999999999999999E-2</v>
      </c>
      <c r="G1057" s="31">
        <v>0.14399999999999999</v>
      </c>
      <c r="H1057" s="31">
        <v>0.34599999999999997</v>
      </c>
      <c r="I1057" s="31">
        <v>0.433</v>
      </c>
      <c r="J1057" s="31">
        <v>0.77884615400000001</v>
      </c>
      <c r="K1057" s="31">
        <v>0</v>
      </c>
      <c r="L1057" s="29">
        <f t="shared" si="16"/>
        <v>3.1349999999999998</v>
      </c>
    </row>
    <row r="1058" spans="1:12" x14ac:dyDescent="0.2">
      <c r="A1058">
        <v>5481</v>
      </c>
      <c r="B1058" s="43">
        <v>389</v>
      </c>
      <c r="C1058" s="43">
        <v>389</v>
      </c>
      <c r="D1058" s="43">
        <v>235</v>
      </c>
      <c r="E1058" s="31">
        <v>0.60399999999999998</v>
      </c>
      <c r="F1058" s="31">
        <v>0.105</v>
      </c>
      <c r="G1058" s="31">
        <v>0.10299999999999999</v>
      </c>
      <c r="H1058" s="31">
        <v>0.375</v>
      </c>
      <c r="I1058" s="31">
        <v>0.22900000000000001</v>
      </c>
      <c r="J1058" s="31">
        <v>0.74367088599999998</v>
      </c>
      <c r="K1058" s="31">
        <v>0.188</v>
      </c>
      <c r="L1058" s="29">
        <f t="shared" si="16"/>
        <v>2.8965517241379306</v>
      </c>
    </row>
    <row r="1059" spans="1:12" x14ac:dyDescent="0.2">
      <c r="A1059">
        <v>4021</v>
      </c>
      <c r="B1059" s="43">
        <v>306</v>
      </c>
      <c r="C1059" s="43">
        <v>306</v>
      </c>
      <c r="D1059" s="43">
        <v>191</v>
      </c>
      <c r="E1059" s="31">
        <v>0.624</v>
      </c>
      <c r="F1059" s="31">
        <v>0.183</v>
      </c>
      <c r="G1059" s="31">
        <v>0.17</v>
      </c>
      <c r="H1059" s="31">
        <v>0.34300000000000003</v>
      </c>
      <c r="I1059" s="31">
        <v>0.28100000000000003</v>
      </c>
      <c r="J1059" s="31">
        <v>0.63879598699999995</v>
      </c>
      <c r="K1059" s="31">
        <v>2.3E-2</v>
      </c>
      <c r="L1059" s="29">
        <f t="shared" si="16"/>
        <v>2.7389969293756398</v>
      </c>
    </row>
    <row r="1060" spans="1:12" x14ac:dyDescent="0.2">
      <c r="A1060">
        <v>1814</v>
      </c>
      <c r="B1060" s="43">
        <v>54</v>
      </c>
      <c r="C1060" s="43">
        <v>54</v>
      </c>
      <c r="D1060" s="43">
        <v>11</v>
      </c>
      <c r="E1060" s="31">
        <v>0.20399999999999999</v>
      </c>
      <c r="F1060" s="31">
        <v>3.6999999999999998E-2</v>
      </c>
      <c r="G1060" s="31">
        <v>7.3999999999999996E-2</v>
      </c>
      <c r="H1060" s="31">
        <v>0.16700000000000001</v>
      </c>
      <c r="I1060" s="31">
        <v>3.6999999999999998E-2</v>
      </c>
      <c r="J1060" s="31">
        <v>0.64705882400000003</v>
      </c>
      <c r="K1060" s="31">
        <v>0.68500000000000005</v>
      </c>
      <c r="L1060" s="29">
        <f t="shared" si="16"/>
        <v>2.647619047619048</v>
      </c>
    </row>
    <row r="1061" spans="1:12" x14ac:dyDescent="0.2">
      <c r="A1061">
        <v>3811</v>
      </c>
      <c r="E1061" s="31">
        <v>0.42299999999999999</v>
      </c>
      <c r="F1061" s="31">
        <v>0.34599999999999997</v>
      </c>
      <c r="G1061" s="31">
        <v>0.154</v>
      </c>
      <c r="H1061" s="31">
        <v>0.34599999999999997</v>
      </c>
      <c r="I1061" s="31">
        <v>7.6999999999999999E-2</v>
      </c>
      <c r="J1061" s="31">
        <v>0.45833333300000001</v>
      </c>
      <c r="K1061" s="31">
        <v>7.6999999999999999E-2</v>
      </c>
      <c r="L1061" s="29">
        <f t="shared" si="16"/>
        <v>2.166847237269772</v>
      </c>
    </row>
    <row r="1062" spans="1:12" x14ac:dyDescent="0.2">
      <c r="A1062">
        <v>3679</v>
      </c>
      <c r="B1062" s="43">
        <v>76</v>
      </c>
      <c r="C1062" s="43">
        <v>76</v>
      </c>
      <c r="D1062" s="43">
        <v>59</v>
      </c>
      <c r="E1062" s="31">
        <v>0.77600000000000002</v>
      </c>
      <c r="F1062" s="31">
        <v>9.1999999999999998E-2</v>
      </c>
      <c r="G1062" s="31">
        <v>0.13200000000000001</v>
      </c>
      <c r="H1062" s="31">
        <v>0.434</v>
      </c>
      <c r="I1062" s="31">
        <v>0.34200000000000003</v>
      </c>
      <c r="J1062" s="31">
        <v>0.77631578899999998</v>
      </c>
      <c r="K1062" s="31">
        <v>0</v>
      </c>
      <c r="L1062" s="29">
        <f t="shared" si="16"/>
        <v>3.0259999999999998</v>
      </c>
    </row>
    <row r="1063" spans="1:12" x14ac:dyDescent="0.2">
      <c r="A1063">
        <v>4371</v>
      </c>
      <c r="B1063" s="43">
        <v>295</v>
      </c>
      <c r="C1063" s="43">
        <v>295</v>
      </c>
      <c r="D1063" s="43">
        <v>183</v>
      </c>
      <c r="E1063" s="31">
        <v>0.62</v>
      </c>
      <c r="F1063" s="31">
        <v>0.16300000000000001</v>
      </c>
      <c r="G1063" s="31">
        <v>0.19</v>
      </c>
      <c r="H1063" s="31">
        <v>0.33900000000000002</v>
      </c>
      <c r="I1063" s="31">
        <v>0.28100000000000003</v>
      </c>
      <c r="J1063" s="31">
        <v>0.63763066199999996</v>
      </c>
      <c r="K1063" s="31">
        <v>2.7E-2</v>
      </c>
      <c r="L1063" s="29">
        <f t="shared" si="16"/>
        <v>2.758478931140802</v>
      </c>
    </row>
    <row r="1064" spans="1:12" x14ac:dyDescent="0.2">
      <c r="A1064">
        <v>4187</v>
      </c>
      <c r="B1064" s="43">
        <v>67</v>
      </c>
      <c r="C1064" s="43">
        <v>67</v>
      </c>
      <c r="D1064" s="43">
        <v>59</v>
      </c>
      <c r="E1064" s="31">
        <v>0.88100000000000001</v>
      </c>
      <c r="F1064" s="31">
        <v>1.4999999999999999E-2</v>
      </c>
      <c r="G1064" s="31">
        <v>0.09</v>
      </c>
      <c r="H1064" s="31">
        <v>0.17899999999999999</v>
      </c>
      <c r="I1064" s="31">
        <v>0.70099999999999996</v>
      </c>
      <c r="J1064" s="31">
        <v>0.893939394</v>
      </c>
      <c r="K1064" s="31">
        <v>1.4999999999999999E-2</v>
      </c>
      <c r="L1064" s="29">
        <f t="shared" si="16"/>
        <v>3.5898477157360404</v>
      </c>
    </row>
    <row r="1065" spans="1:12" x14ac:dyDescent="0.2">
      <c r="A1065">
        <v>4516</v>
      </c>
      <c r="B1065" s="43">
        <v>245</v>
      </c>
      <c r="C1065" s="43">
        <v>245</v>
      </c>
      <c r="D1065" s="43">
        <v>187</v>
      </c>
      <c r="E1065" s="31">
        <v>0.76300000000000001</v>
      </c>
      <c r="F1065" s="31">
        <v>8.2000000000000003E-2</v>
      </c>
      <c r="G1065" s="31">
        <v>0.14699999999999999</v>
      </c>
      <c r="H1065" s="31">
        <v>0.38</v>
      </c>
      <c r="I1065" s="31">
        <v>0.38400000000000001</v>
      </c>
      <c r="J1065" s="31">
        <v>0.769547325</v>
      </c>
      <c r="K1065" s="31">
        <v>8.0000000000000002E-3</v>
      </c>
      <c r="L1065" s="29">
        <f t="shared" si="16"/>
        <v>3.0766129032258065</v>
      </c>
    </row>
    <row r="1066" spans="1:12" x14ac:dyDescent="0.2">
      <c r="A1066">
        <v>4069</v>
      </c>
      <c r="B1066" s="43">
        <v>92</v>
      </c>
      <c r="C1066" s="43">
        <v>92</v>
      </c>
      <c r="D1066" s="43">
        <v>69</v>
      </c>
      <c r="E1066" s="31">
        <v>0.75</v>
      </c>
      <c r="F1066" s="31">
        <v>7.5999999999999998E-2</v>
      </c>
      <c r="G1066" s="31">
        <v>0.16300000000000001</v>
      </c>
      <c r="H1066" s="31">
        <v>0.47799999999999998</v>
      </c>
      <c r="I1066" s="31">
        <v>0.27200000000000002</v>
      </c>
      <c r="J1066" s="31">
        <v>0.75824175800000004</v>
      </c>
      <c r="K1066" s="31">
        <v>1.0999999999999999E-2</v>
      </c>
      <c r="L1066" s="29">
        <f t="shared" si="16"/>
        <v>2.9565217391304346</v>
      </c>
    </row>
    <row r="1067" spans="1:12" x14ac:dyDescent="0.2">
      <c r="A1067">
        <v>3287</v>
      </c>
      <c r="B1067" s="43">
        <v>75</v>
      </c>
      <c r="C1067" s="43">
        <v>75</v>
      </c>
      <c r="D1067" s="43">
        <v>41</v>
      </c>
      <c r="E1067" s="31">
        <v>0.54700000000000004</v>
      </c>
      <c r="F1067" s="31">
        <v>0.14699999999999999</v>
      </c>
      <c r="G1067" s="31">
        <v>0.26700000000000002</v>
      </c>
      <c r="H1067" s="31">
        <v>0.32</v>
      </c>
      <c r="I1067" s="31">
        <v>0.22700000000000001</v>
      </c>
      <c r="J1067" s="31">
        <v>0.56944444400000005</v>
      </c>
      <c r="K1067" s="31">
        <v>0.04</v>
      </c>
      <c r="L1067" s="29">
        <f t="shared" si="16"/>
        <v>2.6552083333333334</v>
      </c>
    </row>
    <row r="1068" spans="1:12" x14ac:dyDescent="0.2">
      <c r="A1068">
        <v>3749</v>
      </c>
      <c r="B1068" s="43">
        <v>82</v>
      </c>
      <c r="C1068" s="43">
        <v>82</v>
      </c>
      <c r="D1068" s="43">
        <v>48</v>
      </c>
      <c r="E1068" s="31">
        <v>0.58499999999999996</v>
      </c>
      <c r="F1068" s="31">
        <v>0.183</v>
      </c>
      <c r="G1068" s="31">
        <v>0.23200000000000001</v>
      </c>
      <c r="H1068" s="31">
        <v>0.30499999999999999</v>
      </c>
      <c r="I1068" s="31">
        <v>0.28000000000000003</v>
      </c>
      <c r="J1068" s="31">
        <v>0.58536585399999996</v>
      </c>
      <c r="K1068" s="31">
        <v>0</v>
      </c>
      <c r="L1068" s="29">
        <f t="shared" si="16"/>
        <v>2.6820000000000004</v>
      </c>
    </row>
    <row r="1069" spans="1:12" x14ac:dyDescent="0.2">
      <c r="A1069">
        <v>4208</v>
      </c>
      <c r="B1069" s="43">
        <v>385</v>
      </c>
      <c r="C1069" s="43">
        <v>385</v>
      </c>
      <c r="D1069" s="43">
        <v>186</v>
      </c>
      <c r="E1069" s="31">
        <v>0.48299999999999998</v>
      </c>
      <c r="F1069" s="31">
        <v>0.16400000000000001</v>
      </c>
      <c r="G1069" s="31">
        <v>7.4999999999999997E-2</v>
      </c>
      <c r="H1069" s="31">
        <v>0.26500000000000001</v>
      </c>
      <c r="I1069" s="31">
        <v>0.218</v>
      </c>
      <c r="J1069" s="31">
        <v>0.66906474800000004</v>
      </c>
      <c r="K1069" s="31">
        <v>0.27800000000000002</v>
      </c>
      <c r="L1069" s="29">
        <f t="shared" si="16"/>
        <v>2.7437673130193905</v>
      </c>
    </row>
    <row r="1070" spans="1:12" x14ac:dyDescent="0.2">
      <c r="A1070">
        <v>4377</v>
      </c>
      <c r="B1070" s="43">
        <v>139</v>
      </c>
      <c r="C1070" s="43">
        <v>139</v>
      </c>
      <c r="D1070" s="43">
        <v>85</v>
      </c>
      <c r="E1070" s="31">
        <v>0.61199999999999999</v>
      </c>
      <c r="F1070" s="31">
        <v>0.122</v>
      </c>
      <c r="G1070" s="31">
        <v>0.23699999999999999</v>
      </c>
      <c r="H1070" s="31">
        <v>0.30199999999999999</v>
      </c>
      <c r="I1070" s="31">
        <v>0.309</v>
      </c>
      <c r="J1070" s="31">
        <v>0.62962963000000005</v>
      </c>
      <c r="K1070" s="31">
        <v>2.9000000000000001E-2</v>
      </c>
      <c r="L1070" s="29">
        <f t="shared" si="16"/>
        <v>2.8197734294541705</v>
      </c>
    </row>
    <row r="1071" spans="1:12" x14ac:dyDescent="0.2">
      <c r="A1071">
        <v>1758</v>
      </c>
      <c r="B1071" s="43">
        <v>50</v>
      </c>
      <c r="C1071" s="43">
        <v>50</v>
      </c>
      <c r="D1071" s="43">
        <v>10</v>
      </c>
      <c r="E1071" s="31">
        <v>0.2</v>
      </c>
      <c r="F1071" s="31">
        <v>0</v>
      </c>
      <c r="G1071" s="31">
        <v>0.08</v>
      </c>
      <c r="H1071" s="31">
        <v>0.14000000000000001</v>
      </c>
      <c r="I1071" s="31">
        <v>0.06</v>
      </c>
      <c r="J1071" s="31">
        <v>0.71428571399999996</v>
      </c>
      <c r="K1071" s="31">
        <v>0.72</v>
      </c>
      <c r="L1071" s="29">
        <f t="shared" si="16"/>
        <v>2.9285714285714284</v>
      </c>
    </row>
    <row r="1072" spans="1:12" x14ac:dyDescent="0.2">
      <c r="A1072">
        <v>3939</v>
      </c>
      <c r="B1072" s="43">
        <v>354</v>
      </c>
      <c r="C1072" s="43">
        <v>354</v>
      </c>
      <c r="D1072" s="43">
        <v>213</v>
      </c>
      <c r="E1072" s="31">
        <v>0.60199999999999998</v>
      </c>
      <c r="F1072" s="31">
        <v>0.184</v>
      </c>
      <c r="G1072" s="31">
        <v>0.20100000000000001</v>
      </c>
      <c r="H1072" s="31">
        <v>0.28000000000000003</v>
      </c>
      <c r="I1072" s="31">
        <v>0.32200000000000001</v>
      </c>
      <c r="J1072" s="31">
        <v>0.61031518600000001</v>
      </c>
      <c r="K1072" s="31">
        <v>1.4E-2</v>
      </c>
      <c r="L1072" s="29">
        <f t="shared" si="16"/>
        <v>2.7525354969574041</v>
      </c>
    </row>
    <row r="1073" spans="1:12" x14ac:dyDescent="0.2">
      <c r="A1073">
        <v>2974</v>
      </c>
      <c r="B1073" s="43">
        <v>359</v>
      </c>
      <c r="C1073" s="43">
        <v>359</v>
      </c>
      <c r="D1073" s="43">
        <v>174</v>
      </c>
      <c r="E1073" s="31">
        <v>0.48499999999999999</v>
      </c>
      <c r="F1073" s="31">
        <v>0.30099999999999999</v>
      </c>
      <c r="G1073" s="31">
        <v>0.16400000000000001</v>
      </c>
      <c r="H1073" s="31">
        <v>0.35399999999999998</v>
      </c>
      <c r="I1073" s="31">
        <v>0.13100000000000001</v>
      </c>
      <c r="J1073" s="31">
        <v>0.51026393000000003</v>
      </c>
      <c r="K1073" s="31">
        <v>0.05</v>
      </c>
      <c r="L1073" s="29">
        <f t="shared" si="16"/>
        <v>2.331578947368421</v>
      </c>
    </row>
    <row r="1074" spans="1:12" x14ac:dyDescent="0.2">
      <c r="A1074">
        <v>3274</v>
      </c>
      <c r="B1074" s="43">
        <v>455</v>
      </c>
      <c r="C1074" s="43">
        <v>455</v>
      </c>
      <c r="D1074" s="43">
        <v>245</v>
      </c>
      <c r="E1074" s="31">
        <v>0.53800000000000003</v>
      </c>
      <c r="F1074" s="31">
        <v>0.2</v>
      </c>
      <c r="G1074" s="31">
        <v>0.253</v>
      </c>
      <c r="H1074" s="31">
        <v>0.35399999999999998</v>
      </c>
      <c r="I1074" s="31">
        <v>0.185</v>
      </c>
      <c r="J1074" s="31">
        <v>0.54323725099999998</v>
      </c>
      <c r="K1074" s="31">
        <v>8.9999999999999993E-3</v>
      </c>
      <c r="L1074" s="29">
        <f t="shared" si="16"/>
        <v>2.5307769929364277</v>
      </c>
    </row>
    <row r="1075" spans="1:12" x14ac:dyDescent="0.2">
      <c r="A1075">
        <v>3205</v>
      </c>
      <c r="B1075" s="43">
        <v>11</v>
      </c>
      <c r="C1075" s="43">
        <v>11</v>
      </c>
      <c r="D1075" s="43">
        <v>5</v>
      </c>
      <c r="E1075" s="31">
        <v>0.45500000000000002</v>
      </c>
      <c r="F1075" s="31">
        <v>9.0999999999999998E-2</v>
      </c>
      <c r="G1075" s="31">
        <v>0.45500000000000002</v>
      </c>
      <c r="H1075" s="31">
        <v>0.27300000000000002</v>
      </c>
      <c r="I1075" s="31">
        <v>0.182</v>
      </c>
      <c r="J1075" s="31">
        <v>0.45454545499999999</v>
      </c>
      <c r="K1075" s="31">
        <v>0</v>
      </c>
      <c r="L1075" s="29">
        <f t="shared" si="16"/>
        <v>2.548</v>
      </c>
    </row>
    <row r="1076" spans="1:12" x14ac:dyDescent="0.2">
      <c r="A1076">
        <v>2432</v>
      </c>
      <c r="B1076" s="43">
        <v>22</v>
      </c>
      <c r="C1076" s="43">
        <v>22</v>
      </c>
      <c r="D1076" s="43">
        <v>8</v>
      </c>
      <c r="E1076" s="31">
        <v>0.36399999999999999</v>
      </c>
      <c r="F1076" s="31">
        <v>4.4999999999999998E-2</v>
      </c>
      <c r="G1076" s="31">
        <v>0.5</v>
      </c>
      <c r="H1076" s="31">
        <v>0.27300000000000002</v>
      </c>
      <c r="I1076" s="31">
        <v>9.0999999999999998E-2</v>
      </c>
      <c r="J1076" s="31">
        <v>0.4</v>
      </c>
      <c r="K1076" s="31">
        <v>9.0999999999999998E-2</v>
      </c>
      <c r="L1076" s="29">
        <f t="shared" si="16"/>
        <v>2.4510451045104507</v>
      </c>
    </row>
    <row r="1077" spans="1:12" x14ac:dyDescent="0.2">
      <c r="A1077">
        <v>2922</v>
      </c>
      <c r="B1077" s="43">
        <v>13</v>
      </c>
      <c r="C1077" s="43">
        <v>13</v>
      </c>
      <c r="D1077" s="43">
        <v>6</v>
      </c>
      <c r="E1077" s="31">
        <v>0.46200000000000002</v>
      </c>
      <c r="F1077" s="31">
        <v>0.23100000000000001</v>
      </c>
      <c r="G1077" s="31">
        <v>0.308</v>
      </c>
      <c r="H1077" s="31">
        <v>0.308</v>
      </c>
      <c r="I1077" s="31">
        <v>0.154</v>
      </c>
      <c r="J1077" s="31">
        <v>0.46153846199999998</v>
      </c>
      <c r="K1077" s="31">
        <v>0</v>
      </c>
      <c r="L1077" s="29">
        <f t="shared" si="16"/>
        <v>2.387</v>
      </c>
    </row>
    <row r="1078" spans="1:12" x14ac:dyDescent="0.2">
      <c r="A1078">
        <v>2283</v>
      </c>
      <c r="B1078" s="43">
        <v>40</v>
      </c>
      <c r="C1078" s="43">
        <v>40</v>
      </c>
      <c r="D1078" s="43">
        <v>6</v>
      </c>
      <c r="E1078" s="31">
        <v>0.15</v>
      </c>
      <c r="F1078" s="31">
        <v>0.65</v>
      </c>
      <c r="G1078" s="31">
        <v>0.2</v>
      </c>
      <c r="H1078" s="31">
        <v>0.125</v>
      </c>
      <c r="I1078" s="31">
        <v>2.5000000000000001E-2</v>
      </c>
      <c r="J1078" s="31">
        <v>0.15</v>
      </c>
      <c r="K1078" s="31">
        <v>0</v>
      </c>
      <c r="L1078" s="29">
        <f t="shared" si="16"/>
        <v>1.5250000000000001</v>
      </c>
    </row>
    <row r="1079" spans="1:12" x14ac:dyDescent="0.2">
      <c r="A1079">
        <v>2517</v>
      </c>
      <c r="B1079" s="43">
        <v>165</v>
      </c>
      <c r="C1079" s="43">
        <v>165</v>
      </c>
      <c r="D1079" s="43">
        <v>71</v>
      </c>
      <c r="E1079" s="31">
        <v>0.43</v>
      </c>
      <c r="F1079" s="31">
        <v>0.27300000000000002</v>
      </c>
      <c r="G1079" s="31">
        <v>0.28499999999999998</v>
      </c>
      <c r="H1079" s="31">
        <v>0.29099999999999998</v>
      </c>
      <c r="I1079" s="31">
        <v>0.13900000000000001</v>
      </c>
      <c r="J1079" s="31">
        <v>0.43558282199999998</v>
      </c>
      <c r="K1079" s="31">
        <v>1.2E-2</v>
      </c>
      <c r="L1079" s="29">
        <f t="shared" si="16"/>
        <v>2.2995951417004052</v>
      </c>
    </row>
    <row r="1080" spans="1:12" x14ac:dyDescent="0.2">
      <c r="A1080">
        <v>4220</v>
      </c>
      <c r="B1080" s="43">
        <v>72</v>
      </c>
      <c r="C1080" s="43">
        <v>74</v>
      </c>
      <c r="D1080" s="43">
        <v>26</v>
      </c>
      <c r="E1080" s="31">
        <v>0.35099999999999998</v>
      </c>
      <c r="F1080" s="31">
        <v>0.38900000000000001</v>
      </c>
      <c r="G1080" s="31">
        <v>0.23599999999999999</v>
      </c>
      <c r="H1080" s="31">
        <v>0.20799999999999999</v>
      </c>
      <c r="I1080" s="31">
        <v>0.125</v>
      </c>
      <c r="J1080" s="31">
        <v>0.34782608700000001</v>
      </c>
      <c r="K1080" s="31">
        <v>4.2000000000000003E-2</v>
      </c>
      <c r="L1080" s="29">
        <f t="shared" si="16"/>
        <v>2.0720250521920667</v>
      </c>
    </row>
    <row r="1081" spans="1:12" x14ac:dyDescent="0.2">
      <c r="A1081">
        <v>3025</v>
      </c>
      <c r="B1081" s="43">
        <v>48</v>
      </c>
      <c r="C1081" s="43">
        <v>48</v>
      </c>
      <c r="D1081" s="43">
        <v>16</v>
      </c>
      <c r="E1081" s="31">
        <v>0.33300000000000002</v>
      </c>
      <c r="F1081" s="31">
        <v>0.313</v>
      </c>
      <c r="G1081" s="31">
        <v>0.35399999999999998</v>
      </c>
      <c r="H1081" s="31">
        <v>0.188</v>
      </c>
      <c r="I1081" s="31">
        <v>0.14599999999999999</v>
      </c>
      <c r="J1081" s="31">
        <v>0.33333333300000001</v>
      </c>
      <c r="K1081" s="31">
        <v>0</v>
      </c>
      <c r="L1081" s="29">
        <f t="shared" si="16"/>
        <v>2.169</v>
      </c>
    </row>
    <row r="1082" spans="1:12" x14ac:dyDescent="0.2">
      <c r="A1082">
        <v>3024</v>
      </c>
      <c r="B1082" s="43">
        <v>87</v>
      </c>
      <c r="C1082" s="43">
        <v>87</v>
      </c>
      <c r="D1082" s="43">
        <v>35</v>
      </c>
      <c r="E1082" s="31">
        <v>0.40200000000000002</v>
      </c>
      <c r="F1082" s="31">
        <v>0.27600000000000002</v>
      </c>
      <c r="G1082" s="31">
        <v>0.20699999999999999</v>
      </c>
      <c r="H1082" s="31">
        <v>0.32200000000000001</v>
      </c>
      <c r="I1082" s="31">
        <v>0.08</v>
      </c>
      <c r="J1082" s="31">
        <v>0.45454545499999999</v>
      </c>
      <c r="K1082" s="31">
        <v>0.115</v>
      </c>
      <c r="L1082" s="29">
        <f t="shared" si="16"/>
        <v>2.2327683615819209</v>
      </c>
    </row>
    <row r="1083" spans="1:12" x14ac:dyDescent="0.2">
      <c r="A1083">
        <v>2443</v>
      </c>
      <c r="B1083" s="43">
        <v>48</v>
      </c>
      <c r="C1083" s="43">
        <v>49</v>
      </c>
      <c r="D1083" s="43">
        <v>26</v>
      </c>
      <c r="E1083" s="31">
        <v>0.53100000000000003</v>
      </c>
      <c r="F1083" s="31">
        <v>8.3000000000000004E-2</v>
      </c>
      <c r="G1083" s="31">
        <v>0.313</v>
      </c>
      <c r="H1083" s="31">
        <v>0.438</v>
      </c>
      <c r="I1083" s="31">
        <v>8.3000000000000004E-2</v>
      </c>
      <c r="J1083" s="31">
        <v>0.56818181800000001</v>
      </c>
      <c r="K1083" s="31">
        <v>8.3000000000000004E-2</v>
      </c>
      <c r="L1083" s="29">
        <f t="shared" si="16"/>
        <v>2.5681570338058886</v>
      </c>
    </row>
    <row r="1084" spans="1:12" x14ac:dyDescent="0.2">
      <c r="A1084">
        <v>2769</v>
      </c>
      <c r="B1084" s="43">
        <v>16</v>
      </c>
      <c r="C1084" s="43">
        <v>16</v>
      </c>
      <c r="D1084" s="43">
        <v>10</v>
      </c>
      <c r="E1084" s="31">
        <v>0.625</v>
      </c>
      <c r="F1084" s="31">
        <v>0.188</v>
      </c>
      <c r="G1084" s="31">
        <v>0.188</v>
      </c>
      <c r="H1084" s="31">
        <v>0.5</v>
      </c>
      <c r="I1084" s="31">
        <v>0.125</v>
      </c>
      <c r="J1084" s="31">
        <v>0.625</v>
      </c>
      <c r="K1084" s="31">
        <v>0</v>
      </c>
      <c r="L1084" s="29">
        <f t="shared" si="16"/>
        <v>2.5640000000000001</v>
      </c>
    </row>
    <row r="1085" spans="1:12" x14ac:dyDescent="0.2">
      <c r="A1085">
        <v>2539</v>
      </c>
      <c r="B1085" s="43">
        <v>81</v>
      </c>
      <c r="C1085" s="43">
        <v>81</v>
      </c>
      <c r="D1085" s="43">
        <v>33</v>
      </c>
      <c r="E1085" s="31">
        <v>0.40699999999999997</v>
      </c>
      <c r="F1085" s="31">
        <v>0.28399999999999997</v>
      </c>
      <c r="G1085" s="31">
        <v>0.309</v>
      </c>
      <c r="H1085" s="31">
        <v>0.309</v>
      </c>
      <c r="I1085" s="31">
        <v>9.9000000000000005E-2</v>
      </c>
      <c r="J1085" s="31">
        <v>0.407407407</v>
      </c>
      <c r="K1085" s="31">
        <v>0</v>
      </c>
      <c r="L1085" s="29">
        <f t="shared" si="16"/>
        <v>2.2250000000000001</v>
      </c>
    </row>
    <row r="1086" spans="1:12" x14ac:dyDescent="0.2">
      <c r="A1086">
        <v>2246</v>
      </c>
      <c r="E1086" s="31">
        <v>0.49299999999999999</v>
      </c>
      <c r="F1086" s="31">
        <v>0.219</v>
      </c>
      <c r="G1086" s="31">
        <v>0.23300000000000001</v>
      </c>
      <c r="H1086" s="31">
        <v>0.45200000000000001</v>
      </c>
      <c r="I1086" s="31">
        <v>4.1000000000000002E-2</v>
      </c>
      <c r="J1086" s="31">
        <v>0.52173913000000005</v>
      </c>
      <c r="K1086" s="31">
        <v>5.5E-2</v>
      </c>
      <c r="L1086" s="29">
        <f t="shared" si="16"/>
        <v>2.3333333333333339</v>
      </c>
    </row>
    <row r="1087" spans="1:12" x14ac:dyDescent="0.2">
      <c r="A1087">
        <v>2245</v>
      </c>
      <c r="B1087" s="43">
        <v>91</v>
      </c>
      <c r="C1087" s="43">
        <v>91</v>
      </c>
      <c r="D1087" s="43">
        <v>53</v>
      </c>
      <c r="E1087" s="31">
        <v>0.58199999999999996</v>
      </c>
      <c r="F1087" s="31">
        <v>0.17599999999999999</v>
      </c>
      <c r="G1087" s="31">
        <v>0.23100000000000001</v>
      </c>
      <c r="H1087" s="31">
        <v>0.41799999999999998</v>
      </c>
      <c r="I1087" s="31">
        <v>0.16500000000000001</v>
      </c>
      <c r="J1087" s="31">
        <v>0.58888888900000003</v>
      </c>
      <c r="K1087" s="31">
        <v>1.0999999999999999E-2</v>
      </c>
      <c r="L1087" s="29">
        <f t="shared" si="16"/>
        <v>2.5803842264914056</v>
      </c>
    </row>
    <row r="1088" spans="1:12" x14ac:dyDescent="0.2">
      <c r="A1088">
        <v>1768</v>
      </c>
      <c r="B1088" s="43">
        <v>34</v>
      </c>
      <c r="C1088" s="43">
        <v>34</v>
      </c>
      <c r="D1088" s="43">
        <v>15</v>
      </c>
      <c r="E1088" s="31">
        <v>0.441</v>
      </c>
      <c r="F1088" s="31">
        <v>0.23499999999999999</v>
      </c>
      <c r="G1088" s="31">
        <v>8.7999999999999995E-2</v>
      </c>
      <c r="H1088" s="31">
        <v>0.32400000000000001</v>
      </c>
      <c r="I1088" s="31">
        <v>0.11799999999999999</v>
      </c>
      <c r="J1088" s="31">
        <v>0.57692307700000001</v>
      </c>
      <c r="K1088" s="31">
        <v>0.23499999999999999</v>
      </c>
      <c r="L1088" s="29">
        <f t="shared" si="16"/>
        <v>2.4248366013071894</v>
      </c>
    </row>
    <row r="1089" spans="1:12" x14ac:dyDescent="0.2">
      <c r="A1089">
        <v>2487</v>
      </c>
      <c r="B1089" s="43">
        <v>25</v>
      </c>
      <c r="C1089" s="43">
        <v>25</v>
      </c>
      <c r="D1089" s="43">
        <v>18</v>
      </c>
      <c r="E1089" s="31">
        <v>0.72</v>
      </c>
      <c r="F1089" s="31">
        <v>0.08</v>
      </c>
      <c r="G1089" s="31">
        <v>0.2</v>
      </c>
      <c r="H1089" s="31">
        <v>0.28000000000000003</v>
      </c>
      <c r="I1089" s="31">
        <v>0.44</v>
      </c>
      <c r="J1089" s="31">
        <v>0.72</v>
      </c>
      <c r="K1089" s="31">
        <v>0</v>
      </c>
      <c r="L1089" s="29">
        <f t="shared" si="16"/>
        <v>3.08</v>
      </c>
    </row>
    <row r="1090" spans="1:12" x14ac:dyDescent="0.2">
      <c r="A1090">
        <v>3960</v>
      </c>
      <c r="B1090" s="43">
        <v>324</v>
      </c>
      <c r="C1090" s="43">
        <v>324</v>
      </c>
      <c r="D1090" s="43">
        <v>141</v>
      </c>
      <c r="E1090" s="31">
        <v>0.435</v>
      </c>
      <c r="F1090" s="31">
        <v>6.2E-2</v>
      </c>
      <c r="G1090" s="31">
        <v>0.151</v>
      </c>
      <c r="H1090" s="31">
        <v>0.27200000000000002</v>
      </c>
      <c r="I1090" s="31">
        <v>0.16400000000000001</v>
      </c>
      <c r="J1090" s="31">
        <v>0.67142857099999997</v>
      </c>
      <c r="K1090" s="31">
        <v>0.35199999999999998</v>
      </c>
      <c r="L1090" s="29">
        <f t="shared" si="16"/>
        <v>2.8333333333333339</v>
      </c>
    </row>
    <row r="1091" spans="1:12" x14ac:dyDescent="0.2">
      <c r="A1091">
        <v>4367</v>
      </c>
      <c r="B1091" s="43">
        <v>98</v>
      </c>
      <c r="C1091" s="43">
        <v>98</v>
      </c>
      <c r="D1091" s="43">
        <v>73</v>
      </c>
      <c r="E1091" s="31">
        <v>0.745</v>
      </c>
      <c r="F1091" s="31">
        <v>0.112</v>
      </c>
      <c r="G1091" s="31">
        <v>0.13300000000000001</v>
      </c>
      <c r="H1091" s="31">
        <v>0.35699999999999998</v>
      </c>
      <c r="I1091" s="31">
        <v>0.38800000000000001</v>
      </c>
      <c r="J1091" s="31">
        <v>0.75257731999999999</v>
      </c>
      <c r="K1091" s="31">
        <v>0.01</v>
      </c>
      <c r="L1091" s="29">
        <f t="shared" ref="L1091:L1154" si="17">(F1091+2*G1091+3*H1091+4*I1091)/(1-K1091)</f>
        <v>3.0313131313131314</v>
      </c>
    </row>
    <row r="1092" spans="1:12" x14ac:dyDescent="0.2">
      <c r="A1092">
        <v>2448</v>
      </c>
      <c r="B1092" s="43">
        <v>65</v>
      </c>
      <c r="C1092" s="43">
        <v>65</v>
      </c>
      <c r="D1092" s="43">
        <v>30</v>
      </c>
      <c r="E1092" s="31">
        <v>0.46200000000000002</v>
      </c>
      <c r="F1092" s="31">
        <v>0.246</v>
      </c>
      <c r="G1092" s="31">
        <v>0.29199999999999998</v>
      </c>
      <c r="H1092" s="31">
        <v>0.27700000000000002</v>
      </c>
      <c r="I1092" s="31">
        <v>0.185</v>
      </c>
      <c r="J1092" s="31">
        <v>0.46153846199999998</v>
      </c>
      <c r="K1092" s="31">
        <v>0</v>
      </c>
      <c r="L1092" s="29">
        <f t="shared" si="17"/>
        <v>2.4009999999999998</v>
      </c>
    </row>
    <row r="1093" spans="1:12" x14ac:dyDescent="0.2">
      <c r="A1093">
        <v>3133</v>
      </c>
      <c r="B1093" s="43">
        <v>127</v>
      </c>
      <c r="C1093" s="43">
        <v>127</v>
      </c>
      <c r="D1093" s="43">
        <v>109</v>
      </c>
      <c r="E1093" s="31">
        <v>0.85799999999999998</v>
      </c>
      <c r="F1093" s="31">
        <v>3.9E-2</v>
      </c>
      <c r="G1093" s="31">
        <v>0.10199999999999999</v>
      </c>
      <c r="H1093" s="31">
        <v>0.22800000000000001</v>
      </c>
      <c r="I1093" s="31">
        <v>0.63</v>
      </c>
      <c r="J1093" s="31">
        <v>0.85826771700000004</v>
      </c>
      <c r="K1093" s="31">
        <v>0</v>
      </c>
      <c r="L1093" s="29">
        <f t="shared" si="17"/>
        <v>3.4470000000000001</v>
      </c>
    </row>
    <row r="1094" spans="1:12" x14ac:dyDescent="0.2">
      <c r="A1094">
        <v>4472</v>
      </c>
      <c r="B1094" s="43">
        <v>69</v>
      </c>
      <c r="C1094" s="43">
        <v>69</v>
      </c>
      <c r="D1094" s="43">
        <v>28</v>
      </c>
      <c r="E1094" s="31">
        <v>0.40600000000000003</v>
      </c>
      <c r="F1094" s="31">
        <v>0.17399999999999999</v>
      </c>
      <c r="G1094" s="31">
        <v>0.40600000000000003</v>
      </c>
      <c r="H1094" s="31">
        <v>0.30399999999999999</v>
      </c>
      <c r="I1094" s="31">
        <v>0.10100000000000001</v>
      </c>
      <c r="J1094" s="31">
        <v>0.41176470599999998</v>
      </c>
      <c r="K1094" s="31">
        <v>1.4E-2</v>
      </c>
      <c r="L1094" s="29">
        <f t="shared" si="17"/>
        <v>2.3346855983772818</v>
      </c>
    </row>
    <row r="1095" spans="1:12" x14ac:dyDescent="0.2">
      <c r="A1095">
        <v>3540</v>
      </c>
      <c r="B1095" s="43">
        <v>54</v>
      </c>
      <c r="C1095" s="43">
        <v>54</v>
      </c>
      <c r="D1095" s="43">
        <v>28</v>
      </c>
      <c r="E1095" s="31">
        <v>0.51900000000000002</v>
      </c>
      <c r="F1095" s="31">
        <v>0.222</v>
      </c>
      <c r="G1095" s="31">
        <v>0.25900000000000001</v>
      </c>
      <c r="H1095" s="31">
        <v>0.33300000000000002</v>
      </c>
      <c r="I1095" s="31">
        <v>0.185</v>
      </c>
      <c r="J1095" s="31">
        <v>0.51851851900000001</v>
      </c>
      <c r="K1095" s="31">
        <v>0</v>
      </c>
      <c r="L1095" s="29">
        <f t="shared" si="17"/>
        <v>2.4790000000000001</v>
      </c>
    </row>
    <row r="1096" spans="1:12" x14ac:dyDescent="0.2">
      <c r="A1096">
        <v>2342</v>
      </c>
      <c r="B1096" s="43">
        <v>59</v>
      </c>
      <c r="C1096" s="43">
        <v>59</v>
      </c>
      <c r="D1096" s="43">
        <v>29</v>
      </c>
      <c r="E1096" s="31">
        <v>0.49199999999999999</v>
      </c>
      <c r="F1096" s="31">
        <v>0.153</v>
      </c>
      <c r="G1096" s="31">
        <v>0.23699999999999999</v>
      </c>
      <c r="H1096" s="31">
        <v>0.22</v>
      </c>
      <c r="I1096" s="31">
        <v>0.27100000000000002</v>
      </c>
      <c r="J1096" s="31">
        <v>0.55769230800000003</v>
      </c>
      <c r="K1096" s="31">
        <v>0.11899999999999999</v>
      </c>
      <c r="L1096" s="29">
        <f t="shared" si="17"/>
        <v>2.6912599318955732</v>
      </c>
    </row>
    <row r="1097" spans="1:12" x14ac:dyDescent="0.2">
      <c r="A1097">
        <v>3066</v>
      </c>
      <c r="B1097" s="43">
        <v>30</v>
      </c>
      <c r="C1097" s="43">
        <v>30</v>
      </c>
      <c r="D1097" s="43">
        <v>18</v>
      </c>
      <c r="E1097" s="31">
        <v>0.6</v>
      </c>
      <c r="F1097" s="31">
        <v>0.16700000000000001</v>
      </c>
      <c r="G1097" s="31">
        <v>0.23300000000000001</v>
      </c>
      <c r="H1097" s="31">
        <v>0.433</v>
      </c>
      <c r="I1097" s="31">
        <v>0.16700000000000001</v>
      </c>
      <c r="J1097" s="31">
        <v>0.6</v>
      </c>
      <c r="K1097" s="31">
        <v>0</v>
      </c>
      <c r="L1097" s="29">
        <f t="shared" si="17"/>
        <v>2.6</v>
      </c>
    </row>
    <row r="1098" spans="1:12" x14ac:dyDescent="0.2">
      <c r="A1098">
        <v>4458</v>
      </c>
      <c r="B1098" s="43">
        <v>64</v>
      </c>
      <c r="C1098" s="43">
        <v>64</v>
      </c>
      <c r="D1098" s="43">
        <v>45</v>
      </c>
      <c r="E1098" s="31">
        <v>0.70299999999999996</v>
      </c>
      <c r="F1098" s="31">
        <v>9.4E-2</v>
      </c>
      <c r="G1098" s="31">
        <v>0.20300000000000001</v>
      </c>
      <c r="H1098" s="31">
        <v>0.375</v>
      </c>
      <c r="I1098" s="31">
        <v>0.32800000000000001</v>
      </c>
      <c r="J1098" s="31">
        <v>0.703125</v>
      </c>
      <c r="K1098" s="31">
        <v>0</v>
      </c>
      <c r="L1098" s="29">
        <f t="shared" si="17"/>
        <v>2.9370000000000003</v>
      </c>
    </row>
    <row r="1099" spans="1:12" x14ac:dyDescent="0.2">
      <c r="A1099">
        <v>2621</v>
      </c>
      <c r="B1099" s="43">
        <v>56</v>
      </c>
      <c r="C1099" s="43">
        <v>56</v>
      </c>
      <c r="D1099" s="43">
        <v>34</v>
      </c>
      <c r="E1099" s="31">
        <v>0.60699999999999998</v>
      </c>
      <c r="F1099" s="31">
        <v>0.107</v>
      </c>
      <c r="G1099" s="31">
        <v>0.28599999999999998</v>
      </c>
      <c r="H1099" s="31">
        <v>0.33900000000000002</v>
      </c>
      <c r="I1099" s="31">
        <v>0.26800000000000002</v>
      </c>
      <c r="J1099" s="31">
        <v>0.60714285700000004</v>
      </c>
      <c r="K1099" s="31">
        <v>0</v>
      </c>
      <c r="L1099" s="29">
        <f t="shared" si="17"/>
        <v>2.7680000000000002</v>
      </c>
    </row>
    <row r="1100" spans="1:12" x14ac:dyDescent="0.2">
      <c r="A1100">
        <v>3132</v>
      </c>
      <c r="B1100" s="43">
        <v>394</v>
      </c>
      <c r="C1100" s="43">
        <v>394</v>
      </c>
      <c r="D1100" s="43">
        <v>216</v>
      </c>
      <c r="E1100" s="31">
        <v>0.54800000000000004</v>
      </c>
      <c r="F1100" s="31">
        <v>4.8000000000000001E-2</v>
      </c>
      <c r="G1100" s="31">
        <v>6.9000000000000006E-2</v>
      </c>
      <c r="H1100" s="31">
        <v>0.29199999999999998</v>
      </c>
      <c r="I1100" s="31">
        <v>0.25600000000000001</v>
      </c>
      <c r="J1100" s="31">
        <v>0.82442748099999996</v>
      </c>
      <c r="K1100" s="31">
        <v>0.33500000000000002</v>
      </c>
      <c r="L1100" s="29">
        <f t="shared" si="17"/>
        <v>3.1368421052631574</v>
      </c>
    </row>
    <row r="1101" spans="1:12" x14ac:dyDescent="0.2">
      <c r="A1101">
        <v>5078</v>
      </c>
      <c r="B1101" s="43">
        <v>26</v>
      </c>
      <c r="C1101" s="43">
        <v>26</v>
      </c>
      <c r="D1101" s="43">
        <v>3</v>
      </c>
      <c r="E1101" s="31">
        <v>0.115</v>
      </c>
      <c r="F1101" s="31">
        <v>3.7999999999999999E-2</v>
      </c>
      <c r="G1101" s="31">
        <v>0.115</v>
      </c>
      <c r="H1101" s="31">
        <v>0.115</v>
      </c>
      <c r="I1101" s="31">
        <v>0</v>
      </c>
      <c r="J1101" s="31">
        <v>0.428571429</v>
      </c>
      <c r="K1101" s="31">
        <v>0.73099999999999998</v>
      </c>
      <c r="L1101" s="29">
        <f t="shared" si="17"/>
        <v>2.2788104089219328</v>
      </c>
    </row>
    <row r="1102" spans="1:12" x14ac:dyDescent="0.2">
      <c r="A1102">
        <v>5248</v>
      </c>
      <c r="B1102" s="43">
        <v>29</v>
      </c>
      <c r="C1102" s="43">
        <v>29</v>
      </c>
      <c r="D1102" s="43">
        <v>24</v>
      </c>
      <c r="E1102" s="31">
        <v>0.82799999999999996</v>
      </c>
      <c r="F1102" s="31">
        <v>0</v>
      </c>
      <c r="G1102" s="31">
        <v>6.9000000000000006E-2</v>
      </c>
      <c r="H1102" s="31">
        <v>0.41399999999999998</v>
      </c>
      <c r="I1102" s="31">
        <v>0.41399999999999998</v>
      </c>
      <c r="J1102" s="31">
        <v>0.92307692299999999</v>
      </c>
      <c r="K1102" s="31">
        <v>0.10299999999999999</v>
      </c>
      <c r="L1102" s="29">
        <f t="shared" si="17"/>
        <v>3.3846153846153841</v>
      </c>
    </row>
    <row r="1103" spans="1:12" x14ac:dyDescent="0.2">
      <c r="A1103">
        <v>3697</v>
      </c>
      <c r="B1103" s="43">
        <v>94</v>
      </c>
      <c r="C1103" s="43">
        <v>94</v>
      </c>
      <c r="D1103" s="43">
        <v>66</v>
      </c>
      <c r="E1103" s="31">
        <v>0.70199999999999996</v>
      </c>
      <c r="F1103" s="31">
        <v>7.3999999999999996E-2</v>
      </c>
      <c r="G1103" s="31">
        <v>0.20200000000000001</v>
      </c>
      <c r="H1103" s="31">
        <v>0.29799999999999999</v>
      </c>
      <c r="I1103" s="31">
        <v>0.40400000000000003</v>
      </c>
      <c r="J1103" s="31">
        <v>0.71739130399999995</v>
      </c>
      <c r="K1103" s="31">
        <v>2.1000000000000001E-2</v>
      </c>
      <c r="L1103" s="29">
        <f t="shared" si="17"/>
        <v>3.0520939734422883</v>
      </c>
    </row>
    <row r="1104" spans="1:12" x14ac:dyDescent="0.2">
      <c r="A1104">
        <v>3696</v>
      </c>
      <c r="B1104" s="43">
        <v>158</v>
      </c>
      <c r="C1104" s="43">
        <v>158</v>
      </c>
      <c r="D1104" s="43">
        <v>109</v>
      </c>
      <c r="E1104" s="31">
        <v>0.69</v>
      </c>
      <c r="F1104" s="31">
        <v>0.13900000000000001</v>
      </c>
      <c r="G1104" s="31">
        <v>0.152</v>
      </c>
      <c r="H1104" s="31">
        <v>0.35399999999999998</v>
      </c>
      <c r="I1104" s="31">
        <v>0.33500000000000002</v>
      </c>
      <c r="J1104" s="31">
        <v>0.70322580599999995</v>
      </c>
      <c r="K1104" s="31">
        <v>1.9E-2</v>
      </c>
      <c r="L1104" s="29">
        <f t="shared" si="17"/>
        <v>2.9001019367991843</v>
      </c>
    </row>
    <row r="1105" spans="1:12" x14ac:dyDescent="0.2">
      <c r="A1105">
        <v>2778</v>
      </c>
      <c r="B1105" s="43">
        <v>67</v>
      </c>
      <c r="C1105" s="43">
        <v>67</v>
      </c>
      <c r="D1105" s="43">
        <v>52</v>
      </c>
      <c r="E1105" s="31">
        <v>0.77600000000000002</v>
      </c>
      <c r="F1105" s="31">
        <v>0.11899999999999999</v>
      </c>
      <c r="G1105" s="31">
        <v>0.104</v>
      </c>
      <c r="H1105" s="31">
        <v>0.313</v>
      </c>
      <c r="I1105" s="31">
        <v>0.46300000000000002</v>
      </c>
      <c r="J1105" s="31">
        <v>0.77611940300000004</v>
      </c>
      <c r="K1105" s="31">
        <v>0</v>
      </c>
      <c r="L1105" s="29">
        <f t="shared" si="17"/>
        <v>3.1180000000000003</v>
      </c>
    </row>
    <row r="1106" spans="1:12" x14ac:dyDescent="0.2">
      <c r="A1106">
        <v>4473</v>
      </c>
      <c r="B1106" s="43">
        <v>154</v>
      </c>
      <c r="C1106" s="43">
        <v>154</v>
      </c>
      <c r="D1106" s="43">
        <v>105</v>
      </c>
      <c r="E1106" s="31">
        <v>0.68200000000000005</v>
      </c>
      <c r="F1106" s="31">
        <v>0.104</v>
      </c>
      <c r="G1106" s="31">
        <v>0.182</v>
      </c>
      <c r="H1106" s="31">
        <v>0.35699999999999998</v>
      </c>
      <c r="I1106" s="31">
        <v>0.32500000000000001</v>
      </c>
      <c r="J1106" s="31">
        <v>0.70469798699999997</v>
      </c>
      <c r="K1106" s="31">
        <v>3.2000000000000001E-2</v>
      </c>
      <c r="L1106" s="29">
        <f t="shared" si="17"/>
        <v>2.9328512396694215</v>
      </c>
    </row>
    <row r="1107" spans="1:12" x14ac:dyDescent="0.2">
      <c r="A1107">
        <v>3711</v>
      </c>
      <c r="B1107" s="43">
        <v>285</v>
      </c>
      <c r="C1107" s="43">
        <v>285</v>
      </c>
      <c r="D1107" s="43">
        <v>231</v>
      </c>
      <c r="E1107" s="31">
        <v>0.81100000000000005</v>
      </c>
      <c r="F1107" s="31">
        <v>0.06</v>
      </c>
      <c r="G1107" s="31">
        <v>0.123</v>
      </c>
      <c r="H1107" s="31">
        <v>0.30199999999999999</v>
      </c>
      <c r="I1107" s="31">
        <v>0.50900000000000001</v>
      </c>
      <c r="J1107" s="31">
        <v>0.81625441700000001</v>
      </c>
      <c r="K1107" s="31">
        <v>7.0000000000000001E-3</v>
      </c>
      <c r="L1107" s="29">
        <f t="shared" si="17"/>
        <v>3.2708962739174221</v>
      </c>
    </row>
    <row r="1108" spans="1:12" x14ac:dyDescent="0.2">
      <c r="A1108">
        <v>3051</v>
      </c>
      <c r="B1108" s="43">
        <v>135</v>
      </c>
      <c r="C1108" s="43">
        <v>135</v>
      </c>
      <c r="D1108" s="43">
        <v>52</v>
      </c>
      <c r="E1108" s="31">
        <v>0.38500000000000001</v>
      </c>
      <c r="F1108" s="31">
        <v>0.28899999999999998</v>
      </c>
      <c r="G1108" s="31">
        <v>0.24399999999999999</v>
      </c>
      <c r="H1108" s="31">
        <v>0.28100000000000003</v>
      </c>
      <c r="I1108" s="31">
        <v>0.104</v>
      </c>
      <c r="J1108" s="31">
        <v>0.41935483899999998</v>
      </c>
      <c r="K1108" s="31">
        <v>8.1000000000000003E-2</v>
      </c>
      <c r="L1108" s="29">
        <f t="shared" si="17"/>
        <v>2.2154515778019586</v>
      </c>
    </row>
    <row r="1109" spans="1:12" x14ac:dyDescent="0.2">
      <c r="A1109">
        <v>2031</v>
      </c>
      <c r="E1109" s="31">
        <v>0.38</v>
      </c>
      <c r="F1109" s="31">
        <v>0.33700000000000002</v>
      </c>
      <c r="G1109" s="31">
        <v>0.26100000000000001</v>
      </c>
      <c r="H1109" s="31">
        <v>0.28299999999999997</v>
      </c>
      <c r="I1109" s="31">
        <v>9.8000000000000004E-2</v>
      </c>
      <c r="J1109" s="31">
        <v>0.38888888900000002</v>
      </c>
      <c r="K1109" s="31">
        <v>2.1999999999999999E-2</v>
      </c>
      <c r="L1109" s="29">
        <f t="shared" si="17"/>
        <v>2.147239263803681</v>
      </c>
    </row>
    <row r="1110" spans="1:12" x14ac:dyDescent="0.2">
      <c r="A1110">
        <v>4237</v>
      </c>
      <c r="B1110" s="43">
        <v>114</v>
      </c>
      <c r="C1110" s="43">
        <v>114</v>
      </c>
      <c r="D1110" s="43">
        <v>44</v>
      </c>
      <c r="E1110" s="31">
        <v>0.38600000000000001</v>
      </c>
      <c r="F1110" s="31">
        <v>0.38600000000000001</v>
      </c>
      <c r="G1110" s="31">
        <v>0.16700000000000001</v>
      </c>
      <c r="H1110" s="31">
        <v>0.254</v>
      </c>
      <c r="I1110" s="31">
        <v>0.13200000000000001</v>
      </c>
      <c r="J1110" s="31">
        <v>0.41121495299999999</v>
      </c>
      <c r="K1110" s="31">
        <v>6.0999999999999999E-2</v>
      </c>
      <c r="L1110" s="29">
        <f t="shared" si="17"/>
        <v>2.1405750798722041</v>
      </c>
    </row>
    <row r="1111" spans="1:12" x14ac:dyDescent="0.2">
      <c r="A1111">
        <v>4278</v>
      </c>
      <c r="B1111" s="43">
        <v>27</v>
      </c>
      <c r="C1111" s="43">
        <v>27</v>
      </c>
      <c r="D1111" s="43">
        <v>3</v>
      </c>
      <c r="E1111" s="31">
        <v>0.111</v>
      </c>
      <c r="F1111" s="31">
        <v>0.48099999999999998</v>
      </c>
      <c r="G1111" s="31">
        <v>0.25900000000000001</v>
      </c>
      <c r="H1111" s="31">
        <v>7.3999999999999996E-2</v>
      </c>
      <c r="I1111" s="31">
        <v>3.6999999999999998E-2</v>
      </c>
      <c r="J1111" s="31">
        <v>0.130434783</v>
      </c>
      <c r="K1111" s="31">
        <v>0.14799999999999999</v>
      </c>
      <c r="L1111" s="29">
        <f t="shared" si="17"/>
        <v>1.6068075117370892</v>
      </c>
    </row>
    <row r="1112" spans="1:12" x14ac:dyDescent="0.2">
      <c r="A1112">
        <v>5195</v>
      </c>
      <c r="B1112" s="43">
        <v>265</v>
      </c>
      <c r="C1112" s="43">
        <v>265</v>
      </c>
      <c r="D1112" s="43">
        <v>112</v>
      </c>
      <c r="E1112" s="31">
        <v>0.42299999999999999</v>
      </c>
      <c r="F1112" s="31">
        <v>0.215</v>
      </c>
      <c r="G1112" s="31">
        <v>0.26400000000000001</v>
      </c>
      <c r="H1112" s="31">
        <v>0.23799999999999999</v>
      </c>
      <c r="I1112" s="31">
        <v>0.185</v>
      </c>
      <c r="J1112" s="31">
        <v>0.46861924700000002</v>
      </c>
      <c r="K1112" s="31">
        <v>9.8000000000000004E-2</v>
      </c>
      <c r="L1112" s="29">
        <f t="shared" si="17"/>
        <v>2.4356984478935697</v>
      </c>
    </row>
    <row r="1113" spans="1:12" x14ac:dyDescent="0.2">
      <c r="A1113">
        <v>5197</v>
      </c>
      <c r="B1113" s="43">
        <v>259</v>
      </c>
      <c r="C1113" s="43">
        <v>259</v>
      </c>
      <c r="D1113" s="43">
        <v>155</v>
      </c>
      <c r="E1113" s="31">
        <v>0.59799999999999998</v>
      </c>
      <c r="F1113" s="31">
        <v>0.13100000000000001</v>
      </c>
      <c r="G1113" s="31">
        <v>0.16600000000000001</v>
      </c>
      <c r="H1113" s="31">
        <v>0.39</v>
      </c>
      <c r="I1113" s="31">
        <v>0.20799999999999999</v>
      </c>
      <c r="J1113" s="31">
        <v>0.66810344799999999</v>
      </c>
      <c r="K1113" s="31">
        <v>0.104</v>
      </c>
      <c r="L1113" s="29">
        <f t="shared" si="17"/>
        <v>2.7511160714285712</v>
      </c>
    </row>
    <row r="1114" spans="1:12" x14ac:dyDescent="0.2">
      <c r="A1114">
        <v>5196</v>
      </c>
      <c r="B1114" s="43">
        <v>587</v>
      </c>
      <c r="C1114" s="43">
        <v>587</v>
      </c>
      <c r="D1114" s="43">
        <v>264</v>
      </c>
      <c r="E1114" s="31">
        <v>0.45</v>
      </c>
      <c r="F1114" s="31">
        <v>0.247</v>
      </c>
      <c r="G1114" s="31">
        <v>0.23499999999999999</v>
      </c>
      <c r="H1114" s="31">
        <v>0.29499999999999998</v>
      </c>
      <c r="I1114" s="31">
        <v>0.155</v>
      </c>
      <c r="J1114" s="31">
        <v>0.48263254100000003</v>
      </c>
      <c r="K1114" s="31">
        <v>6.8000000000000005E-2</v>
      </c>
      <c r="L1114" s="29">
        <f t="shared" si="17"/>
        <v>2.3841201716738198</v>
      </c>
    </row>
    <row r="1115" spans="1:12" x14ac:dyDescent="0.2">
      <c r="A1115">
        <v>3239</v>
      </c>
      <c r="B1115" s="43">
        <v>69</v>
      </c>
      <c r="C1115" s="43">
        <v>69</v>
      </c>
      <c r="D1115" s="43">
        <v>35</v>
      </c>
      <c r="E1115" s="31">
        <v>0.50700000000000001</v>
      </c>
      <c r="F1115" s="31">
        <v>0.20300000000000001</v>
      </c>
      <c r="G1115" s="31">
        <v>0.28999999999999998</v>
      </c>
      <c r="H1115" s="31">
        <v>0.26100000000000001</v>
      </c>
      <c r="I1115" s="31">
        <v>0.246</v>
      </c>
      <c r="J1115" s="31">
        <v>0.50724637699999997</v>
      </c>
      <c r="K1115" s="31">
        <v>0</v>
      </c>
      <c r="L1115" s="29">
        <f t="shared" si="17"/>
        <v>2.5499999999999998</v>
      </c>
    </row>
    <row r="1116" spans="1:12" x14ac:dyDescent="0.2">
      <c r="A1116">
        <v>2331</v>
      </c>
      <c r="B1116" s="43">
        <v>49</v>
      </c>
      <c r="C1116" s="43">
        <v>49</v>
      </c>
      <c r="D1116" s="43">
        <v>26</v>
      </c>
      <c r="E1116" s="31">
        <v>0.53100000000000003</v>
      </c>
      <c r="F1116" s="31">
        <v>0.184</v>
      </c>
      <c r="G1116" s="31">
        <v>0.26500000000000001</v>
      </c>
      <c r="H1116" s="31">
        <v>0.51</v>
      </c>
      <c r="I1116" s="31">
        <v>0.02</v>
      </c>
      <c r="J1116" s="31">
        <v>0.54166666699999999</v>
      </c>
      <c r="K1116" s="31">
        <v>0.02</v>
      </c>
      <c r="L1116" s="29">
        <f t="shared" si="17"/>
        <v>2.3714285714285714</v>
      </c>
    </row>
    <row r="1117" spans="1:12" x14ac:dyDescent="0.2">
      <c r="A1117">
        <v>4335</v>
      </c>
      <c r="B1117" s="43">
        <v>52</v>
      </c>
      <c r="C1117" s="43">
        <v>52</v>
      </c>
      <c r="D1117" s="43">
        <v>17</v>
      </c>
      <c r="E1117" s="31">
        <v>0.32700000000000001</v>
      </c>
      <c r="F1117" s="31">
        <v>0.42299999999999999</v>
      </c>
      <c r="G1117" s="31">
        <v>0.23100000000000001</v>
      </c>
      <c r="H1117" s="31">
        <v>0.25</v>
      </c>
      <c r="I1117" s="31">
        <v>7.6999999999999999E-2</v>
      </c>
      <c r="J1117" s="31">
        <v>0.33333333300000001</v>
      </c>
      <c r="K1117" s="31">
        <v>1.9E-2</v>
      </c>
      <c r="L1117" s="29">
        <f t="shared" si="17"/>
        <v>1.980632008154944</v>
      </c>
    </row>
    <row r="1118" spans="1:12" x14ac:dyDescent="0.2">
      <c r="A1118">
        <v>1892</v>
      </c>
      <c r="B1118" s="43">
        <v>81</v>
      </c>
      <c r="C1118" s="43">
        <v>81</v>
      </c>
      <c r="D1118" s="43">
        <v>30</v>
      </c>
      <c r="E1118" s="31">
        <v>0.37</v>
      </c>
      <c r="F1118" s="31">
        <v>0.123</v>
      </c>
      <c r="G1118" s="31">
        <v>8.5999999999999993E-2</v>
      </c>
      <c r="H1118" s="31">
        <v>0.17299999999999999</v>
      </c>
      <c r="I1118" s="31">
        <v>0.19800000000000001</v>
      </c>
      <c r="J1118" s="31">
        <v>0.63829787199999999</v>
      </c>
      <c r="K1118" s="31">
        <v>0.42</v>
      </c>
      <c r="L1118" s="29">
        <f t="shared" si="17"/>
        <v>2.7689655172413787</v>
      </c>
    </row>
    <row r="1119" spans="1:12" x14ac:dyDescent="0.2">
      <c r="A1119">
        <v>2749</v>
      </c>
      <c r="B1119" s="43">
        <v>34</v>
      </c>
      <c r="C1119" s="43">
        <v>34</v>
      </c>
      <c r="D1119" s="43">
        <v>17</v>
      </c>
      <c r="E1119" s="31">
        <v>0.5</v>
      </c>
      <c r="F1119" s="31">
        <v>0.20599999999999999</v>
      </c>
      <c r="G1119" s="31">
        <v>0.29399999999999998</v>
      </c>
      <c r="H1119" s="31">
        <v>0.26500000000000001</v>
      </c>
      <c r="I1119" s="31">
        <v>0.23499999999999999</v>
      </c>
      <c r="J1119" s="31">
        <v>0.5</v>
      </c>
      <c r="K1119" s="31">
        <v>0</v>
      </c>
      <c r="L1119" s="29">
        <f t="shared" si="17"/>
        <v>2.5289999999999999</v>
      </c>
    </row>
    <row r="1120" spans="1:12" x14ac:dyDescent="0.2">
      <c r="A1120">
        <v>2750</v>
      </c>
      <c r="B1120" s="43">
        <v>33</v>
      </c>
      <c r="C1120" s="43">
        <v>33</v>
      </c>
      <c r="D1120" s="43">
        <v>17</v>
      </c>
      <c r="E1120" s="31">
        <v>0.51500000000000001</v>
      </c>
      <c r="F1120" s="31">
        <v>0.182</v>
      </c>
      <c r="G1120" s="31">
        <v>0.182</v>
      </c>
      <c r="H1120" s="31">
        <v>0.24199999999999999</v>
      </c>
      <c r="I1120" s="31">
        <v>0.27300000000000002</v>
      </c>
      <c r="J1120" s="31">
        <v>0.58620689699999995</v>
      </c>
      <c r="K1120" s="31">
        <v>0.121</v>
      </c>
      <c r="L1120" s="29">
        <f t="shared" si="17"/>
        <v>2.689419795221843</v>
      </c>
    </row>
    <row r="1121" spans="1:12" x14ac:dyDescent="0.2">
      <c r="A1121">
        <v>4558</v>
      </c>
      <c r="B1121" s="43">
        <v>36</v>
      </c>
      <c r="C1121" s="43">
        <v>36</v>
      </c>
      <c r="D1121" s="43">
        <v>22</v>
      </c>
      <c r="E1121" s="31">
        <v>0.61099999999999999</v>
      </c>
      <c r="F1121" s="31">
        <v>0.19400000000000001</v>
      </c>
      <c r="G1121" s="31">
        <v>0.16700000000000001</v>
      </c>
      <c r="H1121" s="31">
        <v>0.41699999999999998</v>
      </c>
      <c r="I1121" s="31">
        <v>0.19400000000000001</v>
      </c>
      <c r="J1121" s="31">
        <v>0.62857142899999996</v>
      </c>
      <c r="K1121" s="31">
        <v>2.8000000000000001E-2</v>
      </c>
      <c r="L1121" s="29">
        <f t="shared" si="17"/>
        <v>2.6286008230452671</v>
      </c>
    </row>
    <row r="1122" spans="1:12" x14ac:dyDescent="0.2">
      <c r="A1122">
        <v>3723</v>
      </c>
      <c r="B1122" s="43">
        <v>12</v>
      </c>
      <c r="C1122" s="43">
        <v>12</v>
      </c>
      <c r="D1122" s="43">
        <v>7</v>
      </c>
      <c r="E1122" s="31">
        <v>0.58299999999999996</v>
      </c>
      <c r="F1122" s="31">
        <v>0.16700000000000001</v>
      </c>
      <c r="G1122" s="31">
        <v>0.16700000000000001</v>
      </c>
      <c r="H1122" s="31">
        <v>0.58299999999999996</v>
      </c>
      <c r="I1122" s="31">
        <v>0</v>
      </c>
      <c r="J1122" s="31">
        <v>0.63636363600000001</v>
      </c>
      <c r="K1122" s="31">
        <v>8.3000000000000004E-2</v>
      </c>
      <c r="L1122" s="29">
        <f t="shared" si="17"/>
        <v>2.4536532170119956</v>
      </c>
    </row>
    <row r="1123" spans="1:12" x14ac:dyDescent="0.2">
      <c r="A1123">
        <v>2666</v>
      </c>
      <c r="B1123" s="43">
        <v>39</v>
      </c>
      <c r="C1123" s="43">
        <v>39</v>
      </c>
      <c r="D1123" s="43">
        <v>14</v>
      </c>
      <c r="E1123" s="31">
        <v>0.35899999999999999</v>
      </c>
      <c r="F1123" s="31">
        <v>0.23100000000000001</v>
      </c>
      <c r="G1123" s="31">
        <v>0.41</v>
      </c>
      <c r="H1123" s="31">
        <v>0.28199999999999997</v>
      </c>
      <c r="I1123" s="31">
        <v>7.6999999999999999E-2</v>
      </c>
      <c r="J1123" s="31">
        <v>0.35897435900000002</v>
      </c>
      <c r="K1123" s="31">
        <v>0</v>
      </c>
      <c r="L1123" s="29">
        <f t="shared" si="17"/>
        <v>2.2049999999999996</v>
      </c>
    </row>
    <row r="1124" spans="1:12" x14ac:dyDescent="0.2">
      <c r="A1124">
        <v>2422</v>
      </c>
      <c r="B1124" s="43">
        <v>40</v>
      </c>
      <c r="C1124" s="43">
        <v>40</v>
      </c>
      <c r="D1124" s="43">
        <v>19</v>
      </c>
      <c r="E1124" s="31">
        <v>0.47499999999999998</v>
      </c>
      <c r="F1124" s="31">
        <v>0.375</v>
      </c>
      <c r="G1124" s="31">
        <v>0.15</v>
      </c>
      <c r="H1124" s="31">
        <v>0.32500000000000001</v>
      </c>
      <c r="I1124" s="31">
        <v>0.15</v>
      </c>
      <c r="J1124" s="31">
        <v>0.47499999999999998</v>
      </c>
      <c r="K1124" s="31">
        <v>0</v>
      </c>
      <c r="L1124" s="29">
        <f t="shared" si="17"/>
        <v>2.25</v>
      </c>
    </row>
    <row r="1125" spans="1:12" x14ac:dyDescent="0.2">
      <c r="A1125">
        <v>2706</v>
      </c>
      <c r="B1125" s="43">
        <v>80</v>
      </c>
      <c r="C1125" s="43">
        <v>80</v>
      </c>
      <c r="D1125" s="43">
        <v>27</v>
      </c>
      <c r="E1125" s="31">
        <v>0.33800000000000002</v>
      </c>
      <c r="F1125" s="31">
        <v>0.3</v>
      </c>
      <c r="G1125" s="31">
        <v>0.3</v>
      </c>
      <c r="H1125" s="31">
        <v>0.23799999999999999</v>
      </c>
      <c r="I1125" s="31">
        <v>0.1</v>
      </c>
      <c r="J1125" s="31">
        <v>0.36</v>
      </c>
      <c r="K1125" s="31">
        <v>6.3E-2</v>
      </c>
      <c r="L1125" s="29">
        <f t="shared" si="17"/>
        <v>2.149413020277481</v>
      </c>
    </row>
    <row r="1126" spans="1:12" x14ac:dyDescent="0.2">
      <c r="A1126">
        <v>2942</v>
      </c>
      <c r="B1126" s="43">
        <v>180</v>
      </c>
      <c r="C1126" s="43">
        <v>180</v>
      </c>
      <c r="D1126" s="43">
        <v>102</v>
      </c>
      <c r="E1126" s="31">
        <v>0.56699999999999995</v>
      </c>
      <c r="F1126" s="31">
        <v>0.13300000000000001</v>
      </c>
      <c r="G1126" s="31">
        <v>0.25600000000000001</v>
      </c>
      <c r="H1126" s="31">
        <v>0.433</v>
      </c>
      <c r="I1126" s="31">
        <v>0.13300000000000001</v>
      </c>
      <c r="J1126" s="31">
        <v>0.59302325600000005</v>
      </c>
      <c r="K1126" s="31">
        <v>4.3999999999999997E-2</v>
      </c>
      <c r="L1126" s="29">
        <f t="shared" si="17"/>
        <v>2.5899581589958158</v>
      </c>
    </row>
    <row r="1127" spans="1:12" x14ac:dyDescent="0.2">
      <c r="A1127">
        <v>4262</v>
      </c>
      <c r="B1127" s="43">
        <v>199</v>
      </c>
      <c r="C1127" s="43">
        <v>199</v>
      </c>
      <c r="D1127" s="43">
        <v>92</v>
      </c>
      <c r="E1127" s="31">
        <v>0.46200000000000002</v>
      </c>
      <c r="F1127" s="31">
        <v>0.307</v>
      </c>
      <c r="G1127" s="31">
        <v>0.23100000000000001</v>
      </c>
      <c r="H1127" s="31">
        <v>0.24099999999999999</v>
      </c>
      <c r="I1127" s="31">
        <v>0.221</v>
      </c>
      <c r="J1127" s="31">
        <v>0.46231155800000001</v>
      </c>
      <c r="K1127" s="31">
        <v>0</v>
      </c>
      <c r="L1127" s="29">
        <f t="shared" si="17"/>
        <v>2.3759999999999999</v>
      </c>
    </row>
    <row r="1128" spans="1:12" x14ac:dyDescent="0.2">
      <c r="A1128">
        <v>4547</v>
      </c>
      <c r="B1128" s="43">
        <v>236</v>
      </c>
      <c r="C1128" s="43">
        <v>236</v>
      </c>
      <c r="D1128" s="43">
        <v>102</v>
      </c>
      <c r="E1128" s="31">
        <v>0.432</v>
      </c>
      <c r="F1128" s="31">
        <v>0.26700000000000002</v>
      </c>
      <c r="G1128" s="31">
        <v>0.28399999999999997</v>
      </c>
      <c r="H1128" s="31">
        <v>0.33100000000000002</v>
      </c>
      <c r="I1128" s="31">
        <v>0.10199999999999999</v>
      </c>
      <c r="J1128" s="31">
        <v>0.43965517199999998</v>
      </c>
      <c r="K1128" s="31">
        <v>1.7000000000000001E-2</v>
      </c>
      <c r="L1128" s="29">
        <f t="shared" si="17"/>
        <v>2.2746693794506614</v>
      </c>
    </row>
    <row r="1129" spans="1:12" x14ac:dyDescent="0.2">
      <c r="A1129">
        <v>5367</v>
      </c>
      <c r="B1129" s="43">
        <v>40</v>
      </c>
      <c r="C1129" s="43">
        <v>40</v>
      </c>
      <c r="D1129" s="43">
        <v>4</v>
      </c>
      <c r="E1129" s="31">
        <v>0.1</v>
      </c>
      <c r="F1129" s="31">
        <v>0.55000000000000004</v>
      </c>
      <c r="G1129" s="31">
        <v>0.1</v>
      </c>
      <c r="H1129" s="31">
        <v>0.1</v>
      </c>
      <c r="I1129" s="31">
        <v>0</v>
      </c>
      <c r="J1129" s="31">
        <v>0.133333333</v>
      </c>
      <c r="K1129" s="31">
        <v>0.25</v>
      </c>
      <c r="L1129" s="29">
        <f t="shared" si="17"/>
        <v>1.4000000000000001</v>
      </c>
    </row>
    <row r="1130" spans="1:12" x14ac:dyDescent="0.2">
      <c r="A1130">
        <v>2961</v>
      </c>
      <c r="B1130" s="43">
        <v>99</v>
      </c>
      <c r="C1130" s="43">
        <v>99</v>
      </c>
      <c r="D1130" s="43">
        <v>32</v>
      </c>
      <c r="E1130" s="31">
        <v>0.32300000000000001</v>
      </c>
      <c r="F1130" s="31">
        <v>0.40400000000000003</v>
      </c>
      <c r="G1130" s="31">
        <v>0.253</v>
      </c>
      <c r="H1130" s="31">
        <v>0.26300000000000001</v>
      </c>
      <c r="I1130" s="31">
        <v>6.0999999999999999E-2</v>
      </c>
      <c r="J1130" s="31">
        <v>0.32989690700000002</v>
      </c>
      <c r="K1130" s="31">
        <v>0.02</v>
      </c>
      <c r="L1130" s="29">
        <f t="shared" si="17"/>
        <v>1.9826530612244899</v>
      </c>
    </row>
    <row r="1131" spans="1:12" x14ac:dyDescent="0.2">
      <c r="A1131">
        <v>2902</v>
      </c>
      <c r="B1131" s="43">
        <v>95</v>
      </c>
      <c r="C1131" s="43">
        <v>95</v>
      </c>
      <c r="D1131" s="43">
        <v>19</v>
      </c>
      <c r="E1131" s="31">
        <v>0.2</v>
      </c>
      <c r="F1131" s="31">
        <v>0.61099999999999999</v>
      </c>
      <c r="G1131" s="31">
        <v>0.189</v>
      </c>
      <c r="H1131" s="31">
        <v>0.158</v>
      </c>
      <c r="I1131" s="31">
        <v>4.2000000000000003E-2</v>
      </c>
      <c r="J1131" s="31">
        <v>0.2</v>
      </c>
      <c r="K1131" s="31">
        <v>0</v>
      </c>
      <c r="L1131" s="29">
        <f t="shared" si="17"/>
        <v>1.631</v>
      </c>
    </row>
    <row r="1132" spans="1:12" x14ac:dyDescent="0.2">
      <c r="A1132">
        <v>3471</v>
      </c>
      <c r="B1132" s="43">
        <v>342</v>
      </c>
      <c r="C1132" s="43">
        <v>342</v>
      </c>
      <c r="D1132" s="43">
        <v>98</v>
      </c>
      <c r="E1132" s="31">
        <v>0.28699999999999998</v>
      </c>
      <c r="F1132" s="31">
        <v>0.42399999999999999</v>
      </c>
      <c r="G1132" s="31">
        <v>0.27800000000000002</v>
      </c>
      <c r="H1132" s="31">
        <v>0.21099999999999999</v>
      </c>
      <c r="I1132" s="31">
        <v>7.5999999999999998E-2</v>
      </c>
      <c r="J1132" s="31">
        <v>0.28994082799999998</v>
      </c>
      <c r="K1132" s="31">
        <v>1.2E-2</v>
      </c>
      <c r="L1132" s="29">
        <f t="shared" si="17"/>
        <v>1.9402834008097167</v>
      </c>
    </row>
    <row r="1133" spans="1:12" x14ac:dyDescent="0.2">
      <c r="A1133">
        <v>3015</v>
      </c>
      <c r="B1133" s="43">
        <v>249</v>
      </c>
      <c r="C1133" s="43">
        <v>249</v>
      </c>
      <c r="D1133" s="43">
        <v>39</v>
      </c>
      <c r="E1133" s="31">
        <v>0.157</v>
      </c>
      <c r="F1133" s="31">
        <v>0.63100000000000001</v>
      </c>
      <c r="G1133" s="31">
        <v>0.14899999999999999</v>
      </c>
      <c r="H1133" s="31">
        <v>0.13300000000000001</v>
      </c>
      <c r="I1133" s="31">
        <v>2.4E-2</v>
      </c>
      <c r="J1133" s="31">
        <v>0.16738197399999999</v>
      </c>
      <c r="K1133" s="31">
        <v>6.4000000000000001E-2</v>
      </c>
      <c r="L1133" s="29">
        <f t="shared" si="17"/>
        <v>1.5213675213675217</v>
      </c>
    </row>
    <row r="1134" spans="1:12" x14ac:dyDescent="0.2">
      <c r="A1134">
        <v>3730</v>
      </c>
      <c r="B1134" s="43">
        <v>103</v>
      </c>
      <c r="C1134" s="43">
        <v>103</v>
      </c>
      <c r="D1134" s="43">
        <v>20</v>
      </c>
      <c r="E1134" s="31">
        <v>0.19400000000000001</v>
      </c>
      <c r="F1134" s="31">
        <v>0.56299999999999994</v>
      </c>
      <c r="G1134" s="31">
        <v>0.214</v>
      </c>
      <c r="H1134" s="31">
        <v>0.155</v>
      </c>
      <c r="I1134" s="31">
        <v>3.9E-2</v>
      </c>
      <c r="J1134" s="31">
        <v>0.2</v>
      </c>
      <c r="K1134" s="31">
        <v>2.9000000000000001E-2</v>
      </c>
      <c r="L1134" s="29">
        <f t="shared" si="17"/>
        <v>1.6601441812564366</v>
      </c>
    </row>
    <row r="1135" spans="1:12" x14ac:dyDescent="0.2">
      <c r="A1135">
        <v>5285</v>
      </c>
      <c r="B1135" s="43">
        <v>105</v>
      </c>
      <c r="C1135" s="43">
        <v>105</v>
      </c>
      <c r="D1135" s="43">
        <v>30</v>
      </c>
      <c r="E1135" s="31">
        <v>0.28599999999999998</v>
      </c>
      <c r="F1135" s="31">
        <v>0.44800000000000001</v>
      </c>
      <c r="G1135" s="31">
        <v>0.26700000000000002</v>
      </c>
      <c r="H1135" s="31">
        <v>0.21</v>
      </c>
      <c r="I1135" s="31">
        <v>7.5999999999999998E-2</v>
      </c>
      <c r="J1135" s="31">
        <v>0.28571428599999998</v>
      </c>
      <c r="K1135" s="31">
        <v>0</v>
      </c>
      <c r="L1135" s="29">
        <f t="shared" si="17"/>
        <v>1.9160000000000001</v>
      </c>
    </row>
    <row r="1136" spans="1:12" x14ac:dyDescent="0.2">
      <c r="A1136">
        <v>1961</v>
      </c>
      <c r="E1136" s="31">
        <v>0.86699999999999999</v>
      </c>
      <c r="F1136" s="31">
        <v>0</v>
      </c>
      <c r="G1136" s="31">
        <v>0.13300000000000001</v>
      </c>
      <c r="H1136" s="31">
        <v>0.46700000000000003</v>
      </c>
      <c r="I1136" s="31">
        <v>0.4</v>
      </c>
      <c r="J1136" s="31">
        <v>0.86666666699999995</v>
      </c>
      <c r="K1136" s="31">
        <v>0</v>
      </c>
      <c r="L1136" s="29">
        <f t="shared" si="17"/>
        <v>3.2670000000000003</v>
      </c>
    </row>
    <row r="1137" spans="1:12" x14ac:dyDescent="0.2">
      <c r="A1137">
        <v>2622</v>
      </c>
      <c r="B1137" s="43">
        <v>16</v>
      </c>
      <c r="C1137" s="43">
        <v>16</v>
      </c>
      <c r="D1137" s="43">
        <v>8</v>
      </c>
      <c r="E1137" s="31">
        <v>0.5</v>
      </c>
      <c r="F1137" s="31">
        <v>0.188</v>
      </c>
      <c r="G1137" s="31">
        <v>0.313</v>
      </c>
      <c r="H1137" s="31">
        <v>0.25</v>
      </c>
      <c r="I1137" s="31">
        <v>0.25</v>
      </c>
      <c r="J1137" s="31">
        <v>0.5</v>
      </c>
      <c r="K1137" s="31">
        <v>0</v>
      </c>
      <c r="L1137" s="29">
        <f t="shared" si="17"/>
        <v>2.5640000000000001</v>
      </c>
    </row>
    <row r="1138" spans="1:12" x14ac:dyDescent="0.2">
      <c r="A1138">
        <v>5391</v>
      </c>
      <c r="B1138" s="43">
        <v>107</v>
      </c>
      <c r="C1138" s="43">
        <v>107</v>
      </c>
      <c r="D1138" s="43">
        <v>50</v>
      </c>
      <c r="E1138" s="31">
        <v>0.46700000000000003</v>
      </c>
      <c r="F1138" s="31">
        <v>0.27100000000000002</v>
      </c>
      <c r="G1138" s="31">
        <v>0.26200000000000001</v>
      </c>
      <c r="H1138" s="31">
        <v>0.34599999999999997</v>
      </c>
      <c r="I1138" s="31">
        <v>0.121</v>
      </c>
      <c r="J1138" s="31">
        <v>0.46728972000000002</v>
      </c>
      <c r="K1138" s="31">
        <v>0</v>
      </c>
      <c r="L1138" s="29">
        <f t="shared" si="17"/>
        <v>2.3169999999999997</v>
      </c>
    </row>
    <row r="1139" spans="1:12" x14ac:dyDescent="0.2">
      <c r="A1139">
        <v>5392</v>
      </c>
      <c r="B1139" s="43">
        <v>81</v>
      </c>
      <c r="C1139" s="43">
        <v>81</v>
      </c>
      <c r="D1139" s="43">
        <v>10</v>
      </c>
      <c r="E1139" s="31">
        <v>0.123</v>
      </c>
      <c r="F1139" s="31">
        <v>0.60499999999999998</v>
      </c>
      <c r="G1139" s="31">
        <v>0.27200000000000002</v>
      </c>
      <c r="H1139" s="31">
        <v>9.9000000000000005E-2</v>
      </c>
      <c r="I1139" s="31">
        <v>2.5000000000000001E-2</v>
      </c>
      <c r="J1139" s="31">
        <v>0.12345679</v>
      </c>
      <c r="K1139" s="31">
        <v>0</v>
      </c>
      <c r="L1139" s="29">
        <f t="shared" si="17"/>
        <v>1.5460000000000003</v>
      </c>
    </row>
    <row r="1140" spans="1:12" x14ac:dyDescent="0.2">
      <c r="A1140">
        <v>5164</v>
      </c>
      <c r="B1140" s="43">
        <v>631</v>
      </c>
      <c r="C1140" s="43">
        <v>631</v>
      </c>
      <c r="D1140" s="43">
        <v>154</v>
      </c>
      <c r="E1140" s="31">
        <v>0.24399999999999999</v>
      </c>
      <c r="F1140" s="31">
        <v>0.309</v>
      </c>
      <c r="G1140" s="31">
        <v>0.16</v>
      </c>
      <c r="H1140" s="31">
        <v>0.19700000000000001</v>
      </c>
      <c r="I1140" s="31">
        <v>4.8000000000000001E-2</v>
      </c>
      <c r="J1140" s="31">
        <v>0.34222222200000002</v>
      </c>
      <c r="K1140" s="31">
        <v>0.28699999999999998</v>
      </c>
      <c r="L1140" s="29">
        <f t="shared" si="17"/>
        <v>1.9803646563814863</v>
      </c>
    </row>
    <row r="1141" spans="1:12" x14ac:dyDescent="0.2">
      <c r="A1141">
        <v>3425</v>
      </c>
      <c r="B1141" s="43">
        <v>55</v>
      </c>
      <c r="C1141" s="43">
        <v>55</v>
      </c>
      <c r="D1141" s="43">
        <v>19</v>
      </c>
      <c r="E1141" s="31">
        <v>0.34499999999999997</v>
      </c>
      <c r="F1141" s="31">
        <v>0.36399999999999999</v>
      </c>
      <c r="G1141" s="31">
        <v>0.29099999999999998</v>
      </c>
      <c r="H1141" s="31">
        <v>0.27300000000000002</v>
      </c>
      <c r="I1141" s="31">
        <v>7.2999999999999995E-2</v>
      </c>
      <c r="J1141" s="31">
        <v>0.345454545</v>
      </c>
      <c r="K1141" s="31">
        <v>0</v>
      </c>
      <c r="L1141" s="29">
        <f t="shared" si="17"/>
        <v>2.0569999999999999</v>
      </c>
    </row>
    <row r="1142" spans="1:12" x14ac:dyDescent="0.2">
      <c r="A1142">
        <v>4564</v>
      </c>
      <c r="B1142" s="43">
        <v>358</v>
      </c>
      <c r="C1142" s="43">
        <v>358</v>
      </c>
      <c r="D1142" s="43">
        <v>81</v>
      </c>
      <c r="E1142" s="31">
        <v>0.22600000000000001</v>
      </c>
      <c r="F1142" s="31">
        <v>0.52</v>
      </c>
      <c r="G1142" s="31">
        <v>0.246</v>
      </c>
      <c r="H1142" s="31">
        <v>0.187</v>
      </c>
      <c r="I1142" s="31">
        <v>3.9E-2</v>
      </c>
      <c r="J1142" s="31">
        <v>0.228169014</v>
      </c>
      <c r="K1142" s="31">
        <v>8.0000000000000002E-3</v>
      </c>
      <c r="L1142" s="29">
        <f t="shared" si="17"/>
        <v>1.7429435483870968</v>
      </c>
    </row>
    <row r="1143" spans="1:12" x14ac:dyDescent="0.2">
      <c r="A1143">
        <v>2967</v>
      </c>
      <c r="B1143" s="43">
        <v>95</v>
      </c>
      <c r="C1143" s="43">
        <v>95</v>
      </c>
      <c r="D1143" s="43">
        <v>13</v>
      </c>
      <c r="E1143" s="31">
        <v>0.13700000000000001</v>
      </c>
      <c r="F1143" s="31">
        <v>0.61099999999999999</v>
      </c>
      <c r="G1143" s="31">
        <v>0.253</v>
      </c>
      <c r="H1143" s="31">
        <v>0.105</v>
      </c>
      <c r="I1143" s="31">
        <v>3.2000000000000001E-2</v>
      </c>
      <c r="J1143" s="31">
        <v>0.13684210499999999</v>
      </c>
      <c r="K1143" s="31">
        <v>0</v>
      </c>
      <c r="L1143" s="29">
        <f t="shared" si="17"/>
        <v>1.56</v>
      </c>
    </row>
    <row r="1144" spans="1:12" x14ac:dyDescent="0.2">
      <c r="A1144">
        <v>4155</v>
      </c>
      <c r="B1144" s="43">
        <v>114</v>
      </c>
      <c r="C1144" s="43">
        <v>114</v>
      </c>
      <c r="D1144" s="43">
        <v>47</v>
      </c>
      <c r="E1144" s="31">
        <v>0.41199999999999998</v>
      </c>
      <c r="F1144" s="31">
        <v>0.35099999999999998</v>
      </c>
      <c r="G1144" s="31">
        <v>0.22800000000000001</v>
      </c>
      <c r="H1144" s="31">
        <v>0.254</v>
      </c>
      <c r="I1144" s="31">
        <v>0.158</v>
      </c>
      <c r="J1144" s="31">
        <v>0.415929204</v>
      </c>
      <c r="K1144" s="31">
        <v>8.9999999999999993E-3</v>
      </c>
      <c r="L1144" s="29">
        <f t="shared" si="17"/>
        <v>2.2209889001009082</v>
      </c>
    </row>
    <row r="1145" spans="1:12" x14ac:dyDescent="0.2">
      <c r="A1145">
        <v>2790</v>
      </c>
      <c r="B1145" s="43">
        <v>61</v>
      </c>
      <c r="C1145" s="43">
        <v>61</v>
      </c>
      <c r="D1145" s="43">
        <v>12</v>
      </c>
      <c r="E1145" s="31">
        <v>0.19700000000000001</v>
      </c>
      <c r="F1145" s="31">
        <v>0.443</v>
      </c>
      <c r="G1145" s="31">
        <v>0.34399999999999997</v>
      </c>
      <c r="H1145" s="31">
        <v>0.13100000000000001</v>
      </c>
      <c r="I1145" s="31">
        <v>6.6000000000000003E-2</v>
      </c>
      <c r="J1145" s="31">
        <v>0.2</v>
      </c>
      <c r="K1145" s="31">
        <v>1.6E-2</v>
      </c>
      <c r="L1145" s="29">
        <f t="shared" si="17"/>
        <v>1.8170731707317074</v>
      </c>
    </row>
    <row r="1146" spans="1:12" x14ac:dyDescent="0.2">
      <c r="A1146">
        <v>5394</v>
      </c>
      <c r="B1146" s="43">
        <v>190</v>
      </c>
      <c r="C1146" s="43">
        <v>190</v>
      </c>
      <c r="D1146" s="43">
        <v>41</v>
      </c>
      <c r="E1146" s="31">
        <v>0.216</v>
      </c>
      <c r="F1146" s="31">
        <v>0.495</v>
      </c>
      <c r="G1146" s="31">
        <v>0.28899999999999998</v>
      </c>
      <c r="H1146" s="31">
        <v>0.17399999999999999</v>
      </c>
      <c r="I1146" s="31">
        <v>4.2000000000000003E-2</v>
      </c>
      <c r="J1146" s="31">
        <v>0.21578947400000001</v>
      </c>
      <c r="K1146" s="31">
        <v>0</v>
      </c>
      <c r="L1146" s="29">
        <f t="shared" si="17"/>
        <v>1.7629999999999999</v>
      </c>
    </row>
    <row r="1147" spans="1:12" x14ac:dyDescent="0.2">
      <c r="A1147">
        <v>3085</v>
      </c>
      <c r="B1147" s="43">
        <v>118</v>
      </c>
      <c r="C1147" s="43">
        <v>118</v>
      </c>
      <c r="D1147" s="43">
        <v>41</v>
      </c>
      <c r="E1147" s="31">
        <v>0.34699999999999998</v>
      </c>
      <c r="F1147" s="31">
        <v>0.38100000000000001</v>
      </c>
      <c r="G1147" s="31">
        <v>0.27100000000000002</v>
      </c>
      <c r="H1147" s="31">
        <v>0.254</v>
      </c>
      <c r="I1147" s="31">
        <v>9.2999999999999999E-2</v>
      </c>
      <c r="J1147" s="31">
        <v>0.34745762699999999</v>
      </c>
      <c r="K1147" s="31">
        <v>0</v>
      </c>
      <c r="L1147" s="29">
        <f t="shared" si="17"/>
        <v>2.0569999999999999</v>
      </c>
    </row>
    <row r="1148" spans="1:12" x14ac:dyDescent="0.2">
      <c r="A1148">
        <v>4595</v>
      </c>
      <c r="B1148" s="43">
        <v>139</v>
      </c>
      <c r="C1148" s="43">
        <v>139</v>
      </c>
      <c r="D1148" s="43">
        <v>51</v>
      </c>
      <c r="E1148" s="31">
        <v>0.36699999999999999</v>
      </c>
      <c r="F1148" s="31">
        <v>0.32400000000000001</v>
      </c>
      <c r="G1148" s="31">
        <v>0.29499999999999998</v>
      </c>
      <c r="H1148" s="31">
        <v>0.28100000000000003</v>
      </c>
      <c r="I1148" s="31">
        <v>8.5999999999999993E-2</v>
      </c>
      <c r="J1148" s="31">
        <v>0.37226277400000002</v>
      </c>
      <c r="K1148" s="31">
        <v>1.4E-2</v>
      </c>
      <c r="L1148" s="29">
        <f t="shared" si="17"/>
        <v>2.1308316430020282</v>
      </c>
    </row>
    <row r="1149" spans="1:12" x14ac:dyDescent="0.2">
      <c r="A1149">
        <v>2267</v>
      </c>
      <c r="B1149" s="43">
        <v>681</v>
      </c>
      <c r="C1149" s="43">
        <v>681</v>
      </c>
      <c r="D1149" s="43">
        <v>319</v>
      </c>
      <c r="E1149" s="31">
        <v>0.46800000000000003</v>
      </c>
      <c r="F1149" s="31">
        <v>0.247</v>
      </c>
      <c r="G1149" s="31">
        <v>0.26900000000000002</v>
      </c>
      <c r="H1149" s="31">
        <v>0.316</v>
      </c>
      <c r="I1149" s="31">
        <v>0.153</v>
      </c>
      <c r="J1149" s="31">
        <v>0.476119403</v>
      </c>
      <c r="K1149" s="31">
        <v>1.6E-2</v>
      </c>
      <c r="L1149" s="29">
        <f t="shared" si="17"/>
        <v>2.3831300813008132</v>
      </c>
    </row>
    <row r="1150" spans="1:12" x14ac:dyDescent="0.2">
      <c r="A1150">
        <v>2917</v>
      </c>
      <c r="B1150" s="43">
        <v>534</v>
      </c>
      <c r="C1150" s="43">
        <v>534</v>
      </c>
      <c r="D1150" s="43">
        <v>77</v>
      </c>
      <c r="E1150" s="31">
        <v>0.14399999999999999</v>
      </c>
      <c r="F1150" s="31">
        <v>0.21299999999999999</v>
      </c>
      <c r="G1150" s="31">
        <v>8.7999999999999995E-2</v>
      </c>
      <c r="H1150" s="31">
        <v>0.11799999999999999</v>
      </c>
      <c r="I1150" s="31">
        <v>2.5999999999999999E-2</v>
      </c>
      <c r="J1150" s="31">
        <v>0.32352941200000002</v>
      </c>
      <c r="K1150" s="31">
        <v>0.55400000000000005</v>
      </c>
      <c r="L1150" s="29">
        <f t="shared" si="17"/>
        <v>1.899103139013453</v>
      </c>
    </row>
    <row r="1151" spans="1:12" x14ac:dyDescent="0.2">
      <c r="A1151">
        <v>3515</v>
      </c>
      <c r="B1151" s="43">
        <v>95</v>
      </c>
      <c r="C1151" s="43">
        <v>95</v>
      </c>
      <c r="D1151" s="43">
        <v>14</v>
      </c>
      <c r="E1151" s="31">
        <v>0.14699999999999999</v>
      </c>
      <c r="F1151" s="31">
        <v>0.48399999999999999</v>
      </c>
      <c r="G1151" s="31">
        <v>0.32600000000000001</v>
      </c>
      <c r="H1151" s="31">
        <v>0.11600000000000001</v>
      </c>
      <c r="I1151" s="31">
        <v>3.2000000000000001E-2</v>
      </c>
      <c r="J1151" s="31">
        <v>0.15384615400000001</v>
      </c>
      <c r="K1151" s="31">
        <v>4.2000000000000003E-2</v>
      </c>
      <c r="L1151" s="29">
        <f t="shared" si="17"/>
        <v>1.6826722338204594</v>
      </c>
    </row>
    <row r="1152" spans="1:12" x14ac:dyDescent="0.2">
      <c r="A1152">
        <v>5345</v>
      </c>
      <c r="B1152" s="43">
        <v>135</v>
      </c>
      <c r="C1152" s="43">
        <v>135</v>
      </c>
      <c r="D1152" s="43">
        <v>64</v>
      </c>
      <c r="E1152" s="31">
        <v>0.47399999999999998</v>
      </c>
      <c r="F1152" s="31">
        <v>0.28100000000000003</v>
      </c>
      <c r="G1152" s="31">
        <v>0.24399999999999999</v>
      </c>
      <c r="H1152" s="31">
        <v>0.29599999999999999</v>
      </c>
      <c r="I1152" s="31">
        <v>0.17799999999999999</v>
      </c>
      <c r="J1152" s="31">
        <v>0.47407407400000001</v>
      </c>
      <c r="K1152" s="31">
        <v>0</v>
      </c>
      <c r="L1152" s="29">
        <f t="shared" si="17"/>
        <v>2.3689999999999998</v>
      </c>
    </row>
    <row r="1153" spans="1:12" x14ac:dyDescent="0.2">
      <c r="A1153">
        <v>4555</v>
      </c>
      <c r="B1153" s="43">
        <v>77</v>
      </c>
      <c r="C1153" s="43">
        <v>77</v>
      </c>
      <c r="D1153" s="43">
        <v>7</v>
      </c>
      <c r="E1153" s="31">
        <v>9.0999999999999998E-2</v>
      </c>
      <c r="F1153" s="31">
        <v>0.64900000000000002</v>
      </c>
      <c r="G1153" s="31">
        <v>0.247</v>
      </c>
      <c r="H1153" s="31">
        <v>6.5000000000000002E-2</v>
      </c>
      <c r="I1153" s="31">
        <v>2.5999999999999999E-2</v>
      </c>
      <c r="J1153" s="31">
        <v>9.2105263000000007E-2</v>
      </c>
      <c r="K1153" s="31">
        <v>1.2999999999999999E-2</v>
      </c>
      <c r="L1153" s="29">
        <f t="shared" si="17"/>
        <v>1.4609929078014185</v>
      </c>
    </row>
    <row r="1154" spans="1:12" x14ac:dyDescent="0.2">
      <c r="A1154">
        <v>4041</v>
      </c>
      <c r="B1154" s="43">
        <v>146</v>
      </c>
      <c r="C1154" s="43">
        <v>146</v>
      </c>
      <c r="D1154" s="43">
        <v>90</v>
      </c>
      <c r="E1154" s="31">
        <v>0.61599999999999999</v>
      </c>
      <c r="F1154" s="31">
        <v>0.16400000000000001</v>
      </c>
      <c r="G1154" s="31">
        <v>0.185</v>
      </c>
      <c r="H1154" s="31">
        <v>0.27400000000000002</v>
      </c>
      <c r="I1154" s="31">
        <v>0.34200000000000003</v>
      </c>
      <c r="J1154" s="31">
        <v>0.63829787199999999</v>
      </c>
      <c r="K1154" s="31">
        <v>3.4000000000000002E-2</v>
      </c>
      <c r="L1154" s="29">
        <f t="shared" si="17"/>
        <v>2.8198757763975157</v>
      </c>
    </row>
    <row r="1155" spans="1:12" x14ac:dyDescent="0.2">
      <c r="A1155">
        <v>3324</v>
      </c>
      <c r="B1155" s="43">
        <v>357</v>
      </c>
      <c r="C1155" s="43">
        <v>357</v>
      </c>
      <c r="D1155" s="43">
        <v>75</v>
      </c>
      <c r="E1155" s="31">
        <v>0.21</v>
      </c>
      <c r="F1155" s="31">
        <v>0.54600000000000004</v>
      </c>
      <c r="G1155" s="31">
        <v>0.23200000000000001</v>
      </c>
      <c r="H1155" s="31">
        <v>0.16500000000000001</v>
      </c>
      <c r="I1155" s="31">
        <v>4.4999999999999998E-2</v>
      </c>
      <c r="J1155" s="31">
        <v>0.21246458900000001</v>
      </c>
      <c r="K1155" s="31">
        <v>1.0999999999999999E-2</v>
      </c>
      <c r="L1155" s="29">
        <f t="shared" ref="L1155:L1218" si="18">(F1155+2*G1155+3*H1155+4*I1155)/(1-K1155)</f>
        <v>1.7037411526794741</v>
      </c>
    </row>
    <row r="1156" spans="1:12" x14ac:dyDescent="0.2">
      <c r="A1156">
        <v>5020</v>
      </c>
      <c r="B1156" s="43">
        <v>115</v>
      </c>
      <c r="C1156" s="43">
        <v>115</v>
      </c>
      <c r="D1156" s="43">
        <v>18</v>
      </c>
      <c r="E1156" s="31">
        <v>0.157</v>
      </c>
      <c r="F1156" s="31">
        <v>0.47799999999999998</v>
      </c>
      <c r="G1156" s="31">
        <v>0.35699999999999998</v>
      </c>
      <c r="H1156" s="31">
        <v>0.157</v>
      </c>
      <c r="I1156" s="31">
        <v>0</v>
      </c>
      <c r="J1156" s="31">
        <v>0.15789473700000001</v>
      </c>
      <c r="K1156" s="31">
        <v>8.9999999999999993E-3</v>
      </c>
      <c r="L1156" s="29">
        <f t="shared" si="18"/>
        <v>1.6781029263370331</v>
      </c>
    </row>
    <row r="1157" spans="1:12" x14ac:dyDescent="0.2">
      <c r="A1157">
        <v>2396</v>
      </c>
      <c r="B1157" s="43">
        <v>35</v>
      </c>
      <c r="C1157" s="43">
        <v>35</v>
      </c>
      <c r="D1157" s="43">
        <v>18</v>
      </c>
      <c r="E1157" s="31">
        <v>0.51400000000000001</v>
      </c>
      <c r="F1157" s="31">
        <v>0.14299999999999999</v>
      </c>
      <c r="G1157" s="31">
        <v>0.314</v>
      </c>
      <c r="H1157" s="31">
        <v>0.4</v>
      </c>
      <c r="I1157" s="31">
        <v>0.114</v>
      </c>
      <c r="J1157" s="31">
        <v>0.52941176499999998</v>
      </c>
      <c r="K1157" s="31">
        <v>2.9000000000000001E-2</v>
      </c>
      <c r="L1157" s="29">
        <f t="shared" si="18"/>
        <v>2.4994850669412978</v>
      </c>
    </row>
    <row r="1158" spans="1:12" x14ac:dyDescent="0.2">
      <c r="A1158">
        <v>2397</v>
      </c>
      <c r="B1158" s="43">
        <v>46</v>
      </c>
      <c r="C1158" s="43">
        <v>46</v>
      </c>
      <c r="D1158" s="43">
        <v>21</v>
      </c>
      <c r="E1158" s="31">
        <v>0.45700000000000002</v>
      </c>
      <c r="F1158" s="31">
        <v>0.17399999999999999</v>
      </c>
      <c r="G1158" s="31">
        <v>0.37</v>
      </c>
      <c r="H1158" s="31">
        <v>0.39100000000000001</v>
      </c>
      <c r="I1158" s="31">
        <v>6.5000000000000002E-2</v>
      </c>
      <c r="J1158" s="31">
        <v>0.45652173899999998</v>
      </c>
      <c r="K1158" s="31">
        <v>0</v>
      </c>
      <c r="L1158" s="29">
        <f t="shared" si="18"/>
        <v>2.3469999999999995</v>
      </c>
    </row>
    <row r="1159" spans="1:12" x14ac:dyDescent="0.2">
      <c r="A1159">
        <v>2133</v>
      </c>
      <c r="B1159" s="43">
        <v>22</v>
      </c>
      <c r="C1159" s="43">
        <v>22</v>
      </c>
      <c r="D1159" s="43">
        <v>18</v>
      </c>
      <c r="E1159" s="31">
        <v>0.81799999999999995</v>
      </c>
      <c r="F1159" s="31">
        <v>9.0999999999999998E-2</v>
      </c>
      <c r="G1159" s="31">
        <v>4.4999999999999998E-2</v>
      </c>
      <c r="H1159" s="31">
        <v>0.54500000000000004</v>
      </c>
      <c r="I1159" s="31">
        <v>0.27300000000000002</v>
      </c>
      <c r="J1159" s="31">
        <v>0.85714285700000004</v>
      </c>
      <c r="K1159" s="31">
        <v>4.4999999999999998E-2</v>
      </c>
      <c r="L1159" s="29">
        <f t="shared" si="18"/>
        <v>3.0450261780104717</v>
      </c>
    </row>
    <row r="1160" spans="1:12" x14ac:dyDescent="0.2">
      <c r="A1160">
        <v>2858</v>
      </c>
      <c r="B1160" s="43">
        <v>62</v>
      </c>
      <c r="C1160" s="43">
        <v>62</v>
      </c>
      <c r="D1160" s="43">
        <v>31</v>
      </c>
      <c r="E1160" s="31">
        <v>0.5</v>
      </c>
      <c r="F1160" s="31">
        <v>0.21</v>
      </c>
      <c r="G1160" s="31">
        <v>0.27400000000000002</v>
      </c>
      <c r="H1160" s="31">
        <v>0.40300000000000002</v>
      </c>
      <c r="I1160" s="31">
        <v>9.7000000000000003E-2</v>
      </c>
      <c r="J1160" s="31">
        <v>0.50819672100000002</v>
      </c>
      <c r="K1160" s="31">
        <v>1.6E-2</v>
      </c>
      <c r="L1160" s="29">
        <f t="shared" si="18"/>
        <v>2.3932926829268295</v>
      </c>
    </row>
    <row r="1161" spans="1:12" x14ac:dyDescent="0.2">
      <c r="A1161">
        <v>3299</v>
      </c>
      <c r="B1161" s="43">
        <v>82</v>
      </c>
      <c r="C1161" s="43">
        <v>82</v>
      </c>
      <c r="D1161" s="43">
        <v>59</v>
      </c>
      <c r="E1161" s="31">
        <v>0.72</v>
      </c>
      <c r="F1161" s="31">
        <v>9.8000000000000004E-2</v>
      </c>
      <c r="G1161" s="31">
        <v>9.8000000000000004E-2</v>
      </c>
      <c r="H1161" s="31">
        <v>0.378</v>
      </c>
      <c r="I1161" s="31">
        <v>0.34100000000000003</v>
      </c>
      <c r="J1161" s="31">
        <v>0.78666666699999999</v>
      </c>
      <c r="K1161" s="31">
        <v>8.5000000000000006E-2</v>
      </c>
      <c r="L1161" s="29">
        <f t="shared" si="18"/>
        <v>3.0513661202185789</v>
      </c>
    </row>
    <row r="1162" spans="1:12" x14ac:dyDescent="0.2">
      <c r="A1162">
        <v>4080</v>
      </c>
      <c r="B1162" s="43">
        <v>105</v>
      </c>
      <c r="C1162" s="43">
        <v>105</v>
      </c>
      <c r="D1162" s="43">
        <v>85</v>
      </c>
      <c r="E1162" s="31">
        <v>0.81</v>
      </c>
      <c r="F1162" s="31">
        <v>4.8000000000000001E-2</v>
      </c>
      <c r="G1162" s="31">
        <v>0.14299999999999999</v>
      </c>
      <c r="H1162" s="31">
        <v>0.41</v>
      </c>
      <c r="I1162" s="31">
        <v>0.4</v>
      </c>
      <c r="J1162" s="31">
        <v>0.80952380999999995</v>
      </c>
      <c r="K1162" s="31">
        <v>0</v>
      </c>
      <c r="L1162" s="29">
        <f t="shared" si="18"/>
        <v>3.1640000000000001</v>
      </c>
    </row>
    <row r="1163" spans="1:12" x14ac:dyDescent="0.2">
      <c r="A1163">
        <v>3055</v>
      </c>
      <c r="B1163" s="43">
        <v>47</v>
      </c>
      <c r="C1163" s="43">
        <v>47</v>
      </c>
      <c r="D1163" s="43">
        <v>38</v>
      </c>
      <c r="E1163" s="31">
        <v>0.80900000000000005</v>
      </c>
      <c r="F1163" s="31">
        <v>6.4000000000000001E-2</v>
      </c>
      <c r="G1163" s="31">
        <v>0.106</v>
      </c>
      <c r="H1163" s="31">
        <v>0.38300000000000001</v>
      </c>
      <c r="I1163" s="31">
        <v>0.42599999999999999</v>
      </c>
      <c r="J1163" s="31">
        <v>0.82608695700000001</v>
      </c>
      <c r="K1163" s="31">
        <v>2.1000000000000001E-2</v>
      </c>
      <c r="L1163" s="29">
        <f t="shared" si="18"/>
        <v>3.1961184882533198</v>
      </c>
    </row>
    <row r="1164" spans="1:12" x14ac:dyDescent="0.2">
      <c r="A1164">
        <v>4081</v>
      </c>
      <c r="B1164" s="43">
        <v>343</v>
      </c>
      <c r="C1164" s="43">
        <v>343</v>
      </c>
      <c r="D1164" s="43">
        <v>136</v>
      </c>
      <c r="E1164" s="31">
        <v>0.39700000000000002</v>
      </c>
      <c r="F1164" s="31">
        <v>5.8000000000000003E-2</v>
      </c>
      <c r="G1164" s="31">
        <v>6.4000000000000001E-2</v>
      </c>
      <c r="H1164" s="31">
        <v>0.22700000000000001</v>
      </c>
      <c r="I1164" s="31">
        <v>0.16900000000000001</v>
      </c>
      <c r="J1164" s="31">
        <v>0.764044944</v>
      </c>
      <c r="K1164" s="31">
        <v>0.48099999999999998</v>
      </c>
      <c r="L1164" s="29">
        <f t="shared" si="18"/>
        <v>2.973025048169557</v>
      </c>
    </row>
    <row r="1165" spans="1:12" x14ac:dyDescent="0.2">
      <c r="A1165">
        <v>2294</v>
      </c>
      <c r="B1165" s="43">
        <v>202</v>
      </c>
      <c r="C1165" s="43">
        <v>202</v>
      </c>
      <c r="D1165" s="43">
        <v>125</v>
      </c>
      <c r="E1165" s="31">
        <v>0.61899999999999999</v>
      </c>
      <c r="F1165" s="31">
        <v>0.17299999999999999</v>
      </c>
      <c r="G1165" s="31">
        <v>0.193</v>
      </c>
      <c r="H1165" s="31">
        <v>0.35099999999999998</v>
      </c>
      <c r="I1165" s="31">
        <v>0.26700000000000002</v>
      </c>
      <c r="J1165" s="31">
        <v>0.62814070399999999</v>
      </c>
      <c r="K1165" s="31">
        <v>1.4999999999999999E-2</v>
      </c>
      <c r="L1165" s="29">
        <f t="shared" si="18"/>
        <v>2.7208121827411165</v>
      </c>
    </row>
    <row r="1166" spans="1:12" x14ac:dyDescent="0.2">
      <c r="A1166">
        <v>2944</v>
      </c>
      <c r="B1166" s="43">
        <v>102</v>
      </c>
      <c r="C1166" s="43">
        <v>102</v>
      </c>
      <c r="D1166" s="43">
        <v>59</v>
      </c>
      <c r="E1166" s="31">
        <v>0.57799999999999996</v>
      </c>
      <c r="F1166" s="31">
        <v>0.17599999999999999</v>
      </c>
      <c r="G1166" s="31">
        <v>0.23499999999999999</v>
      </c>
      <c r="H1166" s="31">
        <v>0.314</v>
      </c>
      <c r="I1166" s="31">
        <v>0.26500000000000001</v>
      </c>
      <c r="J1166" s="31">
        <v>0.58415841599999996</v>
      </c>
      <c r="K1166" s="31">
        <v>0.01</v>
      </c>
      <c r="L1166" s="29">
        <f t="shared" si="18"/>
        <v>2.6747474747474747</v>
      </c>
    </row>
    <row r="1167" spans="1:12" x14ac:dyDescent="0.2">
      <c r="A1167">
        <v>4387</v>
      </c>
      <c r="B1167" s="43">
        <v>207</v>
      </c>
      <c r="C1167" s="43">
        <v>207</v>
      </c>
      <c r="D1167" s="43">
        <v>154</v>
      </c>
      <c r="E1167" s="31">
        <v>0.74399999999999999</v>
      </c>
      <c r="F1167" s="31">
        <v>6.8000000000000005E-2</v>
      </c>
      <c r="G1167" s="31">
        <v>0.184</v>
      </c>
      <c r="H1167" s="31">
        <v>0.36699999999999999</v>
      </c>
      <c r="I1167" s="31">
        <v>0.377</v>
      </c>
      <c r="J1167" s="31">
        <v>0.74757281600000003</v>
      </c>
      <c r="K1167" s="31">
        <v>5.0000000000000001E-3</v>
      </c>
      <c r="L1167" s="29">
        <f t="shared" si="18"/>
        <v>3.0603015075376883</v>
      </c>
    </row>
    <row r="1168" spans="1:12" x14ac:dyDescent="0.2">
      <c r="A1168">
        <v>4156</v>
      </c>
      <c r="B1168" s="43">
        <v>170</v>
      </c>
      <c r="C1168" s="43">
        <v>170</v>
      </c>
      <c r="D1168" s="43">
        <v>99</v>
      </c>
      <c r="E1168" s="31">
        <v>0.58199999999999996</v>
      </c>
      <c r="F1168" s="31">
        <v>0.2</v>
      </c>
      <c r="G1168" s="31">
        <v>0.21199999999999999</v>
      </c>
      <c r="H1168" s="31">
        <v>0.27100000000000002</v>
      </c>
      <c r="I1168" s="31">
        <v>0.312</v>
      </c>
      <c r="J1168" s="31">
        <v>0.58579881700000003</v>
      </c>
      <c r="K1168" s="31">
        <v>6.0000000000000001E-3</v>
      </c>
      <c r="L1168" s="29">
        <f t="shared" si="18"/>
        <v>2.7012072434607646</v>
      </c>
    </row>
    <row r="1169" spans="1:12" x14ac:dyDescent="0.2">
      <c r="A1169">
        <v>4219</v>
      </c>
      <c r="B1169" s="43">
        <v>162</v>
      </c>
      <c r="C1169" s="43">
        <v>162</v>
      </c>
      <c r="D1169" s="43">
        <v>121</v>
      </c>
      <c r="E1169" s="31">
        <v>0.747</v>
      </c>
      <c r="F1169" s="31">
        <v>6.8000000000000005E-2</v>
      </c>
      <c r="G1169" s="31">
        <v>0.17299999999999999</v>
      </c>
      <c r="H1169" s="31">
        <v>0.32100000000000001</v>
      </c>
      <c r="I1169" s="31">
        <v>0.42599999999999999</v>
      </c>
      <c r="J1169" s="31">
        <v>0.75624999999999998</v>
      </c>
      <c r="K1169" s="31">
        <v>1.2E-2</v>
      </c>
      <c r="L1169" s="29">
        <f t="shared" si="18"/>
        <v>3.1184210526315788</v>
      </c>
    </row>
    <row r="1170" spans="1:12" x14ac:dyDescent="0.2">
      <c r="A1170">
        <v>4189</v>
      </c>
      <c r="B1170" s="43">
        <v>70</v>
      </c>
      <c r="C1170" s="43">
        <v>70</v>
      </c>
      <c r="D1170" s="43">
        <v>44</v>
      </c>
      <c r="E1170" s="31">
        <v>0.629</v>
      </c>
      <c r="F1170" s="31">
        <v>0.17100000000000001</v>
      </c>
      <c r="G1170" s="31">
        <v>0.2</v>
      </c>
      <c r="H1170" s="31">
        <v>0.38600000000000001</v>
      </c>
      <c r="I1170" s="31">
        <v>0.24299999999999999</v>
      </c>
      <c r="J1170" s="31">
        <v>0.62857142899999996</v>
      </c>
      <c r="K1170" s="31">
        <v>0</v>
      </c>
      <c r="L1170" s="29">
        <f t="shared" si="18"/>
        <v>2.7010000000000001</v>
      </c>
    </row>
    <row r="1171" spans="1:12" x14ac:dyDescent="0.2">
      <c r="A1171">
        <v>2681</v>
      </c>
      <c r="B1171" s="43">
        <v>346</v>
      </c>
      <c r="C1171" s="43">
        <v>346</v>
      </c>
      <c r="D1171" s="43">
        <v>151</v>
      </c>
      <c r="E1171" s="31">
        <v>0.436</v>
      </c>
      <c r="F1171" s="31">
        <v>0.17899999999999999</v>
      </c>
      <c r="G1171" s="31">
        <v>0.17299999999999999</v>
      </c>
      <c r="H1171" s="31">
        <v>0.32100000000000001</v>
      </c>
      <c r="I1171" s="31">
        <v>0.11600000000000001</v>
      </c>
      <c r="J1171" s="31">
        <v>0.55311355299999998</v>
      </c>
      <c r="K1171" s="31">
        <v>0.21099999999999999</v>
      </c>
      <c r="L1171" s="29">
        <f t="shared" si="18"/>
        <v>2.4740177439797209</v>
      </c>
    </row>
    <row r="1172" spans="1:12" x14ac:dyDescent="0.2">
      <c r="A1172">
        <v>3685</v>
      </c>
      <c r="B1172" s="43">
        <v>82</v>
      </c>
      <c r="C1172" s="43">
        <v>82</v>
      </c>
      <c r="D1172" s="43">
        <v>61</v>
      </c>
      <c r="E1172" s="31">
        <v>0.74399999999999999</v>
      </c>
      <c r="F1172" s="31">
        <v>8.5000000000000006E-2</v>
      </c>
      <c r="G1172" s="31">
        <v>0.17100000000000001</v>
      </c>
      <c r="H1172" s="31">
        <v>0.439</v>
      </c>
      <c r="I1172" s="31">
        <v>0.30499999999999999</v>
      </c>
      <c r="J1172" s="31">
        <v>0.74390243899999997</v>
      </c>
      <c r="K1172" s="31">
        <v>0</v>
      </c>
      <c r="L1172" s="29">
        <f t="shared" si="18"/>
        <v>2.964</v>
      </c>
    </row>
    <row r="1173" spans="1:12" x14ac:dyDescent="0.2">
      <c r="A1173">
        <v>3056</v>
      </c>
      <c r="B1173" s="43">
        <v>66</v>
      </c>
      <c r="C1173" s="43">
        <v>66</v>
      </c>
      <c r="D1173" s="43">
        <v>36</v>
      </c>
      <c r="E1173" s="31">
        <v>0.54500000000000004</v>
      </c>
      <c r="F1173" s="31">
        <v>0.19700000000000001</v>
      </c>
      <c r="G1173" s="31">
        <v>0.24199999999999999</v>
      </c>
      <c r="H1173" s="31">
        <v>0.30299999999999999</v>
      </c>
      <c r="I1173" s="31">
        <v>0.24199999999999999</v>
      </c>
      <c r="J1173" s="31">
        <v>0.55384615400000003</v>
      </c>
      <c r="K1173" s="31">
        <v>1.4999999999999999E-2</v>
      </c>
      <c r="L1173" s="29">
        <f t="shared" si="18"/>
        <v>2.5969543147208118</v>
      </c>
    </row>
    <row r="1174" spans="1:12" x14ac:dyDescent="0.2">
      <c r="A1174">
        <v>4307</v>
      </c>
      <c r="B1174" s="43">
        <v>104</v>
      </c>
      <c r="C1174" s="43">
        <v>104</v>
      </c>
      <c r="D1174" s="43">
        <v>76</v>
      </c>
      <c r="E1174" s="31">
        <v>0.73099999999999998</v>
      </c>
      <c r="F1174" s="31">
        <v>0.106</v>
      </c>
      <c r="G1174" s="31">
        <v>0.13500000000000001</v>
      </c>
      <c r="H1174" s="31">
        <v>0.308</v>
      </c>
      <c r="I1174" s="31">
        <v>0.42299999999999999</v>
      </c>
      <c r="J1174" s="31">
        <v>0.75247524799999999</v>
      </c>
      <c r="K1174" s="31">
        <v>2.9000000000000001E-2</v>
      </c>
      <c r="L1174" s="29">
        <f t="shared" si="18"/>
        <v>3.0813594232749741</v>
      </c>
    </row>
    <row r="1175" spans="1:12" x14ac:dyDescent="0.2">
      <c r="A1175">
        <v>4463</v>
      </c>
      <c r="B1175" s="43">
        <v>91</v>
      </c>
      <c r="C1175" s="43">
        <v>91</v>
      </c>
      <c r="D1175" s="43">
        <v>30</v>
      </c>
      <c r="E1175" s="31">
        <v>0.33</v>
      </c>
      <c r="F1175" s="31">
        <v>0.38500000000000001</v>
      </c>
      <c r="G1175" s="31">
        <v>0.27500000000000002</v>
      </c>
      <c r="H1175" s="31">
        <v>0.26400000000000001</v>
      </c>
      <c r="I1175" s="31">
        <v>6.6000000000000003E-2</v>
      </c>
      <c r="J1175" s="31">
        <v>0.33333333300000001</v>
      </c>
      <c r="K1175" s="31">
        <v>1.0999999999999999E-2</v>
      </c>
      <c r="L1175" s="29">
        <f t="shared" si="18"/>
        <v>2.0131445904954499</v>
      </c>
    </row>
    <row r="1176" spans="1:12" x14ac:dyDescent="0.2">
      <c r="A1176">
        <v>2865</v>
      </c>
      <c r="B1176" s="43">
        <v>80</v>
      </c>
      <c r="C1176" s="43">
        <v>80</v>
      </c>
      <c r="D1176" s="43">
        <v>45</v>
      </c>
      <c r="E1176" s="31">
        <v>0.56299999999999994</v>
      </c>
      <c r="F1176" s="31">
        <v>0.27500000000000002</v>
      </c>
      <c r="G1176" s="31">
        <v>0.16300000000000001</v>
      </c>
      <c r="H1176" s="31">
        <v>0.32500000000000001</v>
      </c>
      <c r="I1176" s="31">
        <v>0.23799999999999999</v>
      </c>
      <c r="J1176" s="31">
        <v>0.5625</v>
      </c>
      <c r="K1176" s="31">
        <v>0</v>
      </c>
      <c r="L1176" s="29">
        <f t="shared" si="18"/>
        <v>2.528</v>
      </c>
    </row>
    <row r="1177" spans="1:12" x14ac:dyDescent="0.2">
      <c r="A1177">
        <v>3087</v>
      </c>
      <c r="B1177" s="43">
        <v>26</v>
      </c>
      <c r="C1177" s="43">
        <v>26</v>
      </c>
      <c r="D1177" s="43">
        <v>10</v>
      </c>
      <c r="E1177" s="31">
        <v>0.38500000000000001</v>
      </c>
      <c r="F1177" s="31">
        <v>0.192</v>
      </c>
      <c r="G1177" s="31">
        <v>0.38500000000000001</v>
      </c>
      <c r="H1177" s="31">
        <v>0.34599999999999997</v>
      </c>
      <c r="I1177" s="31">
        <v>3.7999999999999999E-2</v>
      </c>
      <c r="J1177" s="31">
        <v>0.4</v>
      </c>
      <c r="K1177" s="31">
        <v>3.7999999999999999E-2</v>
      </c>
      <c r="L1177" s="29">
        <f t="shared" si="18"/>
        <v>2.2370062370062369</v>
      </c>
    </row>
    <row r="1178" spans="1:12" x14ac:dyDescent="0.2">
      <c r="A1178">
        <v>2241</v>
      </c>
      <c r="B1178" s="43">
        <v>42</v>
      </c>
      <c r="C1178" s="43">
        <v>42</v>
      </c>
      <c r="D1178" s="43">
        <v>27</v>
      </c>
      <c r="E1178" s="31">
        <v>0.64300000000000002</v>
      </c>
      <c r="F1178" s="31">
        <v>0.14299999999999999</v>
      </c>
      <c r="G1178" s="31">
        <v>0.19</v>
      </c>
      <c r="H1178" s="31">
        <v>0.54800000000000004</v>
      </c>
      <c r="I1178" s="31">
        <v>9.5000000000000001E-2</v>
      </c>
      <c r="J1178" s="31">
        <v>0.65853658500000001</v>
      </c>
      <c r="K1178" s="31">
        <v>2.4E-2</v>
      </c>
      <c r="L1178" s="29">
        <f t="shared" si="18"/>
        <v>2.6096311475409837</v>
      </c>
    </row>
    <row r="1179" spans="1:12" x14ac:dyDescent="0.2">
      <c r="A1179">
        <v>4494</v>
      </c>
      <c r="B1179" s="43">
        <v>53</v>
      </c>
      <c r="C1179" s="43">
        <v>53</v>
      </c>
      <c r="D1179" s="43">
        <v>22</v>
      </c>
      <c r="E1179" s="31">
        <v>0.41499999999999998</v>
      </c>
      <c r="F1179" s="31">
        <v>0.35799999999999998</v>
      </c>
      <c r="G1179" s="31">
        <v>0.22600000000000001</v>
      </c>
      <c r="H1179" s="31">
        <v>0.30199999999999999</v>
      </c>
      <c r="I1179" s="31">
        <v>0.113</v>
      </c>
      <c r="J1179" s="31">
        <v>0.41509434000000001</v>
      </c>
      <c r="K1179" s="31">
        <v>0</v>
      </c>
      <c r="L1179" s="29">
        <f t="shared" si="18"/>
        <v>2.1680000000000001</v>
      </c>
    </row>
    <row r="1180" spans="1:12" x14ac:dyDescent="0.2">
      <c r="A1180">
        <v>2909</v>
      </c>
      <c r="B1180" s="43">
        <v>64</v>
      </c>
      <c r="C1180" s="43">
        <v>64</v>
      </c>
      <c r="D1180" s="43">
        <v>40</v>
      </c>
      <c r="E1180" s="31">
        <v>0.625</v>
      </c>
      <c r="F1180" s="31">
        <v>0.156</v>
      </c>
      <c r="G1180" s="31">
        <v>0.219</v>
      </c>
      <c r="H1180" s="31">
        <v>0.32800000000000001</v>
      </c>
      <c r="I1180" s="31">
        <v>0.29699999999999999</v>
      </c>
      <c r="J1180" s="31">
        <v>0.625</v>
      </c>
      <c r="K1180" s="31">
        <v>0</v>
      </c>
      <c r="L1180" s="29">
        <f t="shared" si="18"/>
        <v>2.766</v>
      </c>
    </row>
    <row r="1181" spans="1:12" x14ac:dyDescent="0.2">
      <c r="A1181">
        <v>3079</v>
      </c>
      <c r="B1181" s="43">
        <v>51</v>
      </c>
      <c r="C1181" s="43">
        <v>51</v>
      </c>
      <c r="D1181" s="43">
        <v>45</v>
      </c>
      <c r="E1181" s="31">
        <v>0.88200000000000001</v>
      </c>
      <c r="F1181" s="31">
        <v>0.02</v>
      </c>
      <c r="G1181" s="31">
        <v>9.8000000000000004E-2</v>
      </c>
      <c r="H1181" s="31">
        <v>0.373</v>
      </c>
      <c r="I1181" s="31">
        <v>0.51</v>
      </c>
      <c r="J1181" s="31">
        <v>0.88235294099999995</v>
      </c>
      <c r="K1181" s="31">
        <v>0</v>
      </c>
      <c r="L1181" s="29">
        <f t="shared" si="18"/>
        <v>3.375</v>
      </c>
    </row>
    <row r="1182" spans="1:12" x14ac:dyDescent="0.2">
      <c r="A1182">
        <v>2368</v>
      </c>
      <c r="B1182" s="43">
        <v>52</v>
      </c>
      <c r="C1182" s="43">
        <v>52</v>
      </c>
      <c r="D1182" s="43">
        <v>30</v>
      </c>
      <c r="E1182" s="31">
        <v>0.57699999999999996</v>
      </c>
      <c r="F1182" s="31">
        <v>0.192</v>
      </c>
      <c r="G1182" s="31">
        <v>0.23100000000000001</v>
      </c>
      <c r="H1182" s="31">
        <v>0.42299999999999999</v>
      </c>
      <c r="I1182" s="31">
        <v>0.154</v>
      </c>
      <c r="J1182" s="31">
        <v>0.57692307700000001</v>
      </c>
      <c r="K1182" s="31">
        <v>0</v>
      </c>
      <c r="L1182" s="29">
        <f t="shared" si="18"/>
        <v>2.5390000000000001</v>
      </c>
    </row>
    <row r="1183" spans="1:12" x14ac:dyDescent="0.2">
      <c r="A1183">
        <v>4003</v>
      </c>
      <c r="E1183" s="31">
        <v>0.6</v>
      </c>
      <c r="F1183" s="31">
        <v>0.12</v>
      </c>
      <c r="G1183" s="31">
        <v>0.08</v>
      </c>
      <c r="H1183" s="31">
        <v>0.6</v>
      </c>
      <c r="I1183" s="31">
        <v>0</v>
      </c>
      <c r="J1183" s="31">
        <v>0.75</v>
      </c>
      <c r="K1183" s="31">
        <v>0.2</v>
      </c>
      <c r="L1183" s="29">
        <f t="shared" si="18"/>
        <v>2.6</v>
      </c>
    </row>
    <row r="1184" spans="1:12" x14ac:dyDescent="0.2">
      <c r="A1184">
        <v>2908</v>
      </c>
      <c r="B1184" s="43">
        <v>263</v>
      </c>
      <c r="C1184" s="43">
        <v>263</v>
      </c>
      <c r="D1184" s="43">
        <v>92</v>
      </c>
      <c r="E1184" s="31">
        <v>0.35</v>
      </c>
      <c r="F1184" s="31">
        <v>8.4000000000000005E-2</v>
      </c>
      <c r="G1184" s="31">
        <v>6.0999999999999999E-2</v>
      </c>
      <c r="H1184" s="31">
        <v>0.23200000000000001</v>
      </c>
      <c r="I1184" s="31">
        <v>0.11799999999999999</v>
      </c>
      <c r="J1184" s="31">
        <v>0.70769230800000005</v>
      </c>
      <c r="K1184" s="31">
        <v>0.50600000000000001</v>
      </c>
      <c r="L1184" s="29">
        <f t="shared" si="18"/>
        <v>2.7813765182186239</v>
      </c>
    </row>
    <row r="1185" spans="1:12" x14ac:dyDescent="0.2">
      <c r="A1185">
        <v>5115</v>
      </c>
      <c r="B1185" s="43">
        <v>70</v>
      </c>
      <c r="C1185" s="43">
        <v>70</v>
      </c>
      <c r="D1185" s="43">
        <v>41</v>
      </c>
      <c r="E1185" s="31">
        <v>0.58599999999999997</v>
      </c>
      <c r="F1185" s="31">
        <v>0.1</v>
      </c>
      <c r="G1185" s="31">
        <v>0.314</v>
      </c>
      <c r="H1185" s="31">
        <v>0.3</v>
      </c>
      <c r="I1185" s="31">
        <v>0.28599999999999998</v>
      </c>
      <c r="J1185" s="31">
        <v>0.58571428599999997</v>
      </c>
      <c r="K1185" s="31">
        <v>0</v>
      </c>
      <c r="L1185" s="29">
        <f t="shared" si="18"/>
        <v>2.7719999999999998</v>
      </c>
    </row>
    <row r="1186" spans="1:12" x14ac:dyDescent="0.2">
      <c r="A1186">
        <v>3318</v>
      </c>
      <c r="B1186" s="43">
        <v>257</v>
      </c>
      <c r="C1186" s="43">
        <v>257</v>
      </c>
      <c r="D1186" s="43">
        <v>163</v>
      </c>
      <c r="E1186" s="31">
        <v>0.63400000000000001</v>
      </c>
      <c r="F1186" s="31">
        <v>0.13600000000000001</v>
      </c>
      <c r="G1186" s="31">
        <v>0.21</v>
      </c>
      <c r="H1186" s="31">
        <v>0.35</v>
      </c>
      <c r="I1186" s="31">
        <v>0.28399999999999997</v>
      </c>
      <c r="J1186" s="31">
        <v>0.64682539699999997</v>
      </c>
      <c r="K1186" s="31">
        <v>1.9E-2</v>
      </c>
      <c r="L1186" s="29">
        <f t="shared" si="18"/>
        <v>2.7951070336391437</v>
      </c>
    </row>
    <row r="1187" spans="1:12" x14ac:dyDescent="0.2">
      <c r="A1187">
        <v>4475</v>
      </c>
      <c r="B1187" s="43">
        <v>115</v>
      </c>
      <c r="C1187" s="43">
        <v>115</v>
      </c>
      <c r="D1187" s="43">
        <v>64</v>
      </c>
      <c r="E1187" s="31">
        <v>0.55700000000000005</v>
      </c>
      <c r="F1187" s="31">
        <v>0.20899999999999999</v>
      </c>
      <c r="G1187" s="31">
        <v>0.22600000000000001</v>
      </c>
      <c r="H1187" s="31">
        <v>0.33</v>
      </c>
      <c r="I1187" s="31">
        <v>0.22600000000000001</v>
      </c>
      <c r="J1187" s="31">
        <v>0.56140350900000002</v>
      </c>
      <c r="K1187" s="31">
        <v>8.9999999999999993E-3</v>
      </c>
      <c r="L1187" s="29">
        <f t="shared" si="18"/>
        <v>2.5782038345105955</v>
      </c>
    </row>
    <row r="1188" spans="1:12" x14ac:dyDescent="0.2">
      <c r="A1188">
        <v>1798</v>
      </c>
      <c r="B1188" s="43">
        <v>24</v>
      </c>
      <c r="C1188" s="43">
        <v>24</v>
      </c>
      <c r="D1188" s="43">
        <v>8</v>
      </c>
      <c r="E1188" s="31">
        <v>0.33300000000000002</v>
      </c>
      <c r="F1188" s="31">
        <v>0.125</v>
      </c>
      <c r="G1188" s="31">
        <v>0.45800000000000002</v>
      </c>
      <c r="H1188" s="31">
        <v>0.29199999999999998</v>
      </c>
      <c r="I1188" s="31">
        <v>4.2000000000000003E-2</v>
      </c>
      <c r="J1188" s="31">
        <v>0.36363636399999999</v>
      </c>
      <c r="K1188" s="31">
        <v>8.3000000000000004E-2</v>
      </c>
      <c r="L1188" s="29">
        <f t="shared" si="18"/>
        <v>2.2737186477644493</v>
      </c>
    </row>
    <row r="1189" spans="1:12" x14ac:dyDescent="0.2">
      <c r="A1189">
        <v>2503</v>
      </c>
      <c r="B1189" s="43">
        <v>77</v>
      </c>
      <c r="C1189" s="43">
        <v>77</v>
      </c>
      <c r="D1189" s="43">
        <v>58</v>
      </c>
      <c r="E1189" s="31">
        <v>0.753</v>
      </c>
      <c r="F1189" s="31">
        <v>9.0999999999999998E-2</v>
      </c>
      <c r="G1189" s="31">
        <v>0.104</v>
      </c>
      <c r="H1189" s="31">
        <v>0.46800000000000003</v>
      </c>
      <c r="I1189" s="31">
        <v>0.28599999999999998</v>
      </c>
      <c r="J1189" s="31">
        <v>0.79452054800000005</v>
      </c>
      <c r="K1189" s="31">
        <v>5.1999999999999998E-2</v>
      </c>
      <c r="L1189" s="29">
        <f t="shared" si="18"/>
        <v>3.0031645569620253</v>
      </c>
    </row>
    <row r="1190" spans="1:12" x14ac:dyDescent="0.2">
      <c r="A1190">
        <v>3094</v>
      </c>
      <c r="B1190" s="43">
        <v>93</v>
      </c>
      <c r="C1190" s="43">
        <v>93</v>
      </c>
      <c r="D1190" s="43">
        <v>45</v>
      </c>
      <c r="E1190" s="31">
        <v>0.48399999999999999</v>
      </c>
      <c r="F1190" s="31">
        <v>0.215</v>
      </c>
      <c r="G1190" s="31">
        <v>0.215</v>
      </c>
      <c r="H1190" s="31">
        <v>0.26900000000000002</v>
      </c>
      <c r="I1190" s="31">
        <v>0.215</v>
      </c>
      <c r="J1190" s="31">
        <v>0.52941176499999998</v>
      </c>
      <c r="K1190" s="31">
        <v>8.5999999999999993E-2</v>
      </c>
      <c r="L1190" s="29">
        <f t="shared" si="18"/>
        <v>2.5295404814004372</v>
      </c>
    </row>
    <row r="1191" spans="1:12" x14ac:dyDescent="0.2">
      <c r="A1191">
        <v>3574</v>
      </c>
      <c r="B1191" s="43">
        <v>17</v>
      </c>
      <c r="C1191" s="43">
        <v>17</v>
      </c>
      <c r="D1191" s="43">
        <v>6</v>
      </c>
      <c r="E1191" s="31">
        <v>0.35299999999999998</v>
      </c>
      <c r="F1191" s="31">
        <v>0.35299999999999998</v>
      </c>
      <c r="G1191" s="31">
        <v>0.29399999999999998</v>
      </c>
      <c r="H1191" s="31">
        <v>0.29399999999999998</v>
      </c>
      <c r="I1191" s="31">
        <v>5.8999999999999997E-2</v>
      </c>
      <c r="J1191" s="31">
        <v>0.35294117600000002</v>
      </c>
      <c r="K1191" s="31">
        <v>0</v>
      </c>
      <c r="L1191" s="29">
        <f t="shared" si="18"/>
        <v>2.0590000000000002</v>
      </c>
    </row>
    <row r="1192" spans="1:12" x14ac:dyDescent="0.2">
      <c r="A1192">
        <v>3575</v>
      </c>
      <c r="B1192" s="43">
        <v>40</v>
      </c>
      <c r="C1192" s="43">
        <v>40</v>
      </c>
      <c r="D1192" s="43">
        <v>14</v>
      </c>
      <c r="E1192" s="31">
        <v>0.35</v>
      </c>
      <c r="F1192" s="31">
        <v>0.3</v>
      </c>
      <c r="G1192" s="31">
        <v>0.35</v>
      </c>
      <c r="H1192" s="31">
        <v>0.35</v>
      </c>
      <c r="I1192" s="31">
        <v>0</v>
      </c>
      <c r="J1192" s="31">
        <v>0.35</v>
      </c>
      <c r="K1192" s="31">
        <v>0</v>
      </c>
      <c r="L1192" s="29">
        <f t="shared" si="18"/>
        <v>2.0499999999999998</v>
      </c>
    </row>
    <row r="1193" spans="1:12" x14ac:dyDescent="0.2">
      <c r="A1193">
        <v>5339</v>
      </c>
      <c r="B1193" s="43">
        <v>102</v>
      </c>
      <c r="C1193" s="43">
        <v>102</v>
      </c>
      <c r="D1193" s="43">
        <v>46</v>
      </c>
      <c r="E1193" s="31">
        <v>0.45100000000000001</v>
      </c>
      <c r="F1193" s="31">
        <v>0.245</v>
      </c>
      <c r="G1193" s="31">
        <v>0.22500000000000001</v>
      </c>
      <c r="H1193" s="31">
        <v>0.255</v>
      </c>
      <c r="I1193" s="31">
        <v>0.19600000000000001</v>
      </c>
      <c r="J1193" s="31">
        <v>0.48936170200000001</v>
      </c>
      <c r="K1193" s="31">
        <v>7.8E-2</v>
      </c>
      <c r="L1193" s="29">
        <f t="shared" si="18"/>
        <v>2.4338394793926246</v>
      </c>
    </row>
    <row r="1194" spans="1:12" x14ac:dyDescent="0.2">
      <c r="A1194">
        <v>2906</v>
      </c>
      <c r="B1194" s="43">
        <v>202</v>
      </c>
      <c r="C1194" s="43">
        <v>202</v>
      </c>
      <c r="D1194" s="43">
        <v>96</v>
      </c>
      <c r="E1194" s="31">
        <v>0.47499999999999998</v>
      </c>
      <c r="F1194" s="31">
        <v>0.23799999999999999</v>
      </c>
      <c r="G1194" s="31">
        <v>0.26200000000000001</v>
      </c>
      <c r="H1194" s="31">
        <v>0.36599999999999999</v>
      </c>
      <c r="I1194" s="31">
        <v>0.109</v>
      </c>
      <c r="J1194" s="31">
        <v>0.48730964500000001</v>
      </c>
      <c r="K1194" s="31">
        <v>2.5000000000000001E-2</v>
      </c>
      <c r="L1194" s="29">
        <f t="shared" si="18"/>
        <v>2.3548717948717948</v>
      </c>
    </row>
    <row r="1195" spans="1:12" x14ac:dyDescent="0.2">
      <c r="A1195">
        <v>3316</v>
      </c>
      <c r="B1195" s="43">
        <v>161</v>
      </c>
      <c r="C1195" s="43">
        <v>161</v>
      </c>
      <c r="D1195" s="43">
        <v>53</v>
      </c>
      <c r="E1195" s="31">
        <v>0.32900000000000001</v>
      </c>
      <c r="F1195" s="31">
        <v>0.38500000000000001</v>
      </c>
      <c r="G1195" s="31">
        <v>0.28599999999999998</v>
      </c>
      <c r="H1195" s="31">
        <v>0.27300000000000002</v>
      </c>
      <c r="I1195" s="31">
        <v>5.6000000000000001E-2</v>
      </c>
      <c r="J1195" s="31">
        <v>0.329192547</v>
      </c>
      <c r="K1195" s="31">
        <v>0</v>
      </c>
      <c r="L1195" s="29">
        <f t="shared" si="18"/>
        <v>2</v>
      </c>
    </row>
    <row r="1196" spans="1:12" x14ac:dyDescent="0.2">
      <c r="A1196">
        <v>2508</v>
      </c>
      <c r="B1196" s="43">
        <v>200</v>
      </c>
      <c r="C1196" s="43">
        <v>200</v>
      </c>
      <c r="D1196" s="43">
        <v>61</v>
      </c>
      <c r="E1196" s="31">
        <v>0.30499999999999999</v>
      </c>
      <c r="F1196" s="31">
        <v>0.29499999999999998</v>
      </c>
      <c r="G1196" s="31">
        <v>0.23</v>
      </c>
      <c r="H1196" s="31">
        <v>0.27</v>
      </c>
      <c r="I1196" s="31">
        <v>3.5000000000000003E-2</v>
      </c>
      <c r="J1196" s="31">
        <v>0.36746988000000003</v>
      </c>
      <c r="K1196" s="31">
        <v>0.17</v>
      </c>
      <c r="L1196" s="29">
        <f t="shared" si="18"/>
        <v>2.0542168674698797</v>
      </c>
    </row>
    <row r="1197" spans="1:12" x14ac:dyDescent="0.2">
      <c r="A1197">
        <v>2905</v>
      </c>
      <c r="B1197" s="43">
        <v>52</v>
      </c>
      <c r="C1197" s="43">
        <v>52</v>
      </c>
      <c r="D1197" s="43">
        <v>15</v>
      </c>
      <c r="E1197" s="31">
        <v>0.28799999999999998</v>
      </c>
      <c r="F1197" s="31">
        <v>0.46200000000000002</v>
      </c>
      <c r="G1197" s="31">
        <v>0.25</v>
      </c>
      <c r="H1197" s="31">
        <v>0.23100000000000001</v>
      </c>
      <c r="I1197" s="31">
        <v>5.8000000000000003E-2</v>
      </c>
      <c r="J1197" s="31">
        <v>0.28846153800000002</v>
      </c>
      <c r="K1197" s="31">
        <v>0</v>
      </c>
      <c r="L1197" s="29">
        <f t="shared" si="18"/>
        <v>1.887</v>
      </c>
    </row>
    <row r="1198" spans="1:12" x14ac:dyDescent="0.2">
      <c r="A1198">
        <v>2587</v>
      </c>
      <c r="B1198" s="43">
        <v>75</v>
      </c>
      <c r="C1198" s="43">
        <v>75</v>
      </c>
      <c r="D1198" s="43">
        <v>54</v>
      </c>
      <c r="E1198" s="31">
        <v>0.72</v>
      </c>
      <c r="F1198" s="31">
        <v>0.12</v>
      </c>
      <c r="G1198" s="31">
        <v>0.16</v>
      </c>
      <c r="H1198" s="31">
        <v>0.32</v>
      </c>
      <c r="I1198" s="31">
        <v>0.4</v>
      </c>
      <c r="J1198" s="31">
        <v>0.72</v>
      </c>
      <c r="K1198" s="31">
        <v>0</v>
      </c>
      <c r="L1198" s="29">
        <f t="shared" si="18"/>
        <v>3</v>
      </c>
    </row>
    <row r="1199" spans="1:12" x14ac:dyDescent="0.2">
      <c r="A1199">
        <v>3203</v>
      </c>
      <c r="B1199" s="43">
        <v>84</v>
      </c>
      <c r="C1199" s="43">
        <v>84</v>
      </c>
      <c r="D1199" s="43">
        <v>67</v>
      </c>
      <c r="E1199" s="31">
        <v>0.79800000000000004</v>
      </c>
      <c r="F1199" s="31">
        <v>7.0999999999999994E-2</v>
      </c>
      <c r="G1199" s="31">
        <v>0.11899999999999999</v>
      </c>
      <c r="H1199" s="31">
        <v>0.40500000000000003</v>
      </c>
      <c r="I1199" s="31">
        <v>0.39300000000000002</v>
      </c>
      <c r="J1199" s="31">
        <v>0.80722891600000002</v>
      </c>
      <c r="K1199" s="31">
        <v>1.2E-2</v>
      </c>
      <c r="L1199" s="29">
        <f t="shared" si="18"/>
        <v>3.1336032388663968</v>
      </c>
    </row>
    <row r="1200" spans="1:12" x14ac:dyDescent="0.2">
      <c r="A1200">
        <v>3419</v>
      </c>
      <c r="B1200" s="43">
        <v>214</v>
      </c>
      <c r="C1200" s="43">
        <v>214</v>
      </c>
      <c r="D1200" s="43">
        <v>146</v>
      </c>
      <c r="E1200" s="31">
        <v>0.68200000000000005</v>
      </c>
      <c r="F1200" s="31">
        <v>0.14000000000000001</v>
      </c>
      <c r="G1200" s="31">
        <v>0.14000000000000001</v>
      </c>
      <c r="H1200" s="31">
        <v>0.34100000000000003</v>
      </c>
      <c r="I1200" s="31">
        <v>0.34100000000000003</v>
      </c>
      <c r="J1200" s="31">
        <v>0.70873786400000005</v>
      </c>
      <c r="K1200" s="31">
        <v>3.6999999999999998E-2</v>
      </c>
      <c r="L1200" s="29">
        <f t="shared" si="18"/>
        <v>2.9148494288681208</v>
      </c>
    </row>
    <row r="1201" spans="1:12" x14ac:dyDescent="0.2">
      <c r="A1201">
        <v>2499</v>
      </c>
      <c r="B1201" s="43">
        <v>209</v>
      </c>
      <c r="C1201" s="43">
        <v>209</v>
      </c>
      <c r="D1201" s="43">
        <v>154</v>
      </c>
      <c r="E1201" s="31">
        <v>0.73699999999999999</v>
      </c>
      <c r="F1201" s="31">
        <v>0.129</v>
      </c>
      <c r="G1201" s="31">
        <v>0.124</v>
      </c>
      <c r="H1201" s="31">
        <v>0.34399999999999997</v>
      </c>
      <c r="I1201" s="31">
        <v>0.39200000000000002</v>
      </c>
      <c r="J1201" s="31">
        <v>0.74396135299999999</v>
      </c>
      <c r="K1201" s="31">
        <v>0.01</v>
      </c>
      <c r="L1201" s="29">
        <f t="shared" si="18"/>
        <v>3.0070707070707074</v>
      </c>
    </row>
    <row r="1202" spans="1:12" x14ac:dyDescent="0.2">
      <c r="A1202">
        <v>3614</v>
      </c>
      <c r="B1202" s="43">
        <v>71</v>
      </c>
      <c r="C1202" s="43">
        <v>71</v>
      </c>
      <c r="D1202" s="43">
        <v>54</v>
      </c>
      <c r="E1202" s="31">
        <v>0.76100000000000001</v>
      </c>
      <c r="F1202" s="31">
        <v>8.5000000000000006E-2</v>
      </c>
      <c r="G1202" s="31">
        <v>0.14099999999999999</v>
      </c>
      <c r="H1202" s="31">
        <v>0.31</v>
      </c>
      <c r="I1202" s="31">
        <v>0.45100000000000001</v>
      </c>
      <c r="J1202" s="31">
        <v>0.77142857099999995</v>
      </c>
      <c r="K1202" s="31">
        <v>1.4E-2</v>
      </c>
      <c r="L1202" s="29">
        <f t="shared" si="18"/>
        <v>3.1450304259634887</v>
      </c>
    </row>
    <row r="1203" spans="1:12" x14ac:dyDescent="0.2">
      <c r="A1203">
        <v>3447</v>
      </c>
      <c r="B1203" s="43">
        <v>224</v>
      </c>
      <c r="C1203" s="43">
        <v>224</v>
      </c>
      <c r="D1203" s="43">
        <v>145</v>
      </c>
      <c r="E1203" s="31">
        <v>0.64700000000000002</v>
      </c>
      <c r="F1203" s="31">
        <v>0.13400000000000001</v>
      </c>
      <c r="G1203" s="31">
        <v>0.214</v>
      </c>
      <c r="H1203" s="31">
        <v>0.46</v>
      </c>
      <c r="I1203" s="31">
        <v>0.188</v>
      </c>
      <c r="J1203" s="31">
        <v>0.65022421500000005</v>
      </c>
      <c r="K1203" s="31">
        <v>4.0000000000000001E-3</v>
      </c>
      <c r="L1203" s="29">
        <f t="shared" si="18"/>
        <v>2.7048192771084336</v>
      </c>
    </row>
    <row r="1204" spans="1:12" x14ac:dyDescent="0.2">
      <c r="A1204">
        <v>3750</v>
      </c>
      <c r="B1204" s="43">
        <v>252</v>
      </c>
      <c r="C1204" s="43">
        <v>252</v>
      </c>
      <c r="D1204" s="43">
        <v>138</v>
      </c>
      <c r="E1204" s="31">
        <v>0.54800000000000004</v>
      </c>
      <c r="F1204" s="31">
        <v>0.19</v>
      </c>
      <c r="G1204" s="31">
        <v>0.254</v>
      </c>
      <c r="H1204" s="31">
        <v>0.36499999999999999</v>
      </c>
      <c r="I1204" s="31">
        <v>0.183</v>
      </c>
      <c r="J1204" s="31">
        <v>0.55200000000000005</v>
      </c>
      <c r="K1204" s="31">
        <v>8.0000000000000002E-3</v>
      </c>
      <c r="L1204" s="29">
        <f t="shared" si="18"/>
        <v>2.5453629032258065</v>
      </c>
    </row>
    <row r="1205" spans="1:12" x14ac:dyDescent="0.2">
      <c r="A1205">
        <v>4443</v>
      </c>
      <c r="B1205" s="43">
        <v>283</v>
      </c>
      <c r="C1205" s="43">
        <v>283</v>
      </c>
      <c r="D1205" s="43">
        <v>125</v>
      </c>
      <c r="E1205" s="31">
        <v>0.442</v>
      </c>
      <c r="F1205" s="31">
        <v>0.23699999999999999</v>
      </c>
      <c r="G1205" s="31">
        <v>0.3</v>
      </c>
      <c r="H1205" s="31">
        <v>0.33600000000000002</v>
      </c>
      <c r="I1205" s="31">
        <v>0.106</v>
      </c>
      <c r="J1205" s="31">
        <v>0.45126353800000002</v>
      </c>
      <c r="K1205" s="31">
        <v>2.1000000000000001E-2</v>
      </c>
      <c r="L1205" s="29">
        <f t="shared" si="18"/>
        <v>2.3176710929519921</v>
      </c>
    </row>
    <row r="1206" spans="1:12" x14ac:dyDescent="0.2">
      <c r="A1206">
        <v>2575</v>
      </c>
      <c r="B1206" s="43">
        <v>129</v>
      </c>
      <c r="C1206" s="43">
        <v>129</v>
      </c>
      <c r="D1206" s="43">
        <v>67</v>
      </c>
      <c r="E1206" s="31">
        <v>0.51900000000000002</v>
      </c>
      <c r="F1206" s="31">
        <v>0.19400000000000001</v>
      </c>
      <c r="G1206" s="31">
        <v>0.27100000000000002</v>
      </c>
      <c r="H1206" s="31">
        <v>0.39500000000000002</v>
      </c>
      <c r="I1206" s="31">
        <v>0.124</v>
      </c>
      <c r="J1206" s="31">
        <v>0.527559055</v>
      </c>
      <c r="K1206" s="31">
        <v>1.6E-2</v>
      </c>
      <c r="L1206" s="29">
        <f t="shared" si="18"/>
        <v>2.4563008130081299</v>
      </c>
    </row>
    <row r="1207" spans="1:12" x14ac:dyDescent="0.2">
      <c r="A1207">
        <v>4496</v>
      </c>
      <c r="B1207" s="43">
        <v>128</v>
      </c>
      <c r="C1207" s="43">
        <v>128</v>
      </c>
      <c r="D1207" s="43">
        <v>66</v>
      </c>
      <c r="E1207" s="31">
        <v>0.51600000000000001</v>
      </c>
      <c r="F1207" s="31">
        <v>0.20300000000000001</v>
      </c>
      <c r="G1207" s="31">
        <v>0.25800000000000001</v>
      </c>
      <c r="H1207" s="31">
        <v>0.35899999999999999</v>
      </c>
      <c r="I1207" s="31">
        <v>0.156</v>
      </c>
      <c r="J1207" s="31">
        <v>0.52800000000000002</v>
      </c>
      <c r="K1207" s="31">
        <v>2.3E-2</v>
      </c>
      <c r="L1207" s="29">
        <f t="shared" si="18"/>
        <v>2.4769703172978503</v>
      </c>
    </row>
    <row r="1208" spans="1:12" x14ac:dyDescent="0.2">
      <c r="A1208">
        <v>4540</v>
      </c>
      <c r="B1208" s="43">
        <v>449</v>
      </c>
      <c r="C1208" s="43">
        <v>449</v>
      </c>
      <c r="D1208" s="43">
        <v>113</v>
      </c>
      <c r="E1208" s="31">
        <v>0.252</v>
      </c>
      <c r="F1208" s="31">
        <v>0.34300000000000003</v>
      </c>
      <c r="G1208" s="31">
        <v>0.122</v>
      </c>
      <c r="H1208" s="31">
        <v>0.18</v>
      </c>
      <c r="I1208" s="31">
        <v>7.0999999999999994E-2</v>
      </c>
      <c r="J1208" s="31">
        <v>0.350931677</v>
      </c>
      <c r="K1208" s="31">
        <v>0.28299999999999997</v>
      </c>
      <c r="L1208" s="29">
        <f t="shared" si="18"/>
        <v>1.9679218967921894</v>
      </c>
    </row>
    <row r="1209" spans="1:12" x14ac:dyDescent="0.2">
      <c r="A1209">
        <v>5088</v>
      </c>
      <c r="B1209" s="43">
        <v>113</v>
      </c>
      <c r="C1209" s="43">
        <v>113</v>
      </c>
      <c r="D1209" s="43">
        <v>65</v>
      </c>
      <c r="E1209" s="31">
        <v>0.57499999999999996</v>
      </c>
      <c r="F1209" s="31">
        <v>0.221</v>
      </c>
      <c r="G1209" s="31">
        <v>0.20399999999999999</v>
      </c>
      <c r="H1209" s="31">
        <v>0.41599999999999998</v>
      </c>
      <c r="I1209" s="31">
        <v>0.159</v>
      </c>
      <c r="J1209" s="31">
        <v>0.575221239</v>
      </c>
      <c r="K1209" s="31">
        <v>0</v>
      </c>
      <c r="L1209" s="29">
        <f t="shared" si="18"/>
        <v>2.5129999999999999</v>
      </c>
    </row>
    <row r="1210" spans="1:12" x14ac:dyDescent="0.2">
      <c r="A1210">
        <v>4183</v>
      </c>
      <c r="B1210" s="43">
        <v>209</v>
      </c>
      <c r="C1210" s="43">
        <v>209</v>
      </c>
      <c r="D1210" s="43">
        <v>119</v>
      </c>
      <c r="E1210" s="31">
        <v>0.56899999999999995</v>
      </c>
      <c r="F1210" s="31">
        <v>0.20100000000000001</v>
      </c>
      <c r="G1210" s="31">
        <v>0.22</v>
      </c>
      <c r="H1210" s="31">
        <v>0.40200000000000002</v>
      </c>
      <c r="I1210" s="31">
        <v>0.16700000000000001</v>
      </c>
      <c r="J1210" s="31">
        <v>0.57487922700000005</v>
      </c>
      <c r="K1210" s="31">
        <v>0.01</v>
      </c>
      <c r="L1210" s="29">
        <f t="shared" si="18"/>
        <v>2.5404040404040407</v>
      </c>
    </row>
    <row r="1211" spans="1:12" x14ac:dyDescent="0.2">
      <c r="A1211">
        <v>2496</v>
      </c>
      <c r="B1211" s="43">
        <v>108</v>
      </c>
      <c r="C1211" s="43">
        <v>108</v>
      </c>
      <c r="D1211" s="43">
        <v>38</v>
      </c>
      <c r="E1211" s="31">
        <v>0.35199999999999998</v>
      </c>
      <c r="F1211" s="31">
        <v>0.34300000000000003</v>
      </c>
      <c r="G1211" s="31">
        <v>0.26900000000000002</v>
      </c>
      <c r="H1211" s="31">
        <v>0.315</v>
      </c>
      <c r="I1211" s="31">
        <v>3.6999999999999998E-2</v>
      </c>
      <c r="J1211" s="31">
        <v>0.36538461500000002</v>
      </c>
      <c r="K1211" s="31">
        <v>3.6999999999999998E-2</v>
      </c>
      <c r="L1211" s="29">
        <f t="shared" si="18"/>
        <v>2.0498442367601246</v>
      </c>
    </row>
    <row r="1212" spans="1:12" x14ac:dyDescent="0.2">
      <c r="A1212">
        <v>4361</v>
      </c>
      <c r="B1212" s="43">
        <v>102</v>
      </c>
      <c r="C1212" s="43">
        <v>102</v>
      </c>
      <c r="D1212" s="43">
        <v>58</v>
      </c>
      <c r="E1212" s="31">
        <v>0.56899999999999995</v>
      </c>
      <c r="F1212" s="31">
        <v>0.27500000000000002</v>
      </c>
      <c r="G1212" s="31">
        <v>0.157</v>
      </c>
      <c r="H1212" s="31">
        <v>0.34300000000000003</v>
      </c>
      <c r="I1212" s="31">
        <v>0.22500000000000001</v>
      </c>
      <c r="J1212" s="31">
        <v>0.56862745100000001</v>
      </c>
      <c r="K1212" s="31">
        <v>0</v>
      </c>
      <c r="L1212" s="29">
        <f t="shared" si="18"/>
        <v>2.5180000000000002</v>
      </c>
    </row>
    <row r="1213" spans="1:12" x14ac:dyDescent="0.2">
      <c r="A1213">
        <v>3557</v>
      </c>
      <c r="B1213" s="43">
        <v>107</v>
      </c>
      <c r="C1213" s="43">
        <v>107</v>
      </c>
      <c r="D1213" s="43">
        <v>69</v>
      </c>
      <c r="E1213" s="31">
        <v>0.64500000000000002</v>
      </c>
      <c r="F1213" s="31">
        <v>0.15</v>
      </c>
      <c r="G1213" s="31">
        <v>0.20599999999999999</v>
      </c>
      <c r="H1213" s="31">
        <v>0.439</v>
      </c>
      <c r="I1213" s="31">
        <v>0.20599999999999999</v>
      </c>
      <c r="J1213" s="31">
        <v>0.64485981299999995</v>
      </c>
      <c r="K1213" s="31">
        <v>0</v>
      </c>
      <c r="L1213" s="29">
        <f t="shared" si="18"/>
        <v>2.7029999999999998</v>
      </c>
    </row>
    <row r="1214" spans="1:12" x14ac:dyDescent="0.2">
      <c r="A1214">
        <v>5093</v>
      </c>
      <c r="B1214" s="43">
        <v>115</v>
      </c>
      <c r="C1214" s="43">
        <v>115</v>
      </c>
      <c r="D1214" s="43">
        <v>72</v>
      </c>
      <c r="E1214" s="31">
        <v>0.626</v>
      </c>
      <c r="F1214" s="31">
        <v>0.13</v>
      </c>
      <c r="G1214" s="31">
        <v>0.2</v>
      </c>
      <c r="H1214" s="31">
        <v>0.41699999999999998</v>
      </c>
      <c r="I1214" s="31">
        <v>0.20899999999999999</v>
      </c>
      <c r="J1214" s="31">
        <v>0.65454545500000005</v>
      </c>
      <c r="K1214" s="31">
        <v>4.2999999999999997E-2</v>
      </c>
      <c r="L1214" s="29">
        <f t="shared" si="18"/>
        <v>2.7345872518286312</v>
      </c>
    </row>
    <row r="1215" spans="1:12" x14ac:dyDescent="0.2">
      <c r="A1215">
        <v>5142</v>
      </c>
      <c r="B1215" s="43">
        <v>291</v>
      </c>
      <c r="C1215" s="43">
        <v>291</v>
      </c>
      <c r="D1215" s="43">
        <v>138</v>
      </c>
      <c r="E1215" s="31">
        <v>0.47399999999999998</v>
      </c>
      <c r="F1215" s="31">
        <v>0.20300000000000001</v>
      </c>
      <c r="G1215" s="31">
        <v>0.30599999999999999</v>
      </c>
      <c r="H1215" s="31">
        <v>0.375</v>
      </c>
      <c r="I1215" s="31">
        <v>0.1</v>
      </c>
      <c r="J1215" s="31">
        <v>0.48251748300000002</v>
      </c>
      <c r="K1215" s="31">
        <v>1.7000000000000001E-2</v>
      </c>
      <c r="L1215" s="29">
        <f t="shared" si="18"/>
        <v>2.3804679552390642</v>
      </c>
    </row>
    <row r="1216" spans="1:12" x14ac:dyDescent="0.2">
      <c r="A1216">
        <v>3645</v>
      </c>
      <c r="B1216" s="43">
        <v>554</v>
      </c>
      <c r="C1216" s="43">
        <v>554</v>
      </c>
      <c r="D1216" s="43">
        <v>205</v>
      </c>
      <c r="E1216" s="31">
        <v>0.37</v>
      </c>
      <c r="F1216" s="31">
        <v>0.20399999999999999</v>
      </c>
      <c r="G1216" s="31">
        <v>0.19</v>
      </c>
      <c r="H1216" s="31">
        <v>0.29799999999999999</v>
      </c>
      <c r="I1216" s="31">
        <v>7.1999999999999995E-2</v>
      </c>
      <c r="J1216" s="31">
        <v>0.48463357000000001</v>
      </c>
      <c r="K1216" s="31">
        <v>0.23599999999999999</v>
      </c>
      <c r="L1216" s="29">
        <f t="shared" si="18"/>
        <v>2.3115183246073294</v>
      </c>
    </row>
    <row r="1217" spans="1:12" x14ac:dyDescent="0.2">
      <c r="A1217">
        <v>3052</v>
      </c>
      <c r="B1217" s="43">
        <v>293</v>
      </c>
      <c r="C1217" s="43">
        <v>293</v>
      </c>
      <c r="D1217" s="43">
        <v>195</v>
      </c>
      <c r="E1217" s="31">
        <v>0.66600000000000004</v>
      </c>
      <c r="F1217" s="31">
        <v>0.15</v>
      </c>
      <c r="G1217" s="31">
        <v>0.17699999999999999</v>
      </c>
      <c r="H1217" s="31">
        <v>0.311</v>
      </c>
      <c r="I1217" s="31">
        <v>0.35499999999999998</v>
      </c>
      <c r="J1217" s="31">
        <v>0.67010309300000004</v>
      </c>
      <c r="K1217" s="31">
        <v>7.0000000000000001E-3</v>
      </c>
      <c r="L1217" s="29">
        <f t="shared" si="18"/>
        <v>2.8771399798590132</v>
      </c>
    </row>
    <row r="1218" spans="1:12" x14ac:dyDescent="0.2">
      <c r="A1218">
        <v>2870</v>
      </c>
      <c r="B1218" s="43">
        <v>50</v>
      </c>
      <c r="C1218" s="43">
        <v>50</v>
      </c>
      <c r="D1218" s="43">
        <v>25</v>
      </c>
      <c r="E1218" s="31">
        <v>0.5</v>
      </c>
      <c r="F1218" s="31">
        <v>0.24</v>
      </c>
      <c r="G1218" s="31">
        <v>0.24</v>
      </c>
      <c r="H1218" s="31">
        <v>0.32</v>
      </c>
      <c r="I1218" s="31">
        <v>0.18</v>
      </c>
      <c r="J1218" s="31">
        <v>0.510204082</v>
      </c>
      <c r="K1218" s="31">
        <v>0.02</v>
      </c>
      <c r="L1218" s="29">
        <f t="shared" si="18"/>
        <v>2.4489795918367347</v>
      </c>
    </row>
    <row r="1219" spans="1:12" x14ac:dyDescent="0.2">
      <c r="A1219">
        <v>2498</v>
      </c>
      <c r="B1219" s="43">
        <v>60</v>
      </c>
      <c r="C1219" s="43">
        <v>60</v>
      </c>
      <c r="D1219" s="43">
        <v>33</v>
      </c>
      <c r="E1219" s="31">
        <v>0.55000000000000004</v>
      </c>
      <c r="F1219" s="31">
        <v>0.13300000000000001</v>
      </c>
      <c r="G1219" s="31">
        <v>0.28299999999999997</v>
      </c>
      <c r="H1219" s="31">
        <v>0.28299999999999997</v>
      </c>
      <c r="I1219" s="31">
        <v>0.26700000000000002</v>
      </c>
      <c r="J1219" s="31">
        <v>0.56896551699999998</v>
      </c>
      <c r="K1219" s="31">
        <v>3.3000000000000002E-2</v>
      </c>
      <c r="L1219" s="29">
        <f t="shared" ref="L1219:L1282" si="19">(F1219+2*G1219+3*H1219+4*I1219)/(1-K1219)</f>
        <v>2.7052740434332989</v>
      </c>
    </row>
    <row r="1220" spans="1:12" x14ac:dyDescent="0.2">
      <c r="A1220">
        <v>2334</v>
      </c>
      <c r="B1220" s="43">
        <v>67</v>
      </c>
      <c r="C1220" s="43">
        <v>67</v>
      </c>
      <c r="D1220" s="43">
        <v>44</v>
      </c>
      <c r="E1220" s="31">
        <v>0.65700000000000003</v>
      </c>
      <c r="F1220" s="31">
        <v>0.13400000000000001</v>
      </c>
      <c r="G1220" s="31">
        <v>0.19400000000000001</v>
      </c>
      <c r="H1220" s="31">
        <v>0.41799999999999998</v>
      </c>
      <c r="I1220" s="31">
        <v>0.23899999999999999</v>
      </c>
      <c r="J1220" s="31">
        <v>0.66666666699999999</v>
      </c>
      <c r="K1220" s="31">
        <v>1.4999999999999999E-2</v>
      </c>
      <c r="L1220" s="29">
        <f t="shared" si="19"/>
        <v>2.7736040609137058</v>
      </c>
    </row>
    <row r="1221" spans="1:12" x14ac:dyDescent="0.2">
      <c r="A1221">
        <v>3572</v>
      </c>
      <c r="B1221" s="43">
        <v>58</v>
      </c>
      <c r="C1221" s="43">
        <v>58</v>
      </c>
      <c r="D1221" s="43">
        <v>33</v>
      </c>
      <c r="E1221" s="31">
        <v>0.56899999999999995</v>
      </c>
      <c r="F1221" s="31">
        <v>0.27600000000000002</v>
      </c>
      <c r="G1221" s="31">
        <v>0.155</v>
      </c>
      <c r="H1221" s="31">
        <v>0.34499999999999997</v>
      </c>
      <c r="I1221" s="31">
        <v>0.224</v>
      </c>
      <c r="J1221" s="31">
        <v>0.56896551699999998</v>
      </c>
      <c r="K1221" s="31">
        <v>0</v>
      </c>
      <c r="L1221" s="29">
        <f t="shared" si="19"/>
        <v>2.5169999999999999</v>
      </c>
    </row>
    <row r="1222" spans="1:12" x14ac:dyDescent="0.2">
      <c r="A1222">
        <v>3927</v>
      </c>
      <c r="B1222" s="43">
        <v>83</v>
      </c>
      <c r="C1222" s="43">
        <v>83</v>
      </c>
      <c r="D1222" s="43">
        <v>54</v>
      </c>
      <c r="E1222" s="31">
        <v>0.65100000000000002</v>
      </c>
      <c r="F1222" s="31">
        <v>0.14499999999999999</v>
      </c>
      <c r="G1222" s="31">
        <v>0.20499999999999999</v>
      </c>
      <c r="H1222" s="31">
        <v>0.36099999999999999</v>
      </c>
      <c r="I1222" s="31">
        <v>0.28899999999999998</v>
      </c>
      <c r="J1222" s="31">
        <v>0.65060240999999996</v>
      </c>
      <c r="K1222" s="31">
        <v>0</v>
      </c>
      <c r="L1222" s="29">
        <f t="shared" si="19"/>
        <v>2.7939999999999996</v>
      </c>
    </row>
    <row r="1223" spans="1:12" x14ac:dyDescent="0.2">
      <c r="A1223">
        <v>4146</v>
      </c>
      <c r="B1223" s="43">
        <v>76</v>
      </c>
      <c r="C1223" s="43">
        <v>76</v>
      </c>
      <c r="D1223" s="43">
        <v>49</v>
      </c>
      <c r="E1223" s="31">
        <v>0.64500000000000002</v>
      </c>
      <c r="F1223" s="31">
        <v>0.14499999999999999</v>
      </c>
      <c r="G1223" s="31">
        <v>0.19700000000000001</v>
      </c>
      <c r="H1223" s="31">
        <v>0.47399999999999998</v>
      </c>
      <c r="I1223" s="31">
        <v>0.17100000000000001</v>
      </c>
      <c r="J1223" s="31">
        <v>0.65333333299999996</v>
      </c>
      <c r="K1223" s="31">
        <v>1.2999999999999999E-2</v>
      </c>
      <c r="L1223" s="29">
        <f t="shared" si="19"/>
        <v>2.67983789260385</v>
      </c>
    </row>
    <row r="1224" spans="1:12" x14ac:dyDescent="0.2">
      <c r="A1224">
        <v>2125</v>
      </c>
      <c r="B1224" s="43">
        <v>567</v>
      </c>
      <c r="C1224" s="43">
        <v>567</v>
      </c>
      <c r="D1224" s="43">
        <v>218</v>
      </c>
      <c r="E1224" s="31">
        <v>0.38400000000000001</v>
      </c>
      <c r="F1224" s="31">
        <v>0.20799999999999999</v>
      </c>
      <c r="G1224" s="31">
        <v>0.192</v>
      </c>
      <c r="H1224" s="31">
        <v>0.23799999999999999</v>
      </c>
      <c r="I1224" s="31">
        <v>0.14599999999999999</v>
      </c>
      <c r="J1224" s="31">
        <v>0.48988764000000001</v>
      </c>
      <c r="K1224" s="31">
        <v>0.215</v>
      </c>
      <c r="L1224" s="29">
        <f t="shared" si="19"/>
        <v>2.4076433121019107</v>
      </c>
    </row>
    <row r="1225" spans="1:12" x14ac:dyDescent="0.2">
      <c r="A1225">
        <v>1640</v>
      </c>
      <c r="B1225" s="43">
        <v>73</v>
      </c>
      <c r="C1225" s="43">
        <v>73</v>
      </c>
      <c r="D1225" s="43">
        <v>6</v>
      </c>
      <c r="E1225" s="31">
        <v>8.2000000000000003E-2</v>
      </c>
      <c r="F1225" s="31">
        <v>0</v>
      </c>
      <c r="G1225" s="31">
        <v>1.4E-2</v>
      </c>
      <c r="H1225" s="31">
        <v>4.1000000000000002E-2</v>
      </c>
      <c r="I1225" s="31">
        <v>4.1000000000000002E-2</v>
      </c>
      <c r="J1225" s="31">
        <v>0.85714285700000004</v>
      </c>
      <c r="K1225" s="31">
        <v>0.90400000000000003</v>
      </c>
      <c r="L1225" s="29">
        <f t="shared" si="19"/>
        <v>3.2812500000000009</v>
      </c>
    </row>
    <row r="1226" spans="1:12" x14ac:dyDescent="0.2">
      <c r="A1226">
        <v>4121</v>
      </c>
      <c r="B1226" s="43">
        <v>67</v>
      </c>
      <c r="C1226" s="43">
        <v>67</v>
      </c>
      <c r="D1226" s="43">
        <v>47</v>
      </c>
      <c r="E1226" s="31">
        <v>0.70099999999999996</v>
      </c>
      <c r="F1226" s="31">
        <v>0.17899999999999999</v>
      </c>
      <c r="G1226" s="31">
        <v>0.11899999999999999</v>
      </c>
      <c r="H1226" s="31">
        <v>0.433</v>
      </c>
      <c r="I1226" s="31">
        <v>0.26900000000000002</v>
      </c>
      <c r="J1226" s="31">
        <v>0.70149253700000003</v>
      </c>
      <c r="K1226" s="31">
        <v>0</v>
      </c>
      <c r="L1226" s="29">
        <f t="shared" si="19"/>
        <v>2.7919999999999998</v>
      </c>
    </row>
    <row r="1227" spans="1:12" x14ac:dyDescent="0.2">
      <c r="A1227">
        <v>4414</v>
      </c>
      <c r="B1227" s="43">
        <v>102</v>
      </c>
      <c r="C1227" s="43">
        <v>102</v>
      </c>
      <c r="D1227" s="43">
        <v>69</v>
      </c>
      <c r="E1227" s="31">
        <v>0.67600000000000005</v>
      </c>
      <c r="F1227" s="31">
        <v>0.16700000000000001</v>
      </c>
      <c r="G1227" s="31">
        <v>0.13700000000000001</v>
      </c>
      <c r="H1227" s="31">
        <v>0.373</v>
      </c>
      <c r="I1227" s="31">
        <v>0.30399999999999999</v>
      </c>
      <c r="J1227" s="31">
        <v>0.69</v>
      </c>
      <c r="K1227" s="31">
        <v>0.02</v>
      </c>
      <c r="L1227" s="29">
        <f t="shared" si="19"/>
        <v>2.8326530612244896</v>
      </c>
    </row>
    <row r="1228" spans="1:12" x14ac:dyDescent="0.2">
      <c r="A1228">
        <v>2497</v>
      </c>
      <c r="B1228" s="43">
        <v>46</v>
      </c>
      <c r="C1228" s="43">
        <v>46</v>
      </c>
      <c r="D1228" s="43">
        <v>16</v>
      </c>
      <c r="E1228" s="31">
        <v>0.34799999999999998</v>
      </c>
      <c r="F1228" s="31">
        <v>0.37</v>
      </c>
      <c r="G1228" s="31">
        <v>0.28299999999999997</v>
      </c>
      <c r="H1228" s="31">
        <v>0.26100000000000001</v>
      </c>
      <c r="I1228" s="31">
        <v>8.6999999999999994E-2</v>
      </c>
      <c r="J1228" s="31">
        <v>0.34782608700000001</v>
      </c>
      <c r="K1228" s="31">
        <v>0</v>
      </c>
      <c r="L1228" s="29">
        <f t="shared" si="19"/>
        <v>2.0669999999999997</v>
      </c>
    </row>
    <row r="1229" spans="1:12" x14ac:dyDescent="0.2">
      <c r="A1229">
        <v>2311</v>
      </c>
      <c r="B1229" s="43">
        <v>34</v>
      </c>
      <c r="C1229" s="43">
        <v>34</v>
      </c>
      <c r="D1229" s="43">
        <v>15</v>
      </c>
      <c r="E1229" s="31">
        <v>0.441</v>
      </c>
      <c r="F1229" s="31">
        <v>0.23499999999999999</v>
      </c>
      <c r="G1229" s="31">
        <v>0.32400000000000001</v>
      </c>
      <c r="H1229" s="31">
        <v>0.41199999999999998</v>
      </c>
      <c r="I1229" s="31">
        <v>2.9000000000000001E-2</v>
      </c>
      <c r="J1229" s="31">
        <v>0.44117647100000001</v>
      </c>
      <c r="K1229" s="31">
        <v>0</v>
      </c>
      <c r="L1229" s="29">
        <f t="shared" si="19"/>
        <v>2.2349999999999999</v>
      </c>
    </row>
    <row r="1230" spans="1:12" x14ac:dyDescent="0.2">
      <c r="A1230">
        <v>3896</v>
      </c>
      <c r="B1230" s="43">
        <v>88</v>
      </c>
      <c r="C1230" s="43">
        <v>88</v>
      </c>
      <c r="D1230" s="43">
        <v>48</v>
      </c>
      <c r="E1230" s="31">
        <v>0.54500000000000004</v>
      </c>
      <c r="F1230" s="31">
        <v>0.23899999999999999</v>
      </c>
      <c r="G1230" s="31">
        <v>0.216</v>
      </c>
      <c r="H1230" s="31">
        <v>0.307</v>
      </c>
      <c r="I1230" s="31">
        <v>0.23899999999999999</v>
      </c>
      <c r="J1230" s="31">
        <v>0.54545454500000001</v>
      </c>
      <c r="K1230" s="31">
        <v>0</v>
      </c>
      <c r="L1230" s="29">
        <f t="shared" si="19"/>
        <v>2.548</v>
      </c>
    </row>
    <row r="1231" spans="1:12" x14ac:dyDescent="0.2">
      <c r="A1231">
        <v>2495</v>
      </c>
      <c r="B1231" s="43">
        <v>51</v>
      </c>
      <c r="C1231" s="43">
        <v>51</v>
      </c>
      <c r="D1231" s="43">
        <v>29</v>
      </c>
      <c r="E1231" s="31">
        <v>0.56899999999999995</v>
      </c>
      <c r="F1231" s="31">
        <v>0.17599999999999999</v>
      </c>
      <c r="G1231" s="31">
        <v>0.23499999999999999</v>
      </c>
      <c r="H1231" s="31">
        <v>0.33300000000000002</v>
      </c>
      <c r="I1231" s="31">
        <v>0.23499999999999999</v>
      </c>
      <c r="J1231" s="31">
        <v>0.57999999999999996</v>
      </c>
      <c r="K1231" s="31">
        <v>0.02</v>
      </c>
      <c r="L1231" s="29">
        <f t="shared" si="19"/>
        <v>2.6377551020408165</v>
      </c>
    </row>
    <row r="1232" spans="1:12" x14ac:dyDescent="0.2">
      <c r="A1232">
        <v>4360</v>
      </c>
      <c r="B1232" s="43">
        <v>104</v>
      </c>
      <c r="C1232" s="43">
        <v>104</v>
      </c>
      <c r="D1232" s="43">
        <v>68</v>
      </c>
      <c r="E1232" s="31">
        <v>0.65400000000000003</v>
      </c>
      <c r="F1232" s="31">
        <v>0.106</v>
      </c>
      <c r="G1232" s="31">
        <v>0.24</v>
      </c>
      <c r="H1232" s="31">
        <v>0.51900000000000002</v>
      </c>
      <c r="I1232" s="31">
        <v>0.13500000000000001</v>
      </c>
      <c r="J1232" s="31">
        <v>0.65384615400000001</v>
      </c>
      <c r="K1232" s="31">
        <v>0</v>
      </c>
      <c r="L1232" s="29">
        <f t="shared" si="19"/>
        <v>2.6829999999999998</v>
      </c>
    </row>
    <row r="1233" spans="1:12" x14ac:dyDescent="0.2">
      <c r="A1233">
        <v>3558</v>
      </c>
      <c r="B1233" s="43">
        <v>58</v>
      </c>
      <c r="C1233" s="43">
        <v>58</v>
      </c>
      <c r="D1233" s="43">
        <v>29</v>
      </c>
      <c r="E1233" s="31">
        <v>0.5</v>
      </c>
      <c r="F1233" s="31">
        <v>0.31</v>
      </c>
      <c r="G1233" s="31">
        <v>0.19</v>
      </c>
      <c r="H1233" s="31">
        <v>0.36199999999999999</v>
      </c>
      <c r="I1233" s="31">
        <v>0.13800000000000001</v>
      </c>
      <c r="J1233" s="31">
        <v>0.5</v>
      </c>
      <c r="K1233" s="31">
        <v>0</v>
      </c>
      <c r="L1233" s="29">
        <f t="shared" si="19"/>
        <v>2.3279999999999998</v>
      </c>
    </row>
    <row r="1234" spans="1:12" x14ac:dyDescent="0.2">
      <c r="A1234">
        <v>2519</v>
      </c>
      <c r="B1234" s="43">
        <v>111</v>
      </c>
      <c r="C1234" s="43">
        <v>111</v>
      </c>
      <c r="D1234" s="43">
        <v>79</v>
      </c>
      <c r="E1234" s="31">
        <v>0.71199999999999997</v>
      </c>
      <c r="F1234" s="31">
        <v>0.09</v>
      </c>
      <c r="G1234" s="31">
        <v>0.18</v>
      </c>
      <c r="H1234" s="31">
        <v>0.38700000000000001</v>
      </c>
      <c r="I1234" s="31">
        <v>0.32400000000000001</v>
      </c>
      <c r="J1234" s="31">
        <v>0.72477064199999996</v>
      </c>
      <c r="K1234" s="31">
        <v>1.7999999999999999E-2</v>
      </c>
      <c r="L1234" s="29">
        <f t="shared" si="19"/>
        <v>2.960285132382892</v>
      </c>
    </row>
    <row r="1235" spans="1:12" x14ac:dyDescent="0.2">
      <c r="A1235">
        <v>5236</v>
      </c>
      <c r="B1235" s="43">
        <v>42</v>
      </c>
      <c r="C1235" s="43">
        <v>42</v>
      </c>
      <c r="D1235" s="43">
        <v>14</v>
      </c>
      <c r="E1235" s="31">
        <v>0.33300000000000002</v>
      </c>
      <c r="F1235" s="31">
        <v>2.4E-2</v>
      </c>
      <c r="G1235" s="31">
        <v>9.5000000000000001E-2</v>
      </c>
      <c r="H1235" s="31">
        <v>0.23799999999999999</v>
      </c>
      <c r="I1235" s="31">
        <v>9.5000000000000001E-2</v>
      </c>
      <c r="J1235" s="31">
        <v>0.73684210500000002</v>
      </c>
      <c r="K1235" s="31">
        <v>0.54800000000000004</v>
      </c>
      <c r="L1235" s="29">
        <f t="shared" si="19"/>
        <v>2.8938053097345131</v>
      </c>
    </row>
    <row r="1236" spans="1:12" x14ac:dyDescent="0.2">
      <c r="A1236">
        <v>2474</v>
      </c>
      <c r="E1236" s="31">
        <v>0.45500000000000002</v>
      </c>
      <c r="F1236" s="31">
        <v>0.255</v>
      </c>
      <c r="G1236" s="31">
        <v>0.2</v>
      </c>
      <c r="H1236" s="31">
        <v>0.436</v>
      </c>
      <c r="I1236" s="31">
        <v>1.7999999999999999E-2</v>
      </c>
      <c r="J1236" s="31">
        <v>0.5</v>
      </c>
      <c r="K1236" s="31">
        <v>9.0999999999999998E-2</v>
      </c>
      <c r="L1236" s="29">
        <f t="shared" si="19"/>
        <v>2.2387238723872387</v>
      </c>
    </row>
    <row r="1237" spans="1:12" x14ac:dyDescent="0.2">
      <c r="A1237">
        <v>5430</v>
      </c>
      <c r="B1237" s="43">
        <v>22</v>
      </c>
      <c r="C1237" s="43">
        <v>22</v>
      </c>
      <c r="D1237" s="43">
        <v>3</v>
      </c>
      <c r="E1237" s="31">
        <v>0.13600000000000001</v>
      </c>
      <c r="F1237" s="31">
        <v>0.59099999999999997</v>
      </c>
      <c r="G1237" s="31">
        <v>0.182</v>
      </c>
      <c r="H1237" s="31">
        <v>4.4999999999999998E-2</v>
      </c>
      <c r="I1237" s="31">
        <v>9.0999999999999998E-2</v>
      </c>
      <c r="J1237" s="31">
        <v>0.15</v>
      </c>
      <c r="K1237" s="31">
        <v>9.0999999999999998E-2</v>
      </c>
      <c r="L1237" s="29">
        <f t="shared" si="19"/>
        <v>1.5995599559955993</v>
      </c>
    </row>
    <row r="1238" spans="1:12" x14ac:dyDescent="0.2">
      <c r="A1238">
        <v>5363</v>
      </c>
      <c r="B1238" s="43">
        <v>68</v>
      </c>
      <c r="C1238" s="43">
        <v>68</v>
      </c>
      <c r="D1238" s="43">
        <v>22</v>
      </c>
      <c r="E1238" s="31">
        <v>0.32400000000000001</v>
      </c>
      <c r="F1238" s="31">
        <v>0.33800000000000002</v>
      </c>
      <c r="G1238" s="31">
        <v>0.33800000000000002</v>
      </c>
      <c r="H1238" s="31">
        <v>0.23499999999999999</v>
      </c>
      <c r="I1238" s="31">
        <v>8.7999999999999995E-2</v>
      </c>
      <c r="J1238" s="31">
        <v>0.32352941200000002</v>
      </c>
      <c r="K1238" s="31">
        <v>0</v>
      </c>
      <c r="L1238" s="29">
        <f t="shared" si="19"/>
        <v>2.0709999999999997</v>
      </c>
    </row>
    <row r="1239" spans="1:12" x14ac:dyDescent="0.2">
      <c r="A1239">
        <v>2349</v>
      </c>
      <c r="B1239" s="43">
        <v>149</v>
      </c>
      <c r="C1239" s="43">
        <v>149</v>
      </c>
      <c r="D1239" s="43">
        <v>74</v>
      </c>
      <c r="E1239" s="31">
        <v>0.497</v>
      </c>
      <c r="F1239" s="31">
        <v>0.23499999999999999</v>
      </c>
      <c r="G1239" s="31">
        <v>0.26200000000000001</v>
      </c>
      <c r="H1239" s="31">
        <v>0.39600000000000002</v>
      </c>
      <c r="I1239" s="31">
        <v>0.10100000000000001</v>
      </c>
      <c r="J1239" s="31">
        <v>0.5</v>
      </c>
      <c r="K1239" s="31">
        <v>7.0000000000000001E-3</v>
      </c>
      <c r="L1239" s="29">
        <f t="shared" si="19"/>
        <v>2.3675730110775426</v>
      </c>
    </row>
    <row r="1240" spans="1:12" x14ac:dyDescent="0.2">
      <c r="A1240">
        <v>5071</v>
      </c>
      <c r="B1240" s="43">
        <v>652</v>
      </c>
      <c r="C1240" s="43">
        <v>652</v>
      </c>
      <c r="D1240" s="43">
        <v>264</v>
      </c>
      <c r="E1240" s="31">
        <v>0.40500000000000003</v>
      </c>
      <c r="F1240" s="31">
        <v>0.215</v>
      </c>
      <c r="G1240" s="31">
        <v>0.18099999999999999</v>
      </c>
      <c r="H1240" s="31">
        <v>0.34699999999999998</v>
      </c>
      <c r="I1240" s="31">
        <v>5.8000000000000003E-2</v>
      </c>
      <c r="J1240" s="31">
        <v>0.50574712600000005</v>
      </c>
      <c r="K1240" s="31">
        <v>0.19900000000000001</v>
      </c>
      <c r="L1240" s="29">
        <f t="shared" si="19"/>
        <v>2.309612983770287</v>
      </c>
    </row>
    <row r="1241" spans="1:12" x14ac:dyDescent="0.2">
      <c r="A1241">
        <v>3426</v>
      </c>
      <c r="E1241" s="31">
        <v>0.22</v>
      </c>
      <c r="F1241" s="31">
        <v>0.439</v>
      </c>
      <c r="G1241" s="31">
        <v>0.34100000000000003</v>
      </c>
      <c r="H1241" s="31">
        <v>0.22</v>
      </c>
      <c r="I1241" s="31">
        <v>0</v>
      </c>
      <c r="J1241" s="31">
        <v>0.21951219499999999</v>
      </c>
      <c r="K1241" s="31">
        <v>0</v>
      </c>
      <c r="L1241" s="29">
        <f t="shared" si="19"/>
        <v>1.7810000000000001</v>
      </c>
    </row>
    <row r="1242" spans="1:12" x14ac:dyDescent="0.2">
      <c r="A1242">
        <v>4536</v>
      </c>
      <c r="B1242" s="43">
        <v>226</v>
      </c>
      <c r="C1242" s="43">
        <v>226</v>
      </c>
      <c r="D1242" s="43">
        <v>49</v>
      </c>
      <c r="E1242" s="31">
        <v>0.217</v>
      </c>
      <c r="F1242" s="31">
        <v>0.48699999999999999</v>
      </c>
      <c r="G1242" s="31">
        <v>0.27400000000000002</v>
      </c>
      <c r="H1242" s="31">
        <v>0.16800000000000001</v>
      </c>
      <c r="I1242" s="31">
        <v>4.9000000000000002E-2</v>
      </c>
      <c r="J1242" s="31">
        <v>0.22171945700000001</v>
      </c>
      <c r="K1242" s="31">
        <v>2.1999999999999999E-2</v>
      </c>
      <c r="L1242" s="29">
        <f t="shared" si="19"/>
        <v>1.7740286298568508</v>
      </c>
    </row>
    <row r="1243" spans="1:12" x14ac:dyDescent="0.2">
      <c r="A1243">
        <v>3088</v>
      </c>
      <c r="B1243" s="43">
        <v>195</v>
      </c>
      <c r="C1243" s="43">
        <v>195</v>
      </c>
      <c r="D1243" s="43">
        <v>50</v>
      </c>
      <c r="E1243" s="31">
        <v>0.25600000000000001</v>
      </c>
      <c r="F1243" s="31">
        <v>0.43099999999999999</v>
      </c>
      <c r="G1243" s="31">
        <v>0.215</v>
      </c>
      <c r="H1243" s="31">
        <v>0.221</v>
      </c>
      <c r="I1243" s="31">
        <v>3.5999999999999997E-2</v>
      </c>
      <c r="J1243" s="31">
        <v>0.284090909</v>
      </c>
      <c r="K1243" s="31">
        <v>9.7000000000000003E-2</v>
      </c>
      <c r="L1243" s="29">
        <f t="shared" si="19"/>
        <v>1.8471760797342192</v>
      </c>
    </row>
    <row r="1244" spans="1:12" x14ac:dyDescent="0.2">
      <c r="A1244">
        <v>2510</v>
      </c>
      <c r="B1244" s="43">
        <v>184</v>
      </c>
      <c r="C1244" s="43">
        <v>184</v>
      </c>
      <c r="D1244" s="43">
        <v>52</v>
      </c>
      <c r="E1244" s="31">
        <v>0.28299999999999997</v>
      </c>
      <c r="F1244" s="31">
        <v>0.375</v>
      </c>
      <c r="G1244" s="31">
        <v>0.34200000000000003</v>
      </c>
      <c r="H1244" s="31">
        <v>0.20699999999999999</v>
      </c>
      <c r="I1244" s="31">
        <v>7.5999999999999998E-2</v>
      </c>
      <c r="J1244" s="31">
        <v>0.28260869599999999</v>
      </c>
      <c r="K1244" s="31">
        <v>0</v>
      </c>
      <c r="L1244" s="29">
        <f t="shared" si="19"/>
        <v>1.9840000000000002</v>
      </c>
    </row>
    <row r="1245" spans="1:12" x14ac:dyDescent="0.2">
      <c r="A1245">
        <v>5380</v>
      </c>
      <c r="B1245" s="43">
        <v>156</v>
      </c>
      <c r="C1245" s="43">
        <v>156</v>
      </c>
      <c r="D1245" s="43">
        <v>86</v>
      </c>
      <c r="E1245" s="31">
        <v>0.55100000000000005</v>
      </c>
      <c r="F1245" s="31">
        <v>0.24399999999999999</v>
      </c>
      <c r="G1245" s="31">
        <v>0.19900000000000001</v>
      </c>
      <c r="H1245" s="31">
        <v>0.378</v>
      </c>
      <c r="I1245" s="31">
        <v>0.17299999999999999</v>
      </c>
      <c r="J1245" s="31">
        <v>0.55483870999999996</v>
      </c>
      <c r="K1245" s="31">
        <v>6.0000000000000001E-3</v>
      </c>
      <c r="L1245" s="29">
        <f t="shared" si="19"/>
        <v>2.4828973843058351</v>
      </c>
    </row>
    <row r="1246" spans="1:12" x14ac:dyDescent="0.2">
      <c r="A1246">
        <v>4486</v>
      </c>
      <c r="B1246" s="43">
        <v>66</v>
      </c>
      <c r="C1246" s="43">
        <v>66</v>
      </c>
      <c r="D1246" s="43">
        <v>34</v>
      </c>
      <c r="E1246" s="31">
        <v>0.51500000000000001</v>
      </c>
      <c r="F1246" s="31">
        <v>0.25800000000000001</v>
      </c>
      <c r="G1246" s="31">
        <v>0.21199999999999999</v>
      </c>
      <c r="H1246" s="31">
        <v>0.39400000000000002</v>
      </c>
      <c r="I1246" s="31">
        <v>0.121</v>
      </c>
      <c r="J1246" s="31">
        <v>0.52307692299999997</v>
      </c>
      <c r="K1246" s="31">
        <v>1.4999999999999999E-2</v>
      </c>
      <c r="L1246" s="29">
        <f t="shared" si="19"/>
        <v>2.3837563451776647</v>
      </c>
    </row>
    <row r="1247" spans="1:12" x14ac:dyDescent="0.2">
      <c r="A1247">
        <v>2158</v>
      </c>
      <c r="B1247" s="43">
        <v>66</v>
      </c>
      <c r="C1247" s="43">
        <v>66</v>
      </c>
      <c r="D1247" s="43">
        <v>29</v>
      </c>
      <c r="E1247" s="31">
        <v>0.439</v>
      </c>
      <c r="F1247" s="31">
        <v>0.28799999999999998</v>
      </c>
      <c r="G1247" s="31">
        <v>0.27300000000000002</v>
      </c>
      <c r="H1247" s="31">
        <v>0.318</v>
      </c>
      <c r="I1247" s="31">
        <v>0.121</v>
      </c>
      <c r="J1247" s="31">
        <v>0.43939393900000001</v>
      </c>
      <c r="K1247" s="31">
        <v>0</v>
      </c>
      <c r="L1247" s="29">
        <f t="shared" si="19"/>
        <v>2.2720000000000002</v>
      </c>
    </row>
    <row r="1248" spans="1:12" x14ac:dyDescent="0.2">
      <c r="A1248">
        <v>2468</v>
      </c>
      <c r="B1248" s="43">
        <v>63</v>
      </c>
      <c r="C1248" s="43">
        <v>63</v>
      </c>
      <c r="D1248" s="43">
        <v>39</v>
      </c>
      <c r="E1248" s="31">
        <v>0.61899999999999999</v>
      </c>
      <c r="F1248" s="31">
        <v>0.14299999999999999</v>
      </c>
      <c r="G1248" s="31">
        <v>0.20599999999999999</v>
      </c>
      <c r="H1248" s="31">
        <v>0.46</v>
      </c>
      <c r="I1248" s="31">
        <v>0.159</v>
      </c>
      <c r="J1248" s="31">
        <v>0.63934426200000005</v>
      </c>
      <c r="K1248" s="31">
        <v>3.2000000000000001E-2</v>
      </c>
      <c r="L1248" s="29">
        <f t="shared" si="19"/>
        <v>2.6559917355371905</v>
      </c>
    </row>
    <row r="1249" spans="1:12" x14ac:dyDescent="0.2">
      <c r="A1249">
        <v>2803</v>
      </c>
      <c r="B1249" s="43">
        <v>51</v>
      </c>
      <c r="C1249" s="43">
        <v>51</v>
      </c>
      <c r="D1249" s="43">
        <v>18</v>
      </c>
      <c r="E1249" s="31">
        <v>0.35299999999999998</v>
      </c>
      <c r="F1249" s="31">
        <v>0.39200000000000002</v>
      </c>
      <c r="G1249" s="31">
        <v>0.23499999999999999</v>
      </c>
      <c r="H1249" s="31">
        <v>0.29399999999999998</v>
      </c>
      <c r="I1249" s="31">
        <v>5.8999999999999997E-2</v>
      </c>
      <c r="J1249" s="31">
        <v>0.36</v>
      </c>
      <c r="K1249" s="31">
        <v>0.02</v>
      </c>
      <c r="L1249" s="29">
        <f t="shared" si="19"/>
        <v>2.0204081632653059</v>
      </c>
    </row>
    <row r="1250" spans="1:12" x14ac:dyDescent="0.2">
      <c r="A1250">
        <v>2357</v>
      </c>
      <c r="B1250" s="43">
        <v>76</v>
      </c>
      <c r="C1250" s="43">
        <v>76</v>
      </c>
      <c r="D1250" s="43">
        <v>25</v>
      </c>
      <c r="E1250" s="31">
        <v>0.32900000000000001</v>
      </c>
      <c r="F1250" s="31">
        <v>0.40799999999999997</v>
      </c>
      <c r="G1250" s="31">
        <v>0.23699999999999999</v>
      </c>
      <c r="H1250" s="31">
        <v>0.26300000000000001</v>
      </c>
      <c r="I1250" s="31">
        <v>6.6000000000000003E-2</v>
      </c>
      <c r="J1250" s="31">
        <v>0.337837838</v>
      </c>
      <c r="K1250" s="31">
        <v>2.5999999999999999E-2</v>
      </c>
      <c r="L1250" s="29">
        <f t="shared" si="19"/>
        <v>1.9866529774127308</v>
      </c>
    </row>
    <row r="1251" spans="1:12" x14ac:dyDescent="0.2">
      <c r="A1251">
        <v>2864</v>
      </c>
      <c r="B1251" s="43">
        <v>44</v>
      </c>
      <c r="C1251" s="43">
        <v>44</v>
      </c>
      <c r="D1251" s="43">
        <v>31</v>
      </c>
      <c r="E1251" s="31">
        <v>0.70499999999999996</v>
      </c>
      <c r="F1251" s="31">
        <v>0.13600000000000001</v>
      </c>
      <c r="G1251" s="31">
        <v>0.159</v>
      </c>
      <c r="H1251" s="31">
        <v>0.45500000000000002</v>
      </c>
      <c r="I1251" s="31">
        <v>0.25</v>
      </c>
      <c r="J1251" s="31">
        <v>0.70454545499999999</v>
      </c>
      <c r="K1251" s="31">
        <v>0</v>
      </c>
      <c r="L1251" s="29">
        <f t="shared" si="19"/>
        <v>2.819</v>
      </c>
    </row>
    <row r="1252" spans="1:12" x14ac:dyDescent="0.2">
      <c r="A1252">
        <v>2478</v>
      </c>
      <c r="B1252" s="43">
        <v>110</v>
      </c>
      <c r="C1252" s="43">
        <v>110</v>
      </c>
      <c r="D1252" s="43">
        <v>62</v>
      </c>
      <c r="E1252" s="31">
        <v>0.56399999999999995</v>
      </c>
      <c r="F1252" s="31">
        <v>0.1</v>
      </c>
      <c r="G1252" s="31">
        <v>0.245</v>
      </c>
      <c r="H1252" s="31">
        <v>0.436</v>
      </c>
      <c r="I1252" s="31">
        <v>0.127</v>
      </c>
      <c r="J1252" s="31">
        <v>0.62</v>
      </c>
      <c r="K1252" s="31">
        <v>9.0999999999999998E-2</v>
      </c>
      <c r="L1252" s="29">
        <f t="shared" si="19"/>
        <v>2.6468646864686471</v>
      </c>
    </row>
    <row r="1253" spans="1:12" x14ac:dyDescent="0.2">
      <c r="A1253">
        <v>3587</v>
      </c>
      <c r="B1253" s="43">
        <v>86</v>
      </c>
      <c r="C1253" s="43">
        <v>86</v>
      </c>
      <c r="D1253" s="43">
        <v>28</v>
      </c>
      <c r="E1253" s="31">
        <v>0.32600000000000001</v>
      </c>
      <c r="F1253" s="31">
        <v>0.5</v>
      </c>
      <c r="G1253" s="31">
        <v>0.17399999999999999</v>
      </c>
      <c r="H1253" s="31">
        <v>0.23300000000000001</v>
      </c>
      <c r="I1253" s="31">
        <v>9.2999999999999999E-2</v>
      </c>
      <c r="J1253" s="31">
        <v>0.325581395</v>
      </c>
      <c r="K1253" s="31">
        <v>0</v>
      </c>
      <c r="L1253" s="29">
        <f t="shared" si="19"/>
        <v>1.919</v>
      </c>
    </row>
    <row r="1254" spans="1:12" x14ac:dyDescent="0.2">
      <c r="A1254">
        <v>2439</v>
      </c>
      <c r="B1254" s="43">
        <v>59</v>
      </c>
      <c r="C1254" s="43">
        <v>59</v>
      </c>
      <c r="D1254" s="43">
        <v>23</v>
      </c>
      <c r="E1254" s="31">
        <v>0.39</v>
      </c>
      <c r="F1254" s="31">
        <v>0.32200000000000001</v>
      </c>
      <c r="G1254" s="31">
        <v>0.27100000000000002</v>
      </c>
      <c r="H1254" s="31">
        <v>0.33900000000000002</v>
      </c>
      <c r="I1254" s="31">
        <v>5.0999999999999997E-2</v>
      </c>
      <c r="J1254" s="31">
        <v>0.39655172399999999</v>
      </c>
      <c r="K1254" s="31">
        <v>1.7000000000000001E-2</v>
      </c>
      <c r="L1254" s="29">
        <f t="shared" si="19"/>
        <v>2.1210579857578846</v>
      </c>
    </row>
    <row r="1255" spans="1:12" x14ac:dyDescent="0.2">
      <c r="A1255">
        <v>3034</v>
      </c>
      <c r="B1255" s="43">
        <v>72</v>
      </c>
      <c r="C1255" s="43">
        <v>72</v>
      </c>
      <c r="D1255" s="43">
        <v>23</v>
      </c>
      <c r="E1255" s="31">
        <v>0.31900000000000001</v>
      </c>
      <c r="F1255" s="31">
        <v>0.45800000000000002</v>
      </c>
      <c r="G1255" s="31">
        <v>0.222</v>
      </c>
      <c r="H1255" s="31">
        <v>0.25</v>
      </c>
      <c r="I1255" s="31">
        <v>6.9000000000000006E-2</v>
      </c>
      <c r="J1255" s="31">
        <v>0.31944444399999999</v>
      </c>
      <c r="K1255" s="31">
        <v>0</v>
      </c>
      <c r="L1255" s="29">
        <f t="shared" si="19"/>
        <v>1.9280000000000002</v>
      </c>
    </row>
    <row r="1256" spans="1:12" x14ac:dyDescent="0.2">
      <c r="A1256">
        <v>3337</v>
      </c>
      <c r="B1256" s="43">
        <v>76</v>
      </c>
      <c r="C1256" s="43">
        <v>76</v>
      </c>
      <c r="D1256" s="43">
        <v>26</v>
      </c>
      <c r="E1256" s="31">
        <v>0.34200000000000003</v>
      </c>
      <c r="F1256" s="31">
        <v>0.42099999999999999</v>
      </c>
      <c r="G1256" s="31">
        <v>0.23699999999999999</v>
      </c>
      <c r="H1256" s="31">
        <v>0.27600000000000002</v>
      </c>
      <c r="I1256" s="31">
        <v>6.6000000000000003E-2</v>
      </c>
      <c r="J1256" s="31">
        <v>0.34210526299999999</v>
      </c>
      <c r="K1256" s="31">
        <v>0</v>
      </c>
      <c r="L1256" s="29">
        <f t="shared" si="19"/>
        <v>1.9870000000000001</v>
      </c>
    </row>
    <row r="1257" spans="1:12" x14ac:dyDescent="0.2">
      <c r="A1257">
        <v>3280</v>
      </c>
      <c r="B1257" s="43">
        <v>232</v>
      </c>
      <c r="C1257" s="43">
        <v>232</v>
      </c>
      <c r="D1257" s="43">
        <v>85</v>
      </c>
      <c r="E1257" s="31">
        <v>0.36599999999999999</v>
      </c>
      <c r="F1257" s="31">
        <v>0.371</v>
      </c>
      <c r="G1257" s="31">
        <v>0.24099999999999999</v>
      </c>
      <c r="H1257" s="31">
        <v>0.25</v>
      </c>
      <c r="I1257" s="31">
        <v>0.11600000000000001</v>
      </c>
      <c r="J1257" s="31">
        <v>0.37444933899999999</v>
      </c>
      <c r="K1257" s="31">
        <v>2.1999999999999999E-2</v>
      </c>
      <c r="L1257" s="29">
        <f t="shared" si="19"/>
        <v>2.1134969325153374</v>
      </c>
    </row>
    <row r="1258" spans="1:12" x14ac:dyDescent="0.2">
      <c r="A1258">
        <v>1784</v>
      </c>
      <c r="B1258" s="43">
        <v>15</v>
      </c>
      <c r="C1258" s="43">
        <v>15</v>
      </c>
      <c r="D1258" s="43">
        <v>7</v>
      </c>
      <c r="E1258" s="31">
        <v>0.46700000000000003</v>
      </c>
      <c r="F1258" s="31">
        <v>0</v>
      </c>
      <c r="G1258" s="31">
        <v>6.7000000000000004E-2</v>
      </c>
      <c r="H1258" s="31">
        <v>0.26700000000000002</v>
      </c>
      <c r="I1258" s="31">
        <v>0.2</v>
      </c>
      <c r="J1258" s="31">
        <v>0.875</v>
      </c>
      <c r="K1258" s="31">
        <v>0.46700000000000003</v>
      </c>
      <c r="L1258" s="29">
        <f t="shared" si="19"/>
        <v>3.2551594746716703</v>
      </c>
    </row>
    <row r="1259" spans="1:12" x14ac:dyDescent="0.2">
      <c r="A1259">
        <v>3485</v>
      </c>
      <c r="B1259" s="43">
        <v>99</v>
      </c>
      <c r="C1259" s="43">
        <v>99</v>
      </c>
      <c r="D1259" s="43">
        <v>73</v>
      </c>
      <c r="E1259" s="31">
        <v>0.73699999999999999</v>
      </c>
      <c r="F1259" s="31">
        <v>0.16200000000000001</v>
      </c>
      <c r="G1259" s="31">
        <v>0.10100000000000001</v>
      </c>
      <c r="H1259" s="31">
        <v>0.374</v>
      </c>
      <c r="I1259" s="31">
        <v>0.36399999999999999</v>
      </c>
      <c r="J1259" s="31">
        <v>0.73737373699999997</v>
      </c>
      <c r="K1259" s="31">
        <v>0</v>
      </c>
      <c r="L1259" s="29">
        <f t="shared" si="19"/>
        <v>2.9419999999999997</v>
      </c>
    </row>
    <row r="1260" spans="1:12" x14ac:dyDescent="0.2">
      <c r="A1260">
        <v>3630</v>
      </c>
      <c r="B1260" s="43">
        <v>371</v>
      </c>
      <c r="C1260" s="43">
        <v>371</v>
      </c>
      <c r="D1260" s="43">
        <v>40</v>
      </c>
      <c r="E1260" s="31">
        <v>0.108</v>
      </c>
      <c r="F1260" s="31">
        <v>3.2000000000000001E-2</v>
      </c>
      <c r="G1260" s="31">
        <v>3.5000000000000003E-2</v>
      </c>
      <c r="H1260" s="31">
        <v>5.0999999999999997E-2</v>
      </c>
      <c r="I1260" s="31">
        <v>5.7000000000000002E-2</v>
      </c>
      <c r="J1260" s="31">
        <v>0.61538461499999997</v>
      </c>
      <c r="K1260" s="31">
        <v>0.82499999999999996</v>
      </c>
      <c r="L1260" s="29">
        <f t="shared" si="19"/>
        <v>2.7599999999999993</v>
      </c>
    </row>
    <row r="1261" spans="1:12" x14ac:dyDescent="0.2">
      <c r="A1261">
        <v>2640</v>
      </c>
      <c r="B1261" s="43">
        <v>73</v>
      </c>
      <c r="C1261" s="43">
        <v>73</v>
      </c>
      <c r="D1261" s="43">
        <v>27</v>
      </c>
      <c r="E1261" s="31">
        <v>0.37</v>
      </c>
      <c r="F1261" s="31">
        <v>0.42499999999999999</v>
      </c>
      <c r="G1261" s="31">
        <v>0.17799999999999999</v>
      </c>
      <c r="H1261" s="31">
        <v>0.30099999999999999</v>
      </c>
      <c r="I1261" s="31">
        <v>6.8000000000000005E-2</v>
      </c>
      <c r="J1261" s="31">
        <v>0.38028169000000001</v>
      </c>
      <c r="K1261" s="31">
        <v>2.7E-2</v>
      </c>
      <c r="L1261" s="29">
        <f t="shared" si="19"/>
        <v>2.0102774922918809</v>
      </c>
    </row>
    <row r="1262" spans="1:12" x14ac:dyDescent="0.2">
      <c r="A1262">
        <v>5229</v>
      </c>
      <c r="B1262" s="43">
        <v>80</v>
      </c>
      <c r="C1262" s="43">
        <v>80</v>
      </c>
      <c r="D1262" s="43">
        <v>25</v>
      </c>
      <c r="E1262" s="31">
        <v>0.313</v>
      </c>
      <c r="F1262" s="31">
        <v>0.45</v>
      </c>
      <c r="G1262" s="31">
        <v>0.23799999999999999</v>
      </c>
      <c r="H1262" s="31">
        <v>0.21299999999999999</v>
      </c>
      <c r="I1262" s="31">
        <v>0.1</v>
      </c>
      <c r="J1262" s="31">
        <v>0.3125</v>
      </c>
      <c r="K1262" s="31">
        <v>0</v>
      </c>
      <c r="L1262" s="29">
        <f t="shared" si="19"/>
        <v>1.9649999999999999</v>
      </c>
    </row>
    <row r="1263" spans="1:12" x14ac:dyDescent="0.2">
      <c r="A1263">
        <v>2597</v>
      </c>
      <c r="B1263" s="43">
        <v>112</v>
      </c>
      <c r="C1263" s="43">
        <v>112</v>
      </c>
      <c r="D1263" s="43">
        <v>72</v>
      </c>
      <c r="E1263" s="31">
        <v>0.64300000000000002</v>
      </c>
      <c r="F1263" s="31">
        <v>0.188</v>
      </c>
      <c r="G1263" s="31">
        <v>0.161</v>
      </c>
      <c r="H1263" s="31">
        <v>0.34799999999999998</v>
      </c>
      <c r="I1263" s="31">
        <v>0.29499999999999998</v>
      </c>
      <c r="J1263" s="31">
        <v>0.64864864899999997</v>
      </c>
      <c r="K1263" s="31">
        <v>8.9999999999999993E-3</v>
      </c>
      <c r="L1263" s="29">
        <f t="shared" si="19"/>
        <v>2.7588294651866803</v>
      </c>
    </row>
    <row r="1264" spans="1:12" x14ac:dyDescent="0.2">
      <c r="A1264">
        <v>2929</v>
      </c>
      <c r="B1264" s="43">
        <v>60</v>
      </c>
      <c r="C1264" s="43">
        <v>60</v>
      </c>
      <c r="D1264" s="43">
        <v>20</v>
      </c>
      <c r="E1264" s="31">
        <v>0.33300000000000002</v>
      </c>
      <c r="F1264" s="31">
        <v>0.433</v>
      </c>
      <c r="G1264" s="31">
        <v>0.23300000000000001</v>
      </c>
      <c r="H1264" s="31">
        <v>0.25</v>
      </c>
      <c r="I1264" s="31">
        <v>8.3000000000000004E-2</v>
      </c>
      <c r="J1264" s="31">
        <v>0.33333333300000001</v>
      </c>
      <c r="K1264" s="31">
        <v>0</v>
      </c>
      <c r="L1264" s="29">
        <f t="shared" si="19"/>
        <v>1.9810000000000001</v>
      </c>
    </row>
    <row r="1265" spans="1:12" x14ac:dyDescent="0.2">
      <c r="A1265">
        <v>3741</v>
      </c>
      <c r="B1265" s="43">
        <v>318</v>
      </c>
      <c r="C1265" s="43">
        <v>318</v>
      </c>
      <c r="D1265" s="43">
        <v>152</v>
      </c>
      <c r="E1265" s="31">
        <v>0.47799999999999998</v>
      </c>
      <c r="F1265" s="31">
        <v>0.17599999999999999</v>
      </c>
      <c r="G1265" s="31">
        <v>0.123</v>
      </c>
      <c r="H1265" s="31">
        <v>0.33</v>
      </c>
      <c r="I1265" s="31">
        <v>0.14799999999999999</v>
      </c>
      <c r="J1265" s="31">
        <v>0.61538461499999997</v>
      </c>
      <c r="K1265" s="31">
        <v>0.223</v>
      </c>
      <c r="L1265" s="29">
        <f t="shared" si="19"/>
        <v>2.5791505791505789</v>
      </c>
    </row>
    <row r="1266" spans="1:12" x14ac:dyDescent="0.2">
      <c r="A1266">
        <v>3586</v>
      </c>
      <c r="B1266" s="43">
        <v>113</v>
      </c>
      <c r="C1266" s="43">
        <v>113</v>
      </c>
      <c r="D1266" s="43">
        <v>84</v>
      </c>
      <c r="E1266" s="31">
        <v>0.74299999999999999</v>
      </c>
      <c r="F1266" s="31">
        <v>0.106</v>
      </c>
      <c r="G1266" s="31">
        <v>0.15</v>
      </c>
      <c r="H1266" s="31">
        <v>0.30099999999999999</v>
      </c>
      <c r="I1266" s="31">
        <v>0.442</v>
      </c>
      <c r="J1266" s="31">
        <v>0.74336283199999997</v>
      </c>
      <c r="K1266" s="31">
        <v>0</v>
      </c>
      <c r="L1266" s="29">
        <f t="shared" si="19"/>
        <v>3.077</v>
      </c>
    </row>
    <row r="1267" spans="1:12" x14ac:dyDescent="0.2">
      <c r="A1267">
        <v>3035</v>
      </c>
      <c r="B1267" s="43">
        <v>269</v>
      </c>
      <c r="C1267" s="43">
        <v>269</v>
      </c>
      <c r="D1267" s="43">
        <v>141</v>
      </c>
      <c r="E1267" s="31">
        <v>0.52400000000000002</v>
      </c>
      <c r="F1267" s="31">
        <v>0.24199999999999999</v>
      </c>
      <c r="G1267" s="31">
        <v>0.216</v>
      </c>
      <c r="H1267" s="31">
        <v>0.29699999999999999</v>
      </c>
      <c r="I1267" s="31">
        <v>0.22700000000000001</v>
      </c>
      <c r="J1267" s="31">
        <v>0.534090909</v>
      </c>
      <c r="K1267" s="31">
        <v>1.9E-2</v>
      </c>
      <c r="L1267" s="29">
        <f t="shared" si="19"/>
        <v>2.5208970438328238</v>
      </c>
    </row>
    <row r="1268" spans="1:12" x14ac:dyDescent="0.2">
      <c r="A1268">
        <v>3434</v>
      </c>
      <c r="B1268" s="43">
        <v>310</v>
      </c>
      <c r="C1268" s="43">
        <v>310</v>
      </c>
      <c r="D1268" s="43">
        <v>104</v>
      </c>
      <c r="E1268" s="31">
        <v>0.33500000000000002</v>
      </c>
      <c r="F1268" s="31">
        <v>0.36499999999999999</v>
      </c>
      <c r="G1268" s="31">
        <v>0.26800000000000002</v>
      </c>
      <c r="H1268" s="31">
        <v>0.25800000000000001</v>
      </c>
      <c r="I1268" s="31">
        <v>7.6999999999999999E-2</v>
      </c>
      <c r="J1268" s="31">
        <v>0.34666666699999998</v>
      </c>
      <c r="K1268" s="31">
        <v>3.2000000000000001E-2</v>
      </c>
      <c r="L1268" s="29">
        <f t="shared" si="19"/>
        <v>2.0485537190082646</v>
      </c>
    </row>
    <row r="1269" spans="1:12" x14ac:dyDescent="0.2">
      <c r="A1269">
        <v>3521</v>
      </c>
      <c r="B1269" s="43">
        <v>77</v>
      </c>
      <c r="C1269" s="43">
        <v>77</v>
      </c>
      <c r="D1269" s="43">
        <v>22</v>
      </c>
      <c r="E1269" s="31">
        <v>0.28599999999999998</v>
      </c>
      <c r="F1269" s="31">
        <v>0.40300000000000002</v>
      </c>
      <c r="G1269" s="31">
        <v>0.312</v>
      </c>
      <c r="H1269" s="31">
        <v>0.221</v>
      </c>
      <c r="I1269" s="31">
        <v>6.5000000000000002E-2</v>
      </c>
      <c r="J1269" s="31">
        <v>0.28571428599999998</v>
      </c>
      <c r="K1269" s="31">
        <v>0</v>
      </c>
      <c r="L1269" s="29">
        <f t="shared" si="19"/>
        <v>1.9500000000000002</v>
      </c>
    </row>
    <row r="1270" spans="1:12" x14ac:dyDescent="0.2">
      <c r="A1270">
        <v>2475</v>
      </c>
      <c r="B1270" s="43">
        <v>265</v>
      </c>
      <c r="C1270" s="43">
        <v>265</v>
      </c>
      <c r="D1270" s="43">
        <v>83</v>
      </c>
      <c r="E1270" s="31">
        <v>0.313</v>
      </c>
      <c r="F1270" s="31">
        <v>0.22600000000000001</v>
      </c>
      <c r="G1270" s="31">
        <v>0.158</v>
      </c>
      <c r="H1270" s="31">
        <v>0.26</v>
      </c>
      <c r="I1270" s="31">
        <v>5.2999999999999999E-2</v>
      </c>
      <c r="J1270" s="31">
        <v>0.44864864900000001</v>
      </c>
      <c r="K1270" s="31">
        <v>0.30199999999999999</v>
      </c>
      <c r="L1270" s="29">
        <f t="shared" si="19"/>
        <v>2.1977077363896851</v>
      </c>
    </row>
    <row r="1271" spans="1:12" x14ac:dyDescent="0.2">
      <c r="A1271">
        <v>5519</v>
      </c>
      <c r="B1271" s="43">
        <v>82</v>
      </c>
      <c r="C1271" s="43">
        <v>82</v>
      </c>
      <c r="D1271" s="43">
        <v>51</v>
      </c>
      <c r="E1271" s="31">
        <v>0.622</v>
      </c>
      <c r="F1271" s="31">
        <v>0.159</v>
      </c>
      <c r="G1271" s="31">
        <v>0.20699999999999999</v>
      </c>
      <c r="H1271" s="31">
        <v>0.41499999999999998</v>
      </c>
      <c r="I1271" s="31">
        <v>0.20699999999999999</v>
      </c>
      <c r="J1271" s="31">
        <v>0.62962963000000005</v>
      </c>
      <c r="K1271" s="31">
        <v>1.2E-2</v>
      </c>
      <c r="L1271" s="29">
        <f t="shared" si="19"/>
        <v>2.6781376518218623</v>
      </c>
    </row>
    <row r="1272" spans="1:12" x14ac:dyDescent="0.2">
      <c r="A1272">
        <v>3668</v>
      </c>
      <c r="B1272" s="43">
        <v>107</v>
      </c>
      <c r="C1272" s="43">
        <v>107</v>
      </c>
      <c r="D1272" s="43">
        <v>54</v>
      </c>
      <c r="E1272" s="31">
        <v>0.505</v>
      </c>
      <c r="F1272" s="31">
        <v>0.318</v>
      </c>
      <c r="G1272" s="31">
        <v>0.17799999999999999</v>
      </c>
      <c r="H1272" s="31">
        <v>0.308</v>
      </c>
      <c r="I1272" s="31">
        <v>0.19600000000000001</v>
      </c>
      <c r="J1272" s="31">
        <v>0.50467289699999995</v>
      </c>
      <c r="K1272" s="31">
        <v>0</v>
      </c>
      <c r="L1272" s="29">
        <f t="shared" si="19"/>
        <v>2.3819999999999997</v>
      </c>
    </row>
    <row r="1273" spans="1:12" x14ac:dyDescent="0.2">
      <c r="A1273">
        <v>3740</v>
      </c>
      <c r="B1273" s="43">
        <v>91</v>
      </c>
      <c r="C1273" s="43">
        <v>91</v>
      </c>
      <c r="D1273" s="43">
        <v>41</v>
      </c>
      <c r="E1273" s="31">
        <v>0.45100000000000001</v>
      </c>
      <c r="F1273" s="31">
        <v>0.253</v>
      </c>
      <c r="G1273" s="31">
        <v>0.29699999999999999</v>
      </c>
      <c r="H1273" s="31">
        <v>0.31900000000000001</v>
      </c>
      <c r="I1273" s="31">
        <v>0.13200000000000001</v>
      </c>
      <c r="J1273" s="31">
        <v>0.45054945099999999</v>
      </c>
      <c r="K1273" s="31">
        <v>0</v>
      </c>
      <c r="L1273" s="29">
        <f t="shared" si="19"/>
        <v>2.3319999999999999</v>
      </c>
    </row>
    <row r="1274" spans="1:12" x14ac:dyDescent="0.2">
      <c r="A1274">
        <v>3702</v>
      </c>
      <c r="B1274" s="43">
        <v>71</v>
      </c>
      <c r="C1274" s="43">
        <v>71</v>
      </c>
      <c r="D1274" s="43">
        <v>28</v>
      </c>
      <c r="E1274" s="31">
        <v>0.39400000000000002</v>
      </c>
      <c r="F1274" s="31">
        <v>0.29599999999999999</v>
      </c>
      <c r="G1274" s="31">
        <v>0.31</v>
      </c>
      <c r="H1274" s="31">
        <v>0.28199999999999997</v>
      </c>
      <c r="I1274" s="31">
        <v>0.113</v>
      </c>
      <c r="J1274" s="31">
        <v>0.39436619699999997</v>
      </c>
      <c r="K1274" s="31">
        <v>0</v>
      </c>
      <c r="L1274" s="29">
        <f t="shared" si="19"/>
        <v>2.214</v>
      </c>
    </row>
    <row r="1275" spans="1:12" x14ac:dyDescent="0.2">
      <c r="A1275">
        <v>5484</v>
      </c>
      <c r="B1275" s="43">
        <v>265</v>
      </c>
      <c r="C1275" s="43">
        <v>265</v>
      </c>
      <c r="D1275" s="43">
        <v>142</v>
      </c>
      <c r="E1275" s="31">
        <v>0.53600000000000003</v>
      </c>
      <c r="F1275" s="31">
        <v>0.223</v>
      </c>
      <c r="G1275" s="31">
        <v>0.21099999999999999</v>
      </c>
      <c r="H1275" s="31">
        <v>0.27900000000000003</v>
      </c>
      <c r="I1275" s="31">
        <v>0.25700000000000001</v>
      </c>
      <c r="J1275" s="31">
        <v>0.55252918299999998</v>
      </c>
      <c r="K1275" s="31">
        <v>0.03</v>
      </c>
      <c r="L1275" s="29">
        <f t="shared" si="19"/>
        <v>2.5876288659793816</v>
      </c>
    </row>
    <row r="1276" spans="1:12" x14ac:dyDescent="0.2">
      <c r="A1276">
        <v>2789</v>
      </c>
      <c r="B1276" s="43">
        <v>25</v>
      </c>
      <c r="C1276" s="43">
        <v>25</v>
      </c>
      <c r="D1276" s="43">
        <v>8</v>
      </c>
      <c r="E1276" s="31">
        <v>0.32</v>
      </c>
      <c r="F1276" s="31">
        <v>0.2</v>
      </c>
      <c r="G1276" s="31">
        <v>0.44</v>
      </c>
      <c r="H1276" s="31">
        <v>0.24</v>
      </c>
      <c r="I1276" s="31">
        <v>0.08</v>
      </c>
      <c r="J1276" s="31">
        <v>0.33333333300000001</v>
      </c>
      <c r="K1276" s="31">
        <v>0.04</v>
      </c>
      <c r="L1276" s="29">
        <f t="shared" si="19"/>
        <v>2.2083333333333335</v>
      </c>
    </row>
    <row r="1277" spans="1:12" x14ac:dyDescent="0.2">
      <c r="A1277">
        <v>3559</v>
      </c>
      <c r="B1277" s="43">
        <v>22</v>
      </c>
      <c r="C1277" s="43">
        <v>22</v>
      </c>
      <c r="D1277" s="43">
        <v>13</v>
      </c>
      <c r="E1277" s="31">
        <v>0.59099999999999997</v>
      </c>
      <c r="F1277" s="31">
        <v>0.182</v>
      </c>
      <c r="G1277" s="31">
        <v>0.182</v>
      </c>
      <c r="H1277" s="31">
        <v>0.27300000000000002</v>
      </c>
      <c r="I1277" s="31">
        <v>0.318</v>
      </c>
      <c r="J1277" s="31">
        <v>0.61904761900000005</v>
      </c>
      <c r="K1277" s="31">
        <v>4.4999999999999998E-2</v>
      </c>
      <c r="L1277" s="29">
        <f t="shared" si="19"/>
        <v>2.7612565445026185</v>
      </c>
    </row>
    <row r="1278" spans="1:12" x14ac:dyDescent="0.2">
      <c r="A1278">
        <v>3579</v>
      </c>
      <c r="B1278" s="43">
        <v>21</v>
      </c>
      <c r="C1278" s="43">
        <v>21</v>
      </c>
      <c r="D1278" s="43">
        <v>12</v>
      </c>
      <c r="E1278" s="31">
        <v>0.57099999999999995</v>
      </c>
      <c r="F1278" s="31">
        <v>4.8000000000000001E-2</v>
      </c>
      <c r="G1278" s="31">
        <v>4.8000000000000001E-2</v>
      </c>
      <c r="H1278" s="31">
        <v>0.33300000000000002</v>
      </c>
      <c r="I1278" s="31">
        <v>0.23799999999999999</v>
      </c>
      <c r="J1278" s="31">
        <v>0.85714285700000004</v>
      </c>
      <c r="K1278" s="31">
        <v>0.33300000000000002</v>
      </c>
      <c r="L1278" s="29">
        <f t="shared" si="19"/>
        <v>3.1409295352323841</v>
      </c>
    </row>
    <row r="1279" spans="1:12" x14ac:dyDescent="0.2">
      <c r="A1279">
        <v>4060</v>
      </c>
      <c r="B1279" s="43">
        <v>100</v>
      </c>
      <c r="C1279" s="43">
        <v>100</v>
      </c>
      <c r="D1279" s="43">
        <v>52</v>
      </c>
      <c r="E1279" s="31">
        <v>0.52</v>
      </c>
      <c r="F1279" s="31">
        <v>0.21</v>
      </c>
      <c r="G1279" s="31">
        <v>0.27</v>
      </c>
      <c r="H1279" s="31">
        <v>0.24</v>
      </c>
      <c r="I1279" s="31">
        <v>0.28000000000000003</v>
      </c>
      <c r="J1279" s="31">
        <v>0.52</v>
      </c>
      <c r="K1279" s="31">
        <v>0</v>
      </c>
      <c r="L1279" s="29">
        <f t="shared" si="19"/>
        <v>2.59</v>
      </c>
    </row>
    <row r="1280" spans="1:12" x14ac:dyDescent="0.2">
      <c r="A1280">
        <v>2721</v>
      </c>
      <c r="B1280" s="43">
        <v>278</v>
      </c>
      <c r="C1280" s="43">
        <v>278</v>
      </c>
      <c r="D1280" s="43">
        <v>104</v>
      </c>
      <c r="E1280" s="31">
        <v>0.374</v>
      </c>
      <c r="F1280" s="31">
        <v>0.34200000000000003</v>
      </c>
      <c r="G1280" s="31">
        <v>0.20899999999999999</v>
      </c>
      <c r="H1280" s="31">
        <v>0.22700000000000001</v>
      </c>
      <c r="I1280" s="31">
        <v>0.14699999999999999</v>
      </c>
      <c r="J1280" s="31">
        <v>0.404669261</v>
      </c>
      <c r="K1280" s="31">
        <v>7.5999999999999998E-2</v>
      </c>
      <c r="L1280" s="29">
        <f t="shared" si="19"/>
        <v>2.1958874458874456</v>
      </c>
    </row>
    <row r="1281" spans="1:12" x14ac:dyDescent="0.2">
      <c r="A1281">
        <v>2785</v>
      </c>
      <c r="B1281" s="43">
        <v>235</v>
      </c>
      <c r="C1281" s="43">
        <v>235</v>
      </c>
      <c r="D1281" s="43">
        <v>91</v>
      </c>
      <c r="E1281" s="31">
        <v>0.38700000000000001</v>
      </c>
      <c r="F1281" s="31">
        <v>0.32300000000000001</v>
      </c>
      <c r="G1281" s="31">
        <v>0.23799999999999999</v>
      </c>
      <c r="H1281" s="31">
        <v>0.251</v>
      </c>
      <c r="I1281" s="31">
        <v>0.13600000000000001</v>
      </c>
      <c r="J1281" s="31">
        <v>0.40807174899999998</v>
      </c>
      <c r="K1281" s="31">
        <v>5.0999999999999997E-2</v>
      </c>
      <c r="L1281" s="29">
        <f t="shared" si="19"/>
        <v>2.2086406743940992</v>
      </c>
    </row>
    <row r="1282" spans="1:12" x14ac:dyDescent="0.2">
      <c r="A1282">
        <v>3926</v>
      </c>
      <c r="B1282" s="43">
        <v>227</v>
      </c>
      <c r="C1282" s="43">
        <v>227</v>
      </c>
      <c r="D1282" s="43">
        <v>118</v>
      </c>
      <c r="E1282" s="31">
        <v>0.52</v>
      </c>
      <c r="F1282" s="31">
        <v>0.20300000000000001</v>
      </c>
      <c r="G1282" s="31">
        <v>0.27300000000000002</v>
      </c>
      <c r="H1282" s="31">
        <v>0.26900000000000002</v>
      </c>
      <c r="I1282" s="31">
        <v>0.251</v>
      </c>
      <c r="J1282" s="31">
        <v>0.52212389400000003</v>
      </c>
      <c r="K1282" s="31">
        <v>4.0000000000000001E-3</v>
      </c>
      <c r="L1282" s="29">
        <f t="shared" si="19"/>
        <v>2.570281124497992</v>
      </c>
    </row>
    <row r="1283" spans="1:12" x14ac:dyDescent="0.2">
      <c r="A1283">
        <v>3833</v>
      </c>
      <c r="B1283" s="43">
        <v>481</v>
      </c>
      <c r="C1283" s="43">
        <v>481</v>
      </c>
      <c r="D1283" s="43">
        <v>117</v>
      </c>
      <c r="E1283" s="31">
        <v>0.24299999999999999</v>
      </c>
      <c r="F1283" s="31">
        <v>8.3000000000000004E-2</v>
      </c>
      <c r="G1283" s="31">
        <v>5.1999999999999998E-2</v>
      </c>
      <c r="H1283" s="31">
        <v>0.123</v>
      </c>
      <c r="I1283" s="31">
        <v>0.121</v>
      </c>
      <c r="J1283" s="31">
        <v>0.64285714299999996</v>
      </c>
      <c r="K1283" s="31">
        <v>0.622</v>
      </c>
      <c r="L1283" s="29">
        <f t="shared" ref="L1283:L1346" si="20">(F1283+2*G1283+3*H1283+4*I1283)/(1-K1283)</f>
        <v>2.7513227513227516</v>
      </c>
    </row>
    <row r="1284" spans="1:12" x14ac:dyDescent="0.2">
      <c r="A1284">
        <v>2786</v>
      </c>
      <c r="B1284" s="43">
        <v>93</v>
      </c>
      <c r="C1284" s="43">
        <v>93</v>
      </c>
      <c r="D1284" s="43">
        <v>51</v>
      </c>
      <c r="E1284" s="31">
        <v>0.54800000000000004</v>
      </c>
      <c r="F1284" s="31">
        <v>0.22600000000000001</v>
      </c>
      <c r="G1284" s="31">
        <v>0.20399999999999999</v>
      </c>
      <c r="H1284" s="31">
        <v>0.36599999999999999</v>
      </c>
      <c r="I1284" s="31">
        <v>0.183</v>
      </c>
      <c r="J1284" s="31">
        <v>0.56043955999999995</v>
      </c>
      <c r="K1284" s="31">
        <v>2.1999999999999999E-2</v>
      </c>
      <c r="L1284" s="29">
        <f t="shared" si="20"/>
        <v>2.5194274028629851</v>
      </c>
    </row>
    <row r="1285" spans="1:12" x14ac:dyDescent="0.2">
      <c r="A1285">
        <v>2642</v>
      </c>
      <c r="E1285" s="31">
        <v>0.38800000000000001</v>
      </c>
      <c r="F1285" s="31">
        <v>0.34300000000000003</v>
      </c>
      <c r="G1285" s="31">
        <v>0.17899999999999999</v>
      </c>
      <c r="H1285" s="31">
        <v>0.20899999999999999</v>
      </c>
      <c r="I1285" s="31">
        <v>0.17899999999999999</v>
      </c>
      <c r="J1285" s="31">
        <v>0.42622950799999998</v>
      </c>
      <c r="K1285" s="31">
        <v>0.09</v>
      </c>
      <c r="L1285" s="29">
        <f t="shared" si="20"/>
        <v>2.2461538461538462</v>
      </c>
    </row>
    <row r="1286" spans="1:12" x14ac:dyDescent="0.2">
      <c r="A1286">
        <v>5493</v>
      </c>
      <c r="B1286" s="43">
        <v>215</v>
      </c>
      <c r="C1286" s="43">
        <v>215</v>
      </c>
      <c r="D1286" s="43">
        <v>156</v>
      </c>
      <c r="E1286" s="31">
        <v>0.72599999999999998</v>
      </c>
      <c r="F1286" s="31">
        <v>0.13500000000000001</v>
      </c>
      <c r="G1286" s="31">
        <v>0.13</v>
      </c>
      <c r="H1286" s="31">
        <v>0.35799999999999998</v>
      </c>
      <c r="I1286" s="31">
        <v>0.36699999999999999</v>
      </c>
      <c r="J1286" s="31">
        <v>0.73239436599999996</v>
      </c>
      <c r="K1286" s="31">
        <v>8.9999999999999993E-3</v>
      </c>
      <c r="L1286" s="29">
        <f t="shared" si="20"/>
        <v>2.9636730575176586</v>
      </c>
    </row>
    <row r="1287" spans="1:12" x14ac:dyDescent="0.2">
      <c r="A1287">
        <v>2657</v>
      </c>
      <c r="B1287" s="43">
        <v>108</v>
      </c>
      <c r="C1287" s="43">
        <v>108</v>
      </c>
      <c r="D1287" s="43">
        <v>65</v>
      </c>
      <c r="E1287" s="31">
        <v>0.60199999999999998</v>
      </c>
      <c r="F1287" s="31">
        <v>0.20399999999999999</v>
      </c>
      <c r="G1287" s="31">
        <v>0.19400000000000001</v>
      </c>
      <c r="H1287" s="31">
        <v>0.21299999999999999</v>
      </c>
      <c r="I1287" s="31">
        <v>0.38900000000000001</v>
      </c>
      <c r="J1287" s="31">
        <v>0.60185185200000002</v>
      </c>
      <c r="K1287" s="31">
        <v>0</v>
      </c>
      <c r="L1287" s="29">
        <f t="shared" si="20"/>
        <v>2.7869999999999999</v>
      </c>
    </row>
    <row r="1288" spans="1:12" x14ac:dyDescent="0.2">
      <c r="A1288">
        <v>2656</v>
      </c>
      <c r="B1288" s="43">
        <v>93</v>
      </c>
      <c r="C1288" s="43">
        <v>93</v>
      </c>
      <c r="D1288" s="43">
        <v>53</v>
      </c>
      <c r="E1288" s="31">
        <v>0.56999999999999995</v>
      </c>
      <c r="F1288" s="31">
        <v>0.19400000000000001</v>
      </c>
      <c r="G1288" s="31">
        <v>0.215</v>
      </c>
      <c r="H1288" s="31">
        <v>0.34399999999999997</v>
      </c>
      <c r="I1288" s="31">
        <v>0.22600000000000001</v>
      </c>
      <c r="J1288" s="31">
        <v>0.58241758200000004</v>
      </c>
      <c r="K1288" s="31">
        <v>2.1999999999999999E-2</v>
      </c>
      <c r="L1288" s="29">
        <f t="shared" si="20"/>
        <v>2.6175869120654398</v>
      </c>
    </row>
    <row r="1289" spans="1:12" x14ac:dyDescent="0.2">
      <c r="A1289">
        <v>5419</v>
      </c>
      <c r="B1289" s="43">
        <v>116</v>
      </c>
      <c r="C1289" s="43">
        <v>116</v>
      </c>
      <c r="D1289" s="43">
        <v>78</v>
      </c>
      <c r="E1289" s="31">
        <v>0.67200000000000004</v>
      </c>
      <c r="F1289" s="31">
        <v>0.155</v>
      </c>
      <c r="G1289" s="31">
        <v>0.17199999999999999</v>
      </c>
      <c r="H1289" s="31">
        <v>0.38800000000000001</v>
      </c>
      <c r="I1289" s="31">
        <v>0.28399999999999997</v>
      </c>
      <c r="J1289" s="31">
        <v>0.67241379300000004</v>
      </c>
      <c r="K1289" s="31">
        <v>0</v>
      </c>
      <c r="L1289" s="29">
        <f t="shared" si="20"/>
        <v>2.7990000000000004</v>
      </c>
    </row>
    <row r="1290" spans="1:12" x14ac:dyDescent="0.2">
      <c r="A1290">
        <v>3511</v>
      </c>
      <c r="B1290" s="43">
        <v>403</v>
      </c>
      <c r="C1290" s="43">
        <v>403</v>
      </c>
      <c r="D1290" s="43">
        <v>99</v>
      </c>
      <c r="E1290" s="31">
        <v>0.246</v>
      </c>
      <c r="F1290" s="31">
        <v>0.114</v>
      </c>
      <c r="G1290" s="31">
        <v>0.06</v>
      </c>
      <c r="H1290" s="31">
        <v>0.17399999999999999</v>
      </c>
      <c r="I1290" s="31">
        <v>7.1999999999999995E-2</v>
      </c>
      <c r="J1290" s="31">
        <v>0.58579881700000003</v>
      </c>
      <c r="K1290" s="31">
        <v>0.58099999999999996</v>
      </c>
      <c r="L1290" s="29">
        <f t="shared" si="20"/>
        <v>2.4916467780429592</v>
      </c>
    </row>
    <row r="1291" spans="1:12" x14ac:dyDescent="0.2">
      <c r="A1291">
        <v>4295</v>
      </c>
      <c r="B1291" s="43">
        <v>72</v>
      </c>
      <c r="C1291" s="43">
        <v>72</v>
      </c>
      <c r="D1291" s="43">
        <v>13</v>
      </c>
      <c r="E1291" s="31">
        <v>0.18099999999999999</v>
      </c>
      <c r="F1291" s="31">
        <v>0.19400000000000001</v>
      </c>
      <c r="G1291" s="31">
        <v>0.125</v>
      </c>
      <c r="H1291" s="31">
        <v>0.16700000000000001</v>
      </c>
      <c r="I1291" s="31">
        <v>1.4E-2</v>
      </c>
      <c r="J1291" s="31">
        <v>0.36111111099999998</v>
      </c>
      <c r="K1291" s="31">
        <v>0.5</v>
      </c>
      <c r="L1291" s="29">
        <f t="shared" si="20"/>
        <v>2.0020000000000002</v>
      </c>
    </row>
    <row r="1292" spans="1:12" x14ac:dyDescent="0.2">
      <c r="A1292">
        <v>3732</v>
      </c>
      <c r="B1292" s="43">
        <v>89</v>
      </c>
      <c r="C1292" s="43">
        <v>89</v>
      </c>
      <c r="D1292" s="43">
        <v>34</v>
      </c>
      <c r="E1292" s="31">
        <v>0.38200000000000001</v>
      </c>
      <c r="F1292" s="31">
        <v>0.27</v>
      </c>
      <c r="G1292" s="31">
        <v>0.29199999999999998</v>
      </c>
      <c r="H1292" s="31">
        <v>0.23599999999999999</v>
      </c>
      <c r="I1292" s="31">
        <v>0.14599999999999999</v>
      </c>
      <c r="J1292" s="31">
        <v>0.40476190499999998</v>
      </c>
      <c r="K1292" s="31">
        <v>5.6000000000000001E-2</v>
      </c>
      <c r="L1292" s="29">
        <f t="shared" si="20"/>
        <v>2.2733050847457625</v>
      </c>
    </row>
    <row r="1293" spans="1:12" x14ac:dyDescent="0.2">
      <c r="A1293">
        <v>4059</v>
      </c>
      <c r="B1293" s="43">
        <v>109</v>
      </c>
      <c r="C1293" s="43">
        <v>109</v>
      </c>
      <c r="D1293" s="43">
        <v>64</v>
      </c>
      <c r="E1293" s="31">
        <v>0.58699999999999997</v>
      </c>
      <c r="F1293" s="31">
        <v>0.22</v>
      </c>
      <c r="G1293" s="31">
        <v>0.16500000000000001</v>
      </c>
      <c r="H1293" s="31">
        <v>0.33</v>
      </c>
      <c r="I1293" s="31">
        <v>0.25700000000000001</v>
      </c>
      <c r="J1293" s="31">
        <v>0.603773585</v>
      </c>
      <c r="K1293" s="31">
        <v>2.8000000000000001E-2</v>
      </c>
      <c r="L1293" s="29">
        <f t="shared" si="20"/>
        <v>2.6419753086419755</v>
      </c>
    </row>
    <row r="1294" spans="1:12" x14ac:dyDescent="0.2">
      <c r="A1294">
        <v>5165</v>
      </c>
      <c r="B1294" s="43">
        <v>79</v>
      </c>
      <c r="C1294" s="43">
        <v>79</v>
      </c>
      <c r="D1294" s="43">
        <v>38</v>
      </c>
      <c r="E1294" s="31">
        <v>0.48099999999999998</v>
      </c>
      <c r="F1294" s="31">
        <v>6.3E-2</v>
      </c>
      <c r="G1294" s="31">
        <v>5.0999999999999997E-2</v>
      </c>
      <c r="H1294" s="31">
        <v>0.26600000000000001</v>
      </c>
      <c r="I1294" s="31">
        <v>0.215</v>
      </c>
      <c r="J1294" s="31">
        <v>0.808510638</v>
      </c>
      <c r="K1294" s="31">
        <v>0.40500000000000003</v>
      </c>
      <c r="L1294" s="29">
        <f t="shared" si="20"/>
        <v>3.0638655462184876</v>
      </c>
    </row>
    <row r="1295" spans="1:12" x14ac:dyDescent="0.2">
      <c r="A1295">
        <v>5092</v>
      </c>
      <c r="B1295" s="43">
        <v>133</v>
      </c>
      <c r="C1295" s="43">
        <v>133</v>
      </c>
      <c r="D1295" s="43">
        <v>96</v>
      </c>
      <c r="E1295" s="31">
        <v>0.72199999999999998</v>
      </c>
      <c r="F1295" s="31">
        <v>0.13500000000000001</v>
      </c>
      <c r="G1295" s="31">
        <v>0.12</v>
      </c>
      <c r="H1295" s="31">
        <v>0.39100000000000001</v>
      </c>
      <c r="I1295" s="31">
        <v>0.33100000000000002</v>
      </c>
      <c r="J1295" s="31">
        <v>0.73846153800000003</v>
      </c>
      <c r="K1295" s="31">
        <v>2.3E-2</v>
      </c>
      <c r="L1295" s="29">
        <f t="shared" si="20"/>
        <v>2.9396110542476972</v>
      </c>
    </row>
    <row r="1296" spans="1:12" x14ac:dyDescent="0.2">
      <c r="A1296">
        <v>4543</v>
      </c>
      <c r="B1296" s="43">
        <v>92</v>
      </c>
      <c r="C1296" s="43">
        <v>92</v>
      </c>
      <c r="D1296" s="43">
        <v>55</v>
      </c>
      <c r="E1296" s="31">
        <v>0.59799999999999998</v>
      </c>
      <c r="F1296" s="31">
        <v>0.185</v>
      </c>
      <c r="G1296" s="31">
        <v>0.20699999999999999</v>
      </c>
      <c r="H1296" s="31">
        <v>0.32600000000000001</v>
      </c>
      <c r="I1296" s="31">
        <v>0.27200000000000002</v>
      </c>
      <c r="J1296" s="31">
        <v>0.60439560400000003</v>
      </c>
      <c r="K1296" s="31">
        <v>1.0999999999999999E-2</v>
      </c>
      <c r="L1296" s="29">
        <f t="shared" si="20"/>
        <v>2.6946410515672397</v>
      </c>
    </row>
    <row r="1297" spans="1:12" x14ac:dyDescent="0.2">
      <c r="A1297">
        <v>2390</v>
      </c>
      <c r="B1297" s="43">
        <v>204</v>
      </c>
      <c r="C1297" s="43">
        <v>204</v>
      </c>
      <c r="D1297" s="43">
        <v>119</v>
      </c>
      <c r="E1297" s="31">
        <v>0.58299999999999996</v>
      </c>
      <c r="F1297" s="31">
        <v>0.216</v>
      </c>
      <c r="G1297" s="31">
        <v>0.18099999999999999</v>
      </c>
      <c r="H1297" s="31">
        <v>0.40699999999999997</v>
      </c>
      <c r="I1297" s="31">
        <v>0.17599999999999999</v>
      </c>
      <c r="J1297" s="31">
        <v>0.59499999999999997</v>
      </c>
      <c r="K1297" s="31">
        <v>0.02</v>
      </c>
      <c r="L1297" s="29">
        <f t="shared" si="20"/>
        <v>2.5540816326530615</v>
      </c>
    </row>
    <row r="1298" spans="1:12" x14ac:dyDescent="0.2">
      <c r="A1298">
        <v>5518</v>
      </c>
      <c r="B1298" s="43">
        <v>284</v>
      </c>
      <c r="C1298" s="43">
        <v>284</v>
      </c>
      <c r="D1298" s="43">
        <v>173</v>
      </c>
      <c r="E1298" s="31">
        <v>0.60899999999999999</v>
      </c>
      <c r="F1298" s="31">
        <v>0.158</v>
      </c>
      <c r="G1298" s="31">
        <v>0.22500000000000001</v>
      </c>
      <c r="H1298" s="31">
        <v>0.38700000000000001</v>
      </c>
      <c r="I1298" s="31">
        <v>0.222</v>
      </c>
      <c r="J1298" s="31">
        <v>0.61347517699999998</v>
      </c>
      <c r="K1298" s="31">
        <v>7.0000000000000001E-3</v>
      </c>
      <c r="L1298" s="29">
        <f t="shared" si="20"/>
        <v>2.6757301107754281</v>
      </c>
    </row>
    <row r="1299" spans="1:12" x14ac:dyDescent="0.2">
      <c r="A1299">
        <v>3891</v>
      </c>
      <c r="B1299" s="43">
        <v>212</v>
      </c>
      <c r="C1299" s="43">
        <v>212</v>
      </c>
      <c r="D1299" s="43">
        <v>120</v>
      </c>
      <c r="E1299" s="31">
        <v>0.56599999999999995</v>
      </c>
      <c r="F1299" s="31">
        <v>0.17499999999999999</v>
      </c>
      <c r="G1299" s="31">
        <v>0.189</v>
      </c>
      <c r="H1299" s="31">
        <v>0.33500000000000002</v>
      </c>
      <c r="I1299" s="31">
        <v>0.23100000000000001</v>
      </c>
      <c r="J1299" s="31">
        <v>0.60913705600000001</v>
      </c>
      <c r="K1299" s="31">
        <v>7.0999999999999994E-2</v>
      </c>
      <c r="L1299" s="29">
        <f t="shared" si="20"/>
        <v>2.6716899892357375</v>
      </c>
    </row>
    <row r="1300" spans="1:12" x14ac:dyDescent="0.2">
      <c r="A1300">
        <v>5303</v>
      </c>
      <c r="B1300" s="43">
        <v>18</v>
      </c>
      <c r="C1300" s="43">
        <v>18</v>
      </c>
      <c r="D1300" s="43">
        <v>8</v>
      </c>
      <c r="E1300" s="31">
        <v>0.44400000000000001</v>
      </c>
      <c r="F1300" s="31">
        <v>0.222</v>
      </c>
      <c r="G1300" s="31">
        <v>0.33300000000000002</v>
      </c>
      <c r="H1300" s="31">
        <v>0.222</v>
      </c>
      <c r="I1300" s="31">
        <v>0.222</v>
      </c>
      <c r="J1300" s="31">
        <v>0.44444444399999999</v>
      </c>
      <c r="K1300" s="31">
        <v>0</v>
      </c>
      <c r="L1300" s="29">
        <f t="shared" si="20"/>
        <v>2.4420000000000002</v>
      </c>
    </row>
    <row r="1301" spans="1:12" x14ac:dyDescent="0.2">
      <c r="A1301">
        <v>2719</v>
      </c>
      <c r="B1301" s="43">
        <v>30</v>
      </c>
      <c r="C1301" s="43">
        <v>30</v>
      </c>
      <c r="D1301" s="43">
        <v>19</v>
      </c>
      <c r="E1301" s="31">
        <v>0.63300000000000001</v>
      </c>
      <c r="F1301" s="31">
        <v>6.7000000000000004E-2</v>
      </c>
      <c r="G1301" s="31">
        <v>0.3</v>
      </c>
      <c r="H1301" s="31">
        <v>0.4</v>
      </c>
      <c r="I1301" s="31">
        <v>0.23300000000000001</v>
      </c>
      <c r="J1301" s="31">
        <v>0.63333333300000005</v>
      </c>
      <c r="K1301" s="31">
        <v>0</v>
      </c>
      <c r="L1301" s="29">
        <f t="shared" si="20"/>
        <v>2.7990000000000004</v>
      </c>
    </row>
    <row r="1302" spans="1:12" x14ac:dyDescent="0.2">
      <c r="A1302">
        <v>2132</v>
      </c>
      <c r="B1302" s="43">
        <v>40</v>
      </c>
      <c r="C1302" s="43">
        <v>40</v>
      </c>
      <c r="D1302" s="43">
        <v>14</v>
      </c>
      <c r="E1302" s="31">
        <v>0.35</v>
      </c>
      <c r="F1302" s="31">
        <v>0.17499999999999999</v>
      </c>
      <c r="G1302" s="31">
        <v>0.25</v>
      </c>
      <c r="H1302" s="31">
        <v>0.32500000000000001</v>
      </c>
      <c r="I1302" s="31">
        <v>2.5000000000000001E-2</v>
      </c>
      <c r="J1302" s="31">
        <v>0.45161290300000001</v>
      </c>
      <c r="K1302" s="31">
        <v>0.22500000000000001</v>
      </c>
      <c r="L1302" s="29">
        <f t="shared" si="20"/>
        <v>2.2580645161290325</v>
      </c>
    </row>
    <row r="1303" spans="1:12" x14ac:dyDescent="0.2">
      <c r="A1303">
        <v>1919</v>
      </c>
      <c r="B1303" s="43">
        <v>24</v>
      </c>
      <c r="C1303" s="43">
        <v>24</v>
      </c>
      <c r="D1303" s="43">
        <v>8</v>
      </c>
      <c r="E1303" s="31">
        <v>0.33300000000000002</v>
      </c>
      <c r="F1303" s="31">
        <v>0.33300000000000002</v>
      </c>
      <c r="G1303" s="31">
        <v>8.3000000000000004E-2</v>
      </c>
      <c r="H1303" s="31">
        <v>0.29199999999999998</v>
      </c>
      <c r="I1303" s="31">
        <v>4.2000000000000003E-2</v>
      </c>
      <c r="J1303" s="31">
        <v>0.44444444399999999</v>
      </c>
      <c r="K1303" s="31">
        <v>0.25</v>
      </c>
      <c r="L1303" s="29">
        <f t="shared" si="20"/>
        <v>2.0573333333333332</v>
      </c>
    </row>
    <row r="1304" spans="1:12" x14ac:dyDescent="0.2">
      <c r="A1304">
        <v>4033</v>
      </c>
      <c r="B1304" s="43">
        <v>92</v>
      </c>
      <c r="C1304" s="43">
        <v>92</v>
      </c>
      <c r="D1304" s="43">
        <v>43</v>
      </c>
      <c r="E1304" s="31">
        <v>0.46700000000000003</v>
      </c>
      <c r="F1304" s="31">
        <v>0.20699999999999999</v>
      </c>
      <c r="G1304" s="31">
        <v>0.32600000000000001</v>
      </c>
      <c r="H1304" s="31">
        <v>0.33700000000000002</v>
      </c>
      <c r="I1304" s="31">
        <v>0.13</v>
      </c>
      <c r="J1304" s="31">
        <v>0.46739130400000001</v>
      </c>
      <c r="K1304" s="31">
        <v>0</v>
      </c>
      <c r="L1304" s="29">
        <f t="shared" si="20"/>
        <v>2.39</v>
      </c>
    </row>
    <row r="1305" spans="1:12" x14ac:dyDescent="0.2">
      <c r="A1305">
        <v>4228</v>
      </c>
      <c r="B1305" s="43">
        <v>112</v>
      </c>
      <c r="C1305" s="43">
        <v>113</v>
      </c>
      <c r="D1305" s="43">
        <v>37</v>
      </c>
      <c r="E1305" s="31">
        <v>0.32700000000000001</v>
      </c>
      <c r="F1305" s="31">
        <v>0.19600000000000001</v>
      </c>
      <c r="G1305" s="31">
        <v>8.8999999999999996E-2</v>
      </c>
      <c r="H1305" s="31">
        <v>0.20499999999999999</v>
      </c>
      <c r="I1305" s="31">
        <v>0.11600000000000001</v>
      </c>
      <c r="J1305" s="31">
        <v>0.52941176499999998</v>
      </c>
      <c r="K1305" s="31">
        <v>0.39300000000000002</v>
      </c>
      <c r="L1305" s="29">
        <f t="shared" si="20"/>
        <v>2.3937397034596377</v>
      </c>
    </row>
    <row r="1306" spans="1:12" x14ac:dyDescent="0.2">
      <c r="A1306">
        <v>3466</v>
      </c>
      <c r="B1306" s="43">
        <v>97</v>
      </c>
      <c r="C1306" s="43">
        <v>97</v>
      </c>
      <c r="D1306" s="43">
        <v>51</v>
      </c>
      <c r="E1306" s="31">
        <v>0.52600000000000002</v>
      </c>
      <c r="F1306" s="31">
        <v>0.155</v>
      </c>
      <c r="G1306" s="31">
        <v>0.27800000000000002</v>
      </c>
      <c r="H1306" s="31">
        <v>0.36099999999999999</v>
      </c>
      <c r="I1306" s="31">
        <v>0.16500000000000001</v>
      </c>
      <c r="J1306" s="31">
        <v>0.54838709699999999</v>
      </c>
      <c r="K1306" s="31">
        <v>4.1000000000000002E-2</v>
      </c>
      <c r="L1306" s="29">
        <f t="shared" si="20"/>
        <v>2.558915537017727</v>
      </c>
    </row>
    <row r="1307" spans="1:12" x14ac:dyDescent="0.2">
      <c r="A1307">
        <v>2485</v>
      </c>
      <c r="B1307" s="43">
        <v>71</v>
      </c>
      <c r="C1307" s="43">
        <v>71</v>
      </c>
      <c r="D1307" s="43">
        <v>47</v>
      </c>
      <c r="E1307" s="31">
        <v>0.66200000000000003</v>
      </c>
      <c r="F1307" s="31">
        <v>0.155</v>
      </c>
      <c r="G1307" s="31">
        <v>0.155</v>
      </c>
      <c r="H1307" s="31">
        <v>0.32400000000000001</v>
      </c>
      <c r="I1307" s="31">
        <v>0.33800000000000002</v>
      </c>
      <c r="J1307" s="31">
        <v>0.68115941999999996</v>
      </c>
      <c r="K1307" s="31">
        <v>2.8000000000000001E-2</v>
      </c>
      <c r="L1307" s="29">
        <f t="shared" si="20"/>
        <v>2.869341563786008</v>
      </c>
    </row>
    <row r="1308" spans="1:12" x14ac:dyDescent="0.2">
      <c r="A1308">
        <v>3524</v>
      </c>
      <c r="B1308" s="43">
        <v>229</v>
      </c>
      <c r="C1308" s="43">
        <v>229</v>
      </c>
      <c r="D1308" s="43">
        <v>121</v>
      </c>
      <c r="E1308" s="31">
        <v>0.52800000000000002</v>
      </c>
      <c r="F1308" s="31">
        <v>9.6000000000000002E-2</v>
      </c>
      <c r="G1308" s="31">
        <v>6.0999999999999999E-2</v>
      </c>
      <c r="H1308" s="31">
        <v>0.29299999999999998</v>
      </c>
      <c r="I1308" s="31">
        <v>0.23599999999999999</v>
      </c>
      <c r="J1308" s="31">
        <v>0.77070063700000002</v>
      </c>
      <c r="K1308" s="31">
        <v>0.314</v>
      </c>
      <c r="L1308" s="29">
        <f t="shared" si="20"/>
        <v>2.9752186588921283</v>
      </c>
    </row>
    <row r="1309" spans="1:12" x14ac:dyDescent="0.2">
      <c r="A1309">
        <v>3101</v>
      </c>
      <c r="B1309" s="43">
        <v>102</v>
      </c>
      <c r="C1309" s="43">
        <v>102</v>
      </c>
      <c r="D1309" s="43">
        <v>67</v>
      </c>
      <c r="E1309" s="31">
        <v>0.65700000000000003</v>
      </c>
      <c r="F1309" s="31">
        <v>0.108</v>
      </c>
      <c r="G1309" s="31">
        <v>0.23499999999999999</v>
      </c>
      <c r="H1309" s="31">
        <v>0.36299999999999999</v>
      </c>
      <c r="I1309" s="31">
        <v>0.29399999999999998</v>
      </c>
      <c r="J1309" s="31">
        <v>0.65686274499999997</v>
      </c>
      <c r="K1309" s="31">
        <v>0</v>
      </c>
      <c r="L1309" s="29">
        <f t="shared" si="20"/>
        <v>2.843</v>
      </c>
    </row>
    <row r="1310" spans="1:12" x14ac:dyDescent="0.2">
      <c r="A1310">
        <v>3006</v>
      </c>
      <c r="E1310" s="31">
        <v>0.83299999999999996</v>
      </c>
      <c r="F1310" s="31">
        <v>0</v>
      </c>
      <c r="G1310" s="31">
        <v>0.16700000000000001</v>
      </c>
      <c r="H1310" s="31">
        <v>0.41699999999999998</v>
      </c>
      <c r="I1310" s="31">
        <v>0.41699999999999998</v>
      </c>
      <c r="J1310" s="31">
        <v>0.83333333300000001</v>
      </c>
      <c r="K1310" s="31">
        <v>0</v>
      </c>
      <c r="L1310" s="29">
        <f t="shared" si="20"/>
        <v>3.2530000000000001</v>
      </c>
    </row>
    <row r="1311" spans="1:12" x14ac:dyDescent="0.2">
      <c r="A1311">
        <v>1854</v>
      </c>
      <c r="B1311" s="43">
        <v>30</v>
      </c>
      <c r="C1311" s="43">
        <v>30</v>
      </c>
      <c r="D1311" s="43">
        <v>17</v>
      </c>
      <c r="E1311" s="31">
        <v>0.56699999999999995</v>
      </c>
      <c r="F1311" s="31">
        <v>0.1</v>
      </c>
      <c r="G1311" s="31">
        <v>0.2</v>
      </c>
      <c r="H1311" s="31">
        <v>0.36699999999999999</v>
      </c>
      <c r="I1311" s="31">
        <v>0.2</v>
      </c>
      <c r="J1311" s="31">
        <v>0.65384615400000001</v>
      </c>
      <c r="K1311" s="31">
        <v>0.13300000000000001</v>
      </c>
      <c r="L1311" s="29">
        <f t="shared" si="20"/>
        <v>2.7693194925028832</v>
      </c>
    </row>
    <row r="1312" spans="1:12" x14ac:dyDescent="0.2">
      <c r="A1312">
        <v>4332</v>
      </c>
      <c r="B1312" s="43">
        <v>82</v>
      </c>
      <c r="C1312" s="43">
        <v>82</v>
      </c>
      <c r="D1312" s="43">
        <v>61</v>
      </c>
      <c r="E1312" s="31">
        <v>0.74399999999999999</v>
      </c>
      <c r="F1312" s="31">
        <v>0.122</v>
      </c>
      <c r="G1312" s="31">
        <v>0.122</v>
      </c>
      <c r="H1312" s="31">
        <v>0.45100000000000001</v>
      </c>
      <c r="I1312" s="31">
        <v>0.29299999999999998</v>
      </c>
      <c r="J1312" s="31">
        <v>0.75308642000000003</v>
      </c>
      <c r="K1312" s="31">
        <v>1.2E-2</v>
      </c>
      <c r="L1312" s="29">
        <f t="shared" si="20"/>
        <v>2.9261133603238867</v>
      </c>
    </row>
    <row r="1313" spans="1:12" x14ac:dyDescent="0.2">
      <c r="A1313">
        <v>4318</v>
      </c>
      <c r="B1313" s="43">
        <v>268</v>
      </c>
      <c r="C1313" s="43">
        <v>268</v>
      </c>
      <c r="D1313" s="43">
        <v>186</v>
      </c>
      <c r="E1313" s="31">
        <v>0.69399999999999995</v>
      </c>
      <c r="F1313" s="31">
        <v>0.10100000000000001</v>
      </c>
      <c r="G1313" s="31">
        <v>0.20100000000000001</v>
      </c>
      <c r="H1313" s="31">
        <v>0.38100000000000001</v>
      </c>
      <c r="I1313" s="31">
        <v>0.313</v>
      </c>
      <c r="J1313" s="31">
        <v>0.69662921300000002</v>
      </c>
      <c r="K1313" s="31">
        <v>4.0000000000000001E-3</v>
      </c>
      <c r="L1313" s="29">
        <f t="shared" si="20"/>
        <v>2.9096385542168672</v>
      </c>
    </row>
    <row r="1314" spans="1:12" x14ac:dyDescent="0.2">
      <c r="A1314">
        <v>4326</v>
      </c>
      <c r="E1314" s="31">
        <v>0.40600000000000003</v>
      </c>
      <c r="F1314" s="31">
        <v>0.17399999999999999</v>
      </c>
      <c r="G1314" s="31">
        <v>0.20300000000000001</v>
      </c>
      <c r="H1314" s="31">
        <v>0.32600000000000001</v>
      </c>
      <c r="I1314" s="31">
        <v>0.08</v>
      </c>
      <c r="J1314" s="31">
        <v>0.51851851900000001</v>
      </c>
      <c r="K1314" s="31">
        <v>0.217</v>
      </c>
      <c r="L1314" s="29">
        <f t="shared" si="20"/>
        <v>2.3984674329501918</v>
      </c>
    </row>
    <row r="1315" spans="1:12" x14ac:dyDescent="0.2">
      <c r="A1315">
        <v>3204</v>
      </c>
      <c r="B1315" s="43">
        <v>48</v>
      </c>
      <c r="C1315" s="43">
        <v>48</v>
      </c>
      <c r="D1315" s="43">
        <v>25</v>
      </c>
      <c r="E1315" s="31">
        <v>0.52100000000000002</v>
      </c>
      <c r="F1315" s="31">
        <v>0.25</v>
      </c>
      <c r="G1315" s="31">
        <v>0.20799999999999999</v>
      </c>
      <c r="H1315" s="31">
        <v>0.375</v>
      </c>
      <c r="I1315" s="31">
        <v>0.14599999999999999</v>
      </c>
      <c r="J1315" s="31">
        <v>0.53191489400000003</v>
      </c>
      <c r="K1315" s="31">
        <v>2.1000000000000001E-2</v>
      </c>
      <c r="L1315" s="29">
        <f t="shared" si="20"/>
        <v>2.4259448416751788</v>
      </c>
    </row>
    <row r="1316" spans="1:12" x14ac:dyDescent="0.2">
      <c r="A1316">
        <v>3516</v>
      </c>
      <c r="B1316" s="43">
        <v>112</v>
      </c>
      <c r="C1316" s="43">
        <v>112</v>
      </c>
      <c r="D1316" s="43">
        <v>50</v>
      </c>
      <c r="E1316" s="31">
        <v>0.44600000000000001</v>
      </c>
      <c r="F1316" s="31">
        <v>0.32100000000000001</v>
      </c>
      <c r="G1316" s="31">
        <v>0.214</v>
      </c>
      <c r="H1316" s="31">
        <v>0.40200000000000002</v>
      </c>
      <c r="I1316" s="31">
        <v>4.4999999999999998E-2</v>
      </c>
      <c r="J1316" s="31">
        <v>0.45454545499999999</v>
      </c>
      <c r="K1316" s="31">
        <v>1.7999999999999999E-2</v>
      </c>
      <c r="L1316" s="29">
        <f t="shared" si="20"/>
        <v>2.174134419551935</v>
      </c>
    </row>
    <row r="1317" spans="1:12" x14ac:dyDescent="0.2">
      <c r="A1317">
        <v>5388</v>
      </c>
      <c r="B1317" s="43">
        <v>160</v>
      </c>
      <c r="C1317" s="43">
        <v>160</v>
      </c>
      <c r="D1317" s="43">
        <v>42</v>
      </c>
      <c r="E1317" s="31">
        <v>0.26300000000000001</v>
      </c>
      <c r="F1317" s="31">
        <v>0.41899999999999998</v>
      </c>
      <c r="G1317" s="31">
        <v>0.313</v>
      </c>
      <c r="H1317" s="31">
        <v>0.19400000000000001</v>
      </c>
      <c r="I1317" s="31">
        <v>6.9000000000000006E-2</v>
      </c>
      <c r="J1317" s="31">
        <v>0.26415094300000003</v>
      </c>
      <c r="K1317" s="31">
        <v>6.0000000000000001E-3</v>
      </c>
      <c r="L1317" s="29">
        <f t="shared" si="20"/>
        <v>1.9144869215291751</v>
      </c>
    </row>
    <row r="1318" spans="1:12" x14ac:dyDescent="0.2">
      <c r="A1318">
        <v>3620</v>
      </c>
      <c r="B1318" s="43">
        <v>118</v>
      </c>
      <c r="C1318" s="43">
        <v>118</v>
      </c>
      <c r="D1318" s="43">
        <v>30</v>
      </c>
      <c r="E1318" s="31">
        <v>0.254</v>
      </c>
      <c r="F1318" s="31">
        <v>0.49199999999999999</v>
      </c>
      <c r="G1318" s="31">
        <v>0.254</v>
      </c>
      <c r="H1318" s="31">
        <v>0.13600000000000001</v>
      </c>
      <c r="I1318" s="31">
        <v>0.11899999999999999</v>
      </c>
      <c r="J1318" s="31">
        <v>0.25423728800000001</v>
      </c>
      <c r="K1318" s="31">
        <v>0</v>
      </c>
      <c r="L1318" s="29">
        <f t="shared" si="20"/>
        <v>1.8839999999999999</v>
      </c>
    </row>
    <row r="1319" spans="1:12" x14ac:dyDescent="0.2">
      <c r="A1319">
        <v>2520</v>
      </c>
      <c r="B1319" s="43">
        <v>47</v>
      </c>
      <c r="C1319" s="43">
        <v>47</v>
      </c>
      <c r="D1319" s="43">
        <v>23</v>
      </c>
      <c r="E1319" s="31">
        <v>0.48899999999999999</v>
      </c>
      <c r="F1319" s="31">
        <v>0.14899999999999999</v>
      </c>
      <c r="G1319" s="31">
        <v>0.29799999999999999</v>
      </c>
      <c r="H1319" s="31">
        <v>0.31900000000000001</v>
      </c>
      <c r="I1319" s="31">
        <v>0.17</v>
      </c>
      <c r="J1319" s="31">
        <v>0.52272727299999999</v>
      </c>
      <c r="K1319" s="31">
        <v>6.4000000000000001E-2</v>
      </c>
      <c r="L1319" s="29">
        <f t="shared" si="20"/>
        <v>2.5448717948717952</v>
      </c>
    </row>
    <row r="1320" spans="1:12" x14ac:dyDescent="0.2">
      <c r="A1320">
        <v>2879</v>
      </c>
      <c r="B1320" s="43">
        <v>72</v>
      </c>
      <c r="C1320" s="43">
        <v>72</v>
      </c>
      <c r="D1320" s="43">
        <v>44</v>
      </c>
      <c r="E1320" s="31">
        <v>0.61099999999999999</v>
      </c>
      <c r="F1320" s="31">
        <v>0.153</v>
      </c>
      <c r="G1320" s="31">
        <v>0.19400000000000001</v>
      </c>
      <c r="H1320" s="31">
        <v>0.40300000000000002</v>
      </c>
      <c r="I1320" s="31">
        <v>0.20799999999999999</v>
      </c>
      <c r="J1320" s="31">
        <v>0.637681159</v>
      </c>
      <c r="K1320" s="31">
        <v>4.2000000000000003E-2</v>
      </c>
      <c r="L1320" s="29">
        <f t="shared" si="20"/>
        <v>2.695198329853862</v>
      </c>
    </row>
    <row r="1321" spans="1:12" x14ac:dyDescent="0.2">
      <c r="A1321">
        <v>3011</v>
      </c>
      <c r="B1321" s="43">
        <v>72</v>
      </c>
      <c r="C1321" s="43">
        <v>72</v>
      </c>
      <c r="D1321" s="43">
        <v>34</v>
      </c>
      <c r="E1321" s="31">
        <v>0.47199999999999998</v>
      </c>
      <c r="F1321" s="31">
        <v>5.6000000000000001E-2</v>
      </c>
      <c r="G1321" s="31">
        <v>0.38900000000000001</v>
      </c>
      <c r="H1321" s="31">
        <v>0.29199999999999998</v>
      </c>
      <c r="I1321" s="31">
        <v>0.18099999999999999</v>
      </c>
      <c r="J1321" s="31">
        <v>0.515151515</v>
      </c>
      <c r="K1321" s="31">
        <v>8.3000000000000004E-2</v>
      </c>
      <c r="L1321" s="29">
        <f t="shared" si="20"/>
        <v>2.6543075245365322</v>
      </c>
    </row>
    <row r="1322" spans="1:12" x14ac:dyDescent="0.2">
      <c r="A1322">
        <v>1963</v>
      </c>
      <c r="B1322" s="43">
        <v>10</v>
      </c>
      <c r="C1322" s="43">
        <v>10</v>
      </c>
      <c r="D1322" s="43">
        <v>4</v>
      </c>
      <c r="E1322" s="31">
        <v>0.4</v>
      </c>
      <c r="F1322" s="31">
        <v>0</v>
      </c>
      <c r="G1322" s="31">
        <v>0</v>
      </c>
      <c r="H1322" s="31">
        <v>0.2</v>
      </c>
      <c r="I1322" s="31">
        <v>0.2</v>
      </c>
      <c r="J1322" s="31">
        <v>1</v>
      </c>
      <c r="K1322" s="31">
        <v>0.6</v>
      </c>
      <c r="L1322" s="29">
        <f t="shared" si="20"/>
        <v>3.5</v>
      </c>
    </row>
    <row r="1323" spans="1:12" x14ac:dyDescent="0.2">
      <c r="A1323">
        <v>2138</v>
      </c>
      <c r="B1323" s="43">
        <v>96</v>
      </c>
      <c r="C1323" s="43">
        <v>96</v>
      </c>
      <c r="D1323" s="43">
        <v>68</v>
      </c>
      <c r="E1323" s="31">
        <v>0.70799999999999996</v>
      </c>
      <c r="F1323" s="31">
        <v>0.104</v>
      </c>
      <c r="G1323" s="31">
        <v>0.13500000000000001</v>
      </c>
      <c r="H1323" s="31">
        <v>0.34399999999999997</v>
      </c>
      <c r="I1323" s="31">
        <v>0.36499999999999999</v>
      </c>
      <c r="J1323" s="31">
        <v>0.74725274699999999</v>
      </c>
      <c r="K1323" s="31">
        <v>5.1999999999999998E-2</v>
      </c>
      <c r="L1323" s="29">
        <f t="shared" si="20"/>
        <v>3.0232067510548526</v>
      </c>
    </row>
    <row r="1324" spans="1:12" x14ac:dyDescent="0.2">
      <c r="A1324">
        <v>3774</v>
      </c>
      <c r="B1324" s="43">
        <v>223</v>
      </c>
      <c r="C1324" s="43">
        <v>223</v>
      </c>
      <c r="D1324" s="43">
        <v>82</v>
      </c>
      <c r="E1324" s="31">
        <v>0.36799999999999999</v>
      </c>
      <c r="F1324" s="31">
        <v>0.39900000000000002</v>
      </c>
      <c r="G1324" s="31">
        <v>0.19700000000000001</v>
      </c>
      <c r="H1324" s="31">
        <v>0.25600000000000001</v>
      </c>
      <c r="I1324" s="31">
        <v>0.112</v>
      </c>
      <c r="J1324" s="31">
        <v>0.38139534899999999</v>
      </c>
      <c r="K1324" s="31">
        <v>3.5999999999999997E-2</v>
      </c>
      <c r="L1324" s="29">
        <f t="shared" si="20"/>
        <v>2.0840248962655603</v>
      </c>
    </row>
    <row r="1325" spans="1:12" x14ac:dyDescent="0.2">
      <c r="A1325">
        <v>2181</v>
      </c>
      <c r="B1325" s="43">
        <v>56</v>
      </c>
      <c r="C1325" s="43">
        <v>56</v>
      </c>
      <c r="D1325" s="43">
        <v>42</v>
      </c>
      <c r="E1325" s="31">
        <v>0.75</v>
      </c>
      <c r="F1325" s="31">
        <v>0.125</v>
      </c>
      <c r="G1325" s="31">
        <v>0.125</v>
      </c>
      <c r="H1325" s="31">
        <v>0.39300000000000002</v>
      </c>
      <c r="I1325" s="31">
        <v>0.35699999999999998</v>
      </c>
      <c r="J1325" s="31">
        <v>0.75</v>
      </c>
      <c r="K1325" s="31">
        <v>0</v>
      </c>
      <c r="L1325" s="29">
        <f t="shared" si="20"/>
        <v>2.9820000000000002</v>
      </c>
    </row>
    <row r="1326" spans="1:12" x14ac:dyDescent="0.2">
      <c r="A1326">
        <v>2730</v>
      </c>
      <c r="B1326" s="43">
        <v>81</v>
      </c>
      <c r="C1326" s="43">
        <v>81</v>
      </c>
      <c r="D1326" s="43">
        <v>46</v>
      </c>
      <c r="E1326" s="31">
        <v>0.56799999999999995</v>
      </c>
      <c r="F1326" s="31">
        <v>0.185</v>
      </c>
      <c r="G1326" s="31">
        <v>0.185</v>
      </c>
      <c r="H1326" s="31">
        <v>0.37</v>
      </c>
      <c r="I1326" s="31">
        <v>0.19800000000000001</v>
      </c>
      <c r="J1326" s="31">
        <v>0.60526315799999997</v>
      </c>
      <c r="K1326" s="31">
        <v>6.2E-2</v>
      </c>
      <c r="L1326" s="29">
        <f t="shared" si="20"/>
        <v>2.6194029850746268</v>
      </c>
    </row>
    <row r="1327" spans="1:12" x14ac:dyDescent="0.2">
      <c r="A1327">
        <v>3717</v>
      </c>
      <c r="B1327" s="43">
        <v>43</v>
      </c>
      <c r="C1327" s="43">
        <v>43</v>
      </c>
      <c r="D1327" s="43">
        <v>34</v>
      </c>
      <c r="E1327" s="31">
        <v>0.79100000000000004</v>
      </c>
      <c r="F1327" s="31">
        <v>7.0000000000000007E-2</v>
      </c>
      <c r="G1327" s="31">
        <v>0.11600000000000001</v>
      </c>
      <c r="H1327" s="31">
        <v>0.372</v>
      </c>
      <c r="I1327" s="31">
        <v>0.41899999999999998</v>
      </c>
      <c r="J1327" s="31">
        <v>0.80952380999999995</v>
      </c>
      <c r="K1327" s="31">
        <v>2.3E-2</v>
      </c>
      <c r="L1327" s="29">
        <f t="shared" si="20"/>
        <v>3.1668372569089054</v>
      </c>
    </row>
    <row r="1328" spans="1:12" x14ac:dyDescent="0.2">
      <c r="A1328">
        <v>2307</v>
      </c>
      <c r="B1328" s="43">
        <v>42</v>
      </c>
      <c r="C1328" s="43">
        <v>42</v>
      </c>
      <c r="D1328" s="43">
        <v>7</v>
      </c>
      <c r="E1328" s="31">
        <v>0.16700000000000001</v>
      </c>
      <c r="F1328" s="31">
        <v>0.40500000000000003</v>
      </c>
      <c r="G1328" s="31">
        <v>0.23799999999999999</v>
      </c>
      <c r="H1328" s="31">
        <v>0.11899999999999999</v>
      </c>
      <c r="I1328" s="31">
        <v>4.8000000000000001E-2</v>
      </c>
      <c r="J1328" s="31">
        <v>0.20588235299999999</v>
      </c>
      <c r="K1328" s="31">
        <v>0.19</v>
      </c>
      <c r="L1328" s="29">
        <f t="shared" si="20"/>
        <v>1.7654320987654319</v>
      </c>
    </row>
    <row r="1329" spans="1:12" x14ac:dyDescent="0.2">
      <c r="A1329">
        <v>2220</v>
      </c>
      <c r="B1329" s="43">
        <v>498</v>
      </c>
      <c r="C1329" s="43">
        <v>498</v>
      </c>
      <c r="D1329" s="43">
        <v>149</v>
      </c>
      <c r="E1329" s="31">
        <v>0.29899999999999999</v>
      </c>
      <c r="F1329" s="31">
        <v>3.7999999999999999E-2</v>
      </c>
      <c r="G1329" s="31">
        <v>5.3999999999999999E-2</v>
      </c>
      <c r="H1329" s="31">
        <v>0.13700000000000001</v>
      </c>
      <c r="I1329" s="31">
        <v>0.16300000000000001</v>
      </c>
      <c r="J1329" s="31">
        <v>0.76410256399999998</v>
      </c>
      <c r="K1329" s="31">
        <v>0.60799999999999998</v>
      </c>
      <c r="L1329" s="29">
        <f t="shared" si="20"/>
        <v>3.0841836734693877</v>
      </c>
    </row>
    <row r="1330" spans="1:12" x14ac:dyDescent="0.2">
      <c r="A1330">
        <v>2070</v>
      </c>
      <c r="B1330" s="43">
        <v>63</v>
      </c>
      <c r="C1330" s="43">
        <v>63</v>
      </c>
      <c r="D1330" s="43">
        <v>33</v>
      </c>
      <c r="E1330" s="31">
        <v>0.52400000000000002</v>
      </c>
      <c r="F1330" s="31">
        <v>0.23799999999999999</v>
      </c>
      <c r="G1330" s="31">
        <v>0.20599999999999999</v>
      </c>
      <c r="H1330" s="31">
        <v>0.28599999999999998</v>
      </c>
      <c r="I1330" s="31">
        <v>0.23799999999999999</v>
      </c>
      <c r="J1330" s="31">
        <v>0.54098360700000003</v>
      </c>
      <c r="K1330" s="31">
        <v>3.2000000000000001E-2</v>
      </c>
      <c r="L1330" s="29">
        <f t="shared" si="20"/>
        <v>2.5413223140495869</v>
      </c>
    </row>
    <row r="1331" spans="1:12" x14ac:dyDescent="0.2">
      <c r="A1331">
        <v>2209</v>
      </c>
      <c r="B1331" s="43">
        <v>111</v>
      </c>
      <c r="C1331" s="43">
        <v>111</v>
      </c>
      <c r="D1331" s="43">
        <v>61</v>
      </c>
      <c r="E1331" s="31">
        <v>0.55000000000000004</v>
      </c>
      <c r="F1331" s="31">
        <v>0.252</v>
      </c>
      <c r="G1331" s="31">
        <v>0.18</v>
      </c>
      <c r="H1331" s="31">
        <v>0.36</v>
      </c>
      <c r="I1331" s="31">
        <v>0.189</v>
      </c>
      <c r="J1331" s="31">
        <v>0.55963302800000003</v>
      </c>
      <c r="K1331" s="31">
        <v>1.7999999999999999E-2</v>
      </c>
      <c r="L1331" s="29">
        <f t="shared" si="20"/>
        <v>2.4928716904276991</v>
      </c>
    </row>
    <row r="1332" spans="1:12" x14ac:dyDescent="0.2">
      <c r="A1332">
        <v>2372</v>
      </c>
      <c r="B1332" s="43">
        <v>91</v>
      </c>
      <c r="C1332" s="43">
        <v>91</v>
      </c>
      <c r="D1332" s="43">
        <v>74</v>
      </c>
      <c r="E1332" s="31">
        <v>0.81299999999999994</v>
      </c>
      <c r="F1332" s="31">
        <v>8.7999999999999995E-2</v>
      </c>
      <c r="G1332" s="31">
        <v>9.9000000000000005E-2</v>
      </c>
      <c r="H1332" s="31">
        <v>0.33</v>
      </c>
      <c r="I1332" s="31">
        <v>0.48399999999999999</v>
      </c>
      <c r="J1332" s="31">
        <v>0.81318681299999995</v>
      </c>
      <c r="K1332" s="31">
        <v>0</v>
      </c>
      <c r="L1332" s="29">
        <f t="shared" si="20"/>
        <v>3.2119999999999997</v>
      </c>
    </row>
    <row r="1333" spans="1:12" x14ac:dyDescent="0.2">
      <c r="A1333">
        <v>5292</v>
      </c>
      <c r="B1333" s="43">
        <v>144</v>
      </c>
      <c r="C1333" s="43">
        <v>144</v>
      </c>
      <c r="D1333" s="43">
        <v>138</v>
      </c>
      <c r="E1333" s="31">
        <v>0.95799999999999996</v>
      </c>
      <c r="F1333" s="31">
        <v>7.0000000000000001E-3</v>
      </c>
      <c r="G1333" s="31">
        <v>2.1000000000000001E-2</v>
      </c>
      <c r="H1333" s="31">
        <v>0.153</v>
      </c>
      <c r="I1333" s="31">
        <v>0.80600000000000005</v>
      </c>
      <c r="J1333" s="31">
        <v>0.97183098599999995</v>
      </c>
      <c r="K1333" s="31">
        <v>1.4E-2</v>
      </c>
      <c r="L1333" s="29">
        <f t="shared" si="20"/>
        <v>3.7849898580121706</v>
      </c>
    </row>
    <row r="1334" spans="1:12" x14ac:dyDescent="0.2">
      <c r="A1334">
        <v>2838</v>
      </c>
      <c r="B1334" s="43">
        <v>135</v>
      </c>
      <c r="C1334" s="43">
        <v>135</v>
      </c>
      <c r="D1334" s="43">
        <v>94</v>
      </c>
      <c r="E1334" s="31">
        <v>0.69599999999999995</v>
      </c>
      <c r="F1334" s="31">
        <v>0.126</v>
      </c>
      <c r="G1334" s="31">
        <v>0.13300000000000001</v>
      </c>
      <c r="H1334" s="31">
        <v>0.38500000000000001</v>
      </c>
      <c r="I1334" s="31">
        <v>0.311</v>
      </c>
      <c r="J1334" s="31">
        <v>0.72868217099999999</v>
      </c>
      <c r="K1334" s="31">
        <v>4.3999999999999997E-2</v>
      </c>
      <c r="L1334" s="29">
        <f t="shared" si="20"/>
        <v>2.9194560669456071</v>
      </c>
    </row>
    <row r="1335" spans="1:12" x14ac:dyDescent="0.2">
      <c r="A1335">
        <v>3096</v>
      </c>
      <c r="B1335" s="43">
        <v>237</v>
      </c>
      <c r="C1335" s="43">
        <v>237</v>
      </c>
      <c r="D1335" s="43">
        <v>43</v>
      </c>
      <c r="E1335" s="31">
        <v>0.18099999999999999</v>
      </c>
      <c r="F1335" s="31">
        <v>0.152</v>
      </c>
      <c r="G1335" s="31">
        <v>0.13100000000000001</v>
      </c>
      <c r="H1335" s="31">
        <v>0.127</v>
      </c>
      <c r="I1335" s="31">
        <v>5.5E-2</v>
      </c>
      <c r="J1335" s="31">
        <v>0.39090909099999999</v>
      </c>
      <c r="K1335" s="31">
        <v>0.53600000000000003</v>
      </c>
      <c r="L1335" s="29">
        <f t="shared" si="20"/>
        <v>2.1875000000000004</v>
      </c>
    </row>
    <row r="1336" spans="1:12" x14ac:dyDescent="0.2">
      <c r="A1336">
        <v>2392</v>
      </c>
      <c r="B1336" s="43">
        <v>213</v>
      </c>
      <c r="C1336" s="43">
        <v>213</v>
      </c>
      <c r="D1336" s="43">
        <v>109</v>
      </c>
      <c r="E1336" s="31">
        <v>0.51200000000000001</v>
      </c>
      <c r="F1336" s="31">
        <v>0.26300000000000001</v>
      </c>
      <c r="G1336" s="31">
        <v>0.127</v>
      </c>
      <c r="H1336" s="31">
        <v>0.34699999999999998</v>
      </c>
      <c r="I1336" s="31">
        <v>0.16400000000000001</v>
      </c>
      <c r="J1336" s="31">
        <v>0.56770833300000001</v>
      </c>
      <c r="K1336" s="31">
        <v>9.9000000000000005E-2</v>
      </c>
      <c r="L1336" s="29">
        <f t="shared" si="20"/>
        <v>2.4572697003329633</v>
      </c>
    </row>
    <row r="1337" spans="1:12" x14ac:dyDescent="0.2">
      <c r="A1337">
        <v>2199</v>
      </c>
      <c r="B1337" s="43">
        <v>63</v>
      </c>
      <c r="C1337" s="43">
        <v>63</v>
      </c>
      <c r="D1337" s="43">
        <v>7</v>
      </c>
      <c r="E1337" s="31">
        <v>0.111</v>
      </c>
      <c r="F1337" s="31">
        <v>0.50800000000000001</v>
      </c>
      <c r="G1337" s="31">
        <v>0.33300000000000002</v>
      </c>
      <c r="H1337" s="31">
        <v>0.111</v>
      </c>
      <c r="I1337" s="31">
        <v>0</v>
      </c>
      <c r="J1337" s="31">
        <v>0.116666667</v>
      </c>
      <c r="K1337" s="31">
        <v>4.8000000000000001E-2</v>
      </c>
      <c r="L1337" s="29">
        <f t="shared" si="20"/>
        <v>1.5829831932773109</v>
      </c>
    </row>
    <row r="1338" spans="1:12" x14ac:dyDescent="0.2">
      <c r="A1338">
        <v>2450</v>
      </c>
      <c r="B1338" s="43">
        <v>61</v>
      </c>
      <c r="C1338" s="43">
        <v>61</v>
      </c>
      <c r="D1338" s="43">
        <v>46</v>
      </c>
      <c r="E1338" s="31">
        <v>0.754</v>
      </c>
      <c r="F1338" s="31">
        <v>8.2000000000000003E-2</v>
      </c>
      <c r="G1338" s="31">
        <v>0.14799999999999999</v>
      </c>
      <c r="H1338" s="31">
        <v>0.32800000000000001</v>
      </c>
      <c r="I1338" s="31">
        <v>0.42599999999999999</v>
      </c>
      <c r="J1338" s="31">
        <v>0.76666666699999997</v>
      </c>
      <c r="K1338" s="31">
        <v>1.6E-2</v>
      </c>
      <c r="L1338" s="29">
        <f t="shared" si="20"/>
        <v>3.1158536585365852</v>
      </c>
    </row>
    <row r="1339" spans="1:12" x14ac:dyDescent="0.2">
      <c r="A1339">
        <v>2839</v>
      </c>
      <c r="B1339" s="43">
        <v>290</v>
      </c>
      <c r="C1339" s="43">
        <v>290</v>
      </c>
      <c r="D1339" s="43">
        <v>104</v>
      </c>
      <c r="E1339" s="31">
        <v>0.35899999999999999</v>
      </c>
      <c r="F1339" s="31">
        <v>0.40300000000000002</v>
      </c>
      <c r="G1339" s="31">
        <v>0.19</v>
      </c>
      <c r="H1339" s="31">
        <v>0.23799999999999999</v>
      </c>
      <c r="I1339" s="31">
        <v>0.121</v>
      </c>
      <c r="J1339" s="31">
        <v>0.37681159400000003</v>
      </c>
      <c r="K1339" s="31">
        <v>4.8000000000000001E-2</v>
      </c>
      <c r="L1339" s="29">
        <f t="shared" si="20"/>
        <v>2.0808823529411766</v>
      </c>
    </row>
    <row r="1340" spans="1:12" x14ac:dyDescent="0.2">
      <c r="A1340">
        <v>3803</v>
      </c>
      <c r="B1340" s="43">
        <v>50</v>
      </c>
      <c r="C1340" s="43">
        <v>50</v>
      </c>
      <c r="D1340" s="43">
        <v>21</v>
      </c>
      <c r="E1340" s="31">
        <v>0.42</v>
      </c>
      <c r="F1340" s="31">
        <v>0.2</v>
      </c>
      <c r="G1340" s="31">
        <v>0.38</v>
      </c>
      <c r="H1340" s="31">
        <v>0.34</v>
      </c>
      <c r="I1340" s="31">
        <v>0.08</v>
      </c>
      <c r="J1340" s="31">
        <v>0.42</v>
      </c>
      <c r="K1340" s="31">
        <v>0</v>
      </c>
      <c r="L1340" s="29">
        <f t="shared" si="20"/>
        <v>2.2999999999999998</v>
      </c>
    </row>
    <row r="1341" spans="1:12" x14ac:dyDescent="0.2">
      <c r="A1341">
        <v>2321</v>
      </c>
      <c r="B1341" s="43">
        <v>34</v>
      </c>
      <c r="C1341" s="43">
        <v>34</v>
      </c>
      <c r="D1341" s="43">
        <v>13</v>
      </c>
      <c r="E1341" s="31">
        <v>0.38200000000000001</v>
      </c>
      <c r="F1341" s="31">
        <v>0.29399999999999998</v>
      </c>
      <c r="G1341" s="31">
        <v>0.29399999999999998</v>
      </c>
      <c r="H1341" s="31">
        <v>0.35299999999999998</v>
      </c>
      <c r="I1341" s="31">
        <v>2.9000000000000001E-2</v>
      </c>
      <c r="J1341" s="31">
        <v>0.393939394</v>
      </c>
      <c r="K1341" s="31">
        <v>2.9000000000000001E-2</v>
      </c>
      <c r="L1341" s="29">
        <f t="shared" si="20"/>
        <v>2.1184346035015449</v>
      </c>
    </row>
    <row r="1342" spans="1:12" x14ac:dyDescent="0.2">
      <c r="A1342">
        <v>2729</v>
      </c>
      <c r="B1342" s="43">
        <v>340</v>
      </c>
      <c r="C1342" s="43">
        <v>340</v>
      </c>
      <c r="D1342" s="43">
        <v>253</v>
      </c>
      <c r="E1342" s="31">
        <v>0.74399999999999999</v>
      </c>
      <c r="F1342" s="31">
        <v>8.7999999999999995E-2</v>
      </c>
      <c r="G1342" s="31">
        <v>0.11799999999999999</v>
      </c>
      <c r="H1342" s="31">
        <v>0.34399999999999997</v>
      </c>
      <c r="I1342" s="31">
        <v>0.4</v>
      </c>
      <c r="J1342" s="31">
        <v>0.78328173400000001</v>
      </c>
      <c r="K1342" s="31">
        <v>0.05</v>
      </c>
      <c r="L1342" s="29">
        <f t="shared" si="20"/>
        <v>3.1115789473684212</v>
      </c>
    </row>
    <row r="1343" spans="1:12" x14ac:dyDescent="0.2">
      <c r="A1343">
        <v>5485</v>
      </c>
      <c r="B1343" s="43">
        <v>133</v>
      </c>
      <c r="C1343" s="43">
        <v>133</v>
      </c>
      <c r="D1343" s="43">
        <v>68</v>
      </c>
      <c r="E1343" s="31">
        <v>0.51100000000000001</v>
      </c>
      <c r="F1343" s="31">
        <v>0.24099999999999999</v>
      </c>
      <c r="G1343" s="31">
        <v>0.218</v>
      </c>
      <c r="H1343" s="31">
        <v>0.28599999999999998</v>
      </c>
      <c r="I1343" s="31">
        <v>0.22600000000000001</v>
      </c>
      <c r="J1343" s="31">
        <v>0.52713178299999996</v>
      </c>
      <c r="K1343" s="31">
        <v>0.03</v>
      </c>
      <c r="L1343" s="29">
        <f t="shared" si="20"/>
        <v>2.5144329896907216</v>
      </c>
    </row>
    <row r="1344" spans="1:12" x14ac:dyDescent="0.2">
      <c r="A1344">
        <v>2118</v>
      </c>
      <c r="B1344" s="43">
        <v>51</v>
      </c>
      <c r="C1344" s="43">
        <v>51</v>
      </c>
      <c r="D1344" s="43">
        <v>6</v>
      </c>
      <c r="E1344" s="31">
        <v>0.11799999999999999</v>
      </c>
      <c r="F1344" s="31">
        <v>0.68600000000000005</v>
      </c>
      <c r="G1344" s="31">
        <v>0.19600000000000001</v>
      </c>
      <c r="H1344" s="31">
        <v>9.8000000000000004E-2</v>
      </c>
      <c r="I1344" s="31">
        <v>0.02</v>
      </c>
      <c r="J1344" s="31">
        <v>0.117647059</v>
      </c>
      <c r="K1344" s="31">
        <v>0</v>
      </c>
      <c r="L1344" s="29">
        <f t="shared" si="20"/>
        <v>1.4520000000000002</v>
      </c>
    </row>
    <row r="1345" spans="1:12" x14ac:dyDescent="0.2">
      <c r="A1345">
        <v>3518</v>
      </c>
      <c r="B1345" s="43">
        <v>99</v>
      </c>
      <c r="C1345" s="43">
        <v>99</v>
      </c>
      <c r="D1345" s="43">
        <v>82</v>
      </c>
      <c r="E1345" s="31">
        <v>0.82799999999999996</v>
      </c>
      <c r="F1345" s="31">
        <v>0.10100000000000001</v>
      </c>
      <c r="G1345" s="31">
        <v>6.0999999999999999E-2</v>
      </c>
      <c r="H1345" s="31">
        <v>0.27300000000000002</v>
      </c>
      <c r="I1345" s="31">
        <v>0.55600000000000005</v>
      </c>
      <c r="J1345" s="31">
        <v>0.836734694</v>
      </c>
      <c r="K1345" s="31">
        <v>0.01</v>
      </c>
      <c r="L1345" s="29">
        <f t="shared" si="20"/>
        <v>3.2989898989898991</v>
      </c>
    </row>
    <row r="1346" spans="1:12" x14ac:dyDescent="0.2">
      <c r="A1346">
        <v>2182</v>
      </c>
      <c r="B1346" s="43">
        <v>259</v>
      </c>
      <c r="C1346" s="43">
        <v>259</v>
      </c>
      <c r="D1346" s="43">
        <v>124</v>
      </c>
      <c r="E1346" s="31">
        <v>0.47899999999999998</v>
      </c>
      <c r="F1346" s="31">
        <v>0.23599999999999999</v>
      </c>
      <c r="G1346" s="31">
        <v>0.14699999999999999</v>
      </c>
      <c r="H1346" s="31">
        <v>0.32800000000000001</v>
      </c>
      <c r="I1346" s="31">
        <v>0.151</v>
      </c>
      <c r="J1346" s="31">
        <v>0.55605381200000004</v>
      </c>
      <c r="K1346" s="31">
        <v>0.13900000000000001</v>
      </c>
      <c r="L1346" s="29">
        <f t="shared" si="20"/>
        <v>2.4599303135888499</v>
      </c>
    </row>
    <row r="1347" spans="1:12" x14ac:dyDescent="0.2">
      <c r="A1347">
        <v>2090</v>
      </c>
      <c r="B1347" s="43">
        <v>88</v>
      </c>
      <c r="C1347" s="43">
        <v>88</v>
      </c>
      <c r="D1347" s="43">
        <v>79</v>
      </c>
      <c r="E1347" s="31">
        <v>0.89800000000000002</v>
      </c>
      <c r="F1347" s="31">
        <v>3.4000000000000002E-2</v>
      </c>
      <c r="G1347" s="31">
        <v>6.8000000000000005E-2</v>
      </c>
      <c r="H1347" s="31">
        <v>0.29499999999999998</v>
      </c>
      <c r="I1347" s="31">
        <v>0.60199999999999998</v>
      </c>
      <c r="J1347" s="31">
        <v>0.89772727299999999</v>
      </c>
      <c r="K1347" s="31">
        <v>0</v>
      </c>
      <c r="L1347" s="29">
        <f t="shared" ref="L1347:L1410" si="21">(F1347+2*G1347+3*H1347+4*I1347)/(1-K1347)</f>
        <v>3.4630000000000001</v>
      </c>
    </row>
    <row r="1348" spans="1:12" x14ac:dyDescent="0.2">
      <c r="A1348">
        <v>2306</v>
      </c>
      <c r="B1348" s="43">
        <v>441</v>
      </c>
      <c r="C1348" s="43">
        <v>442</v>
      </c>
      <c r="D1348" s="43">
        <v>123</v>
      </c>
      <c r="E1348" s="31">
        <v>0.27800000000000002</v>
      </c>
      <c r="F1348" s="31">
        <v>7.9000000000000001E-2</v>
      </c>
      <c r="G1348" s="31">
        <v>0.05</v>
      </c>
      <c r="H1348" s="31">
        <v>9.5000000000000001E-2</v>
      </c>
      <c r="I1348" s="31">
        <v>0.18099999999999999</v>
      </c>
      <c r="J1348" s="31">
        <v>0.68156424599999998</v>
      </c>
      <c r="K1348" s="31">
        <v>0.59399999999999997</v>
      </c>
      <c r="L1348" s="29">
        <f t="shared" si="21"/>
        <v>2.9261083743842362</v>
      </c>
    </row>
    <row r="1349" spans="1:12" x14ac:dyDescent="0.2">
      <c r="A1349">
        <v>2139</v>
      </c>
      <c r="B1349" s="43">
        <v>55</v>
      </c>
      <c r="C1349" s="43">
        <v>55</v>
      </c>
      <c r="D1349" s="43">
        <v>36</v>
      </c>
      <c r="E1349" s="31">
        <v>0.65500000000000003</v>
      </c>
      <c r="F1349" s="31">
        <v>9.0999999999999998E-2</v>
      </c>
      <c r="G1349" s="31">
        <v>0.255</v>
      </c>
      <c r="H1349" s="31">
        <v>0.34499999999999997</v>
      </c>
      <c r="I1349" s="31">
        <v>0.309</v>
      </c>
      <c r="J1349" s="31">
        <v>0.65454545500000005</v>
      </c>
      <c r="K1349" s="31">
        <v>0</v>
      </c>
      <c r="L1349" s="29">
        <f t="shared" si="21"/>
        <v>2.8719999999999999</v>
      </c>
    </row>
    <row r="1350" spans="1:12" x14ac:dyDescent="0.2">
      <c r="A1350">
        <v>3429</v>
      </c>
      <c r="B1350" s="43">
        <v>111</v>
      </c>
      <c r="C1350" s="43">
        <v>111</v>
      </c>
      <c r="D1350" s="43">
        <v>87</v>
      </c>
      <c r="E1350" s="31">
        <v>0.78400000000000003</v>
      </c>
      <c r="F1350" s="31">
        <v>4.4999999999999998E-2</v>
      </c>
      <c r="G1350" s="31">
        <v>0.153</v>
      </c>
      <c r="H1350" s="31">
        <v>0.36899999999999999</v>
      </c>
      <c r="I1350" s="31">
        <v>0.41399999999999998</v>
      </c>
      <c r="J1350" s="31">
        <v>0.798165138</v>
      </c>
      <c r="K1350" s="31">
        <v>1.7999999999999999E-2</v>
      </c>
      <c r="L1350" s="29">
        <f t="shared" si="21"/>
        <v>3.1710794297352343</v>
      </c>
    </row>
    <row r="1351" spans="1:12" x14ac:dyDescent="0.2">
      <c r="A1351">
        <v>3378</v>
      </c>
      <c r="B1351" s="43">
        <v>44</v>
      </c>
      <c r="C1351" s="43">
        <v>44</v>
      </c>
      <c r="D1351" s="43">
        <v>20</v>
      </c>
      <c r="E1351" s="31">
        <v>0.45500000000000002</v>
      </c>
      <c r="F1351" s="31">
        <v>0.34100000000000003</v>
      </c>
      <c r="G1351" s="31">
        <v>0.182</v>
      </c>
      <c r="H1351" s="31">
        <v>0.22700000000000001</v>
      </c>
      <c r="I1351" s="31">
        <v>0.22700000000000001</v>
      </c>
      <c r="J1351" s="31">
        <v>0.46511627900000002</v>
      </c>
      <c r="K1351" s="31">
        <v>2.3E-2</v>
      </c>
      <c r="L1351" s="29">
        <f t="shared" si="21"/>
        <v>2.3480040941658138</v>
      </c>
    </row>
    <row r="1352" spans="1:12" x14ac:dyDescent="0.2">
      <c r="A1352">
        <v>2061</v>
      </c>
      <c r="B1352" s="43">
        <v>51</v>
      </c>
      <c r="C1352" s="43">
        <v>51</v>
      </c>
      <c r="D1352" s="43">
        <v>38</v>
      </c>
      <c r="E1352" s="31">
        <v>0.745</v>
      </c>
      <c r="F1352" s="31">
        <v>5.8999999999999997E-2</v>
      </c>
      <c r="G1352" s="31">
        <v>0.17599999999999999</v>
      </c>
      <c r="H1352" s="31">
        <v>0.45100000000000001</v>
      </c>
      <c r="I1352" s="31">
        <v>0.29399999999999998</v>
      </c>
      <c r="J1352" s="31">
        <v>0.76</v>
      </c>
      <c r="K1352" s="31">
        <v>0.02</v>
      </c>
      <c r="L1352" s="29">
        <f t="shared" si="21"/>
        <v>3</v>
      </c>
    </row>
    <row r="1353" spans="1:12" x14ac:dyDescent="0.2">
      <c r="A1353">
        <v>2123</v>
      </c>
      <c r="B1353" s="43">
        <v>51</v>
      </c>
      <c r="C1353" s="43">
        <v>51</v>
      </c>
      <c r="D1353" s="43">
        <v>42</v>
      </c>
      <c r="E1353" s="31">
        <v>0.82399999999999995</v>
      </c>
      <c r="F1353" s="31">
        <v>5.8999999999999997E-2</v>
      </c>
      <c r="G1353" s="31">
        <v>0.11799999999999999</v>
      </c>
      <c r="H1353" s="31">
        <v>0.43099999999999999</v>
      </c>
      <c r="I1353" s="31">
        <v>0.39200000000000002</v>
      </c>
      <c r="J1353" s="31">
        <v>0.82352941199999996</v>
      </c>
      <c r="K1353" s="31">
        <v>0</v>
      </c>
      <c r="L1353" s="29">
        <f t="shared" si="21"/>
        <v>3.1559999999999997</v>
      </c>
    </row>
    <row r="1354" spans="1:12" x14ac:dyDescent="0.2">
      <c r="A1354">
        <v>2371</v>
      </c>
      <c r="B1354" s="43">
        <v>340</v>
      </c>
      <c r="C1354" s="43">
        <v>340</v>
      </c>
      <c r="D1354" s="43">
        <v>275</v>
      </c>
      <c r="E1354" s="31">
        <v>0.80900000000000005</v>
      </c>
      <c r="F1354" s="31">
        <v>7.9000000000000001E-2</v>
      </c>
      <c r="G1354" s="31">
        <v>6.8000000000000005E-2</v>
      </c>
      <c r="H1354" s="31">
        <v>0.25900000000000001</v>
      </c>
      <c r="I1354" s="31">
        <v>0.55000000000000004</v>
      </c>
      <c r="J1354" s="31">
        <v>0.84615384599999999</v>
      </c>
      <c r="K1354" s="31">
        <v>4.3999999999999997E-2</v>
      </c>
      <c r="L1354" s="29">
        <f t="shared" si="21"/>
        <v>3.3389121338912138</v>
      </c>
    </row>
    <row r="1355" spans="1:12" x14ac:dyDescent="0.2">
      <c r="A1355">
        <v>4248</v>
      </c>
      <c r="B1355" s="43">
        <v>52</v>
      </c>
      <c r="C1355" s="43">
        <v>52</v>
      </c>
      <c r="D1355" s="43">
        <v>34</v>
      </c>
      <c r="E1355" s="31">
        <v>0.65400000000000003</v>
      </c>
      <c r="F1355" s="31">
        <v>0.23100000000000001</v>
      </c>
      <c r="G1355" s="31">
        <v>0.115</v>
      </c>
      <c r="H1355" s="31">
        <v>0.32700000000000001</v>
      </c>
      <c r="I1355" s="31">
        <v>0.32700000000000001</v>
      </c>
      <c r="J1355" s="31">
        <v>0.65384615400000001</v>
      </c>
      <c r="K1355" s="31">
        <v>0</v>
      </c>
      <c r="L1355" s="29">
        <f t="shared" si="21"/>
        <v>2.75</v>
      </c>
    </row>
    <row r="1356" spans="1:12" x14ac:dyDescent="0.2">
      <c r="A1356">
        <v>5175</v>
      </c>
      <c r="B1356" s="43">
        <v>166</v>
      </c>
      <c r="C1356" s="43">
        <v>166</v>
      </c>
      <c r="D1356" s="43">
        <v>121</v>
      </c>
      <c r="E1356" s="31">
        <v>0.72899999999999998</v>
      </c>
      <c r="F1356" s="31">
        <v>8.4000000000000005E-2</v>
      </c>
      <c r="G1356" s="31">
        <v>0.151</v>
      </c>
      <c r="H1356" s="31">
        <v>0.22900000000000001</v>
      </c>
      <c r="I1356" s="31">
        <v>0.5</v>
      </c>
      <c r="J1356" s="31">
        <v>0.75624999999999998</v>
      </c>
      <c r="K1356" s="31">
        <v>3.5999999999999997E-2</v>
      </c>
      <c r="L1356" s="29">
        <f t="shared" si="21"/>
        <v>3.1877593360995853</v>
      </c>
    </row>
    <row r="1357" spans="1:12" x14ac:dyDescent="0.2">
      <c r="A1357">
        <v>2269</v>
      </c>
      <c r="B1357" s="43">
        <v>52</v>
      </c>
      <c r="C1357" s="43">
        <v>52</v>
      </c>
      <c r="D1357" s="43">
        <v>18</v>
      </c>
      <c r="E1357" s="31">
        <v>0.34599999999999997</v>
      </c>
      <c r="F1357" s="31">
        <v>0.36499999999999999</v>
      </c>
      <c r="G1357" s="31">
        <v>0.23100000000000001</v>
      </c>
      <c r="H1357" s="31">
        <v>0.26900000000000002</v>
      </c>
      <c r="I1357" s="31">
        <v>7.6999999999999999E-2</v>
      </c>
      <c r="J1357" s="31">
        <v>0.36734693899999998</v>
      </c>
      <c r="K1357" s="31">
        <v>5.8000000000000003E-2</v>
      </c>
      <c r="L1357" s="29">
        <f t="shared" si="21"/>
        <v>2.061571125265393</v>
      </c>
    </row>
    <row r="1358" spans="1:12" x14ac:dyDescent="0.2">
      <c r="A1358">
        <v>3276</v>
      </c>
      <c r="B1358" s="43">
        <v>344</v>
      </c>
      <c r="C1358" s="43">
        <v>344</v>
      </c>
      <c r="D1358" s="43">
        <v>53</v>
      </c>
      <c r="E1358" s="31">
        <v>0.154</v>
      </c>
      <c r="F1358" s="31">
        <v>4.3999999999999997E-2</v>
      </c>
      <c r="G1358" s="31">
        <v>3.5000000000000003E-2</v>
      </c>
      <c r="H1358" s="31">
        <v>6.4000000000000001E-2</v>
      </c>
      <c r="I1358" s="31">
        <v>0.09</v>
      </c>
      <c r="J1358" s="31">
        <v>0.66249999999999998</v>
      </c>
      <c r="K1358" s="31">
        <v>0.76700000000000002</v>
      </c>
      <c r="L1358" s="29">
        <f t="shared" si="21"/>
        <v>2.8583690987124464</v>
      </c>
    </row>
    <row r="1359" spans="1:12" x14ac:dyDescent="0.2">
      <c r="A1359">
        <v>1635</v>
      </c>
      <c r="B1359" s="43">
        <v>129</v>
      </c>
      <c r="C1359" s="43">
        <v>129</v>
      </c>
      <c r="D1359" s="43">
        <v>5</v>
      </c>
      <c r="E1359" s="31">
        <v>3.9E-2</v>
      </c>
      <c r="F1359" s="31">
        <v>0.27100000000000002</v>
      </c>
      <c r="G1359" s="31">
        <v>0.109</v>
      </c>
      <c r="H1359" s="31">
        <v>3.1E-2</v>
      </c>
      <c r="I1359" s="31">
        <v>8.0000000000000002E-3</v>
      </c>
      <c r="J1359" s="31">
        <v>9.2592593000000001E-2</v>
      </c>
      <c r="K1359" s="31">
        <v>0.58099999999999996</v>
      </c>
      <c r="L1359" s="29">
        <f t="shared" si="21"/>
        <v>1.4653937947494031</v>
      </c>
    </row>
    <row r="1360" spans="1:12" x14ac:dyDescent="0.2">
      <c r="A1360">
        <v>5351</v>
      </c>
      <c r="B1360" s="43">
        <v>304</v>
      </c>
      <c r="C1360" s="43">
        <v>304</v>
      </c>
      <c r="D1360" s="43">
        <v>223</v>
      </c>
      <c r="E1360" s="31">
        <v>0.73399999999999999</v>
      </c>
      <c r="F1360" s="31">
        <v>9.9000000000000005E-2</v>
      </c>
      <c r="G1360" s="31">
        <v>0.125</v>
      </c>
      <c r="H1360" s="31">
        <v>0.20100000000000001</v>
      </c>
      <c r="I1360" s="31">
        <v>0.53300000000000003</v>
      </c>
      <c r="J1360" s="31">
        <v>0.76632302399999996</v>
      </c>
      <c r="K1360" s="31">
        <v>4.2999999999999997E-2</v>
      </c>
      <c r="L1360" s="29">
        <f t="shared" si="21"/>
        <v>3.2225705329153609</v>
      </c>
    </row>
    <row r="1361" spans="1:12" x14ac:dyDescent="0.2">
      <c r="A1361">
        <v>2063</v>
      </c>
      <c r="B1361" s="43">
        <v>71</v>
      </c>
      <c r="C1361" s="43">
        <v>71</v>
      </c>
      <c r="D1361" s="43">
        <v>54</v>
      </c>
      <c r="E1361" s="31">
        <v>0.76100000000000001</v>
      </c>
      <c r="F1361" s="31">
        <v>8.5000000000000006E-2</v>
      </c>
      <c r="G1361" s="31">
        <v>0.155</v>
      </c>
      <c r="H1361" s="31">
        <v>0.38</v>
      </c>
      <c r="I1361" s="31">
        <v>0.38</v>
      </c>
      <c r="J1361" s="31">
        <v>0.76056338000000001</v>
      </c>
      <c r="K1361" s="31">
        <v>0</v>
      </c>
      <c r="L1361" s="29">
        <f t="shared" si="21"/>
        <v>3.0550000000000002</v>
      </c>
    </row>
    <row r="1362" spans="1:12" x14ac:dyDescent="0.2">
      <c r="A1362">
        <v>2143</v>
      </c>
      <c r="B1362" s="43">
        <v>53</v>
      </c>
      <c r="C1362" s="43">
        <v>53</v>
      </c>
      <c r="D1362" s="43">
        <v>18</v>
      </c>
      <c r="E1362" s="31">
        <v>0.34</v>
      </c>
      <c r="F1362" s="31">
        <v>0.35799999999999998</v>
      </c>
      <c r="G1362" s="31">
        <v>0.28299999999999997</v>
      </c>
      <c r="H1362" s="31">
        <v>0.20799999999999999</v>
      </c>
      <c r="I1362" s="31">
        <v>0.13200000000000001</v>
      </c>
      <c r="J1362" s="31">
        <v>0.34615384599999999</v>
      </c>
      <c r="K1362" s="31">
        <v>1.9E-2</v>
      </c>
      <c r="L1362" s="29">
        <f t="shared" si="21"/>
        <v>2.1162079510703364</v>
      </c>
    </row>
    <row r="1363" spans="1:12" x14ac:dyDescent="0.2">
      <c r="A1363">
        <v>2975</v>
      </c>
      <c r="B1363" s="43">
        <v>52</v>
      </c>
      <c r="C1363" s="43">
        <v>52</v>
      </c>
      <c r="D1363" s="43">
        <v>35</v>
      </c>
      <c r="E1363" s="31">
        <v>0.67300000000000004</v>
      </c>
      <c r="F1363" s="31">
        <v>5.8000000000000003E-2</v>
      </c>
      <c r="G1363" s="31">
        <v>0.23100000000000001</v>
      </c>
      <c r="H1363" s="31">
        <v>0.32700000000000001</v>
      </c>
      <c r="I1363" s="31">
        <v>0.34599999999999997</v>
      </c>
      <c r="J1363" s="31">
        <v>0.7</v>
      </c>
      <c r="K1363" s="31">
        <v>3.7999999999999999E-2</v>
      </c>
      <c r="L1363" s="29">
        <f t="shared" si="21"/>
        <v>2.998960498960499</v>
      </c>
    </row>
    <row r="1364" spans="1:12" x14ac:dyDescent="0.2">
      <c r="A1364">
        <v>2081</v>
      </c>
      <c r="B1364" s="43">
        <v>73</v>
      </c>
      <c r="C1364" s="43">
        <v>73</v>
      </c>
      <c r="D1364" s="43">
        <v>60</v>
      </c>
      <c r="E1364" s="31">
        <v>0.82199999999999995</v>
      </c>
      <c r="F1364" s="31">
        <v>2.7E-2</v>
      </c>
      <c r="G1364" s="31">
        <v>8.2000000000000003E-2</v>
      </c>
      <c r="H1364" s="31">
        <v>0.42499999999999999</v>
      </c>
      <c r="I1364" s="31">
        <v>0.39700000000000002</v>
      </c>
      <c r="J1364" s="31">
        <v>0.88235294099999995</v>
      </c>
      <c r="K1364" s="31">
        <v>6.8000000000000005E-2</v>
      </c>
      <c r="L1364" s="29">
        <f t="shared" si="21"/>
        <v>3.2768240343347643</v>
      </c>
    </row>
    <row r="1365" spans="1:12" x14ac:dyDescent="0.2">
      <c r="A1365">
        <v>3478</v>
      </c>
      <c r="B1365" s="43">
        <v>59</v>
      </c>
      <c r="C1365" s="43">
        <v>59</v>
      </c>
      <c r="D1365" s="43">
        <v>26</v>
      </c>
      <c r="E1365" s="31">
        <v>0.441</v>
      </c>
      <c r="F1365" s="31">
        <v>0.27100000000000002</v>
      </c>
      <c r="G1365" s="31">
        <v>0.27100000000000002</v>
      </c>
      <c r="H1365" s="31">
        <v>0.27100000000000002</v>
      </c>
      <c r="I1365" s="31">
        <v>0.16900000000000001</v>
      </c>
      <c r="J1365" s="31">
        <v>0.44827586200000002</v>
      </c>
      <c r="K1365" s="31">
        <v>1.7000000000000001E-2</v>
      </c>
      <c r="L1365" s="29">
        <f t="shared" si="21"/>
        <v>2.3418107833163786</v>
      </c>
    </row>
    <row r="1366" spans="1:12" x14ac:dyDescent="0.2">
      <c r="A1366">
        <v>2733</v>
      </c>
      <c r="B1366" s="43">
        <v>75</v>
      </c>
      <c r="C1366" s="43">
        <v>75</v>
      </c>
      <c r="D1366" s="43">
        <v>53</v>
      </c>
      <c r="E1366" s="31">
        <v>0.70699999999999996</v>
      </c>
      <c r="F1366" s="31">
        <v>0.107</v>
      </c>
      <c r="G1366" s="31">
        <v>0.187</v>
      </c>
      <c r="H1366" s="31">
        <v>0.26700000000000002</v>
      </c>
      <c r="I1366" s="31">
        <v>0.44</v>
      </c>
      <c r="J1366" s="31">
        <v>0.70666666700000003</v>
      </c>
      <c r="K1366" s="31">
        <v>0</v>
      </c>
      <c r="L1366" s="29">
        <f t="shared" si="21"/>
        <v>3.0419999999999998</v>
      </c>
    </row>
    <row r="1367" spans="1:12" x14ac:dyDescent="0.2">
      <c r="A1367">
        <v>2437</v>
      </c>
      <c r="B1367" s="43">
        <v>54</v>
      </c>
      <c r="C1367" s="43">
        <v>54</v>
      </c>
      <c r="D1367" s="43">
        <v>39</v>
      </c>
      <c r="E1367" s="31">
        <v>0.72199999999999998</v>
      </c>
      <c r="F1367" s="31">
        <v>7.3999999999999996E-2</v>
      </c>
      <c r="G1367" s="31">
        <v>0.20399999999999999</v>
      </c>
      <c r="H1367" s="31">
        <v>0.42599999999999999</v>
      </c>
      <c r="I1367" s="31">
        <v>0.29599999999999999</v>
      </c>
      <c r="J1367" s="31">
        <v>0.72222222199999997</v>
      </c>
      <c r="K1367" s="31">
        <v>0</v>
      </c>
      <c r="L1367" s="29">
        <f t="shared" si="21"/>
        <v>2.944</v>
      </c>
    </row>
    <row r="1368" spans="1:12" x14ac:dyDescent="0.2">
      <c r="A1368">
        <v>2183</v>
      </c>
      <c r="B1368" s="43">
        <v>61</v>
      </c>
      <c r="C1368" s="43">
        <v>61</v>
      </c>
      <c r="D1368" s="43">
        <v>51</v>
      </c>
      <c r="E1368" s="31">
        <v>0.83599999999999997</v>
      </c>
      <c r="F1368" s="31">
        <v>9.8000000000000004E-2</v>
      </c>
      <c r="G1368" s="31">
        <v>6.6000000000000003E-2</v>
      </c>
      <c r="H1368" s="31">
        <v>0.377</v>
      </c>
      <c r="I1368" s="31">
        <v>0.45900000000000002</v>
      </c>
      <c r="J1368" s="31">
        <v>0.83606557400000003</v>
      </c>
      <c r="K1368" s="31">
        <v>0</v>
      </c>
      <c r="L1368" s="29">
        <f t="shared" si="21"/>
        <v>3.1970000000000001</v>
      </c>
    </row>
    <row r="1369" spans="1:12" x14ac:dyDescent="0.2">
      <c r="A1369">
        <v>2121</v>
      </c>
      <c r="B1369" s="43">
        <v>68</v>
      </c>
      <c r="C1369" s="43">
        <v>68</v>
      </c>
      <c r="D1369" s="43">
        <v>26</v>
      </c>
      <c r="E1369" s="31">
        <v>0.38200000000000001</v>
      </c>
      <c r="F1369" s="31">
        <v>0.39700000000000002</v>
      </c>
      <c r="G1369" s="31">
        <v>0.17599999999999999</v>
      </c>
      <c r="H1369" s="31">
        <v>0.23499999999999999</v>
      </c>
      <c r="I1369" s="31">
        <v>0.14699999999999999</v>
      </c>
      <c r="J1369" s="31">
        <v>0.4</v>
      </c>
      <c r="K1369" s="31">
        <v>4.3999999999999997E-2</v>
      </c>
      <c r="L1369" s="29">
        <f t="shared" si="21"/>
        <v>2.1359832635983262</v>
      </c>
    </row>
    <row r="1370" spans="1:12" x14ac:dyDescent="0.2">
      <c r="A1370">
        <v>3874</v>
      </c>
      <c r="B1370" s="43">
        <v>26</v>
      </c>
      <c r="C1370" s="43">
        <v>26</v>
      </c>
      <c r="D1370" s="43">
        <v>13</v>
      </c>
      <c r="E1370" s="31">
        <v>0.5</v>
      </c>
      <c r="F1370" s="31">
        <v>0.26900000000000002</v>
      </c>
      <c r="G1370" s="31">
        <v>0.154</v>
      </c>
      <c r="H1370" s="31">
        <v>0.26900000000000002</v>
      </c>
      <c r="I1370" s="31">
        <v>0.23100000000000001</v>
      </c>
      <c r="J1370" s="31">
        <v>0.54166666699999999</v>
      </c>
      <c r="K1370" s="31">
        <v>7.6999999999999999E-2</v>
      </c>
      <c r="L1370" s="29">
        <f t="shared" si="21"/>
        <v>2.5005417118093169</v>
      </c>
    </row>
    <row r="1371" spans="1:12" x14ac:dyDescent="0.2">
      <c r="A1371">
        <v>5276</v>
      </c>
      <c r="B1371" s="43">
        <v>135</v>
      </c>
      <c r="C1371" s="43">
        <v>135</v>
      </c>
      <c r="D1371" s="43">
        <v>77</v>
      </c>
      <c r="E1371" s="31">
        <v>0.56999999999999995</v>
      </c>
      <c r="F1371" s="31">
        <v>0.156</v>
      </c>
      <c r="G1371" s="31">
        <v>0.17799999999999999</v>
      </c>
      <c r="H1371" s="31">
        <v>0.28100000000000003</v>
      </c>
      <c r="I1371" s="31">
        <v>0.28899999999999998</v>
      </c>
      <c r="J1371" s="31">
        <v>0.63114754100000003</v>
      </c>
      <c r="K1371" s="31">
        <v>9.6000000000000002E-2</v>
      </c>
      <c r="L1371" s="29">
        <f t="shared" si="21"/>
        <v>2.7776548672566372</v>
      </c>
    </row>
    <row r="1372" spans="1:12" x14ac:dyDescent="0.2">
      <c r="A1372">
        <v>3714</v>
      </c>
      <c r="B1372" s="43">
        <v>33</v>
      </c>
      <c r="C1372" s="43">
        <v>33</v>
      </c>
      <c r="D1372" s="43">
        <v>17</v>
      </c>
      <c r="E1372" s="31">
        <v>0.51500000000000001</v>
      </c>
      <c r="F1372" s="31">
        <v>9.0999999999999998E-2</v>
      </c>
      <c r="G1372" s="31">
        <v>0.182</v>
      </c>
      <c r="H1372" s="31">
        <v>0.42399999999999999</v>
      </c>
      <c r="I1372" s="31">
        <v>9.0999999999999998E-2</v>
      </c>
      <c r="J1372" s="31">
        <v>0.65384615400000001</v>
      </c>
      <c r="K1372" s="31">
        <v>0.21199999999999999</v>
      </c>
      <c r="L1372" s="29">
        <f t="shared" si="21"/>
        <v>2.6535532994923852</v>
      </c>
    </row>
    <row r="1373" spans="1:12" x14ac:dyDescent="0.2">
      <c r="A1373">
        <v>2462</v>
      </c>
      <c r="B1373" s="43">
        <v>69</v>
      </c>
      <c r="C1373" s="43">
        <v>69</v>
      </c>
      <c r="D1373" s="43">
        <v>51</v>
      </c>
      <c r="E1373" s="31">
        <v>0.73899999999999999</v>
      </c>
      <c r="F1373" s="31">
        <v>7.1999999999999995E-2</v>
      </c>
      <c r="G1373" s="31">
        <v>0.188</v>
      </c>
      <c r="H1373" s="31">
        <v>0.27500000000000002</v>
      </c>
      <c r="I1373" s="31">
        <v>0.46400000000000002</v>
      </c>
      <c r="J1373" s="31">
        <v>0.73913043499999997</v>
      </c>
      <c r="K1373" s="31">
        <v>0</v>
      </c>
      <c r="L1373" s="29">
        <f t="shared" si="21"/>
        <v>3.1290000000000004</v>
      </c>
    </row>
    <row r="1374" spans="1:12" x14ac:dyDescent="0.2">
      <c r="A1374">
        <v>2435</v>
      </c>
      <c r="B1374" s="43">
        <v>310</v>
      </c>
      <c r="C1374" s="43">
        <v>310</v>
      </c>
      <c r="D1374" s="43">
        <v>220</v>
      </c>
      <c r="E1374" s="31">
        <v>0.71</v>
      </c>
      <c r="F1374" s="31">
        <v>0.10299999999999999</v>
      </c>
      <c r="G1374" s="31">
        <v>0.14799999999999999</v>
      </c>
      <c r="H1374" s="31">
        <v>0.313</v>
      </c>
      <c r="I1374" s="31">
        <v>0.39700000000000002</v>
      </c>
      <c r="J1374" s="31">
        <v>0.73825503400000003</v>
      </c>
      <c r="K1374" s="31">
        <v>3.9E-2</v>
      </c>
      <c r="L1374" s="29">
        <f t="shared" si="21"/>
        <v>3.04474505723205</v>
      </c>
    </row>
    <row r="1375" spans="1:12" x14ac:dyDescent="0.2">
      <c r="A1375">
        <v>2069</v>
      </c>
      <c r="B1375" s="43">
        <v>26</v>
      </c>
      <c r="C1375" s="43">
        <v>26</v>
      </c>
      <c r="D1375" s="43">
        <v>11</v>
      </c>
      <c r="E1375" s="31">
        <v>0.42299999999999999</v>
      </c>
      <c r="F1375" s="31">
        <v>0.38500000000000001</v>
      </c>
      <c r="G1375" s="31">
        <v>0.154</v>
      </c>
      <c r="H1375" s="31">
        <v>0.26900000000000002</v>
      </c>
      <c r="I1375" s="31">
        <v>0.154</v>
      </c>
      <c r="J1375" s="31">
        <v>0.44</v>
      </c>
      <c r="K1375" s="31">
        <v>3.7999999999999999E-2</v>
      </c>
      <c r="L1375" s="29">
        <f t="shared" si="21"/>
        <v>2.1995841995841996</v>
      </c>
    </row>
    <row r="1376" spans="1:12" x14ac:dyDescent="0.2">
      <c r="A1376">
        <v>2353</v>
      </c>
      <c r="B1376" s="43">
        <v>81</v>
      </c>
      <c r="C1376" s="43">
        <v>81</v>
      </c>
      <c r="D1376" s="43">
        <v>48</v>
      </c>
      <c r="E1376" s="31">
        <v>0.59299999999999997</v>
      </c>
      <c r="F1376" s="31">
        <v>0.17299999999999999</v>
      </c>
      <c r="G1376" s="31">
        <v>0.222</v>
      </c>
      <c r="H1376" s="31">
        <v>0.309</v>
      </c>
      <c r="I1376" s="31">
        <v>0.28399999999999997</v>
      </c>
      <c r="J1376" s="31">
        <v>0.6</v>
      </c>
      <c r="K1376" s="31">
        <v>1.2E-2</v>
      </c>
      <c r="L1376" s="29">
        <f t="shared" si="21"/>
        <v>2.712550607287449</v>
      </c>
    </row>
    <row r="1377" spans="1:12" x14ac:dyDescent="0.2">
      <c r="A1377">
        <v>2089</v>
      </c>
      <c r="B1377" s="43">
        <v>43</v>
      </c>
      <c r="C1377" s="43">
        <v>43</v>
      </c>
      <c r="D1377" s="43">
        <v>15</v>
      </c>
      <c r="E1377" s="31">
        <v>0.34899999999999998</v>
      </c>
      <c r="F1377" s="31">
        <v>0.25600000000000001</v>
      </c>
      <c r="G1377" s="31">
        <v>0.39500000000000002</v>
      </c>
      <c r="H1377" s="31">
        <v>0.23300000000000001</v>
      </c>
      <c r="I1377" s="31">
        <v>0.11600000000000001</v>
      </c>
      <c r="J1377" s="31">
        <v>0.34883720899999998</v>
      </c>
      <c r="K1377" s="31">
        <v>0</v>
      </c>
      <c r="L1377" s="29">
        <f t="shared" si="21"/>
        <v>2.2090000000000001</v>
      </c>
    </row>
    <row r="1378" spans="1:12" x14ac:dyDescent="0.2">
      <c r="A1378">
        <v>3517</v>
      </c>
      <c r="B1378" s="43">
        <v>177</v>
      </c>
      <c r="C1378" s="43">
        <v>177</v>
      </c>
      <c r="D1378" s="43">
        <v>138</v>
      </c>
      <c r="E1378" s="31">
        <v>0.78</v>
      </c>
      <c r="F1378" s="31">
        <v>7.9000000000000001E-2</v>
      </c>
      <c r="G1378" s="31">
        <v>0.113</v>
      </c>
      <c r="H1378" s="31">
        <v>0.42399999999999999</v>
      </c>
      <c r="I1378" s="31">
        <v>0.35599999999999998</v>
      </c>
      <c r="J1378" s="31">
        <v>0.80232558099999995</v>
      </c>
      <c r="K1378" s="31">
        <v>2.8000000000000001E-2</v>
      </c>
      <c r="L1378" s="29">
        <f t="shared" si="21"/>
        <v>3.0874485596707819</v>
      </c>
    </row>
    <row r="1379" spans="1:12" x14ac:dyDescent="0.2">
      <c r="A1379">
        <v>5203</v>
      </c>
      <c r="B1379" s="43">
        <v>87</v>
      </c>
      <c r="C1379" s="43">
        <v>87</v>
      </c>
      <c r="D1379" s="43">
        <v>76</v>
      </c>
      <c r="E1379" s="31">
        <v>0.874</v>
      </c>
      <c r="F1379" s="31">
        <v>1.0999999999999999E-2</v>
      </c>
      <c r="G1379" s="31">
        <v>0.08</v>
      </c>
      <c r="H1379" s="31">
        <v>0.36799999999999999</v>
      </c>
      <c r="I1379" s="31">
        <v>0.50600000000000001</v>
      </c>
      <c r="J1379" s="31">
        <v>0.90476190499999998</v>
      </c>
      <c r="K1379" s="31">
        <v>3.4000000000000002E-2</v>
      </c>
      <c r="L1379" s="29">
        <f t="shared" si="21"/>
        <v>3.4151138716356111</v>
      </c>
    </row>
    <row r="1380" spans="1:12" x14ac:dyDescent="0.2">
      <c r="A1380">
        <v>2201</v>
      </c>
      <c r="B1380" s="43">
        <v>38</v>
      </c>
      <c r="C1380" s="43">
        <v>38</v>
      </c>
      <c r="D1380" s="43">
        <v>26</v>
      </c>
      <c r="E1380" s="31">
        <v>0.68400000000000005</v>
      </c>
      <c r="F1380" s="31">
        <v>0.13200000000000001</v>
      </c>
      <c r="G1380" s="31">
        <v>0.184</v>
      </c>
      <c r="H1380" s="31">
        <v>0.23699999999999999</v>
      </c>
      <c r="I1380" s="31">
        <v>0.44700000000000001</v>
      </c>
      <c r="J1380" s="31">
        <v>0.68421052599999999</v>
      </c>
      <c r="K1380" s="31">
        <v>0</v>
      </c>
      <c r="L1380" s="29">
        <f t="shared" si="21"/>
        <v>2.9989999999999997</v>
      </c>
    </row>
    <row r="1381" spans="1:12" x14ac:dyDescent="0.2">
      <c r="A1381">
        <v>3095</v>
      </c>
      <c r="B1381" s="43">
        <v>392</v>
      </c>
      <c r="C1381" s="43">
        <v>392</v>
      </c>
      <c r="D1381" s="43">
        <v>248</v>
      </c>
      <c r="E1381" s="31">
        <v>0.63300000000000001</v>
      </c>
      <c r="F1381" s="31">
        <v>0.19600000000000001</v>
      </c>
      <c r="G1381" s="31">
        <v>0.16600000000000001</v>
      </c>
      <c r="H1381" s="31">
        <v>0.31900000000000001</v>
      </c>
      <c r="I1381" s="31">
        <v>0.314</v>
      </c>
      <c r="J1381" s="31">
        <v>0.63589743600000004</v>
      </c>
      <c r="K1381" s="31">
        <v>5.0000000000000001E-3</v>
      </c>
      <c r="L1381" s="29">
        <f t="shared" si="21"/>
        <v>2.7547738693467338</v>
      </c>
    </row>
    <row r="1382" spans="1:12" x14ac:dyDescent="0.2">
      <c r="A1382">
        <v>1547</v>
      </c>
      <c r="B1382" s="43">
        <v>18</v>
      </c>
      <c r="C1382" s="43">
        <v>18</v>
      </c>
      <c r="D1382" s="43">
        <v>6</v>
      </c>
      <c r="E1382" s="31">
        <v>0.33300000000000002</v>
      </c>
      <c r="F1382" s="31">
        <v>0.16700000000000001</v>
      </c>
      <c r="G1382" s="31">
        <v>0.111</v>
      </c>
      <c r="H1382" s="31">
        <v>0.33300000000000002</v>
      </c>
      <c r="I1382" s="31">
        <v>0</v>
      </c>
      <c r="J1382" s="31">
        <v>0.54545454500000001</v>
      </c>
      <c r="K1382" s="31">
        <v>0.38900000000000001</v>
      </c>
      <c r="L1382" s="29">
        <f t="shared" si="21"/>
        <v>2.2716857610474634</v>
      </c>
    </row>
    <row r="1383" spans="1:12" x14ac:dyDescent="0.2">
      <c r="A1383">
        <v>2322</v>
      </c>
      <c r="B1383" s="43">
        <v>37</v>
      </c>
      <c r="C1383" s="43">
        <v>37</v>
      </c>
      <c r="D1383" s="43">
        <v>32</v>
      </c>
      <c r="E1383" s="31">
        <v>0.86499999999999999</v>
      </c>
      <c r="F1383" s="31">
        <v>2.7E-2</v>
      </c>
      <c r="G1383" s="31">
        <v>0.108</v>
      </c>
      <c r="H1383" s="31">
        <v>0.40500000000000003</v>
      </c>
      <c r="I1383" s="31">
        <v>0.45900000000000002</v>
      </c>
      <c r="J1383" s="31">
        <v>0.86486486500000004</v>
      </c>
      <c r="K1383" s="31">
        <v>0</v>
      </c>
      <c r="L1383" s="29">
        <f t="shared" si="21"/>
        <v>3.2940000000000005</v>
      </c>
    </row>
    <row r="1384" spans="1:12" x14ac:dyDescent="0.2">
      <c r="A1384">
        <v>3479</v>
      </c>
      <c r="B1384" s="43">
        <v>277</v>
      </c>
      <c r="C1384" s="43">
        <v>277</v>
      </c>
      <c r="D1384" s="43">
        <v>61</v>
      </c>
      <c r="E1384" s="31">
        <v>0.22</v>
      </c>
      <c r="F1384" s="31">
        <v>6.9000000000000006E-2</v>
      </c>
      <c r="G1384" s="31">
        <v>3.2000000000000001E-2</v>
      </c>
      <c r="H1384" s="31">
        <v>0.155</v>
      </c>
      <c r="I1384" s="31">
        <v>6.5000000000000002E-2</v>
      </c>
      <c r="J1384" s="31">
        <v>0.68539325799999995</v>
      </c>
      <c r="K1384" s="31">
        <v>0.67900000000000005</v>
      </c>
      <c r="L1384" s="29">
        <f t="shared" si="21"/>
        <v>2.6728971962616828</v>
      </c>
    </row>
    <row r="1385" spans="1:12" x14ac:dyDescent="0.2">
      <c r="A1385">
        <v>3218</v>
      </c>
      <c r="B1385" s="43">
        <v>52</v>
      </c>
      <c r="C1385" s="43">
        <v>52</v>
      </c>
      <c r="D1385" s="43">
        <v>41</v>
      </c>
      <c r="E1385" s="31">
        <v>0.78800000000000003</v>
      </c>
      <c r="F1385" s="31">
        <v>7.6999999999999999E-2</v>
      </c>
      <c r="G1385" s="31">
        <v>7.6999999999999999E-2</v>
      </c>
      <c r="H1385" s="31">
        <v>0.32700000000000001</v>
      </c>
      <c r="I1385" s="31">
        <v>0.46200000000000002</v>
      </c>
      <c r="J1385" s="31">
        <v>0.836734694</v>
      </c>
      <c r="K1385" s="31">
        <v>5.8000000000000003E-2</v>
      </c>
      <c r="L1385" s="29">
        <f t="shared" si="21"/>
        <v>3.2484076433121025</v>
      </c>
    </row>
    <row r="1386" spans="1:12" x14ac:dyDescent="0.2">
      <c r="A1386">
        <v>3027</v>
      </c>
      <c r="B1386" s="43">
        <v>31</v>
      </c>
      <c r="C1386" s="43">
        <v>31</v>
      </c>
      <c r="D1386" s="43">
        <v>14</v>
      </c>
      <c r="E1386" s="31">
        <v>0.45200000000000001</v>
      </c>
      <c r="F1386" s="31">
        <v>0.28999999999999998</v>
      </c>
      <c r="G1386" s="31">
        <v>0.25800000000000001</v>
      </c>
      <c r="H1386" s="31">
        <v>0.32300000000000001</v>
      </c>
      <c r="I1386" s="31">
        <v>0.129</v>
      </c>
      <c r="J1386" s="31">
        <v>0.45161290300000001</v>
      </c>
      <c r="K1386" s="31">
        <v>0</v>
      </c>
      <c r="L1386" s="29">
        <f t="shared" si="21"/>
        <v>2.2910000000000004</v>
      </c>
    </row>
    <row r="1387" spans="1:12" x14ac:dyDescent="0.2">
      <c r="A1387">
        <v>3868</v>
      </c>
      <c r="B1387" s="43">
        <v>59</v>
      </c>
      <c r="C1387" s="43">
        <v>59</v>
      </c>
      <c r="D1387" s="43">
        <v>30</v>
      </c>
      <c r="E1387" s="31">
        <v>0.50800000000000001</v>
      </c>
      <c r="F1387" s="31">
        <v>0</v>
      </c>
      <c r="G1387" s="31">
        <v>3.4000000000000002E-2</v>
      </c>
      <c r="H1387" s="31">
        <v>0.35599999999999998</v>
      </c>
      <c r="I1387" s="31">
        <v>0.153</v>
      </c>
      <c r="J1387" s="31">
        <v>0.9375</v>
      </c>
      <c r="K1387" s="31">
        <v>0.45800000000000002</v>
      </c>
      <c r="L1387" s="29">
        <f t="shared" si="21"/>
        <v>3.2250922509225095</v>
      </c>
    </row>
    <row r="1388" spans="1:12" x14ac:dyDescent="0.2">
      <c r="A1388">
        <v>2976</v>
      </c>
      <c r="B1388" s="43">
        <v>73</v>
      </c>
      <c r="C1388" s="43">
        <v>73</v>
      </c>
      <c r="D1388" s="43">
        <v>38</v>
      </c>
      <c r="E1388" s="31">
        <v>0.52100000000000002</v>
      </c>
      <c r="F1388" s="31">
        <v>0.23300000000000001</v>
      </c>
      <c r="G1388" s="31">
        <v>0.247</v>
      </c>
      <c r="H1388" s="31">
        <v>0.37</v>
      </c>
      <c r="I1388" s="31">
        <v>0.151</v>
      </c>
      <c r="J1388" s="31">
        <v>0.52054794500000001</v>
      </c>
      <c r="K1388" s="31">
        <v>0</v>
      </c>
      <c r="L1388" s="29">
        <f t="shared" si="21"/>
        <v>2.4409999999999998</v>
      </c>
    </row>
    <row r="1389" spans="1:12" x14ac:dyDescent="0.2">
      <c r="A1389">
        <v>2256</v>
      </c>
      <c r="B1389" s="43">
        <v>55</v>
      </c>
      <c r="C1389" s="43">
        <v>55</v>
      </c>
      <c r="D1389" s="43">
        <v>40</v>
      </c>
      <c r="E1389" s="31">
        <v>0.72699999999999998</v>
      </c>
      <c r="F1389" s="31">
        <v>0.16400000000000001</v>
      </c>
      <c r="G1389" s="31">
        <v>0.109</v>
      </c>
      <c r="H1389" s="31">
        <v>0.4</v>
      </c>
      <c r="I1389" s="31">
        <v>0.32700000000000001</v>
      </c>
      <c r="J1389" s="31">
        <v>0.72727272700000001</v>
      </c>
      <c r="K1389" s="31">
        <v>0</v>
      </c>
      <c r="L1389" s="29">
        <f t="shared" si="21"/>
        <v>2.8900000000000006</v>
      </c>
    </row>
    <row r="1390" spans="1:12" x14ac:dyDescent="0.2">
      <c r="A1390">
        <v>4065</v>
      </c>
      <c r="B1390" s="43">
        <v>84</v>
      </c>
      <c r="C1390" s="43">
        <v>84</v>
      </c>
      <c r="D1390" s="43">
        <v>33</v>
      </c>
      <c r="E1390" s="31">
        <v>0.39300000000000002</v>
      </c>
      <c r="F1390" s="31">
        <v>0.28599999999999998</v>
      </c>
      <c r="G1390" s="31">
        <v>0.25</v>
      </c>
      <c r="H1390" s="31">
        <v>0.19</v>
      </c>
      <c r="I1390" s="31">
        <v>0.20200000000000001</v>
      </c>
      <c r="J1390" s="31">
        <v>0.42307692299999999</v>
      </c>
      <c r="K1390" s="31">
        <v>7.0999999999999994E-2</v>
      </c>
      <c r="L1390" s="29">
        <f t="shared" si="21"/>
        <v>2.3293864370290636</v>
      </c>
    </row>
    <row r="1391" spans="1:12" x14ac:dyDescent="0.2">
      <c r="A1391">
        <v>1620</v>
      </c>
      <c r="B1391" s="43">
        <v>98</v>
      </c>
      <c r="C1391" s="43">
        <v>98</v>
      </c>
      <c r="D1391" s="43">
        <v>61</v>
      </c>
      <c r="E1391" s="31">
        <v>0.622</v>
      </c>
      <c r="F1391" s="31">
        <v>0.112</v>
      </c>
      <c r="G1391" s="31">
        <v>0.184</v>
      </c>
      <c r="H1391" s="31">
        <v>0.316</v>
      </c>
      <c r="I1391" s="31">
        <v>0.30599999999999999</v>
      </c>
      <c r="J1391" s="31">
        <v>0.67777777800000005</v>
      </c>
      <c r="K1391" s="31">
        <v>8.2000000000000003E-2</v>
      </c>
      <c r="L1391" s="29">
        <f t="shared" si="21"/>
        <v>2.8888888888888888</v>
      </c>
    </row>
    <row r="1392" spans="1:12" x14ac:dyDescent="0.2">
      <c r="A1392">
        <v>5046</v>
      </c>
      <c r="B1392" s="43">
        <v>16</v>
      </c>
      <c r="C1392" s="43">
        <v>16</v>
      </c>
      <c r="D1392" s="43">
        <v>2</v>
      </c>
      <c r="E1392" s="31">
        <v>0.125</v>
      </c>
      <c r="F1392" s="31">
        <v>0.125</v>
      </c>
      <c r="G1392" s="31">
        <v>0</v>
      </c>
      <c r="H1392" s="31">
        <v>0.125</v>
      </c>
      <c r="I1392" s="31">
        <v>0</v>
      </c>
      <c r="J1392" s="31">
        <v>0.5</v>
      </c>
      <c r="K1392" s="31">
        <v>0.75</v>
      </c>
      <c r="L1392" s="29">
        <f t="shared" si="21"/>
        <v>2</v>
      </c>
    </row>
    <row r="1393" spans="1:12" x14ac:dyDescent="0.2">
      <c r="A1393">
        <v>5204</v>
      </c>
      <c r="B1393" s="43">
        <v>43</v>
      </c>
      <c r="C1393" s="43">
        <v>43</v>
      </c>
      <c r="D1393" s="43">
        <v>34</v>
      </c>
      <c r="E1393" s="31">
        <v>0.79100000000000004</v>
      </c>
      <c r="F1393" s="31">
        <v>9.2999999999999999E-2</v>
      </c>
      <c r="G1393" s="31">
        <v>7.0000000000000007E-2</v>
      </c>
      <c r="H1393" s="31">
        <v>0.39500000000000002</v>
      </c>
      <c r="I1393" s="31">
        <v>0.39500000000000002</v>
      </c>
      <c r="J1393" s="31">
        <v>0.82926829300000005</v>
      </c>
      <c r="K1393" s="31">
        <v>4.7E-2</v>
      </c>
      <c r="L1393" s="29">
        <f t="shared" si="21"/>
        <v>3.1458551941238198</v>
      </c>
    </row>
    <row r="1394" spans="1:12" x14ac:dyDescent="0.2">
      <c r="A1394">
        <v>3327</v>
      </c>
      <c r="B1394" s="43">
        <v>146</v>
      </c>
      <c r="C1394" s="43">
        <v>146</v>
      </c>
      <c r="D1394" s="43">
        <v>29</v>
      </c>
      <c r="E1394" s="31">
        <v>0.19900000000000001</v>
      </c>
      <c r="F1394" s="31">
        <v>0.438</v>
      </c>
      <c r="G1394" s="31">
        <v>0.192</v>
      </c>
      <c r="H1394" s="31">
        <v>0.158</v>
      </c>
      <c r="I1394" s="31">
        <v>4.1000000000000002E-2</v>
      </c>
      <c r="J1394" s="31">
        <v>0.23966942099999999</v>
      </c>
      <c r="K1394" s="31">
        <v>0.17100000000000001</v>
      </c>
      <c r="L1394" s="29">
        <f t="shared" si="21"/>
        <v>1.7611580217129073</v>
      </c>
    </row>
    <row r="1395" spans="1:12" x14ac:dyDescent="0.2">
      <c r="A1395">
        <v>3380</v>
      </c>
      <c r="B1395" s="43">
        <v>31</v>
      </c>
      <c r="C1395" s="43">
        <v>31</v>
      </c>
      <c r="D1395" s="43">
        <v>16</v>
      </c>
      <c r="E1395" s="31">
        <v>0.51600000000000001</v>
      </c>
      <c r="F1395" s="31">
        <v>0.28999999999999998</v>
      </c>
      <c r="G1395" s="31">
        <v>0.19400000000000001</v>
      </c>
      <c r="H1395" s="31">
        <v>0.35499999999999998</v>
      </c>
      <c r="I1395" s="31">
        <v>0.161</v>
      </c>
      <c r="J1395" s="31">
        <v>0.51612903200000004</v>
      </c>
      <c r="K1395" s="31">
        <v>0</v>
      </c>
      <c r="L1395" s="29">
        <f t="shared" si="21"/>
        <v>2.387</v>
      </c>
    </row>
    <row r="1396" spans="1:12" x14ac:dyDescent="0.2">
      <c r="A1396">
        <v>2120</v>
      </c>
      <c r="B1396" s="43">
        <v>72</v>
      </c>
      <c r="C1396" s="43">
        <v>72</v>
      </c>
      <c r="D1396" s="43">
        <v>17</v>
      </c>
      <c r="E1396" s="31">
        <v>0.23599999999999999</v>
      </c>
      <c r="F1396" s="31">
        <v>0.36099999999999999</v>
      </c>
      <c r="G1396" s="31">
        <v>0.31900000000000001</v>
      </c>
      <c r="H1396" s="31">
        <v>0.153</v>
      </c>
      <c r="I1396" s="31">
        <v>8.3000000000000004E-2</v>
      </c>
      <c r="J1396" s="31">
        <v>0.25757575799999999</v>
      </c>
      <c r="K1396" s="31">
        <v>8.3000000000000004E-2</v>
      </c>
      <c r="L1396" s="29">
        <f t="shared" si="21"/>
        <v>1.9520174482006543</v>
      </c>
    </row>
    <row r="1397" spans="1:12" x14ac:dyDescent="0.2">
      <c r="A1397">
        <v>5486</v>
      </c>
      <c r="B1397" s="43">
        <v>238</v>
      </c>
      <c r="C1397" s="43">
        <v>238</v>
      </c>
      <c r="D1397" s="43">
        <v>152</v>
      </c>
      <c r="E1397" s="31">
        <v>0.63900000000000001</v>
      </c>
      <c r="F1397" s="31">
        <v>0.185</v>
      </c>
      <c r="G1397" s="31">
        <v>0.13400000000000001</v>
      </c>
      <c r="H1397" s="31">
        <v>0.193</v>
      </c>
      <c r="I1397" s="31">
        <v>0.44500000000000001</v>
      </c>
      <c r="J1397" s="31">
        <v>0.66666666699999999</v>
      </c>
      <c r="K1397" s="31">
        <v>4.2000000000000003E-2</v>
      </c>
      <c r="L1397" s="29">
        <f t="shared" si="21"/>
        <v>2.9352818371607521</v>
      </c>
    </row>
    <row r="1398" spans="1:12" x14ac:dyDescent="0.2">
      <c r="A1398">
        <v>3157</v>
      </c>
      <c r="B1398" s="43">
        <v>32</v>
      </c>
      <c r="C1398" s="43">
        <v>32</v>
      </c>
      <c r="D1398" s="43">
        <v>12</v>
      </c>
      <c r="E1398" s="31">
        <v>0.375</v>
      </c>
      <c r="F1398" s="31">
        <v>0.34399999999999997</v>
      </c>
      <c r="G1398" s="31">
        <v>0.156</v>
      </c>
      <c r="H1398" s="31">
        <v>0.28100000000000003</v>
      </c>
      <c r="I1398" s="31">
        <v>9.4E-2</v>
      </c>
      <c r="J1398" s="31">
        <v>0.428571429</v>
      </c>
      <c r="K1398" s="31">
        <v>0.125</v>
      </c>
      <c r="L1398" s="29">
        <f t="shared" si="21"/>
        <v>2.1428571428571428</v>
      </c>
    </row>
    <row r="1399" spans="1:12" x14ac:dyDescent="0.2">
      <c r="A1399">
        <v>3028</v>
      </c>
      <c r="B1399" s="43">
        <v>26</v>
      </c>
      <c r="C1399" s="43">
        <v>26</v>
      </c>
      <c r="D1399" s="43">
        <v>16</v>
      </c>
      <c r="E1399" s="31">
        <v>0.61499999999999999</v>
      </c>
      <c r="F1399" s="31">
        <v>0.115</v>
      </c>
      <c r="G1399" s="31">
        <v>0.23100000000000001</v>
      </c>
      <c r="H1399" s="31">
        <v>0.42299999999999999</v>
      </c>
      <c r="I1399" s="31">
        <v>0.192</v>
      </c>
      <c r="J1399" s="31">
        <v>0.64</v>
      </c>
      <c r="K1399" s="31">
        <v>3.7999999999999999E-2</v>
      </c>
      <c r="L1399" s="29">
        <f t="shared" si="21"/>
        <v>2.7172557172557172</v>
      </c>
    </row>
    <row r="1400" spans="1:12" x14ac:dyDescent="0.2">
      <c r="A1400">
        <v>1796</v>
      </c>
      <c r="B1400" s="43">
        <v>169</v>
      </c>
      <c r="C1400" s="43">
        <v>169</v>
      </c>
      <c r="D1400" s="43">
        <v>117</v>
      </c>
      <c r="E1400" s="31">
        <v>0.69199999999999995</v>
      </c>
      <c r="F1400" s="31">
        <v>8.8999999999999996E-2</v>
      </c>
      <c r="G1400" s="31">
        <v>0.124</v>
      </c>
      <c r="H1400" s="31">
        <v>0.314</v>
      </c>
      <c r="I1400" s="31">
        <v>0.379</v>
      </c>
      <c r="J1400" s="31">
        <v>0.764705882</v>
      </c>
      <c r="K1400" s="31">
        <v>9.5000000000000001E-2</v>
      </c>
      <c r="L1400" s="29">
        <f t="shared" si="21"/>
        <v>3.0883977900552484</v>
      </c>
    </row>
    <row r="1401" spans="1:12" x14ac:dyDescent="0.2">
      <c r="A1401">
        <v>5205</v>
      </c>
      <c r="B1401" s="43">
        <v>32</v>
      </c>
      <c r="C1401" s="43">
        <v>32</v>
      </c>
      <c r="D1401" s="43">
        <v>13</v>
      </c>
      <c r="E1401" s="31">
        <v>0.40600000000000003</v>
      </c>
      <c r="F1401" s="31">
        <v>0.219</v>
      </c>
      <c r="G1401" s="31">
        <v>0.375</v>
      </c>
      <c r="H1401" s="31">
        <v>0.219</v>
      </c>
      <c r="I1401" s="31">
        <v>0.188</v>
      </c>
      <c r="J1401" s="31">
        <v>0.40625</v>
      </c>
      <c r="K1401" s="31">
        <v>0</v>
      </c>
      <c r="L1401" s="29">
        <f t="shared" si="21"/>
        <v>2.3780000000000001</v>
      </c>
    </row>
    <row r="1402" spans="1:12" x14ac:dyDescent="0.2">
      <c r="A1402">
        <v>3665</v>
      </c>
      <c r="B1402" s="43">
        <v>27</v>
      </c>
      <c r="C1402" s="43">
        <v>27</v>
      </c>
      <c r="D1402" s="43">
        <v>6</v>
      </c>
      <c r="E1402" s="31">
        <v>0.222</v>
      </c>
      <c r="F1402" s="31">
        <v>0.40699999999999997</v>
      </c>
      <c r="G1402" s="31">
        <v>0.37</v>
      </c>
      <c r="H1402" s="31">
        <v>0.222</v>
      </c>
      <c r="I1402" s="31">
        <v>0</v>
      </c>
      <c r="J1402" s="31">
        <v>0.222222222</v>
      </c>
      <c r="K1402" s="31">
        <v>0</v>
      </c>
      <c r="L1402" s="29">
        <f t="shared" si="21"/>
        <v>1.8130000000000002</v>
      </c>
    </row>
    <row r="1403" spans="1:12" x14ac:dyDescent="0.2">
      <c r="A1403">
        <v>1596</v>
      </c>
      <c r="B1403" s="43">
        <v>42</v>
      </c>
      <c r="C1403" s="43">
        <v>42</v>
      </c>
      <c r="D1403" s="43">
        <v>5</v>
      </c>
      <c r="E1403" s="31">
        <v>0.11899999999999999</v>
      </c>
      <c r="F1403" s="31">
        <v>0.54800000000000004</v>
      </c>
      <c r="G1403" s="31">
        <v>0.14299999999999999</v>
      </c>
      <c r="H1403" s="31">
        <v>9.5000000000000001E-2</v>
      </c>
      <c r="I1403" s="31">
        <v>2.4E-2</v>
      </c>
      <c r="J1403" s="31">
        <v>0.147058824</v>
      </c>
      <c r="K1403" s="31">
        <v>0.19</v>
      </c>
      <c r="L1403" s="29">
        <f t="shared" si="21"/>
        <v>1.5000000000000002</v>
      </c>
    </row>
    <row r="1404" spans="1:12" x14ac:dyDescent="0.2">
      <c r="A1404">
        <v>4218</v>
      </c>
      <c r="B1404" s="43">
        <v>128</v>
      </c>
      <c r="C1404" s="43">
        <v>128</v>
      </c>
      <c r="D1404" s="43">
        <v>39</v>
      </c>
      <c r="E1404" s="31">
        <v>0.30499999999999999</v>
      </c>
      <c r="F1404" s="31">
        <v>0.42199999999999999</v>
      </c>
      <c r="G1404" s="31">
        <v>0.23400000000000001</v>
      </c>
      <c r="H1404" s="31">
        <v>0.22700000000000001</v>
      </c>
      <c r="I1404" s="31">
        <v>7.8E-2</v>
      </c>
      <c r="J1404" s="31">
        <v>0.31707317099999999</v>
      </c>
      <c r="K1404" s="31">
        <v>3.9E-2</v>
      </c>
      <c r="L1404" s="29">
        <f t="shared" si="21"/>
        <v>1.9594172736732574</v>
      </c>
    </row>
    <row r="1405" spans="1:12" x14ac:dyDescent="0.2">
      <c r="A1405">
        <v>1856</v>
      </c>
      <c r="B1405" s="43">
        <v>58</v>
      </c>
      <c r="C1405" s="43">
        <v>58</v>
      </c>
      <c r="D1405" s="43">
        <v>36</v>
      </c>
      <c r="E1405" s="31">
        <v>0.621</v>
      </c>
      <c r="F1405" s="31">
        <v>0.10299999999999999</v>
      </c>
      <c r="G1405" s="31">
        <v>0.13800000000000001</v>
      </c>
      <c r="H1405" s="31">
        <v>0.29299999999999998</v>
      </c>
      <c r="I1405" s="31">
        <v>0.32800000000000001</v>
      </c>
      <c r="J1405" s="31">
        <v>0.72</v>
      </c>
      <c r="K1405" s="31">
        <v>0.13800000000000001</v>
      </c>
      <c r="L1405" s="29">
        <f t="shared" si="21"/>
        <v>2.9814385150812068</v>
      </c>
    </row>
    <row r="1406" spans="1:12" x14ac:dyDescent="0.2">
      <c r="A1406">
        <v>3974</v>
      </c>
      <c r="B1406" s="43">
        <v>83</v>
      </c>
      <c r="C1406" s="43">
        <v>83</v>
      </c>
      <c r="D1406" s="43">
        <v>57</v>
      </c>
      <c r="E1406" s="31">
        <v>0.68700000000000006</v>
      </c>
      <c r="F1406" s="31">
        <v>0.06</v>
      </c>
      <c r="G1406" s="31">
        <v>0.108</v>
      </c>
      <c r="H1406" s="31">
        <v>0.36099999999999999</v>
      </c>
      <c r="I1406" s="31">
        <v>0.32500000000000001</v>
      </c>
      <c r="J1406" s="31">
        <v>0.80281690100000003</v>
      </c>
      <c r="K1406" s="31">
        <v>0.14499999999999999</v>
      </c>
      <c r="L1406" s="29">
        <f t="shared" si="21"/>
        <v>3.109941520467836</v>
      </c>
    </row>
    <row r="1407" spans="1:12" x14ac:dyDescent="0.2">
      <c r="A1407">
        <v>2141</v>
      </c>
      <c r="B1407" s="43">
        <v>104</v>
      </c>
      <c r="C1407" s="43">
        <v>104</v>
      </c>
      <c r="D1407" s="43">
        <v>86</v>
      </c>
      <c r="E1407" s="31">
        <v>0.82699999999999996</v>
      </c>
      <c r="F1407" s="31">
        <v>7.6999999999999999E-2</v>
      </c>
      <c r="G1407" s="31">
        <v>5.8000000000000003E-2</v>
      </c>
      <c r="H1407" s="31">
        <v>0.17299999999999999</v>
      </c>
      <c r="I1407" s="31">
        <v>0.65400000000000003</v>
      </c>
      <c r="J1407" s="31">
        <v>0.86</v>
      </c>
      <c r="K1407" s="31">
        <v>3.7999999999999999E-2</v>
      </c>
      <c r="L1407" s="29">
        <f t="shared" si="21"/>
        <v>3.4594594594594601</v>
      </c>
    </row>
    <row r="1408" spans="1:12" x14ac:dyDescent="0.2">
      <c r="A1408">
        <v>1579</v>
      </c>
      <c r="B1408" s="43">
        <v>111</v>
      </c>
      <c r="C1408" s="43">
        <v>111</v>
      </c>
      <c r="D1408" s="43">
        <v>86</v>
      </c>
      <c r="E1408" s="31">
        <v>0.77500000000000002</v>
      </c>
      <c r="F1408" s="31">
        <v>0.11700000000000001</v>
      </c>
      <c r="G1408" s="31">
        <v>9.9000000000000005E-2</v>
      </c>
      <c r="H1408" s="31">
        <v>0.38700000000000001</v>
      </c>
      <c r="I1408" s="31">
        <v>0.38700000000000001</v>
      </c>
      <c r="J1408" s="31">
        <v>0.78181818199999997</v>
      </c>
      <c r="K1408" s="31">
        <v>8.9999999999999993E-3</v>
      </c>
      <c r="L1408" s="29">
        <f t="shared" si="21"/>
        <v>3.05146316851665</v>
      </c>
    </row>
    <row r="1409" spans="1:12" x14ac:dyDescent="0.2">
      <c r="A1409">
        <v>2667</v>
      </c>
      <c r="B1409" s="43">
        <v>97</v>
      </c>
      <c r="C1409" s="43">
        <v>97</v>
      </c>
      <c r="D1409" s="43">
        <v>82</v>
      </c>
      <c r="E1409" s="31">
        <v>0.84499999999999997</v>
      </c>
      <c r="F1409" s="31">
        <v>5.1999999999999998E-2</v>
      </c>
      <c r="G1409" s="31">
        <v>8.2000000000000003E-2</v>
      </c>
      <c r="H1409" s="31">
        <v>0.36099999999999999</v>
      </c>
      <c r="I1409" s="31">
        <v>0.48499999999999999</v>
      </c>
      <c r="J1409" s="31">
        <v>0.86315789499999995</v>
      </c>
      <c r="K1409" s="31">
        <v>2.1000000000000001E-2</v>
      </c>
      <c r="L1409" s="29">
        <f t="shared" si="21"/>
        <v>3.3084780388151174</v>
      </c>
    </row>
    <row r="1410" spans="1:12" x14ac:dyDescent="0.2">
      <c r="A1410">
        <v>2977</v>
      </c>
      <c r="B1410" s="43">
        <v>43</v>
      </c>
      <c r="C1410" s="43">
        <v>43</v>
      </c>
      <c r="D1410" s="43">
        <v>16</v>
      </c>
      <c r="E1410" s="31">
        <v>0.372</v>
      </c>
      <c r="F1410" s="31">
        <v>0.32600000000000001</v>
      </c>
      <c r="G1410" s="31">
        <v>0.30199999999999999</v>
      </c>
      <c r="H1410" s="31">
        <v>0.23300000000000001</v>
      </c>
      <c r="I1410" s="31">
        <v>0.14000000000000001</v>
      </c>
      <c r="J1410" s="31">
        <v>0.37209302300000002</v>
      </c>
      <c r="K1410" s="31">
        <v>0</v>
      </c>
      <c r="L1410" s="29">
        <f t="shared" si="21"/>
        <v>2.1890000000000001</v>
      </c>
    </row>
    <row r="1411" spans="1:12" x14ac:dyDescent="0.2">
      <c r="A1411">
        <v>4064</v>
      </c>
      <c r="B1411" s="43">
        <v>213</v>
      </c>
      <c r="C1411" s="43">
        <v>213</v>
      </c>
      <c r="D1411" s="43">
        <v>135</v>
      </c>
      <c r="E1411" s="31">
        <v>0.63400000000000001</v>
      </c>
      <c r="F1411" s="31">
        <v>0.16900000000000001</v>
      </c>
      <c r="G1411" s="31">
        <v>8.8999999999999996E-2</v>
      </c>
      <c r="H1411" s="31">
        <v>0.216</v>
      </c>
      <c r="I1411" s="31">
        <v>0.41799999999999998</v>
      </c>
      <c r="J1411" s="31">
        <v>0.71052631600000005</v>
      </c>
      <c r="K1411" s="31">
        <v>0.108</v>
      </c>
      <c r="L1411" s="29">
        <f t="shared" ref="L1411:L1474" si="22">(F1411+2*G1411+3*H1411+4*I1411)/(1-K1411)</f>
        <v>2.989910313901345</v>
      </c>
    </row>
    <row r="1412" spans="1:12" x14ac:dyDescent="0.2">
      <c r="A1412">
        <v>3026</v>
      </c>
      <c r="B1412" s="43">
        <v>82</v>
      </c>
      <c r="C1412" s="43">
        <v>82</v>
      </c>
      <c r="D1412" s="43">
        <v>70</v>
      </c>
      <c r="E1412" s="31">
        <v>0.85399999999999998</v>
      </c>
      <c r="F1412" s="31">
        <v>2.4E-2</v>
      </c>
      <c r="G1412" s="31">
        <v>9.8000000000000004E-2</v>
      </c>
      <c r="H1412" s="31">
        <v>0.30499999999999999</v>
      </c>
      <c r="I1412" s="31">
        <v>0.54900000000000004</v>
      </c>
      <c r="J1412" s="31">
        <v>0.875</v>
      </c>
      <c r="K1412" s="31">
        <v>2.4E-2</v>
      </c>
      <c r="L1412" s="29">
        <f t="shared" si="22"/>
        <v>3.4129098360655741</v>
      </c>
    </row>
    <row r="1413" spans="1:12" x14ac:dyDescent="0.2">
      <c r="A1413">
        <v>2645</v>
      </c>
      <c r="B1413" s="43">
        <v>66</v>
      </c>
      <c r="C1413" s="43">
        <v>66</v>
      </c>
      <c r="D1413" s="43">
        <v>22</v>
      </c>
      <c r="E1413" s="31">
        <v>0.33300000000000002</v>
      </c>
      <c r="F1413" s="31">
        <v>0.36399999999999999</v>
      </c>
      <c r="G1413" s="31">
        <v>0.30299999999999999</v>
      </c>
      <c r="H1413" s="31">
        <v>0.21199999999999999</v>
      </c>
      <c r="I1413" s="31">
        <v>0.121</v>
      </c>
      <c r="J1413" s="31">
        <v>0.33333333300000001</v>
      </c>
      <c r="K1413" s="31">
        <v>0</v>
      </c>
      <c r="L1413" s="29">
        <f t="shared" si="22"/>
        <v>2.09</v>
      </c>
    </row>
    <row r="1414" spans="1:12" x14ac:dyDescent="0.2">
      <c r="A1414">
        <v>2234</v>
      </c>
      <c r="B1414" s="43">
        <v>269</v>
      </c>
      <c r="C1414" s="43">
        <v>270</v>
      </c>
      <c r="D1414" s="43">
        <v>79</v>
      </c>
      <c r="E1414" s="31">
        <v>0.29299999999999998</v>
      </c>
      <c r="F1414" s="31">
        <v>7.0999999999999994E-2</v>
      </c>
      <c r="G1414" s="31">
        <v>0.104</v>
      </c>
      <c r="H1414" s="31">
        <v>0.193</v>
      </c>
      <c r="I1414" s="31">
        <v>9.7000000000000003E-2</v>
      </c>
      <c r="J1414" s="31">
        <v>0.624</v>
      </c>
      <c r="K1414" s="31">
        <v>0.53500000000000003</v>
      </c>
      <c r="L1414" s="29">
        <f t="shared" si="22"/>
        <v>2.6795698924731184</v>
      </c>
    </row>
    <row r="1415" spans="1:12" x14ac:dyDescent="0.2">
      <c r="A1415">
        <v>2142</v>
      </c>
      <c r="B1415" s="43">
        <v>74</v>
      </c>
      <c r="C1415" s="43">
        <v>74</v>
      </c>
      <c r="D1415" s="43">
        <v>58</v>
      </c>
      <c r="E1415" s="31">
        <v>0.78400000000000003</v>
      </c>
      <c r="F1415" s="31">
        <v>5.3999999999999999E-2</v>
      </c>
      <c r="G1415" s="31">
        <v>0.14899999999999999</v>
      </c>
      <c r="H1415" s="31">
        <v>0.311</v>
      </c>
      <c r="I1415" s="31">
        <v>0.47299999999999998</v>
      </c>
      <c r="J1415" s="31">
        <v>0.79452054800000005</v>
      </c>
      <c r="K1415" s="31">
        <v>1.4E-2</v>
      </c>
      <c r="L1415" s="29">
        <f t="shared" si="22"/>
        <v>3.2221095334685601</v>
      </c>
    </row>
    <row r="1416" spans="1:12" x14ac:dyDescent="0.2">
      <c r="A1416">
        <v>3277</v>
      </c>
      <c r="B1416" s="43">
        <v>162</v>
      </c>
      <c r="C1416" s="43">
        <v>162</v>
      </c>
      <c r="D1416" s="43">
        <v>113</v>
      </c>
      <c r="E1416" s="31">
        <v>0.69799999999999995</v>
      </c>
      <c r="F1416" s="31">
        <v>0.11700000000000001</v>
      </c>
      <c r="G1416" s="31">
        <v>0.13600000000000001</v>
      </c>
      <c r="H1416" s="31">
        <v>0.27800000000000002</v>
      </c>
      <c r="I1416" s="31">
        <v>0.42</v>
      </c>
      <c r="J1416" s="31">
        <v>0.73376623399999996</v>
      </c>
      <c r="K1416" s="31">
        <v>4.9000000000000002E-2</v>
      </c>
      <c r="L1416" s="29">
        <f t="shared" si="22"/>
        <v>3.0525762355415353</v>
      </c>
    </row>
    <row r="1417" spans="1:12" x14ac:dyDescent="0.2">
      <c r="A1417">
        <v>2092</v>
      </c>
      <c r="B1417" s="43">
        <v>58</v>
      </c>
      <c r="C1417" s="43">
        <v>58</v>
      </c>
      <c r="D1417" s="43">
        <v>48</v>
      </c>
      <c r="E1417" s="31">
        <v>0.82799999999999996</v>
      </c>
      <c r="F1417" s="31">
        <v>0</v>
      </c>
      <c r="G1417" s="31">
        <v>0.17199999999999999</v>
      </c>
      <c r="H1417" s="31">
        <v>0.36199999999999999</v>
      </c>
      <c r="I1417" s="31">
        <v>0.46600000000000003</v>
      </c>
      <c r="J1417" s="31">
        <v>0.82758620699999996</v>
      </c>
      <c r="K1417" s="31">
        <v>0</v>
      </c>
      <c r="L1417" s="29">
        <f t="shared" si="22"/>
        <v>3.2939999999999996</v>
      </c>
    </row>
    <row r="1418" spans="1:12" x14ac:dyDescent="0.2">
      <c r="A1418">
        <v>3581</v>
      </c>
      <c r="B1418" s="43">
        <v>53</v>
      </c>
      <c r="C1418" s="43">
        <v>53</v>
      </c>
      <c r="D1418" s="43">
        <v>34</v>
      </c>
      <c r="E1418" s="31">
        <v>0.64200000000000002</v>
      </c>
      <c r="F1418" s="31">
        <v>0.189</v>
      </c>
      <c r="G1418" s="31">
        <v>0.17</v>
      </c>
      <c r="H1418" s="31">
        <v>0.39600000000000002</v>
      </c>
      <c r="I1418" s="31">
        <v>0.245</v>
      </c>
      <c r="J1418" s="31">
        <v>0.64150943400000005</v>
      </c>
      <c r="K1418" s="31">
        <v>0</v>
      </c>
      <c r="L1418" s="29">
        <f t="shared" si="22"/>
        <v>2.6970000000000001</v>
      </c>
    </row>
    <row r="1419" spans="1:12" x14ac:dyDescent="0.2">
      <c r="A1419">
        <v>2521</v>
      </c>
      <c r="B1419" s="43">
        <v>57</v>
      </c>
      <c r="C1419" s="43">
        <v>57</v>
      </c>
      <c r="D1419" s="43">
        <v>29</v>
      </c>
      <c r="E1419" s="31">
        <v>0.50900000000000001</v>
      </c>
      <c r="F1419" s="31">
        <v>0.21099999999999999</v>
      </c>
      <c r="G1419" s="31">
        <v>0.26300000000000001</v>
      </c>
      <c r="H1419" s="31">
        <v>0.35099999999999998</v>
      </c>
      <c r="I1419" s="31">
        <v>0.158</v>
      </c>
      <c r="J1419" s="31">
        <v>0.51785714299999996</v>
      </c>
      <c r="K1419" s="31">
        <v>1.7999999999999999E-2</v>
      </c>
      <c r="L1419" s="29">
        <f t="shared" si="22"/>
        <v>2.4663951120162935</v>
      </c>
    </row>
    <row r="1420" spans="1:12" x14ac:dyDescent="0.2">
      <c r="A1420">
        <v>3181</v>
      </c>
      <c r="B1420" s="43">
        <v>340</v>
      </c>
      <c r="C1420" s="43">
        <v>340</v>
      </c>
      <c r="D1420" s="43">
        <v>135</v>
      </c>
      <c r="E1420" s="31">
        <v>0.39700000000000002</v>
      </c>
      <c r="F1420" s="31">
        <v>0.32600000000000001</v>
      </c>
      <c r="G1420" s="31">
        <v>0.26500000000000001</v>
      </c>
      <c r="H1420" s="31">
        <v>0.26200000000000001</v>
      </c>
      <c r="I1420" s="31">
        <v>0.13500000000000001</v>
      </c>
      <c r="J1420" s="31">
        <v>0.40178571400000002</v>
      </c>
      <c r="K1420" s="31">
        <v>1.2E-2</v>
      </c>
      <c r="L1420" s="29">
        <f t="shared" si="22"/>
        <v>2.2085020242914983</v>
      </c>
    </row>
    <row r="1421" spans="1:12" x14ac:dyDescent="0.2">
      <c r="A1421">
        <v>2380</v>
      </c>
      <c r="B1421" s="43">
        <v>62</v>
      </c>
      <c r="C1421" s="43">
        <v>62</v>
      </c>
      <c r="D1421" s="43">
        <v>31</v>
      </c>
      <c r="E1421" s="31">
        <v>0.5</v>
      </c>
      <c r="F1421" s="31">
        <v>0.27400000000000002</v>
      </c>
      <c r="G1421" s="31">
        <v>0.22600000000000001</v>
      </c>
      <c r="H1421" s="31">
        <v>0.30599999999999999</v>
      </c>
      <c r="I1421" s="31">
        <v>0.19400000000000001</v>
      </c>
      <c r="J1421" s="31">
        <v>0.5</v>
      </c>
      <c r="K1421" s="31">
        <v>0</v>
      </c>
      <c r="L1421" s="29">
        <f t="shared" si="22"/>
        <v>2.42</v>
      </c>
    </row>
    <row r="1422" spans="1:12" x14ac:dyDescent="0.2">
      <c r="A1422">
        <v>3403</v>
      </c>
      <c r="B1422" s="43">
        <v>51</v>
      </c>
      <c r="C1422" s="43">
        <v>51</v>
      </c>
      <c r="D1422" s="43">
        <v>32</v>
      </c>
      <c r="E1422" s="31">
        <v>0.627</v>
      </c>
      <c r="F1422" s="31">
        <v>0.17599999999999999</v>
      </c>
      <c r="G1422" s="31">
        <v>0.19600000000000001</v>
      </c>
      <c r="H1422" s="31">
        <v>0.45100000000000001</v>
      </c>
      <c r="I1422" s="31">
        <v>0.17599999999999999</v>
      </c>
      <c r="J1422" s="31">
        <v>0.62745097999999999</v>
      </c>
      <c r="K1422" s="31">
        <v>0</v>
      </c>
      <c r="L1422" s="29">
        <f t="shared" si="22"/>
        <v>2.625</v>
      </c>
    </row>
    <row r="1423" spans="1:12" x14ac:dyDescent="0.2">
      <c r="A1423">
        <v>3942</v>
      </c>
      <c r="B1423" s="43">
        <v>85</v>
      </c>
      <c r="C1423" s="43">
        <v>85</v>
      </c>
      <c r="D1423" s="43">
        <v>41</v>
      </c>
      <c r="E1423" s="31">
        <v>0.48199999999999998</v>
      </c>
      <c r="F1423" s="31">
        <v>0.247</v>
      </c>
      <c r="G1423" s="31">
        <v>0.27100000000000002</v>
      </c>
      <c r="H1423" s="31">
        <v>0.318</v>
      </c>
      <c r="I1423" s="31">
        <v>0.16500000000000001</v>
      </c>
      <c r="J1423" s="31">
        <v>0.48235294099999998</v>
      </c>
      <c r="K1423" s="31">
        <v>0</v>
      </c>
      <c r="L1423" s="29">
        <f t="shared" si="22"/>
        <v>2.403</v>
      </c>
    </row>
    <row r="1424" spans="1:12" x14ac:dyDescent="0.2">
      <c r="A1424">
        <v>2620</v>
      </c>
      <c r="B1424" s="43">
        <v>29</v>
      </c>
      <c r="C1424" s="43">
        <v>29</v>
      </c>
      <c r="D1424" s="43">
        <v>22</v>
      </c>
      <c r="E1424" s="31">
        <v>0.75900000000000001</v>
      </c>
      <c r="F1424" s="31">
        <v>3.4000000000000002E-2</v>
      </c>
      <c r="G1424" s="31">
        <v>0.20699999999999999</v>
      </c>
      <c r="H1424" s="31">
        <v>0.621</v>
      </c>
      <c r="I1424" s="31">
        <v>0.13800000000000001</v>
      </c>
      <c r="J1424" s="31">
        <v>0.75862068999999999</v>
      </c>
      <c r="K1424" s="31">
        <v>0</v>
      </c>
      <c r="L1424" s="29">
        <f t="shared" si="22"/>
        <v>2.863</v>
      </c>
    </row>
    <row r="1425" spans="1:12" x14ac:dyDescent="0.2">
      <c r="A1425">
        <v>2774</v>
      </c>
      <c r="B1425" s="43">
        <v>56</v>
      </c>
      <c r="C1425" s="43">
        <v>56</v>
      </c>
      <c r="D1425" s="43">
        <v>27</v>
      </c>
      <c r="E1425" s="31">
        <v>0.48199999999999998</v>
      </c>
      <c r="F1425" s="31">
        <v>0.28599999999999998</v>
      </c>
      <c r="G1425" s="31">
        <v>0.23200000000000001</v>
      </c>
      <c r="H1425" s="31">
        <v>0.28599999999999998</v>
      </c>
      <c r="I1425" s="31">
        <v>0.19600000000000001</v>
      </c>
      <c r="J1425" s="31">
        <v>0.48214285699999998</v>
      </c>
      <c r="K1425" s="31">
        <v>0</v>
      </c>
      <c r="L1425" s="29">
        <f t="shared" si="22"/>
        <v>2.3919999999999999</v>
      </c>
    </row>
    <row r="1426" spans="1:12" x14ac:dyDescent="0.2">
      <c r="A1426">
        <v>3402</v>
      </c>
      <c r="B1426" s="43">
        <v>25</v>
      </c>
      <c r="C1426" s="43">
        <v>25</v>
      </c>
      <c r="D1426" s="43">
        <v>8</v>
      </c>
      <c r="E1426" s="31">
        <v>0.32</v>
      </c>
      <c r="F1426" s="31">
        <v>0.28000000000000003</v>
      </c>
      <c r="G1426" s="31">
        <v>0.4</v>
      </c>
      <c r="H1426" s="31">
        <v>0.16</v>
      </c>
      <c r="I1426" s="31">
        <v>0.16</v>
      </c>
      <c r="J1426" s="31">
        <v>0.32</v>
      </c>
      <c r="K1426" s="31">
        <v>0</v>
      </c>
      <c r="L1426" s="29">
        <f t="shared" si="22"/>
        <v>2.2000000000000002</v>
      </c>
    </row>
    <row r="1427" spans="1:12" x14ac:dyDescent="0.2">
      <c r="A1427">
        <v>2150</v>
      </c>
      <c r="B1427" s="43">
        <v>241</v>
      </c>
      <c r="C1427" s="43">
        <v>241</v>
      </c>
      <c r="D1427" s="43">
        <v>123</v>
      </c>
      <c r="E1427" s="31">
        <v>0.51</v>
      </c>
      <c r="F1427" s="31">
        <v>0.30299999999999999</v>
      </c>
      <c r="G1427" s="31">
        <v>0.16200000000000001</v>
      </c>
      <c r="H1427" s="31">
        <v>0.39</v>
      </c>
      <c r="I1427" s="31">
        <v>0.12</v>
      </c>
      <c r="J1427" s="31">
        <v>0.52340425499999998</v>
      </c>
      <c r="K1427" s="31">
        <v>2.5000000000000001E-2</v>
      </c>
      <c r="L1427" s="29">
        <f t="shared" si="22"/>
        <v>2.3353846153846156</v>
      </c>
    </row>
    <row r="1428" spans="1:12" x14ac:dyDescent="0.2">
      <c r="A1428">
        <v>1537</v>
      </c>
      <c r="B1428" s="43">
        <v>84</v>
      </c>
      <c r="C1428" s="43">
        <v>84</v>
      </c>
      <c r="D1428" s="43">
        <v>18</v>
      </c>
      <c r="E1428" s="31">
        <v>0.214</v>
      </c>
      <c r="F1428" s="31">
        <v>0.33300000000000002</v>
      </c>
      <c r="G1428" s="31">
        <v>0.13100000000000001</v>
      </c>
      <c r="H1428" s="31">
        <v>0.19</v>
      </c>
      <c r="I1428" s="31">
        <v>2.4E-2</v>
      </c>
      <c r="J1428" s="31">
        <v>0.31578947400000001</v>
      </c>
      <c r="K1428" s="31">
        <v>0.32100000000000001</v>
      </c>
      <c r="L1428" s="29">
        <f t="shared" si="22"/>
        <v>1.8571428571428572</v>
      </c>
    </row>
    <row r="1429" spans="1:12" x14ac:dyDescent="0.2">
      <c r="A1429">
        <v>4272</v>
      </c>
      <c r="E1429" s="31">
        <v>0.40899999999999997</v>
      </c>
      <c r="F1429" s="31">
        <v>0.182</v>
      </c>
      <c r="G1429" s="31">
        <v>0.13600000000000001</v>
      </c>
      <c r="H1429" s="31">
        <v>0.36399999999999999</v>
      </c>
      <c r="I1429" s="31">
        <v>4.4999999999999998E-2</v>
      </c>
      <c r="J1429" s="31">
        <v>0.5625</v>
      </c>
      <c r="K1429" s="31">
        <v>0.27300000000000002</v>
      </c>
      <c r="L1429" s="29">
        <f t="shared" si="22"/>
        <v>2.3741403026134802</v>
      </c>
    </row>
    <row r="1430" spans="1:12" x14ac:dyDescent="0.2">
      <c r="A1430">
        <v>2388</v>
      </c>
      <c r="B1430" s="43">
        <v>282</v>
      </c>
      <c r="C1430" s="43">
        <v>282</v>
      </c>
      <c r="D1430" s="43">
        <v>121</v>
      </c>
      <c r="E1430" s="31">
        <v>0.42899999999999999</v>
      </c>
      <c r="F1430" s="31">
        <v>0.29399999999999998</v>
      </c>
      <c r="G1430" s="31">
        <v>0.252</v>
      </c>
      <c r="H1430" s="31">
        <v>0.33700000000000002</v>
      </c>
      <c r="I1430" s="31">
        <v>9.1999999999999998E-2</v>
      </c>
      <c r="J1430" s="31">
        <v>0.44</v>
      </c>
      <c r="K1430" s="31">
        <v>2.5000000000000001E-2</v>
      </c>
      <c r="L1430" s="29">
        <f t="shared" si="22"/>
        <v>2.232820512820513</v>
      </c>
    </row>
    <row r="1431" spans="1:12" x14ac:dyDescent="0.2">
      <c r="A1431">
        <v>5384</v>
      </c>
      <c r="B1431" s="43">
        <v>275</v>
      </c>
      <c r="C1431" s="43">
        <v>275</v>
      </c>
      <c r="D1431" s="43">
        <v>149</v>
      </c>
      <c r="E1431" s="31">
        <v>0.54200000000000004</v>
      </c>
      <c r="F1431" s="31">
        <v>0.189</v>
      </c>
      <c r="G1431" s="31">
        <v>0.26500000000000001</v>
      </c>
      <c r="H1431" s="31">
        <v>0.33500000000000002</v>
      </c>
      <c r="I1431" s="31">
        <v>0.20699999999999999</v>
      </c>
      <c r="J1431" s="31">
        <v>0.54379562000000004</v>
      </c>
      <c r="K1431" s="31">
        <v>4.0000000000000001E-3</v>
      </c>
      <c r="L1431" s="29">
        <f t="shared" si="22"/>
        <v>2.5622489959839356</v>
      </c>
    </row>
    <row r="1432" spans="1:12" x14ac:dyDescent="0.2">
      <c r="A1432">
        <v>5385</v>
      </c>
      <c r="B1432" s="43">
        <v>262</v>
      </c>
      <c r="C1432" s="43">
        <v>262</v>
      </c>
      <c r="D1432" s="43">
        <v>168</v>
      </c>
      <c r="E1432" s="31">
        <v>0.64100000000000001</v>
      </c>
      <c r="F1432" s="31">
        <v>0.16400000000000001</v>
      </c>
      <c r="G1432" s="31">
        <v>0.187</v>
      </c>
      <c r="H1432" s="31">
        <v>0.34699999999999998</v>
      </c>
      <c r="I1432" s="31">
        <v>0.29399999999999998</v>
      </c>
      <c r="J1432" s="31">
        <v>0.64615384600000003</v>
      </c>
      <c r="K1432" s="31">
        <v>8.0000000000000002E-3</v>
      </c>
      <c r="L1432" s="29">
        <f t="shared" si="22"/>
        <v>2.777217741935484</v>
      </c>
    </row>
    <row r="1433" spans="1:12" x14ac:dyDescent="0.2">
      <c r="A1433">
        <v>5075</v>
      </c>
      <c r="B1433" s="43">
        <v>24</v>
      </c>
      <c r="C1433" s="43">
        <v>24</v>
      </c>
      <c r="D1433" s="43">
        <v>15</v>
      </c>
      <c r="E1433" s="31">
        <v>0.625</v>
      </c>
      <c r="F1433" s="31">
        <v>8.3000000000000004E-2</v>
      </c>
      <c r="G1433" s="31">
        <v>0.29199999999999998</v>
      </c>
      <c r="H1433" s="31">
        <v>0.375</v>
      </c>
      <c r="I1433" s="31">
        <v>0.25</v>
      </c>
      <c r="J1433" s="31">
        <v>0.625</v>
      </c>
      <c r="K1433" s="31">
        <v>0</v>
      </c>
      <c r="L1433" s="29">
        <f t="shared" si="22"/>
        <v>2.7919999999999998</v>
      </c>
    </row>
    <row r="1434" spans="1:12" x14ac:dyDescent="0.2">
      <c r="A1434">
        <v>5226</v>
      </c>
      <c r="B1434" s="43">
        <v>21</v>
      </c>
      <c r="C1434" s="43">
        <v>21</v>
      </c>
      <c r="D1434" s="43">
        <v>18</v>
      </c>
      <c r="E1434" s="31">
        <v>0.85699999999999998</v>
      </c>
      <c r="F1434" s="31">
        <v>9.5000000000000001E-2</v>
      </c>
      <c r="G1434" s="31">
        <v>0</v>
      </c>
      <c r="H1434" s="31">
        <v>0.81</v>
      </c>
      <c r="I1434" s="31">
        <v>4.8000000000000001E-2</v>
      </c>
      <c r="J1434" s="31">
        <v>0.9</v>
      </c>
      <c r="K1434" s="31">
        <v>4.8000000000000001E-2</v>
      </c>
      <c r="L1434" s="29">
        <f t="shared" si="22"/>
        <v>2.853991596638656</v>
      </c>
    </row>
    <row r="1435" spans="1:12" x14ac:dyDescent="0.2">
      <c r="A1435">
        <v>5225</v>
      </c>
      <c r="B1435" s="43">
        <v>25</v>
      </c>
      <c r="C1435" s="43">
        <v>25</v>
      </c>
      <c r="D1435" s="43">
        <v>14</v>
      </c>
      <c r="E1435" s="31">
        <v>0.56000000000000005</v>
      </c>
      <c r="F1435" s="31">
        <v>0.12</v>
      </c>
      <c r="G1435" s="31">
        <v>0.32</v>
      </c>
      <c r="H1435" s="31">
        <v>0.32</v>
      </c>
      <c r="I1435" s="31">
        <v>0.24</v>
      </c>
      <c r="J1435" s="31">
        <v>0.56000000000000005</v>
      </c>
      <c r="K1435" s="31">
        <v>0</v>
      </c>
      <c r="L1435" s="29">
        <f t="shared" si="22"/>
        <v>2.6799999999999997</v>
      </c>
    </row>
    <row r="1436" spans="1:12" x14ac:dyDescent="0.2">
      <c r="A1436">
        <v>4378</v>
      </c>
      <c r="B1436" s="43">
        <v>100</v>
      </c>
      <c r="C1436" s="43">
        <v>100</v>
      </c>
      <c r="D1436" s="43">
        <v>62</v>
      </c>
      <c r="E1436" s="31">
        <v>0.62</v>
      </c>
      <c r="F1436" s="31">
        <v>0.17</v>
      </c>
      <c r="G1436" s="31">
        <v>0.21</v>
      </c>
      <c r="H1436" s="31">
        <v>0.39</v>
      </c>
      <c r="I1436" s="31">
        <v>0.23</v>
      </c>
      <c r="J1436" s="31">
        <v>0.62</v>
      </c>
      <c r="K1436" s="31">
        <v>0</v>
      </c>
      <c r="L1436" s="29">
        <f t="shared" si="22"/>
        <v>2.6799999999999997</v>
      </c>
    </row>
    <row r="1437" spans="1:12" x14ac:dyDescent="0.2">
      <c r="A1437">
        <v>2722</v>
      </c>
      <c r="B1437" s="43">
        <v>106</v>
      </c>
      <c r="C1437" s="43">
        <v>106</v>
      </c>
      <c r="D1437" s="43">
        <v>51</v>
      </c>
      <c r="E1437" s="31">
        <v>0.48099999999999998</v>
      </c>
      <c r="F1437" s="31">
        <v>0.255</v>
      </c>
      <c r="G1437" s="31">
        <v>0.255</v>
      </c>
      <c r="H1437" s="31">
        <v>0.32100000000000001</v>
      </c>
      <c r="I1437" s="31">
        <v>0.16</v>
      </c>
      <c r="J1437" s="31">
        <v>0.485714286</v>
      </c>
      <c r="K1437" s="31">
        <v>8.9999999999999993E-3</v>
      </c>
      <c r="L1437" s="29">
        <f t="shared" si="22"/>
        <v>2.3895055499495461</v>
      </c>
    </row>
    <row r="1438" spans="1:12" x14ac:dyDescent="0.2">
      <c r="A1438">
        <v>1708</v>
      </c>
      <c r="B1438" s="43">
        <v>28</v>
      </c>
      <c r="C1438" s="43">
        <v>28</v>
      </c>
      <c r="D1438" s="43">
        <v>14</v>
      </c>
      <c r="E1438" s="31">
        <v>0.5</v>
      </c>
      <c r="F1438" s="31">
        <v>0.17899999999999999</v>
      </c>
      <c r="G1438" s="31">
        <v>0.28599999999999998</v>
      </c>
      <c r="H1438" s="31">
        <v>0.32100000000000001</v>
      </c>
      <c r="I1438" s="31">
        <v>0.17899999999999999</v>
      </c>
      <c r="J1438" s="31">
        <v>0.51851851900000001</v>
      </c>
      <c r="K1438" s="31">
        <v>3.5999999999999997E-2</v>
      </c>
      <c r="L1438" s="29">
        <f t="shared" si="22"/>
        <v>2.5207468879668049</v>
      </c>
    </row>
    <row r="1439" spans="1:12" x14ac:dyDescent="0.2">
      <c r="A1439">
        <v>4519</v>
      </c>
      <c r="B1439" s="43">
        <v>182</v>
      </c>
      <c r="C1439" s="43">
        <v>182</v>
      </c>
      <c r="D1439" s="43">
        <v>105</v>
      </c>
      <c r="E1439" s="31">
        <v>0.57699999999999996</v>
      </c>
      <c r="F1439" s="31">
        <v>0.192</v>
      </c>
      <c r="G1439" s="31">
        <v>0.22500000000000001</v>
      </c>
      <c r="H1439" s="31">
        <v>0.33500000000000002</v>
      </c>
      <c r="I1439" s="31">
        <v>0.24199999999999999</v>
      </c>
      <c r="J1439" s="31">
        <v>0.58011049699999995</v>
      </c>
      <c r="K1439" s="31">
        <v>5.0000000000000001E-3</v>
      </c>
      <c r="L1439" s="29">
        <f t="shared" si="22"/>
        <v>2.6281407035175883</v>
      </c>
    </row>
    <row r="1440" spans="1:12" x14ac:dyDescent="0.2">
      <c r="A1440">
        <v>2471</v>
      </c>
      <c r="B1440" s="43">
        <v>189</v>
      </c>
      <c r="C1440" s="43">
        <v>189</v>
      </c>
      <c r="D1440" s="43">
        <v>88</v>
      </c>
      <c r="E1440" s="31">
        <v>0.46600000000000003</v>
      </c>
      <c r="F1440" s="31">
        <v>0.34899999999999998</v>
      </c>
      <c r="G1440" s="31">
        <v>0.153</v>
      </c>
      <c r="H1440" s="31">
        <v>0.36</v>
      </c>
      <c r="I1440" s="31">
        <v>0.106</v>
      </c>
      <c r="J1440" s="31">
        <v>0.480874317</v>
      </c>
      <c r="K1440" s="31">
        <v>3.2000000000000001E-2</v>
      </c>
      <c r="L1440" s="29">
        <f t="shared" si="22"/>
        <v>2.2303719008264467</v>
      </c>
    </row>
    <row r="1441" spans="1:12" x14ac:dyDescent="0.2">
      <c r="A1441">
        <v>3291</v>
      </c>
      <c r="B1441" s="43">
        <v>89</v>
      </c>
      <c r="C1441" s="43">
        <v>89</v>
      </c>
      <c r="D1441" s="43">
        <v>40</v>
      </c>
      <c r="E1441" s="31">
        <v>0.44900000000000001</v>
      </c>
      <c r="F1441" s="31">
        <v>0.29199999999999998</v>
      </c>
      <c r="G1441" s="31">
        <v>0.25800000000000001</v>
      </c>
      <c r="H1441" s="31">
        <v>0.34799999999999998</v>
      </c>
      <c r="I1441" s="31">
        <v>0.10100000000000001</v>
      </c>
      <c r="J1441" s="31">
        <v>0.44943820200000001</v>
      </c>
      <c r="K1441" s="31">
        <v>0</v>
      </c>
      <c r="L1441" s="29">
        <f t="shared" si="22"/>
        <v>2.2560000000000002</v>
      </c>
    </row>
    <row r="1442" spans="1:12" x14ac:dyDescent="0.2">
      <c r="A1442">
        <v>4288</v>
      </c>
      <c r="B1442" s="43">
        <v>90</v>
      </c>
      <c r="C1442" s="43">
        <v>90</v>
      </c>
      <c r="D1442" s="43">
        <v>21</v>
      </c>
      <c r="E1442" s="31">
        <v>0.23300000000000001</v>
      </c>
      <c r="F1442" s="31">
        <v>0.311</v>
      </c>
      <c r="G1442" s="31">
        <v>0.111</v>
      </c>
      <c r="H1442" s="31">
        <v>0.189</v>
      </c>
      <c r="I1442" s="31">
        <v>4.3999999999999997E-2</v>
      </c>
      <c r="J1442" s="31">
        <v>0.355932203</v>
      </c>
      <c r="K1442" s="31">
        <v>0.34399999999999997</v>
      </c>
      <c r="L1442" s="29">
        <f t="shared" si="22"/>
        <v>1.9451219512195121</v>
      </c>
    </row>
    <row r="1443" spans="1:12" x14ac:dyDescent="0.2">
      <c r="A1443">
        <v>2745</v>
      </c>
      <c r="B1443" s="43">
        <v>78</v>
      </c>
      <c r="C1443" s="43">
        <v>78</v>
      </c>
      <c r="D1443" s="43">
        <v>15</v>
      </c>
      <c r="E1443" s="31">
        <v>0.192</v>
      </c>
      <c r="F1443" s="31">
        <v>0.60299999999999998</v>
      </c>
      <c r="G1443" s="31">
        <v>0.20499999999999999</v>
      </c>
      <c r="H1443" s="31">
        <v>0.154</v>
      </c>
      <c r="I1443" s="31">
        <v>3.7999999999999999E-2</v>
      </c>
      <c r="J1443" s="31">
        <v>0.192307692</v>
      </c>
      <c r="K1443" s="31">
        <v>0</v>
      </c>
      <c r="L1443" s="29">
        <f t="shared" si="22"/>
        <v>1.6269999999999998</v>
      </c>
    </row>
    <row r="1444" spans="1:12" x14ac:dyDescent="0.2">
      <c r="A1444">
        <v>3292</v>
      </c>
      <c r="B1444" s="43">
        <v>108</v>
      </c>
      <c r="C1444" s="43">
        <v>108</v>
      </c>
      <c r="D1444" s="43">
        <v>41</v>
      </c>
      <c r="E1444" s="31">
        <v>0.38</v>
      </c>
      <c r="F1444" s="31">
        <v>0.33300000000000002</v>
      </c>
      <c r="G1444" s="31">
        <v>0.28699999999999998</v>
      </c>
      <c r="H1444" s="31">
        <v>0.25</v>
      </c>
      <c r="I1444" s="31">
        <v>0.13</v>
      </c>
      <c r="J1444" s="31">
        <v>0.37962963</v>
      </c>
      <c r="K1444" s="31">
        <v>0</v>
      </c>
      <c r="L1444" s="29">
        <f t="shared" si="22"/>
        <v>2.177</v>
      </c>
    </row>
    <row r="1445" spans="1:12" x14ac:dyDescent="0.2">
      <c r="A1445">
        <v>4363</v>
      </c>
      <c r="B1445" s="43">
        <v>302</v>
      </c>
      <c r="C1445" s="43">
        <v>302</v>
      </c>
      <c r="D1445" s="43">
        <v>89</v>
      </c>
      <c r="E1445" s="31">
        <v>0.29499999999999998</v>
      </c>
      <c r="F1445" s="31">
        <v>0.41699999999999998</v>
      </c>
      <c r="G1445" s="31">
        <v>0.26500000000000001</v>
      </c>
      <c r="H1445" s="31">
        <v>0.20200000000000001</v>
      </c>
      <c r="I1445" s="31">
        <v>9.2999999999999999E-2</v>
      </c>
      <c r="J1445" s="31">
        <v>0.30169491500000001</v>
      </c>
      <c r="K1445" s="31">
        <v>2.3E-2</v>
      </c>
      <c r="L1445" s="29">
        <f t="shared" si="22"/>
        <v>1.9703172978505632</v>
      </c>
    </row>
    <row r="1446" spans="1:12" x14ac:dyDescent="0.2">
      <c r="A1446">
        <v>3241</v>
      </c>
      <c r="B1446" s="43">
        <v>303</v>
      </c>
      <c r="C1446" s="43">
        <v>303</v>
      </c>
      <c r="D1446" s="43">
        <v>95</v>
      </c>
      <c r="E1446" s="31">
        <v>0.314</v>
      </c>
      <c r="F1446" s="31">
        <v>0.40600000000000003</v>
      </c>
      <c r="G1446" s="31">
        <v>0.19500000000000001</v>
      </c>
      <c r="H1446" s="31">
        <v>0.221</v>
      </c>
      <c r="I1446" s="31">
        <v>9.1999999999999998E-2</v>
      </c>
      <c r="J1446" s="31">
        <v>0.34296028899999997</v>
      </c>
      <c r="K1446" s="31">
        <v>8.5999999999999993E-2</v>
      </c>
      <c r="L1446" s="29">
        <f t="shared" si="22"/>
        <v>1.9989059080962799</v>
      </c>
    </row>
    <row r="1447" spans="1:12" x14ac:dyDescent="0.2">
      <c r="A1447">
        <v>3674</v>
      </c>
      <c r="B1447" s="43">
        <v>340</v>
      </c>
      <c r="C1447" s="43">
        <v>340</v>
      </c>
      <c r="D1447" s="43">
        <v>231</v>
      </c>
      <c r="E1447" s="31">
        <v>0.67900000000000005</v>
      </c>
      <c r="F1447" s="31">
        <v>0.153</v>
      </c>
      <c r="G1447" s="31">
        <v>0.15</v>
      </c>
      <c r="H1447" s="31">
        <v>0.32600000000000001</v>
      </c>
      <c r="I1447" s="31">
        <v>0.35299999999999998</v>
      </c>
      <c r="J1447" s="31">
        <v>0.69161676599999999</v>
      </c>
      <c r="K1447" s="31">
        <v>1.7999999999999999E-2</v>
      </c>
      <c r="L1447" s="29">
        <f t="shared" si="22"/>
        <v>2.8951120162932789</v>
      </c>
    </row>
    <row r="1448" spans="1:12" x14ac:dyDescent="0.2">
      <c r="A1448">
        <v>2990</v>
      </c>
      <c r="B1448" s="43">
        <v>87</v>
      </c>
      <c r="C1448" s="43">
        <v>87</v>
      </c>
      <c r="D1448" s="43">
        <v>60</v>
      </c>
      <c r="E1448" s="31">
        <v>0.69</v>
      </c>
      <c r="F1448" s="31">
        <v>0.13800000000000001</v>
      </c>
      <c r="G1448" s="31">
        <v>0.13800000000000001</v>
      </c>
      <c r="H1448" s="31">
        <v>0.36799999999999999</v>
      </c>
      <c r="I1448" s="31">
        <v>0.32200000000000001</v>
      </c>
      <c r="J1448" s="31">
        <v>0.71428571399999996</v>
      </c>
      <c r="K1448" s="31">
        <v>3.4000000000000002E-2</v>
      </c>
      <c r="L1448" s="29">
        <f t="shared" si="22"/>
        <v>2.9047619047619051</v>
      </c>
    </row>
    <row r="1449" spans="1:12" x14ac:dyDescent="0.2">
      <c r="A1449">
        <v>3230</v>
      </c>
      <c r="B1449" s="43">
        <v>71</v>
      </c>
      <c r="C1449" s="43">
        <v>71</v>
      </c>
      <c r="D1449" s="43">
        <v>56</v>
      </c>
      <c r="E1449" s="31">
        <v>0.78900000000000003</v>
      </c>
      <c r="F1449" s="31">
        <v>7.0000000000000007E-2</v>
      </c>
      <c r="G1449" s="31">
        <v>0.14099999999999999</v>
      </c>
      <c r="H1449" s="31">
        <v>0.49299999999999999</v>
      </c>
      <c r="I1449" s="31">
        <v>0.29599999999999999</v>
      </c>
      <c r="J1449" s="31">
        <v>0.78873239399999995</v>
      </c>
      <c r="K1449" s="31">
        <v>0</v>
      </c>
      <c r="L1449" s="29">
        <f t="shared" si="22"/>
        <v>3.0149999999999997</v>
      </c>
    </row>
    <row r="1450" spans="1:12" x14ac:dyDescent="0.2">
      <c r="A1450">
        <v>1942</v>
      </c>
      <c r="B1450" s="43">
        <v>48</v>
      </c>
      <c r="C1450" s="43">
        <v>48</v>
      </c>
      <c r="D1450" s="43">
        <v>38</v>
      </c>
      <c r="E1450" s="31">
        <v>0.79200000000000004</v>
      </c>
      <c r="F1450" s="31">
        <v>8.3000000000000004E-2</v>
      </c>
      <c r="G1450" s="31">
        <v>0.125</v>
      </c>
      <c r="H1450" s="31">
        <v>0.39600000000000002</v>
      </c>
      <c r="I1450" s="31">
        <v>0.39600000000000002</v>
      </c>
      <c r="J1450" s="31">
        <v>0.79166666699999999</v>
      </c>
      <c r="K1450" s="31">
        <v>0</v>
      </c>
      <c r="L1450" s="29">
        <f t="shared" si="22"/>
        <v>3.1050000000000004</v>
      </c>
    </row>
    <row r="1451" spans="1:12" x14ac:dyDescent="0.2">
      <c r="A1451">
        <v>3104</v>
      </c>
      <c r="B1451" s="43">
        <v>69</v>
      </c>
      <c r="C1451" s="43">
        <v>69</v>
      </c>
      <c r="D1451" s="43">
        <v>40</v>
      </c>
      <c r="E1451" s="31">
        <v>0.57999999999999996</v>
      </c>
      <c r="F1451" s="31">
        <v>0.188</v>
      </c>
      <c r="G1451" s="31">
        <v>0.217</v>
      </c>
      <c r="H1451" s="31">
        <v>0.39100000000000001</v>
      </c>
      <c r="I1451" s="31">
        <v>0.188</v>
      </c>
      <c r="J1451" s="31">
        <v>0.58823529399999996</v>
      </c>
      <c r="K1451" s="31">
        <v>1.4E-2</v>
      </c>
      <c r="L1451" s="29">
        <f t="shared" si="22"/>
        <v>2.5831643002028395</v>
      </c>
    </row>
    <row r="1452" spans="1:12" x14ac:dyDescent="0.2">
      <c r="A1452">
        <v>3231</v>
      </c>
      <c r="B1452" s="43">
        <v>79</v>
      </c>
      <c r="C1452" s="43">
        <v>79</v>
      </c>
      <c r="D1452" s="43">
        <v>60</v>
      </c>
      <c r="E1452" s="31">
        <v>0.75900000000000001</v>
      </c>
      <c r="F1452" s="31">
        <v>5.0999999999999997E-2</v>
      </c>
      <c r="G1452" s="31">
        <v>0.19</v>
      </c>
      <c r="H1452" s="31">
        <v>0.40500000000000003</v>
      </c>
      <c r="I1452" s="31">
        <v>0.35399999999999998</v>
      </c>
      <c r="J1452" s="31">
        <v>0.75949367099999998</v>
      </c>
      <c r="K1452" s="31">
        <v>0</v>
      </c>
      <c r="L1452" s="29">
        <f t="shared" si="22"/>
        <v>3.0620000000000003</v>
      </c>
    </row>
    <row r="1453" spans="1:12" x14ac:dyDescent="0.2">
      <c r="A1453">
        <v>1771</v>
      </c>
      <c r="B1453" s="43">
        <v>24</v>
      </c>
      <c r="C1453" s="43">
        <v>24</v>
      </c>
      <c r="D1453" s="43">
        <v>18</v>
      </c>
      <c r="E1453" s="31">
        <v>0.75</v>
      </c>
      <c r="F1453" s="31">
        <v>0</v>
      </c>
      <c r="G1453" s="31">
        <v>4.2000000000000003E-2</v>
      </c>
      <c r="H1453" s="31">
        <v>0.20799999999999999</v>
      </c>
      <c r="I1453" s="31">
        <v>0.54200000000000004</v>
      </c>
      <c r="J1453" s="31">
        <v>0.94736842099999996</v>
      </c>
      <c r="K1453" s="31">
        <v>0.20799999999999999</v>
      </c>
      <c r="L1453" s="29">
        <f t="shared" si="22"/>
        <v>3.6313131313131315</v>
      </c>
    </row>
    <row r="1454" spans="1:12" x14ac:dyDescent="0.2">
      <c r="A1454">
        <v>3387</v>
      </c>
      <c r="B1454" s="43">
        <v>307</v>
      </c>
      <c r="C1454" s="43">
        <v>307</v>
      </c>
      <c r="D1454" s="43">
        <v>196</v>
      </c>
      <c r="E1454" s="31">
        <v>0.63800000000000001</v>
      </c>
      <c r="F1454" s="31">
        <v>0.11700000000000001</v>
      </c>
      <c r="G1454" s="31">
        <v>0.22800000000000001</v>
      </c>
      <c r="H1454" s="31">
        <v>0.32200000000000001</v>
      </c>
      <c r="I1454" s="31">
        <v>0.316</v>
      </c>
      <c r="J1454" s="31">
        <v>0.649006623</v>
      </c>
      <c r="K1454" s="31">
        <v>1.6E-2</v>
      </c>
      <c r="L1454" s="29">
        <f t="shared" si="22"/>
        <v>2.8485772357723578</v>
      </c>
    </row>
    <row r="1455" spans="1:12" x14ac:dyDescent="0.2">
      <c r="A1455">
        <v>2185</v>
      </c>
      <c r="B1455" s="43">
        <v>86</v>
      </c>
      <c r="C1455" s="43">
        <v>86</v>
      </c>
      <c r="D1455" s="43">
        <v>55</v>
      </c>
      <c r="E1455" s="31">
        <v>0.64</v>
      </c>
      <c r="F1455" s="31">
        <v>0.16300000000000001</v>
      </c>
      <c r="G1455" s="31">
        <v>0.19800000000000001</v>
      </c>
      <c r="H1455" s="31">
        <v>0.33700000000000002</v>
      </c>
      <c r="I1455" s="31">
        <v>0.30199999999999999</v>
      </c>
      <c r="J1455" s="31">
        <v>0.63953488400000003</v>
      </c>
      <c r="K1455" s="31">
        <v>0</v>
      </c>
      <c r="L1455" s="29">
        <f t="shared" si="22"/>
        <v>2.7780000000000005</v>
      </c>
    </row>
    <row r="1456" spans="1:12" x14ac:dyDescent="0.2">
      <c r="A1456">
        <v>3527</v>
      </c>
      <c r="B1456" s="43">
        <v>80</v>
      </c>
      <c r="C1456" s="43">
        <v>80</v>
      </c>
      <c r="D1456" s="43">
        <v>56</v>
      </c>
      <c r="E1456" s="31">
        <v>0.7</v>
      </c>
      <c r="F1456" s="31">
        <v>7.4999999999999997E-2</v>
      </c>
      <c r="G1456" s="31">
        <v>0.22500000000000001</v>
      </c>
      <c r="H1456" s="31">
        <v>0.42499999999999999</v>
      </c>
      <c r="I1456" s="31">
        <v>0.27500000000000002</v>
      </c>
      <c r="J1456" s="31">
        <v>0.7</v>
      </c>
      <c r="K1456" s="31">
        <v>0</v>
      </c>
      <c r="L1456" s="29">
        <f t="shared" si="22"/>
        <v>2.9</v>
      </c>
    </row>
    <row r="1457" spans="1:12" x14ac:dyDescent="0.2">
      <c r="A1457">
        <v>3958</v>
      </c>
      <c r="B1457" s="43">
        <v>98</v>
      </c>
      <c r="C1457" s="43">
        <v>98</v>
      </c>
      <c r="D1457" s="43">
        <v>75</v>
      </c>
      <c r="E1457" s="31">
        <v>0.76500000000000001</v>
      </c>
      <c r="F1457" s="31">
        <v>0.112</v>
      </c>
      <c r="G1457" s="31">
        <v>0.112</v>
      </c>
      <c r="H1457" s="31">
        <v>0.245</v>
      </c>
      <c r="I1457" s="31">
        <v>0.52</v>
      </c>
      <c r="J1457" s="31">
        <v>0.77319587599999995</v>
      </c>
      <c r="K1457" s="31">
        <v>0.01</v>
      </c>
      <c r="L1457" s="29">
        <f t="shared" si="22"/>
        <v>3.1828282828282828</v>
      </c>
    </row>
    <row r="1458" spans="1:12" x14ac:dyDescent="0.2">
      <c r="A1458">
        <v>3489</v>
      </c>
      <c r="B1458" s="43">
        <v>55</v>
      </c>
      <c r="C1458" s="43">
        <v>55</v>
      </c>
      <c r="D1458" s="43">
        <v>37</v>
      </c>
      <c r="E1458" s="31">
        <v>0.67300000000000004</v>
      </c>
      <c r="F1458" s="31">
        <v>0.2</v>
      </c>
      <c r="G1458" s="31">
        <v>0.127</v>
      </c>
      <c r="H1458" s="31">
        <v>0.38200000000000001</v>
      </c>
      <c r="I1458" s="31">
        <v>0.29099999999999998</v>
      </c>
      <c r="J1458" s="31">
        <v>0.67272727300000001</v>
      </c>
      <c r="K1458" s="31">
        <v>0</v>
      </c>
      <c r="L1458" s="29">
        <f t="shared" si="22"/>
        <v>2.7639999999999998</v>
      </c>
    </row>
    <row r="1459" spans="1:12" x14ac:dyDescent="0.2">
      <c r="A1459">
        <v>2703</v>
      </c>
      <c r="B1459" s="43">
        <v>82</v>
      </c>
      <c r="C1459" s="43">
        <v>82</v>
      </c>
      <c r="D1459" s="43">
        <v>48</v>
      </c>
      <c r="E1459" s="31">
        <v>0.58499999999999996</v>
      </c>
      <c r="F1459" s="31">
        <v>0.23200000000000001</v>
      </c>
      <c r="G1459" s="31">
        <v>0.183</v>
      </c>
      <c r="H1459" s="31">
        <v>0.32900000000000001</v>
      </c>
      <c r="I1459" s="31">
        <v>0.25600000000000001</v>
      </c>
      <c r="J1459" s="31">
        <v>0.58536585399999996</v>
      </c>
      <c r="K1459" s="31">
        <v>0</v>
      </c>
      <c r="L1459" s="29">
        <f t="shared" si="22"/>
        <v>2.609</v>
      </c>
    </row>
    <row r="1460" spans="1:12" x14ac:dyDescent="0.2">
      <c r="A1460">
        <v>3343</v>
      </c>
      <c r="B1460" s="43">
        <v>342</v>
      </c>
      <c r="C1460" s="43">
        <v>342</v>
      </c>
      <c r="D1460" s="43">
        <v>142</v>
      </c>
      <c r="E1460" s="31">
        <v>0.41499999999999998</v>
      </c>
      <c r="F1460" s="31">
        <v>0.14299999999999999</v>
      </c>
      <c r="G1460" s="31">
        <v>0.14899999999999999</v>
      </c>
      <c r="H1460" s="31">
        <v>0.251</v>
      </c>
      <c r="I1460" s="31">
        <v>0.16400000000000001</v>
      </c>
      <c r="J1460" s="31">
        <v>0.58677685999999996</v>
      </c>
      <c r="K1460" s="31">
        <v>0.29199999999999998</v>
      </c>
      <c r="L1460" s="29">
        <f t="shared" si="22"/>
        <v>2.6129943502824862</v>
      </c>
    </row>
    <row r="1461" spans="1:12" x14ac:dyDescent="0.2">
      <c r="A1461">
        <v>3921</v>
      </c>
      <c r="B1461" s="43">
        <v>360</v>
      </c>
      <c r="C1461" s="43">
        <v>360</v>
      </c>
      <c r="D1461" s="43">
        <v>140</v>
      </c>
      <c r="E1461" s="31">
        <v>0.38900000000000001</v>
      </c>
      <c r="F1461" s="31">
        <v>0.13600000000000001</v>
      </c>
      <c r="G1461" s="31">
        <v>0.10299999999999999</v>
      </c>
      <c r="H1461" s="31">
        <v>0.217</v>
      </c>
      <c r="I1461" s="31">
        <v>0.17199999999999999</v>
      </c>
      <c r="J1461" s="31">
        <v>0.61946902699999995</v>
      </c>
      <c r="K1461" s="31">
        <v>0.372</v>
      </c>
      <c r="L1461" s="29">
        <f t="shared" si="22"/>
        <v>2.676751592356688</v>
      </c>
    </row>
    <row r="1462" spans="1:12" x14ac:dyDescent="0.2">
      <c r="A1462">
        <v>3405</v>
      </c>
      <c r="B1462" s="43">
        <v>17</v>
      </c>
      <c r="C1462" s="43">
        <v>17</v>
      </c>
      <c r="D1462" s="43">
        <v>7</v>
      </c>
      <c r="E1462" s="31">
        <v>0.41199999999999998</v>
      </c>
      <c r="F1462" s="31">
        <v>0.29399999999999998</v>
      </c>
      <c r="G1462" s="31">
        <v>0.17599999999999999</v>
      </c>
      <c r="H1462" s="31">
        <v>0.29399999999999998</v>
      </c>
      <c r="I1462" s="31">
        <v>0.11799999999999999</v>
      </c>
      <c r="J1462" s="31">
        <v>0.46666666699999998</v>
      </c>
      <c r="K1462" s="31">
        <v>0.11799999999999999</v>
      </c>
      <c r="L1462" s="29">
        <f t="shared" si="22"/>
        <v>2.2675736961451243</v>
      </c>
    </row>
    <row r="1463" spans="1:12" x14ac:dyDescent="0.2">
      <c r="A1463">
        <v>4265</v>
      </c>
      <c r="B1463" s="43">
        <v>35</v>
      </c>
      <c r="C1463" s="43">
        <v>35</v>
      </c>
      <c r="D1463" s="43">
        <v>15</v>
      </c>
      <c r="E1463" s="31">
        <v>0.42899999999999999</v>
      </c>
      <c r="F1463" s="31">
        <v>0.314</v>
      </c>
      <c r="G1463" s="31">
        <v>0.22900000000000001</v>
      </c>
      <c r="H1463" s="31">
        <v>0.314</v>
      </c>
      <c r="I1463" s="31">
        <v>0.114</v>
      </c>
      <c r="J1463" s="31">
        <v>0.44117647100000001</v>
      </c>
      <c r="K1463" s="31">
        <v>2.9000000000000001E-2</v>
      </c>
      <c r="L1463" s="29">
        <f t="shared" si="22"/>
        <v>2.2348094747682801</v>
      </c>
    </row>
    <row r="1464" spans="1:12" x14ac:dyDescent="0.2">
      <c r="A1464">
        <v>4366</v>
      </c>
      <c r="B1464" s="43">
        <v>73</v>
      </c>
      <c r="C1464" s="43">
        <v>73</v>
      </c>
      <c r="D1464" s="43">
        <v>29</v>
      </c>
      <c r="E1464" s="31">
        <v>0.39700000000000002</v>
      </c>
      <c r="F1464" s="31">
        <v>0.28799999999999998</v>
      </c>
      <c r="G1464" s="31">
        <v>0.20499999999999999</v>
      </c>
      <c r="H1464" s="31">
        <v>0.34200000000000003</v>
      </c>
      <c r="I1464" s="31">
        <v>5.5E-2</v>
      </c>
      <c r="J1464" s="31">
        <v>0.44615384600000002</v>
      </c>
      <c r="K1464" s="31">
        <v>0.11</v>
      </c>
      <c r="L1464" s="29">
        <f t="shared" si="22"/>
        <v>2.1842696629213481</v>
      </c>
    </row>
    <row r="1465" spans="1:12" x14ac:dyDescent="0.2">
      <c r="A1465">
        <v>3305</v>
      </c>
      <c r="B1465" s="43">
        <v>43</v>
      </c>
      <c r="C1465" s="43">
        <v>43</v>
      </c>
      <c r="D1465" s="43">
        <v>28</v>
      </c>
      <c r="E1465" s="31">
        <v>0.65100000000000002</v>
      </c>
      <c r="F1465" s="31">
        <v>0.20899999999999999</v>
      </c>
      <c r="G1465" s="31">
        <v>0.14000000000000001</v>
      </c>
      <c r="H1465" s="31">
        <v>0.39500000000000002</v>
      </c>
      <c r="I1465" s="31">
        <v>0.25600000000000001</v>
      </c>
      <c r="J1465" s="31">
        <v>0.65116279099999996</v>
      </c>
      <c r="K1465" s="31">
        <v>0</v>
      </c>
      <c r="L1465" s="29">
        <f t="shared" si="22"/>
        <v>2.698</v>
      </c>
    </row>
    <row r="1466" spans="1:12" x14ac:dyDescent="0.2">
      <c r="A1466">
        <v>4395</v>
      </c>
      <c r="B1466" s="43">
        <v>402</v>
      </c>
      <c r="C1466" s="43">
        <v>402</v>
      </c>
      <c r="D1466" s="43">
        <v>218</v>
      </c>
      <c r="E1466" s="31">
        <v>0.54200000000000004</v>
      </c>
      <c r="F1466" s="31">
        <v>0.19700000000000001</v>
      </c>
      <c r="G1466" s="31">
        <v>0.23899999999999999</v>
      </c>
      <c r="H1466" s="31">
        <v>0.34100000000000003</v>
      </c>
      <c r="I1466" s="31">
        <v>0.20100000000000001</v>
      </c>
      <c r="J1466" s="31">
        <v>0.554707379</v>
      </c>
      <c r="K1466" s="31">
        <v>2.1999999999999999E-2</v>
      </c>
      <c r="L1466" s="29">
        <f t="shared" si="22"/>
        <v>2.5582822085889574</v>
      </c>
    </row>
    <row r="1467" spans="1:12" x14ac:dyDescent="0.2">
      <c r="A1467">
        <v>4241</v>
      </c>
      <c r="B1467" s="43">
        <v>103</v>
      </c>
      <c r="C1467" s="43">
        <v>103</v>
      </c>
      <c r="D1467" s="43">
        <v>63</v>
      </c>
      <c r="E1467" s="31">
        <v>0.61199999999999999</v>
      </c>
      <c r="F1467" s="31">
        <v>0.13600000000000001</v>
      </c>
      <c r="G1467" s="31">
        <v>0.23300000000000001</v>
      </c>
      <c r="H1467" s="31">
        <v>0.40799999999999997</v>
      </c>
      <c r="I1467" s="31">
        <v>0.20399999999999999</v>
      </c>
      <c r="J1467" s="31">
        <v>0.62376237599999995</v>
      </c>
      <c r="K1467" s="31">
        <v>1.9E-2</v>
      </c>
      <c r="L1467" s="29">
        <f t="shared" si="22"/>
        <v>2.6931702344546382</v>
      </c>
    </row>
    <row r="1468" spans="1:12" x14ac:dyDescent="0.2">
      <c r="A1468">
        <v>3005</v>
      </c>
      <c r="B1468" s="43">
        <v>85</v>
      </c>
      <c r="C1468" s="43">
        <v>85</v>
      </c>
      <c r="D1468" s="43">
        <v>35</v>
      </c>
      <c r="E1468" s="31">
        <v>0.41199999999999998</v>
      </c>
      <c r="F1468" s="31">
        <v>0.36499999999999999</v>
      </c>
      <c r="G1468" s="31">
        <v>0.2</v>
      </c>
      <c r="H1468" s="31">
        <v>0.247</v>
      </c>
      <c r="I1468" s="31">
        <v>0.16500000000000001</v>
      </c>
      <c r="J1468" s="31">
        <v>0.42168674699999997</v>
      </c>
      <c r="K1468" s="31">
        <v>2.4E-2</v>
      </c>
      <c r="L1468" s="29">
        <f t="shared" si="22"/>
        <v>2.2192622950819674</v>
      </c>
    </row>
    <row r="1469" spans="1:12" x14ac:dyDescent="0.2">
      <c r="A1469">
        <v>5128</v>
      </c>
      <c r="B1469" s="43">
        <v>459</v>
      </c>
      <c r="C1469" s="43">
        <v>459</v>
      </c>
      <c r="D1469" s="43">
        <v>31</v>
      </c>
      <c r="E1469" s="31">
        <v>6.8000000000000005E-2</v>
      </c>
      <c r="F1469" s="31">
        <v>1.7000000000000001E-2</v>
      </c>
      <c r="G1469" s="31">
        <v>1.7000000000000001E-2</v>
      </c>
      <c r="H1469" s="31">
        <v>3.9E-2</v>
      </c>
      <c r="I1469" s="31">
        <v>2.8000000000000001E-2</v>
      </c>
      <c r="J1469" s="31">
        <v>0.65957446799999997</v>
      </c>
      <c r="K1469" s="31">
        <v>0.89800000000000002</v>
      </c>
      <c r="L1469" s="29">
        <f t="shared" si="22"/>
        <v>2.7450980392156867</v>
      </c>
    </row>
    <row r="1470" spans="1:12" x14ac:dyDescent="0.2">
      <c r="A1470">
        <v>5100</v>
      </c>
      <c r="B1470" s="43">
        <v>99</v>
      </c>
      <c r="C1470" s="43">
        <v>99</v>
      </c>
      <c r="D1470" s="43">
        <v>70</v>
      </c>
      <c r="E1470" s="31">
        <v>0.70699999999999996</v>
      </c>
      <c r="F1470" s="31">
        <v>0.111</v>
      </c>
      <c r="G1470" s="31">
        <v>0.182</v>
      </c>
      <c r="H1470" s="31">
        <v>0.434</v>
      </c>
      <c r="I1470" s="31">
        <v>0.27300000000000002</v>
      </c>
      <c r="J1470" s="31">
        <v>0.70707070699999996</v>
      </c>
      <c r="K1470" s="31">
        <v>0</v>
      </c>
      <c r="L1470" s="29">
        <f t="shared" si="22"/>
        <v>2.8690000000000002</v>
      </c>
    </row>
    <row r="1471" spans="1:12" x14ac:dyDescent="0.2">
      <c r="A1471">
        <v>2073</v>
      </c>
      <c r="B1471" s="43">
        <v>67</v>
      </c>
      <c r="C1471" s="43">
        <v>67</v>
      </c>
      <c r="D1471" s="43">
        <v>40</v>
      </c>
      <c r="E1471" s="31">
        <v>0.59699999999999998</v>
      </c>
      <c r="F1471" s="31">
        <v>0.17899999999999999</v>
      </c>
      <c r="G1471" s="31">
        <v>0.20899999999999999</v>
      </c>
      <c r="H1471" s="31">
        <v>0.38800000000000001</v>
      </c>
      <c r="I1471" s="31">
        <v>0.20899999999999999</v>
      </c>
      <c r="J1471" s="31">
        <v>0.606060606</v>
      </c>
      <c r="K1471" s="31">
        <v>1.4999999999999999E-2</v>
      </c>
      <c r="L1471" s="29">
        <f t="shared" si="22"/>
        <v>2.6365482233502537</v>
      </c>
    </row>
    <row r="1472" spans="1:12" x14ac:dyDescent="0.2">
      <c r="A1472">
        <v>1904</v>
      </c>
      <c r="B1472" s="43">
        <v>26</v>
      </c>
      <c r="C1472" s="43">
        <v>26</v>
      </c>
      <c r="D1472" s="43">
        <v>16</v>
      </c>
      <c r="E1472" s="31">
        <v>0.61499999999999999</v>
      </c>
      <c r="F1472" s="31">
        <v>7.6999999999999999E-2</v>
      </c>
      <c r="G1472" s="31">
        <v>0.154</v>
      </c>
      <c r="H1472" s="31">
        <v>0.46200000000000002</v>
      </c>
      <c r="I1472" s="31">
        <v>0.154</v>
      </c>
      <c r="J1472" s="31">
        <v>0.72727272700000001</v>
      </c>
      <c r="K1472" s="31">
        <v>0.154</v>
      </c>
      <c r="L1472" s="29">
        <f t="shared" si="22"/>
        <v>2.8215130023640662</v>
      </c>
    </row>
    <row r="1473" spans="1:12" x14ac:dyDescent="0.2">
      <c r="A1473">
        <v>3561</v>
      </c>
      <c r="B1473" s="43">
        <v>77</v>
      </c>
      <c r="C1473" s="43">
        <v>77</v>
      </c>
      <c r="D1473" s="43">
        <v>35</v>
      </c>
      <c r="E1473" s="31">
        <v>0.45500000000000002</v>
      </c>
      <c r="F1473" s="31">
        <v>0.29899999999999999</v>
      </c>
      <c r="G1473" s="31">
        <v>0.20799999999999999</v>
      </c>
      <c r="H1473" s="31">
        <v>0.35099999999999998</v>
      </c>
      <c r="I1473" s="31">
        <v>0.104</v>
      </c>
      <c r="J1473" s="31">
        <v>0.47297297300000002</v>
      </c>
      <c r="K1473" s="31">
        <v>3.9E-2</v>
      </c>
      <c r="L1473" s="29">
        <f t="shared" si="22"/>
        <v>2.2726326742976064</v>
      </c>
    </row>
    <row r="1474" spans="1:12" x14ac:dyDescent="0.2">
      <c r="A1474">
        <v>4184</v>
      </c>
      <c r="B1474" s="43">
        <v>109</v>
      </c>
      <c r="C1474" s="43">
        <v>109</v>
      </c>
      <c r="D1474" s="43">
        <v>68</v>
      </c>
      <c r="E1474" s="31">
        <v>0.624</v>
      </c>
      <c r="F1474" s="31">
        <v>0.11899999999999999</v>
      </c>
      <c r="G1474" s="31">
        <v>0.22</v>
      </c>
      <c r="H1474" s="31">
        <v>0.35799999999999998</v>
      </c>
      <c r="I1474" s="31">
        <v>0.26600000000000001</v>
      </c>
      <c r="J1474" s="31">
        <v>0.64761904800000003</v>
      </c>
      <c r="K1474" s="31">
        <v>3.6999999999999998E-2</v>
      </c>
      <c r="L1474" s="29">
        <f t="shared" si="22"/>
        <v>2.8006230529595015</v>
      </c>
    </row>
    <row r="1475" spans="1:12" x14ac:dyDescent="0.2">
      <c r="A1475">
        <v>2428</v>
      </c>
      <c r="B1475" s="43">
        <v>357</v>
      </c>
      <c r="C1475" s="43">
        <v>357</v>
      </c>
      <c r="D1475" s="43">
        <v>97</v>
      </c>
      <c r="E1475" s="31">
        <v>0.27200000000000002</v>
      </c>
      <c r="F1475" s="31">
        <v>6.4000000000000001E-2</v>
      </c>
      <c r="G1475" s="31">
        <v>0.106</v>
      </c>
      <c r="H1475" s="31">
        <v>0.19</v>
      </c>
      <c r="I1475" s="31">
        <v>8.1000000000000003E-2</v>
      </c>
      <c r="J1475" s="31">
        <v>0.61392405100000003</v>
      </c>
      <c r="K1475" s="31">
        <v>0.55700000000000005</v>
      </c>
      <c r="L1475" s="29">
        <f t="shared" ref="L1475:L1538" si="23">(F1475+2*G1475+3*H1475+4*I1475)/(1-K1475)</f>
        <v>2.6410835214446959</v>
      </c>
    </row>
    <row r="1476" spans="1:12" x14ac:dyDescent="0.2">
      <c r="A1476">
        <v>4383</v>
      </c>
      <c r="B1476" s="43">
        <v>54</v>
      </c>
      <c r="C1476" s="43">
        <v>54</v>
      </c>
      <c r="D1476" s="43">
        <v>42</v>
      </c>
      <c r="E1476" s="31">
        <v>0.77800000000000002</v>
      </c>
      <c r="F1476" s="31">
        <v>9.2999999999999999E-2</v>
      </c>
      <c r="G1476" s="31">
        <v>0.13</v>
      </c>
      <c r="H1476" s="31">
        <v>0.5</v>
      </c>
      <c r="I1476" s="31">
        <v>0.27800000000000002</v>
      </c>
      <c r="J1476" s="31">
        <v>0.77777777800000003</v>
      </c>
      <c r="K1476" s="31">
        <v>0</v>
      </c>
      <c r="L1476" s="29">
        <f t="shared" si="23"/>
        <v>2.9649999999999999</v>
      </c>
    </row>
    <row r="1477" spans="1:12" x14ac:dyDescent="0.2">
      <c r="A1477">
        <v>4145</v>
      </c>
      <c r="B1477" s="43">
        <v>355</v>
      </c>
      <c r="C1477" s="43">
        <v>355</v>
      </c>
      <c r="D1477" s="43">
        <v>224</v>
      </c>
      <c r="E1477" s="31">
        <v>0.63100000000000001</v>
      </c>
      <c r="F1477" s="31">
        <v>0.14899999999999999</v>
      </c>
      <c r="G1477" s="31">
        <v>0.20300000000000001</v>
      </c>
      <c r="H1477" s="31">
        <v>0.40300000000000002</v>
      </c>
      <c r="I1477" s="31">
        <v>0.22800000000000001</v>
      </c>
      <c r="J1477" s="31">
        <v>0.64183381100000003</v>
      </c>
      <c r="K1477" s="31">
        <v>1.7000000000000001E-2</v>
      </c>
      <c r="L1477" s="29">
        <f t="shared" si="23"/>
        <v>2.7222787385554428</v>
      </c>
    </row>
    <row r="1478" spans="1:12" x14ac:dyDescent="0.2">
      <c r="A1478">
        <v>5015</v>
      </c>
      <c r="B1478" s="43">
        <v>93</v>
      </c>
      <c r="C1478" s="43">
        <v>93</v>
      </c>
      <c r="D1478" s="43">
        <v>75</v>
      </c>
      <c r="E1478" s="31">
        <v>0.80600000000000005</v>
      </c>
      <c r="F1478" s="31">
        <v>5.3999999999999999E-2</v>
      </c>
      <c r="G1478" s="31">
        <v>0.129</v>
      </c>
      <c r="H1478" s="31">
        <v>0.34399999999999997</v>
      </c>
      <c r="I1478" s="31">
        <v>0.46200000000000002</v>
      </c>
      <c r="J1478" s="31">
        <v>0.81521739100000001</v>
      </c>
      <c r="K1478" s="31">
        <v>1.0999999999999999E-2</v>
      </c>
      <c r="L1478" s="29">
        <f t="shared" si="23"/>
        <v>3.2275025278058647</v>
      </c>
    </row>
    <row r="1479" spans="1:12" x14ac:dyDescent="0.2">
      <c r="A1479">
        <v>4397</v>
      </c>
      <c r="B1479" s="43">
        <v>230</v>
      </c>
      <c r="C1479" s="43">
        <v>230</v>
      </c>
      <c r="D1479" s="43">
        <v>181</v>
      </c>
      <c r="E1479" s="31">
        <v>0.78700000000000003</v>
      </c>
      <c r="F1479" s="31">
        <v>3.9E-2</v>
      </c>
      <c r="G1479" s="31">
        <v>0.14799999999999999</v>
      </c>
      <c r="H1479" s="31">
        <v>0.47799999999999998</v>
      </c>
      <c r="I1479" s="31">
        <v>0.309</v>
      </c>
      <c r="J1479" s="31">
        <v>0.80803571399999996</v>
      </c>
      <c r="K1479" s="31">
        <v>2.5999999999999999E-2</v>
      </c>
      <c r="L1479" s="29">
        <f t="shared" si="23"/>
        <v>3.0852156057494868</v>
      </c>
    </row>
    <row r="1480" spans="1:12" x14ac:dyDescent="0.2">
      <c r="A1480">
        <v>4308</v>
      </c>
      <c r="B1480" s="43">
        <v>95</v>
      </c>
      <c r="C1480" s="43">
        <v>95</v>
      </c>
      <c r="D1480" s="43">
        <v>73</v>
      </c>
      <c r="E1480" s="31">
        <v>0.76800000000000002</v>
      </c>
      <c r="F1480" s="31">
        <v>5.2999999999999999E-2</v>
      </c>
      <c r="G1480" s="31">
        <v>0.17899999999999999</v>
      </c>
      <c r="H1480" s="31">
        <v>0.42099999999999999</v>
      </c>
      <c r="I1480" s="31">
        <v>0.34699999999999998</v>
      </c>
      <c r="J1480" s="31">
        <v>0.76842105299999997</v>
      </c>
      <c r="K1480" s="31">
        <v>0</v>
      </c>
      <c r="L1480" s="29">
        <f t="shared" si="23"/>
        <v>3.0619999999999998</v>
      </c>
    </row>
    <row r="1481" spans="1:12" x14ac:dyDescent="0.2">
      <c r="A1481">
        <v>2222</v>
      </c>
      <c r="B1481" s="43">
        <v>96</v>
      </c>
      <c r="C1481" s="43">
        <v>96</v>
      </c>
      <c r="D1481" s="43">
        <v>79</v>
      </c>
      <c r="E1481" s="31">
        <v>0.82299999999999995</v>
      </c>
      <c r="F1481" s="31">
        <v>6.3E-2</v>
      </c>
      <c r="G1481" s="31">
        <v>0.115</v>
      </c>
      <c r="H1481" s="31">
        <v>0.375</v>
      </c>
      <c r="I1481" s="31">
        <v>0.44800000000000001</v>
      </c>
      <c r="J1481" s="31">
        <v>0.82291666699999999</v>
      </c>
      <c r="K1481" s="31">
        <v>0</v>
      </c>
      <c r="L1481" s="29">
        <f t="shared" si="23"/>
        <v>3.21</v>
      </c>
    </row>
    <row r="1482" spans="1:12" x14ac:dyDescent="0.2">
      <c r="A1482">
        <v>2850</v>
      </c>
      <c r="B1482" s="43">
        <v>408</v>
      </c>
      <c r="C1482" s="43">
        <v>408</v>
      </c>
      <c r="D1482" s="43">
        <v>105</v>
      </c>
      <c r="E1482" s="31">
        <v>0.25700000000000001</v>
      </c>
      <c r="F1482" s="31">
        <v>4.7E-2</v>
      </c>
      <c r="G1482" s="31">
        <v>4.9000000000000002E-2</v>
      </c>
      <c r="H1482" s="31">
        <v>0.15</v>
      </c>
      <c r="I1482" s="31">
        <v>0.108</v>
      </c>
      <c r="J1482" s="31">
        <v>0.72916666699999999</v>
      </c>
      <c r="K1482" s="31">
        <v>0.64700000000000002</v>
      </c>
      <c r="L1482" s="29">
        <f t="shared" si="23"/>
        <v>2.9093484419263453</v>
      </c>
    </row>
    <row r="1483" spans="1:12" x14ac:dyDescent="0.2">
      <c r="A1483">
        <v>2287</v>
      </c>
      <c r="B1483" s="43">
        <v>81</v>
      </c>
      <c r="C1483" s="43">
        <v>81</v>
      </c>
      <c r="D1483" s="43">
        <v>53</v>
      </c>
      <c r="E1483" s="31">
        <v>0.65400000000000003</v>
      </c>
      <c r="F1483" s="31">
        <v>0.16</v>
      </c>
      <c r="G1483" s="31">
        <v>0.185</v>
      </c>
      <c r="H1483" s="31">
        <v>0.34599999999999997</v>
      </c>
      <c r="I1483" s="31">
        <v>0.309</v>
      </c>
      <c r="J1483" s="31">
        <v>0.65432098800000005</v>
      </c>
      <c r="K1483" s="31">
        <v>0</v>
      </c>
      <c r="L1483" s="29">
        <f t="shared" si="23"/>
        <v>2.8039999999999998</v>
      </c>
    </row>
    <row r="1484" spans="1:12" x14ac:dyDescent="0.2">
      <c r="A1484">
        <v>2288</v>
      </c>
      <c r="B1484" s="43">
        <v>79</v>
      </c>
      <c r="C1484" s="43">
        <v>79</v>
      </c>
      <c r="D1484" s="43">
        <v>63</v>
      </c>
      <c r="E1484" s="31">
        <v>0.79700000000000004</v>
      </c>
      <c r="F1484" s="31">
        <v>0.127</v>
      </c>
      <c r="G1484" s="31">
        <v>7.5999999999999998E-2</v>
      </c>
      <c r="H1484" s="31">
        <v>0.253</v>
      </c>
      <c r="I1484" s="31">
        <v>0.54400000000000004</v>
      </c>
      <c r="J1484" s="31">
        <v>0.79746835400000005</v>
      </c>
      <c r="K1484" s="31">
        <v>0</v>
      </c>
      <c r="L1484" s="29">
        <f t="shared" si="23"/>
        <v>3.2140000000000004</v>
      </c>
    </row>
    <row r="1485" spans="1:12" x14ac:dyDescent="0.2">
      <c r="A1485">
        <v>5296</v>
      </c>
      <c r="E1485" s="31">
        <v>0.77800000000000002</v>
      </c>
      <c r="F1485" s="31">
        <v>5.6000000000000001E-2</v>
      </c>
      <c r="G1485" s="31">
        <v>0.111</v>
      </c>
      <c r="H1485" s="31">
        <v>0.33300000000000002</v>
      </c>
      <c r="I1485" s="31">
        <v>0.44400000000000001</v>
      </c>
      <c r="J1485" s="31">
        <v>0.82352941199999996</v>
      </c>
      <c r="K1485" s="31">
        <v>5.6000000000000001E-2</v>
      </c>
      <c r="L1485" s="29">
        <f t="shared" si="23"/>
        <v>3.2341101694915255</v>
      </c>
    </row>
    <row r="1486" spans="1:12" x14ac:dyDescent="0.2">
      <c r="A1486">
        <v>5457</v>
      </c>
      <c r="B1486" s="43">
        <v>100</v>
      </c>
      <c r="C1486" s="43">
        <v>100</v>
      </c>
      <c r="D1486" s="43">
        <v>85</v>
      </c>
      <c r="E1486" s="31">
        <v>0.85</v>
      </c>
      <c r="F1486" s="31">
        <v>0.04</v>
      </c>
      <c r="G1486" s="31">
        <v>0.11</v>
      </c>
      <c r="H1486" s="31">
        <v>0.37</v>
      </c>
      <c r="I1486" s="31">
        <v>0.48</v>
      </c>
      <c r="J1486" s="31">
        <v>0.85</v>
      </c>
      <c r="K1486" s="31">
        <v>0</v>
      </c>
      <c r="L1486" s="29">
        <f t="shared" si="23"/>
        <v>3.29</v>
      </c>
    </row>
    <row r="1487" spans="1:12" x14ac:dyDescent="0.2">
      <c r="A1487">
        <v>5135</v>
      </c>
      <c r="B1487" s="43">
        <v>255</v>
      </c>
      <c r="C1487" s="43">
        <v>255</v>
      </c>
      <c r="D1487" s="43">
        <v>180</v>
      </c>
      <c r="E1487" s="31">
        <v>0.70599999999999996</v>
      </c>
      <c r="F1487" s="31">
        <v>8.5999999999999993E-2</v>
      </c>
      <c r="G1487" s="31">
        <v>0.184</v>
      </c>
      <c r="H1487" s="31">
        <v>0.39200000000000002</v>
      </c>
      <c r="I1487" s="31">
        <v>0.314</v>
      </c>
      <c r="J1487" s="31">
        <v>0.72289156600000004</v>
      </c>
      <c r="K1487" s="31">
        <v>2.4E-2</v>
      </c>
      <c r="L1487" s="29">
        <f t="shared" si="23"/>
        <v>2.9569672131147544</v>
      </c>
    </row>
    <row r="1488" spans="1:12" x14ac:dyDescent="0.2">
      <c r="A1488">
        <v>1502</v>
      </c>
      <c r="B1488" s="43">
        <v>25</v>
      </c>
      <c r="C1488" s="43">
        <v>25</v>
      </c>
      <c r="D1488" s="43">
        <v>15</v>
      </c>
      <c r="E1488" s="31">
        <v>0.6</v>
      </c>
      <c r="F1488" s="31">
        <v>0.16</v>
      </c>
      <c r="G1488" s="31">
        <v>0.08</v>
      </c>
      <c r="H1488" s="31">
        <v>0.4</v>
      </c>
      <c r="I1488" s="31">
        <v>0.2</v>
      </c>
      <c r="J1488" s="31">
        <v>0.71428571399999996</v>
      </c>
      <c r="K1488" s="31">
        <v>0.16</v>
      </c>
      <c r="L1488" s="29">
        <f t="shared" si="23"/>
        <v>2.7619047619047623</v>
      </c>
    </row>
    <row r="1489" spans="1:12" x14ac:dyDescent="0.2">
      <c r="A1489">
        <v>2694</v>
      </c>
      <c r="E1489" s="31">
        <v>0.10299999999999999</v>
      </c>
      <c r="F1489" s="31">
        <v>0.56399999999999995</v>
      </c>
      <c r="G1489" s="31">
        <v>0.33300000000000002</v>
      </c>
      <c r="H1489" s="31">
        <v>7.6999999999999999E-2</v>
      </c>
      <c r="I1489" s="31">
        <v>2.5999999999999999E-2</v>
      </c>
      <c r="J1489" s="31">
        <v>0.102564103</v>
      </c>
      <c r="K1489" s="31">
        <v>0</v>
      </c>
      <c r="L1489" s="29">
        <f t="shared" si="23"/>
        <v>1.5649999999999999</v>
      </c>
    </row>
    <row r="1490" spans="1:12" x14ac:dyDescent="0.2">
      <c r="A1490">
        <v>3089</v>
      </c>
      <c r="B1490" s="43">
        <v>71</v>
      </c>
      <c r="C1490" s="43">
        <v>71</v>
      </c>
      <c r="D1490" s="43">
        <v>22</v>
      </c>
      <c r="E1490" s="31">
        <v>0.31</v>
      </c>
      <c r="F1490" s="31">
        <v>0.32400000000000001</v>
      </c>
      <c r="G1490" s="31">
        <v>0.33800000000000002</v>
      </c>
      <c r="H1490" s="31">
        <v>0.22500000000000001</v>
      </c>
      <c r="I1490" s="31">
        <v>8.5000000000000006E-2</v>
      </c>
      <c r="J1490" s="31">
        <v>0.31884057999999998</v>
      </c>
      <c r="K1490" s="31">
        <v>2.8000000000000001E-2</v>
      </c>
      <c r="L1490" s="29">
        <f t="shared" si="23"/>
        <v>2.0730452674897122</v>
      </c>
    </row>
    <row r="1491" spans="1:12" x14ac:dyDescent="0.2">
      <c r="A1491">
        <v>2804</v>
      </c>
      <c r="B1491" s="43">
        <v>47</v>
      </c>
      <c r="C1491" s="43">
        <v>47</v>
      </c>
      <c r="D1491" s="43">
        <v>20</v>
      </c>
      <c r="E1491" s="31">
        <v>0.42599999999999999</v>
      </c>
      <c r="F1491" s="31">
        <v>0.29799999999999999</v>
      </c>
      <c r="G1491" s="31">
        <v>0.27700000000000002</v>
      </c>
      <c r="H1491" s="31">
        <v>0.38300000000000001</v>
      </c>
      <c r="I1491" s="31">
        <v>4.2999999999999997E-2</v>
      </c>
      <c r="J1491" s="31">
        <v>0.42553191499999998</v>
      </c>
      <c r="K1491" s="31">
        <v>0</v>
      </c>
      <c r="L1491" s="29">
        <f t="shared" si="23"/>
        <v>2.1730000000000005</v>
      </c>
    </row>
    <row r="1492" spans="1:12" x14ac:dyDescent="0.2">
      <c r="A1492">
        <v>2214</v>
      </c>
      <c r="B1492" s="43">
        <v>93</v>
      </c>
      <c r="C1492" s="43">
        <v>93</v>
      </c>
      <c r="D1492" s="43">
        <v>44</v>
      </c>
      <c r="E1492" s="31">
        <v>0.47299999999999998</v>
      </c>
      <c r="F1492" s="31">
        <v>0.22600000000000001</v>
      </c>
      <c r="G1492" s="31">
        <v>0.28999999999999998</v>
      </c>
      <c r="H1492" s="31">
        <v>0.34399999999999997</v>
      </c>
      <c r="I1492" s="31">
        <v>0.129</v>
      </c>
      <c r="J1492" s="31">
        <v>0.47826087</v>
      </c>
      <c r="K1492" s="31">
        <v>1.0999999999999999E-2</v>
      </c>
      <c r="L1492" s="29">
        <f t="shared" si="23"/>
        <v>2.3801820020222446</v>
      </c>
    </row>
    <row r="1493" spans="1:12" x14ac:dyDescent="0.2">
      <c r="A1493">
        <v>4029</v>
      </c>
      <c r="B1493" s="43">
        <v>60</v>
      </c>
      <c r="C1493" s="43">
        <v>60</v>
      </c>
      <c r="D1493" s="43">
        <v>37</v>
      </c>
      <c r="E1493" s="31">
        <v>0.61699999999999999</v>
      </c>
      <c r="F1493" s="31">
        <v>0.183</v>
      </c>
      <c r="G1493" s="31">
        <v>0.183</v>
      </c>
      <c r="H1493" s="31">
        <v>0.45</v>
      </c>
      <c r="I1493" s="31">
        <v>0.16700000000000001</v>
      </c>
      <c r="J1493" s="31">
        <v>0.62711864399999995</v>
      </c>
      <c r="K1493" s="31">
        <v>1.7000000000000001E-2</v>
      </c>
      <c r="L1493" s="29">
        <f t="shared" si="23"/>
        <v>2.611393692777213</v>
      </c>
    </row>
    <row r="1494" spans="1:12" x14ac:dyDescent="0.2">
      <c r="A1494">
        <v>3680</v>
      </c>
      <c r="B1494" s="43">
        <v>234</v>
      </c>
      <c r="C1494" s="43">
        <v>234</v>
      </c>
      <c r="D1494" s="43">
        <v>88</v>
      </c>
      <c r="E1494" s="31">
        <v>0.376</v>
      </c>
      <c r="F1494" s="31">
        <v>0.25600000000000001</v>
      </c>
      <c r="G1494" s="31">
        <v>0.32100000000000001</v>
      </c>
      <c r="H1494" s="31">
        <v>0.25600000000000001</v>
      </c>
      <c r="I1494" s="31">
        <v>0.12</v>
      </c>
      <c r="J1494" s="31">
        <v>0.39461883399999997</v>
      </c>
      <c r="K1494" s="31">
        <v>4.7E-2</v>
      </c>
      <c r="L1494" s="29">
        <f t="shared" si="23"/>
        <v>2.2518363064008393</v>
      </c>
    </row>
    <row r="1495" spans="1:12" x14ac:dyDescent="0.2">
      <c r="A1495">
        <v>3899</v>
      </c>
      <c r="B1495" s="43">
        <v>43</v>
      </c>
      <c r="C1495" s="43">
        <v>43</v>
      </c>
      <c r="D1495" s="43">
        <v>6</v>
      </c>
      <c r="E1495" s="31">
        <v>0.14000000000000001</v>
      </c>
      <c r="F1495" s="31">
        <v>0.30199999999999999</v>
      </c>
      <c r="G1495" s="31">
        <v>0.11600000000000001</v>
      </c>
      <c r="H1495" s="31">
        <v>0.14000000000000001</v>
      </c>
      <c r="I1495" s="31">
        <v>0</v>
      </c>
      <c r="J1495" s="31">
        <v>0.25</v>
      </c>
      <c r="K1495" s="31">
        <v>0.442</v>
      </c>
      <c r="L1495" s="29">
        <f t="shared" si="23"/>
        <v>1.7096774193548387</v>
      </c>
    </row>
    <row r="1496" spans="1:12" x14ac:dyDescent="0.2">
      <c r="A1496">
        <v>2641</v>
      </c>
      <c r="B1496" s="43">
        <v>94</v>
      </c>
      <c r="C1496" s="43">
        <v>94</v>
      </c>
      <c r="D1496" s="43">
        <v>50</v>
      </c>
      <c r="E1496" s="31">
        <v>0.53200000000000003</v>
      </c>
      <c r="F1496" s="31">
        <v>0.223</v>
      </c>
      <c r="G1496" s="31">
        <v>0.245</v>
      </c>
      <c r="H1496" s="31">
        <v>0.34</v>
      </c>
      <c r="I1496" s="31">
        <v>0.191</v>
      </c>
      <c r="J1496" s="31">
        <v>0.53191489400000003</v>
      </c>
      <c r="K1496" s="31">
        <v>0</v>
      </c>
      <c r="L1496" s="29">
        <f t="shared" si="23"/>
        <v>2.4969999999999999</v>
      </c>
    </row>
    <row r="1497" spans="1:12" x14ac:dyDescent="0.2">
      <c r="A1497">
        <v>1718</v>
      </c>
      <c r="B1497" s="43">
        <v>61</v>
      </c>
      <c r="C1497" s="43">
        <v>61</v>
      </c>
      <c r="D1497" s="43">
        <v>21</v>
      </c>
      <c r="E1497" s="31">
        <v>0.34399999999999997</v>
      </c>
      <c r="F1497" s="31">
        <v>0.23</v>
      </c>
      <c r="G1497" s="31">
        <v>0.13100000000000001</v>
      </c>
      <c r="H1497" s="31">
        <v>0.23</v>
      </c>
      <c r="I1497" s="31">
        <v>0.115</v>
      </c>
      <c r="J1497" s="31">
        <v>0.48837209300000001</v>
      </c>
      <c r="K1497" s="31">
        <v>0.29499999999999998</v>
      </c>
      <c r="L1497" s="29">
        <f t="shared" si="23"/>
        <v>2.3290780141843967</v>
      </c>
    </row>
    <row r="1498" spans="1:12" x14ac:dyDescent="0.2">
      <c r="A1498">
        <v>4348</v>
      </c>
      <c r="B1498" s="43">
        <v>83</v>
      </c>
      <c r="C1498" s="43">
        <v>83</v>
      </c>
      <c r="D1498" s="43">
        <v>57</v>
      </c>
      <c r="E1498" s="31">
        <v>0.68700000000000006</v>
      </c>
      <c r="F1498" s="31">
        <v>0.16900000000000001</v>
      </c>
      <c r="G1498" s="31">
        <v>0.108</v>
      </c>
      <c r="H1498" s="31">
        <v>0.50600000000000001</v>
      </c>
      <c r="I1498" s="31">
        <v>0.18099999999999999</v>
      </c>
      <c r="J1498" s="31">
        <v>0.71250000000000002</v>
      </c>
      <c r="K1498" s="31">
        <v>3.5999999999999997E-2</v>
      </c>
      <c r="L1498" s="29">
        <f t="shared" si="23"/>
        <v>2.7251037344398337</v>
      </c>
    </row>
    <row r="1499" spans="1:12" x14ac:dyDescent="0.2">
      <c r="A1499">
        <v>4142</v>
      </c>
      <c r="B1499" s="43">
        <v>233</v>
      </c>
      <c r="C1499" s="43">
        <v>233</v>
      </c>
      <c r="D1499" s="43">
        <v>136</v>
      </c>
      <c r="E1499" s="31">
        <v>0.58399999999999996</v>
      </c>
      <c r="F1499" s="31">
        <v>0.15</v>
      </c>
      <c r="G1499" s="31">
        <v>0.25800000000000001</v>
      </c>
      <c r="H1499" s="31">
        <v>0.39500000000000002</v>
      </c>
      <c r="I1499" s="31">
        <v>0.189</v>
      </c>
      <c r="J1499" s="31">
        <v>0.58874458900000004</v>
      </c>
      <c r="K1499" s="31">
        <v>8.9999999999999993E-3</v>
      </c>
      <c r="L1499" s="29">
        <f t="shared" si="23"/>
        <v>2.6306760847628659</v>
      </c>
    </row>
    <row r="1500" spans="1:12" x14ac:dyDescent="0.2">
      <c r="A1500">
        <v>4079</v>
      </c>
      <c r="B1500" s="43">
        <v>66</v>
      </c>
      <c r="C1500" s="43">
        <v>66</v>
      </c>
      <c r="D1500" s="43">
        <v>35</v>
      </c>
      <c r="E1500" s="31">
        <v>0.53</v>
      </c>
      <c r="F1500" s="31">
        <v>0.22700000000000001</v>
      </c>
      <c r="G1500" s="31">
        <v>0.24199999999999999</v>
      </c>
      <c r="H1500" s="31">
        <v>0.36399999999999999</v>
      </c>
      <c r="I1500" s="31">
        <v>0.16700000000000001</v>
      </c>
      <c r="J1500" s="31">
        <v>0.53030303000000001</v>
      </c>
      <c r="K1500" s="31">
        <v>0</v>
      </c>
      <c r="L1500" s="29">
        <f t="shared" si="23"/>
        <v>2.4710000000000001</v>
      </c>
    </row>
    <row r="1501" spans="1:12" x14ac:dyDescent="0.2">
      <c r="A1501">
        <v>3046</v>
      </c>
      <c r="B1501" s="43">
        <v>214</v>
      </c>
      <c r="C1501" s="43">
        <v>214</v>
      </c>
      <c r="D1501" s="43">
        <v>111</v>
      </c>
      <c r="E1501" s="31">
        <v>0.51900000000000002</v>
      </c>
      <c r="F1501" s="31">
        <v>0.21</v>
      </c>
      <c r="G1501" s="31">
        <v>0.25700000000000001</v>
      </c>
      <c r="H1501" s="31">
        <v>0.35499999999999998</v>
      </c>
      <c r="I1501" s="31">
        <v>0.16400000000000001</v>
      </c>
      <c r="J1501" s="31">
        <v>0.52606635099999999</v>
      </c>
      <c r="K1501" s="31">
        <v>1.4E-2</v>
      </c>
      <c r="L1501" s="29">
        <f t="shared" si="23"/>
        <v>2.4797160243407705</v>
      </c>
    </row>
    <row r="1502" spans="1:12" x14ac:dyDescent="0.2">
      <c r="A1502">
        <v>4350</v>
      </c>
      <c r="B1502" s="43">
        <v>70</v>
      </c>
      <c r="C1502" s="43">
        <v>70</v>
      </c>
      <c r="D1502" s="43">
        <v>50</v>
      </c>
      <c r="E1502" s="31">
        <v>0.71399999999999997</v>
      </c>
      <c r="F1502" s="31">
        <v>7.0999999999999994E-2</v>
      </c>
      <c r="G1502" s="31">
        <v>0.2</v>
      </c>
      <c r="H1502" s="31">
        <v>0.41399999999999998</v>
      </c>
      <c r="I1502" s="31">
        <v>0.3</v>
      </c>
      <c r="J1502" s="31">
        <v>0.72463768100000003</v>
      </c>
      <c r="K1502" s="31">
        <v>1.4E-2</v>
      </c>
      <c r="L1502" s="29">
        <f t="shared" si="23"/>
        <v>2.9543610547667347</v>
      </c>
    </row>
    <row r="1503" spans="1:12" x14ac:dyDescent="0.2">
      <c r="A1503">
        <v>2995</v>
      </c>
      <c r="B1503" s="43">
        <v>45</v>
      </c>
      <c r="C1503" s="43">
        <v>45</v>
      </c>
      <c r="D1503" s="43">
        <v>32</v>
      </c>
      <c r="E1503" s="31">
        <v>0.71099999999999997</v>
      </c>
      <c r="F1503" s="31">
        <v>4.3999999999999997E-2</v>
      </c>
      <c r="G1503" s="31">
        <v>0.24399999999999999</v>
      </c>
      <c r="H1503" s="31">
        <v>0.311</v>
      </c>
      <c r="I1503" s="31">
        <v>0.4</v>
      </c>
      <c r="J1503" s="31">
        <v>0.71111111100000002</v>
      </c>
      <c r="K1503" s="31">
        <v>0</v>
      </c>
      <c r="L1503" s="29">
        <f t="shared" si="23"/>
        <v>3.0650000000000004</v>
      </c>
    </row>
    <row r="1504" spans="1:12" x14ac:dyDescent="0.2">
      <c r="A1504">
        <v>2650</v>
      </c>
      <c r="B1504" s="43">
        <v>144</v>
      </c>
      <c r="C1504" s="43">
        <v>144</v>
      </c>
      <c r="D1504" s="43">
        <v>106</v>
      </c>
      <c r="E1504" s="31">
        <v>0.73599999999999999</v>
      </c>
      <c r="F1504" s="31">
        <v>0.13200000000000001</v>
      </c>
      <c r="G1504" s="31">
        <v>0.13200000000000001</v>
      </c>
      <c r="H1504" s="31">
        <v>0.30599999999999999</v>
      </c>
      <c r="I1504" s="31">
        <v>0.43099999999999999</v>
      </c>
      <c r="J1504" s="31">
        <v>0.73611111100000004</v>
      </c>
      <c r="K1504" s="31">
        <v>0</v>
      </c>
      <c r="L1504" s="29">
        <f t="shared" si="23"/>
        <v>3.0380000000000003</v>
      </c>
    </row>
    <row r="1505" spans="1:12" x14ac:dyDescent="0.2">
      <c r="A1505">
        <v>4349</v>
      </c>
      <c r="B1505" s="43">
        <v>76</v>
      </c>
      <c r="C1505" s="43">
        <v>76</v>
      </c>
      <c r="D1505" s="43">
        <v>41</v>
      </c>
      <c r="E1505" s="31">
        <v>0.53900000000000003</v>
      </c>
      <c r="F1505" s="31">
        <v>0.21099999999999999</v>
      </c>
      <c r="G1505" s="31">
        <v>0.23699999999999999</v>
      </c>
      <c r="H1505" s="31">
        <v>0.35499999999999998</v>
      </c>
      <c r="I1505" s="31">
        <v>0.184</v>
      </c>
      <c r="J1505" s="31">
        <v>0.546666667</v>
      </c>
      <c r="K1505" s="31">
        <v>1.2999999999999999E-2</v>
      </c>
      <c r="L1505" s="29">
        <f t="shared" si="23"/>
        <v>2.5187436676798378</v>
      </c>
    </row>
    <row r="1506" spans="1:12" x14ac:dyDescent="0.2">
      <c r="A1506">
        <v>3110</v>
      </c>
      <c r="B1506" s="43">
        <v>63</v>
      </c>
      <c r="C1506" s="43">
        <v>63</v>
      </c>
      <c r="D1506" s="43">
        <v>40</v>
      </c>
      <c r="E1506" s="31">
        <v>0.63500000000000001</v>
      </c>
      <c r="F1506" s="31">
        <v>6.3E-2</v>
      </c>
      <c r="G1506" s="31">
        <v>0.28599999999999998</v>
      </c>
      <c r="H1506" s="31">
        <v>0.38100000000000001</v>
      </c>
      <c r="I1506" s="31">
        <v>0.254</v>
      </c>
      <c r="J1506" s="31">
        <v>0.64516129</v>
      </c>
      <c r="K1506" s="31">
        <v>1.6E-2</v>
      </c>
      <c r="L1506" s="29">
        <f t="shared" si="23"/>
        <v>2.839430894308943</v>
      </c>
    </row>
    <row r="1507" spans="1:12" x14ac:dyDescent="0.2">
      <c r="A1507">
        <v>2272</v>
      </c>
      <c r="B1507" s="43">
        <v>614</v>
      </c>
      <c r="C1507" s="43">
        <v>614</v>
      </c>
      <c r="D1507" s="43">
        <v>280</v>
      </c>
      <c r="E1507" s="31">
        <v>0.45600000000000002</v>
      </c>
      <c r="F1507" s="31">
        <v>0.26100000000000001</v>
      </c>
      <c r="G1507" s="31">
        <v>0.19900000000000001</v>
      </c>
      <c r="H1507" s="31">
        <v>0.33700000000000002</v>
      </c>
      <c r="I1507" s="31">
        <v>0.11899999999999999</v>
      </c>
      <c r="J1507" s="31">
        <v>0.49822064100000002</v>
      </c>
      <c r="K1507" s="31">
        <v>8.5000000000000006E-2</v>
      </c>
      <c r="L1507" s="29">
        <f t="shared" si="23"/>
        <v>2.3453551912568305</v>
      </c>
    </row>
    <row r="1508" spans="1:12" x14ac:dyDescent="0.2">
      <c r="A1508">
        <v>4141</v>
      </c>
      <c r="B1508" s="43">
        <v>67</v>
      </c>
      <c r="C1508" s="43">
        <v>67</v>
      </c>
      <c r="D1508" s="43">
        <v>30</v>
      </c>
      <c r="E1508" s="31">
        <v>0.44800000000000001</v>
      </c>
      <c r="F1508" s="31">
        <v>0.19400000000000001</v>
      </c>
      <c r="G1508" s="31">
        <v>0.34300000000000003</v>
      </c>
      <c r="H1508" s="31">
        <v>0.433</v>
      </c>
      <c r="I1508" s="31">
        <v>1.4999999999999999E-2</v>
      </c>
      <c r="J1508" s="31">
        <v>0.45454545499999999</v>
      </c>
      <c r="K1508" s="31">
        <v>1.4999999999999999E-2</v>
      </c>
      <c r="L1508" s="29">
        <f t="shared" si="23"/>
        <v>2.2730964467005079</v>
      </c>
    </row>
    <row r="1509" spans="1:12" x14ac:dyDescent="0.2">
      <c r="A1509">
        <v>1682</v>
      </c>
      <c r="B1509" s="43">
        <v>18</v>
      </c>
      <c r="C1509" s="43">
        <v>18</v>
      </c>
      <c r="D1509" s="43">
        <v>2</v>
      </c>
      <c r="E1509" s="31">
        <v>0.111</v>
      </c>
      <c r="F1509" s="31">
        <v>0.111</v>
      </c>
      <c r="G1509" s="31">
        <v>5.6000000000000001E-2</v>
      </c>
      <c r="H1509" s="31">
        <v>0.111</v>
      </c>
      <c r="I1509" s="31">
        <v>0</v>
      </c>
      <c r="J1509" s="31">
        <v>0.4</v>
      </c>
      <c r="K1509" s="31">
        <v>0.72199999999999998</v>
      </c>
      <c r="L1509" s="29">
        <f t="shared" si="23"/>
        <v>2</v>
      </c>
    </row>
    <row r="1510" spans="1:12" x14ac:dyDescent="0.2">
      <c r="A1510">
        <v>4321</v>
      </c>
      <c r="B1510" s="43">
        <v>94</v>
      </c>
      <c r="C1510" s="43">
        <v>94</v>
      </c>
      <c r="D1510" s="43">
        <v>65</v>
      </c>
      <c r="E1510" s="31">
        <v>0.69099999999999995</v>
      </c>
      <c r="F1510" s="31">
        <v>0.106</v>
      </c>
      <c r="G1510" s="31">
        <v>0.17</v>
      </c>
      <c r="H1510" s="31">
        <v>0.5</v>
      </c>
      <c r="I1510" s="31">
        <v>0.191</v>
      </c>
      <c r="J1510" s="31">
        <v>0.71428571399999996</v>
      </c>
      <c r="K1510" s="31">
        <v>3.2000000000000001E-2</v>
      </c>
      <c r="L1510" s="29">
        <f t="shared" si="23"/>
        <v>2.799586776859504</v>
      </c>
    </row>
    <row r="1511" spans="1:12" x14ac:dyDescent="0.2">
      <c r="A1511">
        <v>4149</v>
      </c>
      <c r="B1511" s="43">
        <v>102</v>
      </c>
      <c r="C1511" s="43">
        <v>102</v>
      </c>
      <c r="D1511" s="43">
        <v>63</v>
      </c>
      <c r="E1511" s="31">
        <v>0.61799999999999999</v>
      </c>
      <c r="F1511" s="31">
        <v>0.14699999999999999</v>
      </c>
      <c r="G1511" s="31">
        <v>0.14699999999999999</v>
      </c>
      <c r="H1511" s="31">
        <v>0.41199999999999998</v>
      </c>
      <c r="I1511" s="31">
        <v>0.20599999999999999</v>
      </c>
      <c r="J1511" s="31">
        <v>0.67741935499999995</v>
      </c>
      <c r="K1511" s="31">
        <v>8.7999999999999995E-2</v>
      </c>
      <c r="L1511" s="29">
        <f t="shared" si="23"/>
        <v>2.7423245614035086</v>
      </c>
    </row>
    <row r="1512" spans="1:12" x14ac:dyDescent="0.2">
      <c r="A1512">
        <v>2511</v>
      </c>
      <c r="B1512" s="43">
        <v>114</v>
      </c>
      <c r="C1512" s="43">
        <v>114</v>
      </c>
      <c r="D1512" s="43">
        <v>61</v>
      </c>
      <c r="E1512" s="31">
        <v>0.53500000000000003</v>
      </c>
      <c r="F1512" s="31">
        <v>0.20200000000000001</v>
      </c>
      <c r="G1512" s="31">
        <v>0.246</v>
      </c>
      <c r="H1512" s="31">
        <v>0.28899999999999998</v>
      </c>
      <c r="I1512" s="31">
        <v>0.246</v>
      </c>
      <c r="J1512" s="31">
        <v>0.54464285700000004</v>
      </c>
      <c r="K1512" s="31">
        <v>1.7999999999999999E-2</v>
      </c>
      <c r="L1512" s="29">
        <f t="shared" si="23"/>
        <v>2.5916496945010183</v>
      </c>
    </row>
    <row r="1513" spans="1:12" x14ac:dyDescent="0.2">
      <c r="A1513">
        <v>2744</v>
      </c>
      <c r="B1513" s="43">
        <v>25</v>
      </c>
      <c r="C1513" s="43">
        <v>25</v>
      </c>
      <c r="D1513" s="43">
        <v>11</v>
      </c>
      <c r="E1513" s="31">
        <v>0.44</v>
      </c>
      <c r="F1513" s="31">
        <v>0.32</v>
      </c>
      <c r="G1513" s="31">
        <v>0.24</v>
      </c>
      <c r="H1513" s="31">
        <v>0.32</v>
      </c>
      <c r="I1513" s="31">
        <v>0.12</v>
      </c>
      <c r="J1513" s="31">
        <v>0.44</v>
      </c>
      <c r="K1513" s="31">
        <v>0</v>
      </c>
      <c r="L1513" s="29">
        <f t="shared" si="23"/>
        <v>2.2400000000000002</v>
      </c>
    </row>
    <row r="1514" spans="1:12" x14ac:dyDescent="0.2">
      <c r="A1514">
        <v>5381</v>
      </c>
      <c r="B1514" s="43">
        <v>92</v>
      </c>
      <c r="C1514" s="43">
        <v>92</v>
      </c>
      <c r="D1514" s="43">
        <v>55</v>
      </c>
      <c r="E1514" s="31">
        <v>0.59799999999999998</v>
      </c>
      <c r="F1514" s="31">
        <v>0.12</v>
      </c>
      <c r="G1514" s="31">
        <v>0.26100000000000001</v>
      </c>
      <c r="H1514" s="31">
        <v>0.315</v>
      </c>
      <c r="I1514" s="31">
        <v>0.28299999999999997</v>
      </c>
      <c r="J1514" s="31">
        <v>0.61111111100000004</v>
      </c>
      <c r="K1514" s="31">
        <v>2.1999999999999999E-2</v>
      </c>
      <c r="L1514" s="29">
        <f t="shared" si="23"/>
        <v>2.7801635991820044</v>
      </c>
    </row>
    <row r="1515" spans="1:12" x14ac:dyDescent="0.2">
      <c r="A1515">
        <v>1533</v>
      </c>
      <c r="B1515" s="43">
        <v>11</v>
      </c>
      <c r="C1515" s="43">
        <v>11</v>
      </c>
      <c r="D1515" s="43">
        <v>5</v>
      </c>
      <c r="E1515" s="31">
        <v>0.45500000000000002</v>
      </c>
      <c r="F1515" s="31">
        <v>0.182</v>
      </c>
      <c r="G1515" s="31">
        <v>0.182</v>
      </c>
      <c r="H1515" s="31">
        <v>0.36399999999999999</v>
      </c>
      <c r="I1515" s="31">
        <v>9.0999999999999998E-2</v>
      </c>
      <c r="J1515" s="31">
        <v>0.55555555599999995</v>
      </c>
      <c r="K1515" s="31">
        <v>0.182</v>
      </c>
      <c r="L1515" s="29">
        <f t="shared" si="23"/>
        <v>2.4474327628361858</v>
      </c>
    </row>
    <row r="1516" spans="1:12" x14ac:dyDescent="0.2">
      <c r="A1516">
        <v>2156</v>
      </c>
      <c r="B1516" s="43">
        <v>45</v>
      </c>
      <c r="C1516" s="43">
        <v>45</v>
      </c>
      <c r="D1516" s="43">
        <v>27</v>
      </c>
      <c r="E1516" s="31">
        <v>0.6</v>
      </c>
      <c r="F1516" s="31">
        <v>0.222</v>
      </c>
      <c r="G1516" s="31">
        <v>0.17799999999999999</v>
      </c>
      <c r="H1516" s="31">
        <v>0.42199999999999999</v>
      </c>
      <c r="I1516" s="31">
        <v>0.17799999999999999</v>
      </c>
      <c r="J1516" s="31">
        <v>0.6</v>
      </c>
      <c r="K1516" s="31">
        <v>0</v>
      </c>
      <c r="L1516" s="29">
        <f t="shared" si="23"/>
        <v>2.556</v>
      </c>
    </row>
    <row r="1517" spans="1:12" x14ac:dyDescent="0.2">
      <c r="A1517">
        <v>2381</v>
      </c>
      <c r="B1517" s="43">
        <v>90</v>
      </c>
      <c r="C1517" s="43">
        <v>90</v>
      </c>
      <c r="D1517" s="43">
        <v>33</v>
      </c>
      <c r="E1517" s="31">
        <v>0.36699999999999999</v>
      </c>
      <c r="F1517" s="31">
        <v>0.27800000000000002</v>
      </c>
      <c r="G1517" s="31">
        <v>0.3</v>
      </c>
      <c r="H1517" s="31">
        <v>0.25600000000000001</v>
      </c>
      <c r="I1517" s="31">
        <v>0.111</v>
      </c>
      <c r="J1517" s="31">
        <v>0.38823529400000001</v>
      </c>
      <c r="K1517" s="31">
        <v>5.6000000000000001E-2</v>
      </c>
      <c r="L1517" s="29">
        <f t="shared" si="23"/>
        <v>2.2139830508474576</v>
      </c>
    </row>
    <row r="1518" spans="1:12" x14ac:dyDescent="0.2">
      <c r="A1518">
        <v>2128</v>
      </c>
      <c r="B1518" s="43">
        <v>62</v>
      </c>
      <c r="C1518" s="43">
        <v>62</v>
      </c>
      <c r="D1518" s="43">
        <v>18</v>
      </c>
      <c r="E1518" s="31">
        <v>0.28999999999999998</v>
      </c>
      <c r="F1518" s="31">
        <v>0.371</v>
      </c>
      <c r="G1518" s="31">
        <v>0.33900000000000002</v>
      </c>
      <c r="H1518" s="31">
        <v>0.22600000000000001</v>
      </c>
      <c r="I1518" s="31">
        <v>6.5000000000000002E-2</v>
      </c>
      <c r="J1518" s="31">
        <v>0.29032258100000002</v>
      </c>
      <c r="K1518" s="31">
        <v>0</v>
      </c>
      <c r="L1518" s="29">
        <f t="shared" si="23"/>
        <v>1.9869999999999999</v>
      </c>
    </row>
    <row r="1519" spans="1:12" x14ac:dyDescent="0.2">
      <c r="A1519">
        <v>3357</v>
      </c>
      <c r="B1519" s="43">
        <v>49</v>
      </c>
      <c r="C1519" s="43">
        <v>49</v>
      </c>
      <c r="D1519" s="43">
        <v>32</v>
      </c>
      <c r="E1519" s="31">
        <v>0.65300000000000002</v>
      </c>
      <c r="F1519" s="31">
        <v>0.20399999999999999</v>
      </c>
      <c r="G1519" s="31">
        <v>0.14299999999999999</v>
      </c>
      <c r="H1519" s="31">
        <v>0.51</v>
      </c>
      <c r="I1519" s="31">
        <v>0.14299999999999999</v>
      </c>
      <c r="J1519" s="31">
        <v>0.653061224</v>
      </c>
      <c r="K1519" s="31">
        <v>0</v>
      </c>
      <c r="L1519" s="29">
        <f t="shared" si="23"/>
        <v>2.5920000000000001</v>
      </c>
    </row>
    <row r="1520" spans="1:12" x14ac:dyDescent="0.2">
      <c r="A1520">
        <v>2155</v>
      </c>
      <c r="B1520" s="43">
        <v>65</v>
      </c>
      <c r="C1520" s="43">
        <v>65</v>
      </c>
      <c r="D1520" s="43">
        <v>19</v>
      </c>
      <c r="E1520" s="31">
        <v>0.29199999999999998</v>
      </c>
      <c r="F1520" s="31">
        <v>0.38500000000000001</v>
      </c>
      <c r="G1520" s="31">
        <v>0.32300000000000001</v>
      </c>
      <c r="H1520" s="31">
        <v>0.26200000000000001</v>
      </c>
      <c r="I1520" s="31">
        <v>3.1E-2</v>
      </c>
      <c r="J1520" s="31">
        <v>0.29230769200000001</v>
      </c>
      <c r="K1520" s="31">
        <v>0</v>
      </c>
      <c r="L1520" s="29">
        <f t="shared" si="23"/>
        <v>1.9410000000000003</v>
      </c>
    </row>
    <row r="1521" spans="1:12" x14ac:dyDescent="0.2">
      <c r="A1521">
        <v>2218</v>
      </c>
      <c r="B1521" s="43">
        <v>62</v>
      </c>
      <c r="C1521" s="43">
        <v>62</v>
      </c>
      <c r="D1521" s="43">
        <v>29</v>
      </c>
      <c r="E1521" s="31">
        <v>0.46800000000000003</v>
      </c>
      <c r="F1521" s="31">
        <v>0.24199999999999999</v>
      </c>
      <c r="G1521" s="31">
        <v>0.25800000000000001</v>
      </c>
      <c r="H1521" s="31">
        <v>0.32300000000000001</v>
      </c>
      <c r="I1521" s="31">
        <v>0.14499999999999999</v>
      </c>
      <c r="J1521" s="31">
        <v>0.48333333299999998</v>
      </c>
      <c r="K1521" s="31">
        <v>3.2000000000000001E-2</v>
      </c>
      <c r="L1521" s="29">
        <f t="shared" si="23"/>
        <v>2.3832644628099175</v>
      </c>
    </row>
    <row r="1522" spans="1:12" x14ac:dyDescent="0.2">
      <c r="A1522">
        <v>3008</v>
      </c>
      <c r="B1522" s="43">
        <v>57</v>
      </c>
      <c r="C1522" s="43">
        <v>57</v>
      </c>
      <c r="D1522" s="43">
        <v>39</v>
      </c>
      <c r="E1522" s="31">
        <v>0.68400000000000005</v>
      </c>
      <c r="F1522" s="31">
        <v>0.123</v>
      </c>
      <c r="G1522" s="31">
        <v>0.193</v>
      </c>
      <c r="H1522" s="31">
        <v>0.42099999999999999</v>
      </c>
      <c r="I1522" s="31">
        <v>0.26300000000000001</v>
      </c>
      <c r="J1522" s="31">
        <v>0.68421052599999999</v>
      </c>
      <c r="K1522" s="31">
        <v>0</v>
      </c>
      <c r="L1522" s="29">
        <f t="shared" si="23"/>
        <v>2.8239999999999998</v>
      </c>
    </row>
    <row r="1523" spans="1:12" x14ac:dyDescent="0.2">
      <c r="A1523">
        <v>4457</v>
      </c>
      <c r="B1523" s="43">
        <v>313</v>
      </c>
      <c r="C1523" s="43">
        <v>313</v>
      </c>
      <c r="D1523" s="43">
        <v>167</v>
      </c>
      <c r="E1523" s="31">
        <v>0.53400000000000003</v>
      </c>
      <c r="F1523" s="31">
        <v>0.26200000000000001</v>
      </c>
      <c r="G1523" s="31">
        <v>0.17899999999999999</v>
      </c>
      <c r="H1523" s="31">
        <v>0.32900000000000001</v>
      </c>
      <c r="I1523" s="31">
        <v>0.20399999999999999</v>
      </c>
      <c r="J1523" s="31">
        <v>0.54754098399999995</v>
      </c>
      <c r="K1523" s="31">
        <v>2.5999999999999999E-2</v>
      </c>
      <c r="L1523" s="29">
        <f t="shared" si="23"/>
        <v>2.4876796714579057</v>
      </c>
    </row>
    <row r="1524" spans="1:12" x14ac:dyDescent="0.2">
      <c r="A1524">
        <v>2129</v>
      </c>
      <c r="B1524" s="43">
        <v>79</v>
      </c>
      <c r="C1524" s="43">
        <v>79</v>
      </c>
      <c r="D1524" s="43">
        <v>44</v>
      </c>
      <c r="E1524" s="31">
        <v>0.55700000000000005</v>
      </c>
      <c r="F1524" s="31">
        <v>0.215</v>
      </c>
      <c r="G1524" s="31">
        <v>0.22800000000000001</v>
      </c>
      <c r="H1524" s="31">
        <v>0.39200000000000002</v>
      </c>
      <c r="I1524" s="31">
        <v>0.16500000000000001</v>
      </c>
      <c r="J1524" s="31">
        <v>0.55696202500000003</v>
      </c>
      <c r="K1524" s="31">
        <v>0</v>
      </c>
      <c r="L1524" s="29">
        <f t="shared" si="23"/>
        <v>2.5070000000000001</v>
      </c>
    </row>
    <row r="1525" spans="1:12" x14ac:dyDescent="0.2">
      <c r="A1525">
        <v>3412</v>
      </c>
      <c r="B1525" s="43">
        <v>414</v>
      </c>
      <c r="C1525" s="43">
        <v>414</v>
      </c>
      <c r="D1525" s="43">
        <v>128</v>
      </c>
      <c r="E1525" s="31">
        <v>0.309</v>
      </c>
      <c r="F1525" s="31">
        <v>0.2</v>
      </c>
      <c r="G1525" s="31">
        <v>0.13800000000000001</v>
      </c>
      <c r="H1525" s="31">
        <v>0.2</v>
      </c>
      <c r="I1525" s="31">
        <v>0.109</v>
      </c>
      <c r="J1525" s="31">
        <v>0.47761194000000001</v>
      </c>
      <c r="K1525" s="31">
        <v>0.35299999999999998</v>
      </c>
      <c r="L1525" s="29">
        <f t="shared" si="23"/>
        <v>2.33693972179289</v>
      </c>
    </row>
    <row r="1526" spans="1:12" x14ac:dyDescent="0.2">
      <c r="A1526">
        <v>2312</v>
      </c>
      <c r="B1526" s="43">
        <v>93</v>
      </c>
      <c r="C1526" s="43">
        <v>93</v>
      </c>
      <c r="D1526" s="43">
        <v>49</v>
      </c>
      <c r="E1526" s="31">
        <v>0.52700000000000002</v>
      </c>
      <c r="F1526" s="31">
        <v>0.26900000000000002</v>
      </c>
      <c r="G1526" s="31">
        <v>0.19400000000000001</v>
      </c>
      <c r="H1526" s="31">
        <v>0.39800000000000002</v>
      </c>
      <c r="I1526" s="31">
        <v>0.129</v>
      </c>
      <c r="J1526" s="31">
        <v>0.53260869600000005</v>
      </c>
      <c r="K1526" s="31">
        <v>1.0999999999999999E-2</v>
      </c>
      <c r="L1526" s="29">
        <f t="shared" si="23"/>
        <v>2.3933265925176945</v>
      </c>
    </row>
    <row r="1527" spans="1:12" x14ac:dyDescent="0.2">
      <c r="A1527">
        <v>2127</v>
      </c>
      <c r="B1527" s="43">
        <v>58</v>
      </c>
      <c r="C1527" s="43">
        <v>58</v>
      </c>
      <c r="D1527" s="43">
        <v>35</v>
      </c>
      <c r="E1527" s="31">
        <v>0.60299999999999998</v>
      </c>
      <c r="F1527" s="31">
        <v>0.17199999999999999</v>
      </c>
      <c r="G1527" s="31">
        <v>0.20699999999999999</v>
      </c>
      <c r="H1527" s="31">
        <v>0.25900000000000001</v>
      </c>
      <c r="I1527" s="31">
        <v>0.34499999999999997</v>
      </c>
      <c r="J1527" s="31">
        <v>0.61403508799999995</v>
      </c>
      <c r="K1527" s="31">
        <v>1.7000000000000001E-2</v>
      </c>
      <c r="L1527" s="29">
        <f t="shared" si="23"/>
        <v>2.7904374364191251</v>
      </c>
    </row>
    <row r="1528" spans="1:12" x14ac:dyDescent="0.2">
      <c r="A1528">
        <v>3727</v>
      </c>
      <c r="B1528" s="43">
        <v>41</v>
      </c>
      <c r="C1528" s="43">
        <v>41</v>
      </c>
      <c r="D1528" s="43">
        <v>16</v>
      </c>
      <c r="E1528" s="31">
        <v>0.39</v>
      </c>
      <c r="F1528" s="31">
        <v>0.29299999999999998</v>
      </c>
      <c r="G1528" s="31">
        <v>0.29299999999999998</v>
      </c>
      <c r="H1528" s="31">
        <v>0.317</v>
      </c>
      <c r="I1528" s="31">
        <v>7.2999999999999995E-2</v>
      </c>
      <c r="J1528" s="31">
        <v>0.4</v>
      </c>
      <c r="K1528" s="31">
        <v>2.4E-2</v>
      </c>
      <c r="L1528" s="29">
        <f t="shared" si="23"/>
        <v>2.1741803278688523</v>
      </c>
    </row>
    <row r="1529" spans="1:12" x14ac:dyDescent="0.2">
      <c r="A1529">
        <v>3758</v>
      </c>
      <c r="B1529" s="43">
        <v>270</v>
      </c>
      <c r="C1529" s="43">
        <v>270</v>
      </c>
      <c r="D1529" s="43">
        <v>91</v>
      </c>
      <c r="E1529" s="31">
        <v>0.33700000000000002</v>
      </c>
      <c r="F1529" s="31">
        <v>0.42199999999999999</v>
      </c>
      <c r="G1529" s="31">
        <v>0.2</v>
      </c>
      <c r="H1529" s="31">
        <v>0.248</v>
      </c>
      <c r="I1529" s="31">
        <v>8.8999999999999996E-2</v>
      </c>
      <c r="J1529" s="31">
        <v>0.35135135099999998</v>
      </c>
      <c r="K1529" s="31">
        <v>4.1000000000000002E-2</v>
      </c>
      <c r="L1529" s="29">
        <f t="shared" si="23"/>
        <v>2.004171011470282</v>
      </c>
    </row>
    <row r="1530" spans="1:12" x14ac:dyDescent="0.2">
      <c r="A1530">
        <v>3258</v>
      </c>
      <c r="B1530" s="43">
        <v>253</v>
      </c>
      <c r="C1530" s="43">
        <v>253</v>
      </c>
      <c r="D1530" s="43">
        <v>109</v>
      </c>
      <c r="E1530" s="31">
        <v>0.43099999999999999</v>
      </c>
      <c r="F1530" s="31">
        <v>0.249</v>
      </c>
      <c r="G1530" s="31">
        <v>0.29599999999999999</v>
      </c>
      <c r="H1530" s="31">
        <v>0.308</v>
      </c>
      <c r="I1530" s="31">
        <v>0.123</v>
      </c>
      <c r="J1530" s="31">
        <v>0.44129554700000001</v>
      </c>
      <c r="K1530" s="31">
        <v>2.4E-2</v>
      </c>
      <c r="L1530" s="29">
        <f t="shared" si="23"/>
        <v>2.3124999999999996</v>
      </c>
    </row>
    <row r="1531" spans="1:12" x14ac:dyDescent="0.2">
      <c r="A1531">
        <v>3729</v>
      </c>
      <c r="B1531" s="43">
        <v>41</v>
      </c>
      <c r="C1531" s="43">
        <v>41</v>
      </c>
      <c r="D1531" s="43">
        <v>10</v>
      </c>
      <c r="E1531" s="31">
        <v>0.24399999999999999</v>
      </c>
      <c r="F1531" s="31">
        <v>0.439</v>
      </c>
      <c r="G1531" s="31">
        <v>0.317</v>
      </c>
      <c r="H1531" s="31">
        <v>0.17100000000000001</v>
      </c>
      <c r="I1531" s="31">
        <v>7.2999999999999995E-2</v>
      </c>
      <c r="J1531" s="31">
        <v>0.243902439</v>
      </c>
      <c r="K1531" s="31">
        <v>0</v>
      </c>
      <c r="L1531" s="29">
        <f t="shared" si="23"/>
        <v>1.8779999999999999</v>
      </c>
    </row>
    <row r="1532" spans="1:12" x14ac:dyDescent="0.2">
      <c r="A1532">
        <v>3007</v>
      </c>
      <c r="B1532" s="43">
        <v>83</v>
      </c>
      <c r="C1532" s="43">
        <v>83</v>
      </c>
      <c r="D1532" s="43">
        <v>56</v>
      </c>
      <c r="E1532" s="31">
        <v>0.67500000000000004</v>
      </c>
      <c r="F1532" s="31">
        <v>0.14499999999999999</v>
      </c>
      <c r="G1532" s="31">
        <v>0.18099999999999999</v>
      </c>
      <c r="H1532" s="31">
        <v>0.33700000000000002</v>
      </c>
      <c r="I1532" s="31">
        <v>0.33700000000000002</v>
      </c>
      <c r="J1532" s="31">
        <v>0.67469879499999996</v>
      </c>
      <c r="K1532" s="31">
        <v>0</v>
      </c>
      <c r="L1532" s="29">
        <f t="shared" si="23"/>
        <v>2.8660000000000005</v>
      </c>
    </row>
    <row r="1533" spans="1:12" x14ac:dyDescent="0.2">
      <c r="A1533">
        <v>2056</v>
      </c>
      <c r="B1533" s="43">
        <v>50</v>
      </c>
      <c r="C1533" s="43">
        <v>50</v>
      </c>
      <c r="D1533" s="43">
        <v>13</v>
      </c>
      <c r="E1533" s="31">
        <v>0.26</v>
      </c>
      <c r="F1533" s="31">
        <v>0.42</v>
      </c>
      <c r="G1533" s="31">
        <v>0.28000000000000003</v>
      </c>
      <c r="H1533" s="31">
        <v>0.18</v>
      </c>
      <c r="I1533" s="31">
        <v>0.08</v>
      </c>
      <c r="J1533" s="31">
        <v>0.27083333300000001</v>
      </c>
      <c r="K1533" s="31">
        <v>0.04</v>
      </c>
      <c r="L1533" s="29">
        <f t="shared" si="23"/>
        <v>1.9166666666666667</v>
      </c>
    </row>
    <row r="1534" spans="1:12" x14ac:dyDescent="0.2">
      <c r="A1534">
        <v>2258</v>
      </c>
      <c r="B1534" s="43">
        <v>94</v>
      </c>
      <c r="C1534" s="43">
        <v>94</v>
      </c>
      <c r="D1534" s="43">
        <v>75</v>
      </c>
      <c r="E1534" s="31">
        <v>0.79800000000000004</v>
      </c>
      <c r="F1534" s="31">
        <v>6.4000000000000001E-2</v>
      </c>
      <c r="G1534" s="31">
        <v>0.106</v>
      </c>
      <c r="H1534" s="31">
        <v>0.27700000000000002</v>
      </c>
      <c r="I1534" s="31">
        <v>0.52100000000000002</v>
      </c>
      <c r="J1534" s="31">
        <v>0.824175824</v>
      </c>
      <c r="K1534" s="31">
        <v>3.2000000000000001E-2</v>
      </c>
      <c r="L1534" s="29">
        <f t="shared" si="23"/>
        <v>3.2964876033057857</v>
      </c>
    </row>
    <row r="1535" spans="1:12" x14ac:dyDescent="0.2">
      <c r="A1535">
        <v>3506</v>
      </c>
      <c r="B1535" s="43">
        <v>44</v>
      </c>
      <c r="C1535" s="43">
        <v>44</v>
      </c>
      <c r="D1535" s="43">
        <v>24</v>
      </c>
      <c r="E1535" s="31">
        <v>0.54500000000000004</v>
      </c>
      <c r="F1535" s="31">
        <v>0.25</v>
      </c>
      <c r="G1535" s="31">
        <v>0.20499999999999999</v>
      </c>
      <c r="H1535" s="31">
        <v>0.36399999999999999</v>
      </c>
      <c r="I1535" s="31">
        <v>0.182</v>
      </c>
      <c r="J1535" s="31">
        <v>0.54545454500000001</v>
      </c>
      <c r="K1535" s="31">
        <v>0</v>
      </c>
      <c r="L1535" s="29">
        <f t="shared" si="23"/>
        <v>2.48</v>
      </c>
    </row>
    <row r="1536" spans="1:12" x14ac:dyDescent="0.2">
      <c r="A1536">
        <v>2111</v>
      </c>
      <c r="B1536" s="43">
        <v>69</v>
      </c>
      <c r="C1536" s="43">
        <v>69</v>
      </c>
      <c r="D1536" s="43">
        <v>44</v>
      </c>
      <c r="E1536" s="31">
        <v>0.63800000000000001</v>
      </c>
      <c r="F1536" s="31">
        <v>0.13</v>
      </c>
      <c r="G1536" s="31">
        <v>0.20300000000000001</v>
      </c>
      <c r="H1536" s="31">
        <v>0.40600000000000003</v>
      </c>
      <c r="I1536" s="31">
        <v>0.23200000000000001</v>
      </c>
      <c r="J1536" s="31">
        <v>0.65671641800000002</v>
      </c>
      <c r="K1536" s="31">
        <v>2.9000000000000001E-2</v>
      </c>
      <c r="L1536" s="29">
        <f t="shared" si="23"/>
        <v>2.7621009268795058</v>
      </c>
    </row>
    <row r="1537" spans="1:12" x14ac:dyDescent="0.2">
      <c r="A1537">
        <v>2172</v>
      </c>
      <c r="B1537" s="43">
        <v>407</v>
      </c>
      <c r="C1537" s="43">
        <v>407</v>
      </c>
      <c r="D1537" s="43">
        <v>282</v>
      </c>
      <c r="E1537" s="31">
        <v>0.69299999999999995</v>
      </c>
      <c r="F1537" s="31">
        <v>0.14499999999999999</v>
      </c>
      <c r="G1537" s="31">
        <v>9.8000000000000004E-2</v>
      </c>
      <c r="H1537" s="31">
        <v>0.36599999999999999</v>
      </c>
      <c r="I1537" s="31">
        <v>0.32700000000000001</v>
      </c>
      <c r="J1537" s="31">
        <v>0.74015748000000003</v>
      </c>
      <c r="K1537" s="31">
        <v>6.4000000000000001E-2</v>
      </c>
      <c r="L1537" s="29">
        <f t="shared" si="23"/>
        <v>2.9348290598290601</v>
      </c>
    </row>
    <row r="1538" spans="1:12" x14ac:dyDescent="0.2">
      <c r="A1538">
        <v>2401</v>
      </c>
      <c r="B1538" s="43">
        <v>137</v>
      </c>
      <c r="C1538" s="43">
        <v>137</v>
      </c>
      <c r="D1538" s="43">
        <v>130</v>
      </c>
      <c r="E1538" s="31">
        <v>0.94899999999999995</v>
      </c>
      <c r="F1538" s="31">
        <v>0</v>
      </c>
      <c r="G1538" s="31">
        <v>2.1999999999999999E-2</v>
      </c>
      <c r="H1538" s="31">
        <v>0.161</v>
      </c>
      <c r="I1538" s="31">
        <v>0.78800000000000003</v>
      </c>
      <c r="J1538" s="31">
        <v>0.97744360900000005</v>
      </c>
      <c r="K1538" s="31">
        <v>2.9000000000000001E-2</v>
      </c>
      <c r="L1538" s="29">
        <f t="shared" si="23"/>
        <v>3.7888774459320294</v>
      </c>
    </row>
    <row r="1539" spans="1:12" x14ac:dyDescent="0.2">
      <c r="A1539">
        <v>2952</v>
      </c>
      <c r="B1539" s="43">
        <v>71</v>
      </c>
      <c r="C1539" s="43">
        <v>71</v>
      </c>
      <c r="D1539" s="43">
        <v>20</v>
      </c>
      <c r="E1539" s="31">
        <v>0.28199999999999997</v>
      </c>
      <c r="F1539" s="31">
        <v>0.437</v>
      </c>
      <c r="G1539" s="31">
        <v>0.26800000000000002</v>
      </c>
      <c r="H1539" s="31">
        <v>0.19700000000000001</v>
      </c>
      <c r="I1539" s="31">
        <v>8.5000000000000006E-2</v>
      </c>
      <c r="J1539" s="31">
        <v>0.28571428599999998</v>
      </c>
      <c r="K1539" s="31">
        <v>1.4E-2</v>
      </c>
      <c r="L1539" s="29">
        <f t="shared" ref="L1539:L1602" si="24">(F1539+2*G1539+3*H1539+4*I1539)/(1-K1539)</f>
        <v>1.9310344827586208</v>
      </c>
    </row>
    <row r="1540" spans="1:12" x14ac:dyDescent="0.2">
      <c r="A1540">
        <v>2951</v>
      </c>
      <c r="B1540" s="43">
        <v>76</v>
      </c>
      <c r="C1540" s="43">
        <v>76</v>
      </c>
      <c r="D1540" s="43">
        <v>35</v>
      </c>
      <c r="E1540" s="31">
        <v>0.46100000000000002</v>
      </c>
      <c r="F1540" s="31">
        <v>0.184</v>
      </c>
      <c r="G1540" s="31">
        <v>0.28899999999999998</v>
      </c>
      <c r="H1540" s="31">
        <v>0.34200000000000003</v>
      </c>
      <c r="I1540" s="31">
        <v>0.11799999999999999</v>
      </c>
      <c r="J1540" s="31">
        <v>0.49295774599999997</v>
      </c>
      <c r="K1540" s="31">
        <v>6.6000000000000003E-2</v>
      </c>
      <c r="L1540" s="29">
        <f t="shared" si="24"/>
        <v>2.4197002141327624</v>
      </c>
    </row>
    <row r="1541" spans="1:12" x14ac:dyDescent="0.2">
      <c r="A1541">
        <v>3190</v>
      </c>
      <c r="B1541" s="43">
        <v>59</v>
      </c>
      <c r="C1541" s="43">
        <v>59</v>
      </c>
      <c r="D1541" s="43">
        <v>14</v>
      </c>
      <c r="E1541" s="31">
        <v>0.23699999999999999</v>
      </c>
      <c r="F1541" s="31">
        <v>0.45800000000000002</v>
      </c>
      <c r="G1541" s="31">
        <v>0.30499999999999999</v>
      </c>
      <c r="H1541" s="31">
        <v>0.11899999999999999</v>
      </c>
      <c r="I1541" s="31">
        <v>0.11899999999999999</v>
      </c>
      <c r="J1541" s="31">
        <v>0.23728813600000001</v>
      </c>
      <c r="K1541" s="31">
        <v>0</v>
      </c>
      <c r="L1541" s="29">
        <f t="shared" si="24"/>
        <v>1.901</v>
      </c>
    </row>
    <row r="1542" spans="1:12" x14ac:dyDescent="0.2">
      <c r="A1542">
        <v>3719</v>
      </c>
      <c r="B1542" s="43">
        <v>59</v>
      </c>
      <c r="C1542" s="43">
        <v>59</v>
      </c>
      <c r="D1542" s="43">
        <v>18</v>
      </c>
      <c r="E1542" s="31">
        <v>0.30499999999999999</v>
      </c>
      <c r="F1542" s="31">
        <v>0.441</v>
      </c>
      <c r="G1542" s="31">
        <v>0.254</v>
      </c>
      <c r="H1542" s="31">
        <v>0.27100000000000002</v>
      </c>
      <c r="I1542" s="31">
        <v>3.4000000000000002E-2</v>
      </c>
      <c r="J1542" s="31">
        <v>0.30508474600000002</v>
      </c>
      <c r="K1542" s="31">
        <v>0</v>
      </c>
      <c r="L1542" s="29">
        <f t="shared" si="24"/>
        <v>1.8980000000000001</v>
      </c>
    </row>
    <row r="1543" spans="1:12" x14ac:dyDescent="0.2">
      <c r="A1543">
        <v>3718</v>
      </c>
      <c r="B1543" s="43">
        <v>75</v>
      </c>
      <c r="C1543" s="43">
        <v>75</v>
      </c>
      <c r="D1543" s="43">
        <v>21</v>
      </c>
      <c r="E1543" s="31">
        <v>0.28000000000000003</v>
      </c>
      <c r="F1543" s="31">
        <v>0.46700000000000003</v>
      </c>
      <c r="G1543" s="31">
        <v>0.21299999999999999</v>
      </c>
      <c r="H1543" s="31">
        <v>0.22700000000000001</v>
      </c>
      <c r="I1543" s="31">
        <v>5.2999999999999999E-2</v>
      </c>
      <c r="J1543" s="31">
        <v>0.29166666699999999</v>
      </c>
      <c r="K1543" s="31">
        <v>0.04</v>
      </c>
      <c r="L1543" s="29">
        <f t="shared" si="24"/>
        <v>1.8604166666666668</v>
      </c>
    </row>
    <row r="1544" spans="1:12" x14ac:dyDescent="0.2">
      <c r="A1544">
        <v>2708</v>
      </c>
      <c r="B1544" s="43">
        <v>43</v>
      </c>
      <c r="C1544" s="43">
        <v>43</v>
      </c>
      <c r="D1544" s="43">
        <v>19</v>
      </c>
      <c r="E1544" s="31">
        <v>0.442</v>
      </c>
      <c r="F1544" s="31">
        <v>0.14000000000000001</v>
      </c>
      <c r="G1544" s="31">
        <v>0.41899999999999998</v>
      </c>
      <c r="H1544" s="31">
        <v>0.372</v>
      </c>
      <c r="I1544" s="31">
        <v>7.0000000000000007E-2</v>
      </c>
      <c r="J1544" s="31">
        <v>0.44186046499999998</v>
      </c>
      <c r="K1544" s="31">
        <v>0</v>
      </c>
      <c r="L1544" s="29">
        <f t="shared" si="24"/>
        <v>2.3740000000000006</v>
      </c>
    </row>
    <row r="1545" spans="1:12" x14ac:dyDescent="0.2">
      <c r="A1545">
        <v>4389</v>
      </c>
      <c r="B1545" s="43">
        <v>72</v>
      </c>
      <c r="C1545" s="43">
        <v>72</v>
      </c>
      <c r="D1545" s="43">
        <v>54</v>
      </c>
      <c r="E1545" s="31">
        <v>0.75</v>
      </c>
      <c r="F1545" s="31">
        <v>9.7000000000000003E-2</v>
      </c>
      <c r="G1545" s="31">
        <v>0.153</v>
      </c>
      <c r="H1545" s="31">
        <v>0.375</v>
      </c>
      <c r="I1545" s="31">
        <v>0.375</v>
      </c>
      <c r="J1545" s="31">
        <v>0.75</v>
      </c>
      <c r="K1545" s="31">
        <v>0</v>
      </c>
      <c r="L1545" s="29">
        <f t="shared" si="24"/>
        <v>3.028</v>
      </c>
    </row>
    <row r="1546" spans="1:12" x14ac:dyDescent="0.2">
      <c r="A1546">
        <v>4035</v>
      </c>
      <c r="B1546" s="43">
        <v>104</v>
      </c>
      <c r="C1546" s="43">
        <v>104</v>
      </c>
      <c r="D1546" s="43">
        <v>66</v>
      </c>
      <c r="E1546" s="31">
        <v>0.63500000000000001</v>
      </c>
      <c r="F1546" s="31">
        <v>0.21199999999999999</v>
      </c>
      <c r="G1546" s="31">
        <v>0.154</v>
      </c>
      <c r="H1546" s="31">
        <v>0.28799999999999998</v>
      </c>
      <c r="I1546" s="31">
        <v>0.34599999999999997</v>
      </c>
      <c r="J1546" s="31">
        <v>0.63461538500000003</v>
      </c>
      <c r="K1546" s="31">
        <v>0</v>
      </c>
      <c r="L1546" s="29">
        <f t="shared" si="24"/>
        <v>2.7679999999999998</v>
      </c>
    </row>
    <row r="1547" spans="1:12" x14ac:dyDescent="0.2">
      <c r="A1547">
        <v>2106</v>
      </c>
      <c r="B1547" s="43">
        <v>368</v>
      </c>
      <c r="C1547" s="43">
        <v>368</v>
      </c>
      <c r="D1547" s="43">
        <v>158</v>
      </c>
      <c r="E1547" s="31">
        <v>0.42899999999999999</v>
      </c>
      <c r="F1547" s="31">
        <v>0.21199999999999999</v>
      </c>
      <c r="G1547" s="31">
        <v>0.14699999999999999</v>
      </c>
      <c r="H1547" s="31">
        <v>0.315</v>
      </c>
      <c r="I1547" s="31">
        <v>0.114</v>
      </c>
      <c r="J1547" s="31">
        <v>0.54482758600000003</v>
      </c>
      <c r="K1547" s="31">
        <v>0.21199999999999999</v>
      </c>
      <c r="L1547" s="29">
        <f t="shared" si="24"/>
        <v>2.4200507614213196</v>
      </c>
    </row>
    <row r="1548" spans="1:12" x14ac:dyDescent="0.2">
      <c r="A1548">
        <v>5250</v>
      </c>
      <c r="B1548" s="43">
        <v>157</v>
      </c>
      <c r="C1548" s="43">
        <v>157</v>
      </c>
      <c r="D1548" s="43">
        <v>23</v>
      </c>
      <c r="E1548" s="31">
        <v>0.14599999999999999</v>
      </c>
      <c r="F1548" s="31">
        <v>0.191</v>
      </c>
      <c r="G1548" s="31">
        <v>8.3000000000000004E-2</v>
      </c>
      <c r="H1548" s="31">
        <v>0.121</v>
      </c>
      <c r="I1548" s="31">
        <v>2.5000000000000001E-2</v>
      </c>
      <c r="J1548" s="31">
        <v>0.34848484800000001</v>
      </c>
      <c r="K1548" s="31">
        <v>0.57999999999999996</v>
      </c>
      <c r="L1548" s="29">
        <f t="shared" si="24"/>
        <v>1.9523809523809521</v>
      </c>
    </row>
    <row r="1549" spans="1:12" x14ac:dyDescent="0.2">
      <c r="A1549">
        <v>2096</v>
      </c>
      <c r="B1549" s="43">
        <v>62</v>
      </c>
      <c r="C1549" s="43">
        <v>62</v>
      </c>
      <c r="D1549" s="43">
        <v>17</v>
      </c>
      <c r="E1549" s="31">
        <v>0.27400000000000002</v>
      </c>
      <c r="F1549" s="31">
        <v>0.41899999999999998</v>
      </c>
      <c r="G1549" s="31">
        <v>0.27400000000000002</v>
      </c>
      <c r="H1549" s="31">
        <v>0.22600000000000001</v>
      </c>
      <c r="I1549" s="31">
        <v>4.8000000000000001E-2</v>
      </c>
      <c r="J1549" s="31">
        <v>0.28333333300000002</v>
      </c>
      <c r="K1549" s="31">
        <v>3.2000000000000001E-2</v>
      </c>
      <c r="L1549" s="29">
        <f t="shared" si="24"/>
        <v>1.8977272727272727</v>
      </c>
    </row>
    <row r="1550" spans="1:12" x14ac:dyDescent="0.2">
      <c r="A1550">
        <v>2950</v>
      </c>
      <c r="B1550" s="43">
        <v>68</v>
      </c>
      <c r="C1550" s="43">
        <v>68</v>
      </c>
      <c r="D1550" s="43">
        <v>29</v>
      </c>
      <c r="E1550" s="31">
        <v>0.42599999999999999</v>
      </c>
      <c r="F1550" s="31">
        <v>0.35299999999999998</v>
      </c>
      <c r="G1550" s="31">
        <v>0.20599999999999999</v>
      </c>
      <c r="H1550" s="31">
        <v>0.29399999999999998</v>
      </c>
      <c r="I1550" s="31">
        <v>0.13200000000000001</v>
      </c>
      <c r="J1550" s="31">
        <v>0.43283582100000001</v>
      </c>
      <c r="K1550" s="31">
        <v>1.4999999999999999E-2</v>
      </c>
      <c r="L1550" s="29">
        <f t="shared" si="24"/>
        <v>2.2081218274111674</v>
      </c>
    </row>
    <row r="1551" spans="1:12" x14ac:dyDescent="0.2">
      <c r="A1551">
        <v>2479</v>
      </c>
      <c r="B1551" s="43">
        <v>325</v>
      </c>
      <c r="C1551" s="43">
        <v>325</v>
      </c>
      <c r="D1551" s="43">
        <v>82</v>
      </c>
      <c r="E1551" s="31">
        <v>0.252</v>
      </c>
      <c r="F1551" s="31">
        <v>0.35699999999999998</v>
      </c>
      <c r="G1551" s="31">
        <v>0.157</v>
      </c>
      <c r="H1551" s="31">
        <v>0.19400000000000001</v>
      </c>
      <c r="I1551" s="31">
        <v>5.8000000000000003E-2</v>
      </c>
      <c r="J1551" s="31">
        <v>0.32931726900000002</v>
      </c>
      <c r="K1551" s="31">
        <v>0.23400000000000001</v>
      </c>
      <c r="L1551" s="29">
        <f t="shared" si="24"/>
        <v>1.9386422976501307</v>
      </c>
    </row>
    <row r="1552" spans="1:12" x14ac:dyDescent="0.2">
      <c r="A1552">
        <v>2086</v>
      </c>
      <c r="B1552" s="43">
        <v>61</v>
      </c>
      <c r="C1552" s="43">
        <v>61</v>
      </c>
      <c r="D1552" s="43">
        <v>33</v>
      </c>
      <c r="E1552" s="31">
        <v>0.54100000000000004</v>
      </c>
      <c r="F1552" s="31">
        <v>0.21299999999999999</v>
      </c>
      <c r="G1552" s="31">
        <v>0.246</v>
      </c>
      <c r="H1552" s="31">
        <v>0.34399999999999997</v>
      </c>
      <c r="I1552" s="31">
        <v>0.19700000000000001</v>
      </c>
      <c r="J1552" s="31">
        <v>0.54098360700000003</v>
      </c>
      <c r="K1552" s="31">
        <v>0</v>
      </c>
      <c r="L1552" s="29">
        <f t="shared" si="24"/>
        <v>2.5250000000000004</v>
      </c>
    </row>
    <row r="1553" spans="1:12" x14ac:dyDescent="0.2">
      <c r="A1553">
        <v>3356</v>
      </c>
      <c r="B1553" s="43">
        <v>392</v>
      </c>
      <c r="C1553" s="43">
        <v>392</v>
      </c>
      <c r="D1553" s="43">
        <v>261</v>
      </c>
      <c r="E1553" s="31">
        <v>0.66600000000000004</v>
      </c>
      <c r="F1553" s="31">
        <v>0.153</v>
      </c>
      <c r="G1553" s="31">
        <v>0.14799999999999999</v>
      </c>
      <c r="H1553" s="31">
        <v>0.29599999999999999</v>
      </c>
      <c r="I1553" s="31">
        <v>0.37</v>
      </c>
      <c r="J1553" s="31">
        <v>0.68865435399999997</v>
      </c>
      <c r="K1553" s="31">
        <v>3.3000000000000002E-2</v>
      </c>
      <c r="L1553" s="29">
        <f t="shared" si="24"/>
        <v>2.9131334022750774</v>
      </c>
    </row>
    <row r="1554" spans="1:12" x14ac:dyDescent="0.2">
      <c r="A1554">
        <v>3413</v>
      </c>
      <c r="B1554" s="43">
        <v>319</v>
      </c>
      <c r="C1554" s="43">
        <v>319</v>
      </c>
      <c r="D1554" s="43">
        <v>186</v>
      </c>
      <c r="E1554" s="31">
        <v>0.58299999999999996</v>
      </c>
      <c r="F1554" s="31">
        <v>0.191</v>
      </c>
      <c r="G1554" s="31">
        <v>0.185</v>
      </c>
      <c r="H1554" s="31">
        <v>0.34200000000000003</v>
      </c>
      <c r="I1554" s="31">
        <v>0.24099999999999999</v>
      </c>
      <c r="J1554" s="31">
        <v>0.60784313700000003</v>
      </c>
      <c r="K1554" s="31">
        <v>4.1000000000000002E-2</v>
      </c>
      <c r="L1554" s="29">
        <f t="shared" si="24"/>
        <v>2.6600625651720544</v>
      </c>
    </row>
    <row r="1555" spans="1:12" x14ac:dyDescent="0.2">
      <c r="A1555">
        <v>3189</v>
      </c>
      <c r="B1555" s="43">
        <v>258</v>
      </c>
      <c r="C1555" s="43">
        <v>258</v>
      </c>
      <c r="D1555" s="43">
        <v>66</v>
      </c>
      <c r="E1555" s="31">
        <v>0.25600000000000001</v>
      </c>
      <c r="F1555" s="31">
        <v>0.26</v>
      </c>
      <c r="G1555" s="31">
        <v>0.124</v>
      </c>
      <c r="H1555" s="31">
        <v>0.20899999999999999</v>
      </c>
      <c r="I1555" s="31">
        <v>4.7E-2</v>
      </c>
      <c r="J1555" s="31">
        <v>0.4</v>
      </c>
      <c r="K1555" s="31">
        <v>0.36</v>
      </c>
      <c r="L1555" s="29">
        <f t="shared" si="24"/>
        <v>2.0671874999999997</v>
      </c>
    </row>
    <row r="1556" spans="1:12" x14ac:dyDescent="0.2">
      <c r="A1556">
        <v>3257</v>
      </c>
      <c r="B1556" s="43">
        <v>251</v>
      </c>
      <c r="C1556" s="43">
        <v>251</v>
      </c>
      <c r="D1556" s="43">
        <v>55</v>
      </c>
      <c r="E1556" s="31">
        <v>0.219</v>
      </c>
      <c r="F1556" s="31">
        <v>0.48599999999999999</v>
      </c>
      <c r="G1556" s="31">
        <v>0.151</v>
      </c>
      <c r="H1556" s="31">
        <v>0.14299999999999999</v>
      </c>
      <c r="I1556" s="31">
        <v>7.5999999999999998E-2</v>
      </c>
      <c r="J1556" s="31">
        <v>0.25581395299999998</v>
      </c>
      <c r="K1556" s="31">
        <v>0.14299999999999999</v>
      </c>
      <c r="L1556" s="29">
        <f t="shared" si="24"/>
        <v>1.7747957992998835</v>
      </c>
    </row>
    <row r="1557" spans="1:12" x14ac:dyDescent="0.2">
      <c r="A1557">
        <v>2110</v>
      </c>
      <c r="B1557" s="43">
        <v>61</v>
      </c>
      <c r="C1557" s="43">
        <v>61</v>
      </c>
      <c r="D1557" s="43">
        <v>25</v>
      </c>
      <c r="E1557" s="31">
        <v>0.41</v>
      </c>
      <c r="F1557" s="31">
        <v>0.39300000000000002</v>
      </c>
      <c r="G1557" s="31">
        <v>0.19700000000000001</v>
      </c>
      <c r="H1557" s="31">
        <v>0.32800000000000001</v>
      </c>
      <c r="I1557" s="31">
        <v>8.2000000000000003E-2</v>
      </c>
      <c r="J1557" s="31">
        <v>0.409836066</v>
      </c>
      <c r="K1557" s="31">
        <v>0</v>
      </c>
      <c r="L1557" s="29">
        <f t="shared" si="24"/>
        <v>2.0989999999999998</v>
      </c>
    </row>
    <row r="1558" spans="1:12" x14ac:dyDescent="0.2">
      <c r="A1558">
        <v>5361</v>
      </c>
      <c r="B1558" s="43">
        <v>83</v>
      </c>
      <c r="C1558" s="43">
        <v>84</v>
      </c>
      <c r="D1558" s="43">
        <v>62</v>
      </c>
      <c r="E1558" s="31">
        <v>0.73799999999999999</v>
      </c>
      <c r="F1558" s="31">
        <v>0.108</v>
      </c>
      <c r="G1558" s="31">
        <v>0.14499999999999999</v>
      </c>
      <c r="H1558" s="31">
        <v>0.41</v>
      </c>
      <c r="I1558" s="31">
        <v>0.32500000000000001</v>
      </c>
      <c r="J1558" s="31">
        <v>0.74390243899999997</v>
      </c>
      <c r="K1558" s="31">
        <v>1.2E-2</v>
      </c>
      <c r="L1558" s="29">
        <f t="shared" si="24"/>
        <v>2.9635627530364372</v>
      </c>
    </row>
    <row r="1559" spans="1:12" x14ac:dyDescent="0.2">
      <c r="A1559">
        <v>2108</v>
      </c>
      <c r="B1559" s="43">
        <v>60</v>
      </c>
      <c r="C1559" s="43">
        <v>60</v>
      </c>
      <c r="D1559" s="43">
        <v>13</v>
      </c>
      <c r="E1559" s="31">
        <v>0.217</v>
      </c>
      <c r="F1559" s="31">
        <v>0.433</v>
      </c>
      <c r="G1559" s="31">
        <v>0.33300000000000002</v>
      </c>
      <c r="H1559" s="31">
        <v>0.183</v>
      </c>
      <c r="I1559" s="31">
        <v>3.3000000000000002E-2</v>
      </c>
      <c r="J1559" s="31">
        <v>0.22033898299999999</v>
      </c>
      <c r="K1559" s="31">
        <v>1.7000000000000001E-2</v>
      </c>
      <c r="L1559" s="29">
        <f t="shared" si="24"/>
        <v>1.8107833163784333</v>
      </c>
    </row>
    <row r="1560" spans="1:12" x14ac:dyDescent="0.2">
      <c r="A1560">
        <v>5301</v>
      </c>
      <c r="E1560" s="31">
        <v>0.39500000000000002</v>
      </c>
      <c r="F1560" s="31">
        <v>0.23699999999999999</v>
      </c>
      <c r="G1560" s="31">
        <v>0.158</v>
      </c>
      <c r="H1560" s="31">
        <v>0.28899999999999998</v>
      </c>
      <c r="I1560" s="31">
        <v>0.105</v>
      </c>
      <c r="J1560" s="31">
        <v>0.5</v>
      </c>
      <c r="K1560" s="31">
        <v>0.21099999999999999</v>
      </c>
      <c r="L1560" s="29">
        <f t="shared" si="24"/>
        <v>2.3320659062103926</v>
      </c>
    </row>
    <row r="1561" spans="1:12" x14ac:dyDescent="0.2">
      <c r="A1561">
        <v>3063</v>
      </c>
      <c r="B1561" s="43">
        <v>84</v>
      </c>
      <c r="C1561" s="43">
        <v>84</v>
      </c>
      <c r="D1561" s="43">
        <v>56</v>
      </c>
      <c r="E1561" s="31">
        <v>0.66700000000000004</v>
      </c>
      <c r="F1561" s="31">
        <v>0.107</v>
      </c>
      <c r="G1561" s="31">
        <v>0.22600000000000001</v>
      </c>
      <c r="H1561" s="31">
        <v>0.36899999999999999</v>
      </c>
      <c r="I1561" s="31">
        <v>0.29799999999999999</v>
      </c>
      <c r="J1561" s="31">
        <v>0.66666666699999999</v>
      </c>
      <c r="K1561" s="31">
        <v>0</v>
      </c>
      <c r="L1561" s="29">
        <f t="shared" si="24"/>
        <v>2.8579999999999997</v>
      </c>
    </row>
    <row r="1562" spans="1:12" x14ac:dyDescent="0.2">
      <c r="A1562">
        <v>2191</v>
      </c>
      <c r="B1562" s="43">
        <v>72</v>
      </c>
      <c r="C1562" s="43">
        <v>72</v>
      </c>
      <c r="D1562" s="43">
        <v>26</v>
      </c>
      <c r="E1562" s="31">
        <v>0.36099999999999999</v>
      </c>
      <c r="F1562" s="31">
        <v>0.36099999999999999</v>
      </c>
      <c r="G1562" s="31">
        <v>0.26400000000000001</v>
      </c>
      <c r="H1562" s="31">
        <v>0.27800000000000002</v>
      </c>
      <c r="I1562" s="31">
        <v>8.3000000000000004E-2</v>
      </c>
      <c r="J1562" s="31">
        <v>0.36619718299999998</v>
      </c>
      <c r="K1562" s="31">
        <v>1.4E-2</v>
      </c>
      <c r="L1562" s="29">
        <f t="shared" si="24"/>
        <v>2.0841784989858012</v>
      </c>
    </row>
    <row r="1563" spans="1:12" x14ac:dyDescent="0.2">
      <c r="A1563">
        <v>2109</v>
      </c>
      <c r="B1563" s="43">
        <v>71</v>
      </c>
      <c r="C1563" s="43">
        <v>71</v>
      </c>
      <c r="D1563" s="43">
        <v>30</v>
      </c>
      <c r="E1563" s="31">
        <v>0.42299999999999999</v>
      </c>
      <c r="F1563" s="31">
        <v>0.36599999999999999</v>
      </c>
      <c r="G1563" s="31">
        <v>0.21099999999999999</v>
      </c>
      <c r="H1563" s="31">
        <v>0.31</v>
      </c>
      <c r="I1563" s="31">
        <v>0.113</v>
      </c>
      <c r="J1563" s="31">
        <v>0.42253521100000002</v>
      </c>
      <c r="K1563" s="31">
        <v>0</v>
      </c>
      <c r="L1563" s="29">
        <f t="shared" si="24"/>
        <v>2.17</v>
      </c>
    </row>
    <row r="1564" spans="1:12" x14ac:dyDescent="0.2">
      <c r="A1564">
        <v>2296</v>
      </c>
      <c r="B1564" s="43">
        <v>45</v>
      </c>
      <c r="C1564" s="43">
        <v>45</v>
      </c>
      <c r="D1564" s="43">
        <v>41</v>
      </c>
      <c r="E1564" s="31">
        <v>0.91100000000000003</v>
      </c>
      <c r="F1564" s="31">
        <v>0</v>
      </c>
      <c r="G1564" s="31">
        <v>8.8999999999999996E-2</v>
      </c>
      <c r="H1564" s="31">
        <v>0.28899999999999998</v>
      </c>
      <c r="I1564" s="31">
        <v>0.622</v>
      </c>
      <c r="J1564" s="31">
        <v>0.91111111099999997</v>
      </c>
      <c r="K1564" s="31">
        <v>0</v>
      </c>
      <c r="L1564" s="29">
        <f t="shared" si="24"/>
        <v>3.5329999999999999</v>
      </c>
    </row>
    <row r="1565" spans="1:12" x14ac:dyDescent="0.2">
      <c r="A1565">
        <v>4192</v>
      </c>
      <c r="B1565" s="43">
        <v>63</v>
      </c>
      <c r="C1565" s="43">
        <v>63</v>
      </c>
      <c r="D1565" s="43">
        <v>38</v>
      </c>
      <c r="E1565" s="31">
        <v>0.60299999999999998</v>
      </c>
      <c r="F1565" s="31">
        <v>0.17499999999999999</v>
      </c>
      <c r="G1565" s="31">
        <v>0.19</v>
      </c>
      <c r="H1565" s="31">
        <v>0.41299999999999998</v>
      </c>
      <c r="I1565" s="31">
        <v>0.19</v>
      </c>
      <c r="J1565" s="31">
        <v>0.62295082000000002</v>
      </c>
      <c r="K1565" s="31">
        <v>3.2000000000000001E-2</v>
      </c>
      <c r="L1565" s="29">
        <f t="shared" si="24"/>
        <v>2.6384297520661155</v>
      </c>
    </row>
    <row r="1566" spans="1:12" x14ac:dyDescent="0.2">
      <c r="A1566">
        <v>3068</v>
      </c>
      <c r="E1566" s="31">
        <v>0.28599999999999998</v>
      </c>
      <c r="F1566" s="31">
        <v>0.42899999999999999</v>
      </c>
      <c r="G1566" s="31">
        <v>0.23799999999999999</v>
      </c>
      <c r="H1566" s="31">
        <v>0.28599999999999998</v>
      </c>
      <c r="I1566" s="31">
        <v>0</v>
      </c>
      <c r="J1566" s="31">
        <v>0.3</v>
      </c>
      <c r="K1566" s="31">
        <v>4.8000000000000001E-2</v>
      </c>
      <c r="L1566" s="29">
        <f t="shared" si="24"/>
        <v>1.8518907563025211</v>
      </c>
    </row>
    <row r="1567" spans="1:12" x14ac:dyDescent="0.2">
      <c r="A1567">
        <v>4513</v>
      </c>
      <c r="B1567" s="43">
        <v>107</v>
      </c>
      <c r="C1567" s="43">
        <v>107</v>
      </c>
      <c r="D1567" s="43">
        <v>77</v>
      </c>
      <c r="E1567" s="31">
        <v>0.72</v>
      </c>
      <c r="F1567" s="31">
        <v>0.121</v>
      </c>
      <c r="G1567" s="31">
        <v>0.15</v>
      </c>
      <c r="H1567" s="31">
        <v>0.439</v>
      </c>
      <c r="I1567" s="31">
        <v>0.28000000000000003</v>
      </c>
      <c r="J1567" s="31">
        <v>0.72641509400000004</v>
      </c>
      <c r="K1567" s="31">
        <v>8.9999999999999993E-3</v>
      </c>
      <c r="L1567" s="29">
        <f t="shared" si="24"/>
        <v>2.8839556004036329</v>
      </c>
    </row>
    <row r="1568" spans="1:12" x14ac:dyDescent="0.2">
      <c r="A1568">
        <v>4553</v>
      </c>
      <c r="B1568" s="43">
        <v>58</v>
      </c>
      <c r="C1568" s="43">
        <v>58</v>
      </c>
      <c r="D1568" s="43">
        <v>34</v>
      </c>
      <c r="E1568" s="31">
        <v>0.58599999999999997</v>
      </c>
      <c r="F1568" s="31">
        <v>0.121</v>
      </c>
      <c r="G1568" s="31">
        <v>0.25900000000000001</v>
      </c>
      <c r="H1568" s="31">
        <v>0.34499999999999997</v>
      </c>
      <c r="I1568" s="31">
        <v>0.24099999999999999</v>
      </c>
      <c r="J1568" s="31">
        <v>0.60714285700000004</v>
      </c>
      <c r="K1568" s="31">
        <v>3.4000000000000002E-2</v>
      </c>
      <c r="L1568" s="29">
        <f t="shared" si="24"/>
        <v>2.7308488612836439</v>
      </c>
    </row>
    <row r="1569" spans="1:12" x14ac:dyDescent="0.2">
      <c r="A1569">
        <v>5108</v>
      </c>
      <c r="B1569" s="43">
        <v>10</v>
      </c>
      <c r="C1569" s="43">
        <v>10</v>
      </c>
      <c r="D1569" s="43">
        <v>2</v>
      </c>
      <c r="E1569" s="31">
        <v>0.2</v>
      </c>
      <c r="F1569" s="31">
        <v>0.2</v>
      </c>
      <c r="G1569" s="31">
        <v>0.4</v>
      </c>
      <c r="H1569" s="31">
        <v>0.2</v>
      </c>
      <c r="I1569" s="31">
        <v>0</v>
      </c>
      <c r="J1569" s="31">
        <v>0.25</v>
      </c>
      <c r="K1569" s="31">
        <v>0.2</v>
      </c>
      <c r="L1569" s="29">
        <f t="shared" si="24"/>
        <v>2</v>
      </c>
    </row>
    <row r="1570" spans="1:12" x14ac:dyDescent="0.2">
      <c r="A1570">
        <v>1707</v>
      </c>
      <c r="B1570" s="43">
        <v>60</v>
      </c>
      <c r="C1570" s="43">
        <v>60</v>
      </c>
      <c r="D1570" s="43">
        <v>15</v>
      </c>
      <c r="E1570" s="31">
        <v>0.25</v>
      </c>
      <c r="F1570" s="31">
        <v>0.13300000000000001</v>
      </c>
      <c r="G1570" s="31">
        <v>0.11700000000000001</v>
      </c>
      <c r="H1570" s="31">
        <v>0.183</v>
      </c>
      <c r="I1570" s="31">
        <v>6.7000000000000004E-2</v>
      </c>
      <c r="J1570" s="31">
        <v>0.5</v>
      </c>
      <c r="K1570" s="31">
        <v>0.5</v>
      </c>
      <c r="L1570" s="29">
        <f t="shared" si="24"/>
        <v>2.3679999999999999</v>
      </c>
    </row>
    <row r="1571" spans="1:12" x14ac:dyDescent="0.2">
      <c r="A1571">
        <v>4512</v>
      </c>
      <c r="B1571" s="43">
        <v>172</v>
      </c>
      <c r="C1571" s="43">
        <v>172</v>
      </c>
      <c r="D1571" s="43">
        <v>120</v>
      </c>
      <c r="E1571" s="31">
        <v>0.69799999999999995</v>
      </c>
      <c r="F1571" s="31">
        <v>0.11</v>
      </c>
      <c r="G1571" s="31">
        <v>0.16900000000000001</v>
      </c>
      <c r="H1571" s="31">
        <v>0.36</v>
      </c>
      <c r="I1571" s="31">
        <v>0.33700000000000002</v>
      </c>
      <c r="J1571" s="31">
        <v>0.71428571399999996</v>
      </c>
      <c r="K1571" s="31">
        <v>2.3E-2</v>
      </c>
      <c r="L1571" s="29">
        <f t="shared" si="24"/>
        <v>2.9437052200614131</v>
      </c>
    </row>
    <row r="1572" spans="1:12" x14ac:dyDescent="0.2">
      <c r="A1572">
        <v>5004</v>
      </c>
      <c r="B1572" s="43">
        <v>32</v>
      </c>
      <c r="C1572" s="43">
        <v>32</v>
      </c>
      <c r="D1572" s="43">
        <v>14</v>
      </c>
      <c r="E1572" s="31">
        <v>0.438</v>
      </c>
      <c r="F1572" s="31">
        <v>6.3E-2</v>
      </c>
      <c r="G1572" s="31">
        <v>0.156</v>
      </c>
      <c r="H1572" s="31">
        <v>0.313</v>
      </c>
      <c r="I1572" s="31">
        <v>0.125</v>
      </c>
      <c r="J1572" s="31">
        <v>0.66666666699999999</v>
      </c>
      <c r="K1572" s="31">
        <v>0.34399999999999997</v>
      </c>
      <c r="L1572" s="29">
        <f t="shared" si="24"/>
        <v>2.7652439024390243</v>
      </c>
    </row>
    <row r="1573" spans="1:12" x14ac:dyDescent="0.2">
      <c r="A1573">
        <v>3125</v>
      </c>
      <c r="B1573" s="43">
        <v>82</v>
      </c>
      <c r="C1573" s="43">
        <v>82</v>
      </c>
      <c r="D1573" s="43">
        <v>50</v>
      </c>
      <c r="E1573" s="31">
        <v>0.61</v>
      </c>
      <c r="F1573" s="31">
        <v>0.20699999999999999</v>
      </c>
      <c r="G1573" s="31">
        <v>0.183</v>
      </c>
      <c r="H1573" s="31">
        <v>0.40200000000000002</v>
      </c>
      <c r="I1573" s="31">
        <v>0.20699999999999999</v>
      </c>
      <c r="J1573" s="31">
        <v>0.60975609799999997</v>
      </c>
      <c r="K1573" s="31">
        <v>0</v>
      </c>
      <c r="L1573" s="29">
        <f t="shared" si="24"/>
        <v>2.6069999999999998</v>
      </c>
    </row>
    <row r="1574" spans="1:12" x14ac:dyDescent="0.2">
      <c r="A1574">
        <v>2581</v>
      </c>
      <c r="B1574" s="43">
        <v>286</v>
      </c>
      <c r="C1574" s="43">
        <v>286</v>
      </c>
      <c r="D1574" s="43">
        <v>64</v>
      </c>
      <c r="E1574" s="31">
        <v>0.224</v>
      </c>
      <c r="F1574" s="31">
        <v>8.6999999999999994E-2</v>
      </c>
      <c r="G1574" s="31">
        <v>9.0999999999999998E-2</v>
      </c>
      <c r="H1574" s="31">
        <v>0.15</v>
      </c>
      <c r="I1574" s="31">
        <v>7.2999999999999995E-2</v>
      </c>
      <c r="J1574" s="31">
        <v>0.55652173900000002</v>
      </c>
      <c r="K1574" s="31">
        <v>0.59799999999999998</v>
      </c>
      <c r="L1574" s="29">
        <f t="shared" si="24"/>
        <v>2.5149253731343277</v>
      </c>
    </row>
    <row r="1575" spans="1:12" x14ac:dyDescent="0.2">
      <c r="A1575">
        <v>2400</v>
      </c>
      <c r="B1575" s="43">
        <v>167</v>
      </c>
      <c r="C1575" s="43">
        <v>167</v>
      </c>
      <c r="D1575" s="43">
        <v>114</v>
      </c>
      <c r="E1575" s="31">
        <v>0.68300000000000005</v>
      </c>
      <c r="F1575" s="31">
        <v>0.16200000000000001</v>
      </c>
      <c r="G1575" s="31">
        <v>0.15</v>
      </c>
      <c r="H1575" s="31">
        <v>0.41899999999999998</v>
      </c>
      <c r="I1575" s="31">
        <v>0.26300000000000001</v>
      </c>
      <c r="J1575" s="31">
        <v>0.686746988</v>
      </c>
      <c r="K1575" s="31">
        <v>6.0000000000000001E-3</v>
      </c>
      <c r="L1575" s="29">
        <f t="shared" si="24"/>
        <v>2.7877263581488934</v>
      </c>
    </row>
    <row r="1576" spans="1:12" x14ac:dyDescent="0.2">
      <c r="A1576">
        <v>4364</v>
      </c>
      <c r="B1576" s="43">
        <v>69</v>
      </c>
      <c r="C1576" s="43">
        <v>69</v>
      </c>
      <c r="D1576" s="43">
        <v>47</v>
      </c>
      <c r="E1576" s="31">
        <v>0.68100000000000005</v>
      </c>
      <c r="F1576" s="31">
        <v>0.11600000000000001</v>
      </c>
      <c r="G1576" s="31">
        <v>0.20300000000000001</v>
      </c>
      <c r="H1576" s="31">
        <v>0.34799999999999998</v>
      </c>
      <c r="I1576" s="31">
        <v>0.33300000000000002</v>
      </c>
      <c r="J1576" s="31">
        <v>0.68115941999999996</v>
      </c>
      <c r="K1576" s="31">
        <v>0</v>
      </c>
      <c r="L1576" s="29">
        <f t="shared" si="24"/>
        <v>2.8980000000000001</v>
      </c>
    </row>
    <row r="1577" spans="1:12" x14ac:dyDescent="0.2">
      <c r="A1577">
        <v>4551</v>
      </c>
      <c r="B1577" s="43">
        <v>48</v>
      </c>
      <c r="C1577" s="43">
        <v>48</v>
      </c>
      <c r="D1577" s="43">
        <v>29</v>
      </c>
      <c r="E1577" s="31">
        <v>0.60399999999999998</v>
      </c>
      <c r="F1577" s="31">
        <v>8.3000000000000004E-2</v>
      </c>
      <c r="G1577" s="31">
        <v>0.313</v>
      </c>
      <c r="H1577" s="31">
        <v>0.375</v>
      </c>
      <c r="I1577" s="31">
        <v>0.22900000000000001</v>
      </c>
      <c r="J1577" s="31">
        <v>0.60416666699999999</v>
      </c>
      <c r="K1577" s="31">
        <v>0</v>
      </c>
      <c r="L1577" s="29">
        <f t="shared" si="24"/>
        <v>2.75</v>
      </c>
    </row>
    <row r="1578" spans="1:12" x14ac:dyDescent="0.2">
      <c r="A1578">
        <v>2237</v>
      </c>
      <c r="E1578" s="31">
        <v>0.61199999999999999</v>
      </c>
      <c r="F1578" s="31">
        <v>0.14699999999999999</v>
      </c>
      <c r="G1578" s="31">
        <v>0.223</v>
      </c>
      <c r="H1578" s="31">
        <v>0.33500000000000002</v>
      </c>
      <c r="I1578" s="31">
        <v>0.27700000000000002</v>
      </c>
      <c r="J1578" s="31">
        <v>0.62272727299999997</v>
      </c>
      <c r="K1578" s="31">
        <v>1.7999999999999999E-2</v>
      </c>
      <c r="L1578" s="29">
        <f t="shared" si="24"/>
        <v>2.7556008146639517</v>
      </c>
    </row>
    <row r="1579" spans="1:12" x14ac:dyDescent="0.2">
      <c r="A1579">
        <v>3827</v>
      </c>
      <c r="B1579" s="43">
        <v>256</v>
      </c>
      <c r="C1579" s="43">
        <v>256</v>
      </c>
      <c r="D1579" s="43">
        <v>158</v>
      </c>
      <c r="E1579" s="31">
        <v>0.61699999999999999</v>
      </c>
      <c r="F1579" s="31">
        <v>0.17599999999999999</v>
      </c>
      <c r="G1579" s="31">
        <v>0.19900000000000001</v>
      </c>
      <c r="H1579" s="31">
        <v>0.41399999999999998</v>
      </c>
      <c r="I1579" s="31">
        <v>0.20300000000000001</v>
      </c>
      <c r="J1579" s="31">
        <v>0.622047244</v>
      </c>
      <c r="K1579" s="31">
        <v>8.0000000000000002E-3</v>
      </c>
      <c r="L1579" s="29">
        <f t="shared" si="24"/>
        <v>2.649193548387097</v>
      </c>
    </row>
    <row r="1580" spans="1:12" x14ac:dyDescent="0.2">
      <c r="A1580">
        <v>4131</v>
      </c>
      <c r="B1580" s="43">
        <v>242</v>
      </c>
      <c r="C1580" s="43">
        <v>242</v>
      </c>
      <c r="D1580" s="43">
        <v>83</v>
      </c>
      <c r="E1580" s="31">
        <v>0.34300000000000003</v>
      </c>
      <c r="F1580" s="31">
        <v>0.13200000000000001</v>
      </c>
      <c r="G1580" s="31">
        <v>0.13600000000000001</v>
      </c>
      <c r="H1580" s="31">
        <v>0.23100000000000001</v>
      </c>
      <c r="I1580" s="31">
        <v>0.112</v>
      </c>
      <c r="J1580" s="31">
        <v>0.56081081099999996</v>
      </c>
      <c r="K1580" s="31">
        <v>0.38800000000000001</v>
      </c>
      <c r="L1580" s="29">
        <f t="shared" si="24"/>
        <v>2.5245098039215685</v>
      </c>
    </row>
    <row r="1581" spans="1:12" x14ac:dyDescent="0.2">
      <c r="A1581">
        <v>2882</v>
      </c>
      <c r="B1581" s="43">
        <v>68</v>
      </c>
      <c r="C1581" s="43">
        <v>68</v>
      </c>
      <c r="D1581" s="43">
        <v>31</v>
      </c>
      <c r="E1581" s="31">
        <v>0.45600000000000002</v>
      </c>
      <c r="F1581" s="31">
        <v>0.25</v>
      </c>
      <c r="G1581" s="31">
        <v>0.27900000000000003</v>
      </c>
      <c r="H1581" s="31">
        <v>0.35299999999999998</v>
      </c>
      <c r="I1581" s="31">
        <v>0.10299999999999999</v>
      </c>
      <c r="J1581" s="31">
        <v>0.46268656699999999</v>
      </c>
      <c r="K1581" s="31">
        <v>1.4999999999999999E-2</v>
      </c>
      <c r="L1581" s="29">
        <f t="shared" si="24"/>
        <v>2.3137055837563452</v>
      </c>
    </row>
    <row r="1582" spans="1:12" x14ac:dyDescent="0.2">
      <c r="A1582">
        <v>3119</v>
      </c>
      <c r="B1582" s="43">
        <v>60</v>
      </c>
      <c r="C1582" s="43">
        <v>60</v>
      </c>
      <c r="D1582" s="43">
        <v>28</v>
      </c>
      <c r="E1582" s="31">
        <v>0.46700000000000003</v>
      </c>
      <c r="F1582" s="31">
        <v>0.35</v>
      </c>
      <c r="G1582" s="31">
        <v>0.183</v>
      </c>
      <c r="H1582" s="31">
        <v>0.38300000000000001</v>
      </c>
      <c r="I1582" s="31">
        <v>8.3000000000000004E-2</v>
      </c>
      <c r="J1582" s="31">
        <v>0.46666666699999998</v>
      </c>
      <c r="K1582" s="31">
        <v>0</v>
      </c>
      <c r="L1582" s="29">
        <f t="shared" si="24"/>
        <v>2.1970000000000001</v>
      </c>
    </row>
    <row r="1583" spans="1:12" x14ac:dyDescent="0.2">
      <c r="A1583">
        <v>3800</v>
      </c>
      <c r="B1583" s="43">
        <v>58</v>
      </c>
      <c r="C1583" s="43">
        <v>58</v>
      </c>
      <c r="D1583" s="43">
        <v>32</v>
      </c>
      <c r="E1583" s="31">
        <v>0.55200000000000005</v>
      </c>
      <c r="F1583" s="31">
        <v>0.224</v>
      </c>
      <c r="G1583" s="31">
        <v>0.17199999999999999</v>
      </c>
      <c r="H1583" s="31">
        <v>0.36199999999999999</v>
      </c>
      <c r="I1583" s="31">
        <v>0.19</v>
      </c>
      <c r="J1583" s="31">
        <v>0.58181818200000002</v>
      </c>
      <c r="K1583" s="31">
        <v>5.1999999999999998E-2</v>
      </c>
      <c r="L1583" s="29">
        <f t="shared" si="24"/>
        <v>2.5464135021097043</v>
      </c>
    </row>
    <row r="1584" spans="1:12" x14ac:dyDescent="0.2">
      <c r="A1584">
        <v>4399</v>
      </c>
      <c r="E1584" s="31">
        <v>0.64800000000000002</v>
      </c>
      <c r="F1584" s="31">
        <v>0.16700000000000001</v>
      </c>
      <c r="G1584" s="31">
        <v>0.185</v>
      </c>
      <c r="H1584" s="31">
        <v>0.42599999999999999</v>
      </c>
      <c r="I1584" s="31">
        <v>0.222</v>
      </c>
      <c r="J1584" s="31">
        <v>0.64814814799999998</v>
      </c>
      <c r="K1584" s="31">
        <v>0</v>
      </c>
      <c r="L1584" s="29">
        <f t="shared" si="24"/>
        <v>2.7029999999999998</v>
      </c>
    </row>
    <row r="1585" spans="1:12" x14ac:dyDescent="0.2">
      <c r="A1585">
        <v>2229</v>
      </c>
      <c r="B1585" s="43">
        <v>91</v>
      </c>
      <c r="C1585" s="43">
        <v>91</v>
      </c>
      <c r="D1585" s="43">
        <v>39</v>
      </c>
      <c r="E1585" s="31">
        <v>0.42899999999999999</v>
      </c>
      <c r="F1585" s="31">
        <v>0.31900000000000001</v>
      </c>
      <c r="G1585" s="31">
        <v>0.253</v>
      </c>
      <c r="H1585" s="31">
        <v>0.26400000000000001</v>
      </c>
      <c r="I1585" s="31">
        <v>0.16500000000000001</v>
      </c>
      <c r="J1585" s="31">
        <v>0.428571429</v>
      </c>
      <c r="K1585" s="31">
        <v>0</v>
      </c>
      <c r="L1585" s="29">
        <f t="shared" si="24"/>
        <v>2.2770000000000001</v>
      </c>
    </row>
    <row r="1586" spans="1:12" x14ac:dyDescent="0.2">
      <c r="A1586">
        <v>2105</v>
      </c>
      <c r="B1586" s="43">
        <v>152</v>
      </c>
      <c r="C1586" s="43">
        <v>152</v>
      </c>
      <c r="D1586" s="43">
        <v>64</v>
      </c>
      <c r="E1586" s="31">
        <v>0.42099999999999999</v>
      </c>
      <c r="F1586" s="31">
        <v>0.29599999999999999</v>
      </c>
      <c r="G1586" s="31">
        <v>0.27600000000000002</v>
      </c>
      <c r="H1586" s="31">
        <v>0.309</v>
      </c>
      <c r="I1586" s="31">
        <v>0.112</v>
      </c>
      <c r="J1586" s="31">
        <v>0.42384105999999999</v>
      </c>
      <c r="K1586" s="31">
        <v>7.0000000000000001E-3</v>
      </c>
      <c r="L1586" s="29">
        <f t="shared" si="24"/>
        <v>2.2386706948640485</v>
      </c>
    </row>
    <row r="1587" spans="1:12" x14ac:dyDescent="0.2">
      <c r="A1587">
        <v>4274</v>
      </c>
      <c r="B1587" s="43">
        <v>130</v>
      </c>
      <c r="C1587" s="43">
        <v>130</v>
      </c>
      <c r="D1587" s="43">
        <v>51</v>
      </c>
      <c r="E1587" s="31">
        <v>0.39200000000000002</v>
      </c>
      <c r="F1587" s="31">
        <v>0.23100000000000001</v>
      </c>
      <c r="G1587" s="31">
        <v>0.246</v>
      </c>
      <c r="H1587" s="31">
        <v>0.33100000000000002</v>
      </c>
      <c r="I1587" s="31">
        <v>6.2E-2</v>
      </c>
      <c r="J1587" s="31">
        <v>0.45132743400000003</v>
      </c>
      <c r="K1587" s="31">
        <v>0.13100000000000001</v>
      </c>
      <c r="L1587" s="29">
        <f t="shared" si="24"/>
        <v>2.2600690448791716</v>
      </c>
    </row>
    <row r="1588" spans="1:12" x14ac:dyDescent="0.2">
      <c r="A1588">
        <v>5376</v>
      </c>
      <c r="B1588" s="43">
        <v>44</v>
      </c>
      <c r="C1588" s="43">
        <v>44</v>
      </c>
      <c r="D1588" s="43">
        <v>16</v>
      </c>
      <c r="E1588" s="31">
        <v>0.36399999999999999</v>
      </c>
      <c r="F1588" s="31">
        <v>0.45500000000000002</v>
      </c>
      <c r="G1588" s="31">
        <v>0.182</v>
      </c>
      <c r="H1588" s="31">
        <v>0.27300000000000002</v>
      </c>
      <c r="I1588" s="31">
        <v>9.0999999999999998E-2</v>
      </c>
      <c r="J1588" s="31">
        <v>0.36363636399999999</v>
      </c>
      <c r="K1588" s="31">
        <v>0</v>
      </c>
      <c r="L1588" s="29">
        <f t="shared" si="24"/>
        <v>2.0019999999999998</v>
      </c>
    </row>
    <row r="1589" spans="1:12" x14ac:dyDescent="0.2">
      <c r="A1589">
        <v>5375</v>
      </c>
      <c r="B1589" s="43">
        <v>85</v>
      </c>
      <c r="C1589" s="43">
        <v>85</v>
      </c>
      <c r="D1589" s="43">
        <v>22</v>
      </c>
      <c r="E1589" s="31">
        <v>0.25900000000000001</v>
      </c>
      <c r="F1589" s="31">
        <v>0.36499999999999999</v>
      </c>
      <c r="G1589" s="31">
        <v>0.318</v>
      </c>
      <c r="H1589" s="31">
        <v>0.11799999999999999</v>
      </c>
      <c r="I1589" s="31">
        <v>0.14099999999999999</v>
      </c>
      <c r="J1589" s="31">
        <v>0.27500000000000002</v>
      </c>
      <c r="K1589" s="31">
        <v>5.8999999999999997E-2</v>
      </c>
      <c r="L1589" s="29">
        <f t="shared" si="24"/>
        <v>2.039319872476089</v>
      </c>
    </row>
    <row r="1590" spans="1:12" x14ac:dyDescent="0.2">
      <c r="A1590">
        <v>4394</v>
      </c>
      <c r="B1590" s="43">
        <v>15</v>
      </c>
      <c r="C1590" s="43">
        <v>15</v>
      </c>
      <c r="D1590" s="43">
        <v>10</v>
      </c>
      <c r="E1590" s="31">
        <v>0.66700000000000004</v>
      </c>
      <c r="F1590" s="31">
        <v>0</v>
      </c>
      <c r="G1590" s="31">
        <v>0.33300000000000002</v>
      </c>
      <c r="H1590" s="31">
        <v>0.4</v>
      </c>
      <c r="I1590" s="31">
        <v>0.26700000000000002</v>
      </c>
      <c r="J1590" s="31">
        <v>0.66666666699999999</v>
      </c>
      <c r="K1590" s="31">
        <v>0</v>
      </c>
      <c r="L1590" s="29">
        <f t="shared" si="24"/>
        <v>2.9340000000000002</v>
      </c>
    </row>
    <row r="1591" spans="1:12" x14ac:dyDescent="0.2">
      <c r="A1591">
        <v>3349</v>
      </c>
      <c r="B1591" s="43">
        <v>79</v>
      </c>
      <c r="C1591" s="43">
        <v>79</v>
      </c>
      <c r="D1591" s="43">
        <v>46</v>
      </c>
      <c r="E1591" s="31">
        <v>0.58199999999999996</v>
      </c>
      <c r="F1591" s="31">
        <v>0.215</v>
      </c>
      <c r="G1591" s="31">
        <v>0.20300000000000001</v>
      </c>
      <c r="H1591" s="31">
        <v>0.38</v>
      </c>
      <c r="I1591" s="31">
        <v>0.20300000000000001</v>
      </c>
      <c r="J1591" s="31">
        <v>0.58227848100000001</v>
      </c>
      <c r="K1591" s="31">
        <v>0</v>
      </c>
      <c r="L1591" s="29">
        <f t="shared" si="24"/>
        <v>2.5730000000000004</v>
      </c>
    </row>
    <row r="1592" spans="1:12" x14ac:dyDescent="0.2">
      <c r="A1592">
        <v>4585</v>
      </c>
      <c r="B1592" s="43">
        <v>331</v>
      </c>
      <c r="C1592" s="43">
        <v>331</v>
      </c>
      <c r="D1592" s="43">
        <v>170</v>
      </c>
      <c r="E1592" s="31">
        <v>0.51400000000000001</v>
      </c>
      <c r="F1592" s="31">
        <v>0.19600000000000001</v>
      </c>
      <c r="G1592" s="31">
        <v>0.17499999999999999</v>
      </c>
      <c r="H1592" s="31">
        <v>0.38700000000000001</v>
      </c>
      <c r="I1592" s="31">
        <v>0.127</v>
      </c>
      <c r="J1592" s="31">
        <v>0.58020477800000003</v>
      </c>
      <c r="K1592" s="31">
        <v>0.115</v>
      </c>
      <c r="L1592" s="29">
        <f t="shared" si="24"/>
        <v>2.5028248587570618</v>
      </c>
    </row>
    <row r="1593" spans="1:12" x14ac:dyDescent="0.2">
      <c r="A1593">
        <v>4435</v>
      </c>
      <c r="B1593" s="43">
        <v>76</v>
      </c>
      <c r="C1593" s="43">
        <v>76</v>
      </c>
      <c r="D1593" s="43">
        <v>48</v>
      </c>
      <c r="E1593" s="31">
        <v>0.63200000000000001</v>
      </c>
      <c r="F1593" s="31">
        <v>0.21099999999999999</v>
      </c>
      <c r="G1593" s="31">
        <v>0.158</v>
      </c>
      <c r="H1593" s="31">
        <v>0.47399999999999998</v>
      </c>
      <c r="I1593" s="31">
        <v>0.158</v>
      </c>
      <c r="J1593" s="31">
        <v>0.63157894699999995</v>
      </c>
      <c r="K1593" s="31">
        <v>0</v>
      </c>
      <c r="L1593" s="29">
        <f t="shared" si="24"/>
        <v>2.581</v>
      </c>
    </row>
    <row r="1594" spans="1:12" x14ac:dyDescent="0.2">
      <c r="A1594">
        <v>4541</v>
      </c>
      <c r="B1594" s="43">
        <v>74</v>
      </c>
      <c r="C1594" s="43">
        <v>74</v>
      </c>
      <c r="D1594" s="43">
        <v>43</v>
      </c>
      <c r="E1594" s="31">
        <v>0.58099999999999996</v>
      </c>
      <c r="F1594" s="31">
        <v>0.20300000000000001</v>
      </c>
      <c r="G1594" s="31">
        <v>0.216</v>
      </c>
      <c r="H1594" s="31">
        <v>0.35099999999999998</v>
      </c>
      <c r="I1594" s="31">
        <v>0.23</v>
      </c>
      <c r="J1594" s="31">
        <v>0.581081081</v>
      </c>
      <c r="K1594" s="31">
        <v>0</v>
      </c>
      <c r="L1594" s="29">
        <f t="shared" si="24"/>
        <v>2.6080000000000001</v>
      </c>
    </row>
    <row r="1595" spans="1:12" x14ac:dyDescent="0.2">
      <c r="A1595">
        <v>3399</v>
      </c>
      <c r="B1595" s="43">
        <v>90</v>
      </c>
      <c r="C1595" s="43">
        <v>90</v>
      </c>
      <c r="D1595" s="43">
        <v>60</v>
      </c>
      <c r="E1595" s="31">
        <v>0.66700000000000004</v>
      </c>
      <c r="F1595" s="31">
        <v>0.14399999999999999</v>
      </c>
      <c r="G1595" s="31">
        <v>0.17799999999999999</v>
      </c>
      <c r="H1595" s="31">
        <v>0.36699999999999999</v>
      </c>
      <c r="I1595" s="31">
        <v>0.3</v>
      </c>
      <c r="J1595" s="31">
        <v>0.67415730299999999</v>
      </c>
      <c r="K1595" s="31">
        <v>1.0999999999999999E-2</v>
      </c>
      <c r="L1595" s="29">
        <f t="shared" si="24"/>
        <v>2.8321536905965625</v>
      </c>
    </row>
    <row r="1596" spans="1:12" x14ac:dyDescent="0.2">
      <c r="A1596">
        <v>4250</v>
      </c>
      <c r="B1596" s="43">
        <v>101</v>
      </c>
      <c r="C1596" s="43">
        <v>101</v>
      </c>
      <c r="D1596" s="43">
        <v>63</v>
      </c>
      <c r="E1596" s="31">
        <v>0.624</v>
      </c>
      <c r="F1596" s="31">
        <v>0.16800000000000001</v>
      </c>
      <c r="G1596" s="31">
        <v>0.20799999999999999</v>
      </c>
      <c r="H1596" s="31">
        <v>0.32700000000000001</v>
      </c>
      <c r="I1596" s="31">
        <v>0.29699999999999999</v>
      </c>
      <c r="J1596" s="31">
        <v>0.62376237599999995</v>
      </c>
      <c r="K1596" s="31">
        <v>0</v>
      </c>
      <c r="L1596" s="29">
        <f t="shared" si="24"/>
        <v>2.7530000000000001</v>
      </c>
    </row>
    <row r="1597" spans="1:12" x14ac:dyDescent="0.2">
      <c r="A1597">
        <v>4132</v>
      </c>
      <c r="B1597" s="43">
        <v>230</v>
      </c>
      <c r="C1597" s="43">
        <v>230</v>
      </c>
      <c r="D1597" s="43">
        <v>150</v>
      </c>
      <c r="E1597" s="31">
        <v>0.65200000000000002</v>
      </c>
      <c r="F1597" s="31">
        <v>0.13500000000000001</v>
      </c>
      <c r="G1597" s="31">
        <v>0.187</v>
      </c>
      <c r="H1597" s="31">
        <v>0.3</v>
      </c>
      <c r="I1597" s="31">
        <v>0.35199999999999998</v>
      </c>
      <c r="J1597" s="31">
        <v>0.66964285700000004</v>
      </c>
      <c r="K1597" s="31">
        <v>2.5999999999999999E-2</v>
      </c>
      <c r="L1597" s="29">
        <f t="shared" si="24"/>
        <v>2.8921971252566734</v>
      </c>
    </row>
    <row r="1598" spans="1:12" x14ac:dyDescent="0.2">
      <c r="A1598">
        <v>4402</v>
      </c>
      <c r="B1598" s="43">
        <v>86</v>
      </c>
      <c r="C1598" s="43">
        <v>86</v>
      </c>
      <c r="D1598" s="43">
        <v>52</v>
      </c>
      <c r="E1598" s="31">
        <v>0.60499999999999998</v>
      </c>
      <c r="F1598" s="31">
        <v>0.19800000000000001</v>
      </c>
      <c r="G1598" s="31">
        <v>0.186</v>
      </c>
      <c r="H1598" s="31">
        <v>0.38400000000000001</v>
      </c>
      <c r="I1598" s="31">
        <v>0.221</v>
      </c>
      <c r="J1598" s="31">
        <v>0.61176470599999999</v>
      </c>
      <c r="K1598" s="31">
        <v>1.2E-2</v>
      </c>
      <c r="L1598" s="29">
        <f t="shared" si="24"/>
        <v>2.6376518218623484</v>
      </c>
    </row>
    <row r="1599" spans="1:12" x14ac:dyDescent="0.2">
      <c r="A1599">
        <v>2875</v>
      </c>
      <c r="B1599" s="43">
        <v>145</v>
      </c>
      <c r="C1599" s="43">
        <v>145</v>
      </c>
      <c r="D1599" s="43">
        <v>98</v>
      </c>
      <c r="E1599" s="31">
        <v>0.67600000000000005</v>
      </c>
      <c r="F1599" s="31">
        <v>9.7000000000000003E-2</v>
      </c>
      <c r="G1599" s="31">
        <v>0.22800000000000001</v>
      </c>
      <c r="H1599" s="31">
        <v>0.379</v>
      </c>
      <c r="I1599" s="31">
        <v>0.29699999999999999</v>
      </c>
      <c r="J1599" s="31">
        <v>0.67586206900000001</v>
      </c>
      <c r="K1599" s="31">
        <v>0</v>
      </c>
      <c r="L1599" s="29">
        <f t="shared" si="24"/>
        <v>2.8780000000000001</v>
      </c>
    </row>
    <row r="1600" spans="1:12" x14ac:dyDescent="0.2">
      <c r="A1600">
        <v>4502</v>
      </c>
      <c r="B1600" s="43">
        <v>223</v>
      </c>
      <c r="C1600" s="43">
        <v>223</v>
      </c>
      <c r="D1600" s="43">
        <v>148</v>
      </c>
      <c r="E1600" s="31">
        <v>0.66400000000000003</v>
      </c>
      <c r="F1600" s="31">
        <v>0.10299999999999999</v>
      </c>
      <c r="G1600" s="31">
        <v>0.22</v>
      </c>
      <c r="H1600" s="31">
        <v>0.377</v>
      </c>
      <c r="I1600" s="31">
        <v>0.28699999999999998</v>
      </c>
      <c r="J1600" s="31">
        <v>0.67272727300000001</v>
      </c>
      <c r="K1600" s="31">
        <v>1.2999999999999999E-2</v>
      </c>
      <c r="L1600" s="29">
        <f t="shared" si="24"/>
        <v>2.8591691995947315</v>
      </c>
    </row>
    <row r="1601" spans="1:12" x14ac:dyDescent="0.2">
      <c r="A1601">
        <v>3247</v>
      </c>
      <c r="B1601" s="43">
        <v>388</v>
      </c>
      <c r="C1601" s="43">
        <v>388</v>
      </c>
      <c r="D1601" s="43">
        <v>183</v>
      </c>
      <c r="E1601" s="31">
        <v>0.47199999999999998</v>
      </c>
      <c r="F1601" s="31">
        <v>0.186</v>
      </c>
      <c r="G1601" s="31">
        <v>0.152</v>
      </c>
      <c r="H1601" s="31">
        <v>0.33800000000000002</v>
      </c>
      <c r="I1601" s="31">
        <v>0.13400000000000001</v>
      </c>
      <c r="J1601" s="31">
        <v>0.58280254799999998</v>
      </c>
      <c r="K1601" s="31">
        <v>0.191</v>
      </c>
      <c r="L1601" s="29">
        <f t="shared" si="24"/>
        <v>2.5216316440049447</v>
      </c>
    </row>
    <row r="1602" spans="1:12" x14ac:dyDescent="0.2">
      <c r="A1602">
        <v>3499</v>
      </c>
      <c r="B1602" s="43">
        <v>241</v>
      </c>
      <c r="C1602" s="43">
        <v>241</v>
      </c>
      <c r="D1602" s="43">
        <v>120</v>
      </c>
      <c r="E1602" s="31">
        <v>0.498</v>
      </c>
      <c r="F1602" s="31">
        <v>0.22800000000000001</v>
      </c>
      <c r="G1602" s="31">
        <v>0.27</v>
      </c>
      <c r="H1602" s="31">
        <v>0.34399999999999997</v>
      </c>
      <c r="I1602" s="31">
        <v>0.154</v>
      </c>
      <c r="J1602" s="31">
        <v>0.5</v>
      </c>
      <c r="K1602" s="31">
        <v>4.0000000000000001E-3</v>
      </c>
      <c r="L1602" s="29">
        <f t="shared" si="24"/>
        <v>2.4257028112449799</v>
      </c>
    </row>
    <row r="1603" spans="1:12" x14ac:dyDescent="0.2">
      <c r="A1603">
        <v>5524</v>
      </c>
      <c r="B1603" s="43">
        <v>29</v>
      </c>
      <c r="C1603" s="43">
        <v>29</v>
      </c>
      <c r="D1603" s="43">
        <v>21</v>
      </c>
      <c r="E1603" s="31">
        <v>0.72399999999999998</v>
      </c>
      <c r="F1603" s="31">
        <v>0.10299999999999999</v>
      </c>
      <c r="G1603" s="31">
        <v>0.17199999999999999</v>
      </c>
      <c r="H1603" s="31">
        <v>0.379</v>
      </c>
      <c r="I1603" s="31">
        <v>0.34499999999999997</v>
      </c>
      <c r="J1603" s="31">
        <v>0.72413793100000001</v>
      </c>
      <c r="K1603" s="31">
        <v>0</v>
      </c>
      <c r="L1603" s="29">
        <f t="shared" ref="L1603:L1666" si="25">(F1603+2*G1603+3*H1603+4*I1603)/(1-K1603)</f>
        <v>2.964</v>
      </c>
    </row>
    <row r="1604" spans="1:12" x14ac:dyDescent="0.2">
      <c r="A1604">
        <v>4166</v>
      </c>
      <c r="B1604" s="43">
        <v>109</v>
      </c>
      <c r="C1604" s="43">
        <v>109</v>
      </c>
      <c r="D1604" s="43">
        <v>66</v>
      </c>
      <c r="E1604" s="31">
        <v>0.60599999999999998</v>
      </c>
      <c r="F1604" s="31">
        <v>0.128</v>
      </c>
      <c r="G1604" s="31">
        <v>0.26600000000000001</v>
      </c>
      <c r="H1604" s="31">
        <v>0.45</v>
      </c>
      <c r="I1604" s="31">
        <v>0.156</v>
      </c>
      <c r="J1604" s="31">
        <v>0.60550458699999998</v>
      </c>
      <c r="K1604" s="31">
        <v>0</v>
      </c>
      <c r="L1604" s="29">
        <f t="shared" si="25"/>
        <v>2.6340000000000003</v>
      </c>
    </row>
    <row r="1605" spans="1:12" x14ac:dyDescent="0.2">
      <c r="A1605">
        <v>4000</v>
      </c>
      <c r="B1605" s="43">
        <v>142</v>
      </c>
      <c r="C1605" s="43">
        <v>142</v>
      </c>
      <c r="D1605" s="43">
        <v>46</v>
      </c>
      <c r="E1605" s="31">
        <v>0.32400000000000001</v>
      </c>
      <c r="F1605" s="31">
        <v>0.40799999999999997</v>
      </c>
      <c r="G1605" s="31">
        <v>0.26800000000000002</v>
      </c>
      <c r="H1605" s="31">
        <v>0.254</v>
      </c>
      <c r="I1605" s="31">
        <v>7.0000000000000007E-2</v>
      </c>
      <c r="J1605" s="31">
        <v>0.32394366200000002</v>
      </c>
      <c r="K1605" s="31">
        <v>0</v>
      </c>
      <c r="L1605" s="29">
        <f t="shared" si="25"/>
        <v>1.986</v>
      </c>
    </row>
    <row r="1606" spans="1:12" x14ac:dyDescent="0.2">
      <c r="A1606">
        <v>3313</v>
      </c>
      <c r="B1606" s="43">
        <v>315</v>
      </c>
      <c r="C1606" s="43">
        <v>315</v>
      </c>
      <c r="D1606" s="43">
        <v>112</v>
      </c>
      <c r="E1606" s="31">
        <v>0.35599999999999998</v>
      </c>
      <c r="F1606" s="31">
        <v>0.39</v>
      </c>
      <c r="G1606" s="31">
        <v>0.222</v>
      </c>
      <c r="H1606" s="31">
        <v>0.24099999999999999</v>
      </c>
      <c r="I1606" s="31">
        <v>0.114</v>
      </c>
      <c r="J1606" s="31">
        <v>0.36721311499999998</v>
      </c>
      <c r="K1606" s="31">
        <v>3.2000000000000001E-2</v>
      </c>
      <c r="L1606" s="29">
        <f t="shared" si="25"/>
        <v>2.0795454545454546</v>
      </c>
    </row>
    <row r="1607" spans="1:12" x14ac:dyDescent="0.2">
      <c r="A1607">
        <v>2469</v>
      </c>
      <c r="B1607" s="43">
        <v>114</v>
      </c>
      <c r="C1607" s="43">
        <v>114</v>
      </c>
      <c r="D1607" s="43">
        <v>38</v>
      </c>
      <c r="E1607" s="31">
        <v>0.33300000000000002</v>
      </c>
      <c r="F1607" s="31">
        <v>0.29799999999999999</v>
      </c>
      <c r="G1607" s="31">
        <v>0.36799999999999999</v>
      </c>
      <c r="H1607" s="31">
        <v>0.254</v>
      </c>
      <c r="I1607" s="31">
        <v>7.9000000000000001E-2</v>
      </c>
      <c r="J1607" s="31">
        <v>0.33333333300000001</v>
      </c>
      <c r="K1607" s="31">
        <v>0</v>
      </c>
      <c r="L1607" s="29">
        <f t="shared" si="25"/>
        <v>2.1120000000000001</v>
      </c>
    </row>
    <row r="1608" spans="1:12" x14ac:dyDescent="0.2">
      <c r="A1608">
        <v>4497</v>
      </c>
      <c r="B1608" s="43">
        <v>139</v>
      </c>
      <c r="C1608" s="43">
        <v>139</v>
      </c>
      <c r="D1608" s="43">
        <v>27</v>
      </c>
      <c r="E1608" s="31">
        <v>0.19400000000000001</v>
      </c>
      <c r="F1608" s="31">
        <v>0.35299999999999998</v>
      </c>
      <c r="G1608" s="31">
        <v>0.36</v>
      </c>
      <c r="H1608" s="31">
        <v>0.17299999999999999</v>
      </c>
      <c r="I1608" s="31">
        <v>2.1999999999999999E-2</v>
      </c>
      <c r="J1608" s="31">
        <v>0.21428571399999999</v>
      </c>
      <c r="K1608" s="31">
        <v>9.4E-2</v>
      </c>
      <c r="L1608" s="29">
        <f t="shared" si="25"/>
        <v>1.8543046357615893</v>
      </c>
    </row>
    <row r="1609" spans="1:12" x14ac:dyDescent="0.2">
      <c r="A1609">
        <v>5049</v>
      </c>
      <c r="B1609" s="43">
        <v>237</v>
      </c>
      <c r="C1609" s="43">
        <v>237</v>
      </c>
      <c r="D1609" s="43">
        <v>64</v>
      </c>
      <c r="E1609" s="31">
        <v>0.27</v>
      </c>
      <c r="F1609" s="31">
        <v>0.46</v>
      </c>
      <c r="G1609" s="31">
        <v>0.249</v>
      </c>
      <c r="H1609" s="31">
        <v>0.20300000000000001</v>
      </c>
      <c r="I1609" s="31">
        <v>6.8000000000000005E-2</v>
      </c>
      <c r="J1609" s="31">
        <v>0.27586206899999999</v>
      </c>
      <c r="K1609" s="31">
        <v>2.1000000000000001E-2</v>
      </c>
      <c r="L1609" s="29">
        <f t="shared" si="25"/>
        <v>1.8784473953013279</v>
      </c>
    </row>
    <row r="1610" spans="1:12" x14ac:dyDescent="0.2">
      <c r="A1610">
        <v>2959</v>
      </c>
      <c r="B1610" s="43">
        <v>462</v>
      </c>
      <c r="C1610" s="43">
        <v>462</v>
      </c>
      <c r="D1610" s="43">
        <v>121</v>
      </c>
      <c r="E1610" s="31">
        <v>0.26200000000000001</v>
      </c>
      <c r="F1610" s="31">
        <v>0.39400000000000002</v>
      </c>
      <c r="G1610" s="31">
        <v>0.19500000000000001</v>
      </c>
      <c r="H1610" s="31">
        <v>0.24</v>
      </c>
      <c r="I1610" s="31">
        <v>2.1999999999999999E-2</v>
      </c>
      <c r="J1610" s="31">
        <v>0.307888041</v>
      </c>
      <c r="K1610" s="31">
        <v>0.14899999999999999</v>
      </c>
      <c r="L1610" s="29">
        <f t="shared" si="25"/>
        <v>1.8707403055229144</v>
      </c>
    </row>
    <row r="1611" spans="1:12" x14ac:dyDescent="0.2">
      <c r="A1611">
        <v>2717</v>
      </c>
      <c r="B1611" s="43">
        <v>137</v>
      </c>
      <c r="C1611" s="43">
        <v>137</v>
      </c>
      <c r="D1611" s="43">
        <v>61</v>
      </c>
      <c r="E1611" s="31">
        <v>0.44500000000000001</v>
      </c>
      <c r="F1611" s="31">
        <v>0.22600000000000001</v>
      </c>
      <c r="G1611" s="31">
        <v>0.32800000000000001</v>
      </c>
      <c r="H1611" s="31">
        <v>0.38</v>
      </c>
      <c r="I1611" s="31">
        <v>6.6000000000000003E-2</v>
      </c>
      <c r="J1611" s="31">
        <v>0.44525547399999998</v>
      </c>
      <c r="K1611" s="31">
        <v>0</v>
      </c>
      <c r="L1611" s="29">
        <f t="shared" si="25"/>
        <v>2.2860000000000005</v>
      </c>
    </row>
    <row r="1612" spans="1:12" x14ac:dyDescent="0.2">
      <c r="A1612">
        <v>5319</v>
      </c>
      <c r="B1612" s="43">
        <v>30</v>
      </c>
      <c r="C1612" s="43">
        <v>30</v>
      </c>
      <c r="D1612" s="43">
        <v>5</v>
      </c>
      <c r="E1612" s="31">
        <v>0.16700000000000001</v>
      </c>
      <c r="F1612" s="31">
        <v>0.5</v>
      </c>
      <c r="G1612" s="31">
        <v>0.33300000000000002</v>
      </c>
      <c r="H1612" s="31">
        <v>0.13300000000000001</v>
      </c>
      <c r="I1612" s="31">
        <v>3.3000000000000002E-2</v>
      </c>
      <c r="J1612" s="31">
        <v>0.16666666699999999</v>
      </c>
      <c r="K1612" s="31">
        <v>0</v>
      </c>
      <c r="L1612" s="29">
        <f t="shared" si="25"/>
        <v>1.6970000000000001</v>
      </c>
    </row>
    <row r="1613" spans="1:12" x14ac:dyDescent="0.2">
      <c r="A1613">
        <v>4575</v>
      </c>
      <c r="B1613" s="43">
        <v>196</v>
      </c>
      <c r="C1613" s="43">
        <v>196</v>
      </c>
      <c r="D1613" s="43">
        <v>82</v>
      </c>
      <c r="E1613" s="31">
        <v>0.41799999999999998</v>
      </c>
      <c r="F1613" s="31">
        <v>0.32700000000000001</v>
      </c>
      <c r="G1613" s="31">
        <v>0.25</v>
      </c>
      <c r="H1613" s="31">
        <v>0.26</v>
      </c>
      <c r="I1613" s="31">
        <v>0.158</v>
      </c>
      <c r="J1613" s="31">
        <v>0.42051282099999998</v>
      </c>
      <c r="K1613" s="31">
        <v>5.0000000000000001E-3</v>
      </c>
      <c r="L1613" s="29">
        <f t="shared" si="25"/>
        <v>2.2502512562814068</v>
      </c>
    </row>
    <row r="1614" spans="1:12" x14ac:dyDescent="0.2">
      <c r="A1614">
        <v>2940</v>
      </c>
      <c r="B1614" s="43">
        <v>60</v>
      </c>
      <c r="C1614" s="43">
        <v>60</v>
      </c>
      <c r="D1614" s="43">
        <v>11</v>
      </c>
      <c r="E1614" s="31">
        <v>0.183</v>
      </c>
      <c r="F1614" s="31">
        <v>0.45</v>
      </c>
      <c r="G1614" s="31">
        <v>0.36699999999999999</v>
      </c>
      <c r="H1614" s="31">
        <v>0.13300000000000001</v>
      </c>
      <c r="I1614" s="31">
        <v>0.05</v>
      </c>
      <c r="J1614" s="31">
        <v>0.18333333299999999</v>
      </c>
      <c r="K1614" s="31">
        <v>0</v>
      </c>
      <c r="L1614" s="29">
        <f t="shared" si="25"/>
        <v>1.7829999999999999</v>
      </c>
    </row>
    <row r="1615" spans="1:12" x14ac:dyDescent="0.2">
      <c r="A1615">
        <v>3054</v>
      </c>
      <c r="B1615" s="43">
        <v>222</v>
      </c>
      <c r="C1615" s="43">
        <v>222</v>
      </c>
      <c r="D1615" s="43">
        <v>71</v>
      </c>
      <c r="E1615" s="31">
        <v>0.32</v>
      </c>
      <c r="F1615" s="31">
        <v>0.378</v>
      </c>
      <c r="G1615" s="31">
        <v>0.28399999999999997</v>
      </c>
      <c r="H1615" s="31">
        <v>0.248</v>
      </c>
      <c r="I1615" s="31">
        <v>7.1999999999999995E-2</v>
      </c>
      <c r="J1615" s="31">
        <v>0.32568807300000002</v>
      </c>
      <c r="K1615" s="31">
        <v>1.7999999999999999E-2</v>
      </c>
      <c r="L1615" s="29">
        <f t="shared" si="25"/>
        <v>2.0142566191446027</v>
      </c>
    </row>
    <row r="1616" spans="1:12" x14ac:dyDescent="0.2">
      <c r="A1616">
        <v>3449</v>
      </c>
      <c r="B1616" s="43">
        <v>73</v>
      </c>
      <c r="C1616" s="43">
        <v>73</v>
      </c>
      <c r="D1616" s="43">
        <v>28</v>
      </c>
      <c r="E1616" s="31">
        <v>0.38400000000000001</v>
      </c>
      <c r="F1616" s="31">
        <v>0.26</v>
      </c>
      <c r="G1616" s="31">
        <v>0.315</v>
      </c>
      <c r="H1616" s="31">
        <v>0.26</v>
      </c>
      <c r="I1616" s="31">
        <v>0.123</v>
      </c>
      <c r="J1616" s="31">
        <v>0.4</v>
      </c>
      <c r="K1616" s="31">
        <v>4.1000000000000002E-2</v>
      </c>
      <c r="L1616" s="29">
        <f t="shared" si="25"/>
        <v>2.2544316996871743</v>
      </c>
    </row>
    <row r="1617" spans="1:12" x14ac:dyDescent="0.2">
      <c r="A1617">
        <v>2094</v>
      </c>
      <c r="B1617" s="43">
        <v>94</v>
      </c>
      <c r="C1617" s="43">
        <v>94</v>
      </c>
      <c r="D1617" s="43">
        <v>27</v>
      </c>
      <c r="E1617" s="31">
        <v>0.28699999999999998</v>
      </c>
      <c r="F1617" s="31">
        <v>0.33</v>
      </c>
      <c r="G1617" s="31">
        <v>0.36199999999999999</v>
      </c>
      <c r="H1617" s="31">
        <v>0.245</v>
      </c>
      <c r="I1617" s="31">
        <v>4.2999999999999997E-2</v>
      </c>
      <c r="J1617" s="31">
        <v>0.29347826100000002</v>
      </c>
      <c r="K1617" s="31">
        <v>2.1000000000000001E-2</v>
      </c>
      <c r="L1617" s="29">
        <f t="shared" si="25"/>
        <v>2.0030643513789581</v>
      </c>
    </row>
    <row r="1618" spans="1:12" x14ac:dyDescent="0.2">
      <c r="A1618">
        <v>3646</v>
      </c>
      <c r="B1618" s="43">
        <v>68</v>
      </c>
      <c r="C1618" s="43">
        <v>68</v>
      </c>
      <c r="D1618" s="43">
        <v>21</v>
      </c>
      <c r="E1618" s="31">
        <v>0.309</v>
      </c>
      <c r="F1618" s="31">
        <v>0.41199999999999998</v>
      </c>
      <c r="G1618" s="31">
        <v>0.25</v>
      </c>
      <c r="H1618" s="31">
        <v>0.23499999999999999</v>
      </c>
      <c r="I1618" s="31">
        <v>7.3999999999999996E-2</v>
      </c>
      <c r="J1618" s="31">
        <v>0.31818181800000001</v>
      </c>
      <c r="K1618" s="31">
        <v>2.9000000000000001E-2</v>
      </c>
      <c r="L1618" s="29">
        <f t="shared" si="25"/>
        <v>1.9701338825952628</v>
      </c>
    </row>
    <row r="1619" spans="1:12" x14ac:dyDescent="0.2">
      <c r="A1619">
        <v>2872</v>
      </c>
      <c r="B1619" s="43">
        <v>85</v>
      </c>
      <c r="C1619" s="43">
        <v>85</v>
      </c>
      <c r="D1619" s="43">
        <v>60</v>
      </c>
      <c r="E1619" s="31">
        <v>0.70599999999999996</v>
      </c>
      <c r="F1619" s="31">
        <v>9.4E-2</v>
      </c>
      <c r="G1619" s="31">
        <v>0.2</v>
      </c>
      <c r="H1619" s="31">
        <v>0.32900000000000001</v>
      </c>
      <c r="I1619" s="31">
        <v>0.376</v>
      </c>
      <c r="J1619" s="31">
        <v>0.70588235300000002</v>
      </c>
      <c r="K1619" s="31">
        <v>0</v>
      </c>
      <c r="L1619" s="29">
        <f t="shared" si="25"/>
        <v>2.9850000000000003</v>
      </c>
    </row>
    <row r="1620" spans="1:12" x14ac:dyDescent="0.2">
      <c r="A1620">
        <v>3397</v>
      </c>
      <c r="B1620" s="43">
        <v>102</v>
      </c>
      <c r="C1620" s="43">
        <v>102</v>
      </c>
      <c r="D1620" s="43">
        <v>46</v>
      </c>
      <c r="E1620" s="31">
        <v>0.45100000000000001</v>
      </c>
      <c r="F1620" s="31">
        <v>0.26500000000000001</v>
      </c>
      <c r="G1620" s="31">
        <v>0.20599999999999999</v>
      </c>
      <c r="H1620" s="31">
        <v>0.29399999999999998</v>
      </c>
      <c r="I1620" s="31">
        <v>0.157</v>
      </c>
      <c r="J1620" s="31">
        <v>0.48936170200000001</v>
      </c>
      <c r="K1620" s="31">
        <v>7.8E-2</v>
      </c>
      <c r="L1620" s="29">
        <f t="shared" si="25"/>
        <v>2.3720173535791753</v>
      </c>
    </row>
    <row r="1621" spans="1:12" x14ac:dyDescent="0.2">
      <c r="A1621">
        <v>4537</v>
      </c>
      <c r="B1621" s="43">
        <v>82</v>
      </c>
      <c r="C1621" s="43">
        <v>82</v>
      </c>
      <c r="D1621" s="43">
        <v>47</v>
      </c>
      <c r="E1621" s="31">
        <v>0.57299999999999995</v>
      </c>
      <c r="F1621" s="31">
        <v>0.17100000000000001</v>
      </c>
      <c r="G1621" s="31">
        <v>0.25600000000000001</v>
      </c>
      <c r="H1621" s="31">
        <v>0.36599999999999999</v>
      </c>
      <c r="I1621" s="31">
        <v>0.20699999999999999</v>
      </c>
      <c r="J1621" s="31">
        <v>0.57317073200000002</v>
      </c>
      <c r="K1621" s="31">
        <v>0</v>
      </c>
      <c r="L1621" s="29">
        <f t="shared" si="25"/>
        <v>2.609</v>
      </c>
    </row>
    <row r="1622" spans="1:12" x14ac:dyDescent="0.2">
      <c r="A1622">
        <v>2939</v>
      </c>
      <c r="B1622" s="43">
        <v>74</v>
      </c>
      <c r="C1622" s="43">
        <v>74</v>
      </c>
      <c r="D1622" s="43">
        <v>30</v>
      </c>
      <c r="E1622" s="31">
        <v>0.40500000000000003</v>
      </c>
      <c r="F1622" s="31">
        <v>0.311</v>
      </c>
      <c r="G1622" s="31">
        <v>0.27</v>
      </c>
      <c r="H1622" s="31">
        <v>0.27</v>
      </c>
      <c r="I1622" s="31">
        <v>0.13500000000000001</v>
      </c>
      <c r="J1622" s="31">
        <v>0.41095890400000001</v>
      </c>
      <c r="K1622" s="31">
        <v>1.4E-2</v>
      </c>
      <c r="L1622" s="29">
        <f t="shared" si="25"/>
        <v>2.2322515212981746</v>
      </c>
    </row>
    <row r="1623" spans="1:12" x14ac:dyDescent="0.2">
      <c r="A1623">
        <v>2747</v>
      </c>
      <c r="B1623" s="43">
        <v>41</v>
      </c>
      <c r="C1623" s="43">
        <v>41</v>
      </c>
      <c r="D1623" s="43">
        <v>31</v>
      </c>
      <c r="E1623" s="31">
        <v>0.75600000000000001</v>
      </c>
      <c r="F1623" s="31">
        <v>2.4E-2</v>
      </c>
      <c r="G1623" s="31">
        <v>0.19500000000000001</v>
      </c>
      <c r="H1623" s="31">
        <v>0.51200000000000001</v>
      </c>
      <c r="I1623" s="31">
        <v>0.24399999999999999</v>
      </c>
      <c r="J1623" s="31">
        <v>0.77500000000000002</v>
      </c>
      <c r="K1623" s="31">
        <v>2.4E-2</v>
      </c>
      <c r="L1623" s="29">
        <f t="shared" si="25"/>
        <v>2.9979508196721314</v>
      </c>
    </row>
    <row r="1624" spans="1:12" x14ac:dyDescent="0.2">
      <c r="A1624">
        <v>2871</v>
      </c>
      <c r="B1624" s="43">
        <v>79</v>
      </c>
      <c r="C1624" s="43">
        <v>79</v>
      </c>
      <c r="D1624" s="43">
        <v>30</v>
      </c>
      <c r="E1624" s="31">
        <v>0.38</v>
      </c>
      <c r="F1624" s="31">
        <v>0.253</v>
      </c>
      <c r="G1624" s="31">
        <v>0.35399999999999998</v>
      </c>
      <c r="H1624" s="31">
        <v>0.24099999999999999</v>
      </c>
      <c r="I1624" s="31">
        <v>0.13900000000000001</v>
      </c>
      <c r="J1624" s="31">
        <v>0.38461538499999998</v>
      </c>
      <c r="K1624" s="31">
        <v>1.2999999999999999E-2</v>
      </c>
      <c r="L1624" s="29">
        <f t="shared" si="25"/>
        <v>2.2695035460992909</v>
      </c>
    </row>
    <row r="1625" spans="1:12" x14ac:dyDescent="0.2">
      <c r="A1625">
        <v>2772</v>
      </c>
      <c r="B1625" s="43">
        <v>77</v>
      </c>
      <c r="C1625" s="43">
        <v>77</v>
      </c>
      <c r="D1625" s="43">
        <v>26</v>
      </c>
      <c r="E1625" s="31">
        <v>0.33800000000000002</v>
      </c>
      <c r="F1625" s="31">
        <v>0.312</v>
      </c>
      <c r="G1625" s="31">
        <v>0.33800000000000002</v>
      </c>
      <c r="H1625" s="31">
        <v>0.19500000000000001</v>
      </c>
      <c r="I1625" s="31">
        <v>0.14299999999999999</v>
      </c>
      <c r="J1625" s="31">
        <v>0.34210526299999999</v>
      </c>
      <c r="K1625" s="31">
        <v>1.2999999999999999E-2</v>
      </c>
      <c r="L1625" s="29">
        <f t="shared" si="25"/>
        <v>2.1732522796352582</v>
      </c>
    </row>
    <row r="1626" spans="1:12" x14ac:dyDescent="0.2">
      <c r="A1626">
        <v>2167</v>
      </c>
      <c r="B1626" s="43">
        <v>57</v>
      </c>
      <c r="C1626" s="43">
        <v>57</v>
      </c>
      <c r="D1626" s="43">
        <v>28</v>
      </c>
      <c r="E1626" s="31">
        <v>0.49099999999999999</v>
      </c>
      <c r="F1626" s="31">
        <v>0.193</v>
      </c>
      <c r="G1626" s="31">
        <v>0.316</v>
      </c>
      <c r="H1626" s="31">
        <v>0.33300000000000002</v>
      </c>
      <c r="I1626" s="31">
        <v>0.158</v>
      </c>
      <c r="J1626" s="31">
        <v>0.49122807000000002</v>
      </c>
      <c r="K1626" s="31">
        <v>0</v>
      </c>
      <c r="L1626" s="29">
        <f t="shared" si="25"/>
        <v>2.456</v>
      </c>
    </row>
    <row r="1627" spans="1:12" x14ac:dyDescent="0.2">
      <c r="A1627">
        <v>5170</v>
      </c>
      <c r="B1627" s="43">
        <v>242</v>
      </c>
      <c r="C1627" s="43">
        <v>242</v>
      </c>
      <c r="D1627" s="43">
        <v>68</v>
      </c>
      <c r="E1627" s="31">
        <v>0.28100000000000003</v>
      </c>
      <c r="F1627" s="31">
        <v>0.442</v>
      </c>
      <c r="G1627" s="31">
        <v>0.26400000000000001</v>
      </c>
      <c r="H1627" s="31">
        <v>0.23599999999999999</v>
      </c>
      <c r="I1627" s="31">
        <v>4.4999999999999998E-2</v>
      </c>
      <c r="J1627" s="31">
        <v>0.284518828</v>
      </c>
      <c r="K1627" s="31">
        <v>1.2E-2</v>
      </c>
      <c r="L1627" s="29">
        <f t="shared" si="25"/>
        <v>1.880566801619433</v>
      </c>
    </row>
    <row r="1628" spans="1:12" x14ac:dyDescent="0.2">
      <c r="A1628">
        <v>3880</v>
      </c>
      <c r="B1628" s="43">
        <v>137</v>
      </c>
      <c r="C1628" s="43">
        <v>137</v>
      </c>
      <c r="D1628" s="43">
        <v>42</v>
      </c>
      <c r="E1628" s="31">
        <v>0.307</v>
      </c>
      <c r="F1628" s="31">
        <v>0.41599999999999998</v>
      </c>
      <c r="G1628" s="31">
        <v>0.21199999999999999</v>
      </c>
      <c r="H1628" s="31">
        <v>0.20399999999999999</v>
      </c>
      <c r="I1628" s="31">
        <v>0.10199999999999999</v>
      </c>
      <c r="J1628" s="31">
        <v>0.328125</v>
      </c>
      <c r="K1628" s="31">
        <v>6.6000000000000003E-2</v>
      </c>
      <c r="L1628" s="29">
        <f t="shared" si="25"/>
        <v>1.9914346895074946</v>
      </c>
    </row>
    <row r="1629" spans="1:12" x14ac:dyDescent="0.2">
      <c r="A1629">
        <v>2148</v>
      </c>
      <c r="B1629" s="43">
        <v>36</v>
      </c>
      <c r="C1629" s="43">
        <v>36</v>
      </c>
      <c r="D1629" s="43">
        <v>15</v>
      </c>
      <c r="E1629" s="31">
        <v>0.41699999999999998</v>
      </c>
      <c r="F1629" s="31">
        <v>0.41699999999999998</v>
      </c>
      <c r="G1629" s="31">
        <v>0.16700000000000001</v>
      </c>
      <c r="H1629" s="31">
        <v>0.30599999999999999</v>
      </c>
      <c r="I1629" s="31">
        <v>0.111</v>
      </c>
      <c r="J1629" s="31">
        <v>0.41666666699999999</v>
      </c>
      <c r="K1629" s="31">
        <v>0</v>
      </c>
      <c r="L1629" s="29">
        <f t="shared" si="25"/>
        <v>2.113</v>
      </c>
    </row>
    <row r="1630" spans="1:12" x14ac:dyDescent="0.2">
      <c r="A1630">
        <v>5307</v>
      </c>
      <c r="B1630" s="43">
        <v>71</v>
      </c>
      <c r="C1630" s="43">
        <v>71</v>
      </c>
      <c r="D1630" s="43">
        <v>11</v>
      </c>
      <c r="E1630" s="31">
        <v>0.155</v>
      </c>
      <c r="F1630" s="31">
        <v>0.14099999999999999</v>
      </c>
      <c r="G1630" s="31">
        <v>9.9000000000000005E-2</v>
      </c>
      <c r="H1630" s="31">
        <v>0.127</v>
      </c>
      <c r="I1630" s="31">
        <v>2.8000000000000001E-2</v>
      </c>
      <c r="J1630" s="31">
        <v>0.39285714300000002</v>
      </c>
      <c r="K1630" s="31">
        <v>0.60599999999999998</v>
      </c>
      <c r="L1630" s="29">
        <f t="shared" si="25"/>
        <v>2.111675126903553</v>
      </c>
    </row>
    <row r="1631" spans="1:12" x14ac:dyDescent="0.2">
      <c r="A1631">
        <v>2746</v>
      </c>
      <c r="B1631" s="43">
        <v>63</v>
      </c>
      <c r="C1631" s="43">
        <v>63</v>
      </c>
      <c r="D1631" s="43">
        <v>43</v>
      </c>
      <c r="E1631" s="31">
        <v>0.68300000000000005</v>
      </c>
      <c r="F1631" s="31">
        <v>0.127</v>
      </c>
      <c r="G1631" s="31">
        <v>0.17499999999999999</v>
      </c>
      <c r="H1631" s="31">
        <v>0.34899999999999998</v>
      </c>
      <c r="I1631" s="31">
        <v>0.33300000000000002</v>
      </c>
      <c r="J1631" s="31">
        <v>0.69354838699999999</v>
      </c>
      <c r="K1631" s="31">
        <v>1.6E-2</v>
      </c>
      <c r="L1631" s="29">
        <f t="shared" si="25"/>
        <v>2.9024390243902438</v>
      </c>
    </row>
    <row r="1632" spans="1:12" x14ac:dyDescent="0.2">
      <c r="A1632">
        <v>3053</v>
      </c>
      <c r="B1632" s="43">
        <v>55</v>
      </c>
      <c r="C1632" s="43">
        <v>55</v>
      </c>
      <c r="D1632" s="43">
        <v>37</v>
      </c>
      <c r="E1632" s="31">
        <v>0.67300000000000004</v>
      </c>
      <c r="F1632" s="31">
        <v>0.127</v>
      </c>
      <c r="G1632" s="31">
        <v>0.2</v>
      </c>
      <c r="H1632" s="31">
        <v>0.436</v>
      </c>
      <c r="I1632" s="31">
        <v>0.23599999999999999</v>
      </c>
      <c r="J1632" s="31">
        <v>0.67272727300000001</v>
      </c>
      <c r="K1632" s="31">
        <v>0</v>
      </c>
      <c r="L1632" s="29">
        <f t="shared" si="25"/>
        <v>2.7789999999999999</v>
      </c>
    </row>
    <row r="1633" spans="1:12" x14ac:dyDescent="0.2">
      <c r="A1633">
        <v>2377</v>
      </c>
      <c r="B1633" s="43">
        <v>164</v>
      </c>
      <c r="C1633" s="43">
        <v>164</v>
      </c>
      <c r="D1633" s="43">
        <v>41</v>
      </c>
      <c r="E1633" s="31">
        <v>0.25</v>
      </c>
      <c r="F1633" s="31">
        <v>0.48799999999999999</v>
      </c>
      <c r="G1633" s="31">
        <v>0.24399999999999999</v>
      </c>
      <c r="H1633" s="31">
        <v>0.19500000000000001</v>
      </c>
      <c r="I1633" s="31">
        <v>5.5E-2</v>
      </c>
      <c r="J1633" s="31">
        <v>0.25465838499999999</v>
      </c>
      <c r="K1633" s="31">
        <v>1.7999999999999999E-2</v>
      </c>
      <c r="L1633" s="29">
        <f t="shared" si="25"/>
        <v>1.8136456211812626</v>
      </c>
    </row>
    <row r="1634" spans="1:12" x14ac:dyDescent="0.2">
      <c r="A1634">
        <v>5066</v>
      </c>
      <c r="B1634" s="43">
        <v>85</v>
      </c>
      <c r="C1634" s="43">
        <v>85</v>
      </c>
      <c r="D1634" s="43">
        <v>36</v>
      </c>
      <c r="E1634" s="31">
        <v>0.42399999999999999</v>
      </c>
      <c r="F1634" s="31">
        <v>0.27100000000000002</v>
      </c>
      <c r="G1634" s="31">
        <v>0.30599999999999999</v>
      </c>
      <c r="H1634" s="31">
        <v>0.35299999999999998</v>
      </c>
      <c r="I1634" s="31">
        <v>7.0999999999999994E-2</v>
      </c>
      <c r="J1634" s="31">
        <v>0.42352941199999999</v>
      </c>
      <c r="K1634" s="31">
        <v>0</v>
      </c>
      <c r="L1634" s="29">
        <f t="shared" si="25"/>
        <v>2.226</v>
      </c>
    </row>
    <row r="1635" spans="1:12" x14ac:dyDescent="0.2">
      <c r="A1635">
        <v>5458</v>
      </c>
      <c r="B1635" s="43">
        <v>94</v>
      </c>
      <c r="C1635" s="43">
        <v>94</v>
      </c>
      <c r="D1635" s="43">
        <v>65</v>
      </c>
      <c r="E1635" s="31">
        <v>0.69099999999999995</v>
      </c>
      <c r="F1635" s="31">
        <v>0.128</v>
      </c>
      <c r="G1635" s="31">
        <v>0.17</v>
      </c>
      <c r="H1635" s="31">
        <v>0.48899999999999999</v>
      </c>
      <c r="I1635" s="31">
        <v>0.20200000000000001</v>
      </c>
      <c r="J1635" s="31">
        <v>0.69892473099999997</v>
      </c>
      <c r="K1635" s="31">
        <v>1.0999999999999999E-2</v>
      </c>
      <c r="L1635" s="29">
        <f t="shared" si="25"/>
        <v>2.7735085945399396</v>
      </c>
    </row>
    <row r="1636" spans="1:12" x14ac:dyDescent="0.2">
      <c r="A1636">
        <v>2338</v>
      </c>
      <c r="B1636" s="43">
        <v>172</v>
      </c>
      <c r="C1636" s="43">
        <v>172</v>
      </c>
      <c r="D1636" s="43">
        <v>49</v>
      </c>
      <c r="E1636" s="31">
        <v>0.28499999999999998</v>
      </c>
      <c r="F1636" s="31">
        <v>0.372</v>
      </c>
      <c r="G1636" s="31">
        <v>0.20899999999999999</v>
      </c>
      <c r="H1636" s="31">
        <v>0.17399999999999999</v>
      </c>
      <c r="I1636" s="31">
        <v>0.11</v>
      </c>
      <c r="J1636" s="31">
        <v>0.32885905999999998</v>
      </c>
      <c r="K1636" s="31">
        <v>0.13400000000000001</v>
      </c>
      <c r="L1636" s="29">
        <f t="shared" si="25"/>
        <v>2.0230946882217089</v>
      </c>
    </row>
    <row r="1637" spans="1:12" x14ac:dyDescent="0.2">
      <c r="A1637">
        <v>2103</v>
      </c>
      <c r="B1637" s="43">
        <v>68</v>
      </c>
      <c r="C1637" s="43">
        <v>68</v>
      </c>
      <c r="D1637" s="43">
        <v>48</v>
      </c>
      <c r="E1637" s="31">
        <v>0.70599999999999996</v>
      </c>
      <c r="F1637" s="31">
        <v>0.10299999999999999</v>
      </c>
      <c r="G1637" s="31">
        <v>0.13200000000000001</v>
      </c>
      <c r="H1637" s="31">
        <v>0.33800000000000002</v>
      </c>
      <c r="I1637" s="31">
        <v>0.36799999999999999</v>
      </c>
      <c r="J1637" s="31">
        <v>0.75</v>
      </c>
      <c r="K1637" s="31">
        <v>5.8999999999999997E-2</v>
      </c>
      <c r="L1637" s="29">
        <f t="shared" si="25"/>
        <v>3.0318809776833153</v>
      </c>
    </row>
    <row r="1638" spans="1:12" x14ac:dyDescent="0.2">
      <c r="A1638">
        <v>2036</v>
      </c>
      <c r="B1638" s="43">
        <v>56</v>
      </c>
      <c r="C1638" s="43">
        <v>56</v>
      </c>
      <c r="D1638" s="43">
        <v>16</v>
      </c>
      <c r="E1638" s="31">
        <v>0.28599999999999998</v>
      </c>
      <c r="F1638" s="31">
        <v>0.375</v>
      </c>
      <c r="G1638" s="31">
        <v>0.32100000000000001</v>
      </c>
      <c r="H1638" s="31">
        <v>0.19600000000000001</v>
      </c>
      <c r="I1638" s="31">
        <v>8.8999999999999996E-2</v>
      </c>
      <c r="J1638" s="31">
        <v>0.29090909100000001</v>
      </c>
      <c r="K1638" s="31">
        <v>1.7999999999999999E-2</v>
      </c>
      <c r="L1638" s="29">
        <f t="shared" si="25"/>
        <v>1.9969450101832993</v>
      </c>
    </row>
    <row r="1639" spans="1:12" x14ac:dyDescent="0.2">
      <c r="A1639">
        <v>2215</v>
      </c>
      <c r="B1639" s="43">
        <v>304</v>
      </c>
      <c r="C1639" s="43">
        <v>304</v>
      </c>
      <c r="D1639" s="43">
        <v>87</v>
      </c>
      <c r="E1639" s="31">
        <v>0.28599999999999998</v>
      </c>
      <c r="F1639" s="31">
        <v>0.36499999999999999</v>
      </c>
      <c r="G1639" s="31">
        <v>0.22</v>
      </c>
      <c r="H1639" s="31">
        <v>0.253</v>
      </c>
      <c r="I1639" s="31">
        <v>3.3000000000000002E-2</v>
      </c>
      <c r="J1639" s="31">
        <v>0.32830188700000001</v>
      </c>
      <c r="K1639" s="31">
        <v>0.128</v>
      </c>
      <c r="L1639" s="29">
        <f t="shared" si="25"/>
        <v>1.9449541284403671</v>
      </c>
    </row>
    <row r="1640" spans="1:12" x14ac:dyDescent="0.2">
      <c r="A1640">
        <v>2771</v>
      </c>
      <c r="B1640" s="43">
        <v>69</v>
      </c>
      <c r="C1640" s="43">
        <v>69</v>
      </c>
      <c r="D1640" s="43">
        <v>29</v>
      </c>
      <c r="E1640" s="31">
        <v>0.42</v>
      </c>
      <c r="F1640" s="31">
        <v>0.33300000000000002</v>
      </c>
      <c r="G1640" s="31">
        <v>0.23200000000000001</v>
      </c>
      <c r="H1640" s="31">
        <v>0.31900000000000001</v>
      </c>
      <c r="I1640" s="31">
        <v>0.10100000000000001</v>
      </c>
      <c r="J1640" s="31">
        <v>0.42647058799999998</v>
      </c>
      <c r="K1640" s="31">
        <v>1.4E-2</v>
      </c>
      <c r="L1640" s="29">
        <f t="shared" si="25"/>
        <v>2.1886409736308314</v>
      </c>
    </row>
    <row r="1641" spans="1:12" x14ac:dyDescent="0.2">
      <c r="A1641">
        <v>2805</v>
      </c>
      <c r="B1641" s="43">
        <v>76</v>
      </c>
      <c r="C1641" s="43">
        <v>76</v>
      </c>
      <c r="D1641" s="43">
        <v>65</v>
      </c>
      <c r="E1641" s="31">
        <v>0.85499999999999998</v>
      </c>
      <c r="F1641" s="31">
        <v>3.9E-2</v>
      </c>
      <c r="G1641" s="31">
        <v>0.105</v>
      </c>
      <c r="H1641" s="31">
        <v>0.35499999999999998</v>
      </c>
      <c r="I1641" s="31">
        <v>0.5</v>
      </c>
      <c r="J1641" s="31">
        <v>0.85526315799999997</v>
      </c>
      <c r="K1641" s="31">
        <v>0</v>
      </c>
      <c r="L1641" s="29">
        <f t="shared" si="25"/>
        <v>3.3140000000000001</v>
      </c>
    </row>
    <row r="1642" spans="1:12" x14ac:dyDescent="0.2">
      <c r="A1642">
        <v>2336</v>
      </c>
      <c r="B1642" s="43">
        <v>60</v>
      </c>
      <c r="C1642" s="43">
        <v>60</v>
      </c>
      <c r="D1642" s="43">
        <v>24</v>
      </c>
      <c r="E1642" s="31">
        <v>0.4</v>
      </c>
      <c r="F1642" s="31">
        <v>0.33300000000000002</v>
      </c>
      <c r="G1642" s="31">
        <v>0.26700000000000002</v>
      </c>
      <c r="H1642" s="31">
        <v>0.28299999999999997</v>
      </c>
      <c r="I1642" s="31">
        <v>0.11700000000000001</v>
      </c>
      <c r="J1642" s="31">
        <v>0.4</v>
      </c>
      <c r="K1642" s="31">
        <v>0</v>
      </c>
      <c r="L1642" s="29">
        <f t="shared" si="25"/>
        <v>2.1840000000000002</v>
      </c>
    </row>
    <row r="1643" spans="1:12" x14ac:dyDescent="0.2">
      <c r="A1643">
        <v>2252</v>
      </c>
      <c r="B1643" s="43">
        <v>74</v>
      </c>
      <c r="C1643" s="43">
        <v>74</v>
      </c>
      <c r="D1643" s="43">
        <v>28</v>
      </c>
      <c r="E1643" s="31">
        <v>0.378</v>
      </c>
      <c r="F1643" s="31">
        <v>0.27</v>
      </c>
      <c r="G1643" s="31">
        <v>0.33800000000000002</v>
      </c>
      <c r="H1643" s="31">
        <v>0.29699999999999999</v>
      </c>
      <c r="I1643" s="31">
        <v>8.1000000000000003E-2</v>
      </c>
      <c r="J1643" s="31">
        <v>0.38356164399999998</v>
      </c>
      <c r="K1643" s="31">
        <v>1.4E-2</v>
      </c>
      <c r="L1643" s="29">
        <f t="shared" si="25"/>
        <v>2.1916835699797161</v>
      </c>
    </row>
    <row r="1644" spans="1:12" x14ac:dyDescent="0.2">
      <c r="A1644">
        <v>2941</v>
      </c>
      <c r="B1644" s="43">
        <v>73</v>
      </c>
      <c r="C1644" s="43">
        <v>73</v>
      </c>
      <c r="D1644" s="43">
        <v>33</v>
      </c>
      <c r="E1644" s="31">
        <v>0.45200000000000001</v>
      </c>
      <c r="F1644" s="31">
        <v>0.28799999999999998</v>
      </c>
      <c r="G1644" s="31">
        <v>0.219</v>
      </c>
      <c r="H1644" s="31">
        <v>0.37</v>
      </c>
      <c r="I1644" s="31">
        <v>8.2000000000000003E-2</v>
      </c>
      <c r="J1644" s="31">
        <v>0.47142857100000002</v>
      </c>
      <c r="K1644" s="31">
        <v>4.1000000000000002E-2</v>
      </c>
      <c r="L1644" s="29">
        <f t="shared" si="25"/>
        <v>2.2565172054223148</v>
      </c>
    </row>
    <row r="1645" spans="1:12" x14ac:dyDescent="0.2">
      <c r="A1645">
        <v>2376</v>
      </c>
      <c r="B1645" s="43">
        <v>216</v>
      </c>
      <c r="C1645" s="43">
        <v>216</v>
      </c>
      <c r="D1645" s="43">
        <v>155</v>
      </c>
      <c r="E1645" s="31">
        <v>0.71799999999999997</v>
      </c>
      <c r="F1645" s="31">
        <v>9.2999999999999999E-2</v>
      </c>
      <c r="G1645" s="31">
        <v>0.18099999999999999</v>
      </c>
      <c r="H1645" s="31">
        <v>0.39400000000000002</v>
      </c>
      <c r="I1645" s="31">
        <v>0.32400000000000001</v>
      </c>
      <c r="J1645" s="31">
        <v>0.72429906499999996</v>
      </c>
      <c r="K1645" s="31">
        <v>8.9999999999999993E-3</v>
      </c>
      <c r="L1645" s="29">
        <f t="shared" si="25"/>
        <v>2.9596367305751765</v>
      </c>
    </row>
    <row r="1646" spans="1:12" x14ac:dyDescent="0.2">
      <c r="A1646">
        <v>3453</v>
      </c>
      <c r="B1646" s="43">
        <v>59</v>
      </c>
      <c r="C1646" s="43">
        <v>59</v>
      </c>
      <c r="D1646" s="43">
        <v>16</v>
      </c>
      <c r="E1646" s="31">
        <v>0.27100000000000002</v>
      </c>
      <c r="F1646" s="31">
        <v>0.50800000000000001</v>
      </c>
      <c r="G1646" s="31">
        <v>0.20300000000000001</v>
      </c>
      <c r="H1646" s="31">
        <v>0.22</v>
      </c>
      <c r="I1646" s="31">
        <v>5.0999999999999997E-2</v>
      </c>
      <c r="J1646" s="31">
        <v>0.27586206899999999</v>
      </c>
      <c r="K1646" s="31">
        <v>1.7000000000000001E-2</v>
      </c>
      <c r="L1646" s="29">
        <f t="shared" si="25"/>
        <v>1.8087487283825026</v>
      </c>
    </row>
    <row r="1647" spans="1:12" x14ac:dyDescent="0.2">
      <c r="A1647">
        <v>3244</v>
      </c>
      <c r="B1647" s="43">
        <v>209</v>
      </c>
      <c r="C1647" s="43">
        <v>209</v>
      </c>
      <c r="D1647" s="43">
        <v>128</v>
      </c>
      <c r="E1647" s="31">
        <v>0.61199999999999999</v>
      </c>
      <c r="F1647" s="31">
        <v>0.14399999999999999</v>
      </c>
      <c r="G1647" s="31">
        <v>0.23</v>
      </c>
      <c r="H1647" s="31">
        <v>0.34399999999999997</v>
      </c>
      <c r="I1647" s="31">
        <v>0.26800000000000002</v>
      </c>
      <c r="J1647" s="31">
        <v>0.62135922300000002</v>
      </c>
      <c r="K1647" s="31">
        <v>1.4E-2</v>
      </c>
      <c r="L1647" s="29">
        <f t="shared" si="25"/>
        <v>2.7464503042596351</v>
      </c>
    </row>
    <row r="1648" spans="1:12" x14ac:dyDescent="0.2">
      <c r="A1648">
        <v>3398</v>
      </c>
      <c r="B1648" s="43">
        <v>361</v>
      </c>
      <c r="C1648" s="43">
        <v>361</v>
      </c>
      <c r="D1648" s="43">
        <v>108</v>
      </c>
      <c r="E1648" s="31">
        <v>0.29899999999999999</v>
      </c>
      <c r="F1648" s="31">
        <v>0.35499999999999998</v>
      </c>
      <c r="G1648" s="31">
        <v>0.24399999999999999</v>
      </c>
      <c r="H1648" s="31">
        <v>0.247</v>
      </c>
      <c r="I1648" s="31">
        <v>5.2999999999999999E-2</v>
      </c>
      <c r="J1648" s="31">
        <v>0.33333333300000001</v>
      </c>
      <c r="K1648" s="31">
        <v>0.10199999999999999</v>
      </c>
      <c r="L1648" s="29">
        <f t="shared" si="25"/>
        <v>2</v>
      </c>
    </row>
    <row r="1649" spans="1:12" x14ac:dyDescent="0.2">
      <c r="A1649">
        <v>2247</v>
      </c>
      <c r="B1649" s="43">
        <v>65</v>
      </c>
      <c r="C1649" s="43">
        <v>65</v>
      </c>
      <c r="D1649" s="43">
        <v>18</v>
      </c>
      <c r="E1649" s="31">
        <v>0.27700000000000002</v>
      </c>
      <c r="F1649" s="31">
        <v>0.35399999999999998</v>
      </c>
      <c r="G1649" s="31">
        <v>0.36899999999999999</v>
      </c>
      <c r="H1649" s="31">
        <v>0.215</v>
      </c>
      <c r="I1649" s="31">
        <v>6.2E-2</v>
      </c>
      <c r="J1649" s="31">
        <v>0.27692307700000002</v>
      </c>
      <c r="K1649" s="31">
        <v>0</v>
      </c>
      <c r="L1649" s="29">
        <f t="shared" si="25"/>
        <v>1.9850000000000001</v>
      </c>
    </row>
    <row r="1650" spans="1:12" x14ac:dyDescent="0.2">
      <c r="A1650">
        <v>4109</v>
      </c>
      <c r="B1650" s="43">
        <v>57</v>
      </c>
      <c r="C1650" s="43">
        <v>57</v>
      </c>
      <c r="D1650" s="43">
        <v>8</v>
      </c>
      <c r="E1650" s="31">
        <v>0.14000000000000001</v>
      </c>
      <c r="F1650" s="31">
        <v>0.47399999999999998</v>
      </c>
      <c r="G1650" s="31">
        <v>7.0000000000000007E-2</v>
      </c>
      <c r="H1650" s="31">
        <v>0.123</v>
      </c>
      <c r="I1650" s="31">
        <v>1.7999999999999999E-2</v>
      </c>
      <c r="J1650" s="31">
        <v>0.20512820500000001</v>
      </c>
      <c r="K1650" s="31">
        <v>0.316</v>
      </c>
      <c r="L1650" s="29">
        <f t="shared" si="25"/>
        <v>1.5423976608187135</v>
      </c>
    </row>
    <row r="1651" spans="1:12" x14ac:dyDescent="0.2">
      <c r="A1651">
        <v>2169</v>
      </c>
      <c r="B1651" s="43">
        <v>55</v>
      </c>
      <c r="C1651" s="43">
        <v>55</v>
      </c>
      <c r="D1651" s="43">
        <v>39</v>
      </c>
      <c r="E1651" s="31">
        <v>0.70899999999999996</v>
      </c>
      <c r="F1651" s="31">
        <v>9.0999999999999998E-2</v>
      </c>
      <c r="G1651" s="31">
        <v>0.182</v>
      </c>
      <c r="H1651" s="31">
        <v>0.4</v>
      </c>
      <c r="I1651" s="31">
        <v>0.309</v>
      </c>
      <c r="J1651" s="31">
        <v>0.72222222199999997</v>
      </c>
      <c r="K1651" s="31">
        <v>1.7999999999999999E-2</v>
      </c>
      <c r="L1651" s="29">
        <f t="shared" si="25"/>
        <v>2.943991853360489</v>
      </c>
    </row>
    <row r="1652" spans="1:12" x14ac:dyDescent="0.2">
      <c r="A1652">
        <v>2806</v>
      </c>
      <c r="B1652" s="43">
        <v>58</v>
      </c>
      <c r="C1652" s="43">
        <v>58</v>
      </c>
      <c r="D1652" s="43">
        <v>19</v>
      </c>
      <c r="E1652" s="31">
        <v>0.32800000000000001</v>
      </c>
      <c r="F1652" s="31">
        <v>0.32800000000000001</v>
      </c>
      <c r="G1652" s="31">
        <v>0.29299999999999998</v>
      </c>
      <c r="H1652" s="31">
        <v>0.224</v>
      </c>
      <c r="I1652" s="31">
        <v>0.10299999999999999</v>
      </c>
      <c r="J1652" s="31">
        <v>0.345454545</v>
      </c>
      <c r="K1652" s="31">
        <v>5.1999999999999998E-2</v>
      </c>
      <c r="L1652" s="29">
        <f t="shared" si="25"/>
        <v>2.1075949367088604</v>
      </c>
    </row>
    <row r="1653" spans="1:12" x14ac:dyDescent="0.2">
      <c r="A1653">
        <v>2275</v>
      </c>
      <c r="B1653" s="43">
        <v>40</v>
      </c>
      <c r="C1653" s="43">
        <v>40</v>
      </c>
      <c r="D1653" s="43">
        <v>6</v>
      </c>
      <c r="E1653" s="31">
        <v>0.15</v>
      </c>
      <c r="F1653" s="31">
        <v>0.6</v>
      </c>
      <c r="G1653" s="31">
        <v>0.25</v>
      </c>
      <c r="H1653" s="31">
        <v>0.125</v>
      </c>
      <c r="I1653" s="31">
        <v>2.5000000000000001E-2</v>
      </c>
      <c r="J1653" s="31">
        <v>0.15</v>
      </c>
      <c r="K1653" s="31">
        <v>0</v>
      </c>
      <c r="L1653" s="29">
        <f t="shared" si="25"/>
        <v>1.5750000000000002</v>
      </c>
    </row>
    <row r="1654" spans="1:12" x14ac:dyDescent="0.2">
      <c r="A1654">
        <v>5169</v>
      </c>
      <c r="B1654" s="43">
        <v>94</v>
      </c>
      <c r="C1654" s="43">
        <v>94</v>
      </c>
      <c r="D1654" s="43">
        <v>71</v>
      </c>
      <c r="E1654" s="31">
        <v>0.755</v>
      </c>
      <c r="F1654" s="31">
        <v>0.106</v>
      </c>
      <c r="G1654" s="31">
        <v>0.106</v>
      </c>
      <c r="H1654" s="31">
        <v>0.40400000000000003</v>
      </c>
      <c r="I1654" s="31">
        <v>0.35099999999999998</v>
      </c>
      <c r="J1654" s="31">
        <v>0.78021978000000003</v>
      </c>
      <c r="K1654" s="31">
        <v>3.2000000000000001E-2</v>
      </c>
      <c r="L1654" s="29">
        <f t="shared" si="25"/>
        <v>3.0309917355371905</v>
      </c>
    </row>
    <row r="1655" spans="1:12" x14ac:dyDescent="0.2">
      <c r="A1655">
        <v>2168</v>
      </c>
      <c r="B1655" s="43">
        <v>86</v>
      </c>
      <c r="C1655" s="43">
        <v>86</v>
      </c>
      <c r="D1655" s="43">
        <v>30</v>
      </c>
      <c r="E1655" s="31">
        <v>0.34899999999999998</v>
      </c>
      <c r="F1655" s="31">
        <v>0.29099999999999998</v>
      </c>
      <c r="G1655" s="31">
        <v>0.36</v>
      </c>
      <c r="H1655" s="31">
        <v>0.25600000000000001</v>
      </c>
      <c r="I1655" s="31">
        <v>9.2999999999999999E-2</v>
      </c>
      <c r="J1655" s="31">
        <v>0.34883720899999998</v>
      </c>
      <c r="K1655" s="31">
        <v>0</v>
      </c>
      <c r="L1655" s="29">
        <f t="shared" si="25"/>
        <v>2.1509999999999998</v>
      </c>
    </row>
    <row r="1656" spans="1:12" x14ac:dyDescent="0.2">
      <c r="A1656">
        <v>2938</v>
      </c>
      <c r="B1656" s="43">
        <v>85</v>
      </c>
      <c r="C1656" s="43">
        <v>85</v>
      </c>
      <c r="D1656" s="43">
        <v>65</v>
      </c>
      <c r="E1656" s="31">
        <v>0.76500000000000001</v>
      </c>
      <c r="F1656" s="31">
        <v>0.129</v>
      </c>
      <c r="G1656" s="31">
        <v>9.4E-2</v>
      </c>
      <c r="H1656" s="31">
        <v>0.4</v>
      </c>
      <c r="I1656" s="31">
        <v>0.36499999999999999</v>
      </c>
      <c r="J1656" s="31">
        <v>0.77380952400000003</v>
      </c>
      <c r="K1656" s="31">
        <v>1.2E-2</v>
      </c>
      <c r="L1656" s="29">
        <f t="shared" si="25"/>
        <v>3.0131578947368425</v>
      </c>
    </row>
    <row r="1657" spans="1:12" x14ac:dyDescent="0.2">
      <c r="A1657">
        <v>3498</v>
      </c>
      <c r="B1657" s="43">
        <v>55</v>
      </c>
      <c r="C1657" s="43">
        <v>55</v>
      </c>
      <c r="D1657" s="43">
        <v>36</v>
      </c>
      <c r="E1657" s="31">
        <v>0.65500000000000003</v>
      </c>
      <c r="F1657" s="31">
        <v>0.109</v>
      </c>
      <c r="G1657" s="31">
        <v>0.2</v>
      </c>
      <c r="H1657" s="31">
        <v>0.38200000000000001</v>
      </c>
      <c r="I1657" s="31">
        <v>0.27300000000000002</v>
      </c>
      <c r="J1657" s="31">
        <v>0.67924528299999998</v>
      </c>
      <c r="K1657" s="31">
        <v>3.5999999999999997E-2</v>
      </c>
      <c r="L1657" s="29">
        <f t="shared" si="25"/>
        <v>2.849585062240664</v>
      </c>
    </row>
    <row r="1658" spans="1:12" x14ac:dyDescent="0.2">
      <c r="A1658">
        <v>2084</v>
      </c>
      <c r="B1658" s="43">
        <v>333</v>
      </c>
      <c r="C1658" s="43">
        <v>333</v>
      </c>
      <c r="D1658" s="43">
        <v>195</v>
      </c>
      <c r="E1658" s="31">
        <v>0.58599999999999997</v>
      </c>
      <c r="F1658" s="31">
        <v>0.15</v>
      </c>
      <c r="G1658" s="31">
        <v>0.16500000000000001</v>
      </c>
      <c r="H1658" s="31">
        <v>0.38700000000000001</v>
      </c>
      <c r="I1658" s="31">
        <v>0.19800000000000001</v>
      </c>
      <c r="J1658" s="31">
        <v>0.65</v>
      </c>
      <c r="K1658" s="31">
        <v>9.9000000000000005E-2</v>
      </c>
      <c r="L1658" s="29">
        <f t="shared" si="25"/>
        <v>2.7003329633740285</v>
      </c>
    </row>
    <row r="1659" spans="1:12" x14ac:dyDescent="0.2">
      <c r="A1659">
        <v>2358</v>
      </c>
      <c r="B1659" s="43">
        <v>38</v>
      </c>
      <c r="C1659" s="43">
        <v>38</v>
      </c>
      <c r="D1659" s="43">
        <v>16</v>
      </c>
      <c r="E1659" s="31">
        <v>0.42099999999999999</v>
      </c>
      <c r="F1659" s="31">
        <v>0.28899999999999998</v>
      </c>
      <c r="G1659" s="31">
        <v>0.26300000000000001</v>
      </c>
      <c r="H1659" s="31">
        <v>0.36799999999999999</v>
      </c>
      <c r="I1659" s="31">
        <v>5.2999999999999999E-2</v>
      </c>
      <c r="J1659" s="31">
        <v>0.43243243199999998</v>
      </c>
      <c r="K1659" s="31">
        <v>2.5999999999999999E-2</v>
      </c>
      <c r="L1659" s="29">
        <f t="shared" si="25"/>
        <v>2.1878850102669407</v>
      </c>
    </row>
    <row r="1660" spans="1:12" x14ac:dyDescent="0.2">
      <c r="A1660">
        <v>2359</v>
      </c>
      <c r="B1660" s="43">
        <v>189</v>
      </c>
      <c r="C1660" s="43">
        <v>189</v>
      </c>
      <c r="D1660" s="43">
        <v>64</v>
      </c>
      <c r="E1660" s="31">
        <v>0.33900000000000002</v>
      </c>
      <c r="F1660" s="31">
        <v>0.36499999999999999</v>
      </c>
      <c r="G1660" s="31">
        <v>0.27500000000000002</v>
      </c>
      <c r="H1660" s="31">
        <v>0.254</v>
      </c>
      <c r="I1660" s="31">
        <v>8.5000000000000006E-2</v>
      </c>
      <c r="J1660" s="31">
        <v>0.345945946</v>
      </c>
      <c r="K1660" s="31">
        <v>2.1000000000000001E-2</v>
      </c>
      <c r="L1660" s="29">
        <f t="shared" si="25"/>
        <v>2.0602655771195098</v>
      </c>
    </row>
    <row r="1661" spans="1:12" x14ac:dyDescent="0.2">
      <c r="A1661">
        <v>1860</v>
      </c>
      <c r="B1661" s="43">
        <v>119</v>
      </c>
      <c r="C1661" s="43">
        <v>119</v>
      </c>
      <c r="D1661" s="43">
        <v>36</v>
      </c>
      <c r="E1661" s="31">
        <v>0.30299999999999999</v>
      </c>
      <c r="F1661" s="31">
        <v>0.38700000000000001</v>
      </c>
      <c r="G1661" s="31">
        <v>0.21</v>
      </c>
      <c r="H1661" s="31">
        <v>0.24399999999999999</v>
      </c>
      <c r="I1661" s="31">
        <v>5.8999999999999997E-2</v>
      </c>
      <c r="J1661" s="31">
        <v>0.33644859799999999</v>
      </c>
      <c r="K1661" s="31">
        <v>0.10100000000000001</v>
      </c>
      <c r="L1661" s="29">
        <f t="shared" si="25"/>
        <v>1.9744160177975527</v>
      </c>
    </row>
    <row r="1662" spans="1:12" x14ac:dyDescent="0.2">
      <c r="A1662">
        <v>3448</v>
      </c>
      <c r="B1662" s="43">
        <v>248</v>
      </c>
      <c r="C1662" s="43">
        <v>248</v>
      </c>
      <c r="D1662" s="43">
        <v>100</v>
      </c>
      <c r="E1662" s="31">
        <v>0.40300000000000002</v>
      </c>
      <c r="F1662" s="31">
        <v>0.32700000000000001</v>
      </c>
      <c r="G1662" s="31">
        <v>0.23</v>
      </c>
      <c r="H1662" s="31">
        <v>0.25800000000000001</v>
      </c>
      <c r="I1662" s="31">
        <v>0.14499999999999999</v>
      </c>
      <c r="J1662" s="31">
        <v>0.42016806699999998</v>
      </c>
      <c r="K1662" s="31">
        <v>0.04</v>
      </c>
      <c r="L1662" s="29">
        <f t="shared" si="25"/>
        <v>2.2302083333333336</v>
      </c>
    </row>
    <row r="1663" spans="1:12" x14ac:dyDescent="0.2">
      <c r="A1663">
        <v>3116</v>
      </c>
      <c r="B1663" s="43">
        <v>173</v>
      </c>
      <c r="C1663" s="43">
        <v>173</v>
      </c>
      <c r="D1663" s="43">
        <v>91</v>
      </c>
      <c r="E1663" s="31">
        <v>0.52600000000000002</v>
      </c>
      <c r="F1663" s="31">
        <v>0.24299999999999999</v>
      </c>
      <c r="G1663" s="31">
        <v>0.22</v>
      </c>
      <c r="H1663" s="31">
        <v>0.32400000000000001</v>
      </c>
      <c r="I1663" s="31">
        <v>0.20200000000000001</v>
      </c>
      <c r="J1663" s="31">
        <v>0.53216374300000002</v>
      </c>
      <c r="K1663" s="31">
        <v>1.2E-2</v>
      </c>
      <c r="L1663" s="29">
        <f t="shared" si="25"/>
        <v>2.4929149797570851</v>
      </c>
    </row>
    <row r="1664" spans="1:12" x14ac:dyDescent="0.2">
      <c r="A1664">
        <v>2083</v>
      </c>
      <c r="B1664" s="43">
        <v>79</v>
      </c>
      <c r="C1664" s="43">
        <v>79</v>
      </c>
      <c r="D1664" s="43">
        <v>53</v>
      </c>
      <c r="E1664" s="31">
        <v>0.67100000000000004</v>
      </c>
      <c r="F1664" s="31">
        <v>0.152</v>
      </c>
      <c r="G1664" s="31">
        <v>0.17699999999999999</v>
      </c>
      <c r="H1664" s="31">
        <v>0.41799999999999998</v>
      </c>
      <c r="I1664" s="31">
        <v>0.253</v>
      </c>
      <c r="J1664" s="31">
        <v>0.67088607600000005</v>
      </c>
      <c r="K1664" s="31">
        <v>0</v>
      </c>
      <c r="L1664" s="29">
        <f t="shared" si="25"/>
        <v>2.7720000000000002</v>
      </c>
    </row>
    <row r="1665" spans="1:12" x14ac:dyDescent="0.2">
      <c r="A1665">
        <v>2874</v>
      </c>
      <c r="B1665" s="43">
        <v>75</v>
      </c>
      <c r="C1665" s="43">
        <v>75</v>
      </c>
      <c r="D1665" s="43">
        <v>34</v>
      </c>
      <c r="E1665" s="31">
        <v>0.45300000000000001</v>
      </c>
      <c r="F1665" s="31">
        <v>0.22700000000000001</v>
      </c>
      <c r="G1665" s="31">
        <v>0.32</v>
      </c>
      <c r="H1665" s="31">
        <v>0.32</v>
      </c>
      <c r="I1665" s="31">
        <v>0.13300000000000001</v>
      </c>
      <c r="J1665" s="31">
        <v>0.453333333</v>
      </c>
      <c r="K1665" s="31">
        <v>0</v>
      </c>
      <c r="L1665" s="29">
        <f t="shared" si="25"/>
        <v>2.359</v>
      </c>
    </row>
    <row r="1666" spans="1:12" x14ac:dyDescent="0.2">
      <c r="A1666">
        <v>3246</v>
      </c>
      <c r="B1666" s="43">
        <v>331</v>
      </c>
      <c r="C1666" s="43">
        <v>331</v>
      </c>
      <c r="D1666" s="43">
        <v>86</v>
      </c>
      <c r="E1666" s="31">
        <v>0.26</v>
      </c>
      <c r="F1666" s="31">
        <v>0.21099999999999999</v>
      </c>
      <c r="G1666" s="31">
        <v>0.115</v>
      </c>
      <c r="H1666" s="31">
        <v>0.193</v>
      </c>
      <c r="I1666" s="31">
        <v>6.6000000000000003E-2</v>
      </c>
      <c r="J1666" s="31">
        <v>0.44329896899999999</v>
      </c>
      <c r="K1666" s="31">
        <v>0.41399999999999998</v>
      </c>
      <c r="L1666" s="29">
        <f t="shared" si="25"/>
        <v>2.191126279863481</v>
      </c>
    </row>
    <row r="1667" spans="1:12" x14ac:dyDescent="0.2">
      <c r="A1667">
        <v>5489</v>
      </c>
      <c r="B1667" s="43">
        <v>121</v>
      </c>
      <c r="C1667" s="43">
        <v>121</v>
      </c>
      <c r="D1667" s="43">
        <v>108</v>
      </c>
      <c r="E1667" s="31">
        <v>0.89300000000000002</v>
      </c>
      <c r="F1667" s="31">
        <v>2.5000000000000001E-2</v>
      </c>
      <c r="G1667" s="31">
        <v>8.3000000000000004E-2</v>
      </c>
      <c r="H1667" s="31">
        <v>0.32200000000000001</v>
      </c>
      <c r="I1667" s="31">
        <v>0.56999999999999995</v>
      </c>
      <c r="J1667" s="31">
        <v>0.892561983</v>
      </c>
      <c r="K1667" s="31">
        <v>0</v>
      </c>
      <c r="L1667" s="29">
        <f t="shared" ref="L1667:L1730" si="26">(F1667+2*G1667+3*H1667+4*I1667)/(1-K1667)</f>
        <v>3.4369999999999998</v>
      </c>
    </row>
    <row r="1668" spans="1:12" x14ac:dyDescent="0.2">
      <c r="A1668">
        <v>4453</v>
      </c>
      <c r="B1668" s="43">
        <v>106</v>
      </c>
      <c r="C1668" s="43">
        <v>106</v>
      </c>
      <c r="D1668" s="43">
        <v>78</v>
      </c>
      <c r="E1668" s="31">
        <v>0.73599999999999999</v>
      </c>
      <c r="F1668" s="31">
        <v>7.4999999999999997E-2</v>
      </c>
      <c r="G1668" s="31">
        <v>0.17</v>
      </c>
      <c r="H1668" s="31">
        <v>0.32100000000000001</v>
      </c>
      <c r="I1668" s="31">
        <v>0.41499999999999998</v>
      </c>
      <c r="J1668" s="31">
        <v>0.75</v>
      </c>
      <c r="K1668" s="31">
        <v>1.9E-2</v>
      </c>
      <c r="L1668" s="29">
        <f t="shared" si="26"/>
        <v>3.0968399592252807</v>
      </c>
    </row>
    <row r="1669" spans="1:12" x14ac:dyDescent="0.2">
      <c r="A1669">
        <v>3286</v>
      </c>
      <c r="B1669" s="43">
        <v>144</v>
      </c>
      <c r="C1669" s="43">
        <v>144</v>
      </c>
      <c r="D1669" s="43">
        <v>102</v>
      </c>
      <c r="E1669" s="31">
        <v>0.70799999999999996</v>
      </c>
      <c r="F1669" s="31">
        <v>0.13200000000000001</v>
      </c>
      <c r="G1669" s="31">
        <v>0.153</v>
      </c>
      <c r="H1669" s="31">
        <v>0.34699999999999998</v>
      </c>
      <c r="I1669" s="31">
        <v>0.36099999999999999</v>
      </c>
      <c r="J1669" s="31">
        <v>0.71328671300000002</v>
      </c>
      <c r="K1669" s="31">
        <v>7.0000000000000001E-3</v>
      </c>
      <c r="L1669" s="29">
        <f t="shared" si="26"/>
        <v>2.9436052366565963</v>
      </c>
    </row>
    <row r="1670" spans="1:12" x14ac:dyDescent="0.2">
      <c r="A1670">
        <v>3937</v>
      </c>
      <c r="B1670" s="43">
        <v>327</v>
      </c>
      <c r="C1670" s="43">
        <v>327</v>
      </c>
      <c r="D1670" s="43">
        <v>219</v>
      </c>
      <c r="E1670" s="31">
        <v>0.67</v>
      </c>
      <c r="F1670" s="31">
        <v>0.19</v>
      </c>
      <c r="G1670" s="31">
        <v>0.13100000000000001</v>
      </c>
      <c r="H1670" s="31">
        <v>0.33600000000000002</v>
      </c>
      <c r="I1670" s="31">
        <v>0.33300000000000002</v>
      </c>
      <c r="J1670" s="31">
        <v>0.67592592600000001</v>
      </c>
      <c r="K1670" s="31">
        <v>8.9999999999999993E-3</v>
      </c>
      <c r="L1670" s="29">
        <f t="shared" si="26"/>
        <v>2.8173562058526738</v>
      </c>
    </row>
    <row r="1671" spans="1:12" x14ac:dyDescent="0.2">
      <c r="A1671">
        <v>4415</v>
      </c>
      <c r="B1671" s="43">
        <v>128</v>
      </c>
      <c r="C1671" s="43">
        <v>128</v>
      </c>
      <c r="D1671" s="43">
        <v>105</v>
      </c>
      <c r="E1671" s="31">
        <v>0.82</v>
      </c>
      <c r="F1671" s="31">
        <v>0.13300000000000001</v>
      </c>
      <c r="G1671" s="31">
        <v>4.7E-2</v>
      </c>
      <c r="H1671" s="31">
        <v>0.40600000000000003</v>
      </c>
      <c r="I1671" s="31">
        <v>0.41399999999999998</v>
      </c>
      <c r="J1671" s="31">
        <v>0.8203125</v>
      </c>
      <c r="K1671" s="31">
        <v>0</v>
      </c>
      <c r="L1671" s="29">
        <f t="shared" si="26"/>
        <v>3.101</v>
      </c>
    </row>
    <row r="1672" spans="1:12" x14ac:dyDescent="0.2">
      <c r="A1672">
        <v>3589</v>
      </c>
      <c r="B1672" s="43">
        <v>88</v>
      </c>
      <c r="C1672" s="43">
        <v>88</v>
      </c>
      <c r="D1672" s="43">
        <v>63</v>
      </c>
      <c r="E1672" s="31">
        <v>0.71599999999999997</v>
      </c>
      <c r="F1672" s="31">
        <v>0.114</v>
      </c>
      <c r="G1672" s="31">
        <v>0.17</v>
      </c>
      <c r="H1672" s="31">
        <v>0.375</v>
      </c>
      <c r="I1672" s="31">
        <v>0.34100000000000003</v>
      </c>
      <c r="J1672" s="31">
        <v>0.715909091</v>
      </c>
      <c r="K1672" s="31">
        <v>0</v>
      </c>
      <c r="L1672" s="29">
        <f t="shared" si="26"/>
        <v>2.9430000000000001</v>
      </c>
    </row>
    <row r="1673" spans="1:12" x14ac:dyDescent="0.2">
      <c r="A1673">
        <v>3341</v>
      </c>
      <c r="B1673" s="43">
        <v>335</v>
      </c>
      <c r="C1673" s="43">
        <v>335</v>
      </c>
      <c r="D1673" s="43">
        <v>241</v>
      </c>
      <c r="E1673" s="31">
        <v>0.71899999999999997</v>
      </c>
      <c r="F1673" s="31">
        <v>0.122</v>
      </c>
      <c r="G1673" s="31">
        <v>0.14299999999999999</v>
      </c>
      <c r="H1673" s="31">
        <v>0.31</v>
      </c>
      <c r="I1673" s="31">
        <v>0.40899999999999997</v>
      </c>
      <c r="J1673" s="31">
        <v>0.73030302999999996</v>
      </c>
      <c r="K1673" s="31">
        <v>1.4999999999999999E-2</v>
      </c>
      <c r="L1673" s="29">
        <f t="shared" si="26"/>
        <v>3.0192893401015226</v>
      </c>
    </row>
    <row r="1674" spans="1:12" x14ac:dyDescent="0.2">
      <c r="A1674">
        <v>5490</v>
      </c>
      <c r="B1674" s="43">
        <v>120</v>
      </c>
      <c r="C1674" s="43">
        <v>120</v>
      </c>
      <c r="D1674" s="43">
        <v>98</v>
      </c>
      <c r="E1674" s="31">
        <v>0.81699999999999995</v>
      </c>
      <c r="F1674" s="31">
        <v>0.11700000000000001</v>
      </c>
      <c r="G1674" s="31">
        <v>5.8000000000000003E-2</v>
      </c>
      <c r="H1674" s="31">
        <v>0.39200000000000002</v>
      </c>
      <c r="I1674" s="31">
        <v>0.42499999999999999</v>
      </c>
      <c r="J1674" s="31">
        <v>0.82352941199999996</v>
      </c>
      <c r="K1674" s="31">
        <v>8.0000000000000002E-3</v>
      </c>
      <c r="L1674" s="29">
        <f t="shared" si="26"/>
        <v>3.1340725806451615</v>
      </c>
    </row>
    <row r="1675" spans="1:12" x14ac:dyDescent="0.2">
      <c r="A1675">
        <v>2849</v>
      </c>
      <c r="B1675" s="43">
        <v>640</v>
      </c>
      <c r="C1675" s="43">
        <v>640</v>
      </c>
      <c r="D1675" s="43">
        <v>330</v>
      </c>
      <c r="E1675" s="31">
        <v>0.51600000000000001</v>
      </c>
      <c r="F1675" s="31">
        <v>9.0999999999999998E-2</v>
      </c>
      <c r="G1675" s="31">
        <v>0.108</v>
      </c>
      <c r="H1675" s="31">
        <v>0.30599999999999999</v>
      </c>
      <c r="I1675" s="31">
        <v>0.20899999999999999</v>
      </c>
      <c r="J1675" s="31">
        <v>0.72210065599999995</v>
      </c>
      <c r="K1675" s="31">
        <v>0.28599999999999998</v>
      </c>
      <c r="L1675" s="29">
        <f t="shared" si="26"/>
        <v>2.8865546218487395</v>
      </c>
    </row>
    <row r="1676" spans="1:12" x14ac:dyDescent="0.2">
      <c r="A1676">
        <v>3418</v>
      </c>
      <c r="B1676" s="43">
        <v>33</v>
      </c>
      <c r="C1676" s="43">
        <v>33</v>
      </c>
      <c r="D1676" s="43">
        <v>15</v>
      </c>
      <c r="E1676" s="31">
        <v>0.45500000000000002</v>
      </c>
      <c r="F1676" s="31">
        <v>0.152</v>
      </c>
      <c r="G1676" s="31">
        <v>0.30299999999999999</v>
      </c>
      <c r="H1676" s="31">
        <v>0.36399999999999999</v>
      </c>
      <c r="I1676" s="31">
        <v>9.0999999999999998E-2</v>
      </c>
      <c r="J1676" s="31">
        <v>0.5</v>
      </c>
      <c r="K1676" s="31">
        <v>9.0999999999999998E-2</v>
      </c>
      <c r="L1676" s="29">
        <f t="shared" si="26"/>
        <v>2.4356435643564356</v>
      </c>
    </row>
    <row r="1677" spans="1:12" x14ac:dyDescent="0.2">
      <c r="A1677">
        <v>4238</v>
      </c>
      <c r="B1677" s="43">
        <v>87</v>
      </c>
      <c r="C1677" s="43">
        <v>87</v>
      </c>
      <c r="D1677" s="43">
        <v>49</v>
      </c>
      <c r="E1677" s="31">
        <v>0.56299999999999994</v>
      </c>
      <c r="F1677" s="31">
        <v>0.19500000000000001</v>
      </c>
      <c r="G1677" s="31">
        <v>0.24099999999999999</v>
      </c>
      <c r="H1677" s="31">
        <v>0.437</v>
      </c>
      <c r="I1677" s="31">
        <v>0.126</v>
      </c>
      <c r="J1677" s="31">
        <v>0.56321839100000004</v>
      </c>
      <c r="K1677" s="31">
        <v>0</v>
      </c>
      <c r="L1677" s="29">
        <f t="shared" si="26"/>
        <v>2.492</v>
      </c>
    </row>
    <row r="1678" spans="1:12" x14ac:dyDescent="0.2">
      <c r="A1678">
        <v>3509</v>
      </c>
      <c r="B1678" s="43">
        <v>87</v>
      </c>
      <c r="C1678" s="43">
        <v>87</v>
      </c>
      <c r="D1678" s="43">
        <v>31</v>
      </c>
      <c r="E1678" s="31">
        <v>0.35599999999999998</v>
      </c>
      <c r="F1678" s="31">
        <v>0.23</v>
      </c>
      <c r="G1678" s="31">
        <v>0.253</v>
      </c>
      <c r="H1678" s="31">
        <v>0.28699999999999998</v>
      </c>
      <c r="I1678" s="31">
        <v>6.9000000000000006E-2</v>
      </c>
      <c r="J1678" s="31">
        <v>0.424657534</v>
      </c>
      <c r="K1678" s="31">
        <v>0.161</v>
      </c>
      <c r="L1678" s="29">
        <f t="shared" si="26"/>
        <v>2.2324195470798571</v>
      </c>
    </row>
    <row r="1679" spans="1:12" x14ac:dyDescent="0.2">
      <c r="A1679">
        <v>3795</v>
      </c>
      <c r="B1679" s="43">
        <v>88</v>
      </c>
      <c r="C1679" s="43">
        <v>88</v>
      </c>
      <c r="D1679" s="43">
        <v>65</v>
      </c>
      <c r="E1679" s="31">
        <v>0.73899999999999999</v>
      </c>
      <c r="F1679" s="31">
        <v>0.125</v>
      </c>
      <c r="G1679" s="31">
        <v>0.125</v>
      </c>
      <c r="H1679" s="31">
        <v>0.35199999999999998</v>
      </c>
      <c r="I1679" s="31">
        <v>0.38600000000000001</v>
      </c>
      <c r="J1679" s="31">
        <v>0.74712643700000003</v>
      </c>
      <c r="K1679" s="31">
        <v>1.0999999999999999E-2</v>
      </c>
      <c r="L1679" s="29">
        <f t="shared" si="26"/>
        <v>3.0080889787664309</v>
      </c>
    </row>
    <row r="1680" spans="1:12" x14ac:dyDescent="0.2">
      <c r="A1680">
        <v>2514</v>
      </c>
      <c r="B1680" s="43">
        <v>51</v>
      </c>
      <c r="C1680" s="43">
        <v>51</v>
      </c>
      <c r="D1680" s="43">
        <v>30</v>
      </c>
      <c r="E1680" s="31">
        <v>0.58799999999999997</v>
      </c>
      <c r="F1680" s="31">
        <v>0.157</v>
      </c>
      <c r="G1680" s="31">
        <v>0.19600000000000001</v>
      </c>
      <c r="H1680" s="31">
        <v>0.49</v>
      </c>
      <c r="I1680" s="31">
        <v>9.8000000000000004E-2</v>
      </c>
      <c r="J1680" s="31">
        <v>0.625</v>
      </c>
      <c r="K1680" s="31">
        <v>5.8999999999999997E-2</v>
      </c>
      <c r="L1680" s="29">
        <f t="shared" si="26"/>
        <v>2.5621679064824652</v>
      </c>
    </row>
    <row r="1681" spans="1:12" x14ac:dyDescent="0.2">
      <c r="A1681">
        <v>2998</v>
      </c>
      <c r="B1681" s="43">
        <v>72</v>
      </c>
      <c r="C1681" s="43">
        <v>72</v>
      </c>
      <c r="D1681" s="43">
        <v>38</v>
      </c>
      <c r="E1681" s="31">
        <v>0.52800000000000002</v>
      </c>
      <c r="F1681" s="31">
        <v>0.20799999999999999</v>
      </c>
      <c r="G1681" s="31">
        <v>0.25</v>
      </c>
      <c r="H1681" s="31">
        <v>0.47199999999999998</v>
      </c>
      <c r="I1681" s="31">
        <v>5.6000000000000001E-2</v>
      </c>
      <c r="J1681" s="31">
        <v>0.53521126799999996</v>
      </c>
      <c r="K1681" s="31">
        <v>1.4E-2</v>
      </c>
      <c r="L1681" s="29">
        <f t="shared" si="26"/>
        <v>2.3813387423935088</v>
      </c>
    </row>
    <row r="1682" spans="1:12" x14ac:dyDescent="0.2">
      <c r="A1682">
        <v>2616</v>
      </c>
      <c r="B1682" s="43">
        <v>54</v>
      </c>
      <c r="C1682" s="43">
        <v>54</v>
      </c>
      <c r="D1682" s="43">
        <v>24</v>
      </c>
      <c r="E1682" s="31">
        <v>0.44400000000000001</v>
      </c>
      <c r="F1682" s="31">
        <v>0.27800000000000002</v>
      </c>
      <c r="G1682" s="31">
        <v>0.20399999999999999</v>
      </c>
      <c r="H1682" s="31">
        <v>0.42599999999999999</v>
      </c>
      <c r="I1682" s="31">
        <v>1.9E-2</v>
      </c>
      <c r="J1682" s="31">
        <v>0.48</v>
      </c>
      <c r="K1682" s="31">
        <v>7.3999999999999996E-2</v>
      </c>
      <c r="L1682" s="29">
        <f t="shared" si="26"/>
        <v>2.2030237580993521</v>
      </c>
    </row>
    <row r="1683" spans="1:12" x14ac:dyDescent="0.2">
      <c r="A1683">
        <v>3977</v>
      </c>
      <c r="B1683" s="43">
        <v>58</v>
      </c>
      <c r="C1683" s="43">
        <v>58</v>
      </c>
      <c r="D1683" s="43">
        <v>18</v>
      </c>
      <c r="E1683" s="31">
        <v>0.31</v>
      </c>
      <c r="F1683" s="31">
        <v>0.24099999999999999</v>
      </c>
      <c r="G1683" s="31">
        <v>0.43099999999999999</v>
      </c>
      <c r="H1683" s="31">
        <v>0.29299999999999998</v>
      </c>
      <c r="I1683" s="31">
        <v>1.7000000000000001E-2</v>
      </c>
      <c r="J1683" s="31">
        <v>0.31578947400000001</v>
      </c>
      <c r="K1683" s="31">
        <v>1.7000000000000001E-2</v>
      </c>
      <c r="L1683" s="29">
        <f t="shared" si="26"/>
        <v>2.0854526958290944</v>
      </c>
    </row>
    <row r="1684" spans="1:12" x14ac:dyDescent="0.2">
      <c r="A1684">
        <v>3176</v>
      </c>
      <c r="B1684" s="43">
        <v>85</v>
      </c>
      <c r="C1684" s="43">
        <v>85</v>
      </c>
      <c r="D1684" s="43">
        <v>27</v>
      </c>
      <c r="E1684" s="31">
        <v>0.318</v>
      </c>
      <c r="F1684" s="31">
        <v>0.247</v>
      </c>
      <c r="G1684" s="31">
        <v>0.41199999999999998</v>
      </c>
      <c r="H1684" s="31">
        <v>0.247</v>
      </c>
      <c r="I1684" s="31">
        <v>7.0999999999999994E-2</v>
      </c>
      <c r="J1684" s="31">
        <v>0.32530120499999998</v>
      </c>
      <c r="K1684" s="31">
        <v>2.4E-2</v>
      </c>
      <c r="L1684" s="29">
        <f t="shared" si="26"/>
        <v>2.1475409836065569</v>
      </c>
    </row>
    <row r="1685" spans="1:12" x14ac:dyDescent="0.2">
      <c r="A1685">
        <v>2679</v>
      </c>
      <c r="B1685" s="43">
        <v>76</v>
      </c>
      <c r="C1685" s="43">
        <v>76</v>
      </c>
      <c r="D1685" s="43">
        <v>27</v>
      </c>
      <c r="E1685" s="31">
        <v>0.35499999999999998</v>
      </c>
      <c r="F1685" s="31">
        <v>0.34200000000000003</v>
      </c>
      <c r="G1685" s="31">
        <v>0.105</v>
      </c>
      <c r="H1685" s="31">
        <v>0.23699999999999999</v>
      </c>
      <c r="I1685" s="31">
        <v>0.11799999999999999</v>
      </c>
      <c r="J1685" s="31">
        <v>0.44262295099999999</v>
      </c>
      <c r="K1685" s="31">
        <v>0.19700000000000001</v>
      </c>
      <c r="L1685" s="29">
        <f t="shared" si="26"/>
        <v>2.1606475716064759</v>
      </c>
    </row>
    <row r="1686" spans="1:12" x14ac:dyDescent="0.2">
      <c r="A1686">
        <v>4196</v>
      </c>
      <c r="B1686" s="43">
        <v>95</v>
      </c>
      <c r="C1686" s="43">
        <v>95</v>
      </c>
      <c r="D1686" s="43">
        <v>48</v>
      </c>
      <c r="E1686" s="31">
        <v>0.505</v>
      </c>
      <c r="F1686" s="31">
        <v>0.24199999999999999</v>
      </c>
      <c r="G1686" s="31">
        <v>0.24199999999999999</v>
      </c>
      <c r="H1686" s="31">
        <v>0.4</v>
      </c>
      <c r="I1686" s="31">
        <v>0.105</v>
      </c>
      <c r="J1686" s="31">
        <v>0.51063829800000005</v>
      </c>
      <c r="K1686" s="31">
        <v>1.0999999999999999E-2</v>
      </c>
      <c r="L1686" s="29">
        <f t="shared" si="26"/>
        <v>2.3720930232558142</v>
      </c>
    </row>
    <row r="1687" spans="1:12" x14ac:dyDescent="0.2">
      <c r="A1687">
        <v>2608</v>
      </c>
      <c r="B1687" s="43">
        <v>77</v>
      </c>
      <c r="C1687" s="43">
        <v>77</v>
      </c>
      <c r="D1687" s="43">
        <v>15</v>
      </c>
      <c r="E1687" s="31">
        <v>0.19500000000000001</v>
      </c>
      <c r="F1687" s="31">
        <v>0.50600000000000001</v>
      </c>
      <c r="G1687" s="31">
        <v>0.28599999999999998</v>
      </c>
      <c r="H1687" s="31">
        <v>0.182</v>
      </c>
      <c r="I1687" s="31">
        <v>1.2999999999999999E-2</v>
      </c>
      <c r="J1687" s="31">
        <v>0.19736842099999999</v>
      </c>
      <c r="K1687" s="31">
        <v>1.2999999999999999E-2</v>
      </c>
      <c r="L1687" s="29">
        <f t="shared" si="26"/>
        <v>1.6980749746707193</v>
      </c>
    </row>
    <row r="1688" spans="1:12" x14ac:dyDescent="0.2">
      <c r="A1688">
        <v>4106</v>
      </c>
      <c r="B1688" s="43">
        <v>83</v>
      </c>
      <c r="C1688" s="43">
        <v>83</v>
      </c>
      <c r="D1688" s="43">
        <v>9</v>
      </c>
      <c r="E1688" s="31">
        <v>0.108</v>
      </c>
      <c r="F1688" s="31">
        <v>0.65100000000000002</v>
      </c>
      <c r="G1688" s="31">
        <v>0.24099999999999999</v>
      </c>
      <c r="H1688" s="31">
        <v>0.108</v>
      </c>
      <c r="I1688" s="31">
        <v>0</v>
      </c>
      <c r="J1688" s="31">
        <v>0.108433735</v>
      </c>
      <c r="K1688" s="31">
        <v>0</v>
      </c>
      <c r="L1688" s="29">
        <f t="shared" si="26"/>
        <v>1.4570000000000001</v>
      </c>
    </row>
    <row r="1689" spans="1:12" x14ac:dyDescent="0.2">
      <c r="A1689">
        <v>2635</v>
      </c>
      <c r="B1689" s="43">
        <v>76</v>
      </c>
      <c r="C1689" s="43">
        <v>76</v>
      </c>
      <c r="D1689" s="43">
        <v>17</v>
      </c>
      <c r="E1689" s="31">
        <v>0.224</v>
      </c>
      <c r="F1689" s="31">
        <v>0.39500000000000002</v>
      </c>
      <c r="G1689" s="31">
        <v>0.36799999999999999</v>
      </c>
      <c r="H1689" s="31">
        <v>0.19700000000000001</v>
      </c>
      <c r="I1689" s="31">
        <v>2.5999999999999999E-2</v>
      </c>
      <c r="J1689" s="31">
        <v>0.22666666699999999</v>
      </c>
      <c r="K1689" s="31">
        <v>1.2999999999999999E-2</v>
      </c>
      <c r="L1689" s="29">
        <f t="shared" si="26"/>
        <v>1.850050658561297</v>
      </c>
    </row>
    <row r="1690" spans="1:12" x14ac:dyDescent="0.2">
      <c r="A1690">
        <v>5262</v>
      </c>
      <c r="B1690" s="43">
        <v>133</v>
      </c>
      <c r="C1690" s="43">
        <v>133</v>
      </c>
      <c r="D1690" s="43">
        <v>25</v>
      </c>
      <c r="E1690" s="31">
        <v>0.188</v>
      </c>
      <c r="F1690" s="31">
        <v>0.316</v>
      </c>
      <c r="G1690" s="31">
        <v>0.218</v>
      </c>
      <c r="H1690" s="31">
        <v>0.14299999999999999</v>
      </c>
      <c r="I1690" s="31">
        <v>4.4999999999999998E-2</v>
      </c>
      <c r="J1690" s="31">
        <v>0.26041666699999999</v>
      </c>
      <c r="K1690" s="31">
        <v>0.27800000000000002</v>
      </c>
      <c r="L1690" s="29">
        <f t="shared" si="26"/>
        <v>1.8850415512465375</v>
      </c>
    </row>
    <row r="1691" spans="1:12" x14ac:dyDescent="0.2">
      <c r="A1691">
        <v>2900</v>
      </c>
      <c r="B1691" s="43">
        <v>215</v>
      </c>
      <c r="C1691" s="43">
        <v>215</v>
      </c>
      <c r="D1691" s="43">
        <v>35</v>
      </c>
      <c r="E1691" s="31">
        <v>0.16300000000000001</v>
      </c>
      <c r="F1691" s="31">
        <v>0.54900000000000004</v>
      </c>
      <c r="G1691" s="31">
        <v>0.26500000000000001</v>
      </c>
      <c r="H1691" s="31">
        <v>0.153</v>
      </c>
      <c r="I1691" s="31">
        <v>8.9999999999999993E-3</v>
      </c>
      <c r="J1691" s="31">
        <v>0.16666666699999999</v>
      </c>
      <c r="K1691" s="31">
        <v>2.3E-2</v>
      </c>
      <c r="L1691" s="29">
        <f t="shared" si="26"/>
        <v>1.611054247697032</v>
      </c>
    </row>
    <row r="1692" spans="1:12" x14ac:dyDescent="0.2">
      <c r="A1692">
        <v>2264</v>
      </c>
      <c r="B1692" s="43">
        <v>292</v>
      </c>
      <c r="C1692" s="43">
        <v>292</v>
      </c>
      <c r="D1692" s="43">
        <v>61</v>
      </c>
      <c r="E1692" s="31">
        <v>0.20899999999999999</v>
      </c>
      <c r="F1692" s="31">
        <v>0.52400000000000002</v>
      </c>
      <c r="G1692" s="31">
        <v>0.25700000000000001</v>
      </c>
      <c r="H1692" s="31">
        <v>0.154</v>
      </c>
      <c r="I1692" s="31">
        <v>5.5E-2</v>
      </c>
      <c r="J1692" s="31">
        <v>0.21107266399999999</v>
      </c>
      <c r="K1692" s="31">
        <v>0.01</v>
      </c>
      <c r="L1692" s="29">
        <f t="shared" si="26"/>
        <v>1.7373737373737375</v>
      </c>
    </row>
    <row r="1693" spans="1:12" x14ac:dyDescent="0.2">
      <c r="A1693">
        <v>4588</v>
      </c>
      <c r="B1693" s="43">
        <v>77</v>
      </c>
      <c r="C1693" s="43">
        <v>77</v>
      </c>
      <c r="D1693" s="43">
        <v>24</v>
      </c>
      <c r="E1693" s="31">
        <v>0.312</v>
      </c>
      <c r="F1693" s="31">
        <v>0.33800000000000002</v>
      </c>
      <c r="G1693" s="31">
        <v>0.35099999999999998</v>
      </c>
      <c r="H1693" s="31">
        <v>0.27300000000000002</v>
      </c>
      <c r="I1693" s="31">
        <v>3.9E-2</v>
      </c>
      <c r="J1693" s="31">
        <v>0.31168831200000002</v>
      </c>
      <c r="K1693" s="31">
        <v>0</v>
      </c>
      <c r="L1693" s="29">
        <f t="shared" si="26"/>
        <v>2.0150000000000001</v>
      </c>
    </row>
    <row r="1694" spans="1:12" x14ac:dyDescent="0.2">
      <c r="A1694">
        <v>2160</v>
      </c>
      <c r="B1694" s="43">
        <v>45</v>
      </c>
      <c r="C1694" s="43">
        <v>45</v>
      </c>
      <c r="D1694" s="43">
        <v>20</v>
      </c>
      <c r="E1694" s="31">
        <v>0.44400000000000001</v>
      </c>
      <c r="F1694" s="31">
        <v>0.311</v>
      </c>
      <c r="G1694" s="31">
        <v>0.222</v>
      </c>
      <c r="H1694" s="31">
        <v>0.35599999999999998</v>
      </c>
      <c r="I1694" s="31">
        <v>8.8999999999999996E-2</v>
      </c>
      <c r="J1694" s="31">
        <v>0.45454545499999999</v>
      </c>
      <c r="K1694" s="31">
        <v>2.1999999999999999E-2</v>
      </c>
      <c r="L1694" s="29">
        <f t="shared" si="26"/>
        <v>2.2280163599182004</v>
      </c>
    </row>
    <row r="1695" spans="1:12" x14ac:dyDescent="0.2">
      <c r="A1695">
        <v>4264</v>
      </c>
      <c r="B1695" s="43">
        <v>61</v>
      </c>
      <c r="C1695" s="43">
        <v>61</v>
      </c>
      <c r="D1695" s="43">
        <v>42</v>
      </c>
      <c r="E1695" s="31">
        <v>0.68899999999999995</v>
      </c>
      <c r="F1695" s="31">
        <v>0.18</v>
      </c>
      <c r="G1695" s="31">
        <v>0.115</v>
      </c>
      <c r="H1695" s="31">
        <v>0.443</v>
      </c>
      <c r="I1695" s="31">
        <v>0.246</v>
      </c>
      <c r="J1695" s="31">
        <v>0.7</v>
      </c>
      <c r="K1695" s="31">
        <v>1.6E-2</v>
      </c>
      <c r="L1695" s="29">
        <f t="shared" si="26"/>
        <v>2.7672764227642275</v>
      </c>
    </row>
    <row r="1696" spans="1:12" x14ac:dyDescent="0.2">
      <c r="A1696">
        <v>2560</v>
      </c>
      <c r="B1696" s="43">
        <v>107</v>
      </c>
      <c r="C1696" s="43">
        <v>107</v>
      </c>
      <c r="D1696" s="43">
        <v>59</v>
      </c>
      <c r="E1696" s="31">
        <v>0.55100000000000005</v>
      </c>
      <c r="F1696" s="31">
        <v>0.121</v>
      </c>
      <c r="G1696" s="31">
        <v>0.26200000000000001</v>
      </c>
      <c r="H1696" s="31">
        <v>0.45800000000000002</v>
      </c>
      <c r="I1696" s="31">
        <v>9.2999999999999999E-2</v>
      </c>
      <c r="J1696" s="31">
        <v>0.59</v>
      </c>
      <c r="K1696" s="31">
        <v>6.5000000000000002E-2</v>
      </c>
      <c r="L1696" s="29">
        <f t="shared" si="26"/>
        <v>2.5572192513368983</v>
      </c>
    </row>
    <row r="1697" spans="1:12" x14ac:dyDescent="0.2">
      <c r="A1697">
        <v>2676</v>
      </c>
      <c r="B1697" s="43">
        <v>53</v>
      </c>
      <c r="C1697" s="43">
        <v>53</v>
      </c>
      <c r="D1697" s="43">
        <v>27</v>
      </c>
      <c r="E1697" s="31">
        <v>0.50900000000000001</v>
      </c>
      <c r="F1697" s="31">
        <v>5.7000000000000002E-2</v>
      </c>
      <c r="G1697" s="31">
        <v>0.113</v>
      </c>
      <c r="H1697" s="31">
        <v>0.30199999999999999</v>
      </c>
      <c r="I1697" s="31">
        <v>0.20799999999999999</v>
      </c>
      <c r="J1697" s="31">
        <v>0.75</v>
      </c>
      <c r="K1697" s="31">
        <v>0.32100000000000001</v>
      </c>
      <c r="L1697" s="29">
        <f t="shared" si="26"/>
        <v>2.9764359351988214</v>
      </c>
    </row>
    <row r="1698" spans="1:12" x14ac:dyDescent="0.2">
      <c r="A1698">
        <v>3226</v>
      </c>
      <c r="B1698" s="43">
        <v>76</v>
      </c>
      <c r="C1698" s="43">
        <v>76</v>
      </c>
      <c r="D1698" s="43">
        <v>16</v>
      </c>
      <c r="E1698" s="31">
        <v>0.21099999999999999</v>
      </c>
      <c r="F1698" s="31">
        <v>0.44700000000000001</v>
      </c>
      <c r="G1698" s="31">
        <v>0.32900000000000001</v>
      </c>
      <c r="H1698" s="31">
        <v>0.17100000000000001</v>
      </c>
      <c r="I1698" s="31">
        <v>3.9E-2</v>
      </c>
      <c r="J1698" s="31">
        <v>0.21333333300000001</v>
      </c>
      <c r="K1698" s="31">
        <v>1.2999999999999999E-2</v>
      </c>
      <c r="L1698" s="29">
        <f t="shared" si="26"/>
        <v>1.7973657548125632</v>
      </c>
    </row>
    <row r="1699" spans="1:12" x14ac:dyDescent="0.2">
      <c r="A1699">
        <v>2848</v>
      </c>
      <c r="B1699" s="43">
        <v>231</v>
      </c>
      <c r="C1699" s="43">
        <v>231</v>
      </c>
      <c r="D1699" s="43">
        <v>67</v>
      </c>
      <c r="E1699" s="31">
        <v>0.28999999999999998</v>
      </c>
      <c r="F1699" s="31">
        <v>0.46800000000000003</v>
      </c>
      <c r="G1699" s="31">
        <v>0.16</v>
      </c>
      <c r="H1699" s="31">
        <v>0.23400000000000001</v>
      </c>
      <c r="I1699" s="31">
        <v>5.6000000000000001E-2</v>
      </c>
      <c r="J1699" s="31">
        <v>0.31603773600000001</v>
      </c>
      <c r="K1699" s="31">
        <v>8.2000000000000003E-2</v>
      </c>
      <c r="L1699" s="29">
        <f t="shared" si="26"/>
        <v>1.8671023965141613</v>
      </c>
    </row>
    <row r="1700" spans="1:12" x14ac:dyDescent="0.2">
      <c r="A1700">
        <v>2564</v>
      </c>
      <c r="B1700" s="43">
        <v>211</v>
      </c>
      <c r="C1700" s="43">
        <v>211</v>
      </c>
      <c r="D1700" s="43">
        <v>80</v>
      </c>
      <c r="E1700" s="31">
        <v>0.379</v>
      </c>
      <c r="F1700" s="31">
        <v>0.374</v>
      </c>
      <c r="G1700" s="31">
        <v>0.20899999999999999</v>
      </c>
      <c r="H1700" s="31">
        <v>0.218</v>
      </c>
      <c r="I1700" s="31">
        <v>0.161</v>
      </c>
      <c r="J1700" s="31">
        <v>0.39408866999999997</v>
      </c>
      <c r="K1700" s="31">
        <v>3.7999999999999999E-2</v>
      </c>
      <c r="L1700" s="29">
        <f t="shared" si="26"/>
        <v>2.1725571725571728</v>
      </c>
    </row>
    <row r="1701" spans="1:12" x14ac:dyDescent="0.2">
      <c r="A1701">
        <v>3635</v>
      </c>
      <c r="B1701" s="43">
        <v>56</v>
      </c>
      <c r="C1701" s="43">
        <v>56</v>
      </c>
      <c r="D1701" s="43">
        <v>18</v>
      </c>
      <c r="E1701" s="31">
        <v>0.32100000000000001</v>
      </c>
      <c r="F1701" s="31">
        <v>0.39300000000000002</v>
      </c>
      <c r="G1701" s="31">
        <v>0.28599999999999998</v>
      </c>
      <c r="H1701" s="31">
        <v>0.28599999999999998</v>
      </c>
      <c r="I1701" s="31">
        <v>3.5999999999999997E-2</v>
      </c>
      <c r="J1701" s="31">
        <v>0.321428571</v>
      </c>
      <c r="K1701" s="31">
        <v>0</v>
      </c>
      <c r="L1701" s="29">
        <f t="shared" si="26"/>
        <v>1.9669999999999999</v>
      </c>
    </row>
    <row r="1702" spans="1:12" x14ac:dyDescent="0.2">
      <c r="A1702">
        <v>3488</v>
      </c>
      <c r="B1702" s="43">
        <v>88</v>
      </c>
      <c r="C1702" s="43">
        <v>88</v>
      </c>
      <c r="D1702" s="43">
        <v>41</v>
      </c>
      <c r="E1702" s="31">
        <v>0.46600000000000003</v>
      </c>
      <c r="F1702" s="31">
        <v>0.28399999999999997</v>
      </c>
      <c r="G1702" s="31">
        <v>0.159</v>
      </c>
      <c r="H1702" s="31">
        <v>0.318</v>
      </c>
      <c r="I1702" s="31">
        <v>0.14799999999999999</v>
      </c>
      <c r="J1702" s="31">
        <v>0.51249999999999996</v>
      </c>
      <c r="K1702" s="31">
        <v>9.0999999999999998E-2</v>
      </c>
      <c r="L1702" s="29">
        <f t="shared" si="26"/>
        <v>2.3630363036303632</v>
      </c>
    </row>
    <row r="1703" spans="1:12" x14ac:dyDescent="0.2">
      <c r="A1703">
        <v>4500</v>
      </c>
      <c r="B1703" s="43">
        <v>200</v>
      </c>
      <c r="C1703" s="43">
        <v>200</v>
      </c>
      <c r="D1703" s="43">
        <v>48</v>
      </c>
      <c r="E1703" s="31">
        <v>0.24</v>
      </c>
      <c r="F1703" s="31">
        <v>0.23499999999999999</v>
      </c>
      <c r="G1703" s="31">
        <v>8.5000000000000006E-2</v>
      </c>
      <c r="H1703" s="31">
        <v>0.16500000000000001</v>
      </c>
      <c r="I1703" s="31">
        <v>7.4999999999999997E-2</v>
      </c>
      <c r="J1703" s="31">
        <v>0.428571429</v>
      </c>
      <c r="K1703" s="31">
        <v>0.44</v>
      </c>
      <c r="L1703" s="29">
        <f t="shared" si="26"/>
        <v>2.1428571428571428</v>
      </c>
    </row>
    <row r="1704" spans="1:12" x14ac:dyDescent="0.2">
      <c r="A1704">
        <v>4205</v>
      </c>
      <c r="B1704" s="43">
        <v>60</v>
      </c>
      <c r="C1704" s="43">
        <v>60</v>
      </c>
      <c r="D1704" s="43">
        <v>42</v>
      </c>
      <c r="E1704" s="31">
        <v>0.7</v>
      </c>
      <c r="F1704" s="31">
        <v>0.1</v>
      </c>
      <c r="G1704" s="31">
        <v>0.16700000000000001</v>
      </c>
      <c r="H1704" s="31">
        <v>0.45</v>
      </c>
      <c r="I1704" s="31">
        <v>0.25</v>
      </c>
      <c r="J1704" s="31">
        <v>0.72413793100000001</v>
      </c>
      <c r="K1704" s="31">
        <v>3.3000000000000002E-2</v>
      </c>
      <c r="L1704" s="29">
        <f t="shared" si="26"/>
        <v>2.879007238883144</v>
      </c>
    </row>
    <row r="1705" spans="1:12" x14ac:dyDescent="0.2">
      <c r="A1705">
        <v>4365</v>
      </c>
      <c r="B1705" s="43">
        <v>98</v>
      </c>
      <c r="C1705" s="43">
        <v>98</v>
      </c>
      <c r="D1705" s="43">
        <v>64</v>
      </c>
      <c r="E1705" s="31">
        <v>0.65300000000000002</v>
      </c>
      <c r="F1705" s="31">
        <v>0.112</v>
      </c>
      <c r="G1705" s="31">
        <v>0.23499999999999999</v>
      </c>
      <c r="H1705" s="31">
        <v>0.42899999999999999</v>
      </c>
      <c r="I1705" s="31">
        <v>0.224</v>
      </c>
      <c r="J1705" s="31">
        <v>0.653061224</v>
      </c>
      <c r="K1705" s="31">
        <v>0</v>
      </c>
      <c r="L1705" s="29">
        <f t="shared" si="26"/>
        <v>2.7649999999999997</v>
      </c>
    </row>
    <row r="1706" spans="1:12" x14ac:dyDescent="0.2">
      <c r="A1706">
        <v>4452</v>
      </c>
      <c r="B1706" s="43">
        <v>259</v>
      </c>
      <c r="C1706" s="43">
        <v>259</v>
      </c>
      <c r="D1706" s="43">
        <v>113</v>
      </c>
      <c r="E1706" s="31">
        <v>0.436</v>
      </c>
      <c r="F1706" s="31">
        <v>0.28599999999999998</v>
      </c>
      <c r="G1706" s="31">
        <v>0.255</v>
      </c>
      <c r="H1706" s="31">
        <v>0.29699999999999999</v>
      </c>
      <c r="I1706" s="31">
        <v>0.13900000000000001</v>
      </c>
      <c r="J1706" s="31">
        <v>0.44664031599999998</v>
      </c>
      <c r="K1706" s="31">
        <v>2.3E-2</v>
      </c>
      <c r="L1706" s="29">
        <f t="shared" si="26"/>
        <v>2.2958034800409419</v>
      </c>
    </row>
    <row r="1707" spans="1:12" x14ac:dyDescent="0.2">
      <c r="A1707">
        <v>2816</v>
      </c>
      <c r="B1707" s="43">
        <v>58</v>
      </c>
      <c r="C1707" s="43">
        <v>58</v>
      </c>
      <c r="D1707" s="43">
        <v>38</v>
      </c>
      <c r="E1707" s="31">
        <v>0.65500000000000003</v>
      </c>
      <c r="F1707" s="31">
        <v>0.17199999999999999</v>
      </c>
      <c r="G1707" s="31">
        <v>0.17199999999999999</v>
      </c>
      <c r="H1707" s="31">
        <v>0.24099999999999999</v>
      </c>
      <c r="I1707" s="31">
        <v>0.41399999999999998</v>
      </c>
      <c r="J1707" s="31">
        <v>0.65517241400000004</v>
      </c>
      <c r="K1707" s="31">
        <v>0</v>
      </c>
      <c r="L1707" s="29">
        <f t="shared" si="26"/>
        <v>2.8949999999999996</v>
      </c>
    </row>
    <row r="1708" spans="1:12" x14ac:dyDescent="0.2">
      <c r="A1708">
        <v>2552</v>
      </c>
      <c r="B1708" s="43">
        <v>111</v>
      </c>
      <c r="C1708" s="43">
        <v>111</v>
      </c>
      <c r="D1708" s="43">
        <v>82</v>
      </c>
      <c r="E1708" s="31">
        <v>0.73899999999999999</v>
      </c>
      <c r="F1708" s="31">
        <v>0.153</v>
      </c>
      <c r="G1708" s="31">
        <v>9.9000000000000005E-2</v>
      </c>
      <c r="H1708" s="31">
        <v>0.47699999999999998</v>
      </c>
      <c r="I1708" s="31">
        <v>0.26100000000000001</v>
      </c>
      <c r="J1708" s="31">
        <v>0.74545454499999997</v>
      </c>
      <c r="K1708" s="31">
        <v>8.9999999999999993E-3</v>
      </c>
      <c r="L1708" s="29">
        <f t="shared" si="26"/>
        <v>2.8516649848637741</v>
      </c>
    </row>
    <row r="1709" spans="1:12" x14ac:dyDescent="0.2">
      <c r="A1709">
        <v>5014</v>
      </c>
      <c r="B1709" s="43">
        <v>20</v>
      </c>
      <c r="C1709" s="43">
        <v>20</v>
      </c>
      <c r="D1709" s="43">
        <v>3</v>
      </c>
      <c r="E1709" s="31">
        <v>0.15</v>
      </c>
      <c r="F1709" s="31">
        <v>0.55000000000000004</v>
      </c>
      <c r="G1709" s="31">
        <v>0.15</v>
      </c>
      <c r="H1709" s="31">
        <v>0.15</v>
      </c>
      <c r="I1709" s="31">
        <v>0</v>
      </c>
      <c r="J1709" s="31">
        <v>0.17647058800000001</v>
      </c>
      <c r="K1709" s="31">
        <v>0.15</v>
      </c>
      <c r="L1709" s="29">
        <f t="shared" si="26"/>
        <v>1.5294117647058825</v>
      </c>
    </row>
    <row r="1710" spans="1:12" x14ac:dyDescent="0.2">
      <c r="A1710">
        <v>3199</v>
      </c>
      <c r="B1710" s="43">
        <v>88</v>
      </c>
      <c r="C1710" s="43">
        <v>88</v>
      </c>
      <c r="D1710" s="43">
        <v>49</v>
      </c>
      <c r="E1710" s="31">
        <v>0.55700000000000005</v>
      </c>
      <c r="F1710" s="31">
        <v>0.159</v>
      </c>
      <c r="G1710" s="31">
        <v>0.28399999999999997</v>
      </c>
      <c r="H1710" s="31">
        <v>0.34100000000000003</v>
      </c>
      <c r="I1710" s="31">
        <v>0.216</v>
      </c>
      <c r="J1710" s="31">
        <v>0.55681818199999999</v>
      </c>
      <c r="K1710" s="31">
        <v>0</v>
      </c>
      <c r="L1710" s="29">
        <f t="shared" si="26"/>
        <v>2.6139999999999999</v>
      </c>
    </row>
    <row r="1711" spans="1:12" x14ac:dyDescent="0.2">
      <c r="A1711">
        <v>1713</v>
      </c>
      <c r="B1711" s="43">
        <v>28</v>
      </c>
      <c r="C1711" s="43">
        <v>28</v>
      </c>
      <c r="D1711" s="43">
        <v>3</v>
      </c>
      <c r="E1711" s="31">
        <v>0.107</v>
      </c>
      <c r="F1711" s="31">
        <v>0.64300000000000002</v>
      </c>
      <c r="G1711" s="31">
        <v>0.14299999999999999</v>
      </c>
      <c r="H1711" s="31">
        <v>7.0999999999999994E-2</v>
      </c>
      <c r="I1711" s="31">
        <v>3.5999999999999997E-2</v>
      </c>
      <c r="J1711" s="31">
        <v>0.12</v>
      </c>
      <c r="K1711" s="31">
        <v>0.107</v>
      </c>
      <c r="L1711" s="29">
        <f t="shared" si="26"/>
        <v>1.4400895856662932</v>
      </c>
    </row>
    <row r="1712" spans="1:12" x14ac:dyDescent="0.2">
      <c r="A1712">
        <v>3362</v>
      </c>
      <c r="B1712" s="43">
        <v>287</v>
      </c>
      <c r="C1712" s="43">
        <v>287</v>
      </c>
      <c r="D1712" s="43">
        <v>113</v>
      </c>
      <c r="E1712" s="31">
        <v>0.39400000000000002</v>
      </c>
      <c r="F1712" s="31">
        <v>0.32400000000000001</v>
      </c>
      <c r="G1712" s="31">
        <v>0.14299999999999999</v>
      </c>
      <c r="H1712" s="31">
        <v>0.247</v>
      </c>
      <c r="I1712" s="31">
        <v>0.14599999999999999</v>
      </c>
      <c r="J1712" s="31">
        <v>0.45748987899999999</v>
      </c>
      <c r="K1712" s="31">
        <v>0.13900000000000001</v>
      </c>
      <c r="L1712" s="29">
        <f t="shared" si="26"/>
        <v>2.2473867595818815</v>
      </c>
    </row>
    <row r="1713" spans="1:12" x14ac:dyDescent="0.2">
      <c r="A1713">
        <v>4373</v>
      </c>
      <c r="B1713" s="43">
        <v>65</v>
      </c>
      <c r="C1713" s="43">
        <v>65</v>
      </c>
      <c r="D1713" s="43">
        <v>40</v>
      </c>
      <c r="E1713" s="31">
        <v>0.61499999999999999</v>
      </c>
      <c r="F1713" s="31">
        <v>0.123</v>
      </c>
      <c r="G1713" s="31">
        <v>0.23100000000000001</v>
      </c>
      <c r="H1713" s="31">
        <v>0.4</v>
      </c>
      <c r="I1713" s="31">
        <v>0.215</v>
      </c>
      <c r="J1713" s="31">
        <v>0.63492063499999996</v>
      </c>
      <c r="K1713" s="31">
        <v>3.1E-2</v>
      </c>
      <c r="L1713" s="29">
        <f t="shared" si="26"/>
        <v>2.7296181630546958</v>
      </c>
    </row>
    <row r="1714" spans="1:12" x14ac:dyDescent="0.2">
      <c r="A1714">
        <v>3612</v>
      </c>
      <c r="B1714" s="43">
        <v>247</v>
      </c>
      <c r="C1714" s="43">
        <v>247</v>
      </c>
      <c r="D1714" s="43">
        <v>145</v>
      </c>
      <c r="E1714" s="31">
        <v>0.58699999999999997</v>
      </c>
      <c r="F1714" s="31">
        <v>0.17799999999999999</v>
      </c>
      <c r="G1714" s="31">
        <v>0.20599999999999999</v>
      </c>
      <c r="H1714" s="31">
        <v>0.32400000000000001</v>
      </c>
      <c r="I1714" s="31">
        <v>0.26300000000000001</v>
      </c>
      <c r="J1714" s="31">
        <v>0.60416666699999999</v>
      </c>
      <c r="K1714" s="31">
        <v>2.8000000000000001E-2</v>
      </c>
      <c r="L1714" s="29">
        <f t="shared" si="26"/>
        <v>2.6893004115226335</v>
      </c>
    </row>
    <row r="1715" spans="1:12" x14ac:dyDescent="0.2">
      <c r="A1715">
        <v>2714</v>
      </c>
      <c r="B1715" s="43">
        <v>136</v>
      </c>
      <c r="C1715" s="43">
        <v>136</v>
      </c>
      <c r="D1715" s="43">
        <v>71</v>
      </c>
      <c r="E1715" s="31">
        <v>0.52200000000000002</v>
      </c>
      <c r="F1715" s="31">
        <v>0.22800000000000001</v>
      </c>
      <c r="G1715" s="31">
        <v>0.24299999999999999</v>
      </c>
      <c r="H1715" s="31">
        <v>0.36</v>
      </c>
      <c r="I1715" s="31">
        <v>0.16200000000000001</v>
      </c>
      <c r="J1715" s="31">
        <v>0.52592592599999999</v>
      </c>
      <c r="K1715" s="31">
        <v>7.0000000000000001E-3</v>
      </c>
      <c r="L1715" s="29">
        <f t="shared" si="26"/>
        <v>2.4592145015105742</v>
      </c>
    </row>
    <row r="1716" spans="1:12" x14ac:dyDescent="0.2">
      <c r="A1716">
        <v>3179</v>
      </c>
      <c r="B1716" s="43">
        <v>469</v>
      </c>
      <c r="C1716" s="43">
        <v>469</v>
      </c>
      <c r="D1716" s="43">
        <v>325</v>
      </c>
      <c r="E1716" s="31">
        <v>0.69299999999999995</v>
      </c>
      <c r="F1716" s="31">
        <v>0.111</v>
      </c>
      <c r="G1716" s="31">
        <v>0.17499999999999999</v>
      </c>
      <c r="H1716" s="31">
        <v>0.40899999999999997</v>
      </c>
      <c r="I1716" s="31">
        <v>0.28399999999999997</v>
      </c>
      <c r="J1716" s="31">
        <v>0.70806100199999999</v>
      </c>
      <c r="K1716" s="31">
        <v>2.1000000000000001E-2</v>
      </c>
      <c r="L1716" s="29">
        <f t="shared" si="26"/>
        <v>2.8845760980592439</v>
      </c>
    </row>
    <row r="1717" spans="1:12" x14ac:dyDescent="0.2">
      <c r="A1717">
        <v>3600</v>
      </c>
      <c r="B1717" s="43">
        <v>414</v>
      </c>
      <c r="C1717" s="43">
        <v>414</v>
      </c>
      <c r="D1717" s="43">
        <v>249</v>
      </c>
      <c r="E1717" s="31">
        <v>0.60099999999999998</v>
      </c>
      <c r="F1717" s="31">
        <v>0.14000000000000001</v>
      </c>
      <c r="G1717" s="31">
        <v>0.152</v>
      </c>
      <c r="H1717" s="31">
        <v>0.372</v>
      </c>
      <c r="I1717" s="31">
        <v>0.22900000000000001</v>
      </c>
      <c r="J1717" s="31">
        <v>0.67297297300000003</v>
      </c>
      <c r="K1717" s="31">
        <v>0.106</v>
      </c>
      <c r="L1717" s="29">
        <f t="shared" si="26"/>
        <v>2.7695749440715884</v>
      </c>
    </row>
    <row r="1718" spans="1:12" x14ac:dyDescent="0.2">
      <c r="A1718">
        <v>4325</v>
      </c>
      <c r="B1718" s="43">
        <v>178</v>
      </c>
      <c r="C1718" s="43">
        <v>178</v>
      </c>
      <c r="D1718" s="43">
        <v>112</v>
      </c>
      <c r="E1718" s="31">
        <v>0.629</v>
      </c>
      <c r="F1718" s="31">
        <v>0.13500000000000001</v>
      </c>
      <c r="G1718" s="31">
        <v>0.23</v>
      </c>
      <c r="H1718" s="31">
        <v>0.309</v>
      </c>
      <c r="I1718" s="31">
        <v>0.32</v>
      </c>
      <c r="J1718" s="31">
        <v>0.63276836199999997</v>
      </c>
      <c r="K1718" s="31">
        <v>6.0000000000000001E-3</v>
      </c>
      <c r="L1718" s="29">
        <f t="shared" si="26"/>
        <v>2.8189134808853118</v>
      </c>
    </row>
    <row r="1719" spans="1:12" x14ac:dyDescent="0.2">
      <c r="A1719">
        <v>3296</v>
      </c>
      <c r="B1719" s="43">
        <v>223</v>
      </c>
      <c r="C1719" s="43">
        <v>223</v>
      </c>
      <c r="D1719" s="43">
        <v>162</v>
      </c>
      <c r="E1719" s="31">
        <v>0.72599999999999998</v>
      </c>
      <c r="F1719" s="31">
        <v>0.13</v>
      </c>
      <c r="G1719" s="31">
        <v>0.126</v>
      </c>
      <c r="H1719" s="31">
        <v>0.38600000000000001</v>
      </c>
      <c r="I1719" s="31">
        <v>0.34100000000000003</v>
      </c>
      <c r="J1719" s="31">
        <v>0.73972602700000001</v>
      </c>
      <c r="K1719" s="31">
        <v>1.7999999999999999E-2</v>
      </c>
      <c r="L1719" s="29">
        <f t="shared" si="26"/>
        <v>2.9572301425661913</v>
      </c>
    </row>
    <row r="1720" spans="1:12" x14ac:dyDescent="0.2">
      <c r="A1720">
        <v>1932</v>
      </c>
      <c r="B1720" s="43">
        <v>113</v>
      </c>
      <c r="C1720" s="43">
        <v>114</v>
      </c>
      <c r="D1720" s="43">
        <v>25</v>
      </c>
      <c r="E1720" s="31">
        <v>0.219</v>
      </c>
      <c r="F1720" s="31">
        <v>9.7000000000000003E-2</v>
      </c>
      <c r="G1720" s="31">
        <v>5.2999999999999999E-2</v>
      </c>
      <c r="H1720" s="31">
        <v>0.159</v>
      </c>
      <c r="I1720" s="31">
        <v>5.2999999999999999E-2</v>
      </c>
      <c r="J1720" s="31">
        <v>0.58536585399999996</v>
      </c>
      <c r="K1720" s="31">
        <v>0.63700000000000001</v>
      </c>
      <c r="L1720" s="29">
        <f t="shared" si="26"/>
        <v>2.4573002754820936</v>
      </c>
    </row>
    <row r="1721" spans="1:12" x14ac:dyDescent="0.2">
      <c r="A1721">
        <v>2405</v>
      </c>
      <c r="B1721" s="43">
        <v>35</v>
      </c>
      <c r="C1721" s="43">
        <v>35</v>
      </c>
      <c r="D1721" s="43">
        <v>16</v>
      </c>
      <c r="E1721" s="31">
        <v>0.45700000000000002</v>
      </c>
      <c r="F1721" s="31">
        <v>8.5999999999999993E-2</v>
      </c>
      <c r="G1721" s="31">
        <v>0.45700000000000002</v>
      </c>
      <c r="H1721" s="31">
        <v>0.314</v>
      </c>
      <c r="I1721" s="31">
        <v>0.14299999999999999</v>
      </c>
      <c r="J1721" s="31">
        <v>0.45714285700000001</v>
      </c>
      <c r="K1721" s="31">
        <v>0</v>
      </c>
      <c r="L1721" s="29">
        <f t="shared" si="26"/>
        <v>2.5139999999999998</v>
      </c>
    </row>
    <row r="1722" spans="1:12" x14ac:dyDescent="0.2">
      <c r="A1722">
        <v>4406</v>
      </c>
      <c r="B1722" s="43">
        <v>214</v>
      </c>
      <c r="C1722" s="43">
        <v>214</v>
      </c>
      <c r="D1722" s="43">
        <v>136</v>
      </c>
      <c r="E1722" s="31">
        <v>0.63600000000000001</v>
      </c>
      <c r="F1722" s="31">
        <v>0.16400000000000001</v>
      </c>
      <c r="G1722" s="31">
        <v>0.192</v>
      </c>
      <c r="H1722" s="31">
        <v>0.29899999999999999</v>
      </c>
      <c r="I1722" s="31">
        <v>0.33600000000000002</v>
      </c>
      <c r="J1722" s="31">
        <v>0.64150943400000005</v>
      </c>
      <c r="K1722" s="31">
        <v>8.9999999999999993E-3</v>
      </c>
      <c r="L1722" s="29">
        <f t="shared" si="26"/>
        <v>2.8143289606458124</v>
      </c>
    </row>
    <row r="1723" spans="1:12" x14ac:dyDescent="0.2">
      <c r="A1723">
        <v>3080</v>
      </c>
      <c r="B1723" s="43">
        <v>73</v>
      </c>
      <c r="C1723" s="43">
        <v>73</v>
      </c>
      <c r="D1723" s="43">
        <v>40</v>
      </c>
      <c r="E1723" s="31">
        <v>0.54800000000000004</v>
      </c>
      <c r="F1723" s="31">
        <v>0.151</v>
      </c>
      <c r="G1723" s="31">
        <v>0.30099999999999999</v>
      </c>
      <c r="H1723" s="31">
        <v>0.30099999999999999</v>
      </c>
      <c r="I1723" s="31">
        <v>0.247</v>
      </c>
      <c r="J1723" s="31">
        <v>0.54794520499999999</v>
      </c>
      <c r="K1723" s="31">
        <v>0</v>
      </c>
      <c r="L1723" s="29">
        <f t="shared" si="26"/>
        <v>2.6440000000000001</v>
      </c>
    </row>
    <row r="1724" spans="1:12" x14ac:dyDescent="0.2">
      <c r="A1724">
        <v>4405</v>
      </c>
      <c r="B1724" s="43">
        <v>141</v>
      </c>
      <c r="C1724" s="43">
        <v>141</v>
      </c>
      <c r="D1724" s="43">
        <v>93</v>
      </c>
      <c r="E1724" s="31">
        <v>0.66</v>
      </c>
      <c r="F1724" s="31">
        <v>0.128</v>
      </c>
      <c r="G1724" s="31">
        <v>0.21299999999999999</v>
      </c>
      <c r="H1724" s="31">
        <v>0.38300000000000001</v>
      </c>
      <c r="I1724" s="31">
        <v>0.27700000000000002</v>
      </c>
      <c r="J1724" s="31">
        <v>0.65957446799999997</v>
      </c>
      <c r="K1724" s="31">
        <v>0</v>
      </c>
      <c r="L1724" s="29">
        <f t="shared" si="26"/>
        <v>2.8109999999999999</v>
      </c>
    </row>
    <row r="1725" spans="1:12" x14ac:dyDescent="0.2">
      <c r="A1725">
        <v>3423</v>
      </c>
      <c r="B1725" s="43">
        <v>234</v>
      </c>
      <c r="C1725" s="43">
        <v>234</v>
      </c>
      <c r="D1725" s="43">
        <v>109</v>
      </c>
      <c r="E1725" s="31">
        <v>0.46600000000000003</v>
      </c>
      <c r="F1725" s="31">
        <v>0.184</v>
      </c>
      <c r="G1725" s="31">
        <v>0.188</v>
      </c>
      <c r="H1725" s="31">
        <v>0.29099999999999998</v>
      </c>
      <c r="I1725" s="31">
        <v>0.17499999999999999</v>
      </c>
      <c r="J1725" s="31">
        <v>0.55612244899999996</v>
      </c>
      <c r="K1725" s="31">
        <v>0.16200000000000001</v>
      </c>
      <c r="L1725" s="29">
        <f t="shared" si="26"/>
        <v>2.5453460620525061</v>
      </c>
    </row>
    <row r="1726" spans="1:12" x14ac:dyDescent="0.2">
      <c r="A1726">
        <v>4503</v>
      </c>
      <c r="B1726" s="43">
        <v>203</v>
      </c>
      <c r="C1726" s="43">
        <v>203</v>
      </c>
      <c r="D1726" s="43">
        <v>35</v>
      </c>
      <c r="E1726" s="31">
        <v>0.17199999999999999</v>
      </c>
      <c r="F1726" s="31">
        <v>0.57099999999999995</v>
      </c>
      <c r="G1726" s="31">
        <v>0.20699999999999999</v>
      </c>
      <c r="H1726" s="31">
        <v>0.13300000000000001</v>
      </c>
      <c r="I1726" s="31">
        <v>3.9E-2</v>
      </c>
      <c r="J1726" s="31">
        <v>0.18134715000000001</v>
      </c>
      <c r="K1726" s="31">
        <v>4.9000000000000002E-2</v>
      </c>
      <c r="L1726" s="29">
        <f t="shared" si="26"/>
        <v>1.6193480546792849</v>
      </c>
    </row>
    <row r="1727" spans="1:12" x14ac:dyDescent="0.2">
      <c r="A1727">
        <v>3733</v>
      </c>
      <c r="B1727" s="43">
        <v>103</v>
      </c>
      <c r="C1727" s="43">
        <v>103</v>
      </c>
      <c r="D1727" s="43">
        <v>65</v>
      </c>
      <c r="E1727" s="31">
        <v>0.63100000000000001</v>
      </c>
      <c r="F1727" s="31">
        <v>0.214</v>
      </c>
      <c r="G1727" s="31">
        <v>0.155</v>
      </c>
      <c r="H1727" s="31">
        <v>0.311</v>
      </c>
      <c r="I1727" s="31">
        <v>0.32</v>
      </c>
      <c r="J1727" s="31">
        <v>0.63106796099999996</v>
      </c>
      <c r="K1727" s="31">
        <v>0</v>
      </c>
      <c r="L1727" s="29">
        <f t="shared" si="26"/>
        <v>2.7370000000000001</v>
      </c>
    </row>
    <row r="1728" spans="1:12" x14ac:dyDescent="0.2">
      <c r="A1728">
        <v>4075</v>
      </c>
      <c r="B1728" s="43">
        <v>137</v>
      </c>
      <c r="C1728" s="43">
        <v>137</v>
      </c>
      <c r="D1728" s="43">
        <v>107</v>
      </c>
      <c r="E1728" s="31">
        <v>0.78100000000000003</v>
      </c>
      <c r="F1728" s="31">
        <v>7.2999999999999995E-2</v>
      </c>
      <c r="G1728" s="31">
        <v>0.14599999999999999</v>
      </c>
      <c r="H1728" s="31">
        <v>0.372</v>
      </c>
      <c r="I1728" s="31">
        <v>0.40899999999999997</v>
      </c>
      <c r="J1728" s="31">
        <v>0.78102189799999999</v>
      </c>
      <c r="K1728" s="31">
        <v>0</v>
      </c>
      <c r="L1728" s="29">
        <f t="shared" si="26"/>
        <v>3.117</v>
      </c>
    </row>
    <row r="1729" spans="1:12" x14ac:dyDescent="0.2">
      <c r="A1729">
        <v>2179</v>
      </c>
      <c r="B1729" s="43">
        <v>297</v>
      </c>
      <c r="C1729" s="43">
        <v>297</v>
      </c>
      <c r="D1729" s="43">
        <v>65</v>
      </c>
      <c r="E1729" s="31">
        <v>0.219</v>
      </c>
      <c r="F1729" s="31">
        <v>0.47499999999999998</v>
      </c>
      <c r="G1729" s="31">
        <v>0.19500000000000001</v>
      </c>
      <c r="H1729" s="31">
        <v>0.189</v>
      </c>
      <c r="I1729" s="31">
        <v>0.03</v>
      </c>
      <c r="J1729" s="31">
        <v>0.24621212100000001</v>
      </c>
      <c r="K1729" s="31">
        <v>0.111</v>
      </c>
      <c r="L1729" s="29">
        <f t="shared" si="26"/>
        <v>1.7457817772778403</v>
      </c>
    </row>
    <row r="1730" spans="1:12" x14ac:dyDescent="0.2">
      <c r="A1730">
        <v>2637</v>
      </c>
      <c r="B1730" s="43">
        <v>45</v>
      </c>
      <c r="C1730" s="43">
        <v>45</v>
      </c>
      <c r="D1730" s="43">
        <v>12</v>
      </c>
      <c r="E1730" s="31">
        <v>0.26700000000000002</v>
      </c>
      <c r="F1730" s="31">
        <v>0.44400000000000001</v>
      </c>
      <c r="G1730" s="31">
        <v>0.28899999999999998</v>
      </c>
      <c r="H1730" s="31">
        <v>0.2</v>
      </c>
      <c r="I1730" s="31">
        <v>6.7000000000000004E-2</v>
      </c>
      <c r="J1730" s="31">
        <v>0.26666666700000002</v>
      </c>
      <c r="K1730" s="31">
        <v>0</v>
      </c>
      <c r="L1730" s="29">
        <f t="shared" si="26"/>
        <v>1.8900000000000001</v>
      </c>
    </row>
    <row r="1731" spans="1:12" x14ac:dyDescent="0.2">
      <c r="A1731">
        <v>3902</v>
      </c>
      <c r="B1731" s="43">
        <v>251</v>
      </c>
      <c r="C1731" s="43">
        <v>251</v>
      </c>
      <c r="D1731" s="43">
        <v>93</v>
      </c>
      <c r="E1731" s="31">
        <v>0.371</v>
      </c>
      <c r="F1731" s="31">
        <v>0.31900000000000001</v>
      </c>
      <c r="G1731" s="31">
        <v>0.27100000000000002</v>
      </c>
      <c r="H1731" s="31">
        <v>0.223</v>
      </c>
      <c r="I1731" s="31">
        <v>0.14699999999999999</v>
      </c>
      <c r="J1731" s="31">
        <v>0.38589211600000001</v>
      </c>
      <c r="K1731" s="31">
        <v>0.04</v>
      </c>
      <c r="L1731" s="29">
        <f t="shared" ref="L1731:L1794" si="27">(F1731+2*G1731+3*H1731+4*I1731)/(1-K1731)</f>
        <v>2.2062499999999998</v>
      </c>
    </row>
    <row r="1732" spans="1:12" x14ac:dyDescent="0.2">
      <c r="A1732">
        <v>3424</v>
      </c>
      <c r="B1732" s="43">
        <v>62</v>
      </c>
      <c r="C1732" s="43">
        <v>62</v>
      </c>
      <c r="D1732" s="43">
        <v>21</v>
      </c>
      <c r="E1732" s="31">
        <v>0.33900000000000002</v>
      </c>
      <c r="F1732" s="31">
        <v>0.35499999999999998</v>
      </c>
      <c r="G1732" s="31">
        <v>0.30599999999999999</v>
      </c>
      <c r="H1732" s="31">
        <v>0.22600000000000001</v>
      </c>
      <c r="I1732" s="31">
        <v>0.113</v>
      </c>
      <c r="J1732" s="31">
        <v>0.33870967699999999</v>
      </c>
      <c r="K1732" s="31">
        <v>0</v>
      </c>
      <c r="L1732" s="29">
        <f t="shared" si="27"/>
        <v>2.097</v>
      </c>
    </row>
    <row r="1733" spans="1:12" x14ac:dyDescent="0.2">
      <c r="A1733">
        <v>2643</v>
      </c>
      <c r="B1733" s="43">
        <v>100</v>
      </c>
      <c r="C1733" s="43">
        <v>100</v>
      </c>
      <c r="D1733" s="43">
        <v>30</v>
      </c>
      <c r="E1733" s="31">
        <v>0.3</v>
      </c>
      <c r="F1733" s="31">
        <v>0.34</v>
      </c>
      <c r="G1733" s="31">
        <v>0.36</v>
      </c>
      <c r="H1733" s="31">
        <v>0.17</v>
      </c>
      <c r="I1733" s="31">
        <v>0.13</v>
      </c>
      <c r="J1733" s="31">
        <v>0.3</v>
      </c>
      <c r="K1733" s="31">
        <v>0</v>
      </c>
      <c r="L1733" s="29">
        <f t="shared" si="27"/>
        <v>2.09</v>
      </c>
    </row>
    <row r="1734" spans="1:12" x14ac:dyDescent="0.2">
      <c r="A1734">
        <v>3735</v>
      </c>
      <c r="B1734" s="43">
        <v>86</v>
      </c>
      <c r="C1734" s="43">
        <v>86</v>
      </c>
      <c r="D1734" s="43">
        <v>39</v>
      </c>
      <c r="E1734" s="31">
        <v>0.45300000000000001</v>
      </c>
      <c r="F1734" s="31">
        <v>0.23300000000000001</v>
      </c>
      <c r="G1734" s="31">
        <v>0.314</v>
      </c>
      <c r="H1734" s="31">
        <v>0.25600000000000001</v>
      </c>
      <c r="I1734" s="31">
        <v>0.19800000000000001</v>
      </c>
      <c r="J1734" s="31">
        <v>0.45348837199999997</v>
      </c>
      <c r="K1734" s="31">
        <v>0</v>
      </c>
      <c r="L1734" s="29">
        <f t="shared" si="27"/>
        <v>2.4210000000000003</v>
      </c>
    </row>
    <row r="1735" spans="1:12" x14ac:dyDescent="0.2">
      <c r="A1735">
        <v>2690</v>
      </c>
      <c r="B1735" s="43">
        <v>73</v>
      </c>
      <c r="C1735" s="43">
        <v>73</v>
      </c>
      <c r="D1735" s="43">
        <v>33</v>
      </c>
      <c r="E1735" s="31">
        <v>0.45200000000000001</v>
      </c>
      <c r="F1735" s="31">
        <v>0.23300000000000001</v>
      </c>
      <c r="G1735" s="31">
        <v>0.315</v>
      </c>
      <c r="H1735" s="31">
        <v>0.28799999999999998</v>
      </c>
      <c r="I1735" s="31">
        <v>0.16400000000000001</v>
      </c>
      <c r="J1735" s="31">
        <v>0.45205479500000001</v>
      </c>
      <c r="K1735" s="31">
        <v>0</v>
      </c>
      <c r="L1735" s="29">
        <f t="shared" si="27"/>
        <v>2.383</v>
      </c>
    </row>
    <row r="1736" spans="1:12" x14ac:dyDescent="0.2">
      <c r="A1736">
        <v>2610</v>
      </c>
      <c r="B1736" s="43">
        <v>45</v>
      </c>
      <c r="C1736" s="43">
        <v>45</v>
      </c>
      <c r="D1736" s="43">
        <v>22</v>
      </c>
      <c r="E1736" s="31">
        <v>0.48899999999999999</v>
      </c>
      <c r="F1736" s="31">
        <v>0.311</v>
      </c>
      <c r="G1736" s="31">
        <v>0.2</v>
      </c>
      <c r="H1736" s="31">
        <v>0.26700000000000002</v>
      </c>
      <c r="I1736" s="31">
        <v>0.222</v>
      </c>
      <c r="J1736" s="31">
        <v>0.48888888899999999</v>
      </c>
      <c r="K1736" s="31">
        <v>0</v>
      </c>
      <c r="L1736" s="29">
        <f t="shared" si="27"/>
        <v>2.4</v>
      </c>
    </row>
    <row r="1737" spans="1:12" x14ac:dyDescent="0.2">
      <c r="A1737">
        <v>3081</v>
      </c>
      <c r="B1737" s="43">
        <v>295</v>
      </c>
      <c r="C1737" s="43">
        <v>295</v>
      </c>
      <c r="D1737" s="43">
        <v>72</v>
      </c>
      <c r="E1737" s="31">
        <v>0.24399999999999999</v>
      </c>
      <c r="F1737" s="31">
        <v>0.502</v>
      </c>
      <c r="G1737" s="31">
        <v>0.20300000000000001</v>
      </c>
      <c r="H1737" s="31">
        <v>0.193</v>
      </c>
      <c r="I1737" s="31">
        <v>5.0999999999999997E-2</v>
      </c>
      <c r="J1737" s="31">
        <v>0.257142857</v>
      </c>
      <c r="K1737" s="31">
        <v>5.0999999999999997E-2</v>
      </c>
      <c r="L1737" s="29">
        <f t="shared" si="27"/>
        <v>1.7818756585879876</v>
      </c>
    </row>
    <row r="1738" spans="1:12" x14ac:dyDescent="0.2">
      <c r="A1738">
        <v>3543</v>
      </c>
      <c r="B1738" s="43">
        <v>230</v>
      </c>
      <c r="C1738" s="43">
        <v>230</v>
      </c>
      <c r="D1738" s="43">
        <v>125</v>
      </c>
      <c r="E1738" s="31">
        <v>0.54300000000000004</v>
      </c>
      <c r="F1738" s="31">
        <v>0.222</v>
      </c>
      <c r="G1738" s="31">
        <v>0.23</v>
      </c>
      <c r="H1738" s="31">
        <v>0.33900000000000002</v>
      </c>
      <c r="I1738" s="31">
        <v>0.20399999999999999</v>
      </c>
      <c r="J1738" s="31">
        <v>0.54585152800000003</v>
      </c>
      <c r="K1738" s="31">
        <v>4.0000000000000001E-3</v>
      </c>
      <c r="L1738" s="29">
        <f t="shared" si="27"/>
        <v>2.525100401606426</v>
      </c>
    </row>
    <row r="1739" spans="1:12" x14ac:dyDescent="0.2">
      <c r="A1739">
        <v>3017</v>
      </c>
      <c r="B1739" s="43">
        <v>75</v>
      </c>
      <c r="C1739" s="43">
        <v>75</v>
      </c>
      <c r="D1739" s="43">
        <v>41</v>
      </c>
      <c r="E1739" s="31">
        <v>0.54700000000000004</v>
      </c>
      <c r="F1739" s="31">
        <v>0.187</v>
      </c>
      <c r="G1739" s="31">
        <v>0.253</v>
      </c>
      <c r="H1739" s="31">
        <v>0.33300000000000002</v>
      </c>
      <c r="I1739" s="31">
        <v>0.21299999999999999</v>
      </c>
      <c r="J1739" s="31">
        <v>0.55405405399999996</v>
      </c>
      <c r="K1739" s="31">
        <v>1.2999999999999999E-2</v>
      </c>
      <c r="L1739" s="29">
        <f t="shared" si="27"/>
        <v>2.5775075987841944</v>
      </c>
    </row>
    <row r="1740" spans="1:12" x14ac:dyDescent="0.2">
      <c r="A1740">
        <v>3932</v>
      </c>
      <c r="B1740" s="43">
        <v>24</v>
      </c>
      <c r="C1740" s="43">
        <v>24</v>
      </c>
      <c r="D1740" s="43">
        <v>12</v>
      </c>
      <c r="E1740" s="31">
        <v>0.5</v>
      </c>
      <c r="F1740" s="31">
        <v>0.125</v>
      </c>
      <c r="G1740" s="31">
        <v>0.25</v>
      </c>
      <c r="H1740" s="31">
        <v>0.33300000000000002</v>
      </c>
      <c r="I1740" s="31">
        <v>0.16700000000000001</v>
      </c>
      <c r="J1740" s="31">
        <v>0.571428571</v>
      </c>
      <c r="K1740" s="31">
        <v>0.125</v>
      </c>
      <c r="L1740" s="29">
        <f t="shared" si="27"/>
        <v>2.6194285714285717</v>
      </c>
    </row>
    <row r="1741" spans="1:12" x14ac:dyDescent="0.2">
      <c r="A1741">
        <v>2318</v>
      </c>
      <c r="B1741" s="43">
        <v>61</v>
      </c>
      <c r="C1741" s="43">
        <v>61</v>
      </c>
      <c r="D1741" s="43">
        <v>28</v>
      </c>
      <c r="E1741" s="31">
        <v>0.45900000000000002</v>
      </c>
      <c r="F1741" s="31">
        <v>0.29499999999999998</v>
      </c>
      <c r="G1741" s="31">
        <v>0.246</v>
      </c>
      <c r="H1741" s="31">
        <v>0.36099999999999999</v>
      </c>
      <c r="I1741" s="31">
        <v>9.8000000000000004E-2</v>
      </c>
      <c r="J1741" s="31">
        <v>0.45901639300000002</v>
      </c>
      <c r="K1741" s="31">
        <v>0</v>
      </c>
      <c r="L1741" s="29">
        <f t="shared" si="27"/>
        <v>2.262</v>
      </c>
    </row>
    <row r="1742" spans="1:12" x14ac:dyDescent="0.2">
      <c r="A1742">
        <v>3734</v>
      </c>
      <c r="B1742" s="43">
        <v>68</v>
      </c>
      <c r="C1742" s="43">
        <v>68</v>
      </c>
      <c r="D1742" s="43">
        <v>16</v>
      </c>
      <c r="E1742" s="31">
        <v>0.23499999999999999</v>
      </c>
      <c r="F1742" s="31">
        <v>0.45600000000000002</v>
      </c>
      <c r="G1742" s="31">
        <v>0.309</v>
      </c>
      <c r="H1742" s="31">
        <v>0.221</v>
      </c>
      <c r="I1742" s="31">
        <v>1.4999999999999999E-2</v>
      </c>
      <c r="J1742" s="31">
        <v>0.235294118</v>
      </c>
      <c r="K1742" s="31">
        <v>0</v>
      </c>
      <c r="L1742" s="29">
        <f t="shared" si="27"/>
        <v>1.7970000000000002</v>
      </c>
    </row>
    <row r="1743" spans="1:12" x14ac:dyDescent="0.2">
      <c r="A1743">
        <v>3146</v>
      </c>
      <c r="B1743" s="43">
        <v>307</v>
      </c>
      <c r="C1743" s="43">
        <v>307</v>
      </c>
      <c r="D1743" s="43">
        <v>85</v>
      </c>
      <c r="E1743" s="31">
        <v>0.27700000000000002</v>
      </c>
      <c r="F1743" s="31">
        <v>0.495</v>
      </c>
      <c r="G1743" s="31">
        <v>0.221</v>
      </c>
      <c r="H1743" s="31">
        <v>0.215</v>
      </c>
      <c r="I1743" s="31">
        <v>6.2E-2</v>
      </c>
      <c r="J1743" s="31">
        <v>0.27868852500000002</v>
      </c>
      <c r="K1743" s="31">
        <v>7.0000000000000001E-3</v>
      </c>
      <c r="L1743" s="29">
        <f t="shared" si="27"/>
        <v>1.8429003021148036</v>
      </c>
    </row>
    <row r="1744" spans="1:12" x14ac:dyDescent="0.2">
      <c r="A1744">
        <v>2723</v>
      </c>
      <c r="B1744" s="43">
        <v>103</v>
      </c>
      <c r="C1744" s="43">
        <v>103</v>
      </c>
      <c r="D1744" s="43">
        <v>42</v>
      </c>
      <c r="E1744" s="31">
        <v>0.40799999999999997</v>
      </c>
      <c r="F1744" s="31">
        <v>0.36899999999999999</v>
      </c>
      <c r="G1744" s="31">
        <v>0.214</v>
      </c>
      <c r="H1744" s="31">
        <v>0.34</v>
      </c>
      <c r="I1744" s="31">
        <v>6.8000000000000005E-2</v>
      </c>
      <c r="J1744" s="31">
        <v>0.41176470599999998</v>
      </c>
      <c r="K1744" s="31">
        <v>0.01</v>
      </c>
      <c r="L1744" s="29">
        <f t="shared" si="27"/>
        <v>2.11010101010101</v>
      </c>
    </row>
    <row r="1745" spans="1:12" x14ac:dyDescent="0.2">
      <c r="A1745">
        <v>5342</v>
      </c>
      <c r="B1745" s="43">
        <v>71</v>
      </c>
      <c r="C1745" s="43">
        <v>71</v>
      </c>
      <c r="D1745" s="43">
        <v>13</v>
      </c>
      <c r="E1745" s="31">
        <v>0.183</v>
      </c>
      <c r="F1745" s="31">
        <v>0.22500000000000001</v>
      </c>
      <c r="G1745" s="31">
        <v>9.9000000000000005E-2</v>
      </c>
      <c r="H1745" s="31">
        <v>0.155</v>
      </c>
      <c r="I1745" s="31">
        <v>2.8000000000000001E-2</v>
      </c>
      <c r="J1745" s="31">
        <v>0.36111111099999998</v>
      </c>
      <c r="K1745" s="31">
        <v>0.49299999999999999</v>
      </c>
      <c r="L1745" s="29">
        <f t="shared" si="27"/>
        <v>1.9723865877712032</v>
      </c>
    </row>
    <row r="1746" spans="1:12" x14ac:dyDescent="0.2">
      <c r="A1746">
        <v>2644</v>
      </c>
      <c r="B1746" s="43">
        <v>100</v>
      </c>
      <c r="C1746" s="43">
        <v>100</v>
      </c>
      <c r="D1746" s="43">
        <v>23</v>
      </c>
      <c r="E1746" s="31">
        <v>0.23</v>
      </c>
      <c r="F1746" s="31">
        <v>0.37</v>
      </c>
      <c r="G1746" s="31">
        <v>0.39</v>
      </c>
      <c r="H1746" s="31">
        <v>0.19</v>
      </c>
      <c r="I1746" s="31">
        <v>0.04</v>
      </c>
      <c r="J1746" s="31">
        <v>0.23232323199999999</v>
      </c>
      <c r="K1746" s="31">
        <v>0.01</v>
      </c>
      <c r="L1746" s="29">
        <f t="shared" si="27"/>
        <v>1.898989898989899</v>
      </c>
    </row>
    <row r="1747" spans="1:12" x14ac:dyDescent="0.2">
      <c r="A1747">
        <v>4410</v>
      </c>
      <c r="B1747" s="43">
        <v>136</v>
      </c>
      <c r="C1747" s="43">
        <v>136</v>
      </c>
      <c r="D1747" s="43">
        <v>44</v>
      </c>
      <c r="E1747" s="31">
        <v>0.32400000000000001</v>
      </c>
      <c r="F1747" s="31">
        <v>0.40400000000000003</v>
      </c>
      <c r="G1747" s="31">
        <v>0.27200000000000002</v>
      </c>
      <c r="H1747" s="31">
        <v>0.20599999999999999</v>
      </c>
      <c r="I1747" s="31">
        <v>0.11799999999999999</v>
      </c>
      <c r="J1747" s="31">
        <v>0.32352941200000002</v>
      </c>
      <c r="K1747" s="31">
        <v>0</v>
      </c>
      <c r="L1747" s="29">
        <f t="shared" si="27"/>
        <v>2.0380000000000003</v>
      </c>
    </row>
    <row r="1748" spans="1:12" x14ac:dyDescent="0.2">
      <c r="A1748">
        <v>4034</v>
      </c>
      <c r="B1748" s="43">
        <v>63</v>
      </c>
      <c r="C1748" s="43">
        <v>63</v>
      </c>
      <c r="D1748" s="43">
        <v>33</v>
      </c>
      <c r="E1748" s="31">
        <v>0.52400000000000002</v>
      </c>
      <c r="F1748" s="31">
        <v>0.222</v>
      </c>
      <c r="G1748" s="31">
        <v>0.254</v>
      </c>
      <c r="H1748" s="31">
        <v>0.34899999999999998</v>
      </c>
      <c r="I1748" s="31">
        <v>0.17499999999999999</v>
      </c>
      <c r="J1748" s="31">
        <v>0.52380952400000003</v>
      </c>
      <c r="K1748" s="31">
        <v>0</v>
      </c>
      <c r="L1748" s="29">
        <f t="shared" si="27"/>
        <v>2.4769999999999999</v>
      </c>
    </row>
    <row r="1749" spans="1:12" x14ac:dyDescent="0.2">
      <c r="A1749">
        <v>2964</v>
      </c>
      <c r="B1749" s="43">
        <v>101</v>
      </c>
      <c r="C1749" s="43">
        <v>101</v>
      </c>
      <c r="D1749" s="43">
        <v>58</v>
      </c>
      <c r="E1749" s="31">
        <v>0.57399999999999995</v>
      </c>
      <c r="F1749" s="31">
        <v>0.19800000000000001</v>
      </c>
      <c r="G1749" s="31">
        <v>0.22800000000000001</v>
      </c>
      <c r="H1749" s="31">
        <v>0.34699999999999998</v>
      </c>
      <c r="I1749" s="31">
        <v>0.22800000000000001</v>
      </c>
      <c r="J1749" s="31">
        <v>0.57425742599999996</v>
      </c>
      <c r="K1749" s="31">
        <v>0</v>
      </c>
      <c r="L1749" s="29">
        <f t="shared" si="27"/>
        <v>2.6069999999999998</v>
      </c>
    </row>
    <row r="1750" spans="1:12" x14ac:dyDescent="0.2">
      <c r="A1750">
        <v>3016</v>
      </c>
      <c r="B1750" s="43">
        <v>116</v>
      </c>
      <c r="C1750" s="43">
        <v>116</v>
      </c>
      <c r="D1750" s="43">
        <v>53</v>
      </c>
      <c r="E1750" s="31">
        <v>0.45700000000000002</v>
      </c>
      <c r="F1750" s="31">
        <v>0.31900000000000001</v>
      </c>
      <c r="G1750" s="31">
        <v>0.20699999999999999</v>
      </c>
      <c r="H1750" s="31">
        <v>0.32800000000000001</v>
      </c>
      <c r="I1750" s="31">
        <v>0.129</v>
      </c>
      <c r="J1750" s="31">
        <v>0.46491228099999998</v>
      </c>
      <c r="K1750" s="31">
        <v>1.7000000000000001E-2</v>
      </c>
      <c r="L1750" s="29">
        <f t="shared" si="27"/>
        <v>2.2716174974567651</v>
      </c>
    </row>
    <row r="1751" spans="1:12" x14ac:dyDescent="0.2">
      <c r="A1751">
        <v>4504</v>
      </c>
      <c r="B1751" s="43">
        <v>433</v>
      </c>
      <c r="C1751" s="43">
        <v>433</v>
      </c>
      <c r="D1751" s="43">
        <v>214</v>
      </c>
      <c r="E1751" s="31">
        <v>0.49399999999999999</v>
      </c>
      <c r="F1751" s="31">
        <v>0.17100000000000001</v>
      </c>
      <c r="G1751" s="31">
        <v>0.19900000000000001</v>
      </c>
      <c r="H1751" s="31">
        <v>0.314</v>
      </c>
      <c r="I1751" s="31">
        <v>0.18</v>
      </c>
      <c r="J1751" s="31">
        <v>0.57219251299999996</v>
      </c>
      <c r="K1751" s="31">
        <v>0.13600000000000001</v>
      </c>
      <c r="L1751" s="29">
        <f t="shared" si="27"/>
        <v>2.5821759259259256</v>
      </c>
    </row>
    <row r="1752" spans="1:12" x14ac:dyDescent="0.2">
      <c r="A1752">
        <v>4591</v>
      </c>
      <c r="B1752" s="43">
        <v>274</v>
      </c>
      <c r="C1752" s="43">
        <v>274</v>
      </c>
      <c r="D1752" s="43">
        <v>157</v>
      </c>
      <c r="E1752" s="31">
        <v>0.57299999999999995</v>
      </c>
      <c r="F1752" s="31">
        <v>0.24099999999999999</v>
      </c>
      <c r="G1752" s="31">
        <v>0.17899999999999999</v>
      </c>
      <c r="H1752" s="31">
        <v>0.33900000000000002</v>
      </c>
      <c r="I1752" s="31">
        <v>0.23400000000000001</v>
      </c>
      <c r="J1752" s="31">
        <v>0.577205882</v>
      </c>
      <c r="K1752" s="31">
        <v>7.0000000000000001E-3</v>
      </c>
      <c r="L1752" s="29">
        <f t="shared" si="27"/>
        <v>2.569989929506546</v>
      </c>
    </row>
    <row r="1753" spans="1:12" x14ac:dyDescent="0.2">
      <c r="A1753">
        <v>3556</v>
      </c>
      <c r="B1753" s="43">
        <v>39</v>
      </c>
      <c r="C1753" s="43">
        <v>39</v>
      </c>
      <c r="D1753" s="43">
        <v>19</v>
      </c>
      <c r="E1753" s="31">
        <v>0.48699999999999999</v>
      </c>
      <c r="F1753" s="31">
        <v>0.17899999999999999</v>
      </c>
      <c r="G1753" s="31">
        <v>0.20499999999999999</v>
      </c>
      <c r="H1753" s="31">
        <v>0.35899999999999999</v>
      </c>
      <c r="I1753" s="31">
        <v>0.128</v>
      </c>
      <c r="J1753" s="31">
        <v>0.55882352899999999</v>
      </c>
      <c r="K1753" s="31">
        <v>0.128</v>
      </c>
      <c r="L1753" s="29">
        <f t="shared" si="27"/>
        <v>2.4977064220183487</v>
      </c>
    </row>
    <row r="1754" spans="1:12" x14ac:dyDescent="0.2">
      <c r="A1754">
        <v>5271</v>
      </c>
      <c r="B1754" s="43">
        <v>108</v>
      </c>
      <c r="C1754" s="43">
        <v>108</v>
      </c>
      <c r="D1754" s="43">
        <v>77</v>
      </c>
      <c r="E1754" s="31">
        <v>0.71299999999999997</v>
      </c>
      <c r="F1754" s="31">
        <v>0.111</v>
      </c>
      <c r="G1754" s="31">
        <v>0.16700000000000001</v>
      </c>
      <c r="H1754" s="31">
        <v>0.38900000000000001</v>
      </c>
      <c r="I1754" s="31">
        <v>0.32400000000000001</v>
      </c>
      <c r="J1754" s="31">
        <v>0.71962616800000001</v>
      </c>
      <c r="K1754" s="31">
        <v>8.9999999999999993E-3</v>
      </c>
      <c r="L1754" s="29">
        <f t="shared" si="27"/>
        <v>2.9344096871846626</v>
      </c>
    </row>
    <row r="1755" spans="1:12" x14ac:dyDescent="0.2">
      <c r="A1755">
        <v>1689</v>
      </c>
      <c r="B1755" s="43">
        <v>159</v>
      </c>
      <c r="C1755" s="43">
        <v>159</v>
      </c>
      <c r="D1755" s="43">
        <v>113</v>
      </c>
      <c r="E1755" s="31">
        <v>0.71099999999999997</v>
      </c>
      <c r="F1755" s="31">
        <v>0.126</v>
      </c>
      <c r="G1755" s="31">
        <v>0.157</v>
      </c>
      <c r="H1755" s="31">
        <v>0.434</v>
      </c>
      <c r="I1755" s="31">
        <v>0.27700000000000002</v>
      </c>
      <c r="J1755" s="31">
        <v>0.71518987300000003</v>
      </c>
      <c r="K1755" s="31">
        <v>6.0000000000000001E-3</v>
      </c>
      <c r="L1755" s="29">
        <f t="shared" si="27"/>
        <v>2.8672032193158956</v>
      </c>
    </row>
    <row r="1756" spans="1:12" x14ac:dyDescent="0.2">
      <c r="A1756">
        <v>5149</v>
      </c>
      <c r="B1756" s="43">
        <v>85</v>
      </c>
      <c r="C1756" s="43">
        <v>85</v>
      </c>
      <c r="D1756" s="43">
        <v>26</v>
      </c>
      <c r="E1756" s="31">
        <v>0.30599999999999999</v>
      </c>
      <c r="F1756" s="31">
        <v>0.29399999999999998</v>
      </c>
      <c r="G1756" s="31">
        <v>0.16500000000000001</v>
      </c>
      <c r="H1756" s="31">
        <v>0.29399999999999998</v>
      </c>
      <c r="I1756" s="31">
        <v>1.2E-2</v>
      </c>
      <c r="J1756" s="31">
        <v>0.4</v>
      </c>
      <c r="K1756" s="31">
        <v>0.23499999999999999</v>
      </c>
      <c r="L1756" s="29">
        <f t="shared" si="27"/>
        <v>2.0313725490196077</v>
      </c>
    </row>
    <row r="1757" spans="1:12" x14ac:dyDescent="0.2">
      <c r="A1757">
        <v>2828</v>
      </c>
      <c r="B1757" s="43">
        <v>113</v>
      </c>
      <c r="C1757" s="43">
        <v>113</v>
      </c>
      <c r="D1757" s="43">
        <v>34</v>
      </c>
      <c r="E1757" s="31">
        <v>0.30099999999999999</v>
      </c>
      <c r="F1757" s="31">
        <v>0.36299999999999999</v>
      </c>
      <c r="G1757" s="31">
        <v>0.31900000000000001</v>
      </c>
      <c r="H1757" s="31">
        <v>0.21199999999999999</v>
      </c>
      <c r="I1757" s="31">
        <v>8.7999999999999995E-2</v>
      </c>
      <c r="J1757" s="31">
        <v>0.30630630599999997</v>
      </c>
      <c r="K1757" s="31">
        <v>1.7999999999999999E-2</v>
      </c>
      <c r="L1757" s="29">
        <f t="shared" si="27"/>
        <v>2.0254582484725052</v>
      </c>
    </row>
    <row r="1758" spans="1:12" x14ac:dyDescent="0.2">
      <c r="A1758">
        <v>3565</v>
      </c>
      <c r="B1758" s="43">
        <v>52</v>
      </c>
      <c r="C1758" s="43">
        <v>52</v>
      </c>
      <c r="D1758" s="43">
        <v>18</v>
      </c>
      <c r="E1758" s="31">
        <v>0.34599999999999997</v>
      </c>
      <c r="F1758" s="31">
        <v>0.34599999999999997</v>
      </c>
      <c r="G1758" s="31">
        <v>0.308</v>
      </c>
      <c r="H1758" s="31">
        <v>0.308</v>
      </c>
      <c r="I1758" s="31">
        <v>3.7999999999999999E-2</v>
      </c>
      <c r="J1758" s="31">
        <v>0.34615384599999999</v>
      </c>
      <c r="K1758" s="31">
        <v>0</v>
      </c>
      <c r="L1758" s="29">
        <f t="shared" si="27"/>
        <v>2.0379999999999998</v>
      </c>
    </row>
    <row r="1759" spans="1:12" x14ac:dyDescent="0.2">
      <c r="A1759">
        <v>4468</v>
      </c>
      <c r="B1759" s="43">
        <v>101</v>
      </c>
      <c r="C1759" s="43">
        <v>101</v>
      </c>
      <c r="D1759" s="43">
        <v>63</v>
      </c>
      <c r="E1759" s="31">
        <v>0.624</v>
      </c>
      <c r="F1759" s="31">
        <v>0.13900000000000001</v>
      </c>
      <c r="G1759" s="31">
        <v>0.22800000000000001</v>
      </c>
      <c r="H1759" s="31">
        <v>0.35599999999999998</v>
      </c>
      <c r="I1759" s="31">
        <v>0.26700000000000002</v>
      </c>
      <c r="J1759" s="31">
        <v>0.63</v>
      </c>
      <c r="K1759" s="31">
        <v>0.01</v>
      </c>
      <c r="L1759" s="29">
        <f t="shared" si="27"/>
        <v>2.7585858585858585</v>
      </c>
    </row>
    <row r="1760" spans="1:12" x14ac:dyDescent="0.2">
      <c r="A1760">
        <v>1822</v>
      </c>
      <c r="B1760" s="43">
        <v>15</v>
      </c>
      <c r="C1760" s="43">
        <v>15</v>
      </c>
      <c r="D1760" s="43">
        <v>6</v>
      </c>
      <c r="E1760" s="31">
        <v>0.4</v>
      </c>
      <c r="F1760" s="31">
        <v>6.7000000000000004E-2</v>
      </c>
      <c r="G1760" s="31">
        <v>0.2</v>
      </c>
      <c r="H1760" s="31">
        <v>0.2</v>
      </c>
      <c r="I1760" s="31">
        <v>0.2</v>
      </c>
      <c r="J1760" s="31">
        <v>0.6</v>
      </c>
      <c r="K1760" s="31">
        <v>0.33300000000000002</v>
      </c>
      <c r="L1760" s="29">
        <f t="shared" si="27"/>
        <v>2.7991004497751124</v>
      </c>
    </row>
    <row r="1761" spans="1:12" x14ac:dyDescent="0.2">
      <c r="A1761">
        <v>3667</v>
      </c>
      <c r="B1761" s="43">
        <v>137</v>
      </c>
      <c r="C1761" s="43">
        <v>137</v>
      </c>
      <c r="D1761" s="43">
        <v>95</v>
      </c>
      <c r="E1761" s="31">
        <v>0.69299999999999995</v>
      </c>
      <c r="F1761" s="31">
        <v>0.10199999999999999</v>
      </c>
      <c r="G1761" s="31">
        <v>0.161</v>
      </c>
      <c r="H1761" s="31">
        <v>0.41599999999999998</v>
      </c>
      <c r="I1761" s="31">
        <v>0.27700000000000002</v>
      </c>
      <c r="J1761" s="31">
        <v>0.72519084</v>
      </c>
      <c r="K1761" s="31">
        <v>4.3999999999999997E-2</v>
      </c>
      <c r="L1761" s="29">
        <f t="shared" si="27"/>
        <v>2.9079497907949796</v>
      </c>
    </row>
    <row r="1762" spans="1:12" x14ac:dyDescent="0.2">
      <c r="A1762">
        <v>1938</v>
      </c>
      <c r="B1762" s="43">
        <v>12</v>
      </c>
      <c r="C1762" s="43">
        <v>12</v>
      </c>
      <c r="D1762" s="43">
        <v>6</v>
      </c>
      <c r="E1762" s="31">
        <v>0.5</v>
      </c>
      <c r="F1762" s="31">
        <v>0.33300000000000002</v>
      </c>
      <c r="G1762" s="31">
        <v>0</v>
      </c>
      <c r="H1762" s="31">
        <v>0.41699999999999998</v>
      </c>
      <c r="I1762" s="31">
        <v>8.3000000000000004E-2</v>
      </c>
      <c r="J1762" s="31">
        <v>0.6</v>
      </c>
      <c r="K1762" s="31">
        <v>0.16700000000000001</v>
      </c>
      <c r="L1762" s="29">
        <f t="shared" si="27"/>
        <v>2.3001200480192079</v>
      </c>
    </row>
    <row r="1763" spans="1:12" x14ac:dyDescent="0.2">
      <c r="A1763">
        <v>2419</v>
      </c>
      <c r="B1763" s="43">
        <v>120</v>
      </c>
      <c r="C1763" s="43">
        <v>120</v>
      </c>
      <c r="D1763" s="43">
        <v>63</v>
      </c>
      <c r="E1763" s="31">
        <v>0.52500000000000002</v>
      </c>
      <c r="F1763" s="31">
        <v>0.1</v>
      </c>
      <c r="G1763" s="31">
        <v>7.4999999999999997E-2</v>
      </c>
      <c r="H1763" s="31">
        <v>0.25</v>
      </c>
      <c r="I1763" s="31">
        <v>0.27500000000000002</v>
      </c>
      <c r="J1763" s="31">
        <v>0.75</v>
      </c>
      <c r="K1763" s="31">
        <v>0.3</v>
      </c>
      <c r="L1763" s="29">
        <f t="shared" si="27"/>
        <v>3.0000000000000004</v>
      </c>
    </row>
    <row r="1764" spans="1:12" x14ac:dyDescent="0.2">
      <c r="A1764">
        <v>5496</v>
      </c>
      <c r="B1764" s="43">
        <v>22</v>
      </c>
      <c r="C1764" s="43">
        <v>22</v>
      </c>
      <c r="D1764" s="43">
        <v>3</v>
      </c>
      <c r="E1764" s="31">
        <v>0.13600000000000001</v>
      </c>
      <c r="F1764" s="31">
        <v>0.54500000000000004</v>
      </c>
      <c r="G1764" s="31">
        <v>0.318</v>
      </c>
      <c r="H1764" s="31">
        <v>0.13600000000000001</v>
      </c>
      <c r="I1764" s="31">
        <v>0</v>
      </c>
      <c r="J1764" s="31">
        <v>0.13636363600000001</v>
      </c>
      <c r="K1764" s="31">
        <v>0</v>
      </c>
      <c r="L1764" s="29">
        <f t="shared" si="27"/>
        <v>1.589</v>
      </c>
    </row>
    <row r="1765" spans="1:12" x14ac:dyDescent="0.2">
      <c r="A1765">
        <v>2893</v>
      </c>
      <c r="B1765" s="43">
        <v>91</v>
      </c>
      <c r="C1765" s="43">
        <v>91</v>
      </c>
      <c r="D1765" s="43">
        <v>40</v>
      </c>
      <c r="E1765" s="31">
        <v>0.44</v>
      </c>
      <c r="F1765" s="31">
        <v>0.23100000000000001</v>
      </c>
      <c r="G1765" s="31">
        <v>0.308</v>
      </c>
      <c r="H1765" s="31">
        <v>0.33</v>
      </c>
      <c r="I1765" s="31">
        <v>0.11</v>
      </c>
      <c r="J1765" s="31">
        <v>0.44943820200000001</v>
      </c>
      <c r="K1765" s="31">
        <v>2.1999999999999999E-2</v>
      </c>
      <c r="L1765" s="29">
        <f t="shared" si="27"/>
        <v>2.3282208588957056</v>
      </c>
    </row>
    <row r="1766" spans="1:12" x14ac:dyDescent="0.2">
      <c r="A1766">
        <v>3467</v>
      </c>
      <c r="B1766" s="43">
        <v>35</v>
      </c>
      <c r="C1766" s="43">
        <v>35</v>
      </c>
      <c r="D1766" s="43">
        <v>17</v>
      </c>
      <c r="E1766" s="31">
        <v>0.48599999999999999</v>
      </c>
      <c r="F1766" s="31">
        <v>0.25700000000000001</v>
      </c>
      <c r="G1766" s="31">
        <v>0.114</v>
      </c>
      <c r="H1766" s="31">
        <v>0.42899999999999999</v>
      </c>
      <c r="I1766" s="31">
        <v>5.7000000000000002E-2</v>
      </c>
      <c r="J1766" s="31">
        <v>0.56666666700000001</v>
      </c>
      <c r="K1766" s="31">
        <v>0.14299999999999999</v>
      </c>
      <c r="L1766" s="29">
        <f t="shared" si="27"/>
        <v>2.3337222870478409</v>
      </c>
    </row>
    <row r="1767" spans="1:12" x14ac:dyDescent="0.2">
      <c r="A1767">
        <v>3152</v>
      </c>
      <c r="B1767" s="43">
        <v>78</v>
      </c>
      <c r="C1767" s="43">
        <v>78</v>
      </c>
      <c r="D1767" s="43">
        <v>11</v>
      </c>
      <c r="E1767" s="31">
        <v>0.14099999999999999</v>
      </c>
      <c r="F1767" s="31">
        <v>0.61499999999999999</v>
      </c>
      <c r="G1767" s="31">
        <v>0.24399999999999999</v>
      </c>
      <c r="H1767" s="31">
        <v>0.128</v>
      </c>
      <c r="I1767" s="31">
        <v>1.2999999999999999E-2</v>
      </c>
      <c r="J1767" s="31">
        <v>0.14102564100000001</v>
      </c>
      <c r="K1767" s="31">
        <v>0</v>
      </c>
      <c r="L1767" s="29">
        <f t="shared" si="27"/>
        <v>1.5390000000000001</v>
      </c>
    </row>
    <row r="1768" spans="1:12" x14ac:dyDescent="0.2">
      <c r="A1768">
        <v>4222</v>
      </c>
      <c r="E1768" s="31">
        <v>0.185</v>
      </c>
      <c r="F1768" s="31">
        <v>0.53700000000000003</v>
      </c>
      <c r="G1768" s="31">
        <v>0.27800000000000002</v>
      </c>
      <c r="H1768" s="31">
        <v>0.185</v>
      </c>
      <c r="I1768" s="31">
        <v>0</v>
      </c>
      <c r="J1768" s="31">
        <v>0.185185185</v>
      </c>
      <c r="K1768" s="31">
        <v>0</v>
      </c>
      <c r="L1768" s="29">
        <f t="shared" si="27"/>
        <v>1.6479999999999999</v>
      </c>
    </row>
    <row r="1769" spans="1:12" x14ac:dyDescent="0.2">
      <c r="A1769">
        <v>4490</v>
      </c>
      <c r="B1769" s="43">
        <v>80</v>
      </c>
      <c r="C1769" s="43">
        <v>80</v>
      </c>
      <c r="D1769" s="43">
        <v>13</v>
      </c>
      <c r="E1769" s="31">
        <v>0.16300000000000001</v>
      </c>
      <c r="F1769" s="31">
        <v>0.58799999999999997</v>
      </c>
      <c r="G1769" s="31">
        <v>0.23799999999999999</v>
      </c>
      <c r="H1769" s="31">
        <v>0.16300000000000001</v>
      </c>
      <c r="I1769" s="31">
        <v>0</v>
      </c>
      <c r="J1769" s="31">
        <v>0.164556962</v>
      </c>
      <c r="K1769" s="31">
        <v>1.2999999999999999E-2</v>
      </c>
      <c r="L1769" s="29">
        <f t="shared" si="27"/>
        <v>1.5734549138804457</v>
      </c>
    </row>
    <row r="1770" spans="1:12" x14ac:dyDescent="0.2">
      <c r="A1770">
        <v>5144</v>
      </c>
      <c r="B1770" s="43">
        <v>201</v>
      </c>
      <c r="C1770" s="43">
        <v>201</v>
      </c>
      <c r="D1770" s="43">
        <v>48</v>
      </c>
      <c r="E1770" s="31">
        <v>0.23899999999999999</v>
      </c>
      <c r="F1770" s="31">
        <v>0.498</v>
      </c>
      <c r="G1770" s="31">
        <v>0.26400000000000001</v>
      </c>
      <c r="H1770" s="31">
        <v>0.17399999999999999</v>
      </c>
      <c r="I1770" s="31">
        <v>6.5000000000000002E-2</v>
      </c>
      <c r="J1770" s="31">
        <v>0.23880597000000001</v>
      </c>
      <c r="K1770" s="31">
        <v>0</v>
      </c>
      <c r="L1770" s="29">
        <f t="shared" si="27"/>
        <v>1.8080000000000001</v>
      </c>
    </row>
    <row r="1771" spans="1:12" x14ac:dyDescent="0.2">
      <c r="A1771">
        <v>2174</v>
      </c>
      <c r="B1771" s="43">
        <v>24</v>
      </c>
      <c r="C1771" s="43">
        <v>24</v>
      </c>
      <c r="D1771" s="43">
        <v>9</v>
      </c>
      <c r="E1771" s="31">
        <v>0.375</v>
      </c>
      <c r="F1771" s="31">
        <v>0.29199999999999998</v>
      </c>
      <c r="G1771" s="31">
        <v>0.33300000000000002</v>
      </c>
      <c r="H1771" s="31">
        <v>0.33300000000000002</v>
      </c>
      <c r="I1771" s="31">
        <v>4.2000000000000003E-2</v>
      </c>
      <c r="J1771" s="31">
        <v>0.375</v>
      </c>
      <c r="K1771" s="31">
        <v>0</v>
      </c>
      <c r="L1771" s="29">
        <f t="shared" si="27"/>
        <v>2.125</v>
      </c>
    </row>
    <row r="1772" spans="1:12" x14ac:dyDescent="0.2">
      <c r="A1772">
        <v>2712</v>
      </c>
      <c r="B1772" s="43">
        <v>16</v>
      </c>
      <c r="C1772" s="43">
        <v>16</v>
      </c>
      <c r="D1772" s="43">
        <v>6</v>
      </c>
      <c r="E1772" s="31">
        <v>0.375</v>
      </c>
      <c r="F1772" s="31">
        <v>0.313</v>
      </c>
      <c r="G1772" s="31">
        <v>0.25</v>
      </c>
      <c r="H1772" s="31">
        <v>0.25</v>
      </c>
      <c r="I1772" s="31">
        <v>0.125</v>
      </c>
      <c r="J1772" s="31">
        <v>0.4</v>
      </c>
      <c r="K1772" s="31">
        <v>6.3E-2</v>
      </c>
      <c r="L1772" s="29">
        <f t="shared" si="27"/>
        <v>2.2017075773745995</v>
      </c>
    </row>
    <row r="1773" spans="1:12" x14ac:dyDescent="0.2">
      <c r="A1773">
        <v>2386</v>
      </c>
      <c r="B1773" s="43">
        <v>29</v>
      </c>
      <c r="C1773" s="43">
        <v>29</v>
      </c>
      <c r="D1773" s="43">
        <v>21</v>
      </c>
      <c r="E1773" s="31">
        <v>0.72399999999999998</v>
      </c>
      <c r="F1773" s="31">
        <v>0.13800000000000001</v>
      </c>
      <c r="G1773" s="31">
        <v>0.13800000000000001</v>
      </c>
      <c r="H1773" s="31">
        <v>0.51700000000000002</v>
      </c>
      <c r="I1773" s="31">
        <v>0.20699999999999999</v>
      </c>
      <c r="J1773" s="31">
        <v>0.72413793100000001</v>
      </c>
      <c r="K1773" s="31">
        <v>0</v>
      </c>
      <c r="L1773" s="29">
        <f t="shared" si="27"/>
        <v>2.7930000000000001</v>
      </c>
    </row>
    <row r="1774" spans="1:12" x14ac:dyDescent="0.2">
      <c r="A1774">
        <v>2074</v>
      </c>
      <c r="B1774" s="43">
        <v>86</v>
      </c>
      <c r="C1774" s="43">
        <v>86</v>
      </c>
      <c r="D1774" s="43">
        <v>38</v>
      </c>
      <c r="E1774" s="31">
        <v>0.442</v>
      </c>
      <c r="F1774" s="31">
        <v>0.372</v>
      </c>
      <c r="G1774" s="31">
        <v>0.17399999999999999</v>
      </c>
      <c r="H1774" s="31">
        <v>0.30199999999999999</v>
      </c>
      <c r="I1774" s="31">
        <v>0.14000000000000001</v>
      </c>
      <c r="J1774" s="31">
        <v>0.44705882400000002</v>
      </c>
      <c r="K1774" s="31">
        <v>1.2E-2</v>
      </c>
      <c r="L1774" s="29">
        <f t="shared" si="27"/>
        <v>2.2125506072874495</v>
      </c>
    </row>
    <row r="1775" spans="1:12" x14ac:dyDescent="0.2">
      <c r="A1775">
        <v>4193</v>
      </c>
      <c r="B1775" s="43">
        <v>47</v>
      </c>
      <c r="C1775" s="43">
        <v>47</v>
      </c>
      <c r="D1775" s="43">
        <v>17</v>
      </c>
      <c r="E1775" s="31">
        <v>0.36199999999999999</v>
      </c>
      <c r="F1775" s="31">
        <v>0.34</v>
      </c>
      <c r="G1775" s="31">
        <v>0.29799999999999999</v>
      </c>
      <c r="H1775" s="31">
        <v>0.27700000000000002</v>
      </c>
      <c r="I1775" s="31">
        <v>8.5000000000000006E-2</v>
      </c>
      <c r="J1775" s="31">
        <v>0.36170212800000001</v>
      </c>
      <c r="K1775" s="31">
        <v>0</v>
      </c>
      <c r="L1775" s="29">
        <f t="shared" si="27"/>
        <v>2.1069999999999998</v>
      </c>
    </row>
    <row r="1776" spans="1:12" x14ac:dyDescent="0.2">
      <c r="A1776">
        <v>2528</v>
      </c>
      <c r="B1776" s="43">
        <v>65</v>
      </c>
      <c r="C1776" s="43">
        <v>65</v>
      </c>
      <c r="D1776" s="43">
        <v>25</v>
      </c>
      <c r="E1776" s="31">
        <v>0.38500000000000001</v>
      </c>
      <c r="F1776" s="31">
        <v>0.35399999999999998</v>
      </c>
      <c r="G1776" s="31">
        <v>0.26200000000000001</v>
      </c>
      <c r="H1776" s="31">
        <v>0.27700000000000002</v>
      </c>
      <c r="I1776" s="31">
        <v>0.108</v>
      </c>
      <c r="J1776" s="31">
        <v>0.38461538499999998</v>
      </c>
      <c r="K1776" s="31">
        <v>0</v>
      </c>
      <c r="L1776" s="29">
        <f t="shared" si="27"/>
        <v>2.141</v>
      </c>
    </row>
    <row r="1777" spans="1:12" x14ac:dyDescent="0.2">
      <c r="A1777">
        <v>3510</v>
      </c>
      <c r="B1777" s="43">
        <v>211</v>
      </c>
      <c r="C1777" s="43">
        <v>211</v>
      </c>
      <c r="D1777" s="43">
        <v>106</v>
      </c>
      <c r="E1777" s="31">
        <v>0.502</v>
      </c>
      <c r="F1777" s="31">
        <v>0.29399999999999998</v>
      </c>
      <c r="G1777" s="31">
        <v>0.19900000000000001</v>
      </c>
      <c r="H1777" s="31">
        <v>0.24199999999999999</v>
      </c>
      <c r="I1777" s="31">
        <v>0.26100000000000001</v>
      </c>
      <c r="J1777" s="31">
        <v>0.50476190499999996</v>
      </c>
      <c r="K1777" s="31">
        <v>5.0000000000000001E-3</v>
      </c>
      <c r="L1777" s="29">
        <f t="shared" si="27"/>
        <v>2.4743718592964821</v>
      </c>
    </row>
    <row r="1778" spans="1:12" x14ac:dyDescent="0.2">
      <c r="A1778">
        <v>2078</v>
      </c>
      <c r="B1778" s="43">
        <v>79</v>
      </c>
      <c r="C1778" s="43">
        <v>79</v>
      </c>
      <c r="D1778" s="43">
        <v>36</v>
      </c>
      <c r="E1778" s="31">
        <v>0.45600000000000002</v>
      </c>
      <c r="F1778" s="31">
        <v>0.36699999999999999</v>
      </c>
      <c r="G1778" s="31">
        <v>0.16500000000000001</v>
      </c>
      <c r="H1778" s="31">
        <v>0.22800000000000001</v>
      </c>
      <c r="I1778" s="31">
        <v>0.22800000000000001</v>
      </c>
      <c r="J1778" s="31">
        <v>0.46153846199999998</v>
      </c>
      <c r="K1778" s="31">
        <v>1.2999999999999999E-2</v>
      </c>
      <c r="L1778" s="29">
        <f t="shared" si="27"/>
        <v>2.3232016210739617</v>
      </c>
    </row>
    <row r="1779" spans="1:12" x14ac:dyDescent="0.2">
      <c r="A1779">
        <v>4071</v>
      </c>
      <c r="B1779" s="43">
        <v>60</v>
      </c>
      <c r="C1779" s="43">
        <v>60</v>
      </c>
      <c r="D1779" s="43">
        <v>9</v>
      </c>
      <c r="E1779" s="31">
        <v>0.15</v>
      </c>
      <c r="F1779" s="31">
        <v>0.4</v>
      </c>
      <c r="G1779" s="31">
        <v>0.217</v>
      </c>
      <c r="H1779" s="31">
        <v>0.13300000000000001</v>
      </c>
      <c r="I1779" s="31">
        <v>1.7000000000000001E-2</v>
      </c>
      <c r="J1779" s="31">
        <v>0.19565217400000001</v>
      </c>
      <c r="K1779" s="31">
        <v>0.23300000000000001</v>
      </c>
      <c r="L1779" s="29">
        <f t="shared" si="27"/>
        <v>1.6962190352020863</v>
      </c>
    </row>
    <row r="1780" spans="1:12" x14ac:dyDescent="0.2">
      <c r="A1780">
        <v>5460</v>
      </c>
      <c r="B1780" s="43">
        <v>30</v>
      </c>
      <c r="C1780" s="43">
        <v>30</v>
      </c>
      <c r="D1780" s="43">
        <v>12</v>
      </c>
      <c r="E1780" s="31">
        <v>0.4</v>
      </c>
      <c r="F1780" s="31">
        <v>0.16700000000000001</v>
      </c>
      <c r="G1780" s="31">
        <v>0.1</v>
      </c>
      <c r="H1780" s="31">
        <v>0.36699999999999999</v>
      </c>
      <c r="I1780" s="31">
        <v>3.3000000000000002E-2</v>
      </c>
      <c r="J1780" s="31">
        <v>0.6</v>
      </c>
      <c r="K1780" s="31">
        <v>0.33300000000000002</v>
      </c>
      <c r="L1780" s="29">
        <f t="shared" si="27"/>
        <v>2.39880059970015</v>
      </c>
    </row>
    <row r="1781" spans="1:12" x14ac:dyDescent="0.2">
      <c r="A1781">
        <v>2780</v>
      </c>
      <c r="B1781" s="43">
        <v>232</v>
      </c>
      <c r="C1781" s="43">
        <v>232</v>
      </c>
      <c r="D1781" s="43">
        <v>95</v>
      </c>
      <c r="E1781" s="31">
        <v>0.40899999999999997</v>
      </c>
      <c r="F1781" s="31">
        <v>0.31</v>
      </c>
      <c r="G1781" s="31">
        <v>0.25</v>
      </c>
      <c r="H1781" s="31">
        <v>0.25900000000000001</v>
      </c>
      <c r="I1781" s="31">
        <v>0.151</v>
      </c>
      <c r="J1781" s="31">
        <v>0.42222222199999998</v>
      </c>
      <c r="K1781" s="31">
        <v>0.03</v>
      </c>
      <c r="L1781" s="29">
        <f t="shared" si="27"/>
        <v>2.2587628865979386</v>
      </c>
    </row>
    <row r="1782" spans="1:12" x14ac:dyDescent="0.2">
      <c r="A1782">
        <v>2159</v>
      </c>
      <c r="B1782" s="43">
        <v>77</v>
      </c>
      <c r="C1782" s="43">
        <v>77</v>
      </c>
      <c r="D1782" s="43">
        <v>47</v>
      </c>
      <c r="E1782" s="31">
        <v>0.61</v>
      </c>
      <c r="F1782" s="31">
        <v>0.23400000000000001</v>
      </c>
      <c r="G1782" s="31">
        <v>0.156</v>
      </c>
      <c r="H1782" s="31">
        <v>0.35099999999999998</v>
      </c>
      <c r="I1782" s="31">
        <v>0.26</v>
      </c>
      <c r="J1782" s="31">
        <v>0.61038961000000003</v>
      </c>
      <c r="K1782" s="31">
        <v>0</v>
      </c>
      <c r="L1782" s="29">
        <f t="shared" si="27"/>
        <v>2.6390000000000002</v>
      </c>
    </row>
    <row r="1783" spans="1:12" x14ac:dyDescent="0.2">
      <c r="A1783">
        <v>3728</v>
      </c>
      <c r="B1783" s="43">
        <v>74</v>
      </c>
      <c r="C1783" s="43">
        <v>74</v>
      </c>
      <c r="D1783" s="43">
        <v>41</v>
      </c>
      <c r="E1783" s="31">
        <v>0.55400000000000005</v>
      </c>
      <c r="F1783" s="31">
        <v>0.17599999999999999</v>
      </c>
      <c r="G1783" s="31">
        <v>0.27</v>
      </c>
      <c r="H1783" s="31">
        <v>0.39200000000000002</v>
      </c>
      <c r="I1783" s="31">
        <v>0.16200000000000001</v>
      </c>
      <c r="J1783" s="31">
        <v>0.55405405399999996</v>
      </c>
      <c r="K1783" s="31">
        <v>0</v>
      </c>
      <c r="L1783" s="29">
        <f t="shared" si="27"/>
        <v>2.54</v>
      </c>
    </row>
    <row r="1784" spans="1:12" x14ac:dyDescent="0.2">
      <c r="A1784">
        <v>3468</v>
      </c>
      <c r="B1784" s="43">
        <v>404</v>
      </c>
      <c r="C1784" s="43">
        <v>404</v>
      </c>
      <c r="D1784" s="43">
        <v>224</v>
      </c>
      <c r="E1784" s="31">
        <v>0.55400000000000005</v>
      </c>
      <c r="F1784" s="31">
        <v>0.23300000000000001</v>
      </c>
      <c r="G1784" s="31">
        <v>0.17799999999999999</v>
      </c>
      <c r="H1784" s="31">
        <v>0.38900000000000001</v>
      </c>
      <c r="I1784" s="31">
        <v>0.16600000000000001</v>
      </c>
      <c r="J1784" s="31">
        <v>0.57435897400000002</v>
      </c>
      <c r="K1784" s="31">
        <v>3.5000000000000003E-2</v>
      </c>
      <c r="L1784" s="29">
        <f t="shared" si="27"/>
        <v>2.5077720207253886</v>
      </c>
    </row>
    <row r="1785" spans="1:12" x14ac:dyDescent="0.2">
      <c r="A1785">
        <v>4518</v>
      </c>
      <c r="B1785" s="43">
        <v>145</v>
      </c>
      <c r="C1785" s="43">
        <v>145</v>
      </c>
      <c r="D1785" s="43">
        <v>23</v>
      </c>
      <c r="E1785" s="31">
        <v>0.159</v>
      </c>
      <c r="F1785" s="31">
        <v>0.57899999999999996</v>
      </c>
      <c r="G1785" s="31">
        <v>0.26200000000000001</v>
      </c>
      <c r="H1785" s="31">
        <v>0.13800000000000001</v>
      </c>
      <c r="I1785" s="31">
        <v>2.1000000000000001E-2</v>
      </c>
      <c r="J1785" s="31">
        <v>0.15862069000000001</v>
      </c>
      <c r="K1785" s="31">
        <v>0</v>
      </c>
      <c r="L1785" s="29">
        <f t="shared" si="27"/>
        <v>1.601</v>
      </c>
    </row>
    <row r="1786" spans="1:12" x14ac:dyDescent="0.2">
      <c r="A1786">
        <v>2757</v>
      </c>
      <c r="B1786" s="43">
        <v>158</v>
      </c>
      <c r="C1786" s="43">
        <v>158</v>
      </c>
      <c r="D1786" s="43">
        <v>23</v>
      </c>
      <c r="E1786" s="31">
        <v>0.14599999999999999</v>
      </c>
      <c r="F1786" s="31">
        <v>0.57599999999999996</v>
      </c>
      <c r="G1786" s="31">
        <v>0.247</v>
      </c>
      <c r="H1786" s="31">
        <v>0.13900000000000001</v>
      </c>
      <c r="I1786" s="31">
        <v>6.0000000000000001E-3</v>
      </c>
      <c r="J1786" s="31">
        <v>0.15032679700000001</v>
      </c>
      <c r="K1786" s="31">
        <v>3.2000000000000001E-2</v>
      </c>
      <c r="L1786" s="29">
        <f t="shared" si="27"/>
        <v>1.5609504132231404</v>
      </c>
    </row>
    <row r="1787" spans="1:12" x14ac:dyDescent="0.2">
      <c r="A1787">
        <v>3141</v>
      </c>
      <c r="B1787" s="43">
        <v>181</v>
      </c>
      <c r="C1787" s="43">
        <v>181</v>
      </c>
      <c r="D1787" s="43">
        <v>51</v>
      </c>
      <c r="E1787" s="31">
        <v>0.28199999999999997</v>
      </c>
      <c r="F1787" s="31">
        <v>0.40300000000000002</v>
      </c>
      <c r="G1787" s="31">
        <v>0.27100000000000002</v>
      </c>
      <c r="H1787" s="31">
        <v>0.23200000000000001</v>
      </c>
      <c r="I1787" s="31">
        <v>0.05</v>
      </c>
      <c r="J1787" s="31">
        <v>0.294797688</v>
      </c>
      <c r="K1787" s="31">
        <v>4.3999999999999997E-2</v>
      </c>
      <c r="L1787" s="29">
        <f t="shared" si="27"/>
        <v>1.9257322175732219</v>
      </c>
    </row>
    <row r="1788" spans="1:12" x14ac:dyDescent="0.2">
      <c r="A1788">
        <v>2131</v>
      </c>
      <c r="B1788" s="43">
        <v>251</v>
      </c>
      <c r="C1788" s="43">
        <v>251</v>
      </c>
      <c r="D1788" s="43">
        <v>56</v>
      </c>
      <c r="E1788" s="31">
        <v>0.223</v>
      </c>
      <c r="F1788" s="31">
        <v>0.50600000000000001</v>
      </c>
      <c r="G1788" s="31">
        <v>0.17499999999999999</v>
      </c>
      <c r="H1788" s="31">
        <v>0.16700000000000001</v>
      </c>
      <c r="I1788" s="31">
        <v>5.6000000000000001E-2</v>
      </c>
      <c r="J1788" s="31">
        <v>0.24669603500000001</v>
      </c>
      <c r="K1788" s="31">
        <v>9.6000000000000002E-2</v>
      </c>
      <c r="L1788" s="29">
        <f t="shared" si="27"/>
        <v>1.7488938053097345</v>
      </c>
    </row>
    <row r="1789" spans="1:12" x14ac:dyDescent="0.2">
      <c r="A1789">
        <v>2792</v>
      </c>
      <c r="B1789" s="43">
        <v>70</v>
      </c>
      <c r="C1789" s="43">
        <v>70</v>
      </c>
      <c r="D1789" s="43">
        <v>18</v>
      </c>
      <c r="E1789" s="31">
        <v>0.25700000000000001</v>
      </c>
      <c r="F1789" s="31">
        <v>0.443</v>
      </c>
      <c r="G1789" s="31">
        <v>0.28599999999999998</v>
      </c>
      <c r="H1789" s="31">
        <v>0.186</v>
      </c>
      <c r="I1789" s="31">
        <v>7.0999999999999994E-2</v>
      </c>
      <c r="J1789" s="31">
        <v>0.26086956500000003</v>
      </c>
      <c r="K1789" s="31">
        <v>1.4E-2</v>
      </c>
      <c r="L1789" s="29">
        <f t="shared" si="27"/>
        <v>1.8833671399594321</v>
      </c>
    </row>
    <row r="1790" spans="1:12" x14ac:dyDescent="0.2">
      <c r="A1790">
        <v>3273</v>
      </c>
      <c r="B1790" s="43">
        <v>57</v>
      </c>
      <c r="C1790" s="43">
        <v>57</v>
      </c>
      <c r="D1790" s="43">
        <v>20</v>
      </c>
      <c r="E1790" s="31">
        <v>0.35099999999999998</v>
      </c>
      <c r="F1790" s="31">
        <v>0.28100000000000003</v>
      </c>
      <c r="G1790" s="31">
        <v>0.246</v>
      </c>
      <c r="H1790" s="31">
        <v>0.29799999999999999</v>
      </c>
      <c r="I1790" s="31">
        <v>5.2999999999999999E-2</v>
      </c>
      <c r="J1790" s="31">
        <v>0.4</v>
      </c>
      <c r="K1790" s="31">
        <v>0.123</v>
      </c>
      <c r="L1790" s="29">
        <f t="shared" si="27"/>
        <v>2.1425313568985174</v>
      </c>
    </row>
    <row r="1791" spans="1:12" x14ac:dyDescent="0.2">
      <c r="A1791">
        <v>3909</v>
      </c>
      <c r="B1791" s="43">
        <v>71</v>
      </c>
      <c r="C1791" s="43">
        <v>71</v>
      </c>
      <c r="D1791" s="43">
        <v>20</v>
      </c>
      <c r="E1791" s="31">
        <v>0.28199999999999997</v>
      </c>
      <c r="F1791" s="31">
        <v>0.35199999999999998</v>
      </c>
      <c r="G1791" s="31">
        <v>0.35199999999999998</v>
      </c>
      <c r="H1791" s="31">
        <v>0.21099999999999999</v>
      </c>
      <c r="I1791" s="31">
        <v>7.0000000000000007E-2</v>
      </c>
      <c r="J1791" s="31">
        <v>0.28571428599999998</v>
      </c>
      <c r="K1791" s="31">
        <v>1.4E-2</v>
      </c>
      <c r="L1791" s="29">
        <f t="shared" si="27"/>
        <v>1.9969574036511157</v>
      </c>
    </row>
    <row r="1792" spans="1:12" x14ac:dyDescent="0.2">
      <c r="A1792">
        <v>4549</v>
      </c>
      <c r="B1792" s="43">
        <v>77</v>
      </c>
      <c r="C1792" s="43">
        <v>77</v>
      </c>
      <c r="D1792" s="43">
        <v>45</v>
      </c>
      <c r="E1792" s="31">
        <v>0.58399999999999996</v>
      </c>
      <c r="F1792" s="31">
        <v>0.14299999999999999</v>
      </c>
      <c r="G1792" s="31">
        <v>0.23400000000000001</v>
      </c>
      <c r="H1792" s="31">
        <v>0.39</v>
      </c>
      <c r="I1792" s="31">
        <v>0.19500000000000001</v>
      </c>
      <c r="J1792" s="31">
        <v>0.60810810800000004</v>
      </c>
      <c r="K1792" s="31">
        <v>3.9E-2</v>
      </c>
      <c r="L1792" s="29">
        <f t="shared" si="27"/>
        <v>2.6649323621227889</v>
      </c>
    </row>
    <row r="1793" spans="1:12" x14ac:dyDescent="0.2">
      <c r="A1793">
        <v>3270</v>
      </c>
      <c r="B1793" s="43">
        <v>59</v>
      </c>
      <c r="C1793" s="43">
        <v>59</v>
      </c>
      <c r="D1793" s="43">
        <v>42</v>
      </c>
      <c r="E1793" s="31">
        <v>0.71199999999999997</v>
      </c>
      <c r="F1793" s="31">
        <v>0.11899999999999999</v>
      </c>
      <c r="G1793" s="31">
        <v>0.16900000000000001</v>
      </c>
      <c r="H1793" s="31">
        <v>0.42399999999999999</v>
      </c>
      <c r="I1793" s="31">
        <v>0.28799999999999998</v>
      </c>
      <c r="J1793" s="31">
        <v>0.71186440699999998</v>
      </c>
      <c r="K1793" s="31">
        <v>0</v>
      </c>
      <c r="L1793" s="29">
        <f t="shared" si="27"/>
        <v>2.8810000000000002</v>
      </c>
    </row>
    <row r="1794" spans="1:12" x14ac:dyDescent="0.2">
      <c r="A1794">
        <v>5494</v>
      </c>
      <c r="B1794" s="43">
        <v>69</v>
      </c>
      <c r="C1794" s="43">
        <v>69</v>
      </c>
      <c r="D1794" s="43">
        <v>41</v>
      </c>
      <c r="E1794" s="31">
        <v>0.59399999999999997</v>
      </c>
      <c r="F1794" s="31">
        <v>0.20300000000000001</v>
      </c>
      <c r="G1794" s="31">
        <v>0.20300000000000001</v>
      </c>
      <c r="H1794" s="31">
        <v>0.36199999999999999</v>
      </c>
      <c r="I1794" s="31">
        <v>0.23200000000000001</v>
      </c>
      <c r="J1794" s="31">
        <v>0.59420289900000001</v>
      </c>
      <c r="K1794" s="31">
        <v>0</v>
      </c>
      <c r="L1794" s="29">
        <f t="shared" si="27"/>
        <v>2.6229999999999998</v>
      </c>
    </row>
    <row r="1795" spans="1:12" x14ac:dyDescent="0.2">
      <c r="A1795">
        <v>2911</v>
      </c>
      <c r="B1795" s="43">
        <v>69</v>
      </c>
      <c r="C1795" s="43">
        <v>69</v>
      </c>
      <c r="D1795" s="43">
        <v>38</v>
      </c>
      <c r="E1795" s="31">
        <v>0.55100000000000005</v>
      </c>
      <c r="F1795" s="31">
        <v>0.23200000000000001</v>
      </c>
      <c r="G1795" s="31">
        <v>0.20300000000000001</v>
      </c>
      <c r="H1795" s="31">
        <v>0.27500000000000002</v>
      </c>
      <c r="I1795" s="31">
        <v>0.27500000000000002</v>
      </c>
      <c r="J1795" s="31">
        <v>0.55882352899999999</v>
      </c>
      <c r="K1795" s="31">
        <v>1.4E-2</v>
      </c>
      <c r="L1795" s="29">
        <f t="shared" ref="L1795:L1858" si="28">(F1795+2*G1795+3*H1795+4*I1795)/(1-K1795)</f>
        <v>2.5993914807302234</v>
      </c>
    </row>
    <row r="1796" spans="1:12" x14ac:dyDescent="0.2">
      <c r="A1796">
        <v>2509</v>
      </c>
      <c r="B1796" s="43">
        <v>42</v>
      </c>
      <c r="C1796" s="43">
        <v>42</v>
      </c>
      <c r="D1796" s="43">
        <v>20</v>
      </c>
      <c r="E1796" s="31">
        <v>0.47599999999999998</v>
      </c>
      <c r="F1796" s="31">
        <v>0.31</v>
      </c>
      <c r="G1796" s="31">
        <v>0.214</v>
      </c>
      <c r="H1796" s="31">
        <v>0.33300000000000002</v>
      </c>
      <c r="I1796" s="31">
        <v>0.14299999999999999</v>
      </c>
      <c r="J1796" s="31">
        <v>0.47619047599999997</v>
      </c>
      <c r="K1796" s="31">
        <v>0</v>
      </c>
      <c r="L1796" s="29">
        <f t="shared" si="28"/>
        <v>2.3090000000000002</v>
      </c>
    </row>
    <row r="1797" spans="1:12" x14ac:dyDescent="0.2">
      <c r="A1797">
        <v>4207</v>
      </c>
      <c r="B1797" s="43">
        <v>180</v>
      </c>
      <c r="C1797" s="43">
        <v>180</v>
      </c>
      <c r="D1797" s="43">
        <v>107</v>
      </c>
      <c r="E1797" s="31">
        <v>0.59399999999999997</v>
      </c>
      <c r="F1797" s="31">
        <v>0.17199999999999999</v>
      </c>
      <c r="G1797" s="31">
        <v>0.217</v>
      </c>
      <c r="H1797" s="31">
        <v>0.32800000000000001</v>
      </c>
      <c r="I1797" s="31">
        <v>0.26700000000000002</v>
      </c>
      <c r="J1797" s="31">
        <v>0.60451977400000001</v>
      </c>
      <c r="K1797" s="31">
        <v>1.7000000000000001E-2</v>
      </c>
      <c r="L1797" s="29">
        <f t="shared" si="28"/>
        <v>2.7039674465920651</v>
      </c>
    </row>
    <row r="1798" spans="1:12" x14ac:dyDescent="0.2">
      <c r="A1798">
        <v>3147</v>
      </c>
      <c r="B1798" s="43">
        <v>240</v>
      </c>
      <c r="C1798" s="43">
        <v>240</v>
      </c>
      <c r="D1798" s="43">
        <v>94</v>
      </c>
      <c r="E1798" s="31">
        <v>0.39200000000000002</v>
      </c>
      <c r="F1798" s="31">
        <v>0.23799999999999999</v>
      </c>
      <c r="G1798" s="31">
        <v>0.14599999999999999</v>
      </c>
      <c r="H1798" s="31">
        <v>0.313</v>
      </c>
      <c r="I1798" s="31">
        <v>7.9000000000000001E-2</v>
      </c>
      <c r="J1798" s="31">
        <v>0.50537634399999998</v>
      </c>
      <c r="K1798" s="31">
        <v>0.22500000000000001</v>
      </c>
      <c r="L1798" s="29">
        <f t="shared" si="28"/>
        <v>2.3032258064516129</v>
      </c>
    </row>
    <row r="1799" spans="1:12" x14ac:dyDescent="0.2">
      <c r="A1799">
        <v>3075</v>
      </c>
      <c r="B1799" s="43">
        <v>11</v>
      </c>
      <c r="C1799" s="43">
        <v>11</v>
      </c>
      <c r="D1799" s="43">
        <v>8</v>
      </c>
      <c r="E1799" s="31">
        <v>0.72699999999999998</v>
      </c>
      <c r="F1799" s="31">
        <v>0.182</v>
      </c>
      <c r="G1799" s="31">
        <v>9.0999999999999998E-2</v>
      </c>
      <c r="H1799" s="31">
        <v>0.63600000000000001</v>
      </c>
      <c r="I1799" s="31">
        <v>9.0999999999999998E-2</v>
      </c>
      <c r="J1799" s="31">
        <v>0.72727272700000001</v>
      </c>
      <c r="K1799" s="31">
        <v>0</v>
      </c>
      <c r="L1799" s="29">
        <f t="shared" si="28"/>
        <v>2.6359999999999997</v>
      </c>
    </row>
    <row r="1800" spans="1:12" x14ac:dyDescent="0.2">
      <c r="A1800">
        <v>2161</v>
      </c>
      <c r="B1800" s="43">
        <v>17</v>
      </c>
      <c r="C1800" s="43">
        <v>17</v>
      </c>
      <c r="D1800" s="43">
        <v>7</v>
      </c>
      <c r="E1800" s="31">
        <v>0.41199999999999998</v>
      </c>
      <c r="F1800" s="31">
        <v>0.11799999999999999</v>
      </c>
      <c r="G1800" s="31">
        <v>0.47099999999999997</v>
      </c>
      <c r="H1800" s="31">
        <v>0.23499999999999999</v>
      </c>
      <c r="I1800" s="31">
        <v>0.17599999999999999</v>
      </c>
      <c r="J1800" s="31">
        <v>0.41176470599999998</v>
      </c>
      <c r="K1800" s="31">
        <v>0</v>
      </c>
      <c r="L1800" s="29">
        <f t="shared" si="28"/>
        <v>2.4690000000000003</v>
      </c>
    </row>
    <row r="1801" spans="1:12" x14ac:dyDescent="0.2">
      <c r="A1801">
        <v>2162</v>
      </c>
      <c r="B1801" s="43">
        <v>38</v>
      </c>
      <c r="C1801" s="43">
        <v>38</v>
      </c>
      <c r="D1801" s="43">
        <v>13</v>
      </c>
      <c r="E1801" s="31">
        <v>0.34200000000000003</v>
      </c>
      <c r="F1801" s="31">
        <v>0.316</v>
      </c>
      <c r="G1801" s="31">
        <v>0.34200000000000003</v>
      </c>
      <c r="H1801" s="31">
        <v>0.28899999999999998</v>
      </c>
      <c r="I1801" s="31">
        <v>5.2999999999999999E-2</v>
      </c>
      <c r="J1801" s="31">
        <v>0.34210526299999999</v>
      </c>
      <c r="K1801" s="31">
        <v>0</v>
      </c>
      <c r="L1801" s="29">
        <f t="shared" si="28"/>
        <v>2.0790000000000002</v>
      </c>
    </row>
    <row r="1802" spans="1:12" x14ac:dyDescent="0.2">
      <c r="A1802">
        <v>2549</v>
      </c>
      <c r="B1802" s="43">
        <v>28</v>
      </c>
      <c r="C1802" s="43">
        <v>28</v>
      </c>
      <c r="D1802" s="43">
        <v>4</v>
      </c>
      <c r="E1802" s="31">
        <v>0.14299999999999999</v>
      </c>
      <c r="F1802" s="31">
        <v>0.60699999999999998</v>
      </c>
      <c r="G1802" s="31">
        <v>0.25</v>
      </c>
      <c r="H1802" s="31">
        <v>0.14299999999999999</v>
      </c>
      <c r="I1802" s="31">
        <v>0</v>
      </c>
      <c r="J1802" s="31">
        <v>0.14285714299999999</v>
      </c>
      <c r="K1802" s="31">
        <v>0</v>
      </c>
      <c r="L1802" s="29">
        <f t="shared" si="28"/>
        <v>1.536</v>
      </c>
    </row>
    <row r="1803" spans="1:12" x14ac:dyDescent="0.2">
      <c r="A1803">
        <v>4232</v>
      </c>
      <c r="B1803" s="43">
        <v>30</v>
      </c>
      <c r="C1803" s="43">
        <v>30</v>
      </c>
      <c r="D1803" s="43">
        <v>5</v>
      </c>
      <c r="E1803" s="31">
        <v>0.16700000000000001</v>
      </c>
      <c r="F1803" s="31">
        <v>0.33300000000000002</v>
      </c>
      <c r="G1803" s="31">
        <v>0.26700000000000002</v>
      </c>
      <c r="H1803" s="31">
        <v>6.7000000000000004E-2</v>
      </c>
      <c r="I1803" s="31">
        <v>0.1</v>
      </c>
      <c r="J1803" s="31">
        <v>0.21739130400000001</v>
      </c>
      <c r="K1803" s="31">
        <v>0.23300000000000001</v>
      </c>
      <c r="L1803" s="29">
        <f t="shared" si="28"/>
        <v>1.9139504563233376</v>
      </c>
    </row>
    <row r="1804" spans="1:12" x14ac:dyDescent="0.2">
      <c r="A1804">
        <v>3209</v>
      </c>
      <c r="B1804" s="43">
        <v>81</v>
      </c>
      <c r="C1804" s="43">
        <v>81</v>
      </c>
      <c r="D1804" s="43">
        <v>17</v>
      </c>
      <c r="E1804" s="31">
        <v>0.21</v>
      </c>
      <c r="F1804" s="31">
        <v>0.48099999999999998</v>
      </c>
      <c r="G1804" s="31">
        <v>0.29599999999999999</v>
      </c>
      <c r="H1804" s="31">
        <v>0.17299999999999999</v>
      </c>
      <c r="I1804" s="31">
        <v>3.6999999999999998E-2</v>
      </c>
      <c r="J1804" s="31">
        <v>0.21249999999999999</v>
      </c>
      <c r="K1804" s="31">
        <v>1.2E-2</v>
      </c>
      <c r="L1804" s="29">
        <f t="shared" si="28"/>
        <v>1.7611336032388663</v>
      </c>
    </row>
    <row r="1805" spans="1:12" x14ac:dyDescent="0.2">
      <c r="A1805">
        <v>2301</v>
      </c>
      <c r="B1805" s="43">
        <v>73</v>
      </c>
      <c r="C1805" s="43">
        <v>73</v>
      </c>
      <c r="D1805" s="43">
        <v>23</v>
      </c>
      <c r="E1805" s="31">
        <v>0.315</v>
      </c>
      <c r="F1805" s="31">
        <v>0.42499999999999999</v>
      </c>
      <c r="G1805" s="31">
        <v>0.247</v>
      </c>
      <c r="H1805" s="31">
        <v>0.20499999999999999</v>
      </c>
      <c r="I1805" s="31">
        <v>0.11</v>
      </c>
      <c r="J1805" s="31">
        <v>0.31944444399999999</v>
      </c>
      <c r="K1805" s="31">
        <v>1.4E-2</v>
      </c>
      <c r="L1805" s="29">
        <f t="shared" si="28"/>
        <v>2.002028397565923</v>
      </c>
    </row>
    <row r="1806" spans="1:12" x14ac:dyDescent="0.2">
      <c r="A1806">
        <v>4432</v>
      </c>
      <c r="B1806" s="43">
        <v>197</v>
      </c>
      <c r="C1806" s="43">
        <v>197</v>
      </c>
      <c r="D1806" s="43">
        <v>120</v>
      </c>
      <c r="E1806" s="31">
        <v>0.60899999999999999</v>
      </c>
      <c r="F1806" s="31">
        <v>0.188</v>
      </c>
      <c r="G1806" s="31">
        <v>0.19800000000000001</v>
      </c>
      <c r="H1806" s="31">
        <v>0.41099999999999998</v>
      </c>
      <c r="I1806" s="31">
        <v>0.19800000000000001</v>
      </c>
      <c r="J1806" s="31">
        <v>0.61224489800000004</v>
      </c>
      <c r="K1806" s="31">
        <v>5.0000000000000001E-3</v>
      </c>
      <c r="L1806" s="29">
        <f t="shared" si="28"/>
        <v>2.6221105527638189</v>
      </c>
    </row>
    <row r="1807" spans="1:12" x14ac:dyDescent="0.2">
      <c r="A1807">
        <v>4423</v>
      </c>
      <c r="B1807" s="43">
        <v>104</v>
      </c>
      <c r="C1807" s="43">
        <v>104</v>
      </c>
      <c r="D1807" s="43">
        <v>50</v>
      </c>
      <c r="E1807" s="31">
        <v>0.48099999999999998</v>
      </c>
      <c r="F1807" s="31">
        <v>0.32700000000000001</v>
      </c>
      <c r="G1807" s="31">
        <v>0.183</v>
      </c>
      <c r="H1807" s="31">
        <v>0.29799999999999999</v>
      </c>
      <c r="I1807" s="31">
        <v>0.183</v>
      </c>
      <c r="J1807" s="31">
        <v>0.48543689299999998</v>
      </c>
      <c r="K1807" s="31">
        <v>0.01</v>
      </c>
      <c r="L1807" s="29">
        <f t="shared" si="28"/>
        <v>2.3424242424242423</v>
      </c>
    </row>
    <row r="1808" spans="1:12" x14ac:dyDescent="0.2">
      <c r="A1808">
        <v>2279</v>
      </c>
      <c r="B1808" s="43">
        <v>79</v>
      </c>
      <c r="C1808" s="43">
        <v>79</v>
      </c>
      <c r="D1808" s="43">
        <v>23</v>
      </c>
      <c r="E1808" s="31">
        <v>0.29099999999999998</v>
      </c>
      <c r="F1808" s="31">
        <v>0.40500000000000003</v>
      </c>
      <c r="G1808" s="31">
        <v>0.29099999999999998</v>
      </c>
      <c r="H1808" s="31">
        <v>0.215</v>
      </c>
      <c r="I1808" s="31">
        <v>7.5999999999999998E-2</v>
      </c>
      <c r="J1808" s="31">
        <v>0.29487179499999999</v>
      </c>
      <c r="K1808" s="31">
        <v>1.2999999999999999E-2</v>
      </c>
      <c r="L1808" s="29">
        <f t="shared" si="28"/>
        <v>1.9614994934143872</v>
      </c>
    </row>
    <row r="1809" spans="1:12" x14ac:dyDescent="0.2">
      <c r="A1809">
        <v>2347</v>
      </c>
      <c r="B1809" s="43">
        <v>77</v>
      </c>
      <c r="C1809" s="43">
        <v>77</v>
      </c>
      <c r="D1809" s="43">
        <v>39</v>
      </c>
      <c r="E1809" s="31">
        <v>0.50600000000000001</v>
      </c>
      <c r="F1809" s="31">
        <v>0.182</v>
      </c>
      <c r="G1809" s="31">
        <v>0.29899999999999999</v>
      </c>
      <c r="H1809" s="31">
        <v>0.35099999999999998</v>
      </c>
      <c r="I1809" s="31">
        <v>0.156</v>
      </c>
      <c r="J1809" s="31">
        <v>0.51315789499999998</v>
      </c>
      <c r="K1809" s="31">
        <v>1.2999999999999999E-2</v>
      </c>
      <c r="L1809" s="29">
        <f t="shared" si="28"/>
        <v>2.4893617021276593</v>
      </c>
    </row>
    <row r="1810" spans="1:12" x14ac:dyDescent="0.2">
      <c r="A1810">
        <v>3370</v>
      </c>
      <c r="B1810" s="43">
        <v>140</v>
      </c>
      <c r="C1810" s="43">
        <v>140</v>
      </c>
      <c r="D1810" s="43">
        <v>37</v>
      </c>
      <c r="E1810" s="31">
        <v>0.26400000000000001</v>
      </c>
      <c r="F1810" s="31">
        <v>0.46400000000000002</v>
      </c>
      <c r="G1810" s="31">
        <v>0.25700000000000001</v>
      </c>
      <c r="H1810" s="31">
        <v>0.22900000000000001</v>
      </c>
      <c r="I1810" s="31">
        <v>3.5999999999999997E-2</v>
      </c>
      <c r="J1810" s="31">
        <v>0.268115942</v>
      </c>
      <c r="K1810" s="31">
        <v>1.4E-2</v>
      </c>
      <c r="L1810" s="29">
        <f t="shared" si="28"/>
        <v>1.8346855983772818</v>
      </c>
    </row>
    <row r="1811" spans="1:12" x14ac:dyDescent="0.2">
      <c r="A1811">
        <v>3210</v>
      </c>
      <c r="B1811" s="43">
        <v>202</v>
      </c>
      <c r="C1811" s="43">
        <v>202</v>
      </c>
      <c r="D1811" s="43">
        <v>94</v>
      </c>
      <c r="E1811" s="31">
        <v>0.46500000000000002</v>
      </c>
      <c r="F1811" s="31">
        <v>0.26200000000000001</v>
      </c>
      <c r="G1811" s="31">
        <v>0.25700000000000001</v>
      </c>
      <c r="H1811" s="31">
        <v>0.29699999999999999</v>
      </c>
      <c r="I1811" s="31">
        <v>0.16800000000000001</v>
      </c>
      <c r="J1811" s="31">
        <v>0.47236180900000002</v>
      </c>
      <c r="K1811" s="31">
        <v>1.4999999999999999E-2</v>
      </c>
      <c r="L1811" s="29">
        <f t="shared" si="28"/>
        <v>2.3746192893401017</v>
      </c>
    </row>
    <row r="1812" spans="1:12" x14ac:dyDescent="0.2">
      <c r="A1812">
        <v>3208</v>
      </c>
      <c r="B1812" s="43">
        <v>60</v>
      </c>
      <c r="C1812" s="43">
        <v>60</v>
      </c>
      <c r="D1812" s="43">
        <v>44</v>
      </c>
      <c r="E1812" s="31">
        <v>0.73299999999999998</v>
      </c>
      <c r="F1812" s="31">
        <v>0.11700000000000001</v>
      </c>
      <c r="G1812" s="31">
        <v>0.15</v>
      </c>
      <c r="H1812" s="31">
        <v>0.4</v>
      </c>
      <c r="I1812" s="31">
        <v>0.33300000000000002</v>
      </c>
      <c r="J1812" s="31">
        <v>0.73333333300000003</v>
      </c>
      <c r="K1812" s="31">
        <v>0</v>
      </c>
      <c r="L1812" s="29">
        <f t="shared" si="28"/>
        <v>2.9490000000000003</v>
      </c>
    </row>
    <row r="1813" spans="1:12" x14ac:dyDescent="0.2">
      <c r="A1813">
        <v>1742</v>
      </c>
      <c r="E1813" s="31">
        <v>0.61699999999999999</v>
      </c>
      <c r="F1813" s="31">
        <v>0.106</v>
      </c>
      <c r="G1813" s="31">
        <v>0.23400000000000001</v>
      </c>
      <c r="H1813" s="31">
        <v>0.31900000000000001</v>
      </c>
      <c r="I1813" s="31">
        <v>0.29799999999999999</v>
      </c>
      <c r="J1813" s="31">
        <v>0.64444444400000001</v>
      </c>
      <c r="K1813" s="31">
        <v>4.2999999999999997E-2</v>
      </c>
      <c r="L1813" s="29">
        <f t="shared" si="28"/>
        <v>2.8453500522466038</v>
      </c>
    </row>
    <row r="1814" spans="1:12" x14ac:dyDescent="0.2">
      <c r="A1814">
        <v>2907</v>
      </c>
      <c r="B1814" s="43">
        <v>97</v>
      </c>
      <c r="C1814" s="43">
        <v>97</v>
      </c>
      <c r="D1814" s="43">
        <v>70</v>
      </c>
      <c r="E1814" s="31">
        <v>0.72199999999999998</v>
      </c>
      <c r="F1814" s="31">
        <v>3.1E-2</v>
      </c>
      <c r="G1814" s="31">
        <v>0.23699999999999999</v>
      </c>
      <c r="H1814" s="31">
        <v>0.40200000000000002</v>
      </c>
      <c r="I1814" s="31">
        <v>0.32</v>
      </c>
      <c r="J1814" s="31">
        <v>0.72916666699999999</v>
      </c>
      <c r="K1814" s="31">
        <v>0.01</v>
      </c>
      <c r="L1814" s="29">
        <f t="shared" si="28"/>
        <v>3.021212121212121</v>
      </c>
    </row>
    <row r="1815" spans="1:12" x14ac:dyDescent="0.2">
      <c r="A1815">
        <v>2134</v>
      </c>
      <c r="B1815" s="43">
        <v>454</v>
      </c>
      <c r="C1815" s="43">
        <v>454</v>
      </c>
      <c r="D1815" s="43">
        <v>161</v>
      </c>
      <c r="E1815" s="31">
        <v>0.35499999999999998</v>
      </c>
      <c r="F1815" s="31">
        <v>0.39900000000000002</v>
      </c>
      <c r="G1815" s="31">
        <v>0.216</v>
      </c>
      <c r="H1815" s="31">
        <v>0.29299999999999998</v>
      </c>
      <c r="I1815" s="31">
        <v>6.2E-2</v>
      </c>
      <c r="J1815" s="31">
        <v>0.36590909100000002</v>
      </c>
      <c r="K1815" s="31">
        <v>3.1E-2</v>
      </c>
      <c r="L1815" s="29">
        <f t="shared" si="28"/>
        <v>2.020639834881321</v>
      </c>
    </row>
    <row r="1816" spans="1:12" x14ac:dyDescent="0.2">
      <c r="A1816">
        <v>1613</v>
      </c>
      <c r="B1816" s="43">
        <v>84</v>
      </c>
      <c r="C1816" s="43">
        <v>84</v>
      </c>
      <c r="D1816" s="43">
        <v>21</v>
      </c>
      <c r="E1816" s="31">
        <v>0.25</v>
      </c>
      <c r="F1816" s="31">
        <v>0.28599999999999998</v>
      </c>
      <c r="G1816" s="31">
        <v>0.29799999999999999</v>
      </c>
      <c r="H1816" s="31">
        <v>0.214</v>
      </c>
      <c r="I1816" s="31">
        <v>3.5999999999999997E-2</v>
      </c>
      <c r="J1816" s="31">
        <v>0.3</v>
      </c>
      <c r="K1816" s="31">
        <v>0.16700000000000001</v>
      </c>
      <c r="L1816" s="29">
        <f t="shared" si="28"/>
        <v>2.0024009603841537</v>
      </c>
    </row>
    <row r="1817" spans="1:12" x14ac:dyDescent="0.2">
      <c r="A1817">
        <v>3538</v>
      </c>
      <c r="B1817" s="43">
        <v>200</v>
      </c>
      <c r="C1817" s="43">
        <v>200</v>
      </c>
      <c r="D1817" s="43">
        <v>95</v>
      </c>
      <c r="E1817" s="31">
        <v>0.47499999999999998</v>
      </c>
      <c r="F1817" s="31">
        <v>0.23</v>
      </c>
      <c r="G1817" s="31">
        <v>0.28499999999999998</v>
      </c>
      <c r="H1817" s="31">
        <v>0.36</v>
      </c>
      <c r="I1817" s="31">
        <v>0.115</v>
      </c>
      <c r="J1817" s="31">
        <v>0.47979798000000001</v>
      </c>
      <c r="K1817" s="31">
        <v>0.01</v>
      </c>
      <c r="L1817" s="29">
        <f t="shared" si="28"/>
        <v>2.3636363636363633</v>
      </c>
    </row>
    <row r="1818" spans="1:12" x14ac:dyDescent="0.2">
      <c r="A1818">
        <v>1628</v>
      </c>
      <c r="B1818" s="43">
        <v>96</v>
      </c>
      <c r="C1818" s="43">
        <v>97</v>
      </c>
      <c r="D1818" s="43">
        <v>19</v>
      </c>
      <c r="E1818" s="31">
        <v>0.19600000000000001</v>
      </c>
      <c r="F1818" s="31">
        <v>0.42699999999999999</v>
      </c>
      <c r="G1818" s="31">
        <v>0.156</v>
      </c>
      <c r="H1818" s="31">
        <v>0.17699999999999999</v>
      </c>
      <c r="I1818" s="31">
        <v>0.01</v>
      </c>
      <c r="J1818" s="31">
        <v>0.243243243</v>
      </c>
      <c r="K1818" s="31">
        <v>0.22900000000000001</v>
      </c>
      <c r="L1818" s="29">
        <f t="shared" si="28"/>
        <v>1.6990920881971465</v>
      </c>
    </row>
    <row r="1819" spans="1:12" x14ac:dyDescent="0.2">
      <c r="A1819">
        <v>3196</v>
      </c>
      <c r="B1819" s="43">
        <v>70</v>
      </c>
      <c r="C1819" s="43">
        <v>70</v>
      </c>
      <c r="D1819" s="43">
        <v>40</v>
      </c>
      <c r="E1819" s="31">
        <v>0.57099999999999995</v>
      </c>
      <c r="F1819" s="31">
        <v>0.28599999999999998</v>
      </c>
      <c r="G1819" s="31">
        <v>0.14299999999999999</v>
      </c>
      <c r="H1819" s="31">
        <v>0.48599999999999999</v>
      </c>
      <c r="I1819" s="31">
        <v>8.5999999999999993E-2</v>
      </c>
      <c r="J1819" s="31">
        <v>0.571428571</v>
      </c>
      <c r="K1819" s="31">
        <v>0</v>
      </c>
      <c r="L1819" s="29">
        <f t="shared" si="28"/>
        <v>2.3739999999999997</v>
      </c>
    </row>
    <row r="1820" spans="1:12" x14ac:dyDescent="0.2">
      <c r="A1820">
        <v>3129</v>
      </c>
      <c r="B1820" s="43">
        <v>47</v>
      </c>
      <c r="C1820" s="43">
        <v>47</v>
      </c>
      <c r="D1820" s="43">
        <v>15</v>
      </c>
      <c r="E1820" s="31">
        <v>0.31900000000000001</v>
      </c>
      <c r="F1820" s="31">
        <v>0.46800000000000003</v>
      </c>
      <c r="G1820" s="31">
        <v>0.21299999999999999</v>
      </c>
      <c r="H1820" s="31">
        <v>0.23400000000000001</v>
      </c>
      <c r="I1820" s="31">
        <v>8.5000000000000006E-2</v>
      </c>
      <c r="J1820" s="31">
        <v>0.31914893599999999</v>
      </c>
      <c r="K1820" s="31">
        <v>0</v>
      </c>
      <c r="L1820" s="29">
        <f t="shared" si="28"/>
        <v>1.9360000000000002</v>
      </c>
    </row>
    <row r="1821" spans="1:12" x14ac:dyDescent="0.2">
      <c r="A1821">
        <v>3194</v>
      </c>
      <c r="B1821" s="43">
        <v>73</v>
      </c>
      <c r="C1821" s="43">
        <v>73</v>
      </c>
      <c r="D1821" s="43">
        <v>39</v>
      </c>
      <c r="E1821" s="31">
        <v>0.53400000000000003</v>
      </c>
      <c r="F1821" s="31">
        <v>0.192</v>
      </c>
      <c r="G1821" s="31">
        <v>0.27400000000000002</v>
      </c>
      <c r="H1821" s="31">
        <v>0.315</v>
      </c>
      <c r="I1821" s="31">
        <v>0.219</v>
      </c>
      <c r="J1821" s="31">
        <v>0.53424657499999995</v>
      </c>
      <c r="K1821" s="31">
        <v>0</v>
      </c>
      <c r="L1821" s="29">
        <f t="shared" si="28"/>
        <v>2.5609999999999999</v>
      </c>
    </row>
    <row r="1822" spans="1:12" x14ac:dyDescent="0.2">
      <c r="A1822">
        <v>2956</v>
      </c>
      <c r="B1822" s="43">
        <v>57</v>
      </c>
      <c r="C1822" s="43">
        <v>57</v>
      </c>
      <c r="D1822" s="43">
        <v>29</v>
      </c>
      <c r="E1822" s="31">
        <v>0.50900000000000001</v>
      </c>
      <c r="F1822" s="31">
        <v>0.21099999999999999</v>
      </c>
      <c r="G1822" s="31">
        <v>0.28100000000000003</v>
      </c>
      <c r="H1822" s="31">
        <v>0.40400000000000003</v>
      </c>
      <c r="I1822" s="31">
        <v>0.105</v>
      </c>
      <c r="J1822" s="31">
        <v>0.50877192999999998</v>
      </c>
      <c r="K1822" s="31">
        <v>0</v>
      </c>
      <c r="L1822" s="29">
        <f t="shared" si="28"/>
        <v>2.4050000000000002</v>
      </c>
    </row>
    <row r="1823" spans="1:12" x14ac:dyDescent="0.2">
      <c r="A1823">
        <v>1838</v>
      </c>
      <c r="B1823" s="43">
        <v>33</v>
      </c>
      <c r="C1823" s="43">
        <v>33</v>
      </c>
      <c r="D1823" s="43">
        <v>18</v>
      </c>
      <c r="E1823" s="31">
        <v>0.54500000000000004</v>
      </c>
      <c r="F1823" s="31">
        <v>0.24199999999999999</v>
      </c>
      <c r="G1823" s="31">
        <v>0.152</v>
      </c>
      <c r="H1823" s="31">
        <v>0.42399999999999999</v>
      </c>
      <c r="I1823" s="31">
        <v>0.121</v>
      </c>
      <c r="J1823" s="31">
        <v>0.58064516099999997</v>
      </c>
      <c r="K1823" s="31">
        <v>6.0999999999999999E-2</v>
      </c>
      <c r="L1823" s="29">
        <f t="shared" si="28"/>
        <v>2.4515441959531414</v>
      </c>
    </row>
    <row r="1824" spans="1:12" x14ac:dyDescent="0.2">
      <c r="A1824">
        <v>1842</v>
      </c>
      <c r="B1824" s="43">
        <v>62</v>
      </c>
      <c r="C1824" s="43">
        <v>65</v>
      </c>
      <c r="D1824" s="43">
        <v>10</v>
      </c>
      <c r="E1824" s="31">
        <v>0.154</v>
      </c>
      <c r="F1824" s="31">
        <v>0.129</v>
      </c>
      <c r="G1824" s="31">
        <v>0.129</v>
      </c>
      <c r="H1824" s="31">
        <v>8.1000000000000003E-2</v>
      </c>
      <c r="I1824" s="31">
        <v>3.2000000000000001E-2</v>
      </c>
      <c r="J1824" s="31">
        <v>0.30434782599999999</v>
      </c>
      <c r="K1824" s="31">
        <v>0.629</v>
      </c>
      <c r="L1824" s="29">
        <f t="shared" si="28"/>
        <v>2.0431266846361185</v>
      </c>
    </row>
    <row r="1825" spans="1:12" x14ac:dyDescent="0.2">
      <c r="A1825">
        <v>1755</v>
      </c>
      <c r="B1825" s="43">
        <v>93</v>
      </c>
      <c r="C1825" s="43">
        <v>93</v>
      </c>
      <c r="D1825" s="43">
        <v>37</v>
      </c>
      <c r="E1825" s="31">
        <v>0.39800000000000002</v>
      </c>
      <c r="F1825" s="31">
        <v>0.183</v>
      </c>
      <c r="G1825" s="31">
        <v>0.34399999999999997</v>
      </c>
      <c r="H1825" s="31">
        <v>0.35499999999999998</v>
      </c>
      <c r="I1825" s="31">
        <v>4.2999999999999997E-2</v>
      </c>
      <c r="J1825" s="31">
        <v>0.43023255799999999</v>
      </c>
      <c r="K1825" s="31">
        <v>7.4999999999999997E-2</v>
      </c>
      <c r="L1825" s="29">
        <f t="shared" si="28"/>
        <v>2.2789189189189187</v>
      </c>
    </row>
    <row r="1826" spans="1:12" x14ac:dyDescent="0.2">
      <c r="A1826">
        <v>3074</v>
      </c>
      <c r="B1826" s="43">
        <v>356</v>
      </c>
      <c r="C1826" s="43">
        <v>356</v>
      </c>
      <c r="D1826" s="43">
        <v>162</v>
      </c>
      <c r="E1826" s="31">
        <v>0.45500000000000002</v>
      </c>
      <c r="F1826" s="31">
        <v>0.29199999999999998</v>
      </c>
      <c r="G1826" s="31">
        <v>0.20499999999999999</v>
      </c>
      <c r="H1826" s="31">
        <v>0.32900000000000001</v>
      </c>
      <c r="I1826" s="31">
        <v>0.126</v>
      </c>
      <c r="J1826" s="31">
        <v>0.47787610600000002</v>
      </c>
      <c r="K1826" s="31">
        <v>4.8000000000000001E-2</v>
      </c>
      <c r="L1826" s="29">
        <f t="shared" si="28"/>
        <v>2.3035714285714288</v>
      </c>
    </row>
    <row r="1827" spans="1:12" x14ac:dyDescent="0.2">
      <c r="A1827">
        <v>4040</v>
      </c>
      <c r="B1827" s="43">
        <v>419</v>
      </c>
      <c r="C1827" s="43">
        <v>419</v>
      </c>
      <c r="D1827" s="43">
        <v>186</v>
      </c>
      <c r="E1827" s="31">
        <v>0.44400000000000001</v>
      </c>
      <c r="F1827" s="31">
        <v>0.317</v>
      </c>
      <c r="G1827" s="31">
        <v>0.21199999999999999</v>
      </c>
      <c r="H1827" s="31">
        <v>0.30099999999999999</v>
      </c>
      <c r="I1827" s="31">
        <v>0.14299999999999999</v>
      </c>
      <c r="J1827" s="31">
        <v>0.45588235300000002</v>
      </c>
      <c r="K1827" s="31">
        <v>2.5999999999999999E-2</v>
      </c>
      <c r="L1827" s="29">
        <f t="shared" si="28"/>
        <v>2.2751540041067764</v>
      </c>
    </row>
    <row r="1828" spans="1:12" x14ac:dyDescent="0.2">
      <c r="A1828">
        <v>4506</v>
      </c>
      <c r="B1828" s="43">
        <v>426</v>
      </c>
      <c r="C1828" s="43">
        <v>426</v>
      </c>
      <c r="D1828" s="43">
        <v>251</v>
      </c>
      <c r="E1828" s="31">
        <v>0.58899999999999997</v>
      </c>
      <c r="F1828" s="31">
        <v>0.17399999999999999</v>
      </c>
      <c r="G1828" s="31">
        <v>0.23200000000000001</v>
      </c>
      <c r="H1828" s="31">
        <v>0.39</v>
      </c>
      <c r="I1828" s="31">
        <v>0.2</v>
      </c>
      <c r="J1828" s="31">
        <v>0.59198113200000002</v>
      </c>
      <c r="K1828" s="31">
        <v>5.0000000000000001E-3</v>
      </c>
      <c r="L1828" s="29">
        <f t="shared" si="28"/>
        <v>2.6211055276381905</v>
      </c>
    </row>
    <row r="1829" spans="1:12" x14ac:dyDescent="0.2">
      <c r="A1829">
        <v>5506</v>
      </c>
      <c r="B1829" s="43">
        <v>31</v>
      </c>
      <c r="C1829" s="43">
        <v>31</v>
      </c>
      <c r="D1829" s="43">
        <v>6</v>
      </c>
      <c r="E1829" s="31">
        <v>0.19400000000000001</v>
      </c>
      <c r="F1829" s="31">
        <v>0</v>
      </c>
      <c r="G1829" s="31">
        <v>0</v>
      </c>
      <c r="H1829" s="31">
        <v>0.161</v>
      </c>
      <c r="I1829" s="31">
        <v>3.2000000000000001E-2</v>
      </c>
      <c r="J1829" s="31">
        <v>1</v>
      </c>
      <c r="K1829" s="31">
        <v>0.80600000000000005</v>
      </c>
      <c r="L1829" s="29">
        <f t="shared" si="28"/>
        <v>3.149484536082475</v>
      </c>
    </row>
    <row r="1830" spans="1:12" x14ac:dyDescent="0.2">
      <c r="A1830">
        <v>3555</v>
      </c>
      <c r="B1830" s="43">
        <v>31</v>
      </c>
      <c r="C1830" s="43">
        <v>31</v>
      </c>
      <c r="D1830" s="43">
        <v>15</v>
      </c>
      <c r="E1830" s="31">
        <v>0.48399999999999999</v>
      </c>
      <c r="F1830" s="31">
        <v>3.2000000000000001E-2</v>
      </c>
      <c r="G1830" s="31">
        <v>0.48399999999999999</v>
      </c>
      <c r="H1830" s="31">
        <v>0.32300000000000001</v>
      </c>
      <c r="I1830" s="31">
        <v>0.161</v>
      </c>
      <c r="J1830" s="31">
        <v>0.48387096800000001</v>
      </c>
      <c r="K1830" s="31">
        <v>0</v>
      </c>
      <c r="L1830" s="29">
        <f t="shared" si="28"/>
        <v>2.613</v>
      </c>
    </row>
    <row r="1831" spans="1:12" x14ac:dyDescent="0.2">
      <c r="A1831">
        <v>2859</v>
      </c>
      <c r="B1831" s="43">
        <v>77</v>
      </c>
      <c r="C1831" s="43">
        <v>77</v>
      </c>
      <c r="D1831" s="43">
        <v>38</v>
      </c>
      <c r="E1831" s="31">
        <v>0.49399999999999999</v>
      </c>
      <c r="F1831" s="31">
        <v>0.247</v>
      </c>
      <c r="G1831" s="31">
        <v>0.182</v>
      </c>
      <c r="H1831" s="31">
        <v>0.41599999999999998</v>
      </c>
      <c r="I1831" s="31">
        <v>7.8E-2</v>
      </c>
      <c r="J1831" s="31">
        <v>0.53521126799999996</v>
      </c>
      <c r="K1831" s="31">
        <v>7.8E-2</v>
      </c>
      <c r="L1831" s="29">
        <f t="shared" si="28"/>
        <v>2.3546637744034706</v>
      </c>
    </row>
    <row r="1832" spans="1:12" x14ac:dyDescent="0.2">
      <c r="A1832">
        <v>2190</v>
      </c>
      <c r="B1832" s="43">
        <v>68</v>
      </c>
      <c r="C1832" s="43">
        <v>68</v>
      </c>
      <c r="D1832" s="43">
        <v>41</v>
      </c>
      <c r="E1832" s="31">
        <v>0.60299999999999998</v>
      </c>
      <c r="F1832" s="31">
        <v>0.13200000000000001</v>
      </c>
      <c r="G1832" s="31">
        <v>0.26500000000000001</v>
      </c>
      <c r="H1832" s="31">
        <v>0.41199999999999998</v>
      </c>
      <c r="I1832" s="31">
        <v>0.191</v>
      </c>
      <c r="J1832" s="31">
        <v>0.60294117599999997</v>
      </c>
      <c r="K1832" s="31">
        <v>0</v>
      </c>
      <c r="L1832" s="29">
        <f t="shared" si="28"/>
        <v>2.6619999999999999</v>
      </c>
    </row>
    <row r="1833" spans="1:12" x14ac:dyDescent="0.2">
      <c r="A1833">
        <v>4309</v>
      </c>
      <c r="B1833" s="43">
        <v>101</v>
      </c>
      <c r="C1833" s="43">
        <v>101</v>
      </c>
      <c r="D1833" s="43">
        <v>49</v>
      </c>
      <c r="E1833" s="31">
        <v>0.48499999999999999</v>
      </c>
      <c r="F1833" s="31">
        <v>0.23799999999999999</v>
      </c>
      <c r="G1833" s="31">
        <v>0.25700000000000001</v>
      </c>
      <c r="H1833" s="31">
        <v>0.34699999999999998</v>
      </c>
      <c r="I1833" s="31">
        <v>0.13900000000000001</v>
      </c>
      <c r="J1833" s="31">
        <v>0.49494949500000002</v>
      </c>
      <c r="K1833" s="31">
        <v>0.02</v>
      </c>
      <c r="L1833" s="29">
        <f t="shared" si="28"/>
        <v>2.3969387755102045</v>
      </c>
    </row>
    <row r="1834" spans="1:12" x14ac:dyDescent="0.2">
      <c r="A1834">
        <v>3458</v>
      </c>
      <c r="B1834" s="43">
        <v>256</v>
      </c>
      <c r="C1834" s="43">
        <v>256</v>
      </c>
      <c r="D1834" s="43">
        <v>151</v>
      </c>
      <c r="E1834" s="31">
        <v>0.59</v>
      </c>
      <c r="F1834" s="31">
        <v>0.21099999999999999</v>
      </c>
      <c r="G1834" s="31">
        <v>0.191</v>
      </c>
      <c r="H1834" s="31">
        <v>0.34</v>
      </c>
      <c r="I1834" s="31">
        <v>0.25</v>
      </c>
      <c r="J1834" s="31">
        <v>0.594488189</v>
      </c>
      <c r="K1834" s="31">
        <v>8.0000000000000002E-3</v>
      </c>
      <c r="L1834" s="29">
        <f t="shared" si="28"/>
        <v>2.6340725806451615</v>
      </c>
    </row>
    <row r="1835" spans="1:12" x14ac:dyDescent="0.2">
      <c r="A1835">
        <v>4471</v>
      </c>
      <c r="B1835" s="43">
        <v>102</v>
      </c>
      <c r="C1835" s="43">
        <v>102</v>
      </c>
      <c r="D1835" s="43">
        <v>70</v>
      </c>
      <c r="E1835" s="31">
        <v>0.68600000000000005</v>
      </c>
      <c r="F1835" s="31">
        <v>0.11799999999999999</v>
      </c>
      <c r="G1835" s="31">
        <v>0.19600000000000001</v>
      </c>
      <c r="H1835" s="31">
        <v>0.47099999999999997</v>
      </c>
      <c r="I1835" s="31">
        <v>0.216</v>
      </c>
      <c r="J1835" s="31">
        <v>0.68627450999999995</v>
      </c>
      <c r="K1835" s="31">
        <v>0</v>
      </c>
      <c r="L1835" s="29">
        <f t="shared" si="28"/>
        <v>2.7869999999999999</v>
      </c>
    </row>
    <row r="1836" spans="1:12" x14ac:dyDescent="0.2">
      <c r="A1836">
        <v>4569</v>
      </c>
      <c r="B1836" s="43">
        <v>293</v>
      </c>
      <c r="C1836" s="43">
        <v>293</v>
      </c>
      <c r="D1836" s="43">
        <v>115</v>
      </c>
      <c r="E1836" s="31">
        <v>0.39200000000000002</v>
      </c>
      <c r="F1836" s="31">
        <v>0.15</v>
      </c>
      <c r="G1836" s="31">
        <v>0.17100000000000001</v>
      </c>
      <c r="H1836" s="31">
        <v>0.3</v>
      </c>
      <c r="I1836" s="31">
        <v>9.1999999999999998E-2</v>
      </c>
      <c r="J1836" s="31">
        <v>0.55023923399999997</v>
      </c>
      <c r="K1836" s="31">
        <v>0.28699999999999998</v>
      </c>
      <c r="L1836" s="29">
        <f t="shared" si="28"/>
        <v>2.4684431977559602</v>
      </c>
    </row>
    <row r="1837" spans="1:12" x14ac:dyDescent="0.2">
      <c r="A1837">
        <v>4170</v>
      </c>
      <c r="E1837" s="31">
        <v>0.58499999999999996</v>
      </c>
      <c r="F1837" s="31">
        <v>0.17100000000000001</v>
      </c>
      <c r="G1837" s="31">
        <v>0.24399999999999999</v>
      </c>
      <c r="H1837" s="31">
        <v>0.317</v>
      </c>
      <c r="I1837" s="31">
        <v>0.26800000000000002</v>
      </c>
      <c r="J1837" s="31">
        <v>0.58536585399999996</v>
      </c>
      <c r="K1837" s="31">
        <v>0</v>
      </c>
      <c r="L1837" s="29">
        <f t="shared" si="28"/>
        <v>2.6820000000000004</v>
      </c>
    </row>
    <row r="1838" spans="1:12" x14ac:dyDescent="0.2">
      <c r="A1838">
        <v>2330</v>
      </c>
      <c r="B1838" s="43">
        <v>90</v>
      </c>
      <c r="C1838" s="43">
        <v>90</v>
      </c>
      <c r="D1838" s="43">
        <v>40</v>
      </c>
      <c r="E1838" s="31">
        <v>0.44400000000000001</v>
      </c>
      <c r="F1838" s="31">
        <v>0.33300000000000002</v>
      </c>
      <c r="G1838" s="31">
        <v>0.189</v>
      </c>
      <c r="H1838" s="31">
        <v>0.4</v>
      </c>
      <c r="I1838" s="31">
        <v>4.3999999999999997E-2</v>
      </c>
      <c r="J1838" s="31">
        <v>0.45977011499999998</v>
      </c>
      <c r="K1838" s="31">
        <v>3.3000000000000002E-2</v>
      </c>
      <c r="L1838" s="29">
        <f t="shared" si="28"/>
        <v>2.1582213029989661</v>
      </c>
    </row>
    <row r="1839" spans="1:12" x14ac:dyDescent="0.2">
      <c r="A1839">
        <v>5368</v>
      </c>
      <c r="B1839" s="43">
        <v>112</v>
      </c>
      <c r="C1839" s="43">
        <v>112</v>
      </c>
      <c r="D1839" s="43">
        <v>58</v>
      </c>
      <c r="E1839" s="31">
        <v>0.51800000000000002</v>
      </c>
      <c r="F1839" s="31">
        <v>0.26800000000000002</v>
      </c>
      <c r="G1839" s="31">
        <v>0.19600000000000001</v>
      </c>
      <c r="H1839" s="31">
        <v>0.33</v>
      </c>
      <c r="I1839" s="31">
        <v>0.188</v>
      </c>
      <c r="J1839" s="31">
        <v>0.52727272700000005</v>
      </c>
      <c r="K1839" s="31">
        <v>1.7999999999999999E-2</v>
      </c>
      <c r="L1839" s="29">
        <f t="shared" si="28"/>
        <v>2.4460285132382893</v>
      </c>
    </row>
    <row r="1840" spans="1:12" x14ac:dyDescent="0.2">
      <c r="A1840">
        <v>3394</v>
      </c>
      <c r="E1840" s="31">
        <v>0.52500000000000002</v>
      </c>
      <c r="F1840" s="31">
        <v>0.188</v>
      </c>
      <c r="G1840" s="31">
        <v>0.27500000000000002</v>
      </c>
      <c r="H1840" s="31">
        <v>0.36299999999999999</v>
      </c>
      <c r="I1840" s="31">
        <v>0.16300000000000001</v>
      </c>
      <c r="J1840" s="31">
        <v>0.53164557000000001</v>
      </c>
      <c r="K1840" s="31">
        <v>1.2999999999999999E-2</v>
      </c>
      <c r="L1840" s="29">
        <f t="shared" si="28"/>
        <v>2.5116514690982776</v>
      </c>
    </row>
    <row r="1841" spans="1:12" x14ac:dyDescent="0.2">
      <c r="A1841">
        <v>3290</v>
      </c>
      <c r="B1841" s="43">
        <v>21</v>
      </c>
      <c r="C1841" s="43">
        <v>21</v>
      </c>
      <c r="D1841" s="43">
        <v>10</v>
      </c>
      <c r="E1841" s="31">
        <v>0.47599999999999998</v>
      </c>
      <c r="F1841" s="31">
        <v>0.19</v>
      </c>
      <c r="G1841" s="31">
        <v>0.23799999999999999</v>
      </c>
      <c r="H1841" s="31">
        <v>0.38100000000000001</v>
      </c>
      <c r="I1841" s="31">
        <v>9.5000000000000001E-2</v>
      </c>
      <c r="J1841" s="31">
        <v>0.52631578899999998</v>
      </c>
      <c r="K1841" s="31">
        <v>9.5000000000000001E-2</v>
      </c>
      <c r="L1841" s="29">
        <f t="shared" si="28"/>
        <v>2.4187845303867404</v>
      </c>
    </row>
    <row r="1842" spans="1:12" x14ac:dyDescent="0.2">
      <c r="A1842">
        <v>3289</v>
      </c>
      <c r="B1842" s="43">
        <v>40</v>
      </c>
      <c r="C1842" s="43">
        <v>40</v>
      </c>
      <c r="D1842" s="43">
        <v>26</v>
      </c>
      <c r="E1842" s="31">
        <v>0.65</v>
      </c>
      <c r="F1842" s="31">
        <v>0.17499999999999999</v>
      </c>
      <c r="G1842" s="31">
        <v>0.17499999999999999</v>
      </c>
      <c r="H1842" s="31">
        <v>0.52500000000000002</v>
      </c>
      <c r="I1842" s="31">
        <v>0.125</v>
      </c>
      <c r="J1842" s="31">
        <v>0.65</v>
      </c>
      <c r="K1842" s="31">
        <v>0</v>
      </c>
      <c r="L1842" s="29">
        <f t="shared" si="28"/>
        <v>2.6</v>
      </c>
    </row>
    <row r="1843" spans="1:12" x14ac:dyDescent="0.2">
      <c r="A1843">
        <v>3444</v>
      </c>
      <c r="B1843" s="43">
        <v>38</v>
      </c>
      <c r="C1843" s="43">
        <v>38</v>
      </c>
      <c r="D1843" s="43">
        <v>17</v>
      </c>
      <c r="E1843" s="31">
        <v>0.44700000000000001</v>
      </c>
      <c r="F1843" s="31">
        <v>0.21099999999999999</v>
      </c>
      <c r="G1843" s="31">
        <v>0.34200000000000003</v>
      </c>
      <c r="H1843" s="31">
        <v>0.34200000000000003</v>
      </c>
      <c r="I1843" s="31">
        <v>0.105</v>
      </c>
      <c r="J1843" s="31">
        <v>0.44736842100000002</v>
      </c>
      <c r="K1843" s="31">
        <v>0</v>
      </c>
      <c r="L1843" s="29">
        <f t="shared" si="28"/>
        <v>2.3410000000000002</v>
      </c>
    </row>
    <row r="1844" spans="1:12" x14ac:dyDescent="0.2">
      <c r="A1844">
        <v>2542</v>
      </c>
      <c r="B1844" s="43">
        <v>56</v>
      </c>
      <c r="C1844" s="43">
        <v>56</v>
      </c>
      <c r="D1844" s="43">
        <v>27</v>
      </c>
      <c r="E1844" s="31">
        <v>0.48199999999999998</v>
      </c>
      <c r="F1844" s="31">
        <v>0.19600000000000001</v>
      </c>
      <c r="G1844" s="31">
        <v>0.26800000000000002</v>
      </c>
      <c r="H1844" s="31">
        <v>0.32100000000000001</v>
      </c>
      <c r="I1844" s="31">
        <v>0.161</v>
      </c>
      <c r="J1844" s="31">
        <v>0.50943396200000002</v>
      </c>
      <c r="K1844" s="31">
        <v>5.3999999999999999E-2</v>
      </c>
      <c r="L1844" s="29">
        <f t="shared" si="28"/>
        <v>2.4725158562367864</v>
      </c>
    </row>
    <row r="1845" spans="1:12" x14ac:dyDescent="0.2">
      <c r="A1845">
        <v>2472</v>
      </c>
      <c r="B1845" s="43">
        <v>12</v>
      </c>
      <c r="C1845" s="43">
        <v>12</v>
      </c>
      <c r="D1845" s="43">
        <v>3</v>
      </c>
      <c r="E1845" s="31">
        <v>0.25</v>
      </c>
      <c r="F1845" s="31">
        <v>0.41699999999999998</v>
      </c>
      <c r="G1845" s="31">
        <v>0.33300000000000002</v>
      </c>
      <c r="H1845" s="31">
        <v>0.16700000000000001</v>
      </c>
      <c r="I1845" s="31">
        <v>8.3000000000000004E-2</v>
      </c>
      <c r="J1845" s="31">
        <v>0.25</v>
      </c>
      <c r="K1845" s="31">
        <v>0</v>
      </c>
      <c r="L1845" s="29">
        <f t="shared" si="28"/>
        <v>1.9160000000000001</v>
      </c>
    </row>
    <row r="1846" spans="1:12" x14ac:dyDescent="0.2">
      <c r="A1846">
        <v>2473</v>
      </c>
      <c r="B1846" s="43">
        <v>21</v>
      </c>
      <c r="C1846" s="43">
        <v>21</v>
      </c>
      <c r="D1846" s="43">
        <v>10</v>
      </c>
      <c r="E1846" s="31">
        <v>0.47599999999999998</v>
      </c>
      <c r="F1846" s="31">
        <v>0.23799999999999999</v>
      </c>
      <c r="G1846" s="31">
        <v>0.19</v>
      </c>
      <c r="H1846" s="31">
        <v>0.23799999999999999</v>
      </c>
      <c r="I1846" s="31">
        <v>0.23799999999999999</v>
      </c>
      <c r="J1846" s="31">
        <v>0.52631578899999998</v>
      </c>
      <c r="K1846" s="31">
        <v>9.5000000000000001E-2</v>
      </c>
      <c r="L1846" s="29">
        <f t="shared" si="28"/>
        <v>2.5237569060773479</v>
      </c>
    </row>
    <row r="1847" spans="1:12" x14ac:dyDescent="0.2">
      <c r="A1847">
        <v>4369</v>
      </c>
      <c r="B1847" s="43">
        <v>52</v>
      </c>
      <c r="C1847" s="43">
        <v>52</v>
      </c>
      <c r="D1847" s="43">
        <v>19</v>
      </c>
      <c r="E1847" s="31">
        <v>0.36499999999999999</v>
      </c>
      <c r="F1847" s="31">
        <v>0.442</v>
      </c>
      <c r="G1847" s="31">
        <v>0.17299999999999999</v>
      </c>
      <c r="H1847" s="31">
        <v>0.28799999999999998</v>
      </c>
      <c r="I1847" s="31">
        <v>7.6999999999999999E-2</v>
      </c>
      <c r="J1847" s="31">
        <v>0.37254902000000001</v>
      </c>
      <c r="K1847" s="31">
        <v>1.9E-2</v>
      </c>
      <c r="L1847" s="29">
        <f t="shared" si="28"/>
        <v>1.9979612640163098</v>
      </c>
    </row>
    <row r="1848" spans="1:12" x14ac:dyDescent="0.2">
      <c r="A1848">
        <v>2290</v>
      </c>
      <c r="B1848" s="43">
        <v>63</v>
      </c>
      <c r="C1848" s="43">
        <v>63</v>
      </c>
      <c r="D1848" s="43">
        <v>25</v>
      </c>
      <c r="E1848" s="31">
        <v>0.39700000000000002</v>
      </c>
      <c r="F1848" s="31">
        <v>0.254</v>
      </c>
      <c r="G1848" s="31">
        <v>0.33300000000000002</v>
      </c>
      <c r="H1848" s="31">
        <v>0.34899999999999998</v>
      </c>
      <c r="I1848" s="31">
        <v>4.8000000000000001E-2</v>
      </c>
      <c r="J1848" s="31">
        <v>0.40322580600000002</v>
      </c>
      <c r="K1848" s="31">
        <v>1.6E-2</v>
      </c>
      <c r="L1848" s="29">
        <f t="shared" si="28"/>
        <v>2.1941056910569108</v>
      </c>
    </row>
    <row r="1849" spans="1:12" x14ac:dyDescent="0.2">
      <c r="A1849">
        <v>3597</v>
      </c>
      <c r="E1849" s="31">
        <v>0.56799999999999995</v>
      </c>
      <c r="F1849" s="31">
        <v>0.20499999999999999</v>
      </c>
      <c r="G1849" s="31">
        <v>0.20499999999999999</v>
      </c>
      <c r="H1849" s="31">
        <v>0.5</v>
      </c>
      <c r="I1849" s="31">
        <v>6.8000000000000005E-2</v>
      </c>
      <c r="J1849" s="31">
        <v>0.58139534900000001</v>
      </c>
      <c r="K1849" s="31">
        <v>2.3E-2</v>
      </c>
      <c r="L1849" s="29">
        <f t="shared" si="28"/>
        <v>2.4431934493346987</v>
      </c>
    </row>
    <row r="1850" spans="1:12" x14ac:dyDescent="0.2">
      <c r="A1850">
        <v>3375</v>
      </c>
      <c r="B1850" s="43">
        <v>37</v>
      </c>
      <c r="C1850" s="43">
        <v>37</v>
      </c>
      <c r="D1850" s="43">
        <v>16</v>
      </c>
      <c r="E1850" s="31">
        <v>0.432</v>
      </c>
      <c r="F1850" s="31">
        <v>0.24299999999999999</v>
      </c>
      <c r="G1850" s="31">
        <v>0.29699999999999999</v>
      </c>
      <c r="H1850" s="31">
        <v>0.29699999999999999</v>
      </c>
      <c r="I1850" s="31">
        <v>0.13500000000000001</v>
      </c>
      <c r="J1850" s="31">
        <v>0.44444444399999999</v>
      </c>
      <c r="K1850" s="31">
        <v>2.7E-2</v>
      </c>
      <c r="L1850" s="29">
        <f t="shared" si="28"/>
        <v>2.3309352517985609</v>
      </c>
    </row>
    <row r="1851" spans="1:12" x14ac:dyDescent="0.2">
      <c r="A1851">
        <v>2605</v>
      </c>
      <c r="B1851" s="43">
        <v>10</v>
      </c>
      <c r="C1851" s="43">
        <v>10</v>
      </c>
      <c r="D1851" s="43">
        <v>3</v>
      </c>
      <c r="E1851" s="31">
        <v>0.3</v>
      </c>
      <c r="F1851" s="31">
        <v>0.4</v>
      </c>
      <c r="G1851" s="31">
        <v>0.2</v>
      </c>
      <c r="H1851" s="31">
        <v>0.1</v>
      </c>
      <c r="I1851" s="31">
        <v>0.2</v>
      </c>
      <c r="J1851" s="31">
        <v>0.33333333300000001</v>
      </c>
      <c r="K1851" s="31">
        <v>0.1</v>
      </c>
      <c r="L1851" s="29">
        <f t="shared" si="28"/>
        <v>2.1111111111111112</v>
      </c>
    </row>
    <row r="1852" spans="1:12" x14ac:dyDescent="0.2">
      <c r="A1852">
        <v>1795</v>
      </c>
      <c r="E1852" s="31">
        <v>0.41399999999999998</v>
      </c>
      <c r="F1852" s="31">
        <v>0.20699999999999999</v>
      </c>
      <c r="G1852" s="31">
        <v>0.24099999999999999</v>
      </c>
      <c r="H1852" s="31">
        <v>0.379</v>
      </c>
      <c r="I1852" s="31">
        <v>3.4000000000000002E-2</v>
      </c>
      <c r="J1852" s="31">
        <v>0.48</v>
      </c>
      <c r="K1852" s="31">
        <v>0.13800000000000001</v>
      </c>
      <c r="L1852" s="29">
        <f t="shared" si="28"/>
        <v>2.2761020881670535</v>
      </c>
    </row>
    <row r="1853" spans="1:12" x14ac:dyDescent="0.2">
      <c r="A1853">
        <v>5409</v>
      </c>
      <c r="B1853" s="43">
        <v>362</v>
      </c>
      <c r="C1853" s="43">
        <v>362</v>
      </c>
      <c r="D1853" s="43">
        <v>205</v>
      </c>
      <c r="E1853" s="31">
        <v>0.56599999999999995</v>
      </c>
      <c r="F1853" s="31">
        <v>0.17699999999999999</v>
      </c>
      <c r="G1853" s="31">
        <v>0.251</v>
      </c>
      <c r="H1853" s="31">
        <v>0.35099999999999998</v>
      </c>
      <c r="I1853" s="31">
        <v>0.215</v>
      </c>
      <c r="J1853" s="31">
        <v>0.56944444400000005</v>
      </c>
      <c r="K1853" s="31">
        <v>6.0000000000000001E-3</v>
      </c>
      <c r="L1853" s="29">
        <f t="shared" si="28"/>
        <v>2.6076458752515093</v>
      </c>
    </row>
    <row r="1854" spans="1:12" x14ac:dyDescent="0.2">
      <c r="A1854">
        <v>2592</v>
      </c>
      <c r="B1854" s="43">
        <v>115</v>
      </c>
      <c r="C1854" s="43">
        <v>115</v>
      </c>
      <c r="D1854" s="43">
        <v>34</v>
      </c>
      <c r="E1854" s="31">
        <v>0.29599999999999999</v>
      </c>
      <c r="F1854" s="31">
        <v>0.39100000000000001</v>
      </c>
      <c r="G1854" s="31">
        <v>0.29599999999999999</v>
      </c>
      <c r="H1854" s="31">
        <v>0.217</v>
      </c>
      <c r="I1854" s="31">
        <v>7.8E-2</v>
      </c>
      <c r="J1854" s="31">
        <v>0.30088495599999998</v>
      </c>
      <c r="K1854" s="31">
        <v>1.7000000000000001E-2</v>
      </c>
      <c r="L1854" s="29">
        <f t="shared" si="28"/>
        <v>1.9796541200406916</v>
      </c>
    </row>
    <row r="1855" spans="1:12" x14ac:dyDescent="0.2">
      <c r="A1855">
        <v>3138</v>
      </c>
      <c r="B1855" s="43">
        <v>87</v>
      </c>
      <c r="C1855" s="43">
        <v>87</v>
      </c>
      <c r="D1855" s="43">
        <v>33</v>
      </c>
      <c r="E1855" s="31">
        <v>0.379</v>
      </c>
      <c r="F1855" s="31">
        <v>0.379</v>
      </c>
      <c r="G1855" s="31">
        <v>0.24099999999999999</v>
      </c>
      <c r="H1855" s="31">
        <v>0.28699999999999998</v>
      </c>
      <c r="I1855" s="31">
        <v>9.1999999999999998E-2</v>
      </c>
      <c r="J1855" s="31">
        <v>0.37931034499999999</v>
      </c>
      <c r="K1855" s="31">
        <v>0</v>
      </c>
      <c r="L1855" s="29">
        <f t="shared" si="28"/>
        <v>2.09</v>
      </c>
    </row>
    <row r="1856" spans="1:12" x14ac:dyDescent="0.2">
      <c r="A1856">
        <v>2116</v>
      </c>
      <c r="B1856" s="43">
        <v>497</v>
      </c>
      <c r="C1856" s="43">
        <v>497</v>
      </c>
      <c r="D1856" s="43">
        <v>177</v>
      </c>
      <c r="E1856" s="31">
        <v>0.35599999999999998</v>
      </c>
      <c r="F1856" s="31">
        <v>0.35199999999999998</v>
      </c>
      <c r="G1856" s="31">
        <v>0.252</v>
      </c>
      <c r="H1856" s="31">
        <v>0.29399999999999998</v>
      </c>
      <c r="I1856" s="31">
        <v>6.2E-2</v>
      </c>
      <c r="J1856" s="31">
        <v>0.371069182</v>
      </c>
      <c r="K1856" s="31">
        <v>0.04</v>
      </c>
      <c r="L1856" s="29">
        <f t="shared" si="28"/>
        <v>2.0687500000000001</v>
      </c>
    </row>
    <row r="1857" spans="1:12" x14ac:dyDescent="0.2">
      <c r="A1857">
        <v>3023</v>
      </c>
      <c r="B1857" s="43">
        <v>57</v>
      </c>
      <c r="C1857" s="43">
        <v>57</v>
      </c>
      <c r="D1857" s="43">
        <v>32</v>
      </c>
      <c r="E1857" s="31">
        <v>0.56100000000000005</v>
      </c>
      <c r="F1857" s="31">
        <v>0.21099999999999999</v>
      </c>
      <c r="G1857" s="31">
        <v>0.21099999999999999</v>
      </c>
      <c r="H1857" s="31">
        <v>0.33300000000000002</v>
      </c>
      <c r="I1857" s="31">
        <v>0.22800000000000001</v>
      </c>
      <c r="J1857" s="31">
        <v>0.571428571</v>
      </c>
      <c r="K1857" s="31">
        <v>1.7999999999999999E-2</v>
      </c>
      <c r="L1857" s="29">
        <f t="shared" si="28"/>
        <v>2.5906313645621184</v>
      </c>
    </row>
    <row r="1858" spans="1:12" x14ac:dyDescent="0.2">
      <c r="A1858">
        <v>3206</v>
      </c>
      <c r="B1858" s="43">
        <v>464</v>
      </c>
      <c r="C1858" s="43">
        <v>464</v>
      </c>
      <c r="D1858" s="43">
        <v>153</v>
      </c>
      <c r="E1858" s="31">
        <v>0.33</v>
      </c>
      <c r="F1858" s="31">
        <v>0.41199999999999998</v>
      </c>
      <c r="G1858" s="31">
        <v>0.248</v>
      </c>
      <c r="H1858" s="31">
        <v>0.27800000000000002</v>
      </c>
      <c r="I1858" s="31">
        <v>5.1999999999999998E-2</v>
      </c>
      <c r="J1858" s="31">
        <v>0.33333333300000001</v>
      </c>
      <c r="K1858" s="31">
        <v>1.0999999999999999E-2</v>
      </c>
      <c r="L1858" s="29">
        <f t="shared" si="28"/>
        <v>1.9716885743174923</v>
      </c>
    </row>
    <row r="1859" spans="1:12" x14ac:dyDescent="0.2">
      <c r="A1859">
        <v>2410</v>
      </c>
      <c r="B1859" s="43">
        <v>274</v>
      </c>
      <c r="C1859" s="43">
        <v>274</v>
      </c>
      <c r="D1859" s="43">
        <v>106</v>
      </c>
      <c r="E1859" s="31">
        <v>0.38700000000000001</v>
      </c>
      <c r="F1859" s="31">
        <v>0.36899999999999999</v>
      </c>
      <c r="G1859" s="31">
        <v>0.22600000000000001</v>
      </c>
      <c r="H1859" s="31">
        <v>0.29199999999999998</v>
      </c>
      <c r="I1859" s="31">
        <v>9.5000000000000001E-2</v>
      </c>
      <c r="J1859" s="31">
        <v>0.39405204500000002</v>
      </c>
      <c r="K1859" s="31">
        <v>1.7999999999999999E-2</v>
      </c>
      <c r="L1859" s="29">
        <f t="shared" ref="L1859:L1888" si="29">(F1859+2*G1859+3*H1859+4*I1859)/(1-K1859)</f>
        <v>2.1150712830957228</v>
      </c>
    </row>
    <row r="1860" spans="1:12" x14ac:dyDescent="0.2">
      <c r="A1860">
        <v>2176</v>
      </c>
      <c r="B1860" s="43">
        <v>84</v>
      </c>
      <c r="C1860" s="43">
        <v>84</v>
      </c>
      <c r="D1860" s="43">
        <v>22</v>
      </c>
      <c r="E1860" s="31">
        <v>0.26200000000000001</v>
      </c>
      <c r="F1860" s="31">
        <v>0.48799999999999999</v>
      </c>
      <c r="G1860" s="31">
        <v>0.25</v>
      </c>
      <c r="H1860" s="31">
        <v>0.214</v>
      </c>
      <c r="I1860" s="31">
        <v>4.8000000000000001E-2</v>
      </c>
      <c r="J1860" s="31">
        <v>0.26190476200000001</v>
      </c>
      <c r="K1860" s="31">
        <v>0</v>
      </c>
      <c r="L1860" s="29">
        <f t="shared" si="29"/>
        <v>1.8219999999999998</v>
      </c>
    </row>
    <row r="1861" spans="1:12" x14ac:dyDescent="0.2">
      <c r="A1861">
        <v>2818</v>
      </c>
      <c r="B1861" s="43">
        <v>87</v>
      </c>
      <c r="C1861" s="43">
        <v>87</v>
      </c>
      <c r="D1861" s="43">
        <v>24</v>
      </c>
      <c r="E1861" s="31">
        <v>0.27600000000000002</v>
      </c>
      <c r="F1861" s="31">
        <v>0.40200000000000002</v>
      </c>
      <c r="G1861" s="31">
        <v>0.31</v>
      </c>
      <c r="H1861" s="31">
        <v>0.218</v>
      </c>
      <c r="I1861" s="31">
        <v>5.7000000000000002E-2</v>
      </c>
      <c r="J1861" s="31">
        <v>0.27906976700000002</v>
      </c>
      <c r="K1861" s="31">
        <v>1.0999999999999999E-2</v>
      </c>
      <c r="L1861" s="29">
        <f t="shared" si="29"/>
        <v>1.9251769464105157</v>
      </c>
    </row>
    <row r="1862" spans="1:12" x14ac:dyDescent="0.2">
      <c r="A1862">
        <v>2715</v>
      </c>
      <c r="B1862" s="43">
        <v>112</v>
      </c>
      <c r="C1862" s="43">
        <v>112</v>
      </c>
      <c r="D1862" s="43">
        <v>19</v>
      </c>
      <c r="E1862" s="31">
        <v>0.17</v>
      </c>
      <c r="F1862" s="31">
        <v>0.55400000000000005</v>
      </c>
      <c r="G1862" s="31">
        <v>0.26800000000000002</v>
      </c>
      <c r="H1862" s="31">
        <v>0.17</v>
      </c>
      <c r="I1862" s="31">
        <v>0</v>
      </c>
      <c r="J1862" s="31">
        <v>0.17117117100000001</v>
      </c>
      <c r="K1862" s="31">
        <v>8.9999999999999993E-3</v>
      </c>
      <c r="L1862" s="29">
        <f t="shared" si="29"/>
        <v>1.6145307769929365</v>
      </c>
    </row>
    <row r="1863" spans="1:12" x14ac:dyDescent="0.2">
      <c r="A1863">
        <v>3615</v>
      </c>
      <c r="B1863" s="43">
        <v>261</v>
      </c>
      <c r="C1863" s="43">
        <v>261</v>
      </c>
      <c r="D1863" s="43">
        <v>58</v>
      </c>
      <c r="E1863" s="31">
        <v>0.222</v>
      </c>
      <c r="F1863" s="31">
        <v>0.51700000000000002</v>
      </c>
      <c r="G1863" s="31">
        <v>0.249</v>
      </c>
      <c r="H1863" s="31">
        <v>0.19900000000000001</v>
      </c>
      <c r="I1863" s="31">
        <v>2.3E-2</v>
      </c>
      <c r="J1863" s="31">
        <v>0.22480620200000001</v>
      </c>
      <c r="K1863" s="31">
        <v>1.0999999999999999E-2</v>
      </c>
      <c r="L1863" s="29">
        <f t="shared" si="29"/>
        <v>1.7229524772497473</v>
      </c>
    </row>
    <row r="1864" spans="1:12" x14ac:dyDescent="0.2">
      <c r="A1864">
        <v>3817</v>
      </c>
      <c r="B1864" s="43">
        <v>98</v>
      </c>
      <c r="C1864" s="43">
        <v>98</v>
      </c>
      <c r="D1864" s="43">
        <v>19</v>
      </c>
      <c r="E1864" s="31">
        <v>0.19400000000000001</v>
      </c>
      <c r="F1864" s="31">
        <v>0.46899999999999997</v>
      </c>
      <c r="G1864" s="31">
        <v>0.33700000000000002</v>
      </c>
      <c r="H1864" s="31">
        <v>0.16300000000000001</v>
      </c>
      <c r="I1864" s="31">
        <v>3.1E-2</v>
      </c>
      <c r="J1864" s="31">
        <v>0.19387755100000001</v>
      </c>
      <c r="K1864" s="31">
        <v>0</v>
      </c>
      <c r="L1864" s="29">
        <f t="shared" si="29"/>
        <v>1.7560000000000002</v>
      </c>
    </row>
    <row r="1865" spans="1:12" x14ac:dyDescent="0.2">
      <c r="A1865">
        <v>2899</v>
      </c>
      <c r="B1865" s="43">
        <v>86</v>
      </c>
      <c r="C1865" s="43">
        <v>86</v>
      </c>
      <c r="D1865" s="43">
        <v>24</v>
      </c>
      <c r="E1865" s="31">
        <v>0.27900000000000003</v>
      </c>
      <c r="F1865" s="31">
        <v>0.36</v>
      </c>
      <c r="G1865" s="31">
        <v>0.34899999999999998</v>
      </c>
      <c r="H1865" s="31">
        <v>0.23300000000000001</v>
      </c>
      <c r="I1865" s="31">
        <v>4.7E-2</v>
      </c>
      <c r="J1865" s="31">
        <v>0.28235294100000002</v>
      </c>
      <c r="K1865" s="31">
        <v>1.2E-2</v>
      </c>
      <c r="L1865" s="29">
        <f t="shared" si="29"/>
        <v>1.9686234817813764</v>
      </c>
    </row>
    <row r="1866" spans="1:12" x14ac:dyDescent="0.2">
      <c r="A1866">
        <v>2177</v>
      </c>
      <c r="B1866" s="43">
        <v>81</v>
      </c>
      <c r="C1866" s="43">
        <v>81</v>
      </c>
      <c r="D1866" s="43">
        <v>22</v>
      </c>
      <c r="E1866" s="31">
        <v>0.27200000000000002</v>
      </c>
      <c r="F1866" s="31">
        <v>0.39500000000000002</v>
      </c>
      <c r="G1866" s="31">
        <v>0.32100000000000001</v>
      </c>
      <c r="H1866" s="31">
        <v>0.21</v>
      </c>
      <c r="I1866" s="31">
        <v>6.2E-2</v>
      </c>
      <c r="J1866" s="31">
        <v>0.27500000000000002</v>
      </c>
      <c r="K1866" s="31">
        <v>1.2E-2</v>
      </c>
      <c r="L1866" s="29">
        <f t="shared" si="29"/>
        <v>1.9382591093117407</v>
      </c>
    </row>
    <row r="1867" spans="1:12" x14ac:dyDescent="0.2">
      <c r="A1867">
        <v>2819</v>
      </c>
      <c r="B1867" s="43">
        <v>81</v>
      </c>
      <c r="C1867" s="43">
        <v>81</v>
      </c>
      <c r="D1867" s="43">
        <v>34</v>
      </c>
      <c r="E1867" s="31">
        <v>0.42</v>
      </c>
      <c r="F1867" s="31">
        <v>0.38300000000000001</v>
      </c>
      <c r="G1867" s="31">
        <v>0.19800000000000001</v>
      </c>
      <c r="H1867" s="31">
        <v>0.35799999999999998</v>
      </c>
      <c r="I1867" s="31">
        <v>6.2E-2</v>
      </c>
      <c r="J1867" s="31">
        <v>0.419753086</v>
      </c>
      <c r="K1867" s="31">
        <v>0</v>
      </c>
      <c r="L1867" s="29">
        <f t="shared" si="29"/>
        <v>2.101</v>
      </c>
    </row>
    <row r="1868" spans="1:12" x14ac:dyDescent="0.2">
      <c r="A1868">
        <v>2433</v>
      </c>
      <c r="B1868" s="43">
        <v>113</v>
      </c>
      <c r="C1868" s="43">
        <v>113</v>
      </c>
      <c r="D1868" s="43">
        <v>30</v>
      </c>
      <c r="E1868" s="31">
        <v>0.26500000000000001</v>
      </c>
      <c r="F1868" s="31">
        <v>0.38100000000000001</v>
      </c>
      <c r="G1868" s="31">
        <v>0.35399999999999998</v>
      </c>
      <c r="H1868" s="31">
        <v>0.21199999999999999</v>
      </c>
      <c r="I1868" s="31">
        <v>5.2999999999999999E-2</v>
      </c>
      <c r="J1868" s="31">
        <v>0.26548672600000001</v>
      </c>
      <c r="K1868" s="31">
        <v>0</v>
      </c>
      <c r="L1868" s="29">
        <f t="shared" si="29"/>
        <v>1.9370000000000001</v>
      </c>
    </row>
    <row r="1869" spans="1:12" x14ac:dyDescent="0.2">
      <c r="A1869">
        <v>3264</v>
      </c>
      <c r="B1869" s="43">
        <v>85</v>
      </c>
      <c r="C1869" s="43">
        <v>85</v>
      </c>
      <c r="D1869" s="43">
        <v>36</v>
      </c>
      <c r="E1869" s="31">
        <v>0.42399999999999999</v>
      </c>
      <c r="F1869" s="31">
        <v>0.23499999999999999</v>
      </c>
      <c r="G1869" s="31">
        <v>0.318</v>
      </c>
      <c r="H1869" s="31">
        <v>0.38800000000000001</v>
      </c>
      <c r="I1869" s="31">
        <v>3.5000000000000003E-2</v>
      </c>
      <c r="J1869" s="31">
        <v>0.43373494000000001</v>
      </c>
      <c r="K1869" s="31">
        <v>2.4E-2</v>
      </c>
      <c r="L1869" s="29">
        <f t="shared" si="29"/>
        <v>2.2284836065573774</v>
      </c>
    </row>
    <row r="1870" spans="1:12" x14ac:dyDescent="0.2">
      <c r="A1870">
        <v>2529</v>
      </c>
      <c r="B1870" s="43">
        <v>85</v>
      </c>
      <c r="C1870" s="43">
        <v>85</v>
      </c>
      <c r="D1870" s="43">
        <v>38</v>
      </c>
      <c r="E1870" s="31">
        <v>0.44700000000000001</v>
      </c>
      <c r="F1870" s="31">
        <v>0.153</v>
      </c>
      <c r="G1870" s="31">
        <v>0.4</v>
      </c>
      <c r="H1870" s="31">
        <v>0.35299999999999998</v>
      </c>
      <c r="I1870" s="31">
        <v>9.4E-2</v>
      </c>
      <c r="J1870" s="31">
        <v>0.44705882400000002</v>
      </c>
      <c r="K1870" s="31">
        <v>0</v>
      </c>
      <c r="L1870" s="29">
        <f t="shared" si="29"/>
        <v>2.3879999999999999</v>
      </c>
    </row>
    <row r="1871" spans="1:12" x14ac:dyDescent="0.2">
      <c r="A1871">
        <v>4093</v>
      </c>
      <c r="B1871" s="43">
        <v>54</v>
      </c>
      <c r="C1871" s="43">
        <v>54</v>
      </c>
      <c r="D1871" s="43">
        <v>7</v>
      </c>
      <c r="E1871" s="31">
        <v>0.13</v>
      </c>
      <c r="F1871" s="31">
        <v>0.55600000000000005</v>
      </c>
      <c r="G1871" s="31">
        <v>0.14799999999999999</v>
      </c>
      <c r="H1871" s="31">
        <v>0.13</v>
      </c>
      <c r="I1871" s="31">
        <v>0</v>
      </c>
      <c r="J1871" s="31">
        <v>0.15555555600000001</v>
      </c>
      <c r="K1871" s="31">
        <v>0.16700000000000001</v>
      </c>
      <c r="L1871" s="29">
        <f t="shared" si="29"/>
        <v>1.4909963985594239</v>
      </c>
    </row>
    <row r="1872" spans="1:12" x14ac:dyDescent="0.2">
      <c r="A1872">
        <v>2314</v>
      </c>
      <c r="B1872" s="43">
        <v>246</v>
      </c>
      <c r="C1872" s="43">
        <v>246</v>
      </c>
      <c r="D1872" s="43">
        <v>65</v>
      </c>
      <c r="E1872" s="31">
        <v>0.26400000000000001</v>
      </c>
      <c r="F1872" s="31">
        <v>0.38600000000000001</v>
      </c>
      <c r="G1872" s="31">
        <v>0.34100000000000003</v>
      </c>
      <c r="H1872" s="31">
        <v>0.19500000000000001</v>
      </c>
      <c r="I1872" s="31">
        <v>6.9000000000000006E-2</v>
      </c>
      <c r="J1872" s="31">
        <v>0.26639344300000001</v>
      </c>
      <c r="K1872" s="31">
        <v>8.0000000000000002E-3</v>
      </c>
      <c r="L1872" s="29">
        <f t="shared" si="29"/>
        <v>1.9445564516129032</v>
      </c>
    </row>
    <row r="1873" spans="1:12" x14ac:dyDescent="0.2">
      <c r="A1873">
        <v>3312</v>
      </c>
      <c r="B1873" s="43">
        <v>96</v>
      </c>
      <c r="C1873" s="43">
        <v>96</v>
      </c>
      <c r="D1873" s="43">
        <v>47</v>
      </c>
      <c r="E1873" s="31">
        <v>0.49</v>
      </c>
      <c r="F1873" s="31">
        <v>0.26</v>
      </c>
      <c r="G1873" s="31">
        <v>0.25</v>
      </c>
      <c r="H1873" s="31">
        <v>0.33300000000000002</v>
      </c>
      <c r="I1873" s="31">
        <v>0.156</v>
      </c>
      <c r="J1873" s="31">
        <v>0.48958333300000001</v>
      </c>
      <c r="K1873" s="31">
        <v>0</v>
      </c>
      <c r="L1873" s="29">
        <f t="shared" si="29"/>
        <v>2.383</v>
      </c>
    </row>
    <row r="1874" spans="1:12" x14ac:dyDescent="0.2">
      <c r="A1874">
        <v>3368</v>
      </c>
      <c r="B1874" s="43">
        <v>237</v>
      </c>
      <c r="C1874" s="43">
        <v>237</v>
      </c>
      <c r="D1874" s="43">
        <v>117</v>
      </c>
      <c r="E1874" s="31">
        <v>0.49399999999999999</v>
      </c>
      <c r="F1874" s="31">
        <v>0.29099999999999998</v>
      </c>
      <c r="G1874" s="31">
        <v>0.20699999999999999</v>
      </c>
      <c r="H1874" s="31">
        <v>0.27</v>
      </c>
      <c r="I1874" s="31">
        <v>0.224</v>
      </c>
      <c r="J1874" s="31">
        <v>0.49787234000000002</v>
      </c>
      <c r="K1874" s="31">
        <v>8.0000000000000002E-3</v>
      </c>
      <c r="L1874" s="29">
        <f t="shared" si="29"/>
        <v>2.430443548387097</v>
      </c>
    </row>
    <row r="1875" spans="1:12" x14ac:dyDescent="0.2">
      <c r="A1875">
        <v>5153</v>
      </c>
      <c r="E1875" s="31">
        <v>0.441</v>
      </c>
      <c r="F1875" s="31">
        <v>0.29399999999999998</v>
      </c>
      <c r="G1875" s="31">
        <v>0.11799999999999999</v>
      </c>
      <c r="H1875" s="31">
        <v>0.29399999999999998</v>
      </c>
      <c r="I1875" s="31">
        <v>0.14699999999999999</v>
      </c>
      <c r="J1875" s="31">
        <v>0.517241379</v>
      </c>
      <c r="K1875" s="31">
        <v>0.14699999999999999</v>
      </c>
      <c r="L1875" s="29">
        <f t="shared" si="29"/>
        <v>2.3446658851113718</v>
      </c>
    </row>
    <row r="1876" spans="1:12" x14ac:dyDescent="0.2">
      <c r="A1876">
        <v>4346</v>
      </c>
      <c r="B1876" s="43">
        <v>79</v>
      </c>
      <c r="C1876" s="43">
        <v>79</v>
      </c>
      <c r="D1876" s="43">
        <v>37</v>
      </c>
      <c r="E1876" s="31">
        <v>0.46800000000000003</v>
      </c>
      <c r="F1876" s="31">
        <v>0.30399999999999999</v>
      </c>
      <c r="G1876" s="31">
        <v>0.22800000000000001</v>
      </c>
      <c r="H1876" s="31">
        <v>0.34200000000000003</v>
      </c>
      <c r="I1876" s="31">
        <v>0.127</v>
      </c>
      <c r="J1876" s="31">
        <v>0.46835442999999999</v>
      </c>
      <c r="K1876" s="31">
        <v>0</v>
      </c>
      <c r="L1876" s="29">
        <f t="shared" si="29"/>
        <v>2.294</v>
      </c>
    </row>
    <row r="1877" spans="1:12" x14ac:dyDescent="0.2">
      <c r="A1877">
        <v>5018</v>
      </c>
      <c r="B1877" s="43">
        <v>57</v>
      </c>
      <c r="C1877" s="43">
        <v>57</v>
      </c>
      <c r="D1877" s="43">
        <v>30</v>
      </c>
      <c r="E1877" s="31">
        <v>0.52600000000000002</v>
      </c>
      <c r="F1877" s="31">
        <v>0.246</v>
      </c>
      <c r="G1877" s="31">
        <v>0.22800000000000001</v>
      </c>
      <c r="H1877" s="31">
        <v>0.40400000000000003</v>
      </c>
      <c r="I1877" s="31">
        <v>0.123</v>
      </c>
      <c r="J1877" s="31">
        <v>0.52631578899999998</v>
      </c>
      <c r="K1877" s="31">
        <v>0</v>
      </c>
      <c r="L1877" s="29">
        <f t="shared" si="29"/>
        <v>2.4060000000000001</v>
      </c>
    </row>
    <row r="1878" spans="1:12" x14ac:dyDescent="0.2">
      <c r="A1878">
        <v>2260</v>
      </c>
      <c r="B1878" s="43">
        <v>71</v>
      </c>
      <c r="C1878" s="43">
        <v>71</v>
      </c>
      <c r="D1878" s="43">
        <v>44</v>
      </c>
      <c r="E1878" s="31">
        <v>0.62</v>
      </c>
      <c r="F1878" s="31">
        <v>0.127</v>
      </c>
      <c r="G1878" s="31">
        <v>0.254</v>
      </c>
      <c r="H1878" s="31">
        <v>0.45100000000000001</v>
      </c>
      <c r="I1878" s="31">
        <v>0.16900000000000001</v>
      </c>
      <c r="J1878" s="31">
        <v>0.61971830999999999</v>
      </c>
      <c r="K1878" s="31">
        <v>0</v>
      </c>
      <c r="L1878" s="29">
        <f t="shared" si="29"/>
        <v>2.6640000000000001</v>
      </c>
    </row>
    <row r="1879" spans="1:12" x14ac:dyDescent="0.2">
      <c r="A1879">
        <v>4451</v>
      </c>
      <c r="B1879" s="43">
        <v>87</v>
      </c>
      <c r="C1879" s="43">
        <v>87</v>
      </c>
      <c r="D1879" s="43">
        <v>49</v>
      </c>
      <c r="E1879" s="31">
        <v>0.56299999999999994</v>
      </c>
      <c r="F1879" s="31">
        <v>0.253</v>
      </c>
      <c r="G1879" s="31">
        <v>0.184</v>
      </c>
      <c r="H1879" s="31">
        <v>0.379</v>
      </c>
      <c r="I1879" s="31">
        <v>0.184</v>
      </c>
      <c r="J1879" s="31">
        <v>0.56321839100000004</v>
      </c>
      <c r="K1879" s="31">
        <v>0</v>
      </c>
      <c r="L1879" s="29">
        <f t="shared" si="29"/>
        <v>2.4939999999999998</v>
      </c>
    </row>
    <row r="1880" spans="1:12" x14ac:dyDescent="0.2">
      <c r="A1880">
        <v>5052</v>
      </c>
      <c r="B1880" s="43">
        <v>201</v>
      </c>
      <c r="C1880" s="43">
        <v>201</v>
      </c>
      <c r="D1880" s="43">
        <v>108</v>
      </c>
      <c r="E1880" s="31">
        <v>0.53700000000000003</v>
      </c>
      <c r="F1880" s="31">
        <v>0.224</v>
      </c>
      <c r="G1880" s="31">
        <v>0.224</v>
      </c>
      <c r="H1880" s="31">
        <v>0.27400000000000002</v>
      </c>
      <c r="I1880" s="31">
        <v>0.26400000000000001</v>
      </c>
      <c r="J1880" s="31">
        <v>0.54545454500000001</v>
      </c>
      <c r="K1880" s="31">
        <v>1.4999999999999999E-2</v>
      </c>
      <c r="L1880" s="29">
        <f t="shared" si="29"/>
        <v>2.5888324873096451</v>
      </c>
    </row>
    <row r="1881" spans="1:12" x14ac:dyDescent="0.2">
      <c r="A1881">
        <v>3848</v>
      </c>
      <c r="B1881" s="43">
        <v>93</v>
      </c>
      <c r="C1881" s="43">
        <v>93</v>
      </c>
      <c r="D1881" s="43">
        <v>49</v>
      </c>
      <c r="E1881" s="31">
        <v>0.52700000000000002</v>
      </c>
      <c r="F1881" s="31">
        <v>0.17199999999999999</v>
      </c>
      <c r="G1881" s="31">
        <v>0.30099999999999999</v>
      </c>
      <c r="H1881" s="31">
        <v>0.376</v>
      </c>
      <c r="I1881" s="31">
        <v>0.151</v>
      </c>
      <c r="J1881" s="31">
        <v>0.52688172</v>
      </c>
      <c r="K1881" s="31">
        <v>0</v>
      </c>
      <c r="L1881" s="29">
        <f t="shared" si="29"/>
        <v>2.5060000000000002</v>
      </c>
    </row>
    <row r="1882" spans="1:12" x14ac:dyDescent="0.2">
      <c r="A1882">
        <v>1627</v>
      </c>
      <c r="B1882" s="43">
        <v>32</v>
      </c>
      <c r="C1882" s="43">
        <v>32</v>
      </c>
      <c r="D1882" s="43">
        <v>8</v>
      </c>
      <c r="E1882" s="31">
        <v>0.25</v>
      </c>
      <c r="F1882" s="31">
        <v>0.375</v>
      </c>
      <c r="G1882" s="31">
        <v>0.28100000000000003</v>
      </c>
      <c r="H1882" s="31">
        <v>0.25</v>
      </c>
      <c r="I1882" s="31">
        <v>0</v>
      </c>
      <c r="J1882" s="31">
        <v>0.27586206899999999</v>
      </c>
      <c r="K1882" s="31">
        <v>9.4E-2</v>
      </c>
      <c r="L1882" s="29">
        <f t="shared" si="29"/>
        <v>1.8620309050772628</v>
      </c>
    </row>
    <row r="1883" spans="1:12" x14ac:dyDescent="0.2">
      <c r="A1883">
        <v>2633</v>
      </c>
      <c r="B1883" s="43">
        <v>343</v>
      </c>
      <c r="C1883" s="43">
        <v>343</v>
      </c>
      <c r="D1883" s="43">
        <v>125</v>
      </c>
      <c r="E1883" s="31">
        <v>0.36399999999999999</v>
      </c>
      <c r="F1883" s="31">
        <v>0.30299999999999999</v>
      </c>
      <c r="G1883" s="31">
        <v>0.184</v>
      </c>
      <c r="H1883" s="31">
        <v>0.29399999999999998</v>
      </c>
      <c r="I1883" s="31">
        <v>7.0000000000000007E-2</v>
      </c>
      <c r="J1883" s="31">
        <v>0.42808219199999997</v>
      </c>
      <c r="K1883" s="31">
        <v>0.14899999999999999</v>
      </c>
      <c r="L1883" s="29">
        <f t="shared" si="29"/>
        <v>2.1539365452408932</v>
      </c>
    </row>
    <row r="1884" spans="1:12" x14ac:dyDescent="0.2">
      <c r="A1884">
        <v>2481</v>
      </c>
      <c r="B1884" s="43">
        <v>229</v>
      </c>
      <c r="C1884" s="43">
        <v>229</v>
      </c>
      <c r="D1884" s="43">
        <v>125</v>
      </c>
      <c r="E1884" s="31">
        <v>0.54600000000000004</v>
      </c>
      <c r="F1884" s="31">
        <v>0.26600000000000001</v>
      </c>
      <c r="G1884" s="31">
        <v>0.188</v>
      </c>
      <c r="H1884" s="31">
        <v>0.34499999999999997</v>
      </c>
      <c r="I1884" s="31">
        <v>0.20100000000000001</v>
      </c>
      <c r="J1884" s="31">
        <v>0.54585152800000003</v>
      </c>
      <c r="K1884" s="31">
        <v>0</v>
      </c>
      <c r="L1884" s="29">
        <f t="shared" si="29"/>
        <v>2.4809999999999999</v>
      </c>
    </row>
    <row r="1885" spans="1:12" x14ac:dyDescent="0.2">
      <c r="A1885">
        <v>4224</v>
      </c>
      <c r="B1885" s="43">
        <v>86</v>
      </c>
      <c r="C1885" s="43">
        <v>86</v>
      </c>
      <c r="D1885" s="43">
        <v>40</v>
      </c>
      <c r="E1885" s="31">
        <v>0.46500000000000002</v>
      </c>
      <c r="F1885" s="31">
        <v>0.20899999999999999</v>
      </c>
      <c r="G1885" s="31">
        <v>0.30199999999999999</v>
      </c>
      <c r="H1885" s="31">
        <v>0.314</v>
      </c>
      <c r="I1885" s="31">
        <v>0.151</v>
      </c>
      <c r="J1885" s="31">
        <v>0.47619047599999997</v>
      </c>
      <c r="K1885" s="31">
        <v>2.3E-2</v>
      </c>
      <c r="L1885" s="29">
        <f t="shared" si="29"/>
        <v>2.41453428863869</v>
      </c>
    </row>
    <row r="1886" spans="1:12" x14ac:dyDescent="0.2">
      <c r="A1886">
        <v>2240</v>
      </c>
      <c r="B1886" s="43">
        <v>94</v>
      </c>
      <c r="C1886" s="43">
        <v>94</v>
      </c>
      <c r="D1886" s="43">
        <v>50</v>
      </c>
      <c r="E1886" s="31">
        <v>0.53200000000000003</v>
      </c>
      <c r="F1886" s="31">
        <v>0.191</v>
      </c>
      <c r="G1886" s="31">
        <v>0.20200000000000001</v>
      </c>
      <c r="H1886" s="31">
        <v>0.44700000000000001</v>
      </c>
      <c r="I1886" s="31">
        <v>8.5000000000000006E-2</v>
      </c>
      <c r="J1886" s="31">
        <v>0.57471264399999999</v>
      </c>
      <c r="K1886" s="31">
        <v>7.3999999999999996E-2</v>
      </c>
      <c r="L1886" s="29">
        <f t="shared" si="29"/>
        <v>2.4578833693304531</v>
      </c>
    </row>
    <row r="1887" spans="1:12" x14ac:dyDescent="0.2">
      <c r="A1887">
        <v>4221</v>
      </c>
      <c r="B1887" s="43">
        <v>92</v>
      </c>
      <c r="C1887" s="43">
        <v>92</v>
      </c>
      <c r="D1887" s="43">
        <v>39</v>
      </c>
      <c r="E1887" s="31">
        <v>0.42399999999999999</v>
      </c>
      <c r="F1887" s="31">
        <v>0.27200000000000002</v>
      </c>
      <c r="G1887" s="31">
        <v>0.30399999999999999</v>
      </c>
      <c r="H1887" s="31">
        <v>0.30399999999999999</v>
      </c>
      <c r="I1887" s="31">
        <v>0.12</v>
      </c>
      <c r="J1887" s="31">
        <v>0.42391304299999999</v>
      </c>
      <c r="K1887" s="31">
        <v>0</v>
      </c>
      <c r="L1887" s="29">
        <f t="shared" si="29"/>
        <v>2.2719999999999998</v>
      </c>
    </row>
    <row r="1888" spans="1:12" x14ac:dyDescent="0.2">
      <c r="A1888">
        <v>4481</v>
      </c>
      <c r="B1888" s="43">
        <v>97</v>
      </c>
      <c r="C1888" s="43">
        <v>97</v>
      </c>
      <c r="D1888" s="43">
        <v>48</v>
      </c>
      <c r="E1888" s="31">
        <v>0.495</v>
      </c>
      <c r="F1888" s="31">
        <v>0.216</v>
      </c>
      <c r="G1888" s="31">
        <v>0.26800000000000002</v>
      </c>
      <c r="H1888" s="31">
        <v>0.36099999999999999</v>
      </c>
      <c r="I1888" s="31">
        <v>0.13400000000000001</v>
      </c>
      <c r="J1888" s="31">
        <v>0.50526315799999999</v>
      </c>
      <c r="K1888" s="31">
        <v>2.1000000000000001E-2</v>
      </c>
      <c r="L1888" s="29">
        <f t="shared" si="29"/>
        <v>2.4218590398365678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H513"/>
  <sheetViews>
    <sheetView workbookViewId="0">
      <pane ySplit="3" topLeftCell="A4" activePane="bottomLeft" state="frozen"/>
      <selection pane="bottomLeft" activeCell="A4" sqref="A4"/>
    </sheetView>
  </sheetViews>
  <sheetFormatPr defaultRowHeight="12.75" x14ac:dyDescent="0.2"/>
  <cols>
    <col min="1" max="1" width="30" customWidth="1"/>
    <col min="2" max="2" width="39.140625" customWidth="1"/>
    <col min="3" max="3" width="7.28515625" bestFit="1" customWidth="1"/>
  </cols>
  <sheetData>
    <row r="1" spans="1:8" s="28" customFormat="1" ht="35.25" customHeight="1" thickBot="1" x14ac:dyDescent="0.4">
      <c r="A1" s="28" t="s">
        <v>953</v>
      </c>
    </row>
    <row r="2" spans="1:8" x14ac:dyDescent="0.2">
      <c r="A2" s="11"/>
      <c r="B2" s="15"/>
      <c r="C2" s="12"/>
      <c r="D2" s="115" t="s">
        <v>429</v>
      </c>
      <c r="E2" s="116"/>
      <c r="F2" s="117"/>
      <c r="G2" s="11"/>
      <c r="H2" s="26"/>
    </row>
    <row r="3" spans="1:8" ht="13.5" thickBot="1" x14ac:dyDescent="0.25">
      <c r="A3" s="76" t="s">
        <v>249</v>
      </c>
      <c r="B3" s="62" t="s">
        <v>282</v>
      </c>
      <c r="C3" s="77" t="s">
        <v>435</v>
      </c>
      <c r="D3" s="73" t="s">
        <v>552</v>
      </c>
      <c r="E3" s="74" t="s">
        <v>551</v>
      </c>
      <c r="F3" s="75" t="s">
        <v>549</v>
      </c>
      <c r="G3" s="71" t="s">
        <v>433</v>
      </c>
      <c r="H3" s="72" t="s">
        <v>434</v>
      </c>
    </row>
    <row r="4" spans="1:8" x14ac:dyDescent="0.2">
      <c r="A4" s="11" t="s">
        <v>743</v>
      </c>
      <c r="B4" s="15" t="s">
        <v>69</v>
      </c>
      <c r="C4" s="78">
        <v>0.6588235294117647</v>
      </c>
      <c r="D4" s="24">
        <v>0.83199999999999996</v>
      </c>
      <c r="E4" s="24">
        <v>0.23</v>
      </c>
      <c r="F4" s="25">
        <v>0.92800000000000005</v>
      </c>
      <c r="G4" s="68">
        <v>1.9900000000000002</v>
      </c>
      <c r="H4" s="26">
        <v>1</v>
      </c>
    </row>
    <row r="5" spans="1:8" x14ac:dyDescent="0.2">
      <c r="A5" s="9" t="s">
        <v>710</v>
      </c>
      <c r="B5" s="8" t="s">
        <v>370</v>
      </c>
      <c r="C5" s="79">
        <v>0.16778523489932887</v>
      </c>
      <c r="D5" s="20">
        <v>0.56799999999999995</v>
      </c>
      <c r="E5" s="20">
        <v>0.67</v>
      </c>
      <c r="F5" s="17">
        <v>0.28299999999999997</v>
      </c>
      <c r="G5" s="18">
        <v>1.5209999999999999</v>
      </c>
      <c r="H5" s="27">
        <v>2</v>
      </c>
    </row>
    <row r="6" spans="1:8" x14ac:dyDescent="0.2">
      <c r="A6" s="9" t="s">
        <v>598</v>
      </c>
      <c r="B6" s="8" t="s">
        <v>444</v>
      </c>
      <c r="C6" s="79">
        <v>0.18309859154929578</v>
      </c>
      <c r="D6" s="20"/>
      <c r="E6" s="20">
        <v>0.92900000000000005</v>
      </c>
      <c r="F6" s="17">
        <v>0.58899999999999997</v>
      </c>
      <c r="G6" s="18">
        <v>1.518</v>
      </c>
      <c r="H6" s="27">
        <v>3</v>
      </c>
    </row>
    <row r="7" spans="1:8" x14ac:dyDescent="0.2">
      <c r="A7" s="9" t="s">
        <v>707</v>
      </c>
      <c r="B7" s="8" t="s">
        <v>404</v>
      </c>
      <c r="C7" s="79">
        <v>0.70422535211267601</v>
      </c>
      <c r="D7" s="20">
        <v>0.25</v>
      </c>
      <c r="E7" s="20">
        <v>0.55100000000000005</v>
      </c>
      <c r="F7" s="17">
        <v>0.68400000000000005</v>
      </c>
      <c r="G7" s="18">
        <v>1.4850000000000001</v>
      </c>
      <c r="H7" s="27">
        <v>4</v>
      </c>
    </row>
    <row r="8" spans="1:8" x14ac:dyDescent="0.2">
      <c r="A8" s="9" t="s">
        <v>590</v>
      </c>
      <c r="B8" s="8" t="s">
        <v>341</v>
      </c>
      <c r="C8" s="79">
        <v>0.94736842105263153</v>
      </c>
      <c r="D8" s="20">
        <v>0.54200000000000004</v>
      </c>
      <c r="E8" s="20">
        <v>0.435</v>
      </c>
      <c r="F8" s="17">
        <v>0.505</v>
      </c>
      <c r="G8" s="18">
        <v>1.4820000000000002</v>
      </c>
      <c r="H8" s="27">
        <v>5</v>
      </c>
    </row>
    <row r="9" spans="1:8" x14ac:dyDescent="0.2">
      <c r="A9" s="9" t="s">
        <v>708</v>
      </c>
      <c r="B9" s="8" t="s">
        <v>274</v>
      </c>
      <c r="C9" s="79">
        <v>0.78947368421052633</v>
      </c>
      <c r="D9" s="20"/>
      <c r="E9" s="20">
        <v>0.64500000000000002</v>
      </c>
      <c r="F9" s="17">
        <v>0.83699999999999997</v>
      </c>
      <c r="G9" s="18">
        <v>1.482</v>
      </c>
      <c r="H9" s="27">
        <v>6</v>
      </c>
    </row>
    <row r="10" spans="1:8" x14ac:dyDescent="0.2">
      <c r="A10" s="9" t="s">
        <v>731</v>
      </c>
      <c r="B10" s="8" t="s">
        <v>321</v>
      </c>
      <c r="C10" s="79">
        <v>0.4885057471264368</v>
      </c>
      <c r="D10" s="20">
        <v>0.63100000000000001</v>
      </c>
      <c r="E10" s="20">
        <v>0.189</v>
      </c>
      <c r="F10" s="17">
        <v>0.57499999999999996</v>
      </c>
      <c r="G10" s="18">
        <v>1.395</v>
      </c>
      <c r="H10" s="27">
        <v>7</v>
      </c>
    </row>
    <row r="11" spans="1:8" x14ac:dyDescent="0.2">
      <c r="A11" s="9" t="s">
        <v>582</v>
      </c>
      <c r="B11" s="8" t="s">
        <v>252</v>
      </c>
      <c r="C11" s="79">
        <v>0.18656716417910449</v>
      </c>
      <c r="D11" s="18">
        <v>0.105</v>
      </c>
      <c r="E11" s="18">
        <v>0.60099999999999998</v>
      </c>
      <c r="F11" s="17">
        <v>0.66500000000000004</v>
      </c>
      <c r="G11" s="18">
        <v>1.371</v>
      </c>
      <c r="H11" s="27">
        <v>8</v>
      </c>
    </row>
    <row r="12" spans="1:8" x14ac:dyDescent="0.2">
      <c r="A12" s="9" t="s">
        <v>800</v>
      </c>
      <c r="B12" s="8" t="s">
        <v>520</v>
      </c>
      <c r="C12" s="79">
        <v>0.14851485148514851</v>
      </c>
      <c r="D12" s="20">
        <v>0.89800000000000002</v>
      </c>
      <c r="E12" s="20"/>
      <c r="F12" s="17">
        <v>0.47099999999999997</v>
      </c>
      <c r="G12" s="18">
        <v>1.369</v>
      </c>
      <c r="H12" s="27">
        <v>9</v>
      </c>
    </row>
    <row r="13" spans="1:8" x14ac:dyDescent="0.2">
      <c r="A13" s="9" t="s">
        <v>720</v>
      </c>
      <c r="B13" s="8" t="s">
        <v>332</v>
      </c>
      <c r="C13" s="79">
        <v>0.43801652892561982</v>
      </c>
      <c r="D13" s="20"/>
      <c r="E13" s="18">
        <v>0.97499999999999998</v>
      </c>
      <c r="F13" s="17">
        <v>0.28799999999999998</v>
      </c>
      <c r="G13" s="18">
        <v>1.2629999999999999</v>
      </c>
      <c r="H13" s="27">
        <v>10</v>
      </c>
    </row>
    <row r="14" spans="1:8" x14ac:dyDescent="0.2">
      <c r="A14" s="9" t="s">
        <v>752</v>
      </c>
      <c r="B14" s="8" t="s">
        <v>409</v>
      </c>
      <c r="C14" s="79">
        <v>0.44444444444444442</v>
      </c>
      <c r="D14" s="20"/>
      <c r="E14" s="20"/>
      <c r="F14" s="17">
        <v>1.2549999999999999</v>
      </c>
      <c r="G14" s="18">
        <v>1.2549999999999999</v>
      </c>
      <c r="H14" s="27">
        <v>11</v>
      </c>
    </row>
    <row r="15" spans="1:8" x14ac:dyDescent="0.2">
      <c r="A15" s="9" t="s">
        <v>684</v>
      </c>
      <c r="B15" s="8" t="s">
        <v>479</v>
      </c>
      <c r="C15" s="79">
        <v>0.27058823529411763</v>
      </c>
      <c r="D15" s="20">
        <v>0.40300000000000002</v>
      </c>
      <c r="E15" s="20">
        <v>0.42599999999999999</v>
      </c>
      <c r="F15" s="17">
        <v>0.40899999999999997</v>
      </c>
      <c r="G15" s="18">
        <v>1.238</v>
      </c>
      <c r="H15" s="27">
        <v>12</v>
      </c>
    </row>
    <row r="16" spans="1:8" x14ac:dyDescent="0.2">
      <c r="A16" s="9" t="s">
        <v>703</v>
      </c>
      <c r="B16" s="8" t="s">
        <v>300</v>
      </c>
      <c r="C16" s="79">
        <v>0.52483801295896326</v>
      </c>
      <c r="D16" s="20">
        <v>0.23</v>
      </c>
      <c r="E16" s="20">
        <v>0.55500000000000005</v>
      </c>
      <c r="F16" s="17">
        <v>0.45100000000000001</v>
      </c>
      <c r="G16" s="18">
        <v>1.236</v>
      </c>
      <c r="H16" s="27">
        <v>13</v>
      </c>
    </row>
    <row r="17" spans="1:8" x14ac:dyDescent="0.2">
      <c r="A17" s="9" t="s">
        <v>735</v>
      </c>
      <c r="B17" s="8" t="s">
        <v>498</v>
      </c>
      <c r="C17" s="79">
        <v>0.432</v>
      </c>
      <c r="D17" s="20">
        <v>0.183</v>
      </c>
      <c r="E17" s="20">
        <v>4.9000000000000002E-2</v>
      </c>
      <c r="F17" s="17">
        <v>0.91100000000000003</v>
      </c>
      <c r="G17" s="18">
        <v>1.143</v>
      </c>
      <c r="H17" s="27">
        <v>14</v>
      </c>
    </row>
    <row r="18" spans="1:8" x14ac:dyDescent="0.2">
      <c r="A18" s="9" t="s">
        <v>621</v>
      </c>
      <c r="B18" s="8" t="s">
        <v>140</v>
      </c>
      <c r="C18" s="79">
        <v>0.55937499999999996</v>
      </c>
      <c r="D18" s="20">
        <v>0.13</v>
      </c>
      <c r="E18" s="20">
        <v>0.61599999999999999</v>
      </c>
      <c r="F18" s="17">
        <v>0.38700000000000001</v>
      </c>
      <c r="G18" s="18">
        <v>1.133</v>
      </c>
      <c r="H18" s="27">
        <v>15</v>
      </c>
    </row>
    <row r="19" spans="1:8" x14ac:dyDescent="0.2">
      <c r="A19" s="9" t="s">
        <v>584</v>
      </c>
      <c r="B19" s="8" t="s">
        <v>62</v>
      </c>
      <c r="C19" s="79">
        <v>0.32859680284191828</v>
      </c>
      <c r="D19" s="20">
        <v>0.40100000000000002</v>
      </c>
      <c r="E19" s="20">
        <v>0.16900000000000001</v>
      </c>
      <c r="F19" s="17">
        <v>0.52900000000000003</v>
      </c>
      <c r="G19" s="18">
        <v>1.0990000000000002</v>
      </c>
      <c r="H19" s="27">
        <v>16</v>
      </c>
    </row>
    <row r="20" spans="1:8" x14ac:dyDescent="0.2">
      <c r="A20" s="9" t="s">
        <v>862</v>
      </c>
      <c r="B20" s="8" t="s">
        <v>87</v>
      </c>
      <c r="C20" s="79">
        <v>0.3141891891891892</v>
      </c>
      <c r="D20" s="20">
        <v>0.315</v>
      </c>
      <c r="E20" s="20">
        <v>0.38900000000000001</v>
      </c>
      <c r="F20" s="17">
        <v>0.36799999999999999</v>
      </c>
      <c r="G20" s="18">
        <v>1.0720000000000001</v>
      </c>
      <c r="H20" s="27">
        <v>17</v>
      </c>
    </row>
    <row r="21" spans="1:8" x14ac:dyDescent="0.2">
      <c r="A21" s="9" t="s">
        <v>766</v>
      </c>
      <c r="B21" s="8" t="s">
        <v>36</v>
      </c>
      <c r="C21" s="79">
        <v>0.37754010695187168</v>
      </c>
      <c r="D21" s="20">
        <v>0.10299999999999999</v>
      </c>
      <c r="E21" s="20">
        <v>0.34799999999999998</v>
      </c>
      <c r="F21" s="17">
        <v>0.61799999999999999</v>
      </c>
      <c r="G21" s="18">
        <v>1.069</v>
      </c>
      <c r="H21" s="27">
        <v>18</v>
      </c>
    </row>
    <row r="22" spans="1:8" x14ac:dyDescent="0.2">
      <c r="A22" s="9" t="s">
        <v>672</v>
      </c>
      <c r="B22" s="8" t="s">
        <v>471</v>
      </c>
      <c r="C22" s="79">
        <v>0.1439306358381503</v>
      </c>
      <c r="D22" s="20">
        <v>0.27300000000000002</v>
      </c>
      <c r="E22" s="20">
        <v>0.28100000000000003</v>
      </c>
      <c r="F22" s="17">
        <v>0.505</v>
      </c>
      <c r="G22" s="18">
        <v>1.0590000000000002</v>
      </c>
      <c r="H22" s="27">
        <v>19</v>
      </c>
    </row>
    <row r="23" spans="1:8" x14ac:dyDescent="0.2">
      <c r="A23" s="9" t="s">
        <v>862</v>
      </c>
      <c r="B23" s="8" t="s">
        <v>129</v>
      </c>
      <c r="C23" s="79">
        <v>0.28683834048640916</v>
      </c>
      <c r="D23" s="20">
        <v>0.41599999999999998</v>
      </c>
      <c r="E23" s="20">
        <v>0.38600000000000001</v>
      </c>
      <c r="F23" s="17">
        <v>0.251</v>
      </c>
      <c r="G23" s="18">
        <v>1.0529999999999999</v>
      </c>
      <c r="H23" s="27">
        <v>20</v>
      </c>
    </row>
    <row r="24" spans="1:8" x14ac:dyDescent="0.2">
      <c r="A24" s="9" t="s">
        <v>807</v>
      </c>
      <c r="B24" s="8" t="s">
        <v>162</v>
      </c>
      <c r="C24" s="79">
        <v>0.90960451977401124</v>
      </c>
      <c r="D24" s="18">
        <v>0.46400000000000002</v>
      </c>
      <c r="E24" s="18">
        <v>7.5999999999999998E-2</v>
      </c>
      <c r="F24" s="17">
        <v>0.495</v>
      </c>
      <c r="G24" s="18">
        <v>1.0350000000000001</v>
      </c>
      <c r="H24" s="27">
        <v>21</v>
      </c>
    </row>
    <row r="25" spans="1:8" x14ac:dyDescent="0.2">
      <c r="A25" s="9" t="s">
        <v>717</v>
      </c>
      <c r="B25" s="8" t="s">
        <v>211</v>
      </c>
      <c r="C25" s="79">
        <v>0.19249329758713138</v>
      </c>
      <c r="D25" s="18">
        <v>0.308</v>
      </c>
      <c r="E25" s="18">
        <v>0.35599999999999998</v>
      </c>
      <c r="F25" s="17">
        <v>0.34599999999999997</v>
      </c>
      <c r="G25" s="18">
        <v>1.0099999999999998</v>
      </c>
      <c r="H25" s="27">
        <v>22</v>
      </c>
    </row>
    <row r="26" spans="1:8" x14ac:dyDescent="0.2">
      <c r="A26" s="9" t="s">
        <v>672</v>
      </c>
      <c r="B26" s="8" t="s">
        <v>473</v>
      </c>
      <c r="C26" s="79">
        <v>0.13228035538005922</v>
      </c>
      <c r="D26" s="20">
        <v>0.105</v>
      </c>
      <c r="E26" s="20">
        <v>0.254</v>
      </c>
      <c r="F26" s="17">
        <v>0.59399999999999997</v>
      </c>
      <c r="G26" s="18">
        <v>0.95299999999999996</v>
      </c>
      <c r="H26" s="27">
        <v>23</v>
      </c>
    </row>
    <row r="27" spans="1:8" x14ac:dyDescent="0.2">
      <c r="A27" s="9" t="s">
        <v>790</v>
      </c>
      <c r="B27" s="8" t="s">
        <v>13</v>
      </c>
      <c r="C27" s="79">
        <v>0.17208413001912046</v>
      </c>
      <c r="D27" s="20">
        <v>0.36099999999999999</v>
      </c>
      <c r="E27" s="20">
        <v>0.28799999999999998</v>
      </c>
      <c r="F27" s="17">
        <v>0.29399999999999998</v>
      </c>
      <c r="G27" s="18">
        <v>0.94300000000000006</v>
      </c>
      <c r="H27" s="27">
        <v>24</v>
      </c>
    </row>
    <row r="28" spans="1:8" x14ac:dyDescent="0.2">
      <c r="A28" s="9" t="s">
        <v>730</v>
      </c>
      <c r="B28" s="8" t="s">
        <v>202</v>
      </c>
      <c r="C28" s="79">
        <v>0.72277227722772275</v>
      </c>
      <c r="D28" s="18">
        <v>0.50900000000000001</v>
      </c>
      <c r="E28" s="18"/>
      <c r="F28" s="17">
        <v>0.43</v>
      </c>
      <c r="G28" s="18">
        <v>0.93900000000000006</v>
      </c>
      <c r="H28" s="27">
        <v>25</v>
      </c>
    </row>
    <row r="29" spans="1:8" x14ac:dyDescent="0.2">
      <c r="A29" s="9" t="s">
        <v>872</v>
      </c>
      <c r="B29" s="8" t="s">
        <v>512</v>
      </c>
      <c r="C29" s="79">
        <v>0.68556701030927836</v>
      </c>
      <c r="D29" s="18">
        <v>0.47599999999999998</v>
      </c>
      <c r="E29" s="18">
        <v>0.41</v>
      </c>
      <c r="F29" s="17">
        <v>5.0999999999999997E-2</v>
      </c>
      <c r="G29" s="18">
        <v>0.93699999999999994</v>
      </c>
      <c r="H29" s="27">
        <v>26</v>
      </c>
    </row>
    <row r="30" spans="1:8" x14ac:dyDescent="0.2">
      <c r="A30" s="9" t="s">
        <v>670</v>
      </c>
      <c r="B30" s="8" t="s">
        <v>468</v>
      </c>
      <c r="C30" s="79">
        <v>0.98989898989898994</v>
      </c>
      <c r="D30" s="20">
        <v>-3.1E-2</v>
      </c>
      <c r="E30" s="20">
        <v>0.42299999999999999</v>
      </c>
      <c r="F30" s="17">
        <v>0.54</v>
      </c>
      <c r="G30" s="18">
        <v>0.93200000000000005</v>
      </c>
      <c r="H30" s="27">
        <v>27</v>
      </c>
    </row>
    <row r="31" spans="1:8" x14ac:dyDescent="0.2">
      <c r="A31" s="9" t="s">
        <v>682</v>
      </c>
      <c r="B31" s="8" t="s">
        <v>181</v>
      </c>
      <c r="C31" s="79">
        <v>0.67878787878787883</v>
      </c>
      <c r="D31" s="20">
        <v>0.59099999999999997</v>
      </c>
      <c r="E31" s="20">
        <v>0.251</v>
      </c>
      <c r="F31" s="17">
        <v>0.09</v>
      </c>
      <c r="G31" s="18">
        <v>0.93199999999999994</v>
      </c>
      <c r="H31" s="27">
        <v>28</v>
      </c>
    </row>
    <row r="32" spans="1:8" x14ac:dyDescent="0.2">
      <c r="A32" s="9" t="s">
        <v>686</v>
      </c>
      <c r="B32" s="8" t="s">
        <v>65</v>
      </c>
      <c r="C32" s="79">
        <v>4.12105602060528E-2</v>
      </c>
      <c r="D32" s="20">
        <v>0.20799999999999999</v>
      </c>
      <c r="E32" s="20">
        <v>0.53500000000000003</v>
      </c>
      <c r="F32" s="17">
        <v>0.185</v>
      </c>
      <c r="G32" s="18">
        <v>0.92799999999999994</v>
      </c>
      <c r="H32" s="27">
        <v>29</v>
      </c>
    </row>
    <row r="33" spans="1:8" x14ac:dyDescent="0.2">
      <c r="A33" s="9" t="s">
        <v>641</v>
      </c>
      <c r="B33" s="8" t="s">
        <v>22</v>
      </c>
      <c r="C33" s="79">
        <v>0.81742738589211617</v>
      </c>
      <c r="D33" s="20">
        <v>0.23899999999999999</v>
      </c>
      <c r="E33" s="20">
        <v>0.38100000000000001</v>
      </c>
      <c r="F33" s="17">
        <v>0.26400000000000001</v>
      </c>
      <c r="G33" s="18">
        <v>0.88400000000000001</v>
      </c>
      <c r="H33" s="27">
        <v>30</v>
      </c>
    </row>
    <row r="34" spans="1:8" x14ac:dyDescent="0.2">
      <c r="A34" s="9" t="s">
        <v>652</v>
      </c>
      <c r="B34" s="8" t="s">
        <v>224</v>
      </c>
      <c r="C34" s="79">
        <v>0.3987730061349693</v>
      </c>
      <c r="D34" s="18">
        <v>0.105</v>
      </c>
      <c r="E34" s="18">
        <v>0.38100000000000001</v>
      </c>
      <c r="F34" s="17">
        <v>0.39400000000000002</v>
      </c>
      <c r="G34" s="18">
        <v>0.88</v>
      </c>
      <c r="H34" s="27">
        <v>31</v>
      </c>
    </row>
    <row r="35" spans="1:8" x14ac:dyDescent="0.2">
      <c r="A35" s="9" t="s">
        <v>742</v>
      </c>
      <c r="B35" s="8" t="s">
        <v>502</v>
      </c>
      <c r="C35" s="70">
        <v>0.63358778625954193</v>
      </c>
      <c r="D35" s="20">
        <v>0.55800000000000005</v>
      </c>
      <c r="E35" s="20">
        <v>0.317</v>
      </c>
      <c r="F35" s="17"/>
      <c r="G35" s="18">
        <v>0.875</v>
      </c>
      <c r="H35" s="27">
        <v>32</v>
      </c>
    </row>
    <row r="36" spans="1:8" x14ac:dyDescent="0.2">
      <c r="A36" s="9" t="s">
        <v>766</v>
      </c>
      <c r="B36" s="8" t="s">
        <v>237</v>
      </c>
      <c r="C36" s="79">
        <v>0.55827814569536427</v>
      </c>
      <c r="D36" s="20">
        <v>0.28999999999999998</v>
      </c>
      <c r="E36" s="20">
        <v>0.379</v>
      </c>
      <c r="F36" s="17">
        <v>0.20599999999999999</v>
      </c>
      <c r="G36" s="18">
        <v>0.875</v>
      </c>
      <c r="H36" s="27">
        <v>32</v>
      </c>
    </row>
    <row r="37" spans="1:8" x14ac:dyDescent="0.2">
      <c r="A37" s="9" t="s">
        <v>694</v>
      </c>
      <c r="B37" s="8" t="s">
        <v>225</v>
      </c>
      <c r="C37" s="79">
        <v>0.63111111111111107</v>
      </c>
      <c r="D37" s="20">
        <v>9.6000000000000002E-2</v>
      </c>
      <c r="E37" s="20">
        <v>0.502</v>
      </c>
      <c r="F37" s="17">
        <v>0.26600000000000001</v>
      </c>
      <c r="G37" s="18">
        <v>0.86399999999999999</v>
      </c>
      <c r="H37" s="27">
        <v>34</v>
      </c>
    </row>
    <row r="38" spans="1:8" x14ac:dyDescent="0.2">
      <c r="A38" s="9" t="s">
        <v>862</v>
      </c>
      <c r="B38" s="8" t="s">
        <v>255</v>
      </c>
      <c r="C38" s="79">
        <v>0.10703666997026759</v>
      </c>
      <c r="D38" s="20">
        <v>0.249</v>
      </c>
      <c r="E38" s="20">
        <v>0.313</v>
      </c>
      <c r="F38" s="17">
        <v>0.29599999999999999</v>
      </c>
      <c r="G38" s="18">
        <v>0.8580000000000001</v>
      </c>
      <c r="H38" s="27">
        <v>35</v>
      </c>
    </row>
    <row r="39" spans="1:8" x14ac:dyDescent="0.2">
      <c r="A39" s="9" t="s">
        <v>655</v>
      </c>
      <c r="B39" s="8" t="s">
        <v>365</v>
      </c>
      <c r="C39" s="79">
        <v>0.74626865671641796</v>
      </c>
      <c r="D39" s="20">
        <v>0.51800000000000002</v>
      </c>
      <c r="E39" s="20">
        <v>0.14799999999999999</v>
      </c>
      <c r="F39" s="17">
        <v>0.185</v>
      </c>
      <c r="G39" s="18">
        <v>0.85099999999999998</v>
      </c>
      <c r="H39" s="27">
        <v>36</v>
      </c>
    </row>
    <row r="40" spans="1:8" x14ac:dyDescent="0.2">
      <c r="A40" s="9" t="s">
        <v>641</v>
      </c>
      <c r="B40" s="8" t="s">
        <v>209</v>
      </c>
      <c r="C40" s="79">
        <v>0.7134199134199134</v>
      </c>
      <c r="D40" s="18">
        <v>0.36299999999999999</v>
      </c>
      <c r="E40" s="18">
        <v>0.32700000000000001</v>
      </c>
      <c r="F40" s="17">
        <v>0.126</v>
      </c>
      <c r="G40" s="18">
        <v>0.81599999999999995</v>
      </c>
      <c r="H40" s="27">
        <v>37</v>
      </c>
    </row>
    <row r="41" spans="1:8" x14ac:dyDescent="0.2">
      <c r="A41" s="9" t="s">
        <v>594</v>
      </c>
      <c r="B41" s="8" t="s">
        <v>44</v>
      </c>
      <c r="C41" s="79">
        <v>0.42857142857142855</v>
      </c>
      <c r="D41" s="20">
        <v>0.29699999999999999</v>
      </c>
      <c r="E41" s="20">
        <v>0.25800000000000001</v>
      </c>
      <c r="F41" s="17">
        <v>0.23499999999999999</v>
      </c>
      <c r="G41" s="18">
        <v>0.78999999999999992</v>
      </c>
      <c r="H41" s="27">
        <v>38</v>
      </c>
    </row>
    <row r="42" spans="1:8" x14ac:dyDescent="0.2">
      <c r="A42" s="9" t="s">
        <v>730</v>
      </c>
      <c r="B42" s="8" t="s">
        <v>146</v>
      </c>
      <c r="C42" s="79">
        <v>0.43605683836589698</v>
      </c>
      <c r="D42" s="20">
        <v>0.23899999999999999</v>
      </c>
      <c r="E42" s="20">
        <v>0.23899999999999999</v>
      </c>
      <c r="F42" s="17">
        <v>0.308</v>
      </c>
      <c r="G42" s="18">
        <v>0.78600000000000003</v>
      </c>
      <c r="H42" s="27">
        <v>39</v>
      </c>
    </row>
    <row r="43" spans="1:8" x14ac:dyDescent="0.2">
      <c r="A43" s="9" t="s">
        <v>672</v>
      </c>
      <c r="B43" s="8" t="s">
        <v>119</v>
      </c>
      <c r="C43" s="79">
        <v>4.1082164328657314E-2</v>
      </c>
      <c r="D43" s="20">
        <v>4.5999999999999999E-2</v>
      </c>
      <c r="E43" s="20">
        <v>0.223</v>
      </c>
      <c r="F43" s="17">
        <v>0.503</v>
      </c>
      <c r="G43" s="18">
        <v>0.77200000000000002</v>
      </c>
      <c r="H43" s="27">
        <v>40</v>
      </c>
    </row>
    <row r="44" spans="1:8" x14ac:dyDescent="0.2">
      <c r="A44" s="9" t="s">
        <v>652</v>
      </c>
      <c r="B44" s="8" t="s">
        <v>462</v>
      </c>
      <c r="C44" s="79">
        <v>0.23631840796019901</v>
      </c>
      <c r="D44" s="20"/>
      <c r="E44" s="20">
        <v>0.30299999999999999</v>
      </c>
      <c r="F44" s="17">
        <v>0.45500000000000002</v>
      </c>
      <c r="G44" s="18">
        <v>0.75800000000000001</v>
      </c>
      <c r="H44" s="27">
        <v>41</v>
      </c>
    </row>
    <row r="45" spans="1:8" x14ac:dyDescent="0.2">
      <c r="A45" s="9" t="s">
        <v>795</v>
      </c>
      <c r="B45" s="8" t="s">
        <v>130</v>
      </c>
      <c r="C45" s="79">
        <v>0.78087649402390436</v>
      </c>
      <c r="D45" s="20">
        <v>0.251</v>
      </c>
      <c r="E45" s="20">
        <v>0.23599999999999999</v>
      </c>
      <c r="F45" s="17">
        <v>0.25600000000000001</v>
      </c>
      <c r="G45" s="18">
        <v>0.74299999999999999</v>
      </c>
      <c r="H45" s="27">
        <v>42</v>
      </c>
    </row>
    <row r="46" spans="1:8" x14ac:dyDescent="0.2">
      <c r="A46" s="9" t="s">
        <v>586</v>
      </c>
      <c r="B46" s="8" t="s">
        <v>245</v>
      </c>
      <c r="C46" s="79">
        <v>0.44736842105263158</v>
      </c>
      <c r="D46" s="20">
        <v>-0.252</v>
      </c>
      <c r="E46" s="20">
        <v>0.47499999999999998</v>
      </c>
      <c r="F46" s="17">
        <v>0.51900000000000002</v>
      </c>
      <c r="G46" s="18">
        <v>0.74199999999999999</v>
      </c>
      <c r="H46" s="27">
        <v>43</v>
      </c>
    </row>
    <row r="47" spans="1:8" x14ac:dyDescent="0.2">
      <c r="A47" s="9" t="s">
        <v>565</v>
      </c>
      <c r="B47" s="8" t="s">
        <v>484</v>
      </c>
      <c r="C47" s="79">
        <v>0.55491329479768781</v>
      </c>
      <c r="D47" s="20">
        <v>0.22800000000000001</v>
      </c>
      <c r="E47" s="20">
        <v>0.26200000000000001</v>
      </c>
      <c r="F47" s="17">
        <v>0.252</v>
      </c>
      <c r="G47" s="18">
        <v>0.74199999999999999</v>
      </c>
      <c r="H47" s="27">
        <v>43</v>
      </c>
    </row>
    <row r="48" spans="1:8" x14ac:dyDescent="0.2">
      <c r="A48" s="9" t="s">
        <v>766</v>
      </c>
      <c r="B48" s="8" t="s">
        <v>32</v>
      </c>
      <c r="C48" s="79">
        <v>0.50993377483443714</v>
      </c>
      <c r="D48" s="20">
        <v>0.52400000000000002</v>
      </c>
      <c r="E48" s="20">
        <v>0.27</v>
      </c>
      <c r="F48" s="17">
        <v>-5.6000000000000001E-2</v>
      </c>
      <c r="G48" s="18">
        <v>0.73799999999999999</v>
      </c>
      <c r="H48" s="27">
        <v>45</v>
      </c>
    </row>
    <row r="49" spans="1:8" x14ac:dyDescent="0.2">
      <c r="A49" s="9" t="s">
        <v>717</v>
      </c>
      <c r="B49" s="8" t="s">
        <v>156</v>
      </c>
      <c r="C49" s="79">
        <v>0.33067440174039159</v>
      </c>
      <c r="D49" s="20">
        <v>0.20899999999999999</v>
      </c>
      <c r="E49" s="20">
        <v>0.26100000000000001</v>
      </c>
      <c r="F49" s="17">
        <v>0.26200000000000001</v>
      </c>
      <c r="G49" s="18">
        <v>0.73199999999999998</v>
      </c>
      <c r="H49" s="27">
        <v>46</v>
      </c>
    </row>
    <row r="50" spans="1:8" x14ac:dyDescent="0.2">
      <c r="A50" s="9" t="s">
        <v>789</v>
      </c>
      <c r="B50" s="8" t="s">
        <v>518</v>
      </c>
      <c r="C50" s="79">
        <v>0.53465346534653468</v>
      </c>
      <c r="D50" s="20">
        <v>0.309</v>
      </c>
      <c r="E50" s="20">
        <v>9.7000000000000003E-2</v>
      </c>
      <c r="F50" s="17">
        <v>0.32400000000000001</v>
      </c>
      <c r="G50" s="18">
        <v>0.73</v>
      </c>
      <c r="H50" s="27">
        <v>47</v>
      </c>
    </row>
    <row r="51" spans="1:8" x14ac:dyDescent="0.2">
      <c r="A51" s="9" t="s">
        <v>635</v>
      </c>
      <c r="B51" s="8" t="s">
        <v>301</v>
      </c>
      <c r="C51" s="79">
        <v>0.44</v>
      </c>
      <c r="D51" s="20">
        <v>0.219</v>
      </c>
      <c r="E51" s="20">
        <v>0.123</v>
      </c>
      <c r="F51" s="17">
        <v>0.38300000000000001</v>
      </c>
      <c r="G51" s="18">
        <v>0.72499999999999998</v>
      </c>
      <c r="H51" s="27">
        <v>48</v>
      </c>
    </row>
    <row r="52" spans="1:8" x14ac:dyDescent="0.2">
      <c r="A52" s="9" t="s">
        <v>870</v>
      </c>
      <c r="B52" s="8" t="s">
        <v>133</v>
      </c>
      <c r="C52" s="79">
        <v>0.21823472356935014</v>
      </c>
      <c r="D52" s="20">
        <v>9.8000000000000004E-2</v>
      </c>
      <c r="E52" s="20">
        <v>0.71499999999999997</v>
      </c>
      <c r="F52" s="17">
        <v>-0.107</v>
      </c>
      <c r="G52" s="18">
        <v>0.70599999999999996</v>
      </c>
      <c r="H52" s="27">
        <v>49</v>
      </c>
    </row>
    <row r="53" spans="1:8" x14ac:dyDescent="0.2">
      <c r="A53" s="9" t="s">
        <v>791</v>
      </c>
      <c r="B53" s="8" t="s">
        <v>223</v>
      </c>
      <c r="C53" s="79">
        <v>0.64739884393063585</v>
      </c>
      <c r="D53" s="20">
        <v>0.28100000000000003</v>
      </c>
      <c r="E53" s="20">
        <v>0.188</v>
      </c>
      <c r="F53" s="17">
        <v>0.23599999999999999</v>
      </c>
      <c r="G53" s="18">
        <v>0.70500000000000007</v>
      </c>
      <c r="H53" s="27">
        <v>50</v>
      </c>
    </row>
    <row r="54" spans="1:8" x14ac:dyDescent="0.2">
      <c r="A54" s="9" t="s">
        <v>641</v>
      </c>
      <c r="B54" s="8" t="s">
        <v>113</v>
      </c>
      <c r="C54" s="79">
        <v>0.86792452830188682</v>
      </c>
      <c r="D54" s="20">
        <v>0.16300000000000001</v>
      </c>
      <c r="E54" s="20"/>
      <c r="F54" s="17">
        <v>0.54100000000000004</v>
      </c>
      <c r="G54" s="18">
        <v>0.70400000000000007</v>
      </c>
      <c r="H54" s="27">
        <v>51</v>
      </c>
    </row>
    <row r="55" spans="1:8" x14ac:dyDescent="0.2">
      <c r="A55" s="9" t="s">
        <v>577</v>
      </c>
      <c r="B55" s="8" t="s">
        <v>412</v>
      </c>
      <c r="C55" s="79">
        <v>0.2276843467011643</v>
      </c>
      <c r="D55" s="20">
        <v>0.22</v>
      </c>
      <c r="E55" s="20">
        <v>0.22</v>
      </c>
      <c r="F55" s="17">
        <v>0.26400000000000001</v>
      </c>
      <c r="G55" s="18">
        <v>0.70399999999999996</v>
      </c>
      <c r="H55" s="27">
        <v>52</v>
      </c>
    </row>
    <row r="56" spans="1:8" x14ac:dyDescent="0.2">
      <c r="A56" s="9" t="s">
        <v>750</v>
      </c>
      <c r="B56" s="8" t="s">
        <v>108</v>
      </c>
      <c r="C56" s="79">
        <v>0.67924528301886788</v>
      </c>
      <c r="D56" s="20">
        <v>0.108</v>
      </c>
      <c r="E56" s="20">
        <v>0.46300000000000002</v>
      </c>
      <c r="F56" s="17">
        <v>0.128</v>
      </c>
      <c r="G56" s="18">
        <v>0.69900000000000007</v>
      </c>
      <c r="H56" s="27">
        <v>53</v>
      </c>
    </row>
    <row r="57" spans="1:8" x14ac:dyDescent="0.2">
      <c r="A57" s="9" t="s">
        <v>687</v>
      </c>
      <c r="B57" s="8" t="s">
        <v>259</v>
      </c>
      <c r="C57" s="79">
        <v>0.42323651452282157</v>
      </c>
      <c r="D57" s="20">
        <v>0.109</v>
      </c>
      <c r="E57" s="20">
        <v>0.28899999999999998</v>
      </c>
      <c r="F57" s="17">
        <v>0.30099999999999999</v>
      </c>
      <c r="G57" s="18">
        <v>0.69899999999999995</v>
      </c>
      <c r="H57" s="27">
        <v>54</v>
      </c>
    </row>
    <row r="58" spans="1:8" x14ac:dyDescent="0.2">
      <c r="A58" s="9" t="s">
        <v>862</v>
      </c>
      <c r="B58" s="8" t="s">
        <v>315</v>
      </c>
      <c r="C58" s="79">
        <v>0.29056603773584905</v>
      </c>
      <c r="D58" s="20">
        <v>0.21099999999999999</v>
      </c>
      <c r="E58" s="20">
        <v>-0.223</v>
      </c>
      <c r="F58" s="17">
        <v>0.69</v>
      </c>
      <c r="G58" s="18">
        <v>0.67799999999999994</v>
      </c>
      <c r="H58" s="27">
        <v>55</v>
      </c>
    </row>
    <row r="59" spans="1:8" x14ac:dyDescent="0.2">
      <c r="A59" s="9" t="s">
        <v>633</v>
      </c>
      <c r="B59" s="8" t="s">
        <v>455</v>
      </c>
      <c r="C59" s="79">
        <v>0.39672801635991822</v>
      </c>
      <c r="D59" s="20">
        <v>-0.19900000000000001</v>
      </c>
      <c r="E59" s="20">
        <v>0.35199999999999998</v>
      </c>
      <c r="F59" s="17">
        <v>0.52100000000000002</v>
      </c>
      <c r="G59" s="18">
        <v>0.67399999999999993</v>
      </c>
      <c r="H59" s="27">
        <v>56</v>
      </c>
    </row>
    <row r="60" spans="1:8" x14ac:dyDescent="0.2">
      <c r="A60" s="9" t="s">
        <v>745</v>
      </c>
      <c r="B60" s="8" t="s">
        <v>503</v>
      </c>
      <c r="C60" s="79">
        <v>0.25287356321839083</v>
      </c>
      <c r="D60" s="20">
        <v>0.09</v>
      </c>
      <c r="E60" s="20">
        <v>0.58399999999999996</v>
      </c>
      <c r="F60" s="17"/>
      <c r="G60" s="18">
        <v>0.67399999999999993</v>
      </c>
      <c r="H60" s="27">
        <v>56</v>
      </c>
    </row>
    <row r="61" spans="1:8" x14ac:dyDescent="0.2">
      <c r="A61" s="9" t="s">
        <v>672</v>
      </c>
      <c r="B61" s="8" t="s">
        <v>469</v>
      </c>
      <c r="C61" s="79">
        <v>2.6315789473684209E-2</v>
      </c>
      <c r="D61" s="20">
        <v>0.34699999999999998</v>
      </c>
      <c r="E61" s="20">
        <v>0.31</v>
      </c>
      <c r="F61" s="17"/>
      <c r="G61" s="18">
        <v>0.65700000000000003</v>
      </c>
      <c r="H61" s="27">
        <v>58</v>
      </c>
    </row>
    <row r="62" spans="1:8" x14ac:dyDescent="0.2">
      <c r="A62" s="9" t="s">
        <v>612</v>
      </c>
      <c r="B62" s="8" t="s">
        <v>212</v>
      </c>
      <c r="C62" s="79">
        <v>0.68686868686868685</v>
      </c>
      <c r="D62" s="20">
        <v>5.6000000000000001E-2</v>
      </c>
      <c r="E62" s="20">
        <v>0.4</v>
      </c>
      <c r="F62" s="17">
        <v>0.191</v>
      </c>
      <c r="G62" s="18">
        <v>0.64700000000000002</v>
      </c>
      <c r="H62" s="27">
        <v>59</v>
      </c>
    </row>
    <row r="63" spans="1:8" x14ac:dyDescent="0.2">
      <c r="A63" s="9" t="s">
        <v>584</v>
      </c>
      <c r="B63" s="8" t="s">
        <v>24</v>
      </c>
      <c r="C63" s="79">
        <v>0.231614539306847</v>
      </c>
      <c r="D63" s="20">
        <v>0.315</v>
      </c>
      <c r="E63" s="20">
        <v>-0.215</v>
      </c>
      <c r="F63" s="17">
        <v>0.54400000000000004</v>
      </c>
      <c r="G63" s="18">
        <v>0.64400000000000002</v>
      </c>
      <c r="H63" s="27">
        <v>60</v>
      </c>
    </row>
    <row r="64" spans="1:8" x14ac:dyDescent="0.2">
      <c r="A64" s="9" t="s">
        <v>680</v>
      </c>
      <c r="B64" s="8" t="s">
        <v>364</v>
      </c>
      <c r="C64" s="79">
        <v>0.73529411764705888</v>
      </c>
      <c r="D64" s="20">
        <v>2.4E-2</v>
      </c>
      <c r="E64" s="20">
        <v>0.248</v>
      </c>
      <c r="F64" s="17">
        <v>0.35699999999999998</v>
      </c>
      <c r="G64" s="18">
        <v>0.629</v>
      </c>
      <c r="H64" s="27">
        <v>61</v>
      </c>
    </row>
    <row r="65" spans="1:8" x14ac:dyDescent="0.2">
      <c r="A65" s="9" t="s">
        <v>761</v>
      </c>
      <c r="B65" s="8" t="s">
        <v>172</v>
      </c>
      <c r="C65" s="79">
        <v>9.8251028806584359E-2</v>
      </c>
      <c r="D65" s="20">
        <v>0.17</v>
      </c>
      <c r="E65" s="20">
        <v>0.32600000000000001</v>
      </c>
      <c r="F65" s="17">
        <v>0.104</v>
      </c>
      <c r="G65" s="18">
        <v>0.6</v>
      </c>
      <c r="H65" s="27">
        <v>62</v>
      </c>
    </row>
    <row r="66" spans="1:8" x14ac:dyDescent="0.2">
      <c r="A66" s="9" t="s">
        <v>713</v>
      </c>
      <c r="B66" s="8" t="s">
        <v>491</v>
      </c>
      <c r="C66" s="79">
        <v>0.9642857142857143</v>
      </c>
      <c r="D66" s="20">
        <v>0.57499999999999996</v>
      </c>
      <c r="E66" s="20"/>
      <c r="F66" s="17"/>
      <c r="G66" s="18">
        <v>0.57499999999999996</v>
      </c>
      <c r="H66" s="27">
        <v>63</v>
      </c>
    </row>
    <row r="67" spans="1:8" x14ac:dyDescent="0.2">
      <c r="A67" s="9" t="s">
        <v>755</v>
      </c>
      <c r="B67" s="8" t="s">
        <v>266</v>
      </c>
      <c r="C67" s="79">
        <v>0.375</v>
      </c>
      <c r="D67" s="20">
        <v>0.221</v>
      </c>
      <c r="E67" s="20">
        <v>-2.1999999999999999E-2</v>
      </c>
      <c r="F67" s="17">
        <v>0.374</v>
      </c>
      <c r="G67" s="18">
        <v>0.57299999999999995</v>
      </c>
      <c r="H67" s="27">
        <v>64</v>
      </c>
    </row>
    <row r="68" spans="1:8" x14ac:dyDescent="0.2">
      <c r="A68" s="9" t="s">
        <v>684</v>
      </c>
      <c r="B68" s="8" t="s">
        <v>418</v>
      </c>
      <c r="C68" s="79">
        <v>0.6428571428571429</v>
      </c>
      <c r="D68" s="20">
        <v>0.22600000000000001</v>
      </c>
      <c r="E68" s="20">
        <v>0.20799999999999999</v>
      </c>
      <c r="F68" s="17">
        <v>0.13100000000000001</v>
      </c>
      <c r="G68" s="18">
        <v>0.56499999999999995</v>
      </c>
      <c r="H68" s="27">
        <v>65</v>
      </c>
    </row>
    <row r="69" spans="1:8" x14ac:dyDescent="0.2">
      <c r="A69" s="9" t="s">
        <v>774</v>
      </c>
      <c r="B69" s="8" t="s">
        <v>70</v>
      </c>
      <c r="C69" s="79">
        <v>0.3996282527881041</v>
      </c>
      <c r="D69" s="20">
        <v>0.16500000000000001</v>
      </c>
      <c r="E69" s="20">
        <v>-4.3999999999999997E-2</v>
      </c>
      <c r="F69" s="17">
        <v>0.443</v>
      </c>
      <c r="G69" s="18">
        <v>0.56400000000000006</v>
      </c>
      <c r="H69" s="27">
        <v>66</v>
      </c>
    </row>
    <row r="70" spans="1:8" x14ac:dyDescent="0.2">
      <c r="A70" s="9" t="s">
        <v>632</v>
      </c>
      <c r="B70" s="8" t="s">
        <v>222</v>
      </c>
      <c r="C70" s="79">
        <v>0.62804878048780488</v>
      </c>
      <c r="D70" s="20">
        <v>0.13800000000000001</v>
      </c>
      <c r="E70" s="20">
        <v>0.183</v>
      </c>
      <c r="F70" s="17">
        <v>0.23799999999999999</v>
      </c>
      <c r="G70" s="18">
        <v>0.55899999999999994</v>
      </c>
      <c r="H70" s="27">
        <v>67</v>
      </c>
    </row>
    <row r="71" spans="1:8" x14ac:dyDescent="0.2">
      <c r="A71" s="9" t="s">
        <v>606</v>
      </c>
      <c r="B71" s="8" t="s">
        <v>289</v>
      </c>
      <c r="C71" s="79">
        <v>0.84202211690363349</v>
      </c>
      <c r="D71" s="20">
        <v>0.129</v>
      </c>
      <c r="E71" s="20">
        <v>0.29199999999999998</v>
      </c>
      <c r="F71" s="17">
        <v>0.13600000000000001</v>
      </c>
      <c r="G71" s="18">
        <v>0.55699999999999994</v>
      </c>
      <c r="H71" s="27">
        <v>68</v>
      </c>
    </row>
    <row r="72" spans="1:8" x14ac:dyDescent="0.2">
      <c r="A72" s="9" t="s">
        <v>726</v>
      </c>
      <c r="B72" s="8" t="s">
        <v>280</v>
      </c>
      <c r="C72" s="79">
        <v>0.78343949044585992</v>
      </c>
      <c r="D72" s="20">
        <v>7.0999999999999994E-2</v>
      </c>
      <c r="E72" s="20">
        <v>0.29099999999999998</v>
      </c>
      <c r="F72" s="17">
        <v>0.17699999999999999</v>
      </c>
      <c r="G72" s="18">
        <v>0.53899999999999992</v>
      </c>
      <c r="H72" s="27">
        <v>69</v>
      </c>
    </row>
    <row r="73" spans="1:8" x14ac:dyDescent="0.2">
      <c r="A73" s="9" t="s">
        <v>793</v>
      </c>
      <c r="B73" s="8" t="s">
        <v>103</v>
      </c>
      <c r="C73" s="79">
        <v>0.55421686746987953</v>
      </c>
      <c r="D73" s="20">
        <v>7.0000000000000007E-2</v>
      </c>
      <c r="E73" s="20"/>
      <c r="F73" s="17">
        <v>0.46300000000000002</v>
      </c>
      <c r="G73" s="18">
        <v>0.53300000000000003</v>
      </c>
      <c r="H73" s="27">
        <v>70</v>
      </c>
    </row>
    <row r="74" spans="1:8" x14ac:dyDescent="0.2">
      <c r="A74" s="9" t="s">
        <v>696</v>
      </c>
      <c r="B74" s="8" t="s">
        <v>142</v>
      </c>
      <c r="C74" s="79">
        <v>0.50453720508166966</v>
      </c>
      <c r="D74" s="20">
        <v>0.29699999999999999</v>
      </c>
      <c r="E74" s="20">
        <v>0.252</v>
      </c>
      <c r="F74" s="17">
        <v>-1.6E-2</v>
      </c>
      <c r="G74" s="18">
        <v>0.53299999999999992</v>
      </c>
      <c r="H74" s="27">
        <v>71</v>
      </c>
    </row>
    <row r="75" spans="1:8" x14ac:dyDescent="0.2">
      <c r="A75" s="9" t="s">
        <v>618</v>
      </c>
      <c r="B75" s="8" t="s">
        <v>178</v>
      </c>
      <c r="C75" s="79">
        <v>0.78354978354978355</v>
      </c>
      <c r="D75" s="20">
        <v>-0.126</v>
      </c>
      <c r="E75" s="20">
        <v>0.30299999999999999</v>
      </c>
      <c r="F75" s="17">
        <v>0.35199999999999998</v>
      </c>
      <c r="G75" s="18">
        <v>0.52899999999999991</v>
      </c>
      <c r="H75" s="27">
        <v>72</v>
      </c>
    </row>
    <row r="76" spans="1:8" x14ac:dyDescent="0.2">
      <c r="A76" s="9" t="s">
        <v>748</v>
      </c>
      <c r="B76" s="8" t="s">
        <v>152</v>
      </c>
      <c r="C76" s="79">
        <v>0.12280701754385964</v>
      </c>
      <c r="D76" s="20">
        <v>0.123</v>
      </c>
      <c r="E76" s="20">
        <v>0.16700000000000001</v>
      </c>
      <c r="F76" s="17">
        <v>0.22600000000000001</v>
      </c>
      <c r="G76" s="18">
        <v>0.51600000000000001</v>
      </c>
      <c r="H76" s="27">
        <v>73</v>
      </c>
    </row>
    <row r="77" spans="1:8" x14ac:dyDescent="0.2">
      <c r="A77" s="9" t="s">
        <v>672</v>
      </c>
      <c r="B77" s="8" t="s">
        <v>472</v>
      </c>
      <c r="C77" s="79">
        <v>2.6533996683250415E-2</v>
      </c>
      <c r="D77" s="20">
        <v>0.14199999999999999</v>
      </c>
      <c r="E77" s="20">
        <v>0.28199999999999997</v>
      </c>
      <c r="F77" s="17">
        <v>8.7999999999999995E-2</v>
      </c>
      <c r="G77" s="18">
        <v>0.5119999999999999</v>
      </c>
      <c r="H77" s="27">
        <v>74</v>
      </c>
    </row>
    <row r="78" spans="1:8" x14ac:dyDescent="0.2">
      <c r="A78" s="9" t="s">
        <v>606</v>
      </c>
      <c r="B78" s="8" t="s">
        <v>450</v>
      </c>
      <c r="C78" s="79">
        <v>0.64830508474576276</v>
      </c>
      <c r="D78" s="20">
        <v>5.5E-2</v>
      </c>
      <c r="E78" s="20">
        <v>0.26400000000000001</v>
      </c>
      <c r="F78" s="17">
        <v>0.185</v>
      </c>
      <c r="G78" s="18">
        <v>0.504</v>
      </c>
      <c r="H78" s="27">
        <v>75</v>
      </c>
    </row>
    <row r="79" spans="1:8" x14ac:dyDescent="0.2">
      <c r="A79" s="9" t="s">
        <v>797</v>
      </c>
      <c r="B79" s="8" t="s">
        <v>354</v>
      </c>
      <c r="C79" s="79">
        <v>0.73684210526315785</v>
      </c>
      <c r="D79" s="20">
        <v>5.1999999999999998E-2</v>
      </c>
      <c r="E79" s="20">
        <v>6.6000000000000003E-2</v>
      </c>
      <c r="F79" s="17">
        <v>0.38600000000000001</v>
      </c>
      <c r="G79" s="18">
        <v>0.504</v>
      </c>
      <c r="H79" s="27">
        <v>75</v>
      </c>
    </row>
    <row r="80" spans="1:8" x14ac:dyDescent="0.2">
      <c r="A80" s="9" t="s">
        <v>751</v>
      </c>
      <c r="B80" s="8" t="s">
        <v>52</v>
      </c>
      <c r="C80" s="79">
        <v>0.7109375</v>
      </c>
      <c r="D80" s="20">
        <v>3.4000000000000002E-2</v>
      </c>
      <c r="E80" s="20">
        <v>0.20300000000000001</v>
      </c>
      <c r="F80" s="17">
        <v>0.26400000000000001</v>
      </c>
      <c r="G80" s="18">
        <v>0.501</v>
      </c>
      <c r="H80" s="27">
        <v>77</v>
      </c>
    </row>
    <row r="81" spans="1:8" x14ac:dyDescent="0.2">
      <c r="A81" s="9" t="s">
        <v>698</v>
      </c>
      <c r="B81" s="8" t="s">
        <v>186</v>
      </c>
      <c r="C81" s="79">
        <v>0.6732631578947369</v>
      </c>
      <c r="D81" s="20">
        <v>0.13600000000000001</v>
      </c>
      <c r="E81" s="20">
        <v>0.126</v>
      </c>
      <c r="F81" s="17">
        <v>0.23300000000000001</v>
      </c>
      <c r="G81" s="18">
        <v>0.495</v>
      </c>
      <c r="H81" s="27">
        <v>78</v>
      </c>
    </row>
    <row r="82" spans="1:8" x14ac:dyDescent="0.2">
      <c r="A82" s="9" t="s">
        <v>745</v>
      </c>
      <c r="B82" s="8" t="s">
        <v>107</v>
      </c>
      <c r="C82" s="79">
        <v>0.25576289791437978</v>
      </c>
      <c r="D82" s="20">
        <v>0.189</v>
      </c>
      <c r="E82" s="20">
        <v>0.32900000000000001</v>
      </c>
      <c r="F82" s="17">
        <v>-0.03</v>
      </c>
      <c r="G82" s="18">
        <v>0.48799999999999999</v>
      </c>
      <c r="H82" s="27">
        <v>79</v>
      </c>
    </row>
    <row r="83" spans="1:8" x14ac:dyDescent="0.2">
      <c r="A83" s="9" t="s">
        <v>717</v>
      </c>
      <c r="B83" s="8" t="s">
        <v>134</v>
      </c>
      <c r="C83" s="79">
        <v>0.34337349397590361</v>
      </c>
      <c r="D83" s="20">
        <v>0.40899999999999997</v>
      </c>
      <c r="E83" s="20">
        <v>0.14399999999999999</v>
      </c>
      <c r="F83" s="17">
        <v>-7.0999999999999994E-2</v>
      </c>
      <c r="G83" s="18">
        <v>0.48199999999999993</v>
      </c>
      <c r="H83" s="27">
        <v>80</v>
      </c>
    </row>
    <row r="84" spans="1:8" x14ac:dyDescent="0.2">
      <c r="A84" s="9" t="s">
        <v>758</v>
      </c>
      <c r="B84" s="8" t="s">
        <v>250</v>
      </c>
      <c r="C84" s="79">
        <v>0.31021671826625385</v>
      </c>
      <c r="D84" s="20">
        <v>0.28699999999999998</v>
      </c>
      <c r="E84" s="20">
        <v>0.14799999999999999</v>
      </c>
      <c r="F84" s="17">
        <v>4.2999999999999997E-2</v>
      </c>
      <c r="G84" s="18">
        <v>0.47799999999999992</v>
      </c>
      <c r="H84" s="27">
        <v>81</v>
      </c>
    </row>
    <row r="85" spans="1:8" x14ac:dyDescent="0.2">
      <c r="A85" s="9" t="s">
        <v>633</v>
      </c>
      <c r="B85" s="8" t="s">
        <v>104</v>
      </c>
      <c r="C85" s="79">
        <v>0.27838258164852253</v>
      </c>
      <c r="D85" s="20">
        <v>3.1E-2</v>
      </c>
      <c r="E85" s="20">
        <v>-0.11899999999999999</v>
      </c>
      <c r="F85" s="17">
        <v>0.56200000000000006</v>
      </c>
      <c r="G85" s="18">
        <v>0.47400000000000009</v>
      </c>
      <c r="H85" s="27">
        <v>82</v>
      </c>
    </row>
    <row r="86" spans="1:8" x14ac:dyDescent="0.2">
      <c r="A86" s="9" t="s">
        <v>714</v>
      </c>
      <c r="B86" s="8" t="s">
        <v>120</v>
      </c>
      <c r="C86" s="79">
        <v>0.83959044368600677</v>
      </c>
      <c r="D86" s="20">
        <v>5.1999999999999998E-2</v>
      </c>
      <c r="E86" s="20">
        <v>8.5000000000000006E-2</v>
      </c>
      <c r="F86" s="17">
        <v>0.33500000000000002</v>
      </c>
      <c r="G86" s="18">
        <v>0.47200000000000003</v>
      </c>
      <c r="H86" s="27">
        <v>83</v>
      </c>
    </row>
    <row r="87" spans="1:8" x14ac:dyDescent="0.2">
      <c r="A87" s="9" t="s">
        <v>734</v>
      </c>
      <c r="B87" s="8" t="s">
        <v>99</v>
      </c>
      <c r="C87" s="79">
        <v>0.27524038461538464</v>
      </c>
      <c r="D87" s="20">
        <v>0.191</v>
      </c>
      <c r="E87" s="20">
        <v>-2.5999999999999999E-2</v>
      </c>
      <c r="F87" s="17">
        <v>0.307</v>
      </c>
      <c r="G87" s="18">
        <v>0.47199999999999998</v>
      </c>
      <c r="H87" s="27">
        <v>84</v>
      </c>
    </row>
    <row r="88" spans="1:8" x14ac:dyDescent="0.2">
      <c r="A88" s="9" t="s">
        <v>645</v>
      </c>
      <c r="B88" s="8" t="s">
        <v>174</v>
      </c>
      <c r="C88" s="79">
        <v>0.46801346801346799</v>
      </c>
      <c r="D88" s="20">
        <v>0.185</v>
      </c>
      <c r="E88" s="20">
        <v>0.03</v>
      </c>
      <c r="F88" s="17">
        <v>0.253</v>
      </c>
      <c r="G88" s="18">
        <v>0.46799999999999997</v>
      </c>
      <c r="H88" s="27">
        <v>85</v>
      </c>
    </row>
    <row r="89" spans="1:8" x14ac:dyDescent="0.2">
      <c r="A89" s="9" t="s">
        <v>810</v>
      </c>
      <c r="B89" s="8" t="s">
        <v>27</v>
      </c>
      <c r="C89" s="79">
        <v>0.46112600536193027</v>
      </c>
      <c r="D89" s="20">
        <v>0.21199999999999999</v>
      </c>
      <c r="E89" s="20">
        <v>0.25600000000000001</v>
      </c>
      <c r="F89" s="17"/>
      <c r="G89" s="18">
        <v>0.46799999999999997</v>
      </c>
      <c r="H89" s="27">
        <v>85</v>
      </c>
    </row>
    <row r="90" spans="1:8" x14ac:dyDescent="0.2">
      <c r="A90" s="9" t="s">
        <v>811</v>
      </c>
      <c r="B90" s="8" t="s">
        <v>19</v>
      </c>
      <c r="C90" s="79">
        <v>0.66666666666666663</v>
      </c>
      <c r="D90" s="20">
        <v>0.309</v>
      </c>
      <c r="E90" s="20">
        <v>1.9E-2</v>
      </c>
      <c r="F90" s="17">
        <v>0.13900000000000001</v>
      </c>
      <c r="G90" s="18">
        <v>0.46700000000000003</v>
      </c>
      <c r="H90" s="27">
        <v>87</v>
      </c>
    </row>
    <row r="91" spans="1:8" x14ac:dyDescent="0.2">
      <c r="A91" s="9" t="s">
        <v>587</v>
      </c>
      <c r="B91" s="8" t="s">
        <v>171</v>
      </c>
      <c r="C91" s="79">
        <v>0.46636085626911317</v>
      </c>
      <c r="D91" s="20">
        <v>1.2999999999999999E-2</v>
      </c>
      <c r="E91" s="20">
        <v>0.152</v>
      </c>
      <c r="F91" s="17">
        <v>0.29099999999999998</v>
      </c>
      <c r="G91" s="18">
        <v>0.45599999999999996</v>
      </c>
      <c r="H91" s="27">
        <v>88</v>
      </c>
    </row>
    <row r="92" spans="1:8" x14ac:dyDescent="0.2">
      <c r="A92" s="9" t="s">
        <v>639</v>
      </c>
      <c r="B92" s="8" t="s">
        <v>66</v>
      </c>
      <c r="C92" s="79">
        <v>0.44709897610921501</v>
      </c>
      <c r="D92" s="20">
        <v>0.29599999999999999</v>
      </c>
      <c r="E92" s="20">
        <v>0.153</v>
      </c>
      <c r="F92" s="17">
        <v>5.0000000000000001E-3</v>
      </c>
      <c r="G92" s="18">
        <v>0.45399999999999996</v>
      </c>
      <c r="H92" s="27">
        <v>89</v>
      </c>
    </row>
    <row r="93" spans="1:8" x14ac:dyDescent="0.2">
      <c r="A93" s="9" t="s">
        <v>788</v>
      </c>
      <c r="B93" s="8" t="s">
        <v>89</v>
      </c>
      <c r="C93" s="79">
        <v>0.34144645340751045</v>
      </c>
      <c r="D93" s="20">
        <v>0.10100000000000001</v>
      </c>
      <c r="E93" s="20">
        <v>0.14199999999999999</v>
      </c>
      <c r="F93" s="17">
        <v>0.21099999999999999</v>
      </c>
      <c r="G93" s="18">
        <v>0.45399999999999996</v>
      </c>
      <c r="H93" s="27">
        <v>89</v>
      </c>
    </row>
    <row r="94" spans="1:8" x14ac:dyDescent="0.2">
      <c r="A94" s="9" t="s">
        <v>709</v>
      </c>
      <c r="B94" s="8" t="s">
        <v>236</v>
      </c>
      <c r="C94" s="79">
        <v>0.17191142191142192</v>
      </c>
      <c r="D94" s="20">
        <v>0.16800000000000001</v>
      </c>
      <c r="E94" s="20">
        <v>0.17799999999999999</v>
      </c>
      <c r="F94" s="17">
        <v>0.104</v>
      </c>
      <c r="G94" s="18">
        <v>0.44999999999999996</v>
      </c>
      <c r="H94" s="27">
        <v>91</v>
      </c>
    </row>
    <row r="95" spans="1:8" x14ac:dyDescent="0.2">
      <c r="A95" s="9" t="s">
        <v>701</v>
      </c>
      <c r="B95" s="8" t="s">
        <v>126</v>
      </c>
      <c r="C95" s="79">
        <v>0.55647382920110189</v>
      </c>
      <c r="D95" s="20">
        <v>1.9E-2</v>
      </c>
      <c r="E95" s="20">
        <v>0.20300000000000001</v>
      </c>
      <c r="F95" s="17">
        <v>0.22700000000000001</v>
      </c>
      <c r="G95" s="18">
        <v>0.44900000000000001</v>
      </c>
      <c r="H95" s="27">
        <v>92</v>
      </c>
    </row>
    <row r="96" spans="1:8" x14ac:dyDescent="0.2">
      <c r="A96" s="9" t="s">
        <v>862</v>
      </c>
      <c r="B96" s="8" t="s">
        <v>278</v>
      </c>
      <c r="C96" s="79">
        <v>0.11013896037056099</v>
      </c>
      <c r="D96" s="20">
        <v>0.23899999999999999</v>
      </c>
      <c r="E96" s="20">
        <v>0.21</v>
      </c>
      <c r="F96" s="17"/>
      <c r="G96" s="18">
        <v>0.44899999999999995</v>
      </c>
      <c r="H96" s="27">
        <v>93</v>
      </c>
    </row>
    <row r="97" spans="1:8" x14ac:dyDescent="0.2">
      <c r="A97" s="9" t="s">
        <v>674</v>
      </c>
      <c r="B97" s="8" t="s">
        <v>244</v>
      </c>
      <c r="C97" s="79">
        <v>0.31736526946107785</v>
      </c>
      <c r="D97" s="20">
        <v>0.40400000000000003</v>
      </c>
      <c r="E97" s="20">
        <v>0.151</v>
      </c>
      <c r="F97" s="17">
        <v>-0.111</v>
      </c>
      <c r="G97" s="18">
        <v>0.44400000000000006</v>
      </c>
      <c r="H97" s="27">
        <v>94</v>
      </c>
    </row>
    <row r="98" spans="1:8" x14ac:dyDescent="0.2">
      <c r="A98" s="9" t="s">
        <v>602</v>
      </c>
      <c r="B98" s="8" t="s">
        <v>205</v>
      </c>
      <c r="C98" s="70">
        <v>0.53250773993808054</v>
      </c>
      <c r="D98" s="18">
        <v>8.6999999999999994E-2</v>
      </c>
      <c r="E98" s="18">
        <v>0.109</v>
      </c>
      <c r="F98" s="70">
        <v>0.246</v>
      </c>
      <c r="G98" s="18">
        <v>0.442</v>
      </c>
      <c r="H98" s="27">
        <v>95</v>
      </c>
    </row>
    <row r="99" spans="1:8" x14ac:dyDescent="0.2">
      <c r="A99" s="9" t="s">
        <v>738</v>
      </c>
      <c r="B99" s="8" t="s">
        <v>501</v>
      </c>
      <c r="C99" s="79">
        <v>0.93333333333333335</v>
      </c>
      <c r="D99" s="20">
        <v>0.439</v>
      </c>
      <c r="E99" s="20"/>
      <c r="F99" s="17"/>
      <c r="G99" s="18">
        <v>0.439</v>
      </c>
      <c r="H99" s="27">
        <v>96</v>
      </c>
    </row>
    <row r="100" spans="1:8" x14ac:dyDescent="0.2">
      <c r="A100" s="9" t="s">
        <v>739</v>
      </c>
      <c r="B100" s="8" t="s">
        <v>61</v>
      </c>
      <c r="C100" s="79">
        <v>0.4472573839662447</v>
      </c>
      <c r="D100" s="20">
        <v>0.182</v>
      </c>
      <c r="E100" s="20">
        <v>8.3000000000000004E-2</v>
      </c>
      <c r="F100" s="17">
        <v>0.17299999999999999</v>
      </c>
      <c r="G100" s="18">
        <v>0.438</v>
      </c>
      <c r="H100" s="27">
        <v>97</v>
      </c>
    </row>
    <row r="101" spans="1:8" x14ac:dyDescent="0.2">
      <c r="A101" s="9" t="s">
        <v>598</v>
      </c>
      <c r="B101" s="8" t="s">
        <v>328</v>
      </c>
      <c r="C101" s="79">
        <v>0.41920644048303624</v>
      </c>
      <c r="D101" s="20">
        <v>0.35799999999999998</v>
      </c>
      <c r="E101" s="20">
        <v>3.1E-2</v>
      </c>
      <c r="F101" s="17">
        <v>4.3999999999999997E-2</v>
      </c>
      <c r="G101" s="18">
        <v>0.433</v>
      </c>
      <c r="H101" s="27">
        <v>98</v>
      </c>
    </row>
    <row r="102" spans="1:8" x14ac:dyDescent="0.2">
      <c r="A102" s="9" t="s">
        <v>763</v>
      </c>
      <c r="B102" s="8" t="s">
        <v>153</v>
      </c>
      <c r="C102" s="79">
        <v>0.65612648221343872</v>
      </c>
      <c r="D102" s="20">
        <v>1.2999999999999999E-2</v>
      </c>
      <c r="E102" s="20">
        <v>0.16600000000000001</v>
      </c>
      <c r="F102" s="17">
        <v>0.253</v>
      </c>
      <c r="G102" s="18">
        <v>0.43200000000000005</v>
      </c>
      <c r="H102" s="27">
        <v>99</v>
      </c>
    </row>
    <row r="103" spans="1:8" x14ac:dyDescent="0.2">
      <c r="A103" s="9" t="s">
        <v>789</v>
      </c>
      <c r="B103" s="8" t="s">
        <v>519</v>
      </c>
      <c r="C103" s="79">
        <v>0.26952141057934509</v>
      </c>
      <c r="D103" s="20">
        <v>-8.9999999999999993E-3</v>
      </c>
      <c r="E103" s="20">
        <v>8.8999999999999996E-2</v>
      </c>
      <c r="F103" s="17">
        <v>0.34799999999999998</v>
      </c>
      <c r="G103" s="18">
        <v>0.42799999999999999</v>
      </c>
      <c r="H103" s="27">
        <v>100</v>
      </c>
    </row>
    <row r="104" spans="1:8" x14ac:dyDescent="0.2">
      <c r="A104" s="9" t="s">
        <v>790</v>
      </c>
      <c r="B104" s="8" t="s">
        <v>376</v>
      </c>
      <c r="C104" s="79">
        <v>0.23636363636363636</v>
      </c>
      <c r="D104" s="20">
        <v>0.159</v>
      </c>
      <c r="E104" s="20">
        <v>9.4E-2</v>
      </c>
      <c r="F104" s="17">
        <v>0.17100000000000001</v>
      </c>
      <c r="G104" s="18">
        <v>0.42400000000000004</v>
      </c>
      <c r="H104" s="27">
        <v>101</v>
      </c>
    </row>
    <row r="105" spans="1:8" x14ac:dyDescent="0.2">
      <c r="A105" s="9" t="s">
        <v>766</v>
      </c>
      <c r="B105" s="8" t="s">
        <v>241</v>
      </c>
      <c r="C105" s="79">
        <v>0.80305039787798405</v>
      </c>
      <c r="D105" s="20">
        <v>0.10199999999999999</v>
      </c>
      <c r="E105" s="20">
        <v>0.13600000000000001</v>
      </c>
      <c r="F105" s="17">
        <v>0.185</v>
      </c>
      <c r="G105" s="18">
        <v>0.42299999999999999</v>
      </c>
      <c r="H105" s="27">
        <v>102</v>
      </c>
    </row>
    <row r="106" spans="1:8" x14ac:dyDescent="0.2">
      <c r="A106" s="9" t="s">
        <v>862</v>
      </c>
      <c r="B106" s="8" t="s">
        <v>373</v>
      </c>
      <c r="C106" s="79">
        <v>0.65692742695570217</v>
      </c>
      <c r="D106" s="20">
        <v>0.26300000000000001</v>
      </c>
      <c r="E106" s="20">
        <v>0.122</v>
      </c>
      <c r="F106" s="17">
        <v>3.5999999999999997E-2</v>
      </c>
      <c r="G106" s="18">
        <v>0.42099999999999999</v>
      </c>
      <c r="H106" s="27">
        <v>103</v>
      </c>
    </row>
    <row r="107" spans="1:8" x14ac:dyDescent="0.2">
      <c r="A107" s="9" t="s">
        <v>698</v>
      </c>
      <c r="B107" s="8" t="s">
        <v>189</v>
      </c>
      <c r="C107" s="79">
        <v>0.20402298850574713</v>
      </c>
      <c r="D107" s="20">
        <v>0.157</v>
      </c>
      <c r="E107" s="20">
        <v>0.16600000000000001</v>
      </c>
      <c r="F107" s="17">
        <v>9.5000000000000001E-2</v>
      </c>
      <c r="G107" s="18">
        <v>0.41800000000000004</v>
      </c>
      <c r="H107" s="27">
        <v>104</v>
      </c>
    </row>
    <row r="108" spans="1:8" x14ac:dyDescent="0.2">
      <c r="A108" s="9" t="s">
        <v>789</v>
      </c>
      <c r="B108" s="8" t="s">
        <v>340</v>
      </c>
      <c r="C108" s="79">
        <v>0.23195876288659795</v>
      </c>
      <c r="D108" s="20">
        <v>2.4E-2</v>
      </c>
      <c r="E108" s="20">
        <v>0.17</v>
      </c>
      <c r="F108" s="17">
        <v>0.22</v>
      </c>
      <c r="G108" s="18">
        <v>0.41400000000000003</v>
      </c>
      <c r="H108" s="27">
        <v>105</v>
      </c>
    </row>
    <row r="109" spans="1:8" x14ac:dyDescent="0.2">
      <c r="A109" s="9" t="s">
        <v>589</v>
      </c>
      <c r="B109" s="8" t="s">
        <v>33</v>
      </c>
      <c r="C109" s="79">
        <v>0.90157480314960625</v>
      </c>
      <c r="D109" s="20">
        <v>0.38600000000000001</v>
      </c>
      <c r="E109" s="20">
        <v>0.27100000000000002</v>
      </c>
      <c r="F109" s="17">
        <v>-0.251</v>
      </c>
      <c r="G109" s="18">
        <v>0.40600000000000003</v>
      </c>
      <c r="H109" s="27">
        <v>106</v>
      </c>
    </row>
    <row r="110" spans="1:8" x14ac:dyDescent="0.2">
      <c r="A110" s="9" t="s">
        <v>779</v>
      </c>
      <c r="B110" s="8" t="s">
        <v>388</v>
      </c>
      <c r="C110" s="79">
        <v>0.4784688995215311</v>
      </c>
      <c r="D110" s="20">
        <v>1.6E-2</v>
      </c>
      <c r="E110" s="20">
        <v>0.29799999999999999</v>
      </c>
      <c r="F110" s="17">
        <v>0.09</v>
      </c>
      <c r="G110" s="18">
        <v>0.40400000000000003</v>
      </c>
      <c r="H110" s="27">
        <v>107</v>
      </c>
    </row>
    <row r="111" spans="1:8" x14ac:dyDescent="0.2">
      <c r="A111" s="9" t="s">
        <v>732</v>
      </c>
      <c r="B111" s="8" t="s">
        <v>94</v>
      </c>
      <c r="C111" s="79">
        <v>1</v>
      </c>
      <c r="D111" s="20">
        <v>4.2999999999999997E-2</v>
      </c>
      <c r="E111" s="20">
        <v>0.13700000000000001</v>
      </c>
      <c r="F111" s="17">
        <v>0.223</v>
      </c>
      <c r="G111" s="18">
        <v>0.40300000000000002</v>
      </c>
      <c r="H111" s="27">
        <v>108</v>
      </c>
    </row>
    <row r="112" spans="1:8" x14ac:dyDescent="0.2">
      <c r="A112" s="9" t="s">
        <v>774</v>
      </c>
      <c r="B112" s="8" t="s">
        <v>514</v>
      </c>
      <c r="C112" s="79">
        <v>0.40753424657534248</v>
      </c>
      <c r="D112" s="20">
        <v>0.36299999999999999</v>
      </c>
      <c r="E112" s="20">
        <v>-0.27100000000000002</v>
      </c>
      <c r="F112" s="17">
        <v>0.28399999999999997</v>
      </c>
      <c r="G112" s="18">
        <v>0.37599999999999995</v>
      </c>
      <c r="H112" s="27">
        <v>109</v>
      </c>
    </row>
    <row r="113" spans="1:8" x14ac:dyDescent="0.2">
      <c r="A113" s="9" t="s">
        <v>761</v>
      </c>
      <c r="B113" s="8" t="s">
        <v>270</v>
      </c>
      <c r="C113" s="79">
        <v>0.27500000000000002</v>
      </c>
      <c r="D113" s="20">
        <v>0.17899999999999999</v>
      </c>
      <c r="E113" s="20"/>
      <c r="F113" s="17">
        <v>0.188</v>
      </c>
      <c r="G113" s="18">
        <v>0.36699999999999999</v>
      </c>
      <c r="H113" s="27">
        <v>110</v>
      </c>
    </row>
    <row r="114" spans="1:8" x14ac:dyDescent="0.2">
      <c r="A114" s="9" t="s">
        <v>756</v>
      </c>
      <c r="B114" s="8" t="s">
        <v>506</v>
      </c>
      <c r="C114" s="79">
        <v>0.43243243243243246</v>
      </c>
      <c r="D114" s="20">
        <v>0.08</v>
      </c>
      <c r="E114" s="20">
        <v>0.23699999999999999</v>
      </c>
      <c r="F114" s="17">
        <v>4.7E-2</v>
      </c>
      <c r="G114" s="18">
        <v>0.36399999999999999</v>
      </c>
      <c r="H114" s="27">
        <v>111</v>
      </c>
    </row>
    <row r="115" spans="1:8" x14ac:dyDescent="0.2">
      <c r="A115" s="9" t="s">
        <v>862</v>
      </c>
      <c r="B115" s="8" t="s">
        <v>159</v>
      </c>
      <c r="C115" s="79">
        <v>0.34693877551020408</v>
      </c>
      <c r="D115" s="20">
        <v>0.26</v>
      </c>
      <c r="E115" s="20">
        <v>0.27100000000000002</v>
      </c>
      <c r="F115" s="17">
        <v>-0.16800000000000001</v>
      </c>
      <c r="G115" s="18">
        <v>0.36299999999999999</v>
      </c>
      <c r="H115" s="27">
        <v>112</v>
      </c>
    </row>
    <row r="116" spans="1:8" x14ac:dyDescent="0.2">
      <c r="A116" s="9" t="s">
        <v>669</v>
      </c>
      <c r="B116" s="8" t="s">
        <v>59</v>
      </c>
      <c r="C116" s="79">
        <v>0.5878524945770065</v>
      </c>
      <c r="D116" s="20">
        <v>0.26500000000000001</v>
      </c>
      <c r="E116" s="20">
        <v>8.0000000000000002E-3</v>
      </c>
      <c r="F116" s="17">
        <v>8.3000000000000004E-2</v>
      </c>
      <c r="G116" s="18">
        <v>0.35600000000000004</v>
      </c>
      <c r="H116" s="27">
        <v>113</v>
      </c>
    </row>
    <row r="117" spans="1:8" x14ac:dyDescent="0.2">
      <c r="A117" s="9" t="s">
        <v>728</v>
      </c>
      <c r="B117" s="8" t="s">
        <v>201</v>
      </c>
      <c r="C117" s="79">
        <v>0.14174757281553399</v>
      </c>
      <c r="D117" s="20">
        <v>2.5000000000000001E-2</v>
      </c>
      <c r="E117" s="20">
        <v>0.03</v>
      </c>
      <c r="F117" s="17">
        <v>0.3</v>
      </c>
      <c r="G117" s="18">
        <v>0.35499999999999998</v>
      </c>
      <c r="H117" s="27">
        <v>114</v>
      </c>
    </row>
    <row r="118" spans="1:8" x14ac:dyDescent="0.2">
      <c r="A118" s="9" t="s">
        <v>765</v>
      </c>
      <c r="B118" s="8" t="s">
        <v>64</v>
      </c>
      <c r="C118" s="79">
        <v>0.21226415094339623</v>
      </c>
      <c r="D118" s="20">
        <v>0.13300000000000001</v>
      </c>
      <c r="E118" s="20">
        <v>0.126</v>
      </c>
      <c r="F118" s="17">
        <v>9.2999999999999999E-2</v>
      </c>
      <c r="G118" s="18">
        <v>0.35199999999999998</v>
      </c>
      <c r="H118" s="27">
        <v>115</v>
      </c>
    </row>
    <row r="119" spans="1:8" x14ac:dyDescent="0.2">
      <c r="A119" s="9" t="s">
        <v>661</v>
      </c>
      <c r="B119" s="8" t="s">
        <v>67</v>
      </c>
      <c r="C119" s="79">
        <v>0.34916864608076009</v>
      </c>
      <c r="D119" s="20">
        <v>7.1999999999999995E-2</v>
      </c>
      <c r="E119" s="20">
        <v>0.20300000000000001</v>
      </c>
      <c r="F119" s="17">
        <v>7.3999999999999996E-2</v>
      </c>
      <c r="G119" s="18">
        <v>0.34900000000000003</v>
      </c>
      <c r="H119" s="27">
        <v>116</v>
      </c>
    </row>
    <row r="120" spans="1:8" x14ac:dyDescent="0.2">
      <c r="A120" s="9" t="s">
        <v>615</v>
      </c>
      <c r="B120" s="8" t="s">
        <v>2</v>
      </c>
      <c r="C120" s="79">
        <v>0.33568904593639576</v>
      </c>
      <c r="D120" s="18">
        <v>0.113</v>
      </c>
      <c r="E120" s="18">
        <v>1E-3</v>
      </c>
      <c r="F120" s="17">
        <v>0.23499999999999999</v>
      </c>
      <c r="G120" s="18">
        <v>0.34899999999999998</v>
      </c>
      <c r="H120" s="27">
        <v>117</v>
      </c>
    </row>
    <row r="121" spans="1:8" x14ac:dyDescent="0.2">
      <c r="A121" s="9" t="s">
        <v>704</v>
      </c>
      <c r="B121" s="8" t="s">
        <v>336</v>
      </c>
      <c r="C121" s="79">
        <v>0.70064724919093846</v>
      </c>
      <c r="D121" s="20">
        <v>0.38400000000000001</v>
      </c>
      <c r="E121" s="20">
        <v>-0.11600000000000001</v>
      </c>
      <c r="F121" s="17">
        <v>7.9000000000000001E-2</v>
      </c>
      <c r="G121" s="18">
        <v>0.34700000000000003</v>
      </c>
      <c r="H121" s="27">
        <v>118</v>
      </c>
    </row>
    <row r="122" spans="1:8" x14ac:dyDescent="0.2">
      <c r="A122" s="9" t="s">
        <v>631</v>
      </c>
      <c r="B122" s="8" t="s">
        <v>314</v>
      </c>
      <c r="C122" s="79">
        <v>0.75906183368869939</v>
      </c>
      <c r="D122" s="20">
        <v>0.32100000000000001</v>
      </c>
      <c r="E122" s="20">
        <v>0.313</v>
      </c>
      <c r="F122" s="17">
        <v>-0.29099999999999998</v>
      </c>
      <c r="G122" s="18">
        <v>0.34300000000000003</v>
      </c>
      <c r="H122" s="27">
        <v>119</v>
      </c>
    </row>
    <row r="123" spans="1:8" x14ac:dyDescent="0.2">
      <c r="A123" s="9" t="s">
        <v>754</v>
      </c>
      <c r="B123" s="8" t="s">
        <v>505</v>
      </c>
      <c r="C123" s="79">
        <v>0.56164383561643838</v>
      </c>
      <c r="D123" s="20">
        <v>0.26</v>
      </c>
      <c r="E123" s="20"/>
      <c r="F123" s="17">
        <v>8.3000000000000004E-2</v>
      </c>
      <c r="G123" s="18">
        <v>0.34300000000000003</v>
      </c>
      <c r="H123" s="27">
        <v>119</v>
      </c>
    </row>
    <row r="124" spans="1:8" x14ac:dyDescent="0.2">
      <c r="A124" s="9" t="s">
        <v>657</v>
      </c>
      <c r="B124" s="8" t="s">
        <v>367</v>
      </c>
      <c r="C124" s="79">
        <v>0.75510204081632648</v>
      </c>
      <c r="D124" s="20">
        <v>-2.1999999999999999E-2</v>
      </c>
      <c r="E124" s="20">
        <v>0.36099999999999999</v>
      </c>
      <c r="F124" s="17"/>
      <c r="G124" s="18">
        <v>0.33899999999999997</v>
      </c>
      <c r="H124" s="27">
        <v>121</v>
      </c>
    </row>
    <row r="125" spans="1:8" x14ac:dyDescent="0.2">
      <c r="A125" s="9" t="s">
        <v>773</v>
      </c>
      <c r="B125" s="8" t="s">
        <v>49</v>
      </c>
      <c r="C125" s="79">
        <v>0.83775953645581847</v>
      </c>
      <c r="D125" s="20">
        <v>0.109</v>
      </c>
      <c r="E125" s="20">
        <v>0.26100000000000001</v>
      </c>
      <c r="F125" s="17">
        <v>-3.7999999999999999E-2</v>
      </c>
      <c r="G125" s="18">
        <v>0.33200000000000002</v>
      </c>
      <c r="H125" s="27">
        <v>122</v>
      </c>
    </row>
    <row r="126" spans="1:8" x14ac:dyDescent="0.2">
      <c r="A126" s="9" t="s">
        <v>660</v>
      </c>
      <c r="B126" s="8" t="s">
        <v>203</v>
      </c>
      <c r="C126" s="79">
        <v>0.70100058858151859</v>
      </c>
      <c r="D126" s="20">
        <v>0.247</v>
      </c>
      <c r="E126" s="20">
        <v>-1.9E-2</v>
      </c>
      <c r="F126" s="17">
        <v>0.10100000000000001</v>
      </c>
      <c r="G126" s="18">
        <v>0.32900000000000001</v>
      </c>
      <c r="H126" s="27">
        <v>123</v>
      </c>
    </row>
    <row r="127" spans="1:8" x14ac:dyDescent="0.2">
      <c r="A127" s="9" t="s">
        <v>690</v>
      </c>
      <c r="B127" s="8" t="s">
        <v>34</v>
      </c>
      <c r="C127" s="79">
        <v>0.71153846153846156</v>
      </c>
      <c r="D127" s="20">
        <v>0.48599999999999999</v>
      </c>
      <c r="E127" s="18"/>
      <c r="F127" s="17">
        <v>-0.157</v>
      </c>
      <c r="G127" s="18">
        <v>0.32899999999999996</v>
      </c>
      <c r="H127" s="27">
        <v>124</v>
      </c>
    </row>
    <row r="128" spans="1:8" x14ac:dyDescent="0.2">
      <c r="A128" s="9" t="s">
        <v>806</v>
      </c>
      <c r="B128" s="8" t="s">
        <v>139</v>
      </c>
      <c r="C128" s="79">
        <v>0.65753424657534243</v>
      </c>
      <c r="D128" s="18">
        <v>-0.104</v>
      </c>
      <c r="E128" s="18">
        <v>0.17799999999999999</v>
      </c>
      <c r="F128" s="17">
        <v>0.254</v>
      </c>
      <c r="G128" s="18">
        <v>0.32800000000000001</v>
      </c>
      <c r="H128" s="27">
        <v>125</v>
      </c>
    </row>
    <row r="129" spans="1:8" x14ac:dyDescent="0.2">
      <c r="A129" s="9" t="s">
        <v>809</v>
      </c>
      <c r="B129" s="8" t="s">
        <v>390</v>
      </c>
      <c r="C129" s="79">
        <v>0.78873239436619713</v>
      </c>
      <c r="D129" s="18">
        <v>0.17100000000000001</v>
      </c>
      <c r="E129" s="18">
        <v>0.16600000000000001</v>
      </c>
      <c r="F129" s="17">
        <v>-0.01</v>
      </c>
      <c r="G129" s="18">
        <v>0.32700000000000001</v>
      </c>
      <c r="H129" s="27">
        <v>126</v>
      </c>
    </row>
    <row r="130" spans="1:8" x14ac:dyDescent="0.2">
      <c r="A130" s="9" t="s">
        <v>805</v>
      </c>
      <c r="B130" s="8" t="s">
        <v>71</v>
      </c>
      <c r="C130" s="79">
        <v>0.44221105527638194</v>
      </c>
      <c r="D130" s="18">
        <v>-8.2000000000000003E-2</v>
      </c>
      <c r="E130" s="18">
        <v>0.41799999999999998</v>
      </c>
      <c r="F130" s="17">
        <v>-8.9999999999999993E-3</v>
      </c>
      <c r="G130" s="18">
        <v>0.32699999999999996</v>
      </c>
      <c r="H130" s="27">
        <v>127</v>
      </c>
    </row>
    <row r="131" spans="1:8" x14ac:dyDescent="0.2">
      <c r="A131" s="9" t="s">
        <v>697</v>
      </c>
      <c r="B131" s="8" t="s">
        <v>483</v>
      </c>
      <c r="C131" s="79">
        <v>0.23636363636363636</v>
      </c>
      <c r="D131" s="20">
        <v>3.0000000000000001E-3</v>
      </c>
      <c r="E131" s="20">
        <v>0.22800000000000001</v>
      </c>
      <c r="F131" s="17">
        <v>9.5000000000000001E-2</v>
      </c>
      <c r="G131" s="18">
        <v>0.32600000000000001</v>
      </c>
      <c r="H131" s="27">
        <v>128</v>
      </c>
    </row>
    <row r="132" spans="1:8" x14ac:dyDescent="0.2">
      <c r="A132" s="9" t="s">
        <v>733</v>
      </c>
      <c r="B132" s="8" t="s">
        <v>135</v>
      </c>
      <c r="C132" s="79">
        <v>0.63666666666666671</v>
      </c>
      <c r="D132" s="20">
        <v>0.26400000000000001</v>
      </c>
      <c r="E132" s="20">
        <v>0.185</v>
      </c>
      <c r="F132" s="17">
        <v>-0.124</v>
      </c>
      <c r="G132" s="18">
        <v>0.32500000000000001</v>
      </c>
      <c r="H132" s="27">
        <v>129</v>
      </c>
    </row>
    <row r="133" spans="1:8" x14ac:dyDescent="0.2">
      <c r="A133" s="9" t="s">
        <v>804</v>
      </c>
      <c r="B133" s="8" t="s">
        <v>155</v>
      </c>
      <c r="C133" s="79">
        <v>0.46043165467625902</v>
      </c>
      <c r="D133" s="18">
        <v>-7.6999999999999999E-2</v>
      </c>
      <c r="E133" s="18">
        <v>0.219</v>
      </c>
      <c r="F133" s="17">
        <v>0.183</v>
      </c>
      <c r="G133" s="18">
        <v>0.32500000000000001</v>
      </c>
      <c r="H133" s="27">
        <v>129</v>
      </c>
    </row>
    <row r="134" spans="1:8" x14ac:dyDescent="0.2">
      <c r="A134" s="9" t="s">
        <v>608</v>
      </c>
      <c r="B134" s="8" t="s">
        <v>451</v>
      </c>
      <c r="C134" s="79">
        <v>0.51136363636363635</v>
      </c>
      <c r="D134" s="20">
        <v>0.40300000000000002</v>
      </c>
      <c r="E134" s="20">
        <v>-3.6999999999999998E-2</v>
      </c>
      <c r="F134" s="17">
        <v>-4.2000000000000003E-2</v>
      </c>
      <c r="G134" s="18">
        <v>0.32400000000000007</v>
      </c>
      <c r="H134" s="27">
        <v>131</v>
      </c>
    </row>
    <row r="135" spans="1:8" x14ac:dyDescent="0.2">
      <c r="A135" s="9" t="s">
        <v>700</v>
      </c>
      <c r="B135" s="8" t="s">
        <v>393</v>
      </c>
      <c r="C135" s="79">
        <v>0.49479166666666669</v>
      </c>
      <c r="D135" s="20">
        <v>1.7000000000000001E-2</v>
      </c>
      <c r="E135" s="20">
        <v>0.191</v>
      </c>
      <c r="F135" s="17">
        <v>0.113</v>
      </c>
      <c r="G135" s="18">
        <v>0.32100000000000001</v>
      </c>
      <c r="H135" s="27">
        <v>132</v>
      </c>
    </row>
    <row r="136" spans="1:8" x14ac:dyDescent="0.2">
      <c r="A136" s="9" t="s">
        <v>780</v>
      </c>
      <c r="B136" s="8" t="s">
        <v>261</v>
      </c>
      <c r="C136" s="79">
        <v>0.491869918699187</v>
      </c>
      <c r="D136" s="20">
        <v>0.254</v>
      </c>
      <c r="E136" s="20">
        <v>0.16800000000000001</v>
      </c>
      <c r="F136" s="17">
        <v>-0.104</v>
      </c>
      <c r="G136" s="18">
        <v>0.31800000000000006</v>
      </c>
      <c r="H136" s="27">
        <v>133</v>
      </c>
    </row>
    <row r="137" spans="1:8" x14ac:dyDescent="0.2">
      <c r="A137" s="9" t="s">
        <v>752</v>
      </c>
      <c r="B137" s="8" t="s">
        <v>35</v>
      </c>
      <c r="C137" s="79">
        <v>0.38223938223938225</v>
      </c>
      <c r="D137" s="20">
        <v>2.1999999999999999E-2</v>
      </c>
      <c r="E137" s="20">
        <v>9.4E-2</v>
      </c>
      <c r="F137" s="17">
        <v>0.19700000000000001</v>
      </c>
      <c r="G137" s="18">
        <v>0.313</v>
      </c>
      <c r="H137" s="27">
        <v>134</v>
      </c>
    </row>
    <row r="138" spans="1:8" x14ac:dyDescent="0.2">
      <c r="A138" s="9" t="s">
        <v>661</v>
      </c>
      <c r="B138" s="8" t="s">
        <v>41</v>
      </c>
      <c r="C138" s="79">
        <v>0.33828996282527879</v>
      </c>
      <c r="D138" s="18">
        <v>-2.1999999999999999E-2</v>
      </c>
      <c r="E138" s="18">
        <v>0.42199999999999999</v>
      </c>
      <c r="F138" s="17">
        <v>-8.8999999999999996E-2</v>
      </c>
      <c r="G138" s="18">
        <v>0.31099999999999994</v>
      </c>
      <c r="H138" s="27">
        <v>135</v>
      </c>
    </row>
    <row r="139" spans="1:8" x14ac:dyDescent="0.2">
      <c r="A139" s="9" t="s">
        <v>661</v>
      </c>
      <c r="B139" s="8" t="s">
        <v>310</v>
      </c>
      <c r="C139" s="79">
        <v>0.55600000000000005</v>
      </c>
      <c r="D139" s="20">
        <v>0.222</v>
      </c>
      <c r="E139" s="20">
        <v>9.2999999999999999E-2</v>
      </c>
      <c r="F139" s="17">
        <v>-5.0000000000000001E-3</v>
      </c>
      <c r="G139" s="18">
        <v>0.31</v>
      </c>
      <c r="H139" s="27">
        <v>136</v>
      </c>
    </row>
    <row r="140" spans="1:8" x14ac:dyDescent="0.2">
      <c r="A140" s="9" t="s">
        <v>716</v>
      </c>
      <c r="B140" s="8" t="s">
        <v>105</v>
      </c>
      <c r="C140" s="79">
        <v>0.50684931506849318</v>
      </c>
      <c r="D140" s="20">
        <v>0.28100000000000003</v>
      </c>
      <c r="E140" s="20">
        <v>4.0000000000000001E-3</v>
      </c>
      <c r="F140" s="17">
        <v>2.1000000000000001E-2</v>
      </c>
      <c r="G140" s="18">
        <v>0.30600000000000005</v>
      </c>
      <c r="H140" s="27">
        <v>137</v>
      </c>
    </row>
    <row r="141" spans="1:8" x14ac:dyDescent="0.2">
      <c r="A141" s="9" t="s">
        <v>879</v>
      </c>
      <c r="B141" s="8" t="s">
        <v>204</v>
      </c>
      <c r="C141" s="79">
        <v>0.87951807228915657</v>
      </c>
      <c r="D141" s="20">
        <v>0.496</v>
      </c>
      <c r="E141" s="20">
        <v>-0.193</v>
      </c>
      <c r="F141" s="17"/>
      <c r="G141" s="18">
        <v>0.30299999999999999</v>
      </c>
      <c r="H141" s="27">
        <v>138</v>
      </c>
    </row>
    <row r="142" spans="1:8" x14ac:dyDescent="0.2">
      <c r="A142" s="9" t="s">
        <v>695</v>
      </c>
      <c r="B142" s="8" t="s">
        <v>150</v>
      </c>
      <c r="C142" s="79">
        <v>0.98305084745762716</v>
      </c>
      <c r="D142" s="18">
        <v>-6.8000000000000005E-2</v>
      </c>
      <c r="E142" s="18"/>
      <c r="F142" s="17">
        <v>0.35199999999999998</v>
      </c>
      <c r="G142" s="18">
        <v>0.28399999999999997</v>
      </c>
      <c r="H142" s="27">
        <v>139</v>
      </c>
    </row>
    <row r="143" spans="1:8" x14ac:dyDescent="0.2">
      <c r="A143" s="9" t="s">
        <v>847</v>
      </c>
      <c r="B143" s="8" t="s">
        <v>17</v>
      </c>
      <c r="C143" s="79">
        <v>0.69651741293532343</v>
      </c>
      <c r="D143" s="20">
        <v>0.23899999999999999</v>
      </c>
      <c r="E143" s="20">
        <v>-9.2999999999999999E-2</v>
      </c>
      <c r="F143" s="17">
        <v>0.13600000000000001</v>
      </c>
      <c r="G143" s="18">
        <v>0.28200000000000003</v>
      </c>
      <c r="H143" s="27">
        <v>140</v>
      </c>
    </row>
    <row r="144" spans="1:8" x14ac:dyDescent="0.2">
      <c r="A144" s="9" t="s">
        <v>629</v>
      </c>
      <c r="B144" s="8" t="s">
        <v>106</v>
      </c>
      <c r="C144" s="79">
        <v>0.33020050125313283</v>
      </c>
      <c r="D144" s="20">
        <v>0.20399999999999999</v>
      </c>
      <c r="E144" s="20">
        <v>0.161</v>
      </c>
      <c r="F144" s="17">
        <v>-8.4000000000000005E-2</v>
      </c>
      <c r="G144" s="18">
        <v>0.28099999999999997</v>
      </c>
      <c r="H144" s="27">
        <v>141</v>
      </c>
    </row>
    <row r="145" spans="1:8" x14ac:dyDescent="0.2">
      <c r="A145" s="9" t="s">
        <v>684</v>
      </c>
      <c r="B145" s="8" t="s">
        <v>53</v>
      </c>
      <c r="C145" s="79">
        <v>0.26248477466504261</v>
      </c>
      <c r="D145" s="20">
        <v>0.17599999999999999</v>
      </c>
      <c r="E145" s="20">
        <v>7.8E-2</v>
      </c>
      <c r="F145" s="17">
        <v>8.9999999999999993E-3</v>
      </c>
      <c r="G145" s="18">
        <v>0.26300000000000001</v>
      </c>
      <c r="H145" s="27">
        <v>142</v>
      </c>
    </row>
    <row r="146" spans="1:8" x14ac:dyDescent="0.2">
      <c r="A146" s="9" t="s">
        <v>711</v>
      </c>
      <c r="B146" s="8" t="s">
        <v>424</v>
      </c>
      <c r="C146" s="79">
        <v>0.45205479452054792</v>
      </c>
      <c r="D146" s="20">
        <v>-7.9000000000000001E-2</v>
      </c>
      <c r="E146" s="20">
        <v>0.35599999999999998</v>
      </c>
      <c r="F146" s="17">
        <v>-1.7000000000000001E-2</v>
      </c>
      <c r="G146" s="18">
        <v>0.25999999999999995</v>
      </c>
      <c r="H146" s="27">
        <v>143</v>
      </c>
    </row>
    <row r="147" spans="1:8" x14ac:dyDescent="0.2">
      <c r="A147" s="9" t="s">
        <v>862</v>
      </c>
      <c r="B147" s="8" t="s">
        <v>374</v>
      </c>
      <c r="C147" s="79">
        <v>0.32668329177057359</v>
      </c>
      <c r="D147" s="20">
        <v>0.11799999999999999</v>
      </c>
      <c r="E147" s="20">
        <v>-2.5999999999999999E-2</v>
      </c>
      <c r="F147" s="17">
        <v>0.161</v>
      </c>
      <c r="G147" s="18">
        <v>0.253</v>
      </c>
      <c r="H147" s="27">
        <v>144</v>
      </c>
    </row>
    <row r="148" spans="1:8" x14ac:dyDescent="0.2">
      <c r="A148" s="9" t="s">
        <v>595</v>
      </c>
      <c r="B148" s="8" t="s">
        <v>441</v>
      </c>
      <c r="C148" s="79">
        <v>0.43426294820717132</v>
      </c>
      <c r="D148" s="18">
        <v>0.04</v>
      </c>
      <c r="E148" s="18">
        <v>8.6999999999999994E-2</v>
      </c>
      <c r="F148" s="17">
        <v>0.115</v>
      </c>
      <c r="G148" s="18">
        <v>0.24199999999999999</v>
      </c>
      <c r="H148" s="27">
        <v>145</v>
      </c>
    </row>
    <row r="149" spans="1:8" x14ac:dyDescent="0.2">
      <c r="A149" s="9" t="s">
        <v>727</v>
      </c>
      <c r="B149" s="8" t="s">
        <v>151</v>
      </c>
      <c r="C149" s="79">
        <v>0.53198653198653201</v>
      </c>
      <c r="D149" s="20">
        <v>-3.6999999999999998E-2</v>
      </c>
      <c r="E149" s="20">
        <v>0.22700000000000001</v>
      </c>
      <c r="F149" s="17">
        <v>5.1999999999999998E-2</v>
      </c>
      <c r="G149" s="18">
        <v>0.24199999999999999</v>
      </c>
      <c r="H149" s="27">
        <v>145</v>
      </c>
    </row>
    <row r="150" spans="1:8" x14ac:dyDescent="0.2">
      <c r="A150" s="9" t="s">
        <v>744</v>
      </c>
      <c r="B150" s="8" t="s">
        <v>54</v>
      </c>
      <c r="C150" s="79">
        <v>0.26158038147138962</v>
      </c>
      <c r="D150" s="20">
        <v>5.8999999999999997E-2</v>
      </c>
      <c r="E150" s="20">
        <v>0.08</v>
      </c>
      <c r="F150" s="17">
        <v>0.10100000000000001</v>
      </c>
      <c r="G150" s="18">
        <v>0.24000000000000002</v>
      </c>
      <c r="H150" s="27">
        <v>147</v>
      </c>
    </row>
    <row r="151" spans="1:8" x14ac:dyDescent="0.2">
      <c r="A151" s="9" t="s">
        <v>583</v>
      </c>
      <c r="B151" s="8" t="s">
        <v>77</v>
      </c>
      <c r="C151" s="79">
        <v>0.23539421440726035</v>
      </c>
      <c r="D151" s="20">
        <v>6.3E-2</v>
      </c>
      <c r="E151" s="20">
        <v>-2.1999999999999999E-2</v>
      </c>
      <c r="F151" s="17">
        <v>0.19600000000000001</v>
      </c>
      <c r="G151" s="18">
        <v>0.23700000000000002</v>
      </c>
      <c r="H151" s="27">
        <v>148</v>
      </c>
    </row>
    <row r="152" spans="1:8" x14ac:dyDescent="0.2">
      <c r="A152" s="9" t="s">
        <v>862</v>
      </c>
      <c r="B152" s="8" t="s">
        <v>187</v>
      </c>
      <c r="C152" s="79">
        <v>0.22502424830261883</v>
      </c>
      <c r="D152" s="20">
        <v>0.20899999999999999</v>
      </c>
      <c r="E152" s="20">
        <v>-6.0000000000000001E-3</v>
      </c>
      <c r="F152" s="17">
        <v>3.4000000000000002E-2</v>
      </c>
      <c r="G152" s="18">
        <v>0.23699999999999999</v>
      </c>
      <c r="H152" s="27">
        <v>149</v>
      </c>
    </row>
    <row r="153" spans="1:8" x14ac:dyDescent="0.2">
      <c r="A153" s="9" t="s">
        <v>776</v>
      </c>
      <c r="B153" s="8" t="s">
        <v>177</v>
      </c>
      <c r="C153" s="79">
        <v>0.13672020918939112</v>
      </c>
      <c r="D153" s="20">
        <v>-8.9999999999999993E-3</v>
      </c>
      <c r="E153" s="20">
        <v>7.4999999999999997E-2</v>
      </c>
      <c r="F153" s="17">
        <v>0.158</v>
      </c>
      <c r="G153" s="18">
        <v>0.224</v>
      </c>
      <c r="H153" s="27">
        <v>150</v>
      </c>
    </row>
    <row r="154" spans="1:8" x14ac:dyDescent="0.2">
      <c r="A154" s="9" t="s">
        <v>651</v>
      </c>
      <c r="B154" s="8" t="s">
        <v>165</v>
      </c>
      <c r="C154" s="79">
        <v>0.80653950953678477</v>
      </c>
      <c r="D154" s="20">
        <v>0.253</v>
      </c>
      <c r="E154" s="20">
        <v>-3.5000000000000003E-2</v>
      </c>
      <c r="F154" s="17">
        <v>5.0000000000000001E-3</v>
      </c>
      <c r="G154" s="18">
        <v>0.223</v>
      </c>
      <c r="H154" s="27">
        <v>151</v>
      </c>
    </row>
    <row r="155" spans="1:8" x14ac:dyDescent="0.2">
      <c r="A155" s="9" t="s">
        <v>652</v>
      </c>
      <c r="B155" s="8" t="s">
        <v>164</v>
      </c>
      <c r="C155" s="79">
        <v>0.79249217935349325</v>
      </c>
      <c r="D155" s="20">
        <v>0.32800000000000001</v>
      </c>
      <c r="E155" s="20">
        <v>-1.6E-2</v>
      </c>
      <c r="F155" s="17">
        <v>-9.2999999999999999E-2</v>
      </c>
      <c r="G155" s="18">
        <v>0.219</v>
      </c>
      <c r="H155" s="27">
        <v>152</v>
      </c>
    </row>
    <row r="156" spans="1:8" x14ac:dyDescent="0.2">
      <c r="A156" s="9" t="s">
        <v>781</v>
      </c>
      <c r="B156" s="8" t="s">
        <v>403</v>
      </c>
      <c r="C156" s="79">
        <v>0.68249258160237392</v>
      </c>
      <c r="D156" s="20">
        <v>0.29199999999999998</v>
      </c>
      <c r="E156" s="20">
        <v>-8.4000000000000005E-2</v>
      </c>
      <c r="F156" s="17">
        <v>1.0999999999999999E-2</v>
      </c>
      <c r="G156" s="18">
        <v>0.21899999999999997</v>
      </c>
      <c r="H156" s="27">
        <v>153</v>
      </c>
    </row>
    <row r="157" spans="1:8" x14ac:dyDescent="0.2">
      <c r="A157" s="9" t="s">
        <v>801</v>
      </c>
      <c r="B157" s="8" t="s">
        <v>195</v>
      </c>
      <c r="C157" s="79">
        <v>0.61792452830188682</v>
      </c>
      <c r="D157" s="20">
        <v>-0.08</v>
      </c>
      <c r="E157" s="20">
        <v>7.4999999999999997E-2</v>
      </c>
      <c r="F157" s="17">
        <v>0.219</v>
      </c>
      <c r="G157" s="18">
        <v>0.214</v>
      </c>
      <c r="H157" s="27">
        <v>154</v>
      </c>
    </row>
    <row r="158" spans="1:8" x14ac:dyDescent="0.2">
      <c r="A158" s="9" t="s">
        <v>676</v>
      </c>
      <c r="B158" s="8" t="s">
        <v>275</v>
      </c>
      <c r="C158" s="79">
        <v>0.63530778164924506</v>
      </c>
      <c r="D158" s="20">
        <v>0.16300000000000001</v>
      </c>
      <c r="E158" s="20">
        <v>8.4000000000000005E-2</v>
      </c>
      <c r="F158" s="17">
        <v>-3.4000000000000002E-2</v>
      </c>
      <c r="G158" s="18">
        <v>0.21299999999999999</v>
      </c>
      <c r="H158" s="27">
        <v>155</v>
      </c>
    </row>
    <row r="159" spans="1:8" x14ac:dyDescent="0.2">
      <c r="A159" s="9" t="s">
        <v>709</v>
      </c>
      <c r="B159" s="8" t="s">
        <v>166</v>
      </c>
      <c r="C159" s="79">
        <v>0.10144927536231885</v>
      </c>
      <c r="D159" s="20">
        <v>0.10199999999999999</v>
      </c>
      <c r="E159" s="20">
        <v>0.23599999999999999</v>
      </c>
      <c r="F159" s="17">
        <v>-0.126</v>
      </c>
      <c r="G159" s="18">
        <v>0.21199999999999997</v>
      </c>
      <c r="H159" s="27">
        <v>156</v>
      </c>
    </row>
    <row r="160" spans="1:8" x14ac:dyDescent="0.2">
      <c r="A160" s="9" t="s">
        <v>612</v>
      </c>
      <c r="B160" s="8" t="s">
        <v>158</v>
      </c>
      <c r="C160" s="79">
        <v>0.46341463414634149</v>
      </c>
      <c r="D160" s="20">
        <v>3.3000000000000002E-2</v>
      </c>
      <c r="E160" s="20">
        <v>0.109</v>
      </c>
      <c r="F160" s="17">
        <v>6.9000000000000006E-2</v>
      </c>
      <c r="G160" s="18">
        <v>0.21100000000000002</v>
      </c>
      <c r="H160" s="27">
        <v>157</v>
      </c>
    </row>
    <row r="161" spans="1:8" x14ac:dyDescent="0.2">
      <c r="A161" s="9" t="s">
        <v>656</v>
      </c>
      <c r="B161" s="8" t="s">
        <v>132</v>
      </c>
      <c r="C161" s="79">
        <v>4.5329670329670328E-2</v>
      </c>
      <c r="D161" s="18">
        <v>-1.6E-2</v>
      </c>
      <c r="E161" s="18">
        <v>6.6000000000000003E-2</v>
      </c>
      <c r="F161" s="17">
        <v>0.159</v>
      </c>
      <c r="G161" s="18">
        <v>0.20900000000000002</v>
      </c>
      <c r="H161" s="27">
        <v>158</v>
      </c>
    </row>
    <row r="162" spans="1:8" x14ac:dyDescent="0.2">
      <c r="A162" s="9" t="s">
        <v>607</v>
      </c>
      <c r="B162" s="8" t="s">
        <v>21</v>
      </c>
      <c r="C162" s="79">
        <v>0.33576642335766421</v>
      </c>
      <c r="D162" s="20">
        <v>0.122</v>
      </c>
      <c r="E162" s="20">
        <v>0.23400000000000001</v>
      </c>
      <c r="F162" s="17">
        <v>-0.14699999999999999</v>
      </c>
      <c r="G162" s="18">
        <v>0.20899999999999999</v>
      </c>
      <c r="H162" s="27">
        <v>159</v>
      </c>
    </row>
    <row r="163" spans="1:8" x14ac:dyDescent="0.2">
      <c r="A163" s="9" t="s">
        <v>584</v>
      </c>
      <c r="B163" s="8" t="s">
        <v>299</v>
      </c>
      <c r="C163" s="79">
        <v>0.62702702702702706</v>
      </c>
      <c r="D163" s="20">
        <v>0.35</v>
      </c>
      <c r="E163" s="20">
        <v>-8.3000000000000004E-2</v>
      </c>
      <c r="F163" s="17">
        <v>-6.6000000000000003E-2</v>
      </c>
      <c r="G163" s="18">
        <v>0.20099999999999996</v>
      </c>
      <c r="H163" s="27">
        <v>160</v>
      </c>
    </row>
    <row r="164" spans="1:8" x14ac:dyDescent="0.2">
      <c r="A164" s="9" t="s">
        <v>794</v>
      </c>
      <c r="B164" s="8" t="s">
        <v>160</v>
      </c>
      <c r="C164" s="79">
        <v>0.90281030444964872</v>
      </c>
      <c r="D164" s="20">
        <v>6.8000000000000005E-2</v>
      </c>
      <c r="E164" s="20">
        <v>-0.05</v>
      </c>
      <c r="F164" s="17">
        <v>0.182</v>
      </c>
      <c r="G164" s="18">
        <v>0.2</v>
      </c>
      <c r="H164" s="27">
        <v>161</v>
      </c>
    </row>
    <row r="165" spans="1:8" x14ac:dyDescent="0.2">
      <c r="A165" s="9" t="s">
        <v>583</v>
      </c>
      <c r="B165" s="8" t="s">
        <v>148</v>
      </c>
      <c r="C165" s="79">
        <v>0.16976127320954906</v>
      </c>
      <c r="D165" s="20">
        <v>-0.107</v>
      </c>
      <c r="E165" s="20">
        <v>0.153</v>
      </c>
      <c r="F165" s="17">
        <v>0.153</v>
      </c>
      <c r="G165" s="18">
        <v>0.19900000000000001</v>
      </c>
      <c r="H165" s="27">
        <v>162</v>
      </c>
    </row>
    <row r="166" spans="1:8" x14ac:dyDescent="0.2">
      <c r="A166" s="9" t="s">
        <v>652</v>
      </c>
      <c r="B166" s="8" t="s">
        <v>179</v>
      </c>
      <c r="C166" s="79">
        <v>0.56207951070336393</v>
      </c>
      <c r="D166" s="20">
        <v>0.11700000000000001</v>
      </c>
      <c r="E166" s="20">
        <v>-2E-3</v>
      </c>
      <c r="F166" s="17">
        <v>7.4999999999999997E-2</v>
      </c>
      <c r="G166" s="18">
        <v>0.19</v>
      </c>
      <c r="H166" s="27">
        <v>163</v>
      </c>
    </row>
    <row r="167" spans="1:8" x14ac:dyDescent="0.2">
      <c r="A167" s="9" t="s">
        <v>742</v>
      </c>
      <c r="B167" s="8" t="s">
        <v>5</v>
      </c>
      <c r="C167" s="79">
        <v>0.52890625000000002</v>
      </c>
      <c r="D167" s="20">
        <v>0.13900000000000001</v>
      </c>
      <c r="E167" s="20">
        <v>0.05</v>
      </c>
      <c r="F167" s="17">
        <v>-4.0000000000000001E-3</v>
      </c>
      <c r="G167" s="18">
        <v>0.185</v>
      </c>
      <c r="H167" s="27">
        <v>164</v>
      </c>
    </row>
    <row r="168" spans="1:8" x14ac:dyDescent="0.2">
      <c r="A168" s="9" t="s">
        <v>848</v>
      </c>
      <c r="B168" s="8" t="s">
        <v>154</v>
      </c>
      <c r="C168" s="79">
        <v>0.42715700141442714</v>
      </c>
      <c r="D168" s="20">
        <v>0.19600000000000001</v>
      </c>
      <c r="E168" s="20">
        <v>7.0000000000000001E-3</v>
      </c>
      <c r="F168" s="17">
        <v>-2.3E-2</v>
      </c>
      <c r="G168" s="18">
        <v>0.18000000000000002</v>
      </c>
      <c r="H168" s="27">
        <v>165</v>
      </c>
    </row>
    <row r="169" spans="1:8" x14ac:dyDescent="0.2">
      <c r="A169" s="9" t="s">
        <v>593</v>
      </c>
      <c r="B169" s="8" t="s">
        <v>198</v>
      </c>
      <c r="C169" s="79">
        <v>0.64800000000000002</v>
      </c>
      <c r="D169" s="20">
        <v>-0.34899999999999998</v>
      </c>
      <c r="E169" s="20">
        <v>0.39900000000000002</v>
      </c>
      <c r="F169" s="17">
        <v>0.124</v>
      </c>
      <c r="G169" s="18">
        <v>0.17400000000000004</v>
      </c>
      <c r="H169" s="27">
        <v>166</v>
      </c>
    </row>
    <row r="170" spans="1:8" x14ac:dyDescent="0.2">
      <c r="A170" s="9" t="s">
        <v>848</v>
      </c>
      <c r="B170" s="8" t="s">
        <v>318</v>
      </c>
      <c r="C170" s="79">
        <v>0.41252699784017277</v>
      </c>
      <c r="D170" s="20">
        <v>0.19</v>
      </c>
      <c r="E170" s="20">
        <v>8.0000000000000002E-3</v>
      </c>
      <c r="F170" s="17">
        <v>-2.5000000000000001E-2</v>
      </c>
      <c r="G170" s="18">
        <v>0.17300000000000001</v>
      </c>
      <c r="H170" s="27">
        <v>167</v>
      </c>
    </row>
    <row r="171" spans="1:8" x14ac:dyDescent="0.2">
      <c r="A171" s="9" t="s">
        <v>652</v>
      </c>
      <c r="B171" s="8" t="s">
        <v>80</v>
      </c>
      <c r="C171" s="79">
        <v>0.7865168539325843</v>
      </c>
      <c r="D171" s="20">
        <v>0.17299999999999999</v>
      </c>
      <c r="E171" s="20"/>
      <c r="F171" s="17"/>
      <c r="G171" s="18">
        <v>0.17299999999999999</v>
      </c>
      <c r="H171" s="27">
        <v>168</v>
      </c>
    </row>
    <row r="172" spans="1:8" x14ac:dyDescent="0.2">
      <c r="A172" s="9" t="s">
        <v>705</v>
      </c>
      <c r="B172" s="8" t="s">
        <v>487</v>
      </c>
      <c r="C172" s="79">
        <v>0.36507936507936506</v>
      </c>
      <c r="D172" s="20">
        <v>-0.108</v>
      </c>
      <c r="E172" s="20">
        <v>-5.6000000000000001E-2</v>
      </c>
      <c r="F172" s="17">
        <v>0.33400000000000002</v>
      </c>
      <c r="G172" s="18">
        <v>0.17</v>
      </c>
      <c r="H172" s="27">
        <v>169</v>
      </c>
    </row>
    <row r="173" spans="1:8" x14ac:dyDescent="0.2">
      <c r="A173" s="9" t="s">
        <v>766</v>
      </c>
      <c r="B173" s="8" t="s">
        <v>72</v>
      </c>
      <c r="C173" s="79">
        <v>0.26435643564356437</v>
      </c>
      <c r="D173" s="20">
        <v>-0.14299999999999999</v>
      </c>
      <c r="E173" s="20">
        <v>0.13100000000000001</v>
      </c>
      <c r="F173" s="17">
        <v>0.17499999999999999</v>
      </c>
      <c r="G173" s="18">
        <v>0.16300000000000001</v>
      </c>
      <c r="H173" s="27">
        <v>170</v>
      </c>
    </row>
    <row r="174" spans="1:8" x14ac:dyDescent="0.2">
      <c r="A174" s="9" t="s">
        <v>789</v>
      </c>
      <c r="B174" s="8" t="s">
        <v>239</v>
      </c>
      <c r="C174" s="79">
        <v>0.27092320966350303</v>
      </c>
      <c r="D174" s="20">
        <v>0.05</v>
      </c>
      <c r="E174" s="20">
        <v>0.14699999999999999</v>
      </c>
      <c r="F174" s="17">
        <v>-3.4000000000000002E-2</v>
      </c>
      <c r="G174" s="18">
        <v>0.16300000000000001</v>
      </c>
      <c r="H174" s="27">
        <v>170</v>
      </c>
    </row>
    <row r="175" spans="1:8" x14ac:dyDescent="0.2">
      <c r="A175" s="9" t="s">
        <v>629</v>
      </c>
      <c r="B175" s="8" t="s">
        <v>454</v>
      </c>
      <c r="C175" s="79">
        <v>0.51515151515151514</v>
      </c>
      <c r="D175" s="20">
        <v>3.9E-2</v>
      </c>
      <c r="E175" s="20">
        <v>-0.112</v>
      </c>
      <c r="F175" s="17">
        <v>0.23300000000000001</v>
      </c>
      <c r="G175" s="18">
        <v>0.16</v>
      </c>
      <c r="H175" s="27">
        <v>172</v>
      </c>
    </row>
    <row r="176" spans="1:8" x14ac:dyDescent="0.2">
      <c r="A176" s="9" t="s">
        <v>811</v>
      </c>
      <c r="B176" s="8" t="s">
        <v>523</v>
      </c>
      <c r="C176" s="79">
        <v>0.91417910447761197</v>
      </c>
      <c r="D176" s="20">
        <v>0.35399999999999998</v>
      </c>
      <c r="E176" s="20"/>
      <c r="F176" s="17">
        <v>-0.19400000000000001</v>
      </c>
      <c r="G176" s="18">
        <v>0.15999999999999998</v>
      </c>
      <c r="H176" s="27">
        <v>173</v>
      </c>
    </row>
    <row r="177" spans="1:8" x14ac:dyDescent="0.2">
      <c r="A177" s="9" t="s">
        <v>598</v>
      </c>
      <c r="B177" s="8" t="s">
        <v>90</v>
      </c>
      <c r="C177" s="79">
        <v>0.31205357142857143</v>
      </c>
      <c r="D177" s="20">
        <v>0.16200000000000001</v>
      </c>
      <c r="E177" s="20">
        <v>0.16800000000000001</v>
      </c>
      <c r="F177" s="17">
        <v>-0.17499999999999999</v>
      </c>
      <c r="G177" s="18">
        <v>0.15500000000000003</v>
      </c>
      <c r="H177" s="27">
        <v>174</v>
      </c>
    </row>
    <row r="178" spans="1:8" x14ac:dyDescent="0.2">
      <c r="A178" s="9" t="s">
        <v>652</v>
      </c>
      <c r="B178" s="8" t="s">
        <v>296</v>
      </c>
      <c r="C178" s="79">
        <v>0.70753064798598952</v>
      </c>
      <c r="D178" s="20">
        <v>0.185</v>
      </c>
      <c r="E178" s="20">
        <v>8.6999999999999994E-2</v>
      </c>
      <c r="F178" s="17">
        <v>-0.11899999999999999</v>
      </c>
      <c r="G178" s="18">
        <v>0.15300000000000002</v>
      </c>
      <c r="H178" s="27">
        <v>175</v>
      </c>
    </row>
    <row r="179" spans="1:8" x14ac:dyDescent="0.2">
      <c r="A179" s="9" t="s">
        <v>772</v>
      </c>
      <c r="B179" s="8" t="s">
        <v>227</v>
      </c>
      <c r="C179" s="79">
        <v>0.25538971807628524</v>
      </c>
      <c r="D179" s="20">
        <v>0.159</v>
      </c>
      <c r="E179" s="20">
        <v>7.0999999999999994E-2</v>
      </c>
      <c r="F179" s="17">
        <v>-7.8E-2</v>
      </c>
      <c r="G179" s="18">
        <v>0.15199999999999997</v>
      </c>
      <c r="H179" s="27">
        <v>176</v>
      </c>
    </row>
    <row r="180" spans="1:8" x14ac:dyDescent="0.2">
      <c r="A180" s="9" t="s">
        <v>660</v>
      </c>
      <c r="B180" s="8" t="s">
        <v>109</v>
      </c>
      <c r="C180" s="79">
        <v>0.37185929648241206</v>
      </c>
      <c r="D180" s="18">
        <v>4.7E-2</v>
      </c>
      <c r="E180" s="18">
        <v>1E-3</v>
      </c>
      <c r="F180" s="17">
        <v>0.10299999999999999</v>
      </c>
      <c r="G180" s="18">
        <v>0.151</v>
      </c>
      <c r="H180" s="27">
        <v>177</v>
      </c>
    </row>
    <row r="181" spans="1:8" x14ac:dyDescent="0.2">
      <c r="A181" s="9" t="s">
        <v>706</v>
      </c>
      <c r="B181" s="8" t="s">
        <v>488</v>
      </c>
      <c r="C181" s="79">
        <v>0.70588235294117652</v>
      </c>
      <c r="D181" s="20">
        <v>9.2999999999999999E-2</v>
      </c>
      <c r="E181" s="20"/>
      <c r="F181" s="17">
        <v>5.8000000000000003E-2</v>
      </c>
      <c r="G181" s="18">
        <v>0.151</v>
      </c>
      <c r="H181" s="27">
        <v>177</v>
      </c>
    </row>
    <row r="182" spans="1:8" x14ac:dyDescent="0.2">
      <c r="A182" s="9" t="s">
        <v>578</v>
      </c>
      <c r="B182" s="8" t="s">
        <v>12</v>
      </c>
      <c r="C182" s="79">
        <v>0.29351740696278511</v>
      </c>
      <c r="D182" s="20">
        <v>0.123</v>
      </c>
      <c r="E182" s="20">
        <v>-0.111</v>
      </c>
      <c r="F182" s="17">
        <v>0.122</v>
      </c>
      <c r="G182" s="18">
        <v>0.13400000000000001</v>
      </c>
      <c r="H182" s="27">
        <v>179</v>
      </c>
    </row>
    <row r="183" spans="1:8" x14ac:dyDescent="0.2">
      <c r="A183" s="9" t="s">
        <v>672</v>
      </c>
      <c r="B183" s="8" t="s">
        <v>383</v>
      </c>
      <c r="C183" s="79">
        <v>1.6129032258064516E-2</v>
      </c>
      <c r="D183" s="20">
        <v>-0.125</v>
      </c>
      <c r="E183" s="20">
        <v>0.16500000000000001</v>
      </c>
      <c r="F183" s="17">
        <v>9.2999999999999999E-2</v>
      </c>
      <c r="G183" s="18">
        <v>0.13300000000000001</v>
      </c>
      <c r="H183" s="27">
        <v>180</v>
      </c>
    </row>
    <row r="184" spans="1:8" x14ac:dyDescent="0.2">
      <c r="A184" s="9" t="s">
        <v>635</v>
      </c>
      <c r="B184" s="8" t="s">
        <v>184</v>
      </c>
      <c r="C184" s="79">
        <v>0.55555555555555558</v>
      </c>
      <c r="D184" s="20">
        <v>-0.11600000000000001</v>
      </c>
      <c r="E184" s="20"/>
      <c r="F184" s="17">
        <v>0.24</v>
      </c>
      <c r="G184" s="18">
        <v>0.12399999999999999</v>
      </c>
      <c r="H184" s="27">
        <v>181</v>
      </c>
    </row>
    <row r="185" spans="1:8" x14ac:dyDescent="0.2">
      <c r="A185" s="9" t="s">
        <v>705</v>
      </c>
      <c r="B185" s="8" t="s">
        <v>253</v>
      </c>
      <c r="C185" s="79">
        <v>0.22911283376399655</v>
      </c>
      <c r="D185" s="20">
        <v>9.5000000000000001E-2</v>
      </c>
      <c r="E185" s="20">
        <v>-0.124</v>
      </c>
      <c r="F185" s="17">
        <v>0.151</v>
      </c>
      <c r="G185" s="18">
        <v>0.122</v>
      </c>
      <c r="H185" s="27">
        <v>182</v>
      </c>
    </row>
    <row r="186" spans="1:8" x14ac:dyDescent="0.2">
      <c r="A186" s="9" t="s">
        <v>760</v>
      </c>
      <c r="B186" s="8" t="s">
        <v>14</v>
      </c>
      <c r="C186" s="79">
        <v>0.22229102167182663</v>
      </c>
      <c r="D186" s="20">
        <v>3.5000000000000003E-2</v>
      </c>
      <c r="E186" s="20">
        <v>0.111</v>
      </c>
      <c r="F186" s="17">
        <v>-2.8000000000000001E-2</v>
      </c>
      <c r="G186" s="18">
        <v>0.11800000000000002</v>
      </c>
      <c r="H186" s="27">
        <v>183</v>
      </c>
    </row>
    <row r="187" spans="1:8" x14ac:dyDescent="0.2">
      <c r="A187" s="9" t="s">
        <v>848</v>
      </c>
      <c r="B187" s="8" t="s">
        <v>226</v>
      </c>
      <c r="C187" s="79">
        <v>0.39986693280106456</v>
      </c>
      <c r="D187" s="20">
        <v>0.20399999999999999</v>
      </c>
      <c r="E187" s="20">
        <v>-0.13400000000000001</v>
      </c>
      <c r="F187" s="17">
        <v>4.4999999999999998E-2</v>
      </c>
      <c r="G187" s="18">
        <v>0.11499999999999998</v>
      </c>
      <c r="H187" s="27">
        <v>184</v>
      </c>
    </row>
    <row r="188" spans="1:8" x14ac:dyDescent="0.2">
      <c r="A188" s="9" t="s">
        <v>629</v>
      </c>
      <c r="B188" s="8" t="s">
        <v>232</v>
      </c>
      <c r="C188" s="79">
        <v>0.31439393939393939</v>
      </c>
      <c r="D188" s="20">
        <v>0.123</v>
      </c>
      <c r="E188" s="20">
        <v>-0.05</v>
      </c>
      <c r="F188" s="17">
        <v>0.03</v>
      </c>
      <c r="G188" s="18">
        <v>0.10299999999999999</v>
      </c>
      <c r="H188" s="27">
        <v>185</v>
      </c>
    </row>
    <row r="189" spans="1:8" x14ac:dyDescent="0.2">
      <c r="A189" s="9" t="s">
        <v>774</v>
      </c>
      <c r="B189" s="8" t="s">
        <v>303</v>
      </c>
      <c r="C189" s="79">
        <v>0.33694181326116374</v>
      </c>
      <c r="D189" s="20">
        <v>-3.5999999999999997E-2</v>
      </c>
      <c r="E189" s="20">
        <v>-7.3999999999999996E-2</v>
      </c>
      <c r="F189" s="17">
        <v>0.20899999999999999</v>
      </c>
      <c r="G189" s="18">
        <v>9.9000000000000005E-2</v>
      </c>
      <c r="H189" s="27">
        <v>186</v>
      </c>
    </row>
    <row r="190" spans="1:8" x14ac:dyDescent="0.2">
      <c r="A190" s="9" t="s">
        <v>591</v>
      </c>
      <c r="B190" s="8" t="s">
        <v>304</v>
      </c>
      <c r="C190" s="79">
        <v>0.46527117031398668</v>
      </c>
      <c r="D190" s="20">
        <v>8.2000000000000003E-2</v>
      </c>
      <c r="E190" s="20">
        <v>-7.1999999999999995E-2</v>
      </c>
      <c r="F190" s="17">
        <v>8.2000000000000003E-2</v>
      </c>
      <c r="G190" s="18">
        <v>9.2000000000000012E-2</v>
      </c>
      <c r="H190" s="27">
        <v>187</v>
      </c>
    </row>
    <row r="191" spans="1:8" x14ac:dyDescent="0.2">
      <c r="A191" s="9" t="s">
        <v>638</v>
      </c>
      <c r="B191" s="8" t="s">
        <v>276</v>
      </c>
      <c r="C191" s="79">
        <v>0.44550408719346046</v>
      </c>
      <c r="D191" s="20">
        <v>0.13500000000000001</v>
      </c>
      <c r="E191" s="20">
        <v>-0.127</v>
      </c>
      <c r="F191" s="17">
        <v>0.08</v>
      </c>
      <c r="G191" s="18">
        <v>8.8000000000000009E-2</v>
      </c>
      <c r="H191" s="27">
        <v>188</v>
      </c>
    </row>
    <row r="192" spans="1:8" x14ac:dyDescent="0.2">
      <c r="A192" s="9" t="s">
        <v>624</v>
      </c>
      <c r="B192" s="8" t="s">
        <v>277</v>
      </c>
      <c r="C192" s="79">
        <v>0.49956024626209322</v>
      </c>
      <c r="D192" s="20">
        <v>-8.9999999999999993E-3</v>
      </c>
      <c r="E192" s="20">
        <v>-4.9000000000000002E-2</v>
      </c>
      <c r="F192" s="17">
        <v>0.14199999999999999</v>
      </c>
      <c r="G192" s="18">
        <v>8.3999999999999991E-2</v>
      </c>
      <c r="H192" s="27">
        <v>189</v>
      </c>
    </row>
    <row r="193" spans="1:8" x14ac:dyDescent="0.2">
      <c r="A193" s="9" t="s">
        <v>729</v>
      </c>
      <c r="B193" s="8" t="s">
        <v>233</v>
      </c>
      <c r="C193" s="79">
        <v>0.48026315789473684</v>
      </c>
      <c r="D193" s="18">
        <v>-9.8000000000000004E-2</v>
      </c>
      <c r="E193" s="18">
        <v>9.7000000000000003E-2</v>
      </c>
      <c r="F193" s="17">
        <v>8.4000000000000005E-2</v>
      </c>
      <c r="G193" s="18">
        <v>8.3000000000000004E-2</v>
      </c>
      <c r="H193" s="27">
        <v>190</v>
      </c>
    </row>
    <row r="194" spans="1:8" x14ac:dyDescent="0.2">
      <c r="A194" s="9" t="s">
        <v>747</v>
      </c>
      <c r="B194" s="8" t="s">
        <v>147</v>
      </c>
      <c r="C194" s="79">
        <v>0.52370203160270878</v>
      </c>
      <c r="D194" s="20">
        <v>5.7000000000000002E-2</v>
      </c>
      <c r="E194" s="20">
        <v>3.3000000000000002E-2</v>
      </c>
      <c r="F194" s="17">
        <v>-1.4E-2</v>
      </c>
      <c r="G194" s="18">
        <v>7.5999999999999998E-2</v>
      </c>
      <c r="H194" s="27">
        <v>191</v>
      </c>
    </row>
    <row r="195" spans="1:8" x14ac:dyDescent="0.2">
      <c r="A195" s="9" t="s">
        <v>758</v>
      </c>
      <c r="B195" s="8" t="s">
        <v>180</v>
      </c>
      <c r="C195" s="79">
        <v>0.29664429530201342</v>
      </c>
      <c r="D195" s="18">
        <v>0.14599999999999999</v>
      </c>
      <c r="E195" s="18">
        <v>-0.01</v>
      </c>
      <c r="F195" s="17">
        <v>-6.0999999999999999E-2</v>
      </c>
      <c r="G195" s="18">
        <v>7.4999999999999983E-2</v>
      </c>
      <c r="H195" s="27">
        <v>192</v>
      </c>
    </row>
    <row r="196" spans="1:8" x14ac:dyDescent="0.2">
      <c r="A196" s="9" t="s">
        <v>681</v>
      </c>
      <c r="B196" s="8" t="s">
        <v>284</v>
      </c>
      <c r="C196" s="79">
        <v>0.74611398963730569</v>
      </c>
      <c r="D196" s="20">
        <v>0.11899999999999999</v>
      </c>
      <c r="E196" s="20">
        <v>-4.5999999999999999E-2</v>
      </c>
      <c r="F196" s="17"/>
      <c r="G196" s="18">
        <v>7.2999999999999995E-2</v>
      </c>
      <c r="H196" s="27">
        <v>193</v>
      </c>
    </row>
    <row r="197" spans="1:8" x14ac:dyDescent="0.2">
      <c r="A197" s="9" t="s">
        <v>811</v>
      </c>
      <c r="B197" s="8" t="s">
        <v>143</v>
      </c>
      <c r="C197" s="79">
        <v>0.76653061224489794</v>
      </c>
      <c r="D197" s="20">
        <v>-3.2000000000000001E-2</v>
      </c>
      <c r="E197" s="20">
        <v>-4.0000000000000001E-3</v>
      </c>
      <c r="F197" s="17">
        <v>0.105</v>
      </c>
      <c r="G197" s="18">
        <v>6.8999999999999992E-2</v>
      </c>
      <c r="H197" s="27">
        <v>194</v>
      </c>
    </row>
    <row r="198" spans="1:8" x14ac:dyDescent="0.2">
      <c r="A198" s="9" t="s">
        <v>862</v>
      </c>
      <c r="B198" s="8" t="s">
        <v>92</v>
      </c>
      <c r="C198" s="79">
        <v>0.8061797752808989</v>
      </c>
      <c r="D198" s="20">
        <v>0.114</v>
      </c>
      <c r="E198" s="20"/>
      <c r="F198" s="17">
        <v>-4.7E-2</v>
      </c>
      <c r="G198" s="18">
        <v>6.7000000000000004E-2</v>
      </c>
      <c r="H198" s="27">
        <v>195</v>
      </c>
    </row>
    <row r="199" spans="1:8" x14ac:dyDescent="0.2">
      <c r="A199" s="9" t="s">
        <v>579</v>
      </c>
      <c r="B199" s="8" t="s">
        <v>68</v>
      </c>
      <c r="C199" s="79">
        <v>0.31944444444444442</v>
      </c>
      <c r="D199" s="20">
        <v>-0.25</v>
      </c>
      <c r="E199" s="20">
        <v>0.22600000000000001</v>
      </c>
      <c r="F199" s="17">
        <v>8.5000000000000006E-2</v>
      </c>
      <c r="G199" s="18">
        <v>6.1000000000000013E-2</v>
      </c>
      <c r="H199" s="27">
        <v>196</v>
      </c>
    </row>
    <row r="200" spans="1:8" x14ac:dyDescent="0.2">
      <c r="A200" s="9" t="s">
        <v>705</v>
      </c>
      <c r="B200" s="8" t="s">
        <v>40</v>
      </c>
      <c r="C200" s="79">
        <v>0.33052039381153303</v>
      </c>
      <c r="D200" s="18">
        <v>0.159</v>
      </c>
      <c r="E200" s="18">
        <v>-0.14199999999999999</v>
      </c>
      <c r="F200" s="17">
        <v>4.3999999999999997E-2</v>
      </c>
      <c r="G200" s="18">
        <v>6.1000000000000013E-2</v>
      </c>
      <c r="H200" s="27">
        <v>196</v>
      </c>
    </row>
    <row r="201" spans="1:8" x14ac:dyDescent="0.2">
      <c r="A201" s="9" t="s">
        <v>766</v>
      </c>
      <c r="B201" s="8" t="s">
        <v>326</v>
      </c>
      <c r="C201" s="79">
        <v>0.54016393442622945</v>
      </c>
      <c r="D201" s="20">
        <v>0.184</v>
      </c>
      <c r="E201" s="20">
        <v>0.10199999999999999</v>
      </c>
      <c r="F201" s="17">
        <v>-0.22900000000000001</v>
      </c>
      <c r="G201" s="18">
        <v>5.6999999999999967E-2</v>
      </c>
      <c r="H201" s="27">
        <v>198</v>
      </c>
    </row>
    <row r="202" spans="1:8" x14ac:dyDescent="0.2">
      <c r="A202" s="9" t="s">
        <v>783</v>
      </c>
      <c r="B202" s="8" t="s">
        <v>272</v>
      </c>
      <c r="C202" s="79">
        <v>0.59907834101382484</v>
      </c>
      <c r="D202" s="20">
        <v>-9.7000000000000003E-2</v>
      </c>
      <c r="E202" s="20">
        <v>-4.0000000000000001E-3</v>
      </c>
      <c r="F202" s="17">
        <v>0.153</v>
      </c>
      <c r="G202" s="18">
        <v>5.1999999999999991E-2</v>
      </c>
      <c r="H202" s="27">
        <v>199</v>
      </c>
    </row>
    <row r="203" spans="1:8" x14ac:dyDescent="0.2">
      <c r="A203" s="9" t="s">
        <v>672</v>
      </c>
      <c r="B203" s="8" t="s">
        <v>382</v>
      </c>
      <c r="C203" s="79">
        <v>0.14457831325301204</v>
      </c>
      <c r="D203" s="20">
        <v>4.3999999999999997E-2</v>
      </c>
      <c r="E203" s="20">
        <v>-3.5999999999999997E-2</v>
      </c>
      <c r="F203" s="17">
        <v>4.2999999999999997E-2</v>
      </c>
      <c r="G203" s="18">
        <v>5.0999999999999997E-2</v>
      </c>
      <c r="H203" s="27">
        <v>200</v>
      </c>
    </row>
    <row r="204" spans="1:8" x14ac:dyDescent="0.2">
      <c r="A204" s="9" t="s">
        <v>749</v>
      </c>
      <c r="B204" s="8" t="s">
        <v>8</v>
      </c>
      <c r="C204" s="79">
        <v>0.48</v>
      </c>
      <c r="D204" s="20">
        <v>7.6999999999999999E-2</v>
      </c>
      <c r="E204" s="20">
        <v>-7.4999999999999997E-2</v>
      </c>
      <c r="F204" s="17">
        <v>4.8000000000000001E-2</v>
      </c>
      <c r="G204" s="18">
        <v>0.05</v>
      </c>
      <c r="H204" s="27">
        <v>201</v>
      </c>
    </row>
    <row r="205" spans="1:8" x14ac:dyDescent="0.2">
      <c r="A205" s="9" t="s">
        <v>697</v>
      </c>
      <c r="B205" s="8" t="s">
        <v>317</v>
      </c>
      <c r="C205" s="79">
        <v>0.61402623612512619</v>
      </c>
      <c r="D205" s="20">
        <v>9.8000000000000004E-2</v>
      </c>
      <c r="E205" s="20">
        <v>7.6999999999999999E-2</v>
      </c>
      <c r="F205" s="17">
        <v>-0.125</v>
      </c>
      <c r="G205" s="18">
        <v>4.9999999999999989E-2</v>
      </c>
      <c r="H205" s="27">
        <v>202</v>
      </c>
    </row>
    <row r="206" spans="1:8" x14ac:dyDescent="0.2">
      <c r="A206" s="9" t="s">
        <v>735</v>
      </c>
      <c r="B206" s="8" t="s">
        <v>230</v>
      </c>
      <c r="C206" s="79">
        <v>0.28548123980424145</v>
      </c>
      <c r="D206" s="20">
        <v>0.09</v>
      </c>
      <c r="E206" s="20">
        <v>0.123</v>
      </c>
      <c r="F206" s="17">
        <v>-0.16400000000000001</v>
      </c>
      <c r="G206" s="18">
        <v>4.8999999999999988E-2</v>
      </c>
      <c r="H206" s="27">
        <v>203</v>
      </c>
    </row>
    <row r="207" spans="1:8" x14ac:dyDescent="0.2">
      <c r="A207" s="9" t="s">
        <v>754</v>
      </c>
      <c r="B207" s="8" t="s">
        <v>85</v>
      </c>
      <c r="C207" s="79">
        <v>0.4694244604316547</v>
      </c>
      <c r="D207" s="20">
        <v>0.151</v>
      </c>
      <c r="E207" s="20">
        <v>7.0999999999999994E-2</v>
      </c>
      <c r="F207" s="17">
        <v>-0.17299999999999999</v>
      </c>
      <c r="G207" s="18">
        <v>4.8999999999999988E-2</v>
      </c>
      <c r="H207" s="27">
        <v>203</v>
      </c>
    </row>
    <row r="208" spans="1:8" x14ac:dyDescent="0.2">
      <c r="A208" s="9" t="s">
        <v>582</v>
      </c>
      <c r="B208" s="8" t="s">
        <v>269</v>
      </c>
      <c r="C208" s="79">
        <v>0.2842157842157842</v>
      </c>
      <c r="D208" s="20">
        <v>7.5999999999999998E-2</v>
      </c>
      <c r="E208" s="20">
        <v>0.25</v>
      </c>
      <c r="F208" s="17">
        <v>-0.28499999999999998</v>
      </c>
      <c r="G208" s="18">
        <v>4.1000000000000036E-2</v>
      </c>
      <c r="H208" s="27">
        <v>205</v>
      </c>
    </row>
    <row r="209" spans="1:8" x14ac:dyDescent="0.2">
      <c r="A209" s="9" t="s">
        <v>862</v>
      </c>
      <c r="B209" s="8" t="s">
        <v>30</v>
      </c>
      <c r="C209" s="79">
        <v>0.68100649350649356</v>
      </c>
      <c r="D209" s="20">
        <v>2.7E-2</v>
      </c>
      <c r="E209" s="20">
        <v>4.3999999999999997E-2</v>
      </c>
      <c r="F209" s="17">
        <v>-3.2000000000000001E-2</v>
      </c>
      <c r="G209" s="18">
        <v>3.8999999999999993E-2</v>
      </c>
      <c r="H209" s="27">
        <v>206</v>
      </c>
    </row>
    <row r="210" spans="1:8" x14ac:dyDescent="0.2">
      <c r="A210" s="9" t="s">
        <v>753</v>
      </c>
      <c r="B210" s="8" t="s">
        <v>254</v>
      </c>
      <c r="C210" s="79">
        <v>0.50471293916023996</v>
      </c>
      <c r="D210" s="20">
        <v>2.8000000000000001E-2</v>
      </c>
      <c r="E210" s="20">
        <v>-1.2999999999999999E-2</v>
      </c>
      <c r="F210" s="17">
        <v>2.3E-2</v>
      </c>
      <c r="G210" s="18">
        <v>3.7999999999999999E-2</v>
      </c>
      <c r="H210" s="27">
        <v>207</v>
      </c>
    </row>
    <row r="211" spans="1:8" x14ac:dyDescent="0.2">
      <c r="A211" s="9" t="s">
        <v>648</v>
      </c>
      <c r="B211" s="8" t="s">
        <v>279</v>
      </c>
      <c r="C211" s="79">
        <v>0.8571428571428571</v>
      </c>
      <c r="D211" s="20">
        <v>0.216</v>
      </c>
      <c r="E211" s="20">
        <v>-1.4E-2</v>
      </c>
      <c r="F211" s="17">
        <v>-0.16400000000000001</v>
      </c>
      <c r="G211" s="18">
        <v>3.7999999999999978E-2</v>
      </c>
      <c r="H211" s="27">
        <v>208</v>
      </c>
    </row>
    <row r="212" spans="1:8" x14ac:dyDescent="0.2">
      <c r="A212" s="9" t="s">
        <v>878</v>
      </c>
      <c r="B212" s="8" t="s">
        <v>15</v>
      </c>
      <c r="C212" s="79">
        <v>0.49531066822977726</v>
      </c>
      <c r="D212" s="20">
        <v>-0.15</v>
      </c>
      <c r="E212" s="20">
        <v>2.7E-2</v>
      </c>
      <c r="F212" s="17">
        <v>0.156</v>
      </c>
      <c r="G212" s="18">
        <v>3.3000000000000002E-2</v>
      </c>
      <c r="H212" s="27">
        <v>209</v>
      </c>
    </row>
    <row r="213" spans="1:8" x14ac:dyDescent="0.2">
      <c r="A213" s="9" t="s">
        <v>624</v>
      </c>
      <c r="B213" s="8" t="s">
        <v>453</v>
      </c>
      <c r="C213" s="79">
        <v>0.42857142857142855</v>
      </c>
      <c r="D213" s="20">
        <v>2.8000000000000001E-2</v>
      </c>
      <c r="E213" s="20">
        <v>0.15</v>
      </c>
      <c r="F213" s="17">
        <v>-0.14699999999999999</v>
      </c>
      <c r="G213" s="18">
        <v>3.1E-2</v>
      </c>
      <c r="H213" s="27">
        <v>210</v>
      </c>
    </row>
    <row r="214" spans="1:8" x14ac:dyDescent="0.2">
      <c r="A214" s="9" t="s">
        <v>688</v>
      </c>
      <c r="B214" s="8" t="s">
        <v>136</v>
      </c>
      <c r="C214" s="79">
        <v>0.39590443686006827</v>
      </c>
      <c r="D214" s="20">
        <v>-8.8999999999999996E-2</v>
      </c>
      <c r="E214" s="20">
        <v>-1.4E-2</v>
      </c>
      <c r="F214" s="17">
        <v>0.13</v>
      </c>
      <c r="G214" s="18">
        <v>2.700000000000001E-2</v>
      </c>
      <c r="H214" s="27">
        <v>211</v>
      </c>
    </row>
    <row r="215" spans="1:8" x14ac:dyDescent="0.2">
      <c r="A215" s="9" t="s">
        <v>702</v>
      </c>
      <c r="B215" s="8" t="s">
        <v>265</v>
      </c>
      <c r="C215" s="79">
        <v>0.27494908350305497</v>
      </c>
      <c r="D215" s="20">
        <v>2.7E-2</v>
      </c>
      <c r="E215" s="20">
        <v>-0.14799999999999999</v>
      </c>
      <c r="F215" s="17">
        <v>0.14499999999999999</v>
      </c>
      <c r="G215" s="18">
        <v>2.3999999999999994E-2</v>
      </c>
      <c r="H215" s="27">
        <v>212</v>
      </c>
    </row>
    <row r="216" spans="1:8" x14ac:dyDescent="0.2">
      <c r="A216" s="9" t="s">
        <v>671</v>
      </c>
      <c r="B216" s="8" t="s">
        <v>20</v>
      </c>
      <c r="C216" s="79">
        <v>0.2420185375901133</v>
      </c>
      <c r="D216" s="20">
        <v>2.5999999999999999E-2</v>
      </c>
      <c r="E216" s="20">
        <v>7.8E-2</v>
      </c>
      <c r="F216" s="17">
        <v>-8.1000000000000003E-2</v>
      </c>
      <c r="G216" s="18">
        <v>2.2999999999999993E-2</v>
      </c>
      <c r="H216" s="27">
        <v>213</v>
      </c>
    </row>
    <row r="217" spans="1:8" x14ac:dyDescent="0.2">
      <c r="A217" s="9" t="s">
        <v>636</v>
      </c>
      <c r="B217" s="8" t="s">
        <v>456</v>
      </c>
      <c r="C217" s="79">
        <v>0.46733668341708545</v>
      </c>
      <c r="D217" s="20">
        <v>0.09</v>
      </c>
      <c r="E217" s="20">
        <v>-0.19800000000000001</v>
      </c>
      <c r="F217" s="17">
        <v>0.13</v>
      </c>
      <c r="G217" s="18">
        <v>2.1999999999999992E-2</v>
      </c>
      <c r="H217" s="27">
        <v>214</v>
      </c>
    </row>
    <row r="218" spans="1:8" x14ac:dyDescent="0.2">
      <c r="A218" s="9" t="s">
        <v>684</v>
      </c>
      <c r="B218" s="8" t="s">
        <v>185</v>
      </c>
      <c r="C218" s="79">
        <v>0.29862842892768082</v>
      </c>
      <c r="D218" s="18">
        <v>0.153</v>
      </c>
      <c r="E218" s="18">
        <v>9.2999999999999999E-2</v>
      </c>
      <c r="F218" s="17">
        <v>-0.224</v>
      </c>
      <c r="G218" s="18">
        <v>2.1999999999999992E-2</v>
      </c>
      <c r="H218" s="27">
        <v>214</v>
      </c>
    </row>
    <row r="219" spans="1:8" x14ac:dyDescent="0.2">
      <c r="A219" s="9" t="s">
        <v>585</v>
      </c>
      <c r="B219" s="8" t="s">
        <v>439</v>
      </c>
      <c r="C219" s="79">
        <v>0.70758122743682306</v>
      </c>
      <c r="D219" s="20">
        <v>4.5999999999999999E-2</v>
      </c>
      <c r="E219" s="20">
        <v>9.2999999999999999E-2</v>
      </c>
      <c r="F219" s="17">
        <v>-0.11899999999999999</v>
      </c>
      <c r="G219" s="18">
        <v>2.0000000000000018E-2</v>
      </c>
      <c r="H219" s="27">
        <v>216</v>
      </c>
    </row>
    <row r="220" spans="1:8" x14ac:dyDescent="0.2">
      <c r="A220" s="9" t="s">
        <v>766</v>
      </c>
      <c r="B220" s="8" t="s">
        <v>25</v>
      </c>
      <c r="C220" s="79">
        <v>0.444253859348199</v>
      </c>
      <c r="D220" s="20">
        <v>0.13100000000000001</v>
      </c>
      <c r="E220" s="20">
        <v>-3.6999999999999998E-2</v>
      </c>
      <c r="F220" s="17">
        <v>-8.1000000000000003E-2</v>
      </c>
      <c r="G220" s="18">
        <v>1.2999999999999998E-2</v>
      </c>
      <c r="H220" s="27">
        <v>217</v>
      </c>
    </row>
    <row r="221" spans="1:8" x14ac:dyDescent="0.2">
      <c r="A221" s="9" t="s">
        <v>660</v>
      </c>
      <c r="B221" s="8" t="s">
        <v>290</v>
      </c>
      <c r="C221" s="79">
        <v>0.73684210526315785</v>
      </c>
      <c r="D221" s="20">
        <v>1.2E-2</v>
      </c>
      <c r="E221" s="20"/>
      <c r="F221" s="17"/>
      <c r="G221" s="18">
        <v>1.2E-2</v>
      </c>
      <c r="H221" s="27">
        <v>218</v>
      </c>
    </row>
    <row r="222" spans="1:8" x14ac:dyDescent="0.2">
      <c r="A222" s="9" t="s">
        <v>737</v>
      </c>
      <c r="B222" s="8" t="s">
        <v>500</v>
      </c>
      <c r="C222" s="79">
        <v>0.58651685393258424</v>
      </c>
      <c r="D222" s="20">
        <v>-0.19600000000000001</v>
      </c>
      <c r="E222" s="20">
        <v>9.2999999999999999E-2</v>
      </c>
      <c r="F222" s="17">
        <v>0.114</v>
      </c>
      <c r="G222" s="18">
        <v>1.0999999999999996E-2</v>
      </c>
      <c r="H222" s="27">
        <v>219</v>
      </c>
    </row>
    <row r="223" spans="1:8" x14ac:dyDescent="0.2">
      <c r="A223" s="9" t="s">
        <v>715</v>
      </c>
      <c r="B223" s="8" t="s">
        <v>256</v>
      </c>
      <c r="C223" s="79">
        <v>0.44274809160305345</v>
      </c>
      <c r="D223" s="20">
        <v>-0.16</v>
      </c>
      <c r="E223" s="20">
        <v>7.4999999999999997E-2</v>
      </c>
      <c r="F223" s="17">
        <v>9.2999999999999999E-2</v>
      </c>
      <c r="G223" s="18">
        <v>7.9999999999999932E-3</v>
      </c>
      <c r="H223" s="27">
        <v>220</v>
      </c>
    </row>
    <row r="224" spans="1:8" x14ac:dyDescent="0.2">
      <c r="A224" s="9" t="s">
        <v>647</v>
      </c>
      <c r="B224" s="8" t="s">
        <v>427</v>
      </c>
      <c r="C224" s="79">
        <v>0.75862068965517238</v>
      </c>
      <c r="D224" s="20"/>
      <c r="E224" s="20"/>
      <c r="F224" s="17">
        <v>4.0000000000000001E-3</v>
      </c>
      <c r="G224" s="18">
        <v>4.0000000000000001E-3</v>
      </c>
      <c r="H224" s="27">
        <v>221</v>
      </c>
    </row>
    <row r="225" spans="1:8" x14ac:dyDescent="0.2">
      <c r="A225" s="9" t="s">
        <v>603</v>
      </c>
      <c r="B225" s="8" t="s">
        <v>448</v>
      </c>
      <c r="C225" s="79">
        <v>0.43678160919540232</v>
      </c>
      <c r="D225" s="20">
        <v>8.5000000000000006E-2</v>
      </c>
      <c r="E225" s="20">
        <v>-7.8E-2</v>
      </c>
      <c r="F225" s="17">
        <v>-6.0000000000000001E-3</v>
      </c>
      <c r="G225" s="18">
        <v>1.0000000000000061E-3</v>
      </c>
      <c r="H225" s="27">
        <v>222</v>
      </c>
    </row>
    <row r="226" spans="1:8" x14ac:dyDescent="0.2">
      <c r="A226" s="9" t="s">
        <v>575</v>
      </c>
      <c r="B226" s="8" t="s">
        <v>436</v>
      </c>
      <c r="C226" s="79">
        <v>0.23076923076923078</v>
      </c>
      <c r="D226" s="20"/>
      <c r="E226" s="20"/>
      <c r="F226" s="17"/>
      <c r="G226" s="18">
        <v>0</v>
      </c>
      <c r="H226" s="27">
        <v>223</v>
      </c>
    </row>
    <row r="227" spans="1:8" x14ac:dyDescent="0.2">
      <c r="A227" s="9" t="s">
        <v>582</v>
      </c>
      <c r="B227" s="8" t="s">
        <v>437</v>
      </c>
      <c r="C227" s="79">
        <v>0.52380952380952384</v>
      </c>
      <c r="D227" s="20"/>
      <c r="E227" s="20"/>
      <c r="F227" s="17"/>
      <c r="G227" s="18">
        <v>0</v>
      </c>
      <c r="H227" s="27">
        <v>223</v>
      </c>
    </row>
    <row r="228" spans="1:8" x14ac:dyDescent="0.2">
      <c r="A228" s="9" t="s">
        <v>588</v>
      </c>
      <c r="B228" s="8" t="s">
        <v>440</v>
      </c>
      <c r="C228" s="79">
        <v>0.74193548387096775</v>
      </c>
      <c r="D228" s="20"/>
      <c r="E228" s="20"/>
      <c r="F228" s="17"/>
      <c r="G228" s="18">
        <v>0</v>
      </c>
      <c r="H228" s="27">
        <v>223</v>
      </c>
    </row>
    <row r="229" spans="1:8" x14ac:dyDescent="0.2">
      <c r="A229" s="9" t="s">
        <v>589</v>
      </c>
      <c r="B229" s="8" t="s">
        <v>402</v>
      </c>
      <c r="C229" s="79">
        <v>0.68</v>
      </c>
      <c r="D229" s="20"/>
      <c r="E229" s="20"/>
      <c r="F229" s="17"/>
      <c r="G229" s="18">
        <v>0</v>
      </c>
      <c r="H229" s="27">
        <v>223</v>
      </c>
    </row>
    <row r="230" spans="1:8" x14ac:dyDescent="0.2">
      <c r="A230" s="9" t="s">
        <v>590</v>
      </c>
      <c r="B230" s="8" t="s">
        <v>363</v>
      </c>
      <c r="C230" s="79">
        <v>1</v>
      </c>
      <c r="D230" s="20"/>
      <c r="E230" s="20"/>
      <c r="F230" s="17"/>
      <c r="G230" s="18">
        <v>0</v>
      </c>
      <c r="H230" s="27">
        <v>223</v>
      </c>
    </row>
    <row r="231" spans="1:8" x14ac:dyDescent="0.2">
      <c r="A231" s="9" t="s">
        <v>591</v>
      </c>
      <c r="B231" s="8" t="s">
        <v>411</v>
      </c>
      <c r="C231" s="79">
        <v>0.67500000000000004</v>
      </c>
      <c r="D231" s="20"/>
      <c r="E231" s="20"/>
      <c r="F231" s="17"/>
      <c r="G231" s="18">
        <v>0</v>
      </c>
      <c r="H231" s="27">
        <v>223</v>
      </c>
    </row>
    <row r="232" spans="1:8" x14ac:dyDescent="0.2">
      <c r="A232" s="9" t="s">
        <v>600</v>
      </c>
      <c r="B232" s="8" t="s">
        <v>446</v>
      </c>
      <c r="C232" s="79">
        <v>0.66666666666666663</v>
      </c>
      <c r="D232" s="20"/>
      <c r="E232" s="20"/>
      <c r="F232" s="17"/>
      <c r="G232" s="18">
        <v>0</v>
      </c>
      <c r="H232" s="27">
        <v>223</v>
      </c>
    </row>
    <row r="233" spans="1:8" x14ac:dyDescent="0.2">
      <c r="A233" s="9" t="s">
        <v>605</v>
      </c>
      <c r="B233" s="8" t="s">
        <v>449</v>
      </c>
      <c r="C233" s="79">
        <v>0.6785714285714286</v>
      </c>
      <c r="D233" s="20"/>
      <c r="E233" s="20"/>
      <c r="F233" s="17"/>
      <c r="G233" s="18">
        <v>0</v>
      </c>
      <c r="H233" s="27">
        <v>223</v>
      </c>
    </row>
    <row r="234" spans="1:8" x14ac:dyDescent="0.2">
      <c r="A234" s="9" t="s">
        <v>606</v>
      </c>
      <c r="B234" s="8" t="s">
        <v>406</v>
      </c>
      <c r="C234" s="79">
        <v>1</v>
      </c>
      <c r="D234" s="20"/>
      <c r="E234" s="20"/>
      <c r="F234" s="17"/>
      <c r="G234" s="18">
        <v>0</v>
      </c>
      <c r="H234" s="27">
        <v>223</v>
      </c>
    </row>
    <row r="235" spans="1:8" x14ac:dyDescent="0.2">
      <c r="A235" s="9" t="s">
        <v>606</v>
      </c>
      <c r="B235" s="8" t="s">
        <v>407</v>
      </c>
      <c r="C235" s="79">
        <v>0.53846153846153844</v>
      </c>
      <c r="D235" s="18"/>
      <c r="E235" s="18"/>
      <c r="F235" s="17"/>
      <c r="G235" s="18">
        <v>0</v>
      </c>
      <c r="H235" s="27">
        <v>223</v>
      </c>
    </row>
    <row r="236" spans="1:8" x14ac:dyDescent="0.2">
      <c r="A236" s="9" t="s">
        <v>613</v>
      </c>
      <c r="B236" s="8" t="s">
        <v>410</v>
      </c>
      <c r="C236" s="79">
        <v>0.72727272727272729</v>
      </c>
      <c r="D236" s="20"/>
      <c r="E236" s="20"/>
      <c r="F236" s="17"/>
      <c r="G236" s="18">
        <v>0</v>
      </c>
      <c r="H236" s="27">
        <v>223</v>
      </c>
    </row>
    <row r="237" spans="1:8" x14ac:dyDescent="0.2">
      <c r="A237" s="9" t="s">
        <v>630</v>
      </c>
      <c r="B237" s="8" t="s">
        <v>389</v>
      </c>
      <c r="C237" s="79">
        <v>0.56862745098039214</v>
      </c>
      <c r="D237" s="20"/>
      <c r="E237" s="20"/>
      <c r="F237" s="17"/>
      <c r="G237" s="18">
        <v>0</v>
      </c>
      <c r="H237" s="27">
        <v>223</v>
      </c>
    </row>
    <row r="238" spans="1:8" x14ac:dyDescent="0.2">
      <c r="A238" s="9" t="s">
        <v>631</v>
      </c>
      <c r="B238" s="8" t="s">
        <v>369</v>
      </c>
      <c r="C238" s="79">
        <v>0.62068965517241381</v>
      </c>
      <c r="D238" s="20"/>
      <c r="E238" s="20"/>
      <c r="F238" s="17"/>
      <c r="G238" s="18">
        <v>0</v>
      </c>
      <c r="H238" s="27">
        <v>223</v>
      </c>
    </row>
    <row r="239" spans="1:8" x14ac:dyDescent="0.2">
      <c r="A239" s="9" t="s">
        <v>637</v>
      </c>
      <c r="B239" s="8" t="s">
        <v>118</v>
      </c>
      <c r="C239" s="79">
        <v>0.78823529411764703</v>
      </c>
      <c r="D239" s="20"/>
      <c r="E239" s="20"/>
      <c r="F239" s="17"/>
      <c r="G239" s="18">
        <v>0</v>
      </c>
      <c r="H239" s="27">
        <v>223</v>
      </c>
    </row>
    <row r="240" spans="1:8" x14ac:dyDescent="0.2">
      <c r="A240" s="9" t="s">
        <v>637</v>
      </c>
      <c r="B240" s="8" t="s">
        <v>375</v>
      </c>
      <c r="C240" s="79">
        <v>0.36082474226804123</v>
      </c>
      <c r="D240" s="20"/>
      <c r="E240" s="20"/>
      <c r="F240" s="17"/>
      <c r="G240" s="18">
        <v>0</v>
      </c>
      <c r="H240" s="27">
        <v>223</v>
      </c>
    </row>
    <row r="241" spans="1:8" x14ac:dyDescent="0.2">
      <c r="A241" s="9" t="s">
        <v>638</v>
      </c>
      <c r="B241" s="8" t="s">
        <v>39</v>
      </c>
      <c r="C241" s="79">
        <v>0.26315789473684209</v>
      </c>
      <c r="D241" s="20"/>
      <c r="E241" s="20"/>
      <c r="F241" s="17"/>
      <c r="G241" s="18">
        <v>0</v>
      </c>
      <c r="H241" s="27">
        <v>223</v>
      </c>
    </row>
    <row r="242" spans="1:8" x14ac:dyDescent="0.2">
      <c r="A242" s="9" t="s">
        <v>643</v>
      </c>
      <c r="B242" s="8" t="s">
        <v>423</v>
      </c>
      <c r="C242" s="79">
        <v>0.42424242424242425</v>
      </c>
      <c r="D242" s="20"/>
      <c r="E242" s="20"/>
      <c r="F242" s="17"/>
      <c r="G242" s="18">
        <v>0</v>
      </c>
      <c r="H242" s="27">
        <v>223</v>
      </c>
    </row>
    <row r="243" spans="1:8" x14ac:dyDescent="0.2">
      <c r="A243" s="9" t="s">
        <v>646</v>
      </c>
      <c r="B243" s="8" t="s">
        <v>458</v>
      </c>
      <c r="C243" s="79">
        <v>0.70833333333333337</v>
      </c>
      <c r="D243" s="20"/>
      <c r="E243" s="20"/>
      <c r="F243" s="17"/>
      <c r="G243" s="18">
        <v>0</v>
      </c>
      <c r="H243" s="27">
        <v>223</v>
      </c>
    </row>
    <row r="244" spans="1:8" x14ac:dyDescent="0.2">
      <c r="A244" s="9" t="s">
        <v>652</v>
      </c>
      <c r="B244" s="8" t="s">
        <v>460</v>
      </c>
      <c r="C244" s="79">
        <v>0</v>
      </c>
      <c r="D244" s="20"/>
      <c r="E244" s="20"/>
      <c r="F244" s="17"/>
      <c r="G244" s="18">
        <v>0</v>
      </c>
      <c r="H244" s="27">
        <v>223</v>
      </c>
    </row>
    <row r="245" spans="1:8" x14ac:dyDescent="0.2">
      <c r="A245" s="9" t="s">
        <v>659</v>
      </c>
      <c r="B245" s="8" t="s">
        <v>273</v>
      </c>
      <c r="C245" s="79">
        <v>0.73076923076923073</v>
      </c>
      <c r="D245" s="20"/>
      <c r="E245" s="20"/>
      <c r="F245" s="17"/>
      <c r="G245" s="18">
        <v>0</v>
      </c>
      <c r="H245" s="27">
        <v>223</v>
      </c>
    </row>
    <row r="246" spans="1:8" x14ac:dyDescent="0.2">
      <c r="A246" s="9" t="s">
        <v>669</v>
      </c>
      <c r="B246" s="8" t="s">
        <v>467</v>
      </c>
      <c r="C246" s="79">
        <v>0.9</v>
      </c>
      <c r="D246" s="20"/>
      <c r="E246" s="20"/>
      <c r="F246" s="17"/>
      <c r="G246" s="18">
        <v>0</v>
      </c>
      <c r="H246" s="27">
        <v>223</v>
      </c>
    </row>
    <row r="247" spans="1:8" x14ac:dyDescent="0.2">
      <c r="A247" s="9" t="s">
        <v>672</v>
      </c>
      <c r="B247" s="8" t="s">
        <v>384</v>
      </c>
      <c r="C247" s="79">
        <v>0.27272727272727271</v>
      </c>
      <c r="D247" s="20"/>
      <c r="E247" s="20"/>
      <c r="F247" s="17"/>
      <c r="G247" s="18">
        <v>0</v>
      </c>
      <c r="H247" s="27">
        <v>223</v>
      </c>
    </row>
    <row r="248" spans="1:8" x14ac:dyDescent="0.2">
      <c r="A248" s="9" t="s">
        <v>682</v>
      </c>
      <c r="B248" s="8" t="s">
        <v>476</v>
      </c>
      <c r="C248" s="79">
        <v>0.61111111111111116</v>
      </c>
      <c r="D248" s="20"/>
      <c r="E248" s="20"/>
      <c r="F248" s="17"/>
      <c r="G248" s="18">
        <v>0</v>
      </c>
      <c r="H248" s="27">
        <v>223</v>
      </c>
    </row>
    <row r="249" spans="1:8" x14ac:dyDescent="0.2">
      <c r="A249" s="9" t="s">
        <v>688</v>
      </c>
      <c r="B249" s="8" t="s">
        <v>481</v>
      </c>
      <c r="C249" s="79">
        <v>0.65</v>
      </c>
      <c r="D249" s="20"/>
      <c r="E249" s="20"/>
      <c r="F249" s="17"/>
      <c r="G249" s="18">
        <v>0</v>
      </c>
      <c r="H249" s="27">
        <v>223</v>
      </c>
    </row>
    <row r="250" spans="1:8" x14ac:dyDescent="0.2">
      <c r="A250" s="9" t="s">
        <v>689</v>
      </c>
      <c r="B250" s="8" t="s">
        <v>482</v>
      </c>
      <c r="C250" s="79">
        <v>0.15384615384615385</v>
      </c>
      <c r="D250" s="20"/>
      <c r="E250" s="20"/>
      <c r="F250" s="17"/>
      <c r="G250" s="18">
        <v>0</v>
      </c>
      <c r="H250" s="27">
        <v>223</v>
      </c>
    </row>
    <row r="251" spans="1:8" x14ac:dyDescent="0.2">
      <c r="A251" s="9" t="s">
        <v>694</v>
      </c>
      <c r="B251" s="8" t="s">
        <v>394</v>
      </c>
      <c r="C251" s="79">
        <v>0.66666666666666663</v>
      </c>
      <c r="D251" s="20"/>
      <c r="E251" s="20"/>
      <c r="F251" s="17"/>
      <c r="G251" s="18">
        <v>0</v>
      </c>
      <c r="H251" s="27">
        <v>223</v>
      </c>
    </row>
    <row r="252" spans="1:8" x14ac:dyDescent="0.2">
      <c r="A252" s="9" t="s">
        <v>704</v>
      </c>
      <c r="B252" s="8" t="s">
        <v>366</v>
      </c>
      <c r="C252" s="79">
        <v>0.82608695652173914</v>
      </c>
      <c r="D252" s="20"/>
      <c r="E252" s="20"/>
      <c r="F252" s="17"/>
      <c r="G252" s="18">
        <v>0</v>
      </c>
      <c r="H252" s="27">
        <v>223</v>
      </c>
    </row>
    <row r="253" spans="1:8" x14ac:dyDescent="0.2">
      <c r="A253" s="9" t="s">
        <v>706</v>
      </c>
      <c r="B253" s="8" t="s">
        <v>400</v>
      </c>
      <c r="C253" s="79">
        <v>0.4375</v>
      </c>
      <c r="D253" s="20"/>
      <c r="E253" s="20"/>
      <c r="F253" s="17"/>
      <c r="G253" s="18">
        <v>0</v>
      </c>
      <c r="H253" s="27">
        <v>223</v>
      </c>
    </row>
    <row r="254" spans="1:8" x14ac:dyDescent="0.2">
      <c r="A254" s="9" t="s">
        <v>716</v>
      </c>
      <c r="B254" s="8" t="s">
        <v>401</v>
      </c>
      <c r="C254" s="79">
        <v>0.85</v>
      </c>
      <c r="D254" s="20"/>
      <c r="E254" s="20"/>
      <c r="F254" s="17"/>
      <c r="G254" s="18">
        <v>0</v>
      </c>
      <c r="H254" s="27">
        <v>223</v>
      </c>
    </row>
    <row r="255" spans="1:8" x14ac:dyDescent="0.2">
      <c r="A255" s="9" t="s">
        <v>718</v>
      </c>
      <c r="B255" s="8" t="s">
        <v>492</v>
      </c>
      <c r="C255" s="79">
        <v>0.8571428571428571</v>
      </c>
      <c r="D255" s="20"/>
      <c r="E255" s="20"/>
      <c r="F255" s="17"/>
      <c r="G255" s="18">
        <v>0</v>
      </c>
      <c r="H255" s="27">
        <v>223</v>
      </c>
    </row>
    <row r="256" spans="1:8" x14ac:dyDescent="0.2">
      <c r="A256" s="9" t="s">
        <v>725</v>
      </c>
      <c r="B256" s="8" t="s">
        <v>74</v>
      </c>
      <c r="C256" s="79">
        <v>0.8307086614173228</v>
      </c>
      <c r="D256" s="20"/>
      <c r="E256" s="20"/>
      <c r="F256" s="17"/>
      <c r="G256" s="18">
        <v>0</v>
      </c>
      <c r="H256" s="27">
        <v>223</v>
      </c>
    </row>
    <row r="257" spans="1:8" x14ac:dyDescent="0.2">
      <c r="A257" s="9" t="s">
        <v>736</v>
      </c>
      <c r="B257" s="8" t="s">
        <v>371</v>
      </c>
      <c r="C257" s="79">
        <v>0</v>
      </c>
      <c r="D257" s="20"/>
      <c r="E257" s="20"/>
      <c r="F257" s="17"/>
      <c r="G257" s="18">
        <v>0</v>
      </c>
      <c r="H257" s="27">
        <v>223</v>
      </c>
    </row>
    <row r="258" spans="1:8" x14ac:dyDescent="0.2">
      <c r="A258" s="9" t="s">
        <v>737</v>
      </c>
      <c r="B258" s="8" t="s">
        <v>499</v>
      </c>
      <c r="C258" s="79">
        <v>0.7857142857142857</v>
      </c>
      <c r="D258" s="18"/>
      <c r="E258" s="18"/>
      <c r="F258" s="17"/>
      <c r="G258" s="18">
        <v>0</v>
      </c>
      <c r="H258" s="27">
        <v>223</v>
      </c>
    </row>
    <row r="259" spans="1:8" x14ac:dyDescent="0.2">
      <c r="A259" s="9" t="s">
        <v>748</v>
      </c>
      <c r="B259" s="8" t="s">
        <v>380</v>
      </c>
      <c r="C259" s="79">
        <v>0.5161290322580645</v>
      </c>
      <c r="D259" s="20"/>
      <c r="E259" s="20"/>
      <c r="F259" s="17"/>
      <c r="G259" s="18">
        <v>0</v>
      </c>
      <c r="H259" s="27">
        <v>223</v>
      </c>
    </row>
    <row r="260" spans="1:8" x14ac:dyDescent="0.2">
      <c r="A260" s="9" t="s">
        <v>749</v>
      </c>
      <c r="B260" s="8" t="s">
        <v>421</v>
      </c>
      <c r="C260" s="79">
        <v>0.55172413793103448</v>
      </c>
      <c r="D260" s="20"/>
      <c r="E260" s="20"/>
      <c r="F260" s="17"/>
      <c r="G260" s="18">
        <v>0</v>
      </c>
      <c r="H260" s="27">
        <v>223</v>
      </c>
    </row>
    <row r="261" spans="1:8" x14ac:dyDescent="0.2">
      <c r="A261" s="9" t="s">
        <v>862</v>
      </c>
      <c r="B261" s="8" t="s">
        <v>31</v>
      </c>
      <c r="C261" s="79">
        <v>0.95161290322580649</v>
      </c>
      <c r="D261" s="20"/>
      <c r="E261" s="20"/>
      <c r="F261" s="17"/>
      <c r="G261" s="18">
        <v>0</v>
      </c>
      <c r="H261" s="27">
        <v>223</v>
      </c>
    </row>
    <row r="262" spans="1:8" x14ac:dyDescent="0.2">
      <c r="A262" s="9" t="s">
        <v>759</v>
      </c>
      <c r="B262" s="8" t="s">
        <v>378</v>
      </c>
      <c r="C262" s="79">
        <v>0.8571428571428571</v>
      </c>
      <c r="D262" s="20"/>
      <c r="E262" s="20"/>
      <c r="F262" s="17"/>
      <c r="G262" s="18">
        <v>0</v>
      </c>
      <c r="H262" s="27">
        <v>223</v>
      </c>
    </row>
    <row r="263" spans="1:8" x14ac:dyDescent="0.2">
      <c r="A263" s="9" t="s">
        <v>760</v>
      </c>
      <c r="B263" s="8" t="s">
        <v>414</v>
      </c>
      <c r="C263" s="79">
        <v>0.44444444444444442</v>
      </c>
      <c r="D263" s="20"/>
      <c r="E263" s="20"/>
      <c r="F263" s="17"/>
      <c r="G263" s="18">
        <v>0</v>
      </c>
      <c r="H263" s="27">
        <v>223</v>
      </c>
    </row>
    <row r="264" spans="1:8" x14ac:dyDescent="0.2">
      <c r="A264" s="9" t="s">
        <v>762</v>
      </c>
      <c r="B264" s="8" t="s">
        <v>509</v>
      </c>
      <c r="C264" s="79">
        <v>0.72727272727272729</v>
      </c>
      <c r="D264" s="20"/>
      <c r="E264" s="20"/>
      <c r="F264" s="17"/>
      <c r="G264" s="18">
        <v>0</v>
      </c>
      <c r="H264" s="27">
        <v>223</v>
      </c>
    </row>
    <row r="265" spans="1:8" x14ac:dyDescent="0.2">
      <c r="A265" s="9" t="s">
        <v>766</v>
      </c>
      <c r="B265" s="8" t="s">
        <v>416</v>
      </c>
      <c r="C265" s="79">
        <v>0</v>
      </c>
      <c r="D265" s="18"/>
      <c r="E265" s="18"/>
      <c r="F265" s="17"/>
      <c r="G265" s="18">
        <v>0</v>
      </c>
      <c r="H265" s="27">
        <v>223</v>
      </c>
    </row>
    <row r="266" spans="1:8" x14ac:dyDescent="0.2">
      <c r="A266" s="9" t="s">
        <v>767</v>
      </c>
      <c r="B266" s="8" t="s">
        <v>397</v>
      </c>
      <c r="C266" s="79">
        <v>0.47222222222222221</v>
      </c>
      <c r="D266" s="20"/>
      <c r="E266" s="20"/>
      <c r="F266" s="17"/>
      <c r="G266" s="18">
        <v>0</v>
      </c>
      <c r="H266" s="27">
        <v>223</v>
      </c>
    </row>
    <row r="267" spans="1:8" x14ac:dyDescent="0.2">
      <c r="A267" s="9" t="s">
        <v>771</v>
      </c>
      <c r="B267" s="8" t="s">
        <v>415</v>
      </c>
      <c r="C267" s="79">
        <v>0.33333333333333331</v>
      </c>
      <c r="D267" s="20"/>
      <c r="E267" s="20"/>
      <c r="F267" s="17"/>
      <c r="G267" s="18">
        <v>0</v>
      </c>
      <c r="H267" s="27">
        <v>223</v>
      </c>
    </row>
    <row r="268" spans="1:8" x14ac:dyDescent="0.2">
      <c r="A268" s="9" t="s">
        <v>774</v>
      </c>
      <c r="B268" s="8" t="s">
        <v>405</v>
      </c>
      <c r="C268" s="79">
        <v>0.76315789473684215</v>
      </c>
      <c r="D268" s="20"/>
      <c r="E268" s="20"/>
      <c r="F268" s="17"/>
      <c r="G268" s="18">
        <v>0</v>
      </c>
      <c r="H268" s="27">
        <v>223</v>
      </c>
    </row>
    <row r="269" spans="1:8" x14ac:dyDescent="0.2">
      <c r="A269" s="9" t="s">
        <v>780</v>
      </c>
      <c r="B269" s="8" t="s">
        <v>515</v>
      </c>
      <c r="C269" s="79">
        <v>0.71794871794871795</v>
      </c>
      <c r="D269" s="20"/>
      <c r="E269" s="20"/>
      <c r="F269" s="17"/>
      <c r="G269" s="18">
        <v>0</v>
      </c>
      <c r="H269" s="27">
        <v>223</v>
      </c>
    </row>
    <row r="270" spans="1:8" x14ac:dyDescent="0.2">
      <c r="A270" s="9" t="s">
        <v>786</v>
      </c>
      <c r="B270" s="8" t="s">
        <v>517</v>
      </c>
      <c r="C270" s="79">
        <v>0.35714285714285715</v>
      </c>
      <c r="D270" s="20"/>
      <c r="E270" s="20"/>
      <c r="F270" s="17"/>
      <c r="G270" s="18">
        <v>0</v>
      </c>
      <c r="H270" s="27">
        <v>223</v>
      </c>
    </row>
    <row r="271" spans="1:8" x14ac:dyDescent="0.2">
      <c r="A271" s="9" t="s">
        <v>792</v>
      </c>
      <c r="B271" s="8" t="s">
        <v>368</v>
      </c>
      <c r="C271" s="79">
        <v>1</v>
      </c>
      <c r="D271" s="20"/>
      <c r="E271" s="20"/>
      <c r="F271" s="17"/>
      <c r="G271" s="18">
        <v>0</v>
      </c>
      <c r="H271" s="27">
        <v>223</v>
      </c>
    </row>
    <row r="272" spans="1:8" x14ac:dyDescent="0.2">
      <c r="A272" s="9" t="s">
        <v>794</v>
      </c>
      <c r="B272" s="8" t="s">
        <v>428</v>
      </c>
      <c r="C272" s="79">
        <v>0.93103448275862066</v>
      </c>
      <c r="D272" s="18"/>
      <c r="E272" s="18"/>
      <c r="F272" s="17"/>
      <c r="G272" s="18">
        <v>0</v>
      </c>
      <c r="H272" s="27">
        <v>223</v>
      </c>
    </row>
    <row r="273" spans="1:8" x14ac:dyDescent="0.2">
      <c r="A273" s="9" t="s">
        <v>803</v>
      </c>
      <c r="B273" s="8" t="s">
        <v>392</v>
      </c>
      <c r="C273" s="79">
        <v>0.68421052631578949</v>
      </c>
      <c r="D273" s="20"/>
      <c r="E273" s="20"/>
      <c r="F273" s="17"/>
      <c r="G273" s="18">
        <v>0</v>
      </c>
      <c r="H273" s="27">
        <v>223</v>
      </c>
    </row>
    <row r="274" spans="1:8" x14ac:dyDescent="0.2">
      <c r="A274" s="9" t="s">
        <v>807</v>
      </c>
      <c r="B274" s="8" t="s">
        <v>521</v>
      </c>
      <c r="C274" s="79">
        <v>0.95238095238095233</v>
      </c>
      <c r="D274" s="20"/>
      <c r="E274" s="20"/>
      <c r="F274" s="17"/>
      <c r="G274" s="18">
        <v>0</v>
      </c>
      <c r="H274" s="27">
        <v>223</v>
      </c>
    </row>
    <row r="275" spans="1:8" x14ac:dyDescent="0.2">
      <c r="A275" s="9" t="s">
        <v>811</v>
      </c>
      <c r="B275" s="8" t="s">
        <v>426</v>
      </c>
      <c r="C275" s="79">
        <v>0.75</v>
      </c>
      <c r="D275" s="20"/>
      <c r="E275" s="20"/>
      <c r="F275" s="17"/>
      <c r="G275" s="18">
        <v>0</v>
      </c>
      <c r="H275" s="27">
        <v>223</v>
      </c>
    </row>
    <row r="276" spans="1:8" x14ac:dyDescent="0.2">
      <c r="A276" s="9" t="s">
        <v>599</v>
      </c>
      <c r="B276" s="8" t="s">
        <v>445</v>
      </c>
      <c r="C276" s="79">
        <v>0.81818181818181823</v>
      </c>
      <c r="D276" s="20"/>
      <c r="E276" s="20"/>
      <c r="F276" s="17">
        <v>-8.9999999999999993E-3</v>
      </c>
      <c r="G276" s="18">
        <v>-8.9999999999999993E-3</v>
      </c>
      <c r="H276" s="27">
        <v>273</v>
      </c>
    </row>
    <row r="277" spans="1:8" x14ac:dyDescent="0.2">
      <c r="A277" s="9" t="s">
        <v>606</v>
      </c>
      <c r="B277" s="8" t="s">
        <v>335</v>
      </c>
      <c r="C277" s="79">
        <v>0.51680358476474986</v>
      </c>
      <c r="D277" s="20">
        <v>7.0000000000000001E-3</v>
      </c>
      <c r="E277" s="20">
        <v>-8.1000000000000003E-2</v>
      </c>
      <c r="F277" s="17">
        <v>6.3E-2</v>
      </c>
      <c r="G277" s="18">
        <v>-1.0999999999999996E-2</v>
      </c>
      <c r="H277" s="27">
        <v>274</v>
      </c>
    </row>
    <row r="278" spans="1:8" x14ac:dyDescent="0.2">
      <c r="A278" s="9" t="s">
        <v>585</v>
      </c>
      <c r="B278" s="8" t="s">
        <v>408</v>
      </c>
      <c r="C278" s="79">
        <v>0.58807588075880757</v>
      </c>
      <c r="D278" s="20">
        <v>-3.7999999999999999E-2</v>
      </c>
      <c r="E278" s="20">
        <v>-0.11799999999999999</v>
      </c>
      <c r="F278" s="17">
        <v>0.14099999999999999</v>
      </c>
      <c r="G278" s="18">
        <v>-1.5000000000000013E-2</v>
      </c>
      <c r="H278" s="27">
        <v>275</v>
      </c>
    </row>
    <row r="279" spans="1:8" x14ac:dyDescent="0.2">
      <c r="A279" s="9" t="s">
        <v>676</v>
      </c>
      <c r="B279" s="8" t="s">
        <v>474</v>
      </c>
      <c r="C279" s="79">
        <v>0.72058823529411764</v>
      </c>
      <c r="D279" s="20">
        <v>-8.6999999999999994E-2</v>
      </c>
      <c r="E279" s="20"/>
      <c r="F279" s="17">
        <v>6.9000000000000006E-2</v>
      </c>
      <c r="G279" s="18">
        <v>-1.7999999999999988E-2</v>
      </c>
      <c r="H279" s="27">
        <v>276</v>
      </c>
    </row>
    <row r="280" spans="1:8" x14ac:dyDescent="0.2">
      <c r="A280" s="9" t="s">
        <v>737</v>
      </c>
      <c r="B280" s="8" t="s">
        <v>361</v>
      </c>
      <c r="C280" s="79">
        <v>0.5</v>
      </c>
      <c r="D280" s="20">
        <v>-0.02</v>
      </c>
      <c r="E280" s="20"/>
      <c r="F280" s="17"/>
      <c r="G280" s="18">
        <v>-0.02</v>
      </c>
      <c r="H280" s="27">
        <v>277</v>
      </c>
    </row>
    <row r="281" spans="1:8" x14ac:dyDescent="0.2">
      <c r="A281" s="9" t="s">
        <v>656</v>
      </c>
      <c r="B281" s="8" t="s">
        <v>242</v>
      </c>
      <c r="C281" s="79">
        <v>8.681408681408681E-2</v>
      </c>
      <c r="D281" s="20">
        <v>0.03</v>
      </c>
      <c r="E281" s="20">
        <v>0.23899999999999999</v>
      </c>
      <c r="F281" s="17">
        <v>-0.29399999999999998</v>
      </c>
      <c r="G281" s="18">
        <v>-2.4999999999999967E-2</v>
      </c>
      <c r="H281" s="27">
        <v>278</v>
      </c>
    </row>
    <row r="282" spans="1:8" x14ac:dyDescent="0.2">
      <c r="A282" s="9" t="s">
        <v>629</v>
      </c>
      <c r="B282" s="8" t="s">
        <v>337</v>
      </c>
      <c r="C282" s="79">
        <v>0.55555555555555558</v>
      </c>
      <c r="D282" s="20">
        <v>5.6000000000000001E-2</v>
      </c>
      <c r="E282" s="20"/>
      <c r="F282" s="17">
        <v>-8.3000000000000004E-2</v>
      </c>
      <c r="G282" s="18">
        <v>-2.7000000000000003E-2</v>
      </c>
      <c r="H282" s="27">
        <v>279</v>
      </c>
    </row>
    <row r="283" spans="1:8" x14ac:dyDescent="0.2">
      <c r="A283" s="9" t="s">
        <v>623</v>
      </c>
      <c r="B283" s="8" t="s">
        <v>206</v>
      </c>
      <c r="C283" s="79">
        <v>0.50664697193500741</v>
      </c>
      <c r="D283" s="20">
        <v>0.25600000000000001</v>
      </c>
      <c r="E283" s="20">
        <v>5.8999999999999997E-2</v>
      </c>
      <c r="F283" s="17">
        <v>-0.34399999999999997</v>
      </c>
      <c r="G283" s="18">
        <v>-2.899999999999997E-2</v>
      </c>
      <c r="H283" s="27">
        <v>280</v>
      </c>
    </row>
    <row r="284" spans="1:8" x14ac:dyDescent="0.2">
      <c r="A284" s="9" t="s">
        <v>782</v>
      </c>
      <c r="B284" s="8" t="s">
        <v>319</v>
      </c>
      <c r="C284" s="79">
        <v>0.90958019375672772</v>
      </c>
      <c r="D284" s="20">
        <v>0.10100000000000001</v>
      </c>
      <c r="E284" s="20">
        <v>2.1999999999999999E-2</v>
      </c>
      <c r="F284" s="17">
        <v>-0.16200000000000001</v>
      </c>
      <c r="G284" s="18">
        <v>-3.9000000000000007E-2</v>
      </c>
      <c r="H284" s="27">
        <v>281</v>
      </c>
    </row>
    <row r="285" spans="1:8" x14ac:dyDescent="0.2">
      <c r="A285" s="9" t="s">
        <v>685</v>
      </c>
      <c r="B285" s="8" t="s">
        <v>281</v>
      </c>
      <c r="C285" s="79">
        <v>0.34502923976608185</v>
      </c>
      <c r="D285" s="20">
        <v>0.16500000000000001</v>
      </c>
      <c r="E285" s="20">
        <v>-0.10199999999999999</v>
      </c>
      <c r="F285" s="17">
        <v>-0.10299999999999999</v>
      </c>
      <c r="G285" s="18">
        <v>-3.999999999999998E-2</v>
      </c>
      <c r="H285" s="27">
        <v>282</v>
      </c>
    </row>
    <row r="286" spans="1:8" x14ac:dyDescent="0.2">
      <c r="A286" s="9" t="s">
        <v>762</v>
      </c>
      <c r="B286" s="8" t="s">
        <v>137</v>
      </c>
      <c r="C286" s="79">
        <v>0.88013698630136983</v>
      </c>
      <c r="D286" s="20">
        <v>-0.29899999999999999</v>
      </c>
      <c r="E286" s="20">
        <v>3.3000000000000002E-2</v>
      </c>
      <c r="F286" s="17">
        <v>0.22500000000000001</v>
      </c>
      <c r="G286" s="18">
        <v>-4.1000000000000009E-2</v>
      </c>
      <c r="H286" s="27">
        <v>283</v>
      </c>
    </row>
    <row r="287" spans="1:8" x14ac:dyDescent="0.2">
      <c r="A287" s="9" t="s">
        <v>581</v>
      </c>
      <c r="B287" s="8" t="s">
        <v>97</v>
      </c>
      <c r="C287" s="79">
        <v>0.11304347826086956</v>
      </c>
      <c r="D287" s="20"/>
      <c r="E287" s="20">
        <v>3.5000000000000003E-2</v>
      </c>
      <c r="F287" s="17">
        <v>-7.9000000000000001E-2</v>
      </c>
      <c r="G287" s="18">
        <v>-4.3999999999999997E-2</v>
      </c>
      <c r="H287" s="27">
        <v>284</v>
      </c>
    </row>
    <row r="288" spans="1:8" x14ac:dyDescent="0.2">
      <c r="A288" s="9" t="s">
        <v>616</v>
      </c>
      <c r="B288" s="8" t="s">
        <v>86</v>
      </c>
      <c r="C288" s="79">
        <v>0.53418803418803418</v>
      </c>
      <c r="D288" s="18">
        <v>-0.11700000000000001</v>
      </c>
      <c r="E288" s="18">
        <v>-2.4E-2</v>
      </c>
      <c r="F288" s="17">
        <v>9.4E-2</v>
      </c>
      <c r="G288" s="18">
        <v>-4.7000000000000014E-2</v>
      </c>
      <c r="H288" s="27">
        <v>285</v>
      </c>
    </row>
    <row r="289" spans="1:8" x14ac:dyDescent="0.2">
      <c r="A289" s="9" t="s">
        <v>581</v>
      </c>
      <c r="B289" s="8" t="s">
        <v>330</v>
      </c>
      <c r="C289" s="79">
        <v>8.0357142857142863E-2</v>
      </c>
      <c r="D289" s="20">
        <v>0.29199999999999998</v>
      </c>
      <c r="E289" s="20">
        <v>0.60599999999999998</v>
      </c>
      <c r="F289" s="17">
        <v>-0.95199999999999996</v>
      </c>
      <c r="G289" s="18">
        <v>-5.4000000000000048E-2</v>
      </c>
      <c r="H289" s="27">
        <v>286</v>
      </c>
    </row>
    <row r="290" spans="1:8" x14ac:dyDescent="0.2">
      <c r="A290" s="9" t="s">
        <v>659</v>
      </c>
      <c r="B290" s="8" t="s">
        <v>362</v>
      </c>
      <c r="C290" s="79">
        <v>0.6</v>
      </c>
      <c r="D290" s="20"/>
      <c r="E290" s="20"/>
      <c r="F290" s="17">
        <v>-6.0999999999999999E-2</v>
      </c>
      <c r="G290" s="18">
        <v>-6.0999999999999999E-2</v>
      </c>
      <c r="H290" s="27">
        <v>287</v>
      </c>
    </row>
    <row r="291" spans="1:8" x14ac:dyDescent="0.2">
      <c r="A291" s="9" t="s">
        <v>738</v>
      </c>
      <c r="B291" s="8" t="s">
        <v>58</v>
      </c>
      <c r="C291" s="79">
        <v>0.80372670807453417</v>
      </c>
      <c r="D291" s="20">
        <v>6.0999999999999999E-2</v>
      </c>
      <c r="E291" s="20">
        <v>-3.9E-2</v>
      </c>
      <c r="F291" s="17">
        <v>-8.3000000000000004E-2</v>
      </c>
      <c r="G291" s="18">
        <v>-6.1000000000000006E-2</v>
      </c>
      <c r="H291" s="27">
        <v>288</v>
      </c>
    </row>
    <row r="292" spans="1:8" x14ac:dyDescent="0.2">
      <c r="A292" s="9" t="s">
        <v>656</v>
      </c>
      <c r="B292" s="8" t="s">
        <v>464</v>
      </c>
      <c r="C292" s="79">
        <v>7.6086956521739135E-2</v>
      </c>
      <c r="D292" s="20">
        <v>3.3000000000000002E-2</v>
      </c>
      <c r="E292" s="20">
        <v>-0.24399999999999999</v>
      </c>
      <c r="F292" s="17">
        <v>0.14899999999999999</v>
      </c>
      <c r="G292" s="18">
        <v>-6.2E-2</v>
      </c>
      <c r="H292" s="27">
        <v>289</v>
      </c>
    </row>
    <row r="293" spans="1:8" x14ac:dyDescent="0.2">
      <c r="A293" s="9" t="s">
        <v>741</v>
      </c>
      <c r="B293" s="8" t="s">
        <v>262</v>
      </c>
      <c r="C293" s="79">
        <v>0.35344827586206895</v>
      </c>
      <c r="D293" s="20">
        <v>-0.26300000000000001</v>
      </c>
      <c r="E293" s="20">
        <v>8.8999999999999996E-2</v>
      </c>
      <c r="F293" s="17">
        <v>0.109</v>
      </c>
      <c r="G293" s="18">
        <v>-6.5000000000000016E-2</v>
      </c>
      <c r="H293" s="27">
        <v>290</v>
      </c>
    </row>
    <row r="294" spans="1:8" x14ac:dyDescent="0.2">
      <c r="A294" s="9" t="s">
        <v>592</v>
      </c>
      <c r="B294" s="8" t="s">
        <v>46</v>
      </c>
      <c r="C294" s="79">
        <v>0.13090909090909092</v>
      </c>
      <c r="D294" s="20">
        <v>8.6999999999999994E-2</v>
      </c>
      <c r="E294" s="20">
        <v>0.14099999999999999</v>
      </c>
      <c r="F294" s="17">
        <v>-0.29599999999999999</v>
      </c>
      <c r="G294" s="18">
        <v>-6.8000000000000005E-2</v>
      </c>
      <c r="H294" s="27">
        <v>291</v>
      </c>
    </row>
    <row r="295" spans="1:8" x14ac:dyDescent="0.2">
      <c r="A295" s="9" t="s">
        <v>799</v>
      </c>
      <c r="B295" s="8" t="s">
        <v>257</v>
      </c>
      <c r="C295" s="79">
        <v>0.60754716981132073</v>
      </c>
      <c r="D295" s="20">
        <v>2.1000000000000001E-2</v>
      </c>
      <c r="E295" s="20"/>
      <c r="F295" s="17">
        <v>-9.2999999999999999E-2</v>
      </c>
      <c r="G295" s="18">
        <v>-7.1999999999999995E-2</v>
      </c>
      <c r="H295" s="27">
        <v>292</v>
      </c>
    </row>
    <row r="296" spans="1:8" x14ac:dyDescent="0.2">
      <c r="A296" s="9" t="s">
        <v>744</v>
      </c>
      <c r="B296" s="8" t="s">
        <v>359</v>
      </c>
      <c r="C296" s="79">
        <v>0.19474835886214442</v>
      </c>
      <c r="D296" s="20">
        <v>-0.33500000000000002</v>
      </c>
      <c r="E296" s="20">
        <v>-0.109</v>
      </c>
      <c r="F296" s="17">
        <v>0.37</v>
      </c>
      <c r="G296" s="18">
        <v>-7.400000000000001E-2</v>
      </c>
      <c r="H296" s="27">
        <v>293</v>
      </c>
    </row>
    <row r="297" spans="1:8" x14ac:dyDescent="0.2">
      <c r="A297" s="9" t="s">
        <v>636</v>
      </c>
      <c r="B297" s="8" t="s">
        <v>131</v>
      </c>
      <c r="C297" s="79">
        <v>0.43885281385281383</v>
      </c>
      <c r="D297" s="20">
        <v>7.6999999999999999E-2</v>
      </c>
      <c r="E297" s="20">
        <v>-8.1000000000000003E-2</v>
      </c>
      <c r="F297" s="17">
        <v>-7.2999999999999995E-2</v>
      </c>
      <c r="G297" s="18">
        <v>-7.6999999999999999E-2</v>
      </c>
      <c r="H297" s="27">
        <v>294</v>
      </c>
    </row>
    <row r="298" spans="1:8" x14ac:dyDescent="0.2">
      <c r="A298" s="9" t="s">
        <v>811</v>
      </c>
      <c r="B298" s="8" t="s">
        <v>169</v>
      </c>
      <c r="C298" s="79">
        <v>0.735812133072407</v>
      </c>
      <c r="D298" s="20">
        <v>1.9E-2</v>
      </c>
      <c r="E298" s="20">
        <v>-7.6999999999999999E-2</v>
      </c>
      <c r="F298" s="17">
        <v>-1.9E-2</v>
      </c>
      <c r="G298" s="18">
        <v>-7.6999999999999999E-2</v>
      </c>
      <c r="H298" s="27">
        <v>294</v>
      </c>
    </row>
    <row r="299" spans="1:8" x14ac:dyDescent="0.2">
      <c r="A299" s="9" t="s">
        <v>580</v>
      </c>
      <c r="B299" s="8" t="s">
        <v>127</v>
      </c>
      <c r="C299" s="79">
        <v>0.62456747404844293</v>
      </c>
      <c r="D299" s="20">
        <v>-7.0999999999999994E-2</v>
      </c>
      <c r="E299" s="20">
        <v>-0.13100000000000001</v>
      </c>
      <c r="F299" s="17">
        <v>0.123</v>
      </c>
      <c r="G299" s="18">
        <v>-7.9000000000000015E-2</v>
      </c>
      <c r="H299" s="27">
        <v>296</v>
      </c>
    </row>
    <row r="300" spans="1:8" x14ac:dyDescent="0.2">
      <c r="A300" s="9" t="s">
        <v>774</v>
      </c>
      <c r="B300" s="8" t="s">
        <v>294</v>
      </c>
      <c r="C300" s="79">
        <v>0.78173270651443927</v>
      </c>
      <c r="D300" s="20">
        <v>-7.0999999999999994E-2</v>
      </c>
      <c r="E300" s="20">
        <v>-9.1999999999999998E-2</v>
      </c>
      <c r="F300" s="17">
        <v>8.2000000000000003E-2</v>
      </c>
      <c r="G300" s="18">
        <v>-8.0999999999999975E-2</v>
      </c>
      <c r="H300" s="27">
        <v>297</v>
      </c>
    </row>
    <row r="301" spans="1:8" x14ac:dyDescent="0.2">
      <c r="A301" s="9" t="s">
        <v>678</v>
      </c>
      <c r="B301" s="8" t="s">
        <v>37</v>
      </c>
      <c r="C301" s="79">
        <v>0.35875402792696026</v>
      </c>
      <c r="D301" s="20">
        <v>-2.9000000000000001E-2</v>
      </c>
      <c r="E301" s="20">
        <v>-4.8000000000000001E-2</v>
      </c>
      <c r="F301" s="17">
        <v>-7.0000000000000001E-3</v>
      </c>
      <c r="G301" s="18">
        <v>-8.4000000000000005E-2</v>
      </c>
      <c r="H301" s="27">
        <v>298</v>
      </c>
    </row>
    <row r="302" spans="1:8" x14ac:dyDescent="0.2">
      <c r="A302" s="9" t="s">
        <v>744</v>
      </c>
      <c r="B302" s="8" t="s">
        <v>193</v>
      </c>
      <c r="C302" s="79">
        <v>0.34650455927051671</v>
      </c>
      <c r="D302" s="20">
        <v>-7.0000000000000007E-2</v>
      </c>
      <c r="E302" s="20">
        <v>1.7000000000000001E-2</v>
      </c>
      <c r="F302" s="17">
        <v>-3.1E-2</v>
      </c>
      <c r="G302" s="18">
        <v>-8.4000000000000005E-2</v>
      </c>
      <c r="H302" s="27">
        <v>298</v>
      </c>
    </row>
    <row r="303" spans="1:8" x14ac:dyDescent="0.2">
      <c r="A303" s="9" t="s">
        <v>629</v>
      </c>
      <c r="B303" s="8" t="s">
        <v>298</v>
      </c>
      <c r="C303" s="79">
        <v>0.2062937062937063</v>
      </c>
      <c r="D303" s="18">
        <v>-7.2999999999999995E-2</v>
      </c>
      <c r="E303" s="18">
        <v>-0.122</v>
      </c>
      <c r="F303" s="17">
        <v>0.11</v>
      </c>
      <c r="G303" s="18">
        <v>-8.5000000000000006E-2</v>
      </c>
      <c r="H303" s="27">
        <v>300</v>
      </c>
    </row>
    <row r="304" spans="1:8" x14ac:dyDescent="0.2">
      <c r="A304" s="9" t="s">
        <v>760</v>
      </c>
      <c r="B304" s="8" t="s">
        <v>307</v>
      </c>
      <c r="C304" s="70">
        <v>0.1152770005595971</v>
      </c>
      <c r="D304" s="20">
        <v>-0.03</v>
      </c>
      <c r="E304" s="20">
        <v>3.4000000000000002E-2</v>
      </c>
      <c r="F304" s="17">
        <v>-9.1999999999999998E-2</v>
      </c>
      <c r="G304" s="18">
        <v>-8.7999999999999995E-2</v>
      </c>
      <c r="H304" s="27">
        <v>301</v>
      </c>
    </row>
    <row r="305" spans="1:8" x14ac:dyDescent="0.2">
      <c r="A305" s="9" t="s">
        <v>769</v>
      </c>
      <c r="B305" s="8" t="s">
        <v>338</v>
      </c>
      <c r="C305" s="79">
        <v>0.25232198142414863</v>
      </c>
      <c r="D305" s="20">
        <v>8.0000000000000002E-3</v>
      </c>
      <c r="E305" s="20">
        <v>-3.5999999999999997E-2</v>
      </c>
      <c r="F305" s="17">
        <v>-6.2E-2</v>
      </c>
      <c r="G305" s="18">
        <v>-0.09</v>
      </c>
      <c r="H305" s="27">
        <v>302</v>
      </c>
    </row>
    <row r="306" spans="1:8" x14ac:dyDescent="0.2">
      <c r="A306" s="9" t="s">
        <v>604</v>
      </c>
      <c r="B306" s="8" t="s">
        <v>11</v>
      </c>
      <c r="C306" s="79">
        <v>0.46625</v>
      </c>
      <c r="D306" s="20">
        <v>0.11600000000000001</v>
      </c>
      <c r="E306" s="20">
        <v>-0.113</v>
      </c>
      <c r="F306" s="17">
        <v>-9.4E-2</v>
      </c>
      <c r="G306" s="18">
        <v>-9.0999999999999998E-2</v>
      </c>
      <c r="H306" s="27">
        <v>303</v>
      </c>
    </row>
    <row r="307" spans="1:8" x14ac:dyDescent="0.2">
      <c r="A307" s="9" t="s">
        <v>583</v>
      </c>
      <c r="B307" s="8" t="s">
        <v>234</v>
      </c>
      <c r="C307" s="79">
        <v>0.34283387622149836</v>
      </c>
      <c r="D307" s="20">
        <v>-9.7000000000000003E-2</v>
      </c>
      <c r="E307" s="20">
        <v>-0.16500000000000001</v>
      </c>
      <c r="F307" s="17">
        <v>0.17</v>
      </c>
      <c r="G307" s="18">
        <v>-9.1999999999999998E-2</v>
      </c>
      <c r="H307" s="27">
        <v>304</v>
      </c>
    </row>
    <row r="308" spans="1:8" x14ac:dyDescent="0.2">
      <c r="A308" s="9" t="s">
        <v>652</v>
      </c>
      <c r="B308" s="8" t="s">
        <v>196</v>
      </c>
      <c r="C308" s="79">
        <v>0.56741573033707871</v>
      </c>
      <c r="D308" s="20">
        <v>0.04</v>
      </c>
      <c r="E308" s="20">
        <v>-2.8000000000000001E-2</v>
      </c>
      <c r="F308" s="17">
        <v>-0.107</v>
      </c>
      <c r="G308" s="18">
        <v>-9.5000000000000001E-2</v>
      </c>
      <c r="H308" s="27">
        <v>305</v>
      </c>
    </row>
    <row r="309" spans="1:8" x14ac:dyDescent="0.2">
      <c r="A309" s="9" t="s">
        <v>690</v>
      </c>
      <c r="B309" s="8" t="s">
        <v>6</v>
      </c>
      <c r="C309" s="79">
        <v>0.31607795371498171</v>
      </c>
      <c r="D309" s="20">
        <v>3.7999999999999999E-2</v>
      </c>
      <c r="E309" s="20">
        <v>-1.4999999999999999E-2</v>
      </c>
      <c r="F309" s="17">
        <v>-0.11899999999999999</v>
      </c>
      <c r="G309" s="18">
        <v>-9.6000000000000002E-2</v>
      </c>
      <c r="H309" s="27">
        <v>306</v>
      </c>
    </row>
    <row r="310" spans="1:8" x14ac:dyDescent="0.2">
      <c r="A310" s="9" t="s">
        <v>629</v>
      </c>
      <c r="B310" s="8" t="s">
        <v>0</v>
      </c>
      <c r="C310" s="79">
        <v>0.37467362924281983</v>
      </c>
      <c r="D310" s="20">
        <v>6.6000000000000003E-2</v>
      </c>
      <c r="E310" s="20">
        <v>-0.04</v>
      </c>
      <c r="F310" s="17">
        <v>-0.124</v>
      </c>
      <c r="G310" s="18">
        <v>-9.8000000000000004E-2</v>
      </c>
      <c r="H310" s="27">
        <v>307</v>
      </c>
    </row>
    <row r="311" spans="1:8" x14ac:dyDescent="0.2">
      <c r="A311" s="9" t="s">
        <v>622</v>
      </c>
      <c r="B311" s="8" t="s">
        <v>112</v>
      </c>
      <c r="C311" s="79">
        <v>0.53982300884955747</v>
      </c>
      <c r="D311" s="20">
        <v>-8.5999999999999993E-2</v>
      </c>
      <c r="E311" s="20">
        <v>-5.7000000000000002E-2</v>
      </c>
      <c r="F311" s="17">
        <v>4.1000000000000002E-2</v>
      </c>
      <c r="G311" s="18">
        <v>-0.10199999999999998</v>
      </c>
      <c r="H311" s="27">
        <v>308</v>
      </c>
    </row>
    <row r="312" spans="1:8" x14ac:dyDescent="0.2">
      <c r="A312" s="9" t="s">
        <v>652</v>
      </c>
      <c r="B312" s="8" t="s">
        <v>463</v>
      </c>
      <c r="C312" s="79">
        <v>0.83170466883821936</v>
      </c>
      <c r="D312" s="18">
        <v>-0.17799999999999999</v>
      </c>
      <c r="E312" s="18">
        <v>0.121</v>
      </c>
      <c r="F312" s="17">
        <v>-4.7E-2</v>
      </c>
      <c r="G312" s="18">
        <v>-0.104</v>
      </c>
      <c r="H312" s="27">
        <v>309</v>
      </c>
    </row>
    <row r="313" spans="1:8" x14ac:dyDescent="0.2">
      <c r="A313" s="9" t="s">
        <v>862</v>
      </c>
      <c r="B313" s="8" t="s">
        <v>228</v>
      </c>
      <c r="C313" s="79">
        <v>0.11428571428571428</v>
      </c>
      <c r="D313" s="20">
        <v>6.8000000000000005E-2</v>
      </c>
      <c r="E313" s="18">
        <v>-0.30399999999999999</v>
      </c>
      <c r="F313" s="17">
        <v>0.13</v>
      </c>
      <c r="G313" s="18">
        <v>-0.10599999999999998</v>
      </c>
      <c r="H313" s="27">
        <v>310</v>
      </c>
    </row>
    <row r="314" spans="1:8" x14ac:dyDescent="0.2">
      <c r="A314" s="9" t="s">
        <v>582</v>
      </c>
      <c r="B314" s="8" t="s">
        <v>329</v>
      </c>
      <c r="C314" s="79">
        <v>0.29290853031860226</v>
      </c>
      <c r="D314" s="20">
        <v>-0.20200000000000001</v>
      </c>
      <c r="E314" s="20">
        <v>-4.5999999999999999E-2</v>
      </c>
      <c r="F314" s="17">
        <v>0.14099999999999999</v>
      </c>
      <c r="G314" s="18">
        <v>-0.10700000000000001</v>
      </c>
      <c r="H314" s="27">
        <v>311</v>
      </c>
    </row>
    <row r="315" spans="1:8" x14ac:dyDescent="0.2">
      <c r="A315" s="9" t="s">
        <v>583</v>
      </c>
      <c r="B315" s="8" t="s">
        <v>313</v>
      </c>
      <c r="C315" s="79">
        <v>0.11296296296296296</v>
      </c>
      <c r="D315" s="20">
        <v>4.2999999999999997E-2</v>
      </c>
      <c r="E315" s="20">
        <v>0.11899999999999999</v>
      </c>
      <c r="F315" s="17">
        <v>-0.26900000000000002</v>
      </c>
      <c r="G315" s="18">
        <v>-0.10700000000000004</v>
      </c>
      <c r="H315" s="27">
        <v>312</v>
      </c>
    </row>
    <row r="316" spans="1:8" x14ac:dyDescent="0.2">
      <c r="A316" s="9" t="s">
        <v>764</v>
      </c>
      <c r="B316" s="8" t="s">
        <v>121</v>
      </c>
      <c r="C316" s="79">
        <v>0.33004926108374383</v>
      </c>
      <c r="D316" s="20">
        <v>0.122</v>
      </c>
      <c r="E316" s="20">
        <v>-9.7000000000000003E-2</v>
      </c>
      <c r="F316" s="17">
        <v>-0.14099999999999999</v>
      </c>
      <c r="G316" s="18">
        <v>-0.11599999999999999</v>
      </c>
      <c r="H316" s="27">
        <v>313</v>
      </c>
    </row>
    <row r="317" spans="1:8" x14ac:dyDescent="0.2">
      <c r="A317" s="9" t="s">
        <v>718</v>
      </c>
      <c r="B317" s="8" t="s">
        <v>55</v>
      </c>
      <c r="C317" s="79">
        <v>0.61979166666666663</v>
      </c>
      <c r="D317" s="20">
        <v>0.192</v>
      </c>
      <c r="E317" s="20">
        <v>-0.19600000000000001</v>
      </c>
      <c r="F317" s="17">
        <v>-0.112</v>
      </c>
      <c r="G317" s="18">
        <v>-0.11600000000000001</v>
      </c>
      <c r="H317" s="27">
        <v>314</v>
      </c>
    </row>
    <row r="318" spans="1:8" x14ac:dyDescent="0.2">
      <c r="A318" s="9" t="s">
        <v>709</v>
      </c>
      <c r="B318" s="8" t="s">
        <v>95</v>
      </c>
      <c r="C318" s="79">
        <v>0.40860215053763443</v>
      </c>
      <c r="D318" s="18">
        <v>0.247</v>
      </c>
      <c r="E318" s="18">
        <v>-0.10199999999999999</v>
      </c>
      <c r="F318" s="17">
        <v>-0.26300000000000001</v>
      </c>
      <c r="G318" s="18">
        <v>-0.11799999999999999</v>
      </c>
      <c r="H318" s="27">
        <v>315</v>
      </c>
    </row>
    <row r="319" spans="1:8" x14ac:dyDescent="0.2">
      <c r="A319" s="9" t="s">
        <v>635</v>
      </c>
      <c r="B319" s="8" t="s">
        <v>44</v>
      </c>
      <c r="C319" s="79">
        <v>0.4532293986636971</v>
      </c>
      <c r="D319" s="20">
        <v>5.1999999999999998E-2</v>
      </c>
      <c r="E319" s="20">
        <v>-0.14899999999999999</v>
      </c>
      <c r="F319" s="17">
        <v>-3.6999999999999998E-2</v>
      </c>
      <c r="G319" s="18">
        <v>-0.13400000000000001</v>
      </c>
      <c r="H319" s="27">
        <v>316</v>
      </c>
    </row>
    <row r="320" spans="1:8" x14ac:dyDescent="0.2">
      <c r="A320" s="9" t="s">
        <v>777</v>
      </c>
      <c r="B320" s="8" t="s">
        <v>111</v>
      </c>
      <c r="C320" s="79">
        <v>0.59340659340659341</v>
      </c>
      <c r="D320" s="20">
        <v>-0.17499999999999999</v>
      </c>
      <c r="E320" s="20">
        <v>-5.1999999999999998E-2</v>
      </c>
      <c r="F320" s="17">
        <v>8.8999999999999996E-2</v>
      </c>
      <c r="G320" s="18">
        <v>-0.13799999999999998</v>
      </c>
      <c r="H320" s="27">
        <v>317</v>
      </c>
    </row>
    <row r="321" spans="1:8" x14ac:dyDescent="0.2">
      <c r="A321" s="9" t="s">
        <v>787</v>
      </c>
      <c r="B321" s="8" t="s">
        <v>218</v>
      </c>
      <c r="C321" s="79">
        <v>0.2851373182552504</v>
      </c>
      <c r="D321" s="20">
        <v>8.5000000000000006E-2</v>
      </c>
      <c r="E321" s="20">
        <v>7.3999999999999996E-2</v>
      </c>
      <c r="F321" s="17">
        <v>-0.29899999999999999</v>
      </c>
      <c r="G321" s="18">
        <v>-0.13999999999999999</v>
      </c>
      <c r="H321" s="27">
        <v>318</v>
      </c>
    </row>
    <row r="322" spans="1:8" x14ac:dyDescent="0.2">
      <c r="A322" s="9" t="s">
        <v>580</v>
      </c>
      <c r="B322" s="8" t="s">
        <v>63</v>
      </c>
      <c r="C322" s="79">
        <v>0.40264423076923078</v>
      </c>
      <c r="D322" s="20">
        <v>5.0000000000000001E-3</v>
      </c>
      <c r="E322" s="20">
        <v>-0.13400000000000001</v>
      </c>
      <c r="F322" s="17">
        <v>-1.2E-2</v>
      </c>
      <c r="G322" s="18">
        <v>-0.14100000000000001</v>
      </c>
      <c r="H322" s="27">
        <v>319</v>
      </c>
    </row>
    <row r="323" spans="1:8" x14ac:dyDescent="0.2">
      <c r="A323" s="9" t="s">
        <v>862</v>
      </c>
      <c r="B323" s="8" t="s">
        <v>3</v>
      </c>
      <c r="C323" s="79">
        <v>0.94214876033057848</v>
      </c>
      <c r="D323" s="20">
        <v>-0.36399999999999999</v>
      </c>
      <c r="E323" s="20">
        <v>3.5999999999999997E-2</v>
      </c>
      <c r="F323" s="17">
        <v>0.187</v>
      </c>
      <c r="G323" s="18">
        <v>-0.14100000000000001</v>
      </c>
      <c r="H323" s="27">
        <v>319</v>
      </c>
    </row>
    <row r="324" spans="1:8" x14ac:dyDescent="0.2">
      <c r="A324" s="9" t="s">
        <v>635</v>
      </c>
      <c r="B324" s="8" t="s">
        <v>4</v>
      </c>
      <c r="C324" s="79">
        <v>0.18853893263342084</v>
      </c>
      <c r="D324" s="20">
        <v>4.7E-2</v>
      </c>
      <c r="E324" s="20">
        <v>-0.17899999999999999</v>
      </c>
      <c r="F324" s="17">
        <v>-0.01</v>
      </c>
      <c r="G324" s="18">
        <v>-0.14200000000000002</v>
      </c>
      <c r="H324" s="27">
        <v>321</v>
      </c>
    </row>
    <row r="325" spans="1:8" x14ac:dyDescent="0.2">
      <c r="A325" s="9" t="s">
        <v>626</v>
      </c>
      <c r="B325" s="8" t="s">
        <v>285</v>
      </c>
      <c r="C325" s="79">
        <v>0.55077336919973097</v>
      </c>
      <c r="D325" s="20">
        <v>0.109</v>
      </c>
      <c r="E325" s="20">
        <v>-0.15</v>
      </c>
      <c r="F325" s="17">
        <v>-0.104</v>
      </c>
      <c r="G325" s="18">
        <v>-0.14499999999999999</v>
      </c>
      <c r="H325" s="27">
        <v>322</v>
      </c>
    </row>
    <row r="326" spans="1:8" x14ac:dyDescent="0.2">
      <c r="A326" s="9" t="s">
        <v>597</v>
      </c>
      <c r="B326" s="8" t="s">
        <v>327</v>
      </c>
      <c r="C326" s="79">
        <v>0.18126684636118598</v>
      </c>
      <c r="D326" s="20">
        <v>-0.13200000000000001</v>
      </c>
      <c r="E326" s="20">
        <v>-0.109</v>
      </c>
      <c r="F326" s="17">
        <v>9.5000000000000001E-2</v>
      </c>
      <c r="G326" s="18">
        <v>-0.14599999999999999</v>
      </c>
      <c r="H326" s="27">
        <v>323</v>
      </c>
    </row>
    <row r="327" spans="1:8" x14ac:dyDescent="0.2">
      <c r="A327" s="9" t="s">
        <v>799</v>
      </c>
      <c r="B327" s="8" t="s">
        <v>360</v>
      </c>
      <c r="C327" s="79">
        <v>0.54736842105263162</v>
      </c>
      <c r="D327" s="20">
        <v>3.6999999999999998E-2</v>
      </c>
      <c r="E327" s="20">
        <v>-4.0000000000000001E-3</v>
      </c>
      <c r="F327" s="17">
        <v>-0.18099999999999999</v>
      </c>
      <c r="G327" s="18">
        <v>-0.14799999999999999</v>
      </c>
      <c r="H327" s="27">
        <v>324</v>
      </c>
    </row>
    <row r="328" spans="1:8" x14ac:dyDescent="0.2">
      <c r="A328" s="9" t="s">
        <v>721</v>
      </c>
      <c r="B328" s="8" t="s">
        <v>93</v>
      </c>
      <c r="C328" s="79">
        <v>0.73092369477911645</v>
      </c>
      <c r="D328" s="20">
        <v>-0.14099999999999999</v>
      </c>
      <c r="E328" s="20">
        <v>-2.1999999999999999E-2</v>
      </c>
      <c r="F328" s="17">
        <v>1.2999999999999999E-2</v>
      </c>
      <c r="G328" s="18">
        <v>-0.14999999999999997</v>
      </c>
      <c r="H328" s="27">
        <v>325</v>
      </c>
    </row>
    <row r="329" spans="1:8" x14ac:dyDescent="0.2">
      <c r="A329" s="9" t="s">
        <v>663</v>
      </c>
      <c r="B329" s="8" t="s">
        <v>358</v>
      </c>
      <c r="C329" s="79">
        <v>0.62773722627737227</v>
      </c>
      <c r="D329" s="20">
        <v>-0.184</v>
      </c>
      <c r="E329" s="20">
        <v>-0.20899999999999999</v>
      </c>
      <c r="F329" s="17">
        <v>0.24199999999999999</v>
      </c>
      <c r="G329" s="18">
        <v>-0.15100000000000002</v>
      </c>
      <c r="H329" s="27">
        <v>326</v>
      </c>
    </row>
    <row r="330" spans="1:8" x14ac:dyDescent="0.2">
      <c r="A330" s="9" t="s">
        <v>661</v>
      </c>
      <c r="B330" s="8" t="s">
        <v>82</v>
      </c>
      <c r="C330" s="79">
        <v>0.41106719367588934</v>
      </c>
      <c r="D330" s="20">
        <v>-5.3999999999999999E-2</v>
      </c>
      <c r="E330" s="20">
        <v>-9.9000000000000005E-2</v>
      </c>
      <c r="F330" s="17">
        <v>-1E-3</v>
      </c>
      <c r="G330" s="18">
        <v>-0.154</v>
      </c>
      <c r="H330" s="27">
        <v>327</v>
      </c>
    </row>
    <row r="331" spans="1:8" x14ac:dyDescent="0.2">
      <c r="A331" s="9" t="s">
        <v>672</v>
      </c>
      <c r="B331" s="8" t="s">
        <v>470</v>
      </c>
      <c r="C331" s="79">
        <v>0.23557365919891379</v>
      </c>
      <c r="D331" s="20">
        <v>0.02</v>
      </c>
      <c r="E331" s="20">
        <v>-8.5000000000000006E-2</v>
      </c>
      <c r="F331" s="17">
        <v>-9.2999999999999999E-2</v>
      </c>
      <c r="G331" s="18">
        <v>-0.158</v>
      </c>
      <c r="H331" s="27">
        <v>328</v>
      </c>
    </row>
    <row r="332" spans="1:8" x14ac:dyDescent="0.2">
      <c r="A332" s="9" t="s">
        <v>774</v>
      </c>
      <c r="B332" s="8" t="s">
        <v>188</v>
      </c>
      <c r="C332" s="70">
        <v>0.71993670886075944</v>
      </c>
      <c r="D332" s="20">
        <v>-9.1999999999999998E-2</v>
      </c>
      <c r="E332" s="20">
        <v>-0.126</v>
      </c>
      <c r="F332" s="17">
        <v>5.8999999999999997E-2</v>
      </c>
      <c r="G332" s="18">
        <v>-0.159</v>
      </c>
      <c r="H332" s="27">
        <v>329</v>
      </c>
    </row>
    <row r="333" spans="1:8" x14ac:dyDescent="0.2">
      <c r="A333" s="9" t="s">
        <v>620</v>
      </c>
      <c r="B333" s="8" t="s">
        <v>452</v>
      </c>
      <c r="C333" s="79">
        <v>0.44285714285714284</v>
      </c>
      <c r="D333" s="20">
        <v>-0.03</v>
      </c>
      <c r="E333" s="20">
        <v>-0.20699999999999999</v>
      </c>
      <c r="F333" s="17">
        <v>7.3999999999999996E-2</v>
      </c>
      <c r="G333" s="18">
        <v>-0.16299999999999998</v>
      </c>
      <c r="H333" s="27">
        <v>330</v>
      </c>
    </row>
    <row r="334" spans="1:8" x14ac:dyDescent="0.2">
      <c r="A334" s="9" t="s">
        <v>667</v>
      </c>
      <c r="B334" s="8" t="s">
        <v>217</v>
      </c>
      <c r="C334" s="79">
        <v>0.50717703349282295</v>
      </c>
      <c r="D334" s="20">
        <v>-2.9000000000000001E-2</v>
      </c>
      <c r="E334" s="20">
        <v>-0.14399999999999999</v>
      </c>
      <c r="F334" s="17">
        <v>8.0000000000000002E-3</v>
      </c>
      <c r="G334" s="18">
        <v>-0.16499999999999998</v>
      </c>
      <c r="H334" s="27">
        <v>331</v>
      </c>
    </row>
    <row r="335" spans="1:8" x14ac:dyDescent="0.2">
      <c r="A335" s="9" t="s">
        <v>601</v>
      </c>
      <c r="B335" s="8" t="s">
        <v>192</v>
      </c>
      <c r="C335" s="79">
        <v>0.44182509505703421</v>
      </c>
      <c r="D335" s="20">
        <v>-0.03</v>
      </c>
      <c r="E335" s="20">
        <v>-3.5000000000000003E-2</v>
      </c>
      <c r="F335" s="17">
        <v>-0.10199999999999999</v>
      </c>
      <c r="G335" s="18">
        <v>-0.16699999999999998</v>
      </c>
      <c r="H335" s="27">
        <v>332</v>
      </c>
    </row>
    <row r="336" spans="1:8" x14ac:dyDescent="0.2">
      <c r="A336" s="9" t="s">
        <v>634</v>
      </c>
      <c r="B336" s="8" t="s">
        <v>100</v>
      </c>
      <c r="C336" s="79">
        <v>0.50628140703517588</v>
      </c>
      <c r="D336" s="20">
        <v>5.8999999999999997E-2</v>
      </c>
      <c r="E336" s="20">
        <v>-1.2999999999999999E-2</v>
      </c>
      <c r="F336" s="17">
        <v>-0.224</v>
      </c>
      <c r="G336" s="18">
        <v>-0.17799999999999999</v>
      </c>
      <c r="H336" s="27">
        <v>333</v>
      </c>
    </row>
    <row r="337" spans="1:8" x14ac:dyDescent="0.2">
      <c r="A337" s="9" t="s">
        <v>802</v>
      </c>
      <c r="B337" s="8" t="s">
        <v>309</v>
      </c>
      <c r="C337" s="79">
        <v>0.28842975206611571</v>
      </c>
      <c r="D337" s="18">
        <v>3.5000000000000003E-2</v>
      </c>
      <c r="E337" s="18">
        <v>-9.6000000000000002E-2</v>
      </c>
      <c r="F337" s="17">
        <v>-0.11700000000000001</v>
      </c>
      <c r="G337" s="18">
        <v>-0.17799999999999999</v>
      </c>
      <c r="H337" s="27">
        <v>333</v>
      </c>
    </row>
    <row r="338" spans="1:8" x14ac:dyDescent="0.2">
      <c r="A338" s="9" t="s">
        <v>588</v>
      </c>
      <c r="B338" s="8" t="s">
        <v>283</v>
      </c>
      <c r="C338" s="79">
        <v>0.61041141897565077</v>
      </c>
      <c r="D338" s="20">
        <v>-0.113</v>
      </c>
      <c r="E338" s="20">
        <v>-0.14399999999999999</v>
      </c>
      <c r="F338" s="17">
        <v>7.6999999999999999E-2</v>
      </c>
      <c r="G338" s="18">
        <v>-0.18</v>
      </c>
      <c r="H338" s="27">
        <v>335</v>
      </c>
    </row>
    <row r="339" spans="1:8" x14ac:dyDescent="0.2">
      <c r="A339" s="9" t="s">
        <v>610</v>
      </c>
      <c r="B339" s="8" t="s">
        <v>291</v>
      </c>
      <c r="C339" s="79">
        <v>0.81751824817518248</v>
      </c>
      <c r="D339" s="20">
        <v>-0.1</v>
      </c>
      <c r="E339" s="20">
        <v>-3.0000000000000001E-3</v>
      </c>
      <c r="F339" s="17">
        <v>-7.6999999999999999E-2</v>
      </c>
      <c r="G339" s="18">
        <v>-0.18</v>
      </c>
      <c r="H339" s="27">
        <v>335</v>
      </c>
    </row>
    <row r="340" spans="1:8" x14ac:dyDescent="0.2">
      <c r="A340" s="9" t="s">
        <v>792</v>
      </c>
      <c r="B340" s="8" t="s">
        <v>173</v>
      </c>
      <c r="C340" s="79">
        <v>0.88110749185667747</v>
      </c>
      <c r="D340" s="20">
        <v>-0.254</v>
      </c>
      <c r="E340" s="20">
        <v>7.1999999999999995E-2</v>
      </c>
      <c r="F340" s="17"/>
      <c r="G340" s="18">
        <v>-0.182</v>
      </c>
      <c r="H340" s="27">
        <v>337</v>
      </c>
    </row>
    <row r="341" spans="1:8" x14ac:dyDescent="0.2">
      <c r="A341" s="9" t="s">
        <v>580</v>
      </c>
      <c r="B341" s="8" t="s">
        <v>246</v>
      </c>
      <c r="C341" s="79">
        <v>0.69377990430622005</v>
      </c>
      <c r="D341" s="18">
        <v>-0.183</v>
      </c>
      <c r="E341" s="18"/>
      <c r="F341" s="17"/>
      <c r="G341" s="18">
        <v>-0.183</v>
      </c>
      <c r="H341" s="27">
        <v>338</v>
      </c>
    </row>
    <row r="342" spans="1:8" x14ac:dyDescent="0.2">
      <c r="A342" s="9" t="s">
        <v>731</v>
      </c>
      <c r="B342" s="8" t="s">
        <v>495</v>
      </c>
      <c r="C342" s="79">
        <v>0.62</v>
      </c>
      <c r="D342" s="20">
        <v>-3.1E-2</v>
      </c>
      <c r="E342" s="20">
        <v>-7.8E-2</v>
      </c>
      <c r="F342" s="17">
        <v>-7.5999999999999998E-2</v>
      </c>
      <c r="G342" s="18">
        <v>-0.185</v>
      </c>
      <c r="H342" s="27">
        <v>339</v>
      </c>
    </row>
    <row r="343" spans="1:8" x14ac:dyDescent="0.2">
      <c r="A343" s="9" t="s">
        <v>770</v>
      </c>
      <c r="B343" s="8" t="s">
        <v>248</v>
      </c>
      <c r="C343" s="79">
        <v>0.48979591836734693</v>
      </c>
      <c r="D343" s="20">
        <v>0.221</v>
      </c>
      <c r="E343" s="20">
        <v>-0.24299999999999999</v>
      </c>
      <c r="F343" s="17">
        <v>-0.16300000000000001</v>
      </c>
      <c r="G343" s="18">
        <v>-0.185</v>
      </c>
      <c r="H343" s="27">
        <v>339</v>
      </c>
    </row>
    <row r="344" spans="1:8" x14ac:dyDescent="0.2">
      <c r="A344" s="9" t="s">
        <v>677</v>
      </c>
      <c r="B344" s="8" t="s">
        <v>182</v>
      </c>
      <c r="C344" s="79">
        <v>0.65277777777777779</v>
      </c>
      <c r="D344" s="20">
        <v>0.16600000000000001</v>
      </c>
      <c r="E344" s="20">
        <v>-0.155</v>
      </c>
      <c r="F344" s="17">
        <v>-0.19900000000000001</v>
      </c>
      <c r="G344" s="18">
        <v>-0.188</v>
      </c>
      <c r="H344" s="27">
        <v>341</v>
      </c>
    </row>
    <row r="345" spans="1:8" x14ac:dyDescent="0.2">
      <c r="A345" s="9" t="s">
        <v>675</v>
      </c>
      <c r="B345" s="8" t="s">
        <v>355</v>
      </c>
      <c r="C345" s="79">
        <v>0.73584905660377353</v>
      </c>
      <c r="D345" s="20">
        <v>1E-3</v>
      </c>
      <c r="E345" s="20"/>
      <c r="F345" s="17">
        <v>-0.193</v>
      </c>
      <c r="G345" s="18">
        <v>-0.192</v>
      </c>
      <c r="H345" s="27">
        <v>342</v>
      </c>
    </row>
    <row r="346" spans="1:8" x14ac:dyDescent="0.2">
      <c r="A346" s="9" t="s">
        <v>637</v>
      </c>
      <c r="B346" s="8" t="s">
        <v>331</v>
      </c>
      <c r="C346" s="79">
        <v>0.66166353971232017</v>
      </c>
      <c r="D346" s="20">
        <v>1.6E-2</v>
      </c>
      <c r="E346" s="20">
        <v>2.4E-2</v>
      </c>
      <c r="F346" s="17">
        <v>-0.23400000000000001</v>
      </c>
      <c r="G346" s="18">
        <v>-0.19400000000000001</v>
      </c>
      <c r="H346" s="27">
        <v>343</v>
      </c>
    </row>
    <row r="347" spans="1:8" x14ac:dyDescent="0.2">
      <c r="A347" s="9" t="s">
        <v>659</v>
      </c>
      <c r="B347" s="8" t="s">
        <v>29</v>
      </c>
      <c r="C347" s="79">
        <v>0.51057014734144779</v>
      </c>
      <c r="D347" s="20">
        <v>2.1000000000000001E-2</v>
      </c>
      <c r="E347" s="20">
        <v>-0.40799999999999997</v>
      </c>
      <c r="F347" s="17">
        <v>0.192</v>
      </c>
      <c r="G347" s="18">
        <v>-0.19499999999999995</v>
      </c>
      <c r="H347" s="27">
        <v>344</v>
      </c>
    </row>
    <row r="348" spans="1:8" x14ac:dyDescent="0.2">
      <c r="A348" s="9" t="s">
        <v>709</v>
      </c>
      <c r="B348" s="8" t="s">
        <v>489</v>
      </c>
      <c r="C348" s="79">
        <v>0.14682294879703886</v>
      </c>
      <c r="D348" s="20">
        <v>-3.6999999999999998E-2</v>
      </c>
      <c r="E348" s="20">
        <v>0.03</v>
      </c>
      <c r="F348" s="17">
        <v>-0.192</v>
      </c>
      <c r="G348" s="18">
        <v>-0.19900000000000001</v>
      </c>
      <c r="H348" s="27">
        <v>345</v>
      </c>
    </row>
    <row r="349" spans="1:8" x14ac:dyDescent="0.2">
      <c r="A349" s="9" t="s">
        <v>575</v>
      </c>
      <c r="B349" s="8" t="s">
        <v>42</v>
      </c>
      <c r="C349" s="79">
        <v>0.8214285714285714</v>
      </c>
      <c r="D349" s="20">
        <v>-0.2</v>
      </c>
      <c r="E349" s="20"/>
      <c r="F349" s="17"/>
      <c r="G349" s="18">
        <v>-0.2</v>
      </c>
      <c r="H349" s="27">
        <v>346</v>
      </c>
    </row>
    <row r="350" spans="1:8" x14ac:dyDescent="0.2">
      <c r="A350" s="9" t="s">
        <v>658</v>
      </c>
      <c r="B350" s="8" t="s">
        <v>465</v>
      </c>
      <c r="C350" s="79">
        <v>0.33006535947712418</v>
      </c>
      <c r="D350" s="20">
        <v>-3.0000000000000001E-3</v>
      </c>
      <c r="E350" s="20">
        <v>-7.5999999999999998E-2</v>
      </c>
      <c r="F350" s="17">
        <v>-0.128</v>
      </c>
      <c r="G350" s="18">
        <v>-0.20700000000000002</v>
      </c>
      <c r="H350" s="27">
        <v>347</v>
      </c>
    </row>
    <row r="351" spans="1:8" x14ac:dyDescent="0.2">
      <c r="A351" s="9" t="s">
        <v>637</v>
      </c>
      <c r="B351" s="8" t="s">
        <v>457</v>
      </c>
      <c r="C351" s="79">
        <v>0.67874015748031491</v>
      </c>
      <c r="D351" s="20">
        <v>-0.36</v>
      </c>
      <c r="E351" s="20">
        <v>6.3E-2</v>
      </c>
      <c r="F351" s="17">
        <v>8.8999999999999996E-2</v>
      </c>
      <c r="G351" s="18">
        <v>-0.20799999999999999</v>
      </c>
      <c r="H351" s="27">
        <v>348</v>
      </c>
    </row>
    <row r="352" spans="1:8" x14ac:dyDescent="0.2">
      <c r="A352" s="9" t="s">
        <v>766</v>
      </c>
      <c r="B352" s="8" t="s">
        <v>511</v>
      </c>
      <c r="C352" s="79">
        <v>0.82222222222222219</v>
      </c>
      <c r="D352" s="20">
        <v>-0.21199999999999999</v>
      </c>
      <c r="E352" s="20"/>
      <c r="F352" s="17"/>
      <c r="G352" s="18">
        <v>-0.21199999999999999</v>
      </c>
      <c r="H352" s="27">
        <v>349</v>
      </c>
    </row>
    <row r="353" spans="1:8" x14ac:dyDescent="0.2">
      <c r="A353" s="9" t="s">
        <v>796</v>
      </c>
      <c r="B353" s="8" t="s">
        <v>128</v>
      </c>
      <c r="C353" s="79">
        <v>0.36224976167778838</v>
      </c>
      <c r="D353" s="20">
        <v>4.1000000000000002E-2</v>
      </c>
      <c r="E353" s="20">
        <v>-1.6E-2</v>
      </c>
      <c r="F353" s="17">
        <v>-0.23699999999999999</v>
      </c>
      <c r="G353" s="18">
        <v>-0.21199999999999999</v>
      </c>
      <c r="H353" s="27">
        <v>349</v>
      </c>
    </row>
    <row r="354" spans="1:8" x14ac:dyDescent="0.2">
      <c r="A354" s="9" t="s">
        <v>601</v>
      </c>
      <c r="B354" s="8" t="s">
        <v>200</v>
      </c>
      <c r="C354" s="79">
        <v>0.66666666666666663</v>
      </c>
      <c r="D354" s="18">
        <v>0.13600000000000001</v>
      </c>
      <c r="E354" s="18">
        <v>-0.03</v>
      </c>
      <c r="F354" s="17">
        <v>-0.32100000000000001</v>
      </c>
      <c r="G354" s="18">
        <v>-0.215</v>
      </c>
      <c r="H354" s="27">
        <v>351</v>
      </c>
    </row>
    <row r="355" spans="1:8" x14ac:dyDescent="0.2">
      <c r="A355" s="9" t="s">
        <v>789</v>
      </c>
      <c r="B355" s="8" t="s">
        <v>306</v>
      </c>
      <c r="C355" s="79">
        <v>0.72137404580152675</v>
      </c>
      <c r="D355" s="20">
        <v>-0.249</v>
      </c>
      <c r="E355" s="20">
        <v>1.9E-2</v>
      </c>
      <c r="F355" s="17">
        <v>3.0000000000000001E-3</v>
      </c>
      <c r="G355" s="18">
        <v>-0.22700000000000001</v>
      </c>
      <c r="H355" s="27">
        <v>352</v>
      </c>
    </row>
    <row r="356" spans="1:8" x14ac:dyDescent="0.2">
      <c r="A356" s="9" t="s">
        <v>588</v>
      </c>
      <c r="B356" s="8" t="s">
        <v>385</v>
      </c>
      <c r="C356" s="79">
        <v>0.69230769230769229</v>
      </c>
      <c r="D356" s="18">
        <v>-0.40300000000000002</v>
      </c>
      <c r="E356" s="18"/>
      <c r="F356" s="17">
        <v>0.17499999999999999</v>
      </c>
      <c r="G356" s="18">
        <v>-0.22800000000000004</v>
      </c>
      <c r="H356" s="27">
        <v>353</v>
      </c>
    </row>
    <row r="357" spans="1:8" x14ac:dyDescent="0.2">
      <c r="A357" s="9" t="s">
        <v>840</v>
      </c>
      <c r="B357" s="8" t="s">
        <v>308</v>
      </c>
      <c r="C357" s="79">
        <v>0.49074074074074076</v>
      </c>
      <c r="D357" s="20">
        <v>-0.45700000000000002</v>
      </c>
      <c r="E357" s="20">
        <v>-8.5999999999999993E-2</v>
      </c>
      <c r="F357" s="17">
        <v>0.314</v>
      </c>
      <c r="G357" s="18">
        <v>-0.22900000000000004</v>
      </c>
      <c r="H357" s="27">
        <v>354</v>
      </c>
    </row>
    <row r="358" spans="1:8" x14ac:dyDescent="0.2">
      <c r="A358" s="9" t="s">
        <v>661</v>
      </c>
      <c r="B358" s="8" t="s">
        <v>342</v>
      </c>
      <c r="C358" s="79">
        <v>0.7348291687914329</v>
      </c>
      <c r="D358" s="20">
        <v>-3.2000000000000001E-2</v>
      </c>
      <c r="E358" s="20">
        <v>-4.8000000000000001E-2</v>
      </c>
      <c r="F358" s="17">
        <v>-0.15</v>
      </c>
      <c r="G358" s="18">
        <v>-0.22999999999999998</v>
      </c>
      <c r="H358" s="27">
        <v>355</v>
      </c>
    </row>
    <row r="359" spans="1:8" x14ac:dyDescent="0.2">
      <c r="A359" s="9" t="s">
        <v>765</v>
      </c>
      <c r="B359" s="8" t="s">
        <v>510</v>
      </c>
      <c r="C359" s="79">
        <v>0.54545454545454541</v>
      </c>
      <c r="D359" s="20">
        <v>0.03</v>
      </c>
      <c r="E359" s="20"/>
      <c r="F359" s="17">
        <v>-0.26200000000000001</v>
      </c>
      <c r="G359" s="18">
        <v>-0.23200000000000001</v>
      </c>
      <c r="H359" s="27">
        <v>356</v>
      </c>
    </row>
    <row r="360" spans="1:8" x14ac:dyDescent="0.2">
      <c r="A360" s="9" t="s">
        <v>709</v>
      </c>
      <c r="B360" s="8" t="s">
        <v>322</v>
      </c>
      <c r="C360" s="79">
        <v>0.18577348066298344</v>
      </c>
      <c r="D360" s="20">
        <v>0.14599999999999999</v>
      </c>
      <c r="E360" s="20">
        <v>4.8000000000000001E-2</v>
      </c>
      <c r="F360" s="17">
        <v>-0.42699999999999999</v>
      </c>
      <c r="G360" s="18">
        <v>-0.23299999999999998</v>
      </c>
      <c r="H360" s="27">
        <v>357</v>
      </c>
    </row>
    <row r="361" spans="1:8" x14ac:dyDescent="0.2">
      <c r="A361" s="9" t="s">
        <v>660</v>
      </c>
      <c r="B361" s="8" t="s">
        <v>141</v>
      </c>
      <c r="C361" s="79">
        <v>0.64532019704433496</v>
      </c>
      <c r="D361" s="20">
        <v>7.8E-2</v>
      </c>
      <c r="E361" s="20"/>
      <c r="F361" s="17">
        <v>-0.31900000000000001</v>
      </c>
      <c r="G361" s="18">
        <v>-0.24099999999999999</v>
      </c>
      <c r="H361" s="27">
        <v>358</v>
      </c>
    </row>
    <row r="362" spans="1:8" x14ac:dyDescent="0.2">
      <c r="A362" s="9" t="s">
        <v>660</v>
      </c>
      <c r="B362" s="8" t="s">
        <v>84</v>
      </c>
      <c r="C362" s="79">
        <v>0.4938488576449912</v>
      </c>
      <c r="D362" s="20">
        <v>0.188</v>
      </c>
      <c r="E362" s="20">
        <v>-0.10100000000000001</v>
      </c>
      <c r="F362" s="17">
        <v>-0.33800000000000002</v>
      </c>
      <c r="G362" s="18">
        <v>-0.251</v>
      </c>
      <c r="H362" s="27">
        <v>359</v>
      </c>
    </row>
    <row r="363" spans="1:8" x14ac:dyDescent="0.2">
      <c r="A363" s="9" t="s">
        <v>728</v>
      </c>
      <c r="B363" s="8" t="s">
        <v>243</v>
      </c>
      <c r="C363" s="79">
        <v>0.2582191780821918</v>
      </c>
      <c r="D363" s="20">
        <v>-3.2000000000000001E-2</v>
      </c>
      <c r="E363" s="20">
        <v>-7.3999999999999996E-2</v>
      </c>
      <c r="F363" s="17">
        <v>-0.14599999999999999</v>
      </c>
      <c r="G363" s="18">
        <v>-0.252</v>
      </c>
      <c r="H363" s="27">
        <v>360</v>
      </c>
    </row>
    <row r="364" spans="1:8" x14ac:dyDescent="0.2">
      <c r="A364" s="9" t="s">
        <v>740</v>
      </c>
      <c r="B364" s="8" t="s">
        <v>324</v>
      </c>
      <c r="C364" s="79">
        <v>0.63035019455252916</v>
      </c>
      <c r="D364" s="20">
        <v>-0.158</v>
      </c>
      <c r="E364" s="20">
        <v>1.4999999999999999E-2</v>
      </c>
      <c r="F364" s="17">
        <v>-0.12</v>
      </c>
      <c r="G364" s="18">
        <v>-0.26300000000000001</v>
      </c>
      <c r="H364" s="27">
        <v>361</v>
      </c>
    </row>
    <row r="365" spans="1:8" x14ac:dyDescent="0.2">
      <c r="A365" s="9" t="s">
        <v>725</v>
      </c>
      <c r="B365" s="8" t="s">
        <v>494</v>
      </c>
      <c r="C365" s="79">
        <v>0.62695035460992909</v>
      </c>
      <c r="D365" s="20">
        <v>-3.9E-2</v>
      </c>
      <c r="E365" s="20">
        <v>-7.1999999999999995E-2</v>
      </c>
      <c r="F365" s="17">
        <v>-0.159</v>
      </c>
      <c r="G365" s="18">
        <v>-0.27</v>
      </c>
      <c r="H365" s="27">
        <v>362</v>
      </c>
    </row>
    <row r="366" spans="1:8" x14ac:dyDescent="0.2">
      <c r="A366" s="9" t="s">
        <v>593</v>
      </c>
      <c r="B366" s="8" t="s">
        <v>167</v>
      </c>
      <c r="C366" s="79">
        <v>0.77222222222222225</v>
      </c>
      <c r="D366" s="20">
        <v>-0.13600000000000001</v>
      </c>
      <c r="E366" s="20">
        <v>-9.0999999999999998E-2</v>
      </c>
      <c r="F366" s="17">
        <v>-4.5999999999999999E-2</v>
      </c>
      <c r="G366" s="18">
        <v>-0.27300000000000002</v>
      </c>
      <c r="H366" s="27">
        <v>363</v>
      </c>
    </row>
    <row r="367" spans="1:8" x14ac:dyDescent="0.2">
      <c r="A367" s="9" t="s">
        <v>790</v>
      </c>
      <c r="B367" s="8" t="s">
        <v>377</v>
      </c>
      <c r="C367" s="79">
        <v>0.53846153846153844</v>
      </c>
      <c r="D367" s="20">
        <v>2.4E-2</v>
      </c>
      <c r="E367" s="20">
        <v>-0.29199999999999998</v>
      </c>
      <c r="F367" s="17">
        <v>-6.0000000000000001E-3</v>
      </c>
      <c r="G367" s="18">
        <v>-0.27399999999999997</v>
      </c>
      <c r="H367" s="27">
        <v>364</v>
      </c>
    </row>
    <row r="368" spans="1:8" x14ac:dyDescent="0.2">
      <c r="A368" s="9" t="s">
        <v>771</v>
      </c>
      <c r="B368" s="8" t="s">
        <v>221</v>
      </c>
      <c r="C368" s="79">
        <v>0.47801147227533458</v>
      </c>
      <c r="D368" s="20">
        <v>9.6000000000000002E-2</v>
      </c>
      <c r="E368" s="20">
        <v>-0.217</v>
      </c>
      <c r="F368" s="17">
        <v>-0.154</v>
      </c>
      <c r="G368" s="18">
        <v>-0.27500000000000002</v>
      </c>
      <c r="H368" s="27">
        <v>365</v>
      </c>
    </row>
    <row r="369" spans="1:8" x14ac:dyDescent="0.2">
      <c r="A369" s="9" t="s">
        <v>848</v>
      </c>
      <c r="B369" s="8" t="s">
        <v>235</v>
      </c>
      <c r="C369" s="79">
        <v>0.73796791443850263</v>
      </c>
      <c r="D369" s="18">
        <v>-1.7999999999999999E-2</v>
      </c>
      <c r="E369" s="18"/>
      <c r="F369" s="17">
        <v>-0.26</v>
      </c>
      <c r="G369" s="18">
        <v>-0.27800000000000002</v>
      </c>
      <c r="H369" s="27">
        <v>366</v>
      </c>
    </row>
    <row r="370" spans="1:8" x14ac:dyDescent="0.2">
      <c r="A370" s="9" t="s">
        <v>647</v>
      </c>
      <c r="B370" s="8" t="s">
        <v>83</v>
      </c>
      <c r="C370" s="79">
        <v>0.82168925964546402</v>
      </c>
      <c r="D370" s="18">
        <v>-7.0000000000000007E-2</v>
      </c>
      <c r="E370" s="18">
        <v>-2.5999999999999999E-2</v>
      </c>
      <c r="F370" s="17">
        <v>-0.185</v>
      </c>
      <c r="G370" s="18">
        <v>-0.28100000000000003</v>
      </c>
      <c r="H370" s="27">
        <v>367</v>
      </c>
    </row>
    <row r="371" spans="1:8" x14ac:dyDescent="0.2">
      <c r="A371" s="9" t="s">
        <v>662</v>
      </c>
      <c r="B371" s="8" t="s">
        <v>161</v>
      </c>
      <c r="C371" s="79">
        <v>0.5617021276595745</v>
      </c>
      <c r="D371" s="20">
        <v>-0.13400000000000001</v>
      </c>
      <c r="E371" s="20">
        <v>-0.218</v>
      </c>
      <c r="F371" s="17">
        <v>6.8000000000000005E-2</v>
      </c>
      <c r="G371" s="18">
        <v>-0.28399999999999997</v>
      </c>
      <c r="H371" s="27">
        <v>368</v>
      </c>
    </row>
    <row r="372" spans="1:8" x14ac:dyDescent="0.2">
      <c r="A372" s="9" t="s">
        <v>756</v>
      </c>
      <c r="B372" s="8" t="s">
        <v>183</v>
      </c>
      <c r="C372" s="79">
        <v>0.39537444933920707</v>
      </c>
      <c r="D372" s="20">
        <v>7.2999999999999995E-2</v>
      </c>
      <c r="E372" s="20">
        <v>-0.10299999999999999</v>
      </c>
      <c r="F372" s="17">
        <v>-0.25700000000000001</v>
      </c>
      <c r="G372" s="18">
        <v>-0.28700000000000003</v>
      </c>
      <c r="H372" s="27">
        <v>369</v>
      </c>
    </row>
    <row r="373" spans="1:8" x14ac:dyDescent="0.2">
      <c r="A373" s="9" t="s">
        <v>764</v>
      </c>
      <c r="B373" s="8" t="s">
        <v>386</v>
      </c>
      <c r="C373" s="79">
        <v>0.62352941176470589</v>
      </c>
      <c r="D373" s="20"/>
      <c r="E373" s="20"/>
      <c r="F373" s="17">
        <v>-0.29099999999999998</v>
      </c>
      <c r="G373" s="18">
        <v>-0.29099999999999998</v>
      </c>
      <c r="H373" s="27">
        <v>370</v>
      </c>
    </row>
    <row r="374" spans="1:8" x14ac:dyDescent="0.2">
      <c r="A374" s="9" t="s">
        <v>813</v>
      </c>
      <c r="B374" s="8" t="s">
        <v>238</v>
      </c>
      <c r="C374" s="79">
        <v>0.51535087719298245</v>
      </c>
      <c r="D374" s="20">
        <v>-4.2999999999999997E-2</v>
      </c>
      <c r="E374" s="20">
        <v>-0.40400000000000003</v>
      </c>
      <c r="F374" s="17">
        <v>0.155</v>
      </c>
      <c r="G374" s="18">
        <v>-0.29200000000000004</v>
      </c>
      <c r="H374" s="27">
        <v>371</v>
      </c>
    </row>
    <row r="375" spans="1:8" x14ac:dyDescent="0.2">
      <c r="A375" s="9" t="s">
        <v>722</v>
      </c>
      <c r="B375" s="8" t="s">
        <v>295</v>
      </c>
      <c r="C375" s="79">
        <v>0.34499396863691195</v>
      </c>
      <c r="D375" s="20">
        <v>-3.5999999999999997E-2</v>
      </c>
      <c r="E375" s="20">
        <v>-0.32100000000000001</v>
      </c>
      <c r="F375" s="17">
        <v>5.7000000000000002E-2</v>
      </c>
      <c r="G375" s="18">
        <v>-0.3</v>
      </c>
      <c r="H375" s="27">
        <v>372</v>
      </c>
    </row>
    <row r="376" spans="1:8" x14ac:dyDescent="0.2">
      <c r="A376" s="9" t="s">
        <v>725</v>
      </c>
      <c r="B376" s="8" t="s">
        <v>144</v>
      </c>
      <c r="C376" s="79">
        <v>0.76296296296296295</v>
      </c>
      <c r="D376" s="20">
        <v>-0.13700000000000001</v>
      </c>
      <c r="E376" s="20">
        <v>-0.16900000000000001</v>
      </c>
      <c r="F376" s="17">
        <v>4.0000000000000001E-3</v>
      </c>
      <c r="G376" s="18">
        <v>-0.30200000000000005</v>
      </c>
      <c r="H376" s="27">
        <v>373</v>
      </c>
    </row>
    <row r="377" spans="1:8" x14ac:dyDescent="0.2">
      <c r="A377" s="9" t="s">
        <v>701</v>
      </c>
      <c r="B377" s="8" t="s">
        <v>485</v>
      </c>
      <c r="C377" s="79">
        <v>0.76470588235294112</v>
      </c>
      <c r="D377" s="20"/>
      <c r="E377" s="20"/>
      <c r="F377" s="17">
        <v>-0.30299999999999999</v>
      </c>
      <c r="G377" s="18">
        <v>-0.30299999999999999</v>
      </c>
      <c r="H377" s="27">
        <v>374</v>
      </c>
    </row>
    <row r="378" spans="1:8" x14ac:dyDescent="0.2">
      <c r="A378" s="9" t="s">
        <v>692</v>
      </c>
      <c r="B378" s="8" t="s">
        <v>98</v>
      </c>
      <c r="C378" s="79">
        <v>0.57926829268292679</v>
      </c>
      <c r="D378" s="20">
        <v>-0.251</v>
      </c>
      <c r="E378" s="20">
        <v>-5.3999999999999999E-2</v>
      </c>
      <c r="F378" s="17">
        <v>1E-3</v>
      </c>
      <c r="G378" s="18">
        <v>-0.30399999999999999</v>
      </c>
      <c r="H378" s="27">
        <v>375</v>
      </c>
    </row>
    <row r="379" spans="1:8" x14ac:dyDescent="0.2">
      <c r="A379" s="9" t="s">
        <v>878</v>
      </c>
      <c r="B379" s="8" t="s">
        <v>202</v>
      </c>
      <c r="C379" s="79">
        <v>0.85106382978723405</v>
      </c>
      <c r="D379" s="20">
        <v>-7.0999999999999994E-2</v>
      </c>
      <c r="E379" s="20"/>
      <c r="F379" s="17">
        <v>-0.23300000000000001</v>
      </c>
      <c r="G379" s="18">
        <v>-0.30399999999999999</v>
      </c>
      <c r="H379" s="27">
        <v>375</v>
      </c>
    </row>
    <row r="380" spans="1:8" x14ac:dyDescent="0.2">
      <c r="A380" s="9" t="s">
        <v>757</v>
      </c>
      <c r="B380" s="8" t="s">
        <v>149</v>
      </c>
      <c r="C380" s="79">
        <v>0.60041407867494823</v>
      </c>
      <c r="D380" s="20">
        <v>-0.03</v>
      </c>
      <c r="E380" s="18">
        <v>-0.17100000000000001</v>
      </c>
      <c r="F380" s="17">
        <v>-0.11</v>
      </c>
      <c r="G380" s="18">
        <v>-0.311</v>
      </c>
      <c r="H380" s="27">
        <v>377</v>
      </c>
    </row>
    <row r="381" spans="1:8" x14ac:dyDescent="0.2">
      <c r="A381" s="9" t="s">
        <v>611</v>
      </c>
      <c r="B381" s="8" t="s">
        <v>287</v>
      </c>
      <c r="C381" s="79">
        <v>0.53218884120171672</v>
      </c>
      <c r="D381" s="18">
        <v>-0.19600000000000001</v>
      </c>
      <c r="E381" s="18">
        <v>-0.46200000000000002</v>
      </c>
      <c r="F381" s="17">
        <v>0.33700000000000002</v>
      </c>
      <c r="G381" s="18">
        <v>-0.32100000000000001</v>
      </c>
      <c r="H381" s="27">
        <v>378</v>
      </c>
    </row>
    <row r="382" spans="1:8" x14ac:dyDescent="0.2">
      <c r="A382" s="9" t="s">
        <v>584</v>
      </c>
      <c r="B382" s="8" t="s">
        <v>157</v>
      </c>
      <c r="C382" s="79">
        <v>0.37697160883280756</v>
      </c>
      <c r="D382" s="20">
        <v>0.10299999999999999</v>
      </c>
      <c r="E382" s="20">
        <v>-0.26200000000000001</v>
      </c>
      <c r="F382" s="17">
        <v>-0.16400000000000001</v>
      </c>
      <c r="G382" s="18">
        <v>-0.32300000000000006</v>
      </c>
      <c r="H382" s="27">
        <v>379</v>
      </c>
    </row>
    <row r="383" spans="1:8" x14ac:dyDescent="0.2">
      <c r="A383" s="9" t="s">
        <v>630</v>
      </c>
      <c r="B383" s="8" t="s">
        <v>229</v>
      </c>
      <c r="C383" s="79">
        <v>0.3492569002123142</v>
      </c>
      <c r="D383" s="20">
        <v>2.1999999999999999E-2</v>
      </c>
      <c r="E383" s="20">
        <v>-1.0999999999999999E-2</v>
      </c>
      <c r="F383" s="17">
        <v>-0.33600000000000002</v>
      </c>
      <c r="G383" s="18">
        <v>-0.32500000000000001</v>
      </c>
      <c r="H383" s="27">
        <v>380</v>
      </c>
    </row>
    <row r="384" spans="1:8" x14ac:dyDescent="0.2">
      <c r="A384" s="9" t="s">
        <v>613</v>
      </c>
      <c r="B384" s="8" t="s">
        <v>302</v>
      </c>
      <c r="C384" s="79">
        <v>0.64573991031390132</v>
      </c>
      <c r="D384" s="18">
        <v>-0.22700000000000001</v>
      </c>
      <c r="E384" s="18">
        <v>-0.20200000000000001</v>
      </c>
      <c r="F384" s="17">
        <v>0.10100000000000001</v>
      </c>
      <c r="G384" s="18">
        <v>-0.32800000000000007</v>
      </c>
      <c r="H384" s="27">
        <v>381</v>
      </c>
    </row>
    <row r="385" spans="1:8" x14ac:dyDescent="0.2">
      <c r="A385" s="9" t="s">
        <v>637</v>
      </c>
      <c r="B385" s="8" t="s">
        <v>216</v>
      </c>
      <c r="C385" s="79">
        <v>0.54747054747054746</v>
      </c>
      <c r="D385" s="20">
        <v>-0.16200000000000001</v>
      </c>
      <c r="E385" s="20">
        <v>-0.19900000000000001</v>
      </c>
      <c r="F385" s="17">
        <v>2.8000000000000001E-2</v>
      </c>
      <c r="G385" s="18">
        <v>-0.33299999999999996</v>
      </c>
      <c r="H385" s="27">
        <v>382</v>
      </c>
    </row>
    <row r="386" spans="1:8" x14ac:dyDescent="0.2">
      <c r="A386" s="9" t="s">
        <v>862</v>
      </c>
      <c r="B386" s="8" t="s">
        <v>288</v>
      </c>
      <c r="C386" s="79">
        <v>0.79973821989528793</v>
      </c>
      <c r="D386" s="20">
        <v>1.9E-2</v>
      </c>
      <c r="E386" s="20">
        <v>-0.25</v>
      </c>
      <c r="F386" s="17">
        <v>-0.106</v>
      </c>
      <c r="G386" s="18">
        <v>-0.33700000000000002</v>
      </c>
      <c r="H386" s="27">
        <v>383</v>
      </c>
    </row>
    <row r="387" spans="1:8" x14ac:dyDescent="0.2">
      <c r="A387" s="9" t="s">
        <v>671</v>
      </c>
      <c r="B387" s="8" t="s">
        <v>271</v>
      </c>
      <c r="C387" s="79">
        <v>0.20388349514563106</v>
      </c>
      <c r="D387" s="20">
        <v>-0.33700000000000002</v>
      </c>
      <c r="E387" s="20">
        <v>-4.0000000000000001E-3</v>
      </c>
      <c r="F387" s="17"/>
      <c r="G387" s="18">
        <v>-0.34100000000000003</v>
      </c>
      <c r="H387" s="27">
        <v>384</v>
      </c>
    </row>
    <row r="388" spans="1:8" x14ac:dyDescent="0.2">
      <c r="A388" s="9" t="s">
        <v>676</v>
      </c>
      <c r="B388" s="8" t="s">
        <v>176</v>
      </c>
      <c r="C388" s="79">
        <v>0.46659707724425886</v>
      </c>
      <c r="D388" s="20">
        <v>-6.9000000000000006E-2</v>
      </c>
      <c r="E388" s="20">
        <v>-0.10299999999999999</v>
      </c>
      <c r="F388" s="17">
        <v>-0.17199999999999999</v>
      </c>
      <c r="G388" s="18">
        <v>-0.34399999999999997</v>
      </c>
      <c r="H388" s="27">
        <v>385</v>
      </c>
    </row>
    <row r="389" spans="1:8" x14ac:dyDescent="0.2">
      <c r="A389" s="9" t="s">
        <v>724</v>
      </c>
      <c r="B389" s="8" t="s">
        <v>168</v>
      </c>
      <c r="C389" s="79">
        <v>0.21153846153846154</v>
      </c>
      <c r="D389" s="20">
        <v>0.154</v>
      </c>
      <c r="E389" s="20">
        <v>-0.499</v>
      </c>
      <c r="F389" s="17"/>
      <c r="G389" s="18">
        <v>-0.34499999999999997</v>
      </c>
      <c r="H389" s="27">
        <v>386</v>
      </c>
    </row>
    <row r="390" spans="1:8" x14ac:dyDescent="0.2">
      <c r="A390" s="9" t="s">
        <v>800</v>
      </c>
      <c r="B390" s="8" t="s">
        <v>267</v>
      </c>
      <c r="C390" s="79">
        <v>0.40151515151515149</v>
      </c>
      <c r="D390" s="20">
        <v>-5.3999999999999999E-2</v>
      </c>
      <c r="E390" s="20">
        <v>-0.13100000000000001</v>
      </c>
      <c r="F390" s="17">
        <v>-0.16600000000000001</v>
      </c>
      <c r="G390" s="18">
        <v>-0.35099999999999998</v>
      </c>
      <c r="H390" s="27">
        <v>387</v>
      </c>
    </row>
    <row r="391" spans="1:8" x14ac:dyDescent="0.2">
      <c r="A391" s="9" t="s">
        <v>666</v>
      </c>
      <c r="B391" s="8" t="s">
        <v>466</v>
      </c>
      <c r="C391" s="79">
        <v>0.16666666666666666</v>
      </c>
      <c r="D391" s="20">
        <v>-0.439</v>
      </c>
      <c r="E391" s="20">
        <v>8.6999999999999994E-2</v>
      </c>
      <c r="F391" s="17"/>
      <c r="G391" s="18">
        <v>-0.35199999999999998</v>
      </c>
      <c r="H391" s="27">
        <v>388</v>
      </c>
    </row>
    <row r="392" spans="1:8" x14ac:dyDescent="0.2">
      <c r="A392" s="9" t="s">
        <v>649</v>
      </c>
      <c r="B392" s="8" t="s">
        <v>28</v>
      </c>
      <c r="C392" s="79">
        <v>0.63114754098360659</v>
      </c>
      <c r="D392" s="20">
        <v>-0.22800000000000001</v>
      </c>
      <c r="E392" s="20"/>
      <c r="F392" s="17">
        <v>-0.13300000000000001</v>
      </c>
      <c r="G392" s="18">
        <v>-0.36099999999999999</v>
      </c>
      <c r="H392" s="27">
        <v>389</v>
      </c>
    </row>
    <row r="393" spans="1:8" x14ac:dyDescent="0.2">
      <c r="A393" s="9" t="s">
        <v>789</v>
      </c>
      <c r="B393" s="8" t="s">
        <v>81</v>
      </c>
      <c r="C393" s="79">
        <v>0.52842809364548493</v>
      </c>
      <c r="D393" s="20">
        <v>-0.25700000000000001</v>
      </c>
      <c r="E393" s="20">
        <v>-7.8E-2</v>
      </c>
      <c r="F393" s="17">
        <v>-3.4000000000000002E-2</v>
      </c>
      <c r="G393" s="18">
        <v>-0.36899999999999999</v>
      </c>
      <c r="H393" s="27">
        <v>390</v>
      </c>
    </row>
    <row r="394" spans="1:8" x14ac:dyDescent="0.2">
      <c r="A394" s="9" t="s">
        <v>723</v>
      </c>
      <c r="B394" s="8" t="s">
        <v>23</v>
      </c>
      <c r="C394" s="79">
        <v>0.79874776386404289</v>
      </c>
      <c r="D394" s="20">
        <v>-2.3E-2</v>
      </c>
      <c r="E394" s="20">
        <v>0.04</v>
      </c>
      <c r="F394" s="17">
        <v>-0.39</v>
      </c>
      <c r="G394" s="18">
        <v>-0.373</v>
      </c>
      <c r="H394" s="27">
        <v>391</v>
      </c>
    </row>
    <row r="395" spans="1:8" x14ac:dyDescent="0.2">
      <c r="A395" s="9" t="s">
        <v>650</v>
      </c>
      <c r="B395" s="8" t="s">
        <v>399</v>
      </c>
      <c r="C395" s="79">
        <v>0.38181818181818183</v>
      </c>
      <c r="D395" s="20">
        <v>-0.14799999999999999</v>
      </c>
      <c r="E395" s="20">
        <v>5.1999999999999998E-2</v>
      </c>
      <c r="F395" s="17">
        <v>-0.28000000000000003</v>
      </c>
      <c r="G395" s="18">
        <v>-0.376</v>
      </c>
      <c r="H395" s="27">
        <v>392</v>
      </c>
    </row>
    <row r="396" spans="1:8" x14ac:dyDescent="0.2">
      <c r="A396" s="9" t="s">
        <v>636</v>
      </c>
      <c r="B396" s="8" t="s">
        <v>312</v>
      </c>
      <c r="C396" s="79">
        <v>0.58122119815668205</v>
      </c>
      <c r="D396" s="20">
        <v>-3.5999999999999997E-2</v>
      </c>
      <c r="E396" s="20">
        <v>-0.191</v>
      </c>
      <c r="F396" s="17">
        <v>-0.151</v>
      </c>
      <c r="G396" s="18">
        <v>-0.378</v>
      </c>
      <c r="H396" s="27">
        <v>393</v>
      </c>
    </row>
    <row r="397" spans="1:8" x14ac:dyDescent="0.2">
      <c r="A397" s="9" t="s">
        <v>774</v>
      </c>
      <c r="B397" s="8" t="s">
        <v>343</v>
      </c>
      <c r="C397" s="79">
        <v>0.85802469135802473</v>
      </c>
      <c r="D397" s="20">
        <v>-0.36</v>
      </c>
      <c r="E397" s="20"/>
      <c r="F397" s="17">
        <v>-0.02</v>
      </c>
      <c r="G397" s="18">
        <v>-0.38</v>
      </c>
      <c r="H397" s="27">
        <v>394</v>
      </c>
    </row>
    <row r="398" spans="1:8" x14ac:dyDescent="0.2">
      <c r="A398" s="9" t="s">
        <v>808</v>
      </c>
      <c r="B398" s="8" t="s">
        <v>50</v>
      </c>
      <c r="C398" s="79">
        <v>0.5714285714285714</v>
      </c>
      <c r="D398" s="20">
        <v>-0.45400000000000001</v>
      </c>
      <c r="E398" s="20">
        <v>2.3E-2</v>
      </c>
      <c r="F398" s="17">
        <v>5.0999999999999997E-2</v>
      </c>
      <c r="G398" s="18">
        <v>-0.38</v>
      </c>
      <c r="H398" s="27">
        <v>394</v>
      </c>
    </row>
    <row r="399" spans="1:8" x14ac:dyDescent="0.2">
      <c r="A399" s="9" t="s">
        <v>683</v>
      </c>
      <c r="B399" s="8" t="s">
        <v>264</v>
      </c>
      <c r="C399" s="79">
        <v>0.76923076923076927</v>
      </c>
      <c r="D399" s="20">
        <v>-0.38600000000000001</v>
      </c>
      <c r="E399" s="20"/>
      <c r="F399" s="17"/>
      <c r="G399" s="18">
        <v>-0.38600000000000001</v>
      </c>
      <c r="H399" s="27">
        <v>396</v>
      </c>
    </row>
    <row r="400" spans="1:8" x14ac:dyDescent="0.2">
      <c r="A400" s="9" t="s">
        <v>691</v>
      </c>
      <c r="B400" s="8" t="s">
        <v>251</v>
      </c>
      <c r="C400" s="79">
        <v>0.3766025641025641</v>
      </c>
      <c r="D400" s="20">
        <v>-0.17100000000000001</v>
      </c>
      <c r="E400" s="20">
        <v>8.3000000000000004E-2</v>
      </c>
      <c r="F400" s="17">
        <v>-0.31</v>
      </c>
      <c r="G400" s="18">
        <v>-0.39800000000000002</v>
      </c>
      <c r="H400" s="27">
        <v>397</v>
      </c>
    </row>
    <row r="401" spans="1:8" x14ac:dyDescent="0.2">
      <c r="A401" s="9" t="s">
        <v>873</v>
      </c>
      <c r="B401" s="8" t="s">
        <v>513</v>
      </c>
      <c r="C401" s="79">
        <v>0.40374331550802139</v>
      </c>
      <c r="D401" s="20">
        <v>-5.8999999999999997E-2</v>
      </c>
      <c r="E401" s="20">
        <v>-8.5000000000000006E-2</v>
      </c>
      <c r="F401" s="17">
        <v>-0.25600000000000001</v>
      </c>
      <c r="G401" s="18">
        <v>-0.4</v>
      </c>
      <c r="H401" s="27">
        <v>398</v>
      </c>
    </row>
    <row r="402" spans="1:8" x14ac:dyDescent="0.2">
      <c r="A402" s="9" t="s">
        <v>600</v>
      </c>
      <c r="B402" s="8" t="s">
        <v>38</v>
      </c>
      <c r="C402" s="79">
        <v>0.3967446592065107</v>
      </c>
      <c r="D402" s="18">
        <v>-0.17599999999999999</v>
      </c>
      <c r="E402" s="18">
        <v>5.7000000000000002E-2</v>
      </c>
      <c r="F402" s="17">
        <v>-0.28499999999999998</v>
      </c>
      <c r="G402" s="18">
        <v>-0.40399999999999997</v>
      </c>
      <c r="H402" s="27">
        <v>399</v>
      </c>
    </row>
    <row r="403" spans="1:8" x14ac:dyDescent="0.2">
      <c r="A403" s="9" t="s">
        <v>649</v>
      </c>
      <c r="B403" s="8" t="s">
        <v>116</v>
      </c>
      <c r="C403" s="79">
        <v>0.38223938223938225</v>
      </c>
      <c r="D403" s="18">
        <v>-7.6999999999999999E-2</v>
      </c>
      <c r="E403" s="18">
        <v>-0.31900000000000001</v>
      </c>
      <c r="F403" s="17">
        <v>-8.9999999999999993E-3</v>
      </c>
      <c r="G403" s="18">
        <v>-0.40500000000000003</v>
      </c>
      <c r="H403" s="27">
        <v>400</v>
      </c>
    </row>
    <row r="404" spans="1:8" x14ac:dyDescent="0.2">
      <c r="A404" s="9" t="s">
        <v>744</v>
      </c>
      <c r="B404" s="8" t="s">
        <v>75</v>
      </c>
      <c r="C404" s="79">
        <v>0.66161616161616166</v>
      </c>
      <c r="D404" s="20">
        <v>-0.29499999999999998</v>
      </c>
      <c r="E404" s="20"/>
      <c r="F404" s="17">
        <v>-0.112</v>
      </c>
      <c r="G404" s="18">
        <v>-0.40699999999999997</v>
      </c>
      <c r="H404" s="27">
        <v>401</v>
      </c>
    </row>
    <row r="405" spans="1:8" x14ac:dyDescent="0.2">
      <c r="A405" s="9" t="s">
        <v>705</v>
      </c>
      <c r="B405" s="8" t="s">
        <v>486</v>
      </c>
      <c r="C405" s="79">
        <v>0.52631578947368418</v>
      </c>
      <c r="D405" s="20"/>
      <c r="E405" s="20"/>
      <c r="F405" s="17">
        <v>-0.41699999999999998</v>
      </c>
      <c r="G405" s="18">
        <v>-0.41699999999999998</v>
      </c>
      <c r="H405" s="27">
        <v>402</v>
      </c>
    </row>
    <row r="406" spans="1:8" x14ac:dyDescent="0.2">
      <c r="A406" s="9" t="s">
        <v>760</v>
      </c>
      <c r="B406" s="8" t="s">
        <v>215</v>
      </c>
      <c r="C406" s="79">
        <v>0.28082191780821919</v>
      </c>
      <c r="D406" s="20">
        <v>-1.2E-2</v>
      </c>
      <c r="E406" s="20">
        <v>-7.5999999999999998E-2</v>
      </c>
      <c r="F406" s="17">
        <v>-0.32900000000000001</v>
      </c>
      <c r="G406" s="18">
        <v>-0.41700000000000004</v>
      </c>
      <c r="H406" s="27">
        <v>403</v>
      </c>
    </row>
    <row r="407" spans="1:8" x14ac:dyDescent="0.2">
      <c r="A407" s="9" t="s">
        <v>746</v>
      </c>
      <c r="B407" s="8" t="s">
        <v>115</v>
      </c>
      <c r="C407" s="79">
        <v>0.39655172413793105</v>
      </c>
      <c r="D407" s="20">
        <v>-0.2</v>
      </c>
      <c r="E407" s="20">
        <v>-7.6999999999999999E-2</v>
      </c>
      <c r="F407" s="17">
        <v>-0.14099999999999999</v>
      </c>
      <c r="G407" s="18">
        <v>-0.41800000000000004</v>
      </c>
      <c r="H407" s="27">
        <v>404</v>
      </c>
    </row>
    <row r="408" spans="1:8" x14ac:dyDescent="0.2">
      <c r="A408" s="9" t="s">
        <v>629</v>
      </c>
      <c r="B408" s="8" t="s">
        <v>210</v>
      </c>
      <c r="C408" s="79">
        <v>0.45813148788927338</v>
      </c>
      <c r="D408" s="18">
        <v>-1.4999999999999999E-2</v>
      </c>
      <c r="E408" s="18">
        <v>-0.25900000000000001</v>
      </c>
      <c r="F408" s="17">
        <v>-0.14599999999999999</v>
      </c>
      <c r="G408" s="18">
        <v>-0.42000000000000004</v>
      </c>
      <c r="H408" s="27">
        <v>405</v>
      </c>
    </row>
    <row r="409" spans="1:8" x14ac:dyDescent="0.2">
      <c r="A409" s="9" t="s">
        <v>742</v>
      </c>
      <c r="B409" s="8" t="s">
        <v>334</v>
      </c>
      <c r="C409" s="79">
        <v>0.36459554513481829</v>
      </c>
      <c r="D409" s="18">
        <v>-6.6000000000000003E-2</v>
      </c>
      <c r="E409" s="18">
        <v>-0.24</v>
      </c>
      <c r="F409" s="17">
        <v>-0.11600000000000001</v>
      </c>
      <c r="G409" s="18">
        <v>-0.42199999999999999</v>
      </c>
      <c r="H409" s="27">
        <v>406</v>
      </c>
    </row>
    <row r="410" spans="1:8" x14ac:dyDescent="0.2">
      <c r="A410" s="9" t="s">
        <v>735</v>
      </c>
      <c r="B410" s="8" t="s">
        <v>496</v>
      </c>
      <c r="C410" s="79">
        <v>0.64948453608247425</v>
      </c>
      <c r="D410" s="20">
        <v>-0.432</v>
      </c>
      <c r="E410" s="20"/>
      <c r="F410" s="17"/>
      <c r="G410" s="18">
        <v>-0.432</v>
      </c>
      <c r="H410" s="27">
        <v>407</v>
      </c>
    </row>
    <row r="411" spans="1:8" x14ac:dyDescent="0.2">
      <c r="A411" s="9" t="s">
        <v>597</v>
      </c>
      <c r="B411" s="8" t="s">
        <v>48</v>
      </c>
      <c r="C411" s="79">
        <v>0.16266173752310537</v>
      </c>
      <c r="D411" s="18">
        <v>-0.42599999999999999</v>
      </c>
      <c r="E411" s="18">
        <v>-0.06</v>
      </c>
      <c r="F411" s="17">
        <v>0.05</v>
      </c>
      <c r="G411" s="18">
        <v>-0.436</v>
      </c>
      <c r="H411" s="27">
        <v>408</v>
      </c>
    </row>
    <row r="412" spans="1:8" x14ac:dyDescent="0.2">
      <c r="A412" s="9" t="s">
        <v>728</v>
      </c>
      <c r="B412" s="8" t="s">
        <v>43</v>
      </c>
      <c r="C412" s="79">
        <v>0.39864864864864863</v>
      </c>
      <c r="D412" s="20">
        <v>-0.437</v>
      </c>
      <c r="E412" s="20"/>
      <c r="F412" s="17"/>
      <c r="G412" s="18">
        <v>-0.437</v>
      </c>
      <c r="H412" s="27">
        <v>409</v>
      </c>
    </row>
    <row r="413" spans="1:8" x14ac:dyDescent="0.2">
      <c r="A413" s="9" t="s">
        <v>772</v>
      </c>
      <c r="B413" s="8" t="s">
        <v>240</v>
      </c>
      <c r="C413" s="79">
        <v>0.28149190710767064</v>
      </c>
      <c r="D413" s="20">
        <v>-3.4000000000000002E-2</v>
      </c>
      <c r="E413" s="20">
        <v>-0.313</v>
      </c>
      <c r="F413" s="17">
        <v>-9.0999999999999998E-2</v>
      </c>
      <c r="G413" s="18">
        <v>-0.43799999999999994</v>
      </c>
      <c r="H413" s="27">
        <v>410</v>
      </c>
    </row>
    <row r="414" spans="1:8" x14ac:dyDescent="0.2">
      <c r="A414" s="9" t="s">
        <v>748</v>
      </c>
      <c r="B414" s="8" t="s">
        <v>381</v>
      </c>
      <c r="C414" s="79">
        <v>0.10169491525423729</v>
      </c>
      <c r="D414" s="20">
        <v>-0.372</v>
      </c>
      <c r="E414" s="20">
        <v>-4.5999999999999999E-2</v>
      </c>
      <c r="F414" s="17">
        <v>-2.1000000000000001E-2</v>
      </c>
      <c r="G414" s="18">
        <v>-0.439</v>
      </c>
      <c r="H414" s="27">
        <v>411</v>
      </c>
    </row>
    <row r="415" spans="1:8" x14ac:dyDescent="0.2">
      <c r="A415" s="9" t="s">
        <v>798</v>
      </c>
      <c r="B415" s="8" t="s">
        <v>73</v>
      </c>
      <c r="C415" s="79">
        <v>0.53896103896103897</v>
      </c>
      <c r="D415" s="20">
        <v>-0.19900000000000001</v>
      </c>
      <c r="E415" s="20">
        <v>-1.7000000000000001E-2</v>
      </c>
      <c r="F415" s="17">
        <v>-0.23300000000000001</v>
      </c>
      <c r="G415" s="18">
        <v>-0.44900000000000007</v>
      </c>
      <c r="H415" s="27">
        <v>412</v>
      </c>
    </row>
    <row r="416" spans="1:8" x14ac:dyDescent="0.2">
      <c r="A416" s="9" t="s">
        <v>614</v>
      </c>
      <c r="B416" s="8" t="s">
        <v>114</v>
      </c>
      <c r="C416" s="79">
        <v>0.33684210526315789</v>
      </c>
      <c r="D416" s="20">
        <v>0.104</v>
      </c>
      <c r="E416" s="20">
        <v>-0.16</v>
      </c>
      <c r="F416" s="17">
        <v>-0.39800000000000002</v>
      </c>
      <c r="G416" s="18">
        <v>-0.45400000000000001</v>
      </c>
      <c r="H416" s="27">
        <v>413</v>
      </c>
    </row>
    <row r="417" spans="1:8" x14ac:dyDescent="0.2">
      <c r="A417" s="9" t="s">
        <v>642</v>
      </c>
      <c r="B417" s="8" t="s">
        <v>138</v>
      </c>
      <c r="C417" s="79">
        <v>0.21452145214521451</v>
      </c>
      <c r="D417" s="20">
        <v>-0.219</v>
      </c>
      <c r="E417" s="20">
        <v>-0.22900000000000001</v>
      </c>
      <c r="F417" s="17">
        <v>-6.0000000000000001E-3</v>
      </c>
      <c r="G417" s="18">
        <v>-0.45400000000000001</v>
      </c>
      <c r="H417" s="27">
        <v>413</v>
      </c>
    </row>
    <row r="418" spans="1:8" x14ac:dyDescent="0.2">
      <c r="A418" s="9" t="s">
        <v>757</v>
      </c>
      <c r="B418" s="8" t="s">
        <v>507</v>
      </c>
      <c r="C418" s="79">
        <v>0.68599033816425126</v>
      </c>
      <c r="D418" s="20">
        <v>-0.41199999999999998</v>
      </c>
      <c r="E418" s="20"/>
      <c r="F418" s="17">
        <v>-4.9000000000000002E-2</v>
      </c>
      <c r="G418" s="18">
        <v>-0.46099999999999997</v>
      </c>
      <c r="H418" s="27">
        <v>415</v>
      </c>
    </row>
    <row r="419" spans="1:8" x14ac:dyDescent="0.2">
      <c r="A419" s="9" t="s">
        <v>585</v>
      </c>
      <c r="B419" s="8" t="s">
        <v>102</v>
      </c>
      <c r="C419" s="79">
        <v>0.3871822033898305</v>
      </c>
      <c r="D419" s="20">
        <v>2.9000000000000001E-2</v>
      </c>
      <c r="E419" s="20">
        <v>-0.104</v>
      </c>
      <c r="F419" s="17">
        <v>-0.38600000000000001</v>
      </c>
      <c r="G419" s="18">
        <v>-0.46100000000000002</v>
      </c>
      <c r="H419" s="27">
        <v>416</v>
      </c>
    </row>
    <row r="420" spans="1:8" x14ac:dyDescent="0.2">
      <c r="A420" s="9" t="s">
        <v>693</v>
      </c>
      <c r="B420" s="8" t="s">
        <v>199</v>
      </c>
      <c r="C420" s="79">
        <v>0.59293139293139296</v>
      </c>
      <c r="D420" s="20">
        <v>-0.20200000000000001</v>
      </c>
      <c r="E420" s="20">
        <v>-0.13900000000000001</v>
      </c>
      <c r="F420" s="17">
        <v>-0.121</v>
      </c>
      <c r="G420" s="18">
        <v>-0.46200000000000002</v>
      </c>
      <c r="H420" s="27">
        <v>417</v>
      </c>
    </row>
    <row r="421" spans="1:8" x14ac:dyDescent="0.2">
      <c r="A421" s="9" t="s">
        <v>644</v>
      </c>
      <c r="B421" s="8" t="s">
        <v>391</v>
      </c>
      <c r="C421" s="79">
        <v>0.47058823529411764</v>
      </c>
      <c r="D421" s="20">
        <v>-0.24099999999999999</v>
      </c>
      <c r="E421" s="20">
        <v>-0.42599999999999999</v>
      </c>
      <c r="F421" s="17">
        <v>0.19900000000000001</v>
      </c>
      <c r="G421" s="18">
        <v>-0.46800000000000003</v>
      </c>
      <c r="H421" s="27">
        <v>418</v>
      </c>
    </row>
    <row r="422" spans="1:8" x14ac:dyDescent="0.2">
      <c r="A422" s="9" t="s">
        <v>664</v>
      </c>
      <c r="B422" s="8" t="s">
        <v>145</v>
      </c>
      <c r="C422" s="79">
        <v>0.44386422976501305</v>
      </c>
      <c r="D422" s="20">
        <v>-0.29499999999999998</v>
      </c>
      <c r="E422" s="20">
        <v>-0.26400000000000001</v>
      </c>
      <c r="F422" s="17">
        <v>0.09</v>
      </c>
      <c r="G422" s="18">
        <v>-0.46899999999999997</v>
      </c>
      <c r="H422" s="27">
        <v>419</v>
      </c>
    </row>
    <row r="423" spans="1:8" x14ac:dyDescent="0.2">
      <c r="A423" s="9" t="s">
        <v>672</v>
      </c>
      <c r="B423" s="8" t="s">
        <v>297</v>
      </c>
      <c r="C423" s="79">
        <v>0.23529411764705882</v>
      </c>
      <c r="D423" s="20">
        <v>-0.46899999999999997</v>
      </c>
      <c r="E423" s="20"/>
      <c r="F423" s="17"/>
      <c r="G423" s="18">
        <v>-0.46899999999999997</v>
      </c>
      <c r="H423" s="27">
        <v>419</v>
      </c>
    </row>
    <row r="424" spans="1:8" x14ac:dyDescent="0.2">
      <c r="A424" s="9" t="s">
        <v>636</v>
      </c>
      <c r="B424" s="8" t="s">
        <v>164</v>
      </c>
      <c r="C424" s="79">
        <v>0.5827733659132559</v>
      </c>
      <c r="D424" s="20">
        <v>-0.16700000000000001</v>
      </c>
      <c r="E424" s="20">
        <v>-9.2999999999999999E-2</v>
      </c>
      <c r="F424" s="17">
        <v>-0.21099999999999999</v>
      </c>
      <c r="G424" s="18">
        <v>-0.47099999999999997</v>
      </c>
      <c r="H424" s="27">
        <v>421</v>
      </c>
    </row>
    <row r="425" spans="1:8" x14ac:dyDescent="0.2">
      <c r="A425" s="9" t="s">
        <v>627</v>
      </c>
      <c r="B425" s="8" t="s">
        <v>387</v>
      </c>
      <c r="C425" s="79">
        <v>0.5982142857142857</v>
      </c>
      <c r="D425" s="20">
        <v>-0.316</v>
      </c>
      <c r="E425" s="20">
        <v>-5.0000000000000001E-3</v>
      </c>
      <c r="F425" s="17">
        <v>-0.151</v>
      </c>
      <c r="G425" s="18">
        <v>-0.47199999999999998</v>
      </c>
      <c r="H425" s="27">
        <v>422</v>
      </c>
    </row>
    <row r="426" spans="1:8" x14ac:dyDescent="0.2">
      <c r="A426" s="9" t="s">
        <v>637</v>
      </c>
      <c r="B426" s="8" t="s">
        <v>208</v>
      </c>
      <c r="C426" s="79">
        <v>0.58685714285714285</v>
      </c>
      <c r="D426" s="20">
        <v>-8.5000000000000006E-2</v>
      </c>
      <c r="E426" s="20">
        <v>-0.38800000000000001</v>
      </c>
      <c r="F426" s="17">
        <v>1E-3</v>
      </c>
      <c r="G426" s="18">
        <v>-0.47200000000000003</v>
      </c>
      <c r="H426" s="27">
        <v>423</v>
      </c>
    </row>
    <row r="427" spans="1:8" x14ac:dyDescent="0.2">
      <c r="A427" s="9" t="s">
        <v>661</v>
      </c>
      <c r="B427" s="8" t="s">
        <v>190</v>
      </c>
      <c r="C427" s="79">
        <v>0.42056074766355139</v>
      </c>
      <c r="D427" s="20">
        <v>0.11</v>
      </c>
      <c r="E427" s="20">
        <v>-4.9000000000000002E-2</v>
      </c>
      <c r="F427" s="17">
        <v>-0.53600000000000003</v>
      </c>
      <c r="G427" s="18">
        <v>-0.47500000000000003</v>
      </c>
      <c r="H427" s="27">
        <v>424</v>
      </c>
    </row>
    <row r="428" spans="1:8" x14ac:dyDescent="0.2">
      <c r="A428" s="9" t="s">
        <v>735</v>
      </c>
      <c r="B428" s="8" t="s">
        <v>497</v>
      </c>
      <c r="C428" s="79">
        <v>0.33940774487471526</v>
      </c>
      <c r="D428" s="20">
        <v>-2.5000000000000001E-2</v>
      </c>
      <c r="E428" s="20">
        <v>-0.28000000000000003</v>
      </c>
      <c r="F428" s="17">
        <v>-0.17199999999999999</v>
      </c>
      <c r="G428" s="18">
        <v>-0.47700000000000004</v>
      </c>
      <c r="H428" s="27">
        <v>425</v>
      </c>
    </row>
    <row r="429" spans="1:8" x14ac:dyDescent="0.2">
      <c r="A429" s="9" t="s">
        <v>583</v>
      </c>
      <c r="B429" s="8" t="s">
        <v>379</v>
      </c>
      <c r="C429" s="79">
        <v>9.0750436300174514E-2</v>
      </c>
      <c r="D429" s="20">
        <v>-0.32700000000000001</v>
      </c>
      <c r="E429" s="20">
        <v>-0.14000000000000001</v>
      </c>
      <c r="F429" s="17">
        <v>-2.1999999999999999E-2</v>
      </c>
      <c r="G429" s="18">
        <v>-0.48900000000000005</v>
      </c>
      <c r="H429" s="27">
        <v>426</v>
      </c>
    </row>
    <row r="430" spans="1:8" x14ac:dyDescent="0.2">
      <c r="A430" s="9" t="s">
        <v>789</v>
      </c>
      <c r="B430" s="8" t="s">
        <v>16</v>
      </c>
      <c r="C430" s="79">
        <v>0.26080084299262379</v>
      </c>
      <c r="D430" s="20">
        <v>-0.29599999999999999</v>
      </c>
      <c r="E430" s="20">
        <v>-0.184</v>
      </c>
      <c r="F430" s="17">
        <v>-1.4999999999999999E-2</v>
      </c>
      <c r="G430" s="18">
        <v>-0.495</v>
      </c>
      <c r="H430" s="27">
        <v>427</v>
      </c>
    </row>
    <row r="431" spans="1:8" x14ac:dyDescent="0.2">
      <c r="A431" s="9" t="s">
        <v>803</v>
      </c>
      <c r="B431" s="8" t="s">
        <v>287</v>
      </c>
      <c r="C431" s="79">
        <v>0.42216358839050133</v>
      </c>
      <c r="D431" s="18">
        <v>-0.17799999999999999</v>
      </c>
      <c r="E431" s="18">
        <v>-0.113</v>
      </c>
      <c r="F431" s="17">
        <v>-0.21099999999999999</v>
      </c>
      <c r="G431" s="18">
        <v>-0.502</v>
      </c>
      <c r="H431" s="27">
        <v>428</v>
      </c>
    </row>
    <row r="432" spans="1:8" x14ac:dyDescent="0.2">
      <c r="A432" s="9" t="s">
        <v>576</v>
      </c>
      <c r="B432" s="8" t="s">
        <v>395</v>
      </c>
      <c r="C432" s="79">
        <v>0.31806615776081426</v>
      </c>
      <c r="D432" s="20">
        <v>-0.16600000000000001</v>
      </c>
      <c r="E432" s="20">
        <v>-8.5999999999999993E-2</v>
      </c>
      <c r="F432" s="17">
        <v>-0.252</v>
      </c>
      <c r="G432" s="18">
        <v>-0.504</v>
      </c>
      <c r="H432" s="27">
        <v>429</v>
      </c>
    </row>
    <row r="433" spans="1:8" x14ac:dyDescent="0.2">
      <c r="A433" s="9" t="s">
        <v>789</v>
      </c>
      <c r="B433" s="8" t="s">
        <v>323</v>
      </c>
      <c r="C433" s="79">
        <v>0.6538796861377506</v>
      </c>
      <c r="D433" s="20">
        <v>-0.188</v>
      </c>
      <c r="E433" s="20">
        <v>-6.8000000000000005E-2</v>
      </c>
      <c r="F433" s="17">
        <v>-0.249</v>
      </c>
      <c r="G433" s="18">
        <v>-0.505</v>
      </c>
      <c r="H433" s="27">
        <v>430</v>
      </c>
    </row>
    <row r="434" spans="1:8" x14ac:dyDescent="0.2">
      <c r="A434" s="9" t="s">
        <v>710</v>
      </c>
      <c r="B434" s="8" t="s">
        <v>18</v>
      </c>
      <c r="C434" s="79">
        <v>0.38818297331639134</v>
      </c>
      <c r="D434" s="20">
        <v>-0.126</v>
      </c>
      <c r="E434" s="20">
        <v>-0.22900000000000001</v>
      </c>
      <c r="F434" s="17">
        <v>-0.151</v>
      </c>
      <c r="G434" s="18">
        <v>-0.50600000000000001</v>
      </c>
      <c r="H434" s="27">
        <v>431</v>
      </c>
    </row>
    <row r="435" spans="1:8" x14ac:dyDescent="0.2">
      <c r="A435" s="9" t="s">
        <v>617</v>
      </c>
      <c r="B435" s="8" t="s">
        <v>398</v>
      </c>
      <c r="C435" s="79">
        <v>0.23636363636363636</v>
      </c>
      <c r="D435" s="20">
        <v>-0.17699999999999999</v>
      </c>
      <c r="E435" s="20">
        <v>-0.224</v>
      </c>
      <c r="F435" s="17">
        <v>-0.107</v>
      </c>
      <c r="G435" s="18">
        <v>-0.50800000000000001</v>
      </c>
      <c r="H435" s="27">
        <v>432</v>
      </c>
    </row>
    <row r="436" spans="1:8" x14ac:dyDescent="0.2">
      <c r="A436" s="9" t="s">
        <v>812</v>
      </c>
      <c r="B436" s="8" t="s">
        <v>117</v>
      </c>
      <c r="C436" s="79">
        <v>0.3883076923076923</v>
      </c>
      <c r="D436" s="20">
        <v>0.03</v>
      </c>
      <c r="E436" s="20">
        <v>-0.24099999999999999</v>
      </c>
      <c r="F436" s="17">
        <v>-0.307</v>
      </c>
      <c r="G436" s="18">
        <v>-0.51800000000000002</v>
      </c>
      <c r="H436" s="27">
        <v>433</v>
      </c>
    </row>
    <row r="437" spans="1:8" x14ac:dyDescent="0.2">
      <c r="A437" s="9" t="s">
        <v>619</v>
      </c>
      <c r="B437" s="8" t="s">
        <v>220</v>
      </c>
      <c r="C437" s="79">
        <v>0.65</v>
      </c>
      <c r="D437" s="20">
        <v>4.8000000000000001E-2</v>
      </c>
      <c r="E437" s="20">
        <v>-0.316</v>
      </c>
      <c r="F437" s="17">
        <v>-0.251</v>
      </c>
      <c r="G437" s="18">
        <v>-0.51900000000000002</v>
      </c>
      <c r="H437" s="27">
        <v>434</v>
      </c>
    </row>
    <row r="438" spans="1:8" x14ac:dyDescent="0.2">
      <c r="A438" s="9" t="s">
        <v>625</v>
      </c>
      <c r="B438" s="8" t="s">
        <v>277</v>
      </c>
      <c r="C438" s="79">
        <v>0.56869369369369371</v>
      </c>
      <c r="D438" s="20">
        <v>3.2000000000000001E-2</v>
      </c>
      <c r="E438" s="20">
        <v>-6.0000000000000001E-3</v>
      </c>
      <c r="F438" s="17">
        <v>-0.54700000000000004</v>
      </c>
      <c r="G438" s="18">
        <v>-0.52100000000000002</v>
      </c>
      <c r="H438" s="27">
        <v>435</v>
      </c>
    </row>
    <row r="439" spans="1:8" x14ac:dyDescent="0.2">
      <c r="A439" s="9" t="s">
        <v>665</v>
      </c>
      <c r="B439" s="8" t="s">
        <v>79</v>
      </c>
      <c r="C439" s="79">
        <v>0.55294117647058827</v>
      </c>
      <c r="D439" s="20">
        <v>-0.32400000000000001</v>
      </c>
      <c r="E439" s="20">
        <v>-0.33</v>
      </c>
      <c r="F439" s="17">
        <v>0.11899999999999999</v>
      </c>
      <c r="G439" s="18">
        <v>-0.53500000000000003</v>
      </c>
      <c r="H439" s="27">
        <v>436</v>
      </c>
    </row>
    <row r="440" spans="1:8" x14ac:dyDescent="0.2">
      <c r="A440" s="9" t="s">
        <v>787</v>
      </c>
      <c r="B440" s="8" t="s">
        <v>10</v>
      </c>
      <c r="C440" s="79">
        <v>0.26855123674911663</v>
      </c>
      <c r="D440" s="20">
        <v>3.9E-2</v>
      </c>
      <c r="E440" s="20">
        <v>-0.127</v>
      </c>
      <c r="F440" s="17">
        <v>-0.44900000000000001</v>
      </c>
      <c r="G440" s="18">
        <v>-0.53700000000000003</v>
      </c>
      <c r="H440" s="27">
        <v>437</v>
      </c>
    </row>
    <row r="441" spans="1:8" x14ac:dyDescent="0.2">
      <c r="A441" s="9" t="s">
        <v>782</v>
      </c>
      <c r="B441" s="8" t="s">
        <v>516</v>
      </c>
      <c r="C441" s="79">
        <v>0.98657718120805371</v>
      </c>
      <c r="D441" s="20">
        <v>-0.53800000000000003</v>
      </c>
      <c r="E441" s="20"/>
      <c r="F441" s="17"/>
      <c r="G441" s="18">
        <v>-0.53800000000000003</v>
      </c>
      <c r="H441" s="27">
        <v>438</v>
      </c>
    </row>
    <row r="442" spans="1:8" x14ac:dyDescent="0.2">
      <c r="A442" s="9" t="s">
        <v>583</v>
      </c>
      <c r="B442" s="8" t="s">
        <v>57</v>
      </c>
      <c r="C442" s="79">
        <v>0.12864493996569468</v>
      </c>
      <c r="D442" s="18">
        <v>-0.2</v>
      </c>
      <c r="E442" s="18">
        <v>-0.24099999999999999</v>
      </c>
      <c r="F442" s="17">
        <v>-9.8000000000000004E-2</v>
      </c>
      <c r="G442" s="18">
        <v>-0.53900000000000003</v>
      </c>
      <c r="H442" s="27">
        <v>439</v>
      </c>
    </row>
    <row r="443" spans="1:8" x14ac:dyDescent="0.2">
      <c r="A443" s="9" t="s">
        <v>609</v>
      </c>
      <c r="B443" s="8" t="s">
        <v>163</v>
      </c>
      <c r="C443" s="79">
        <v>0.26436781609195403</v>
      </c>
      <c r="D443" s="20">
        <v>-0.22</v>
      </c>
      <c r="E443" s="20">
        <v>6.3E-2</v>
      </c>
      <c r="F443" s="17">
        <v>-0.38700000000000001</v>
      </c>
      <c r="G443" s="18">
        <v>-0.54400000000000004</v>
      </c>
      <c r="H443" s="27">
        <v>440</v>
      </c>
    </row>
    <row r="444" spans="1:8" x14ac:dyDescent="0.2">
      <c r="A444" s="9" t="s">
        <v>628</v>
      </c>
      <c r="B444" s="8" t="s">
        <v>76</v>
      </c>
      <c r="C444" s="79">
        <v>0.3837011884550085</v>
      </c>
      <c r="D444" s="20">
        <v>-0.17899999999999999</v>
      </c>
      <c r="E444" s="20">
        <v>-0.316</v>
      </c>
      <c r="F444" s="17">
        <v>-6.7000000000000004E-2</v>
      </c>
      <c r="G444" s="18">
        <v>-0.56200000000000006</v>
      </c>
      <c r="H444" s="27">
        <v>441</v>
      </c>
    </row>
    <row r="445" spans="1:8" x14ac:dyDescent="0.2">
      <c r="A445" s="9" t="s">
        <v>786</v>
      </c>
      <c r="B445" s="8" t="s">
        <v>45</v>
      </c>
      <c r="C445" s="79">
        <v>0.71803278688524586</v>
      </c>
      <c r="D445" s="20">
        <v>-0.22700000000000001</v>
      </c>
      <c r="E445" s="20">
        <v>-0.214</v>
      </c>
      <c r="F445" s="17">
        <v>-0.13600000000000001</v>
      </c>
      <c r="G445" s="18">
        <v>-0.57699999999999996</v>
      </c>
      <c r="H445" s="27">
        <v>442</v>
      </c>
    </row>
    <row r="446" spans="1:8" x14ac:dyDescent="0.2">
      <c r="A446" s="9" t="s">
        <v>585</v>
      </c>
      <c r="B446" s="8" t="s">
        <v>110</v>
      </c>
      <c r="C446" s="79">
        <v>0.45964510589582142</v>
      </c>
      <c r="D446" s="20">
        <v>-0.19900000000000001</v>
      </c>
      <c r="E446" s="20">
        <v>-0.106</v>
      </c>
      <c r="F446" s="17">
        <v>-0.27700000000000002</v>
      </c>
      <c r="G446" s="18">
        <v>-0.58200000000000007</v>
      </c>
      <c r="H446" s="27">
        <v>443</v>
      </c>
    </row>
    <row r="447" spans="1:8" x14ac:dyDescent="0.2">
      <c r="A447" s="9" t="s">
        <v>596</v>
      </c>
      <c r="B447" s="8" t="s">
        <v>56</v>
      </c>
      <c r="C447" s="79">
        <v>0.51990632318501173</v>
      </c>
      <c r="D447" s="20">
        <v>-3.2000000000000001E-2</v>
      </c>
      <c r="E447" s="20">
        <v>-0.38100000000000001</v>
      </c>
      <c r="F447" s="17">
        <v>-0.17899999999999999</v>
      </c>
      <c r="G447" s="18">
        <v>-0.59200000000000008</v>
      </c>
      <c r="H447" s="27">
        <v>444</v>
      </c>
    </row>
    <row r="448" spans="1:8" x14ac:dyDescent="0.2">
      <c r="A448" s="9" t="s">
        <v>742</v>
      </c>
      <c r="B448" s="8" t="s">
        <v>292</v>
      </c>
      <c r="C448" s="79">
        <v>0.66083333333333338</v>
      </c>
      <c r="D448" s="20">
        <v>-0.13800000000000001</v>
      </c>
      <c r="E448" s="20">
        <v>-0.34599999999999997</v>
      </c>
      <c r="F448" s="17">
        <v>-0.11600000000000001</v>
      </c>
      <c r="G448" s="18">
        <v>-0.6</v>
      </c>
      <c r="H448" s="27">
        <v>445</v>
      </c>
    </row>
    <row r="449" spans="1:8" x14ac:dyDescent="0.2">
      <c r="A449" s="9" t="s">
        <v>775</v>
      </c>
      <c r="B449" s="8" t="s">
        <v>207</v>
      </c>
      <c r="C449" s="79">
        <v>0.76190476190476186</v>
      </c>
      <c r="D449" s="20">
        <v>-0.60199999999999998</v>
      </c>
      <c r="E449" s="20"/>
      <c r="F449" s="17"/>
      <c r="G449" s="18">
        <v>-0.60199999999999998</v>
      </c>
      <c r="H449" s="27">
        <v>446</v>
      </c>
    </row>
    <row r="450" spans="1:8" x14ac:dyDescent="0.2">
      <c r="A450" s="9" t="s">
        <v>582</v>
      </c>
      <c r="B450" s="8" t="s">
        <v>9</v>
      </c>
      <c r="C450" s="79">
        <v>0.32446463335496428</v>
      </c>
      <c r="D450" s="20">
        <v>-5.0000000000000001E-3</v>
      </c>
      <c r="E450" s="20">
        <v>-0.19</v>
      </c>
      <c r="F450" s="17">
        <v>-0.41</v>
      </c>
      <c r="G450" s="18">
        <v>-0.60499999999999998</v>
      </c>
      <c r="H450" s="27">
        <v>447</v>
      </c>
    </row>
    <row r="451" spans="1:8" x14ac:dyDescent="0.2">
      <c r="A451" s="9" t="s">
        <v>599</v>
      </c>
      <c r="B451" s="8" t="s">
        <v>258</v>
      </c>
      <c r="C451" s="79">
        <v>0.66982124079915883</v>
      </c>
      <c r="D451" s="18">
        <v>0.125</v>
      </c>
      <c r="E451" s="18">
        <v>-0.377</v>
      </c>
      <c r="F451" s="17">
        <v>-0.35599999999999998</v>
      </c>
      <c r="G451" s="18">
        <v>-0.60799999999999998</v>
      </c>
      <c r="H451" s="27">
        <v>448</v>
      </c>
    </row>
    <row r="452" spans="1:8" x14ac:dyDescent="0.2">
      <c r="A452" s="9" t="s">
        <v>673</v>
      </c>
      <c r="B452" s="8" t="s">
        <v>260</v>
      </c>
      <c r="C452" s="79">
        <v>0.33333333333333331</v>
      </c>
      <c r="D452" s="20">
        <v>-0.17499999999999999</v>
      </c>
      <c r="E452" s="20">
        <v>-0.308</v>
      </c>
      <c r="F452" s="17">
        <v>-0.126</v>
      </c>
      <c r="G452" s="18">
        <v>-0.60899999999999999</v>
      </c>
      <c r="H452" s="27">
        <v>449</v>
      </c>
    </row>
    <row r="453" spans="1:8" x14ac:dyDescent="0.2">
      <c r="A453" s="9" t="s">
        <v>602</v>
      </c>
      <c r="B453" s="8" t="s">
        <v>447</v>
      </c>
      <c r="C453" s="79">
        <v>0.47115384615384615</v>
      </c>
      <c r="D453" s="20">
        <v>-0.47099999999999997</v>
      </c>
      <c r="E453" s="20">
        <v>-0.23599999999999999</v>
      </c>
      <c r="F453" s="17">
        <v>9.5000000000000001E-2</v>
      </c>
      <c r="G453" s="18">
        <v>-0.61199999999999999</v>
      </c>
      <c r="H453" s="27">
        <v>450</v>
      </c>
    </row>
    <row r="454" spans="1:8" x14ac:dyDescent="0.2">
      <c r="A454" s="9" t="s">
        <v>683</v>
      </c>
      <c r="B454" s="8" t="s">
        <v>477</v>
      </c>
      <c r="C454" s="79">
        <v>0.39326518340348765</v>
      </c>
      <c r="D454" s="20">
        <v>-0.1</v>
      </c>
      <c r="E454" s="20">
        <v>-0.312</v>
      </c>
      <c r="F454" s="17">
        <v>-0.21</v>
      </c>
      <c r="G454" s="18">
        <v>-0.622</v>
      </c>
      <c r="H454" s="27">
        <v>451</v>
      </c>
    </row>
    <row r="455" spans="1:8" x14ac:dyDescent="0.2">
      <c r="A455" s="9" t="s">
        <v>784</v>
      </c>
      <c r="B455" s="8" t="s">
        <v>213</v>
      </c>
      <c r="C455" s="79">
        <v>0.37764350453172207</v>
      </c>
      <c r="D455" s="20">
        <v>-0.29499999999999998</v>
      </c>
      <c r="E455" s="20">
        <v>-0.35099999999999998</v>
      </c>
      <c r="F455" s="17">
        <v>0.02</v>
      </c>
      <c r="G455" s="18">
        <v>-0.62599999999999989</v>
      </c>
      <c r="H455" s="27">
        <v>452</v>
      </c>
    </row>
    <row r="456" spans="1:8" x14ac:dyDescent="0.2">
      <c r="A456" s="9" t="s">
        <v>698</v>
      </c>
      <c r="B456" s="8" t="s">
        <v>311</v>
      </c>
      <c r="C456" s="79">
        <v>0.65853658536585369</v>
      </c>
      <c r="D456" s="20">
        <v>-0.14399999999999999</v>
      </c>
      <c r="E456" s="20"/>
      <c r="F456" s="17">
        <v>-0.48199999999999998</v>
      </c>
      <c r="G456" s="18">
        <v>-0.626</v>
      </c>
      <c r="H456" s="27">
        <v>453</v>
      </c>
    </row>
    <row r="457" spans="1:8" x14ac:dyDescent="0.2">
      <c r="A457" s="9" t="s">
        <v>654</v>
      </c>
      <c r="B457" s="8" t="s">
        <v>170</v>
      </c>
      <c r="C457" s="79">
        <v>0.7142857142857143</v>
      </c>
      <c r="D457" s="20">
        <v>-0.28999999999999998</v>
      </c>
      <c r="E457" s="20">
        <v>5.6000000000000001E-2</v>
      </c>
      <c r="F457" s="17">
        <v>-0.4</v>
      </c>
      <c r="G457" s="18">
        <v>-0.63400000000000001</v>
      </c>
      <c r="H457" s="27">
        <v>454</v>
      </c>
    </row>
    <row r="458" spans="1:8" x14ac:dyDescent="0.2">
      <c r="A458" s="9" t="s">
        <v>699</v>
      </c>
      <c r="B458" s="8" t="s">
        <v>425</v>
      </c>
      <c r="C458" s="79">
        <v>0.48041775456919061</v>
      </c>
      <c r="D458" s="20">
        <v>-0.27200000000000002</v>
      </c>
      <c r="E458" s="20">
        <v>-0.19700000000000001</v>
      </c>
      <c r="F458" s="17">
        <v>-0.16500000000000001</v>
      </c>
      <c r="G458" s="18">
        <v>-0.63400000000000001</v>
      </c>
      <c r="H458" s="27">
        <v>454</v>
      </c>
    </row>
    <row r="459" spans="1:8" x14ac:dyDescent="0.2">
      <c r="A459" s="9" t="s">
        <v>646</v>
      </c>
      <c r="B459" s="8" t="s">
        <v>459</v>
      </c>
      <c r="C459" s="79">
        <v>0.70206489675516226</v>
      </c>
      <c r="D459" s="20">
        <v>-0.29199999999999998</v>
      </c>
      <c r="E459" s="20">
        <v>-5.6000000000000001E-2</v>
      </c>
      <c r="F459" s="17">
        <v>-0.29199999999999998</v>
      </c>
      <c r="G459" s="18">
        <v>-0.6399999999999999</v>
      </c>
      <c r="H459" s="27">
        <v>456</v>
      </c>
    </row>
    <row r="460" spans="1:8" x14ac:dyDescent="0.2">
      <c r="A460" s="9" t="s">
        <v>656</v>
      </c>
      <c r="B460" s="8" t="s">
        <v>7</v>
      </c>
      <c r="C460" s="79">
        <v>0.12343966712898752</v>
      </c>
      <c r="D460" s="20">
        <v>-7.9000000000000001E-2</v>
      </c>
      <c r="E460" s="20">
        <v>-0.124</v>
      </c>
      <c r="F460" s="17">
        <v>-0.44</v>
      </c>
      <c r="G460" s="18">
        <v>-0.64300000000000002</v>
      </c>
      <c r="H460" s="27">
        <v>457</v>
      </c>
    </row>
    <row r="461" spans="1:8" x14ac:dyDescent="0.2">
      <c r="A461" s="9" t="s">
        <v>668</v>
      </c>
      <c r="B461" s="8" t="s">
        <v>422</v>
      </c>
      <c r="C461" s="79">
        <v>0.34285714285714286</v>
      </c>
      <c r="D461" s="20">
        <v>-0.42899999999999999</v>
      </c>
      <c r="E461" s="20">
        <v>-0.224</v>
      </c>
      <c r="F461" s="17"/>
      <c r="G461" s="18">
        <v>-0.65300000000000002</v>
      </c>
      <c r="H461" s="27">
        <v>458</v>
      </c>
    </row>
    <row r="462" spans="1:8" x14ac:dyDescent="0.2">
      <c r="A462" s="9" t="s">
        <v>810</v>
      </c>
      <c r="B462" s="8" t="s">
        <v>522</v>
      </c>
      <c r="C462" s="79">
        <v>0.57333333333333336</v>
      </c>
      <c r="D462" s="20">
        <v>-0.51200000000000001</v>
      </c>
      <c r="E462" s="18">
        <v>-0.17699999999999999</v>
      </c>
      <c r="F462" s="17">
        <v>3.1E-2</v>
      </c>
      <c r="G462" s="18">
        <v>-0.65800000000000003</v>
      </c>
      <c r="H462" s="27">
        <v>459</v>
      </c>
    </row>
    <row r="463" spans="1:8" x14ac:dyDescent="0.2">
      <c r="A463" s="9" t="s">
        <v>735</v>
      </c>
      <c r="B463" s="8" t="s">
        <v>96</v>
      </c>
      <c r="C463" s="79">
        <v>0.30317040951122853</v>
      </c>
      <c r="D463" s="20">
        <v>0.17299999999999999</v>
      </c>
      <c r="E463" s="20">
        <v>-0.27200000000000002</v>
      </c>
      <c r="F463" s="17">
        <v>-0.56499999999999995</v>
      </c>
      <c r="G463" s="18">
        <v>-0.66399999999999992</v>
      </c>
      <c r="H463" s="27">
        <v>460</v>
      </c>
    </row>
    <row r="464" spans="1:8" x14ac:dyDescent="0.2">
      <c r="A464" s="9" t="s">
        <v>764</v>
      </c>
      <c r="B464" s="8" t="s">
        <v>333</v>
      </c>
      <c r="C464" s="79">
        <v>0.35239162929745887</v>
      </c>
      <c r="D464" s="20">
        <v>-0.153</v>
      </c>
      <c r="E464" s="20">
        <v>-0.36299999999999999</v>
      </c>
      <c r="F464" s="17">
        <v>-0.14899999999999999</v>
      </c>
      <c r="G464" s="18">
        <v>-0.66500000000000004</v>
      </c>
      <c r="H464" s="27">
        <v>461</v>
      </c>
    </row>
    <row r="465" spans="1:8" x14ac:dyDescent="0.2">
      <c r="A465" s="9" t="s">
        <v>769</v>
      </c>
      <c r="B465" s="8" t="s">
        <v>194</v>
      </c>
      <c r="C465" s="79">
        <v>0.41843971631205673</v>
      </c>
      <c r="D465" s="20">
        <v>-0.63700000000000001</v>
      </c>
      <c r="E465" s="20"/>
      <c r="F465" s="17">
        <v>-3.3000000000000002E-2</v>
      </c>
      <c r="G465" s="18">
        <v>-0.67</v>
      </c>
      <c r="H465" s="27">
        <v>462</v>
      </c>
    </row>
    <row r="466" spans="1:8" x14ac:dyDescent="0.2">
      <c r="A466" s="9" t="s">
        <v>603</v>
      </c>
      <c r="B466" s="8" t="s">
        <v>372</v>
      </c>
      <c r="C466" s="79">
        <v>0.43859649122807015</v>
      </c>
      <c r="D466" s="20">
        <v>-0.56999999999999995</v>
      </c>
      <c r="E466" s="20">
        <v>-0.26800000000000002</v>
      </c>
      <c r="F466" s="17">
        <v>0.16</v>
      </c>
      <c r="G466" s="18">
        <v>-0.67799999999999994</v>
      </c>
      <c r="H466" s="27">
        <v>463</v>
      </c>
    </row>
    <row r="467" spans="1:8" x14ac:dyDescent="0.2">
      <c r="A467" s="9" t="s">
        <v>660</v>
      </c>
      <c r="B467" s="8" t="s">
        <v>357</v>
      </c>
      <c r="C467" s="79">
        <v>0.23582089552238805</v>
      </c>
      <c r="D467" s="20">
        <v>-0.60099999999999998</v>
      </c>
      <c r="E467" s="20">
        <v>-0.36499999999999999</v>
      </c>
      <c r="F467" s="17">
        <v>0.28799999999999998</v>
      </c>
      <c r="G467" s="18">
        <v>-0.67799999999999994</v>
      </c>
      <c r="H467" s="27">
        <v>463</v>
      </c>
    </row>
    <row r="468" spans="1:8" x14ac:dyDescent="0.2">
      <c r="A468" s="9" t="s">
        <v>719</v>
      </c>
      <c r="B468" s="8" t="s">
        <v>396</v>
      </c>
      <c r="C468" s="79">
        <v>0.55144032921810704</v>
      </c>
      <c r="D468" s="20">
        <v>-4.8000000000000001E-2</v>
      </c>
      <c r="E468" s="20">
        <v>-0.62</v>
      </c>
      <c r="F468" s="17">
        <v>-1.2E-2</v>
      </c>
      <c r="G468" s="18">
        <v>-0.68</v>
      </c>
      <c r="H468" s="27">
        <v>465</v>
      </c>
    </row>
    <row r="469" spans="1:8" x14ac:dyDescent="0.2">
      <c r="A469" s="9" t="s">
        <v>706</v>
      </c>
      <c r="B469" s="8" t="s">
        <v>191</v>
      </c>
      <c r="C469" s="79">
        <v>0.51134846461949268</v>
      </c>
      <c r="D469" s="20">
        <v>-0.2</v>
      </c>
      <c r="E469" s="20">
        <v>-0.35599999999999998</v>
      </c>
      <c r="F469" s="17">
        <v>-0.128</v>
      </c>
      <c r="G469" s="18">
        <v>-0.68400000000000005</v>
      </c>
      <c r="H469" s="27">
        <v>466</v>
      </c>
    </row>
    <row r="470" spans="1:8" x14ac:dyDescent="0.2">
      <c r="A470" s="9" t="s">
        <v>592</v>
      </c>
      <c r="B470" s="8" t="s">
        <v>78</v>
      </c>
      <c r="C470" s="79">
        <v>0.3546099290780142</v>
      </c>
      <c r="D470" s="20">
        <v>5.5E-2</v>
      </c>
      <c r="E470" s="20">
        <v>-0.26600000000000001</v>
      </c>
      <c r="F470" s="17">
        <v>-0.47799999999999998</v>
      </c>
      <c r="G470" s="18">
        <v>-0.68900000000000006</v>
      </c>
      <c r="H470" s="27">
        <v>467</v>
      </c>
    </row>
    <row r="471" spans="1:8" x14ac:dyDescent="0.2">
      <c r="A471" s="9" t="s">
        <v>713</v>
      </c>
      <c r="B471" s="8" t="s">
        <v>490</v>
      </c>
      <c r="C471" s="79">
        <v>0.59074733096085408</v>
      </c>
      <c r="D471" s="20">
        <v>-0.14799999999999999</v>
      </c>
      <c r="E471" s="20">
        <v>-0.52</v>
      </c>
      <c r="F471" s="17">
        <v>-2.1999999999999999E-2</v>
      </c>
      <c r="G471" s="18">
        <v>-0.69000000000000006</v>
      </c>
      <c r="H471" s="27">
        <v>468</v>
      </c>
    </row>
    <row r="472" spans="1:8" x14ac:dyDescent="0.2">
      <c r="A472" s="9" t="s">
        <v>753</v>
      </c>
      <c r="B472" s="8" t="s">
        <v>268</v>
      </c>
      <c r="C472" s="79">
        <v>0.58974358974358976</v>
      </c>
      <c r="D472" s="20">
        <v>-0.45300000000000001</v>
      </c>
      <c r="E472" s="20"/>
      <c r="F472" s="17">
        <v>-0.247</v>
      </c>
      <c r="G472" s="18">
        <v>-0.7</v>
      </c>
      <c r="H472" s="27">
        <v>469</v>
      </c>
    </row>
    <row r="473" spans="1:8" x14ac:dyDescent="0.2">
      <c r="A473" s="9" t="s">
        <v>760</v>
      </c>
      <c r="B473" s="8" t="s">
        <v>508</v>
      </c>
      <c r="C473" s="79">
        <v>0.10526315789473684</v>
      </c>
      <c r="D473" s="20">
        <v>-0.41699999999999998</v>
      </c>
      <c r="E473" s="20">
        <v>-0.39600000000000002</v>
      </c>
      <c r="F473" s="17">
        <v>0.109</v>
      </c>
      <c r="G473" s="18">
        <v>-0.70399999999999996</v>
      </c>
      <c r="H473" s="27">
        <v>470</v>
      </c>
    </row>
    <row r="474" spans="1:8" x14ac:dyDescent="0.2">
      <c r="A474" s="9" t="s">
        <v>597</v>
      </c>
      <c r="B474" s="8" t="s">
        <v>175</v>
      </c>
      <c r="C474" s="79">
        <v>0.26094276094276092</v>
      </c>
      <c r="D474" s="20">
        <v>-0.32700000000000001</v>
      </c>
      <c r="E474" s="20">
        <v>-0.33900000000000002</v>
      </c>
      <c r="F474" s="17">
        <v>-6.0999999999999999E-2</v>
      </c>
      <c r="G474" s="18">
        <v>-0.72700000000000009</v>
      </c>
      <c r="H474" s="27">
        <v>471</v>
      </c>
    </row>
    <row r="475" spans="1:8" x14ac:dyDescent="0.2">
      <c r="A475" s="9" t="s">
        <v>583</v>
      </c>
      <c r="B475" s="8" t="s">
        <v>438</v>
      </c>
      <c r="C475" s="79">
        <v>0.12681159420289856</v>
      </c>
      <c r="D475" s="20">
        <v>-0.751</v>
      </c>
      <c r="E475" s="20"/>
      <c r="F475" s="17"/>
      <c r="G475" s="18">
        <v>-0.751</v>
      </c>
      <c r="H475" s="27">
        <v>472</v>
      </c>
    </row>
    <row r="476" spans="1:8" x14ac:dyDescent="0.2">
      <c r="A476" s="9" t="s">
        <v>604</v>
      </c>
      <c r="B476" s="8" t="s">
        <v>356</v>
      </c>
      <c r="C476" s="79">
        <v>0.625</v>
      </c>
      <c r="D476" s="20">
        <v>-0.377</v>
      </c>
      <c r="E476" s="20"/>
      <c r="F476" s="17">
        <v>-0.375</v>
      </c>
      <c r="G476" s="18">
        <v>-0.752</v>
      </c>
      <c r="H476" s="27">
        <v>473</v>
      </c>
    </row>
    <row r="477" spans="1:8" x14ac:dyDescent="0.2">
      <c r="A477" s="9" t="s">
        <v>580</v>
      </c>
      <c r="B477" s="8" t="s">
        <v>51</v>
      </c>
      <c r="C477" s="79">
        <v>0.4735872235872236</v>
      </c>
      <c r="D477" s="20">
        <v>1.9E-2</v>
      </c>
      <c r="E477" s="18">
        <v>-0.161</v>
      </c>
      <c r="F477" s="17">
        <v>-0.622</v>
      </c>
      <c r="G477" s="18">
        <v>-0.76400000000000001</v>
      </c>
      <c r="H477" s="27">
        <v>474</v>
      </c>
    </row>
    <row r="478" spans="1:8" x14ac:dyDescent="0.2">
      <c r="A478" s="9" t="s">
        <v>766</v>
      </c>
      <c r="B478" s="8" t="s">
        <v>417</v>
      </c>
      <c r="C478" s="79">
        <v>0.69329073482428116</v>
      </c>
      <c r="D478" s="20">
        <v>-7.2999999999999995E-2</v>
      </c>
      <c r="E478" s="20">
        <v>-0.57199999999999995</v>
      </c>
      <c r="F478" s="17">
        <v>-0.122</v>
      </c>
      <c r="G478" s="18">
        <v>-0.7669999999999999</v>
      </c>
      <c r="H478" s="27">
        <v>475</v>
      </c>
    </row>
    <row r="479" spans="1:8" x14ac:dyDescent="0.2">
      <c r="A479" s="9" t="s">
        <v>774</v>
      </c>
      <c r="B479" s="8" t="s">
        <v>339</v>
      </c>
      <c r="C479" s="79">
        <v>0.7286324786324786</v>
      </c>
      <c r="D479" s="20">
        <v>-0.52100000000000002</v>
      </c>
      <c r="E479" s="20">
        <v>-0.28100000000000003</v>
      </c>
      <c r="F479" s="17">
        <v>3.5000000000000003E-2</v>
      </c>
      <c r="G479" s="18">
        <v>-0.76700000000000002</v>
      </c>
      <c r="H479" s="27">
        <v>476</v>
      </c>
    </row>
    <row r="480" spans="1:8" x14ac:dyDescent="0.2">
      <c r="A480" s="9" t="s">
        <v>636</v>
      </c>
      <c r="B480" s="8" t="s">
        <v>316</v>
      </c>
      <c r="C480" s="79">
        <v>0.29471032745591941</v>
      </c>
      <c r="D480" s="18">
        <v>-0.105</v>
      </c>
      <c r="E480" s="18">
        <v>-0.35499999999999998</v>
      </c>
      <c r="F480" s="17">
        <v>-0.318</v>
      </c>
      <c r="G480" s="18">
        <v>-0.77800000000000002</v>
      </c>
      <c r="H480" s="27">
        <v>477</v>
      </c>
    </row>
    <row r="481" spans="1:8" x14ac:dyDescent="0.2">
      <c r="A481" s="9" t="s">
        <v>778</v>
      </c>
      <c r="B481" s="8" t="s">
        <v>91</v>
      </c>
      <c r="C481" s="79">
        <v>0.43121693121693122</v>
      </c>
      <c r="D481" s="20">
        <v>-0.22600000000000001</v>
      </c>
      <c r="E481" s="20">
        <v>-0.33300000000000002</v>
      </c>
      <c r="F481" s="17">
        <v>-0.224</v>
      </c>
      <c r="G481" s="18">
        <v>-0.78300000000000003</v>
      </c>
      <c r="H481" s="27">
        <v>478</v>
      </c>
    </row>
    <row r="482" spans="1:8" x14ac:dyDescent="0.2">
      <c r="A482" s="9" t="s">
        <v>683</v>
      </c>
      <c r="B482" s="8" t="s">
        <v>141</v>
      </c>
      <c r="C482" s="79">
        <v>0.51211072664359858</v>
      </c>
      <c r="D482" s="20">
        <v>-0.112</v>
      </c>
      <c r="E482" s="20">
        <v>-0.40100000000000002</v>
      </c>
      <c r="F482" s="17">
        <v>-0.27100000000000002</v>
      </c>
      <c r="G482" s="18">
        <v>-0.78400000000000003</v>
      </c>
      <c r="H482" s="27">
        <v>479</v>
      </c>
    </row>
    <row r="483" spans="1:8" x14ac:dyDescent="0.2">
      <c r="A483" s="9" t="s">
        <v>723</v>
      </c>
      <c r="B483" s="8" t="s">
        <v>493</v>
      </c>
      <c r="C483" s="79">
        <v>0.88505747126436785</v>
      </c>
      <c r="D483" s="18">
        <v>-0.441</v>
      </c>
      <c r="E483" s="18"/>
      <c r="F483" s="17">
        <v>-0.36799999999999999</v>
      </c>
      <c r="G483" s="18">
        <v>-0.80899999999999994</v>
      </c>
      <c r="H483" s="27">
        <v>480</v>
      </c>
    </row>
    <row r="484" spans="1:8" x14ac:dyDescent="0.2">
      <c r="A484" s="9" t="s">
        <v>812</v>
      </c>
      <c r="B484" s="8" t="s">
        <v>293</v>
      </c>
      <c r="C484" s="79">
        <v>0.52380952380952384</v>
      </c>
      <c r="D484" s="20">
        <v>-0.307</v>
      </c>
      <c r="E484" s="20"/>
      <c r="F484" s="17">
        <v>-0.51800000000000002</v>
      </c>
      <c r="G484" s="18">
        <v>-0.82499999999999996</v>
      </c>
      <c r="H484" s="27">
        <v>481</v>
      </c>
    </row>
    <row r="485" spans="1:8" x14ac:dyDescent="0.2">
      <c r="A485" s="9" t="s">
        <v>653</v>
      </c>
      <c r="B485" s="8" t="s">
        <v>219</v>
      </c>
      <c r="C485" s="79">
        <v>0.16463414634146342</v>
      </c>
      <c r="D485" s="20">
        <v>1.2999999999999999E-2</v>
      </c>
      <c r="E485" s="20">
        <v>-0.17199999999999999</v>
      </c>
      <c r="F485" s="17">
        <v>-0.66800000000000004</v>
      </c>
      <c r="G485" s="18">
        <v>-0.82699999999999996</v>
      </c>
      <c r="H485" s="27">
        <v>482</v>
      </c>
    </row>
    <row r="486" spans="1:8" x14ac:dyDescent="0.2">
      <c r="A486" s="9" t="s">
        <v>679</v>
      </c>
      <c r="B486" s="8" t="s">
        <v>231</v>
      </c>
      <c r="C486" s="79">
        <v>0.95454545454545459</v>
      </c>
      <c r="D486" s="20">
        <v>-0.47</v>
      </c>
      <c r="E486" s="20">
        <v>-8.5000000000000006E-2</v>
      </c>
      <c r="F486" s="17">
        <v>-0.27700000000000002</v>
      </c>
      <c r="G486" s="18">
        <v>-0.83199999999999996</v>
      </c>
      <c r="H486" s="27">
        <v>483</v>
      </c>
    </row>
    <row r="487" spans="1:8" x14ac:dyDescent="0.2">
      <c r="A487" s="9" t="s">
        <v>654</v>
      </c>
      <c r="B487" s="8" t="s">
        <v>101</v>
      </c>
      <c r="C487" s="79">
        <v>0.68220338983050843</v>
      </c>
      <c r="D487" s="20">
        <v>-4.2000000000000003E-2</v>
      </c>
      <c r="E487" s="20">
        <v>-0.316</v>
      </c>
      <c r="F487" s="17">
        <v>-0.47799999999999998</v>
      </c>
      <c r="G487" s="18">
        <v>-0.83599999999999997</v>
      </c>
      <c r="H487" s="27">
        <v>484</v>
      </c>
    </row>
    <row r="488" spans="1:8" x14ac:dyDescent="0.2">
      <c r="A488" s="9" t="s">
        <v>636</v>
      </c>
      <c r="B488" s="8" t="s">
        <v>141</v>
      </c>
      <c r="C488" s="79">
        <v>0.57512953367875652</v>
      </c>
      <c r="D488" s="20">
        <v>-0.11799999999999999</v>
      </c>
      <c r="E488" s="20">
        <v>-0.23499999999999999</v>
      </c>
      <c r="F488" s="17">
        <v>-0.48799999999999999</v>
      </c>
      <c r="G488" s="18">
        <v>-0.84099999999999997</v>
      </c>
      <c r="H488" s="27">
        <v>485</v>
      </c>
    </row>
    <row r="489" spans="1:8" x14ac:dyDescent="0.2">
      <c r="A489" s="9" t="s">
        <v>575</v>
      </c>
      <c r="B489" s="8" t="s">
        <v>197</v>
      </c>
      <c r="C489" s="79">
        <v>0.56008359456635315</v>
      </c>
      <c r="D489" s="20">
        <v>-0.13900000000000001</v>
      </c>
      <c r="E489" s="20">
        <v>-0.29399999999999998</v>
      </c>
      <c r="F489" s="17">
        <v>-0.44600000000000001</v>
      </c>
      <c r="G489" s="18">
        <v>-0.879</v>
      </c>
      <c r="H489" s="27">
        <v>486</v>
      </c>
    </row>
    <row r="490" spans="1:8" x14ac:dyDescent="0.2">
      <c r="A490" s="9" t="s">
        <v>578</v>
      </c>
      <c r="B490" s="8" t="s">
        <v>214</v>
      </c>
      <c r="C490" s="79">
        <v>0.48951048951048953</v>
      </c>
      <c r="D490" s="20">
        <v>-0.44800000000000001</v>
      </c>
      <c r="E490" s="20"/>
      <c r="F490" s="17">
        <v>-0.442</v>
      </c>
      <c r="G490" s="18">
        <v>-0.89</v>
      </c>
      <c r="H490" s="27">
        <v>487</v>
      </c>
    </row>
    <row r="491" spans="1:8" x14ac:dyDescent="0.2">
      <c r="A491" s="9" t="s">
        <v>605</v>
      </c>
      <c r="B491" s="8" t="s">
        <v>26</v>
      </c>
      <c r="C491" s="79">
        <v>0.33760683760683763</v>
      </c>
      <c r="D491" s="20">
        <v>-1E-3</v>
      </c>
      <c r="E491" s="20">
        <v>-0.48499999999999999</v>
      </c>
      <c r="F491" s="17">
        <v>-0.40799999999999997</v>
      </c>
      <c r="G491" s="18">
        <v>-0.89399999999999991</v>
      </c>
      <c r="H491" s="27">
        <v>488</v>
      </c>
    </row>
    <row r="492" spans="1:8" x14ac:dyDescent="0.2">
      <c r="A492" s="9" t="s">
        <v>598</v>
      </c>
      <c r="B492" s="8" t="s">
        <v>443</v>
      </c>
      <c r="C492" s="79">
        <v>0.5298013245033113</v>
      </c>
      <c r="D492" s="18">
        <v>-6.0000000000000001E-3</v>
      </c>
      <c r="E492" s="18">
        <v>-0.56899999999999995</v>
      </c>
      <c r="F492" s="17">
        <v>-0.34599999999999997</v>
      </c>
      <c r="G492" s="18">
        <v>-0.92099999999999993</v>
      </c>
      <c r="H492" s="27">
        <v>489</v>
      </c>
    </row>
    <row r="493" spans="1:8" x14ac:dyDescent="0.2">
      <c r="A493" s="9" t="s">
        <v>862</v>
      </c>
      <c r="B493" s="8" t="s">
        <v>504</v>
      </c>
      <c r="C493" s="79">
        <v>0.58267716535433067</v>
      </c>
      <c r="D493" s="20">
        <v>-9.2999999999999999E-2</v>
      </c>
      <c r="E493" s="20">
        <v>-0.42799999999999999</v>
      </c>
      <c r="F493" s="17">
        <v>-0.4</v>
      </c>
      <c r="G493" s="18">
        <v>-0.92100000000000004</v>
      </c>
      <c r="H493" s="27">
        <v>490</v>
      </c>
    </row>
    <row r="494" spans="1:8" x14ac:dyDescent="0.2">
      <c r="A494" s="9" t="s">
        <v>785</v>
      </c>
      <c r="B494" s="8" t="s">
        <v>305</v>
      </c>
      <c r="C494" s="79">
        <v>0</v>
      </c>
      <c r="D494" s="20">
        <v>-0.61799999999999999</v>
      </c>
      <c r="E494" s="20">
        <v>-0.42799999999999999</v>
      </c>
      <c r="F494" s="17">
        <v>0.122</v>
      </c>
      <c r="G494" s="18">
        <v>-0.92400000000000004</v>
      </c>
      <c r="H494" s="27">
        <v>491</v>
      </c>
    </row>
    <row r="495" spans="1:8" x14ac:dyDescent="0.2">
      <c r="A495" s="9" t="s">
        <v>683</v>
      </c>
      <c r="B495" s="8" t="s">
        <v>478</v>
      </c>
      <c r="C495" s="79">
        <v>0.4827875734676742</v>
      </c>
      <c r="D495" s="20">
        <v>-0.159</v>
      </c>
      <c r="E495" s="20">
        <v>-0.4</v>
      </c>
      <c r="F495" s="17">
        <v>-0.37</v>
      </c>
      <c r="G495" s="18">
        <v>-0.92900000000000005</v>
      </c>
      <c r="H495" s="27">
        <v>492</v>
      </c>
    </row>
    <row r="496" spans="1:8" x14ac:dyDescent="0.2">
      <c r="A496" s="9" t="s">
        <v>685</v>
      </c>
      <c r="B496" s="8" t="s">
        <v>480</v>
      </c>
      <c r="C496" s="79">
        <v>0.6071428571428571</v>
      </c>
      <c r="D496" s="20">
        <v>2.1000000000000001E-2</v>
      </c>
      <c r="E496" s="20">
        <v>-0.33100000000000002</v>
      </c>
      <c r="F496" s="17">
        <v>-0.626</v>
      </c>
      <c r="G496" s="18">
        <v>-0.93599999999999994</v>
      </c>
      <c r="H496" s="27">
        <v>493</v>
      </c>
    </row>
    <row r="497" spans="1:8" x14ac:dyDescent="0.2">
      <c r="A497" s="9" t="s">
        <v>637</v>
      </c>
      <c r="B497" s="8" t="s">
        <v>263</v>
      </c>
      <c r="C497" s="79">
        <v>0.5743155149934811</v>
      </c>
      <c r="D497" s="20">
        <v>-0.317</v>
      </c>
      <c r="E497" s="20">
        <v>-0.32800000000000001</v>
      </c>
      <c r="F497" s="17">
        <v>-0.29199999999999998</v>
      </c>
      <c r="G497" s="18">
        <v>-0.93700000000000006</v>
      </c>
      <c r="H497" s="27">
        <v>494</v>
      </c>
    </row>
    <row r="498" spans="1:8" x14ac:dyDescent="0.2">
      <c r="A498" s="9" t="s">
        <v>768</v>
      </c>
      <c r="B498" s="8" t="s">
        <v>125</v>
      </c>
      <c r="C498" s="79">
        <v>0.4935064935064935</v>
      </c>
      <c r="D498" s="20">
        <v>1.2E-2</v>
      </c>
      <c r="E498" s="20">
        <v>-0.38600000000000001</v>
      </c>
      <c r="F498" s="17">
        <v>-0.56899999999999995</v>
      </c>
      <c r="G498" s="18">
        <v>-0.94299999999999995</v>
      </c>
      <c r="H498" s="27">
        <v>495</v>
      </c>
    </row>
    <row r="499" spans="1:8" x14ac:dyDescent="0.2">
      <c r="A499" s="9" t="s">
        <v>712</v>
      </c>
      <c r="B499" s="8" t="s">
        <v>88</v>
      </c>
      <c r="C499" s="79">
        <v>0.7168141592920354</v>
      </c>
      <c r="D499" s="20">
        <v>-0.33400000000000002</v>
      </c>
      <c r="E499" s="20">
        <v>-0.247</v>
      </c>
      <c r="F499" s="17">
        <v>-0.372</v>
      </c>
      <c r="G499" s="18">
        <v>-0.95299999999999996</v>
      </c>
      <c r="H499" s="27">
        <v>496</v>
      </c>
    </row>
    <row r="500" spans="1:8" x14ac:dyDescent="0.2">
      <c r="A500" s="9" t="s">
        <v>774</v>
      </c>
      <c r="B500" s="8" t="s">
        <v>47</v>
      </c>
      <c r="C500" s="79">
        <v>0.42264150943396228</v>
      </c>
      <c r="D500" s="20">
        <v>-0.26200000000000001</v>
      </c>
      <c r="E500" s="20">
        <v>-0.47199999999999998</v>
      </c>
      <c r="F500" s="17">
        <v>-0.22500000000000001</v>
      </c>
      <c r="G500" s="18">
        <v>-0.95899999999999996</v>
      </c>
      <c r="H500" s="27">
        <v>497</v>
      </c>
    </row>
    <row r="501" spans="1:8" x14ac:dyDescent="0.2">
      <c r="A501" s="9" t="s">
        <v>652</v>
      </c>
      <c r="B501" s="8" t="s">
        <v>461</v>
      </c>
      <c r="C501" s="79">
        <v>0.80882352941176472</v>
      </c>
      <c r="D501" s="20">
        <v>-0.59499999999999997</v>
      </c>
      <c r="E501" s="20"/>
      <c r="F501" s="17">
        <v>-0.38200000000000001</v>
      </c>
      <c r="G501" s="18">
        <v>-0.97699999999999998</v>
      </c>
      <c r="H501" s="27">
        <v>498</v>
      </c>
    </row>
    <row r="502" spans="1:8" x14ac:dyDescent="0.2">
      <c r="A502" s="9" t="s">
        <v>640</v>
      </c>
      <c r="B502" s="8" t="s">
        <v>247</v>
      </c>
      <c r="C502" s="79">
        <v>0.729903536977492</v>
      </c>
      <c r="D502" s="20">
        <v>-0.29299999999999998</v>
      </c>
      <c r="E502" s="20">
        <v>-0.314</v>
      </c>
      <c r="F502" s="17">
        <v>-0.38200000000000001</v>
      </c>
      <c r="G502" s="18">
        <v>-0.98899999999999999</v>
      </c>
      <c r="H502" s="27">
        <v>499</v>
      </c>
    </row>
    <row r="503" spans="1:8" x14ac:dyDescent="0.2">
      <c r="A503" s="9" t="s">
        <v>709</v>
      </c>
      <c r="B503" s="8" t="s">
        <v>286</v>
      </c>
      <c r="C503" s="79">
        <v>5.8823529411764705E-2</v>
      </c>
      <c r="D503" s="20">
        <v>-0.35299999999999998</v>
      </c>
      <c r="E503" s="20">
        <v>-0.47899999999999998</v>
      </c>
      <c r="F503" s="17">
        <v>-0.159</v>
      </c>
      <c r="G503" s="18">
        <v>-0.99099999999999999</v>
      </c>
      <c r="H503" s="27">
        <v>500</v>
      </c>
    </row>
    <row r="504" spans="1:8" x14ac:dyDescent="0.2">
      <c r="A504" s="9" t="s">
        <v>736</v>
      </c>
      <c r="B504" s="8" t="s">
        <v>122</v>
      </c>
      <c r="C504" s="79">
        <v>0.51886792452830188</v>
      </c>
      <c r="D504" s="20">
        <v>-0.53300000000000003</v>
      </c>
      <c r="E504" s="20">
        <v>-0.34200000000000003</v>
      </c>
      <c r="F504" s="17">
        <v>-0.13800000000000001</v>
      </c>
      <c r="G504" s="18">
        <v>-1.0129999999999999</v>
      </c>
      <c r="H504" s="27">
        <v>501</v>
      </c>
    </row>
    <row r="505" spans="1:8" x14ac:dyDescent="0.2">
      <c r="A505" s="9" t="s">
        <v>597</v>
      </c>
      <c r="B505" s="8" t="s">
        <v>442</v>
      </c>
      <c r="C505" s="79">
        <v>0.25</v>
      </c>
      <c r="D505" s="20">
        <v>-0.24</v>
      </c>
      <c r="E505" s="18">
        <v>-0.317</v>
      </c>
      <c r="F505" s="17">
        <v>-0.46400000000000002</v>
      </c>
      <c r="G505" s="18">
        <v>-1.0209999999999999</v>
      </c>
      <c r="H505" s="27">
        <v>502</v>
      </c>
    </row>
    <row r="506" spans="1:8" x14ac:dyDescent="0.2">
      <c r="A506" s="9" t="s">
        <v>842</v>
      </c>
      <c r="B506" s="8" t="s">
        <v>475</v>
      </c>
      <c r="C506" s="79">
        <v>0.71764705882352942</v>
      </c>
      <c r="D506" s="18">
        <v>-0.54400000000000004</v>
      </c>
      <c r="E506" s="18">
        <v>-0.29499999999999998</v>
      </c>
      <c r="F506" s="17">
        <v>-0.23300000000000001</v>
      </c>
      <c r="G506" s="18">
        <v>-1.0720000000000001</v>
      </c>
      <c r="H506" s="27">
        <v>503</v>
      </c>
    </row>
    <row r="507" spans="1:8" x14ac:dyDescent="0.2">
      <c r="A507" s="9" t="s">
        <v>747</v>
      </c>
      <c r="B507" s="8" t="s">
        <v>419</v>
      </c>
      <c r="C507" s="79">
        <v>0.53030303030303028</v>
      </c>
      <c r="D507" s="20">
        <v>-0.35499999999999998</v>
      </c>
      <c r="E507" s="20">
        <v>-0.52400000000000002</v>
      </c>
      <c r="F507" s="17">
        <v>-0.28199999999999997</v>
      </c>
      <c r="G507" s="18">
        <v>-1.161</v>
      </c>
      <c r="H507" s="27">
        <v>504</v>
      </c>
    </row>
    <row r="508" spans="1:8" x14ac:dyDescent="0.2">
      <c r="A508" s="9" t="s">
        <v>774</v>
      </c>
      <c r="B508" s="8" t="s">
        <v>325</v>
      </c>
      <c r="C508" s="79">
        <v>0.42553191489361702</v>
      </c>
      <c r="D508" s="20">
        <v>-0.34499999999999997</v>
      </c>
      <c r="E508" s="20">
        <v>-0.56299999999999994</v>
      </c>
      <c r="F508" s="17">
        <v>-0.36799999999999999</v>
      </c>
      <c r="G508" s="18">
        <v>-1.2759999999999998</v>
      </c>
      <c r="H508" s="27">
        <v>505</v>
      </c>
    </row>
    <row r="509" spans="1:8" x14ac:dyDescent="0.2">
      <c r="A509" s="9" t="s">
        <v>582</v>
      </c>
      <c r="B509" s="8" t="s">
        <v>1</v>
      </c>
      <c r="C509" s="79">
        <v>0.46599496221662468</v>
      </c>
      <c r="D509" s="20">
        <v>-0.47499999999999998</v>
      </c>
      <c r="E509" s="20">
        <v>-0.61299999999999999</v>
      </c>
      <c r="F509" s="17">
        <v>-0.22700000000000001</v>
      </c>
      <c r="G509" s="18">
        <v>-1.3150000000000002</v>
      </c>
      <c r="H509" s="27">
        <v>506</v>
      </c>
    </row>
    <row r="510" spans="1:8" x14ac:dyDescent="0.2">
      <c r="A510" s="9" t="s">
        <v>666</v>
      </c>
      <c r="B510" s="8" t="s">
        <v>60</v>
      </c>
      <c r="C510" s="79">
        <v>0.18232044198895028</v>
      </c>
      <c r="D510" s="20">
        <v>2.9000000000000001E-2</v>
      </c>
      <c r="E510" s="20">
        <v>-0.121</v>
      </c>
      <c r="F510" s="17">
        <v>-1.2290000000000001</v>
      </c>
      <c r="G510" s="18">
        <v>-1.3210000000000002</v>
      </c>
      <c r="H510" s="27">
        <v>507</v>
      </c>
    </row>
    <row r="511" spans="1:8" x14ac:dyDescent="0.2">
      <c r="A511" s="9" t="s">
        <v>787</v>
      </c>
      <c r="B511" s="8" t="s">
        <v>420</v>
      </c>
      <c r="C511" s="79">
        <v>0.44230769230769229</v>
      </c>
      <c r="D511" s="20">
        <v>-0.58099999999999996</v>
      </c>
      <c r="E511" s="20"/>
      <c r="F511" s="17">
        <v>-0.83199999999999996</v>
      </c>
      <c r="G511" s="18">
        <v>-1.4129999999999998</v>
      </c>
      <c r="H511" s="27">
        <v>508</v>
      </c>
    </row>
    <row r="512" spans="1:8" x14ac:dyDescent="0.2">
      <c r="A512" s="9" t="s">
        <v>678</v>
      </c>
      <c r="B512" s="8" t="s">
        <v>320</v>
      </c>
      <c r="C512" s="79">
        <v>6.0150375939849621E-2</v>
      </c>
      <c r="D512" s="20">
        <v>-0.76</v>
      </c>
      <c r="E512" s="20">
        <v>-0.69699999999999995</v>
      </c>
      <c r="F512" s="17">
        <v>-0.54600000000000004</v>
      </c>
      <c r="G512" s="18">
        <v>-2.0030000000000001</v>
      </c>
      <c r="H512" s="27">
        <v>509</v>
      </c>
    </row>
    <row r="513" spans="1:8" ht="13.5" thickBot="1" x14ac:dyDescent="0.25">
      <c r="A513" s="14" t="s">
        <v>577</v>
      </c>
      <c r="B513" s="10" t="s">
        <v>413</v>
      </c>
      <c r="C513" s="80">
        <v>0.55128205128205132</v>
      </c>
      <c r="D513" s="107">
        <v>-1.2330000000000001</v>
      </c>
      <c r="E513" s="108"/>
      <c r="F513" s="106">
        <v>-0.77800000000000002</v>
      </c>
      <c r="G513" s="105">
        <v>-2.0110000000000001</v>
      </c>
      <c r="H513" s="104">
        <v>510</v>
      </c>
    </row>
  </sheetData>
  <sortState xmlns:xlrd2="http://schemas.microsoft.com/office/spreadsheetml/2017/richdata2" ref="A4:H513">
    <sortCondition ref="H4:H513"/>
  </sortState>
  <mergeCells count="1">
    <mergeCell ref="D2:F2"/>
  </mergeCells>
  <conditionalFormatting sqref="G4:G508">
    <cfRule type="colorScale" priority="12">
      <colorScale>
        <cfvo type="min"/>
        <cfvo type="num" val="0"/>
        <cfvo type="max"/>
        <color rgb="FFF8696B"/>
        <color theme="0"/>
        <color rgb="FF63BE7B"/>
      </colorScale>
    </cfRule>
    <cfRule type="colorScale" priority="13">
      <colorScale>
        <cfvo type="min"/>
        <cfvo type="num" val="0"/>
        <cfvo type="max"/>
        <color rgb="FFFF7128"/>
        <color rgb="FFFFEB84"/>
        <color rgb="FF00B050"/>
      </colorScale>
    </cfRule>
  </conditionalFormatting>
  <conditionalFormatting sqref="D4:F508">
    <cfRule type="colorScale" priority="63">
      <colorScale>
        <cfvo type="min"/>
        <cfvo type="num" val="0"/>
        <cfvo type="max"/>
        <color rgb="FFF8696B"/>
        <color theme="0"/>
        <color rgb="FF63BE7B"/>
      </colorScale>
    </cfRule>
  </conditionalFormatting>
  <conditionalFormatting sqref="D509:F513">
    <cfRule type="colorScale" priority="3">
      <colorScale>
        <cfvo type="min"/>
        <cfvo type="num" val="0"/>
        <cfvo type="max"/>
        <color rgb="FFF8696B"/>
        <color theme="0"/>
        <color rgb="FF63BE7B"/>
      </colorScale>
    </cfRule>
  </conditionalFormatting>
  <conditionalFormatting sqref="G509:G513">
    <cfRule type="colorScale" priority="1">
      <colorScale>
        <cfvo type="min"/>
        <cfvo type="num" val="0"/>
        <cfvo type="max"/>
        <color rgb="FFF8696B"/>
        <color theme="0"/>
        <color rgb="FF63BE7B"/>
      </colorScale>
    </cfRule>
    <cfRule type="colorScale" priority="2">
      <colorScale>
        <cfvo type="min"/>
        <cfvo type="num" val="0"/>
        <cfvo type="max"/>
        <color rgb="FFFF7128"/>
        <color rgb="FFFFEB84"/>
        <color rgb="FF00B050"/>
      </colorScale>
    </cfRule>
  </conditionalFormatting>
  <pageMargins left="0.7" right="0.7" top="0.75" bottom="0.75" header="0.3" footer="0.3"/>
  <pageSetup scale="7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326D-D66E-42DC-BFEB-84FC14643D0C}">
  <sheetPr>
    <pageSetUpPr fitToPage="1"/>
  </sheetPr>
  <dimension ref="A1:AA75"/>
  <sheetViews>
    <sheetView workbookViewId="0">
      <selection activeCell="AA1" sqref="A1:XFD75"/>
    </sheetView>
  </sheetViews>
  <sheetFormatPr defaultRowHeight="12.75" x14ac:dyDescent="0.2"/>
  <cols>
    <col min="1" max="1" width="16.7109375" customWidth="1"/>
    <col min="4" max="4" width="3.7109375" customWidth="1"/>
    <col min="5" max="5" width="16.7109375" customWidth="1"/>
    <col min="8" max="8" width="3.7109375" customWidth="1"/>
    <col min="9" max="9" width="16.7109375" customWidth="1"/>
    <col min="12" max="12" width="3.7109375" customWidth="1"/>
    <col min="13" max="13" width="16.7109375" customWidth="1"/>
    <col min="17" max="17" width="3.7109375" customWidth="1"/>
    <col min="18" max="18" width="12.140625" customWidth="1"/>
  </cols>
  <sheetData>
    <row r="1" spans="1:27" ht="20.25" x14ac:dyDescent="0.3">
      <c r="A1" s="125" t="s">
        <v>954</v>
      </c>
    </row>
    <row r="2" spans="1:27" s="5" customFormat="1" ht="18" x14ac:dyDescent="0.25">
      <c r="A2" s="124" t="s">
        <v>955</v>
      </c>
    </row>
    <row r="3" spans="1:27" s="1" customFormat="1" x14ac:dyDescent="0.2">
      <c r="A3" s="1" t="s">
        <v>895</v>
      </c>
      <c r="E3" s="1" t="s">
        <v>881</v>
      </c>
      <c r="I3" s="1" t="s">
        <v>882</v>
      </c>
      <c r="M3" s="1" t="s">
        <v>890</v>
      </c>
      <c r="R3" s="1" t="s">
        <v>889</v>
      </c>
    </row>
    <row r="5" spans="1:27" s="1" customFormat="1" x14ac:dyDescent="0.2">
      <c r="A5" s="1" t="s">
        <v>883</v>
      </c>
      <c r="B5" s="32" t="s">
        <v>885</v>
      </c>
      <c r="C5" s="32" t="s">
        <v>886</v>
      </c>
      <c r="E5" s="1" t="s">
        <v>883</v>
      </c>
      <c r="F5" s="32" t="s">
        <v>885</v>
      </c>
      <c r="G5" s="32" t="s">
        <v>886</v>
      </c>
      <c r="I5" s="1" t="s">
        <v>883</v>
      </c>
      <c r="J5" s="32" t="s">
        <v>885</v>
      </c>
      <c r="K5" s="32" t="s">
        <v>886</v>
      </c>
      <c r="M5" s="1" t="s">
        <v>883</v>
      </c>
      <c r="N5" s="65" t="s">
        <v>885</v>
      </c>
      <c r="O5" s="65" t="s">
        <v>886</v>
      </c>
      <c r="P5" s="65" t="s">
        <v>884</v>
      </c>
      <c r="R5" s="32" t="s">
        <v>894</v>
      </c>
      <c r="S5" s="1" t="s">
        <v>947</v>
      </c>
    </row>
    <row r="6" spans="1:27" x14ac:dyDescent="0.2">
      <c r="A6" t="s">
        <v>887</v>
      </c>
      <c r="B6" s="64">
        <v>0.3</v>
      </c>
      <c r="C6" s="29" t="s">
        <v>888</v>
      </c>
      <c r="E6" t="s">
        <v>887</v>
      </c>
      <c r="F6" s="64">
        <v>0.376</v>
      </c>
      <c r="G6" s="29" t="s">
        <v>888</v>
      </c>
      <c r="I6" t="s">
        <v>887</v>
      </c>
      <c r="J6" s="64">
        <v>0</v>
      </c>
      <c r="K6" s="29" t="s">
        <v>888</v>
      </c>
      <c r="M6" t="s">
        <v>887</v>
      </c>
      <c r="N6" s="64">
        <v>0</v>
      </c>
      <c r="O6" s="29" t="s">
        <v>888</v>
      </c>
      <c r="P6">
        <v>3.07</v>
      </c>
      <c r="S6" s="1" t="s">
        <v>948</v>
      </c>
      <c r="T6" s="1"/>
      <c r="U6" s="1"/>
      <c r="V6" s="1"/>
      <c r="W6" s="1"/>
      <c r="X6" s="1"/>
      <c r="Y6" s="1"/>
      <c r="Z6" s="1"/>
      <c r="AA6" s="1"/>
    </row>
    <row r="7" spans="1:27" x14ac:dyDescent="0.2">
      <c r="A7" t="s">
        <v>352</v>
      </c>
      <c r="B7" s="64">
        <v>0.95799999999999996</v>
      </c>
      <c r="C7" s="29">
        <v>418.5</v>
      </c>
      <c r="E7" t="s">
        <v>352</v>
      </c>
      <c r="F7" s="64">
        <v>0.94399999999999995</v>
      </c>
      <c r="G7" s="29">
        <v>418.22</v>
      </c>
      <c r="I7" t="s">
        <v>352</v>
      </c>
      <c r="J7" s="64">
        <v>2E-3</v>
      </c>
      <c r="K7" s="29">
        <v>1.1599999999999999</v>
      </c>
      <c r="M7" t="s">
        <v>352</v>
      </c>
      <c r="N7" s="64">
        <v>1E-3</v>
      </c>
      <c r="O7" s="29">
        <v>1.1200000000000001</v>
      </c>
      <c r="P7">
        <v>0.85</v>
      </c>
      <c r="S7" s="1"/>
      <c r="T7" s="1"/>
      <c r="U7" s="1"/>
      <c r="V7" s="1"/>
      <c r="W7" s="1"/>
      <c r="X7" s="1"/>
      <c r="Y7" s="1"/>
      <c r="Z7" s="1"/>
      <c r="AA7" s="1"/>
    </row>
    <row r="8" spans="1:27" x14ac:dyDescent="0.2">
      <c r="A8" t="s">
        <v>351</v>
      </c>
      <c r="B8" s="64">
        <v>0.82899999999999996</v>
      </c>
      <c r="C8" s="29">
        <v>419.45</v>
      </c>
      <c r="E8" t="s">
        <v>351</v>
      </c>
      <c r="F8" s="64">
        <v>0.81599999999999995</v>
      </c>
      <c r="G8" s="29">
        <v>419.15</v>
      </c>
      <c r="I8" t="s">
        <v>554</v>
      </c>
      <c r="J8" s="64">
        <v>0.68799999999999994</v>
      </c>
      <c r="K8" s="29">
        <v>1.76</v>
      </c>
      <c r="M8" t="s">
        <v>347</v>
      </c>
      <c r="N8" s="64">
        <v>0</v>
      </c>
      <c r="O8" s="29">
        <v>1.27</v>
      </c>
      <c r="P8">
        <v>0.76900000000000002</v>
      </c>
    </row>
    <row r="9" spans="1:27" x14ac:dyDescent="0.2">
      <c r="A9" t="s">
        <v>554</v>
      </c>
      <c r="B9" s="64">
        <v>0.49099999999999999</v>
      </c>
      <c r="C9" s="29">
        <v>131.53</v>
      </c>
      <c r="E9" t="s">
        <v>554</v>
      </c>
      <c r="F9" s="64">
        <v>0.68500000000000005</v>
      </c>
      <c r="G9" s="29">
        <v>1.76</v>
      </c>
      <c r="I9" t="s">
        <v>347</v>
      </c>
      <c r="J9" s="64">
        <v>1E-3</v>
      </c>
      <c r="K9" s="29">
        <v>1.81</v>
      </c>
      <c r="M9" t="s">
        <v>555</v>
      </c>
      <c r="N9" s="64">
        <v>1.2999999999999999E-2</v>
      </c>
      <c r="O9" s="29">
        <v>1.76</v>
      </c>
      <c r="P9">
        <v>-0.439</v>
      </c>
    </row>
    <row r="10" spans="1:27" x14ac:dyDescent="0.2">
      <c r="A10" t="s">
        <v>347</v>
      </c>
      <c r="B10" s="64">
        <v>0.79200000000000004</v>
      </c>
      <c r="C10" s="29">
        <v>132.04</v>
      </c>
      <c r="E10" t="s">
        <v>347</v>
      </c>
      <c r="F10" s="64">
        <v>1E-3</v>
      </c>
      <c r="G10" s="29">
        <v>1.81</v>
      </c>
      <c r="I10" t="s">
        <v>348</v>
      </c>
      <c r="J10" s="64">
        <v>0.107</v>
      </c>
      <c r="K10" s="29">
        <v>1.92</v>
      </c>
      <c r="M10" t="s">
        <v>533</v>
      </c>
      <c r="N10" s="64">
        <v>1.2E-2</v>
      </c>
      <c r="O10" s="29">
        <v>1.55</v>
      </c>
      <c r="P10">
        <v>-0.71899999999999997</v>
      </c>
    </row>
    <row r="11" spans="1:27" x14ac:dyDescent="0.2">
      <c r="A11" t="s">
        <v>348</v>
      </c>
      <c r="B11" s="64">
        <v>0.72699999999999998</v>
      </c>
      <c r="C11" s="29">
        <v>59.64</v>
      </c>
      <c r="E11" t="s">
        <v>348</v>
      </c>
      <c r="F11" s="64">
        <v>0.111</v>
      </c>
      <c r="G11" s="29">
        <v>1.93</v>
      </c>
      <c r="I11" t="s">
        <v>349</v>
      </c>
      <c r="J11" s="64">
        <v>0.40500000000000003</v>
      </c>
      <c r="K11" s="29">
        <v>4.59</v>
      </c>
      <c r="M11" t="s">
        <v>534</v>
      </c>
      <c r="N11" s="64">
        <v>0</v>
      </c>
      <c r="O11" s="29">
        <v>2.29</v>
      </c>
      <c r="P11">
        <v>-1.0076000000000001</v>
      </c>
    </row>
    <row r="12" spans="1:27" x14ac:dyDescent="0.2">
      <c r="A12" t="s">
        <v>349</v>
      </c>
      <c r="B12" s="64">
        <v>0.56599999999999995</v>
      </c>
      <c r="C12" s="29">
        <v>640.41999999999996</v>
      </c>
      <c r="E12" t="s">
        <v>349</v>
      </c>
      <c r="F12" s="64">
        <v>0.40699999999999997</v>
      </c>
      <c r="G12" s="29">
        <v>4.59</v>
      </c>
      <c r="I12" t="s">
        <v>559</v>
      </c>
      <c r="J12" s="64">
        <v>0.28699999999999998</v>
      </c>
      <c r="K12" s="29">
        <v>1.68</v>
      </c>
      <c r="M12" t="s">
        <v>536</v>
      </c>
      <c r="N12" s="64">
        <v>0</v>
      </c>
      <c r="O12" s="29">
        <v>1.22</v>
      </c>
      <c r="P12">
        <v>-1.3919999999999999</v>
      </c>
    </row>
    <row r="13" spans="1:27" x14ac:dyDescent="0.2">
      <c r="A13" t="s">
        <v>559</v>
      </c>
      <c r="B13" s="64">
        <v>0.26400000000000001</v>
      </c>
      <c r="C13" s="29">
        <v>5.7</v>
      </c>
      <c r="E13" t="s">
        <v>559</v>
      </c>
      <c r="F13" s="64">
        <v>0.28999999999999998</v>
      </c>
      <c r="G13" s="29">
        <v>1.69</v>
      </c>
      <c r="I13" t="s">
        <v>553</v>
      </c>
      <c r="J13" s="64">
        <v>4.1000000000000002E-2</v>
      </c>
      <c r="K13" s="29">
        <v>1.74</v>
      </c>
      <c r="M13" t="s">
        <v>558</v>
      </c>
      <c r="N13" s="64">
        <v>2E-3</v>
      </c>
      <c r="O13" s="29">
        <v>1.2</v>
      </c>
      <c r="P13">
        <v>-0.50600000000000001</v>
      </c>
    </row>
    <row r="14" spans="1:27" x14ac:dyDescent="0.2">
      <c r="A14" t="s">
        <v>553</v>
      </c>
      <c r="B14" s="64">
        <v>0.85299999999999998</v>
      </c>
      <c r="C14" s="29">
        <v>36.9</v>
      </c>
      <c r="E14" t="s">
        <v>553</v>
      </c>
      <c r="F14" s="64">
        <v>4.1000000000000002E-2</v>
      </c>
      <c r="G14" s="29">
        <v>1.74</v>
      </c>
      <c r="I14" t="s">
        <v>555</v>
      </c>
      <c r="J14" s="64">
        <v>1.2999999999999999E-2</v>
      </c>
      <c r="K14" s="29">
        <v>3.51</v>
      </c>
      <c r="P14" s="67"/>
    </row>
    <row r="15" spans="1:27" x14ac:dyDescent="0.2">
      <c r="A15" t="s">
        <v>350</v>
      </c>
      <c r="B15" s="64">
        <v>0.51800000000000002</v>
      </c>
      <c r="C15" s="29">
        <v>963.98</v>
      </c>
      <c r="E15" t="s">
        <v>555</v>
      </c>
      <c r="F15" s="64">
        <v>1.4E-2</v>
      </c>
      <c r="G15" s="29">
        <v>3.53</v>
      </c>
      <c r="I15" t="s">
        <v>556</v>
      </c>
      <c r="J15" s="64">
        <v>0.33700000000000002</v>
      </c>
      <c r="K15" s="29">
        <v>1.35</v>
      </c>
      <c r="N15" s="66" t="s">
        <v>891</v>
      </c>
      <c r="O15" s="67">
        <v>0.65459999999999996</v>
      </c>
    </row>
    <row r="16" spans="1:27" x14ac:dyDescent="0.2">
      <c r="A16" t="s">
        <v>555</v>
      </c>
      <c r="B16" s="64">
        <v>1.2999999999999999E-2</v>
      </c>
      <c r="C16" s="29">
        <v>3.53</v>
      </c>
      <c r="E16" t="s">
        <v>556</v>
      </c>
      <c r="F16" s="64">
        <v>0.33200000000000002</v>
      </c>
      <c r="G16" s="29">
        <v>1.35</v>
      </c>
      <c r="I16" t="s">
        <v>533</v>
      </c>
      <c r="J16" s="64">
        <v>1.2999999999999999E-2</v>
      </c>
      <c r="K16" s="29">
        <v>1.84</v>
      </c>
    </row>
    <row r="17" spans="1:27" x14ac:dyDescent="0.2">
      <c r="A17" t="s">
        <v>556</v>
      </c>
      <c r="B17" s="64">
        <v>0.32900000000000001</v>
      </c>
      <c r="C17" s="29">
        <v>1.35</v>
      </c>
      <c r="E17" t="s">
        <v>533</v>
      </c>
      <c r="F17" s="64">
        <v>1.2999999999999999E-2</v>
      </c>
      <c r="G17" s="29">
        <v>1.84</v>
      </c>
      <c r="I17" t="s">
        <v>534</v>
      </c>
      <c r="J17" s="64">
        <v>0</v>
      </c>
      <c r="K17" s="29">
        <v>3.48</v>
      </c>
    </row>
    <row r="18" spans="1:27" x14ac:dyDescent="0.2">
      <c r="A18" t="s">
        <v>533</v>
      </c>
      <c r="B18" s="64">
        <v>1.4E-2</v>
      </c>
      <c r="C18" s="29">
        <v>1.84</v>
      </c>
      <c r="E18" t="s">
        <v>534</v>
      </c>
      <c r="F18" s="64">
        <v>0</v>
      </c>
      <c r="G18" s="29">
        <v>3.49</v>
      </c>
      <c r="I18" t="s">
        <v>353</v>
      </c>
      <c r="J18" s="64">
        <v>0.41799999999999998</v>
      </c>
      <c r="K18" s="29">
        <v>2.74</v>
      </c>
    </row>
    <row r="19" spans="1:27" x14ac:dyDescent="0.2">
      <c r="A19" t="s">
        <v>534</v>
      </c>
      <c r="B19" s="64">
        <v>0</v>
      </c>
      <c r="C19" s="29">
        <v>3.49</v>
      </c>
      <c r="E19" t="s">
        <v>353</v>
      </c>
      <c r="F19" s="64">
        <v>0.42</v>
      </c>
      <c r="G19" s="29">
        <v>2.74</v>
      </c>
      <c r="I19" t="s">
        <v>557</v>
      </c>
      <c r="J19" s="64">
        <v>0.23100000000000001</v>
      </c>
      <c r="K19" s="29">
        <v>1.2</v>
      </c>
      <c r="N19" s="64"/>
    </row>
    <row r="20" spans="1:27" x14ac:dyDescent="0.2">
      <c r="A20" t="s">
        <v>353</v>
      </c>
      <c r="B20" s="64">
        <v>0.42899999999999999</v>
      </c>
      <c r="C20" s="29">
        <v>2.74</v>
      </c>
      <c r="E20" t="s">
        <v>557</v>
      </c>
      <c r="F20" s="64">
        <v>0.23599999999999999</v>
      </c>
      <c r="G20" s="29">
        <v>1.2</v>
      </c>
      <c r="I20" t="s">
        <v>536</v>
      </c>
      <c r="J20" s="64">
        <v>0</v>
      </c>
      <c r="K20" s="29">
        <v>1.26</v>
      </c>
      <c r="N20" s="64"/>
    </row>
    <row r="21" spans="1:27" x14ac:dyDescent="0.2">
      <c r="A21" t="s">
        <v>557</v>
      </c>
      <c r="B21" s="64">
        <v>0.24399999999999999</v>
      </c>
      <c r="C21" s="29">
        <v>1.2</v>
      </c>
      <c r="E21" t="s">
        <v>536</v>
      </c>
      <c r="F21" s="64">
        <v>0</v>
      </c>
      <c r="G21" s="29">
        <v>1.26</v>
      </c>
      <c r="I21" t="s">
        <v>537</v>
      </c>
      <c r="J21" s="64">
        <v>0.114</v>
      </c>
      <c r="K21" s="29">
        <v>1.32</v>
      </c>
      <c r="N21" s="64"/>
    </row>
    <row r="22" spans="1:27" x14ac:dyDescent="0.2">
      <c r="A22" t="s">
        <v>536</v>
      </c>
      <c r="B22" s="64">
        <v>0</v>
      </c>
      <c r="C22" s="29">
        <v>1.27</v>
      </c>
      <c r="E22" t="s">
        <v>537</v>
      </c>
      <c r="F22" s="64">
        <v>0.114</v>
      </c>
      <c r="G22" s="29">
        <v>1.32</v>
      </c>
      <c r="I22" t="s">
        <v>558</v>
      </c>
      <c r="J22" s="64">
        <v>0</v>
      </c>
      <c r="K22" s="29">
        <v>1.33</v>
      </c>
    </row>
    <row r="23" spans="1:27" x14ac:dyDescent="0.2">
      <c r="A23" t="s">
        <v>537</v>
      </c>
      <c r="B23" s="64">
        <v>0.10299999999999999</v>
      </c>
      <c r="C23" s="29">
        <v>1.33</v>
      </c>
      <c r="E23" t="s">
        <v>558</v>
      </c>
      <c r="F23" s="64">
        <v>0</v>
      </c>
      <c r="G23" s="29">
        <v>1.35</v>
      </c>
    </row>
    <row r="24" spans="1:27" x14ac:dyDescent="0.2">
      <c r="A24" t="s">
        <v>558</v>
      </c>
      <c r="B24" s="64">
        <v>0</v>
      </c>
      <c r="C24" s="29">
        <v>1.35</v>
      </c>
      <c r="J24" s="32" t="s">
        <v>891</v>
      </c>
      <c r="K24" s="63">
        <v>0.64159999999999995</v>
      </c>
    </row>
    <row r="25" spans="1:27" x14ac:dyDescent="0.2">
      <c r="F25" s="32" t="s">
        <v>891</v>
      </c>
      <c r="G25" s="63">
        <v>0.64</v>
      </c>
    </row>
    <row r="27" spans="1:27" s="5" customFormat="1" ht="18" x14ac:dyDescent="0.25">
      <c r="A27" s="124" t="s">
        <v>551</v>
      </c>
    </row>
    <row r="28" spans="1:27" s="1" customFormat="1" x14ac:dyDescent="0.2">
      <c r="A28" s="1" t="s">
        <v>895</v>
      </c>
      <c r="E28" s="1" t="s">
        <v>881</v>
      </c>
      <c r="I28" s="1" t="s">
        <v>882</v>
      </c>
      <c r="M28" s="1" t="s">
        <v>890</v>
      </c>
      <c r="R28" s="1" t="s">
        <v>889</v>
      </c>
    </row>
    <row r="30" spans="1:27" s="1" customFormat="1" x14ac:dyDescent="0.2">
      <c r="A30" s="1" t="s">
        <v>883</v>
      </c>
      <c r="B30" s="32" t="s">
        <v>885</v>
      </c>
      <c r="C30" s="32" t="s">
        <v>886</v>
      </c>
      <c r="E30" s="1" t="s">
        <v>883</v>
      </c>
      <c r="F30" s="32" t="s">
        <v>885</v>
      </c>
      <c r="G30" s="32" t="s">
        <v>886</v>
      </c>
      <c r="I30" s="1" t="s">
        <v>883</v>
      </c>
      <c r="J30" s="32" t="s">
        <v>885</v>
      </c>
      <c r="K30" s="32" t="s">
        <v>886</v>
      </c>
      <c r="M30" s="1" t="s">
        <v>883</v>
      </c>
      <c r="N30" s="65" t="s">
        <v>885</v>
      </c>
      <c r="O30" s="65" t="s">
        <v>886</v>
      </c>
      <c r="P30" s="65" t="s">
        <v>884</v>
      </c>
      <c r="R30" s="32" t="s">
        <v>893</v>
      </c>
      <c r="S30" s="1" t="s">
        <v>949</v>
      </c>
    </row>
    <row r="31" spans="1:27" x14ac:dyDescent="0.2">
      <c r="A31" t="s">
        <v>887</v>
      </c>
      <c r="B31" s="64">
        <v>7.6999999999999999E-2</v>
      </c>
      <c r="C31" s="29" t="s">
        <v>888</v>
      </c>
      <c r="E31" t="s">
        <v>887</v>
      </c>
      <c r="F31" s="64">
        <v>9.8000000000000004E-2</v>
      </c>
      <c r="G31" s="29" t="s">
        <v>888</v>
      </c>
      <c r="I31" t="s">
        <v>887</v>
      </c>
      <c r="J31" s="64">
        <v>0</v>
      </c>
      <c r="K31" s="29" t="s">
        <v>888</v>
      </c>
      <c r="M31" t="s">
        <v>887</v>
      </c>
      <c r="N31" s="64">
        <v>0</v>
      </c>
      <c r="O31" s="29" t="s">
        <v>888</v>
      </c>
      <c r="P31">
        <v>2.9119999999999999</v>
      </c>
      <c r="S31" s="1" t="s">
        <v>950</v>
      </c>
      <c r="T31" s="1"/>
      <c r="U31" s="1"/>
      <c r="V31" s="1"/>
      <c r="W31" s="1"/>
      <c r="X31" s="1"/>
      <c r="Y31" s="1"/>
      <c r="Z31" s="1"/>
      <c r="AA31" s="1"/>
    </row>
    <row r="32" spans="1:27" x14ac:dyDescent="0.2">
      <c r="A32" t="s">
        <v>352</v>
      </c>
      <c r="B32" s="64">
        <v>0.24399999999999999</v>
      </c>
      <c r="C32" s="29">
        <v>455.6</v>
      </c>
      <c r="E32" t="s">
        <v>352</v>
      </c>
      <c r="F32" s="64">
        <v>0.23300000000000001</v>
      </c>
      <c r="G32" s="29">
        <v>454.85</v>
      </c>
      <c r="I32" t="s">
        <v>352</v>
      </c>
      <c r="J32" s="64">
        <v>0.109</v>
      </c>
      <c r="K32" s="29">
        <v>1.1100000000000001</v>
      </c>
      <c r="M32" t="s">
        <v>347</v>
      </c>
      <c r="N32" s="64">
        <v>0</v>
      </c>
      <c r="O32" s="29">
        <v>1.41</v>
      </c>
      <c r="P32">
        <v>1.518</v>
      </c>
      <c r="S32" s="1"/>
      <c r="T32" s="1"/>
      <c r="U32" s="1"/>
      <c r="V32" s="1"/>
      <c r="W32" s="1"/>
      <c r="X32" s="1"/>
      <c r="Y32" s="1"/>
      <c r="Z32" s="1"/>
      <c r="AA32" s="1"/>
    </row>
    <row r="33" spans="1:19" x14ac:dyDescent="0.2">
      <c r="A33" t="s">
        <v>351</v>
      </c>
      <c r="B33" s="64">
        <v>0.27800000000000002</v>
      </c>
      <c r="C33" s="29">
        <v>455.96</v>
      </c>
      <c r="E33" t="s">
        <v>351</v>
      </c>
      <c r="F33" s="64">
        <v>0.26500000000000001</v>
      </c>
      <c r="G33" s="29">
        <v>455.14</v>
      </c>
      <c r="I33" t="s">
        <v>554</v>
      </c>
      <c r="J33" s="64">
        <v>0.316</v>
      </c>
      <c r="K33" s="29">
        <v>1.7</v>
      </c>
      <c r="M33" t="s">
        <v>559</v>
      </c>
      <c r="N33" s="64">
        <v>0</v>
      </c>
      <c r="O33" s="29">
        <v>1.3</v>
      </c>
      <c r="P33">
        <v>-5.2489999999999997</v>
      </c>
      <c r="S33" s="1"/>
    </row>
    <row r="34" spans="1:19" x14ac:dyDescent="0.2">
      <c r="A34" t="s">
        <v>554</v>
      </c>
      <c r="B34" s="64">
        <v>0.42499999999999999</v>
      </c>
      <c r="C34" s="29">
        <v>94.88</v>
      </c>
      <c r="E34" t="s">
        <v>554</v>
      </c>
      <c r="F34" s="64">
        <v>0.311</v>
      </c>
      <c r="G34" s="29">
        <v>1.7</v>
      </c>
      <c r="I34" t="s">
        <v>347</v>
      </c>
      <c r="J34" s="64">
        <v>0</v>
      </c>
      <c r="K34" s="29">
        <v>1.9</v>
      </c>
      <c r="M34" t="s">
        <v>553</v>
      </c>
      <c r="N34" s="64">
        <v>3.0000000000000001E-3</v>
      </c>
      <c r="O34" s="29">
        <v>1.35</v>
      </c>
      <c r="P34">
        <v>1.0269999999999999</v>
      </c>
    </row>
    <row r="35" spans="1:19" x14ac:dyDescent="0.2">
      <c r="A35" t="s">
        <v>347</v>
      </c>
      <c r="B35" s="64">
        <v>0.77500000000000002</v>
      </c>
      <c r="C35" s="29">
        <v>139.77000000000001</v>
      </c>
      <c r="E35" t="s">
        <v>347</v>
      </c>
      <c r="F35" s="64">
        <v>0</v>
      </c>
      <c r="G35" s="29">
        <v>1.91</v>
      </c>
      <c r="I35" t="s">
        <v>348</v>
      </c>
      <c r="J35" s="64">
        <v>0.29199999999999998</v>
      </c>
      <c r="K35" s="29">
        <v>2.09</v>
      </c>
      <c r="M35" t="s">
        <v>555</v>
      </c>
      <c r="N35" s="64">
        <v>2E-3</v>
      </c>
      <c r="O35" s="29">
        <v>1.85</v>
      </c>
      <c r="P35">
        <v>-0.63600000000000001</v>
      </c>
    </row>
    <row r="36" spans="1:19" x14ac:dyDescent="0.2">
      <c r="A36" t="s">
        <v>348</v>
      </c>
      <c r="B36" s="64">
        <v>0.38200000000000001</v>
      </c>
      <c r="C36" s="29">
        <v>54.71</v>
      </c>
      <c r="E36" t="s">
        <v>348</v>
      </c>
      <c r="F36" s="64">
        <v>0.26200000000000001</v>
      </c>
      <c r="G36" s="29">
        <v>2.09</v>
      </c>
      <c r="I36" t="s">
        <v>349</v>
      </c>
      <c r="J36" s="64">
        <v>0.86599999999999999</v>
      </c>
      <c r="K36" s="29">
        <v>4.83</v>
      </c>
      <c r="M36" t="s">
        <v>534</v>
      </c>
      <c r="N36" s="64">
        <v>0</v>
      </c>
      <c r="O36" s="29">
        <v>2.12</v>
      </c>
      <c r="P36">
        <v>-1.0337000000000001</v>
      </c>
    </row>
    <row r="37" spans="1:19" x14ac:dyDescent="0.2">
      <c r="A37" t="s">
        <v>349</v>
      </c>
      <c r="B37" s="64">
        <v>0.51500000000000001</v>
      </c>
      <c r="C37" s="29">
        <v>600.05999999999995</v>
      </c>
      <c r="E37" t="s">
        <v>349</v>
      </c>
      <c r="F37" s="64">
        <v>0.877</v>
      </c>
      <c r="G37" s="29">
        <v>4.83</v>
      </c>
      <c r="I37" t="s">
        <v>559</v>
      </c>
      <c r="J37" s="64">
        <v>0</v>
      </c>
      <c r="K37" s="29">
        <v>1.71</v>
      </c>
      <c r="M37" t="s">
        <v>536</v>
      </c>
      <c r="N37" s="64">
        <v>0</v>
      </c>
      <c r="O37" s="29">
        <v>1.0900000000000001</v>
      </c>
      <c r="P37">
        <v>-1.724</v>
      </c>
    </row>
    <row r="38" spans="1:19" x14ac:dyDescent="0.2">
      <c r="A38" t="s">
        <v>559</v>
      </c>
      <c r="B38" s="64">
        <v>2E-3</v>
      </c>
      <c r="C38" s="29">
        <v>5.31</v>
      </c>
      <c r="E38" t="s">
        <v>559</v>
      </c>
      <c r="F38" s="64">
        <v>0</v>
      </c>
      <c r="G38" s="29">
        <v>1.71</v>
      </c>
      <c r="I38" t="s">
        <v>553</v>
      </c>
      <c r="J38" s="64">
        <v>2E-3</v>
      </c>
      <c r="K38" s="29">
        <v>1.87</v>
      </c>
      <c r="M38" t="s">
        <v>537</v>
      </c>
      <c r="N38" s="64">
        <v>0</v>
      </c>
      <c r="O38" s="29">
        <v>1.27</v>
      </c>
      <c r="P38">
        <v>-1.1599999999999999</v>
      </c>
    </row>
    <row r="39" spans="1:19" x14ac:dyDescent="0.2">
      <c r="A39" t="s">
        <v>553</v>
      </c>
      <c r="B39" s="64">
        <v>0.92800000000000005</v>
      </c>
      <c r="C39" s="29">
        <v>33.78</v>
      </c>
      <c r="E39" t="s">
        <v>553</v>
      </c>
      <c r="F39" s="64">
        <v>2E-3</v>
      </c>
      <c r="G39" s="29">
        <v>1.87</v>
      </c>
      <c r="I39" t="s">
        <v>555</v>
      </c>
      <c r="J39" s="64">
        <v>2.8000000000000001E-2</v>
      </c>
      <c r="K39" s="29">
        <v>3.76</v>
      </c>
      <c r="M39" t="s">
        <v>558</v>
      </c>
      <c r="N39" s="64">
        <v>0</v>
      </c>
      <c r="O39" s="29">
        <v>1.2</v>
      </c>
      <c r="P39">
        <v>-0.74099999999999999</v>
      </c>
    </row>
    <row r="40" spans="1:19" x14ac:dyDescent="0.2">
      <c r="A40" t="s">
        <v>350</v>
      </c>
      <c r="B40" s="64">
        <v>0.504</v>
      </c>
      <c r="C40" s="29">
        <v>903.98</v>
      </c>
      <c r="E40" t="s">
        <v>555</v>
      </c>
      <c r="F40" s="64">
        <v>3.3000000000000002E-2</v>
      </c>
      <c r="G40" s="29">
        <v>3.77</v>
      </c>
      <c r="I40" t="s">
        <v>556</v>
      </c>
      <c r="J40" s="64">
        <v>0.98</v>
      </c>
      <c r="K40" s="29">
        <v>1.18</v>
      </c>
      <c r="N40" s="64"/>
    </row>
    <row r="41" spans="1:19" x14ac:dyDescent="0.2">
      <c r="A41" t="s">
        <v>555</v>
      </c>
      <c r="B41" s="64">
        <v>0.03</v>
      </c>
      <c r="C41" s="29">
        <v>3.79</v>
      </c>
      <c r="E41" t="s">
        <v>556</v>
      </c>
      <c r="F41" s="64">
        <v>0.96699999999999997</v>
      </c>
      <c r="G41" s="29">
        <v>1.18</v>
      </c>
      <c r="I41" t="s">
        <v>533</v>
      </c>
      <c r="J41" s="64">
        <v>8.2000000000000003E-2</v>
      </c>
      <c r="K41" s="29">
        <v>1.64</v>
      </c>
      <c r="N41" s="66" t="s">
        <v>891</v>
      </c>
      <c r="O41" s="67">
        <v>0.66180000000000005</v>
      </c>
      <c r="P41" s="67"/>
    </row>
    <row r="42" spans="1:19" x14ac:dyDescent="0.2">
      <c r="A42" t="s">
        <v>556</v>
      </c>
      <c r="B42" s="64">
        <v>0.98199999999999998</v>
      </c>
      <c r="C42" s="29">
        <v>1.18</v>
      </c>
      <c r="E42" t="s">
        <v>533</v>
      </c>
      <c r="F42" s="64">
        <v>8.2000000000000003E-2</v>
      </c>
      <c r="G42" s="29">
        <v>1.64</v>
      </c>
      <c r="I42" t="s">
        <v>534</v>
      </c>
      <c r="J42" s="64">
        <v>0</v>
      </c>
      <c r="K42" s="29">
        <v>3.52</v>
      </c>
    </row>
    <row r="43" spans="1:19" x14ac:dyDescent="0.2">
      <c r="A43" t="s">
        <v>533</v>
      </c>
      <c r="B43" s="64">
        <v>8.8999999999999996E-2</v>
      </c>
      <c r="C43" s="29">
        <v>1.65</v>
      </c>
      <c r="E43" t="s">
        <v>534</v>
      </c>
      <c r="F43" s="64">
        <v>0</v>
      </c>
      <c r="G43" s="29">
        <v>3.52</v>
      </c>
      <c r="I43" t="s">
        <v>353</v>
      </c>
      <c r="J43" s="64">
        <v>0.91300000000000003</v>
      </c>
      <c r="K43" s="29">
        <v>2.69</v>
      </c>
      <c r="R43" s="64"/>
    </row>
    <row r="44" spans="1:19" x14ac:dyDescent="0.2">
      <c r="A44" t="s">
        <v>534</v>
      </c>
      <c r="B44" s="64">
        <v>0</v>
      </c>
      <c r="C44" s="29">
        <v>3.52</v>
      </c>
      <c r="E44" t="s">
        <v>353</v>
      </c>
      <c r="F44" s="64">
        <v>0.90300000000000002</v>
      </c>
      <c r="G44" s="29">
        <v>2.69</v>
      </c>
      <c r="I44" t="s">
        <v>557</v>
      </c>
      <c r="J44" s="64">
        <v>0.8</v>
      </c>
      <c r="K44" s="29">
        <v>1.24</v>
      </c>
      <c r="N44" s="64"/>
    </row>
    <row r="45" spans="1:19" x14ac:dyDescent="0.2">
      <c r="A45" t="s">
        <v>353</v>
      </c>
      <c r="B45" s="64">
        <v>0.90200000000000002</v>
      </c>
      <c r="C45" s="29">
        <v>2.69</v>
      </c>
      <c r="E45" t="s">
        <v>557</v>
      </c>
      <c r="F45" s="64">
        <v>0.85099999999999998</v>
      </c>
      <c r="G45" s="29">
        <v>1.24</v>
      </c>
      <c r="I45" t="s">
        <v>536</v>
      </c>
      <c r="J45" s="64">
        <v>0</v>
      </c>
      <c r="K45" s="29">
        <v>1.19</v>
      </c>
      <c r="N45" s="64"/>
    </row>
    <row r="46" spans="1:19" x14ac:dyDescent="0.2">
      <c r="A46" t="s">
        <v>557</v>
      </c>
      <c r="B46" s="64">
        <v>0.85199999999999998</v>
      </c>
      <c r="C46" s="29">
        <v>1.24</v>
      </c>
      <c r="E46" t="s">
        <v>536</v>
      </c>
      <c r="F46" s="64">
        <v>0</v>
      </c>
      <c r="G46" s="29">
        <v>1.19</v>
      </c>
      <c r="I46" t="s">
        <v>537</v>
      </c>
      <c r="J46" s="64">
        <v>3.0000000000000001E-3</v>
      </c>
      <c r="K46" s="29">
        <v>1.35</v>
      </c>
      <c r="N46" s="64"/>
    </row>
    <row r="47" spans="1:19" x14ac:dyDescent="0.2">
      <c r="A47" t="s">
        <v>536</v>
      </c>
      <c r="B47" s="64">
        <v>0</v>
      </c>
      <c r="C47" s="29">
        <v>1.19</v>
      </c>
      <c r="E47" t="s">
        <v>537</v>
      </c>
      <c r="F47" s="64">
        <v>3.0000000000000001E-3</v>
      </c>
      <c r="G47" s="29">
        <v>1.35</v>
      </c>
      <c r="I47" t="s">
        <v>558</v>
      </c>
      <c r="J47" s="64">
        <v>0</v>
      </c>
      <c r="K47" s="29">
        <v>1.31</v>
      </c>
      <c r="N47" s="64"/>
    </row>
    <row r="48" spans="1:19" x14ac:dyDescent="0.2">
      <c r="A48" t="s">
        <v>537</v>
      </c>
      <c r="B48" s="64">
        <v>4.0000000000000001E-3</v>
      </c>
      <c r="C48" s="29">
        <v>1.35</v>
      </c>
      <c r="E48" t="s">
        <v>558</v>
      </c>
      <c r="F48" s="64">
        <v>0</v>
      </c>
      <c r="G48" s="29">
        <v>1.31</v>
      </c>
    </row>
    <row r="49" spans="1:27" x14ac:dyDescent="0.2">
      <c r="A49" t="s">
        <v>558</v>
      </c>
      <c r="B49" s="64">
        <v>0</v>
      </c>
      <c r="C49" s="29">
        <v>1.32</v>
      </c>
      <c r="J49" s="32" t="s">
        <v>891</v>
      </c>
      <c r="K49" s="63">
        <v>0.65359999999999996</v>
      </c>
    </row>
    <row r="50" spans="1:27" x14ac:dyDescent="0.2">
      <c r="F50" s="32" t="s">
        <v>891</v>
      </c>
      <c r="G50" s="63">
        <v>0.65200000000000002</v>
      </c>
    </row>
    <row r="52" spans="1:27" ht="15.75" x14ac:dyDescent="0.25">
      <c r="A52" s="124" t="s">
        <v>549</v>
      </c>
    </row>
    <row r="53" spans="1:27" s="1" customFormat="1" x14ac:dyDescent="0.2">
      <c r="A53" s="1" t="s">
        <v>895</v>
      </c>
      <c r="E53" s="1" t="s">
        <v>881</v>
      </c>
      <c r="I53" s="1" t="s">
        <v>882</v>
      </c>
      <c r="M53" s="1" t="s">
        <v>890</v>
      </c>
      <c r="R53" s="1" t="s">
        <v>889</v>
      </c>
    </row>
    <row r="55" spans="1:27" s="1" customFormat="1" x14ac:dyDescent="0.2">
      <c r="A55" s="1" t="s">
        <v>883</v>
      </c>
      <c r="B55" s="32" t="s">
        <v>885</v>
      </c>
      <c r="C55" s="32" t="s">
        <v>886</v>
      </c>
      <c r="E55" s="1" t="s">
        <v>883</v>
      </c>
      <c r="F55" s="32" t="s">
        <v>885</v>
      </c>
      <c r="G55" s="32" t="s">
        <v>886</v>
      </c>
      <c r="I55" s="1" t="s">
        <v>883</v>
      </c>
      <c r="J55" s="32" t="s">
        <v>885</v>
      </c>
      <c r="K55" s="32" t="s">
        <v>886</v>
      </c>
      <c r="M55" s="1" t="s">
        <v>883</v>
      </c>
      <c r="N55" s="65" t="s">
        <v>885</v>
      </c>
      <c r="O55" s="65" t="s">
        <v>886</v>
      </c>
      <c r="P55" s="65" t="s">
        <v>884</v>
      </c>
      <c r="R55" s="32" t="s">
        <v>892</v>
      </c>
      <c r="S55" s="1" t="s">
        <v>951</v>
      </c>
    </row>
    <row r="56" spans="1:27" x14ac:dyDescent="0.2">
      <c r="A56" t="s">
        <v>887</v>
      </c>
      <c r="B56" s="64">
        <v>0.16400000000000001</v>
      </c>
      <c r="C56" s="29" t="s">
        <v>888</v>
      </c>
      <c r="E56" t="s">
        <v>887</v>
      </c>
      <c r="F56" s="64">
        <v>0.19700000000000001</v>
      </c>
      <c r="G56" s="29" t="s">
        <v>888</v>
      </c>
      <c r="I56" t="s">
        <v>887</v>
      </c>
      <c r="J56" s="64">
        <v>0</v>
      </c>
      <c r="K56" s="29" t="s">
        <v>888</v>
      </c>
      <c r="M56" t="s">
        <v>887</v>
      </c>
      <c r="N56" s="64">
        <v>0</v>
      </c>
      <c r="O56" t="s">
        <v>888</v>
      </c>
      <c r="P56">
        <v>2.84</v>
      </c>
      <c r="S56" s="1" t="s">
        <v>952</v>
      </c>
      <c r="T56" s="1"/>
      <c r="U56" s="1"/>
      <c r="V56" s="1"/>
      <c r="W56" s="1"/>
      <c r="X56" s="1"/>
      <c r="Y56" s="1"/>
      <c r="Z56" s="1"/>
      <c r="AA56" s="1"/>
    </row>
    <row r="57" spans="1:27" x14ac:dyDescent="0.2">
      <c r="A57" t="s">
        <v>352</v>
      </c>
      <c r="B57" s="64">
        <v>0.40300000000000002</v>
      </c>
      <c r="C57" s="29">
        <v>526.98</v>
      </c>
      <c r="E57" t="s">
        <v>352</v>
      </c>
      <c r="F57" s="64">
        <v>0.39500000000000002</v>
      </c>
      <c r="G57" s="29">
        <v>526.70000000000005</v>
      </c>
      <c r="I57" t="s">
        <v>352</v>
      </c>
      <c r="J57" s="64">
        <v>0.66900000000000004</v>
      </c>
      <c r="K57" s="29">
        <v>1.08</v>
      </c>
      <c r="M57" t="s">
        <v>347</v>
      </c>
      <c r="N57" s="64">
        <v>0</v>
      </c>
      <c r="O57">
        <v>1.69</v>
      </c>
      <c r="P57">
        <v>1.5029999999999999</v>
      </c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">
      <c r="A58" t="s">
        <v>351</v>
      </c>
      <c r="B58" s="64">
        <v>0.41299999999999998</v>
      </c>
      <c r="C58" s="29">
        <v>526.65</v>
      </c>
      <c r="E58" t="s">
        <v>351</v>
      </c>
      <c r="F58" s="64">
        <v>0.40500000000000003</v>
      </c>
      <c r="G58" s="29">
        <v>526.35</v>
      </c>
      <c r="I58" t="s">
        <v>554</v>
      </c>
      <c r="J58" s="64">
        <v>0.96199999999999997</v>
      </c>
      <c r="K58" s="29">
        <v>1.55</v>
      </c>
      <c r="M58" t="s">
        <v>348</v>
      </c>
      <c r="N58" s="64">
        <v>2.1999999999999999E-2</v>
      </c>
      <c r="O58">
        <v>1.69</v>
      </c>
      <c r="P58">
        <v>-0.70799999999999996</v>
      </c>
      <c r="S58" s="1"/>
    </row>
    <row r="59" spans="1:27" x14ac:dyDescent="0.2">
      <c r="A59" t="s">
        <v>554</v>
      </c>
      <c r="B59" s="64">
        <v>0.56200000000000006</v>
      </c>
      <c r="C59" s="29">
        <v>77.89</v>
      </c>
      <c r="E59" t="s">
        <v>554</v>
      </c>
      <c r="F59" s="64">
        <v>0.96299999999999997</v>
      </c>
      <c r="G59" s="29">
        <v>1.55</v>
      </c>
      <c r="I59" t="s">
        <v>347</v>
      </c>
      <c r="J59" s="64">
        <v>0</v>
      </c>
      <c r="K59" s="29">
        <v>1.88</v>
      </c>
      <c r="M59" t="s">
        <v>559</v>
      </c>
      <c r="N59" s="64">
        <v>0</v>
      </c>
      <c r="O59">
        <v>1.32</v>
      </c>
      <c r="P59">
        <v>-4.29</v>
      </c>
    </row>
    <row r="60" spans="1:27" x14ac:dyDescent="0.2">
      <c r="A60" t="s">
        <v>347</v>
      </c>
      <c r="B60" s="64">
        <v>0.82299999999999995</v>
      </c>
      <c r="C60" s="29">
        <v>119.82</v>
      </c>
      <c r="E60" t="s">
        <v>347</v>
      </c>
      <c r="F60" s="64">
        <v>0</v>
      </c>
      <c r="G60" s="29">
        <v>1.88</v>
      </c>
      <c r="I60" t="s">
        <v>348</v>
      </c>
      <c r="J60" s="64">
        <v>2.7E-2</v>
      </c>
      <c r="K60" s="29">
        <v>1.95</v>
      </c>
      <c r="M60" t="s">
        <v>555</v>
      </c>
      <c r="N60" s="64">
        <v>0</v>
      </c>
      <c r="O60">
        <v>1.69</v>
      </c>
      <c r="P60">
        <v>-1.0269999999999999</v>
      </c>
    </row>
    <row r="61" spans="1:27" x14ac:dyDescent="0.2">
      <c r="A61" t="s">
        <v>348</v>
      </c>
      <c r="B61" s="64">
        <v>0.313</v>
      </c>
      <c r="C61" s="29">
        <v>52.78</v>
      </c>
      <c r="E61" t="s">
        <v>348</v>
      </c>
      <c r="F61" s="64">
        <v>2.5999999999999999E-2</v>
      </c>
      <c r="G61" s="29">
        <v>1.95</v>
      </c>
      <c r="I61" t="s">
        <v>349</v>
      </c>
      <c r="J61" s="64">
        <v>0.46700000000000003</v>
      </c>
      <c r="K61" s="29">
        <v>4.3600000000000003</v>
      </c>
      <c r="M61" t="s">
        <v>533</v>
      </c>
      <c r="N61" s="64">
        <v>0</v>
      </c>
      <c r="O61">
        <v>1.33</v>
      </c>
      <c r="P61">
        <v>-1.27</v>
      </c>
    </row>
    <row r="62" spans="1:27" x14ac:dyDescent="0.2">
      <c r="A62" t="s">
        <v>349</v>
      </c>
      <c r="B62" s="64">
        <v>0.51400000000000001</v>
      </c>
      <c r="C62" s="29">
        <v>542.85</v>
      </c>
      <c r="E62" t="s">
        <v>349</v>
      </c>
      <c r="F62" s="64">
        <v>0.47599999999999998</v>
      </c>
      <c r="G62" s="29">
        <v>4.3600000000000003</v>
      </c>
      <c r="I62" t="s">
        <v>559</v>
      </c>
      <c r="J62" s="64">
        <v>0</v>
      </c>
      <c r="K62" s="29">
        <v>1.66</v>
      </c>
      <c r="M62" t="s">
        <v>534</v>
      </c>
      <c r="N62" s="64">
        <v>0</v>
      </c>
      <c r="O62">
        <v>2.27</v>
      </c>
      <c r="P62">
        <v>-0.79769999999999996</v>
      </c>
    </row>
    <row r="63" spans="1:27" x14ac:dyDescent="0.2">
      <c r="A63" t="s">
        <v>559</v>
      </c>
      <c r="B63" s="64">
        <v>0.01</v>
      </c>
      <c r="C63" s="29">
        <v>5.14</v>
      </c>
      <c r="E63" t="s">
        <v>559</v>
      </c>
      <c r="F63" s="64">
        <v>0</v>
      </c>
      <c r="G63" s="29">
        <v>1.66</v>
      </c>
      <c r="I63" t="s">
        <v>553</v>
      </c>
      <c r="J63" s="64">
        <v>0.78700000000000003</v>
      </c>
      <c r="K63" s="29">
        <v>1.66</v>
      </c>
      <c r="N63" s="64"/>
    </row>
    <row r="64" spans="1:27" x14ac:dyDescent="0.2">
      <c r="A64" t="s">
        <v>553</v>
      </c>
      <c r="B64" s="64">
        <v>0.61</v>
      </c>
      <c r="C64" s="29">
        <v>29.69</v>
      </c>
      <c r="E64" t="s">
        <v>553</v>
      </c>
      <c r="F64" s="64">
        <v>0.78400000000000003</v>
      </c>
      <c r="G64" s="29">
        <v>1.66</v>
      </c>
      <c r="I64" t="s">
        <v>555</v>
      </c>
      <c r="J64" s="64">
        <v>3.0000000000000001E-3</v>
      </c>
      <c r="K64" s="29">
        <v>3.52</v>
      </c>
      <c r="N64" s="66" t="s">
        <v>891</v>
      </c>
      <c r="O64" s="67">
        <v>0.56840000000000002</v>
      </c>
      <c r="P64" s="67"/>
    </row>
    <row r="65" spans="1:14" x14ac:dyDescent="0.2">
      <c r="A65" t="s">
        <v>350</v>
      </c>
      <c r="B65" s="64">
        <v>0.55400000000000005</v>
      </c>
      <c r="C65" s="29">
        <v>799.8</v>
      </c>
      <c r="E65" t="s">
        <v>555</v>
      </c>
      <c r="F65" s="64">
        <v>3.0000000000000001E-3</v>
      </c>
      <c r="G65" s="29">
        <v>3.53</v>
      </c>
      <c r="I65" t="s">
        <v>556</v>
      </c>
      <c r="J65" s="64">
        <v>6.9000000000000006E-2</v>
      </c>
      <c r="K65" s="29">
        <v>1.29</v>
      </c>
    </row>
    <row r="66" spans="1:14" x14ac:dyDescent="0.2">
      <c r="A66" t="s">
        <v>555</v>
      </c>
      <c r="B66" s="64">
        <v>3.0000000000000001E-3</v>
      </c>
      <c r="C66" s="29">
        <v>3.53</v>
      </c>
      <c r="E66" t="s">
        <v>556</v>
      </c>
      <c r="F66" s="64">
        <v>7.2999999999999995E-2</v>
      </c>
      <c r="G66" s="29">
        <v>1.29</v>
      </c>
      <c r="I66" t="s">
        <v>533</v>
      </c>
      <c r="J66" s="64">
        <v>1E-3</v>
      </c>
      <c r="K66" s="29">
        <v>1.77</v>
      </c>
    </row>
    <row r="67" spans="1:14" x14ac:dyDescent="0.2">
      <c r="A67" t="s">
        <v>556</v>
      </c>
      <c r="B67" s="64">
        <v>7.3999999999999996E-2</v>
      </c>
      <c r="C67" s="29">
        <v>1.29</v>
      </c>
      <c r="E67" t="s">
        <v>533</v>
      </c>
      <c r="F67" s="64">
        <v>1E-3</v>
      </c>
      <c r="G67" s="29">
        <v>1.77</v>
      </c>
      <c r="I67" t="s">
        <v>534</v>
      </c>
      <c r="J67" s="64">
        <v>0</v>
      </c>
      <c r="K67" s="29">
        <v>3.49</v>
      </c>
      <c r="N67" s="64"/>
    </row>
    <row r="68" spans="1:14" x14ac:dyDescent="0.2">
      <c r="A68" t="s">
        <v>533</v>
      </c>
      <c r="B68" s="64">
        <v>1E-3</v>
      </c>
      <c r="C68" s="29">
        <v>1.77</v>
      </c>
      <c r="E68" t="s">
        <v>534</v>
      </c>
      <c r="F68" s="64">
        <v>0</v>
      </c>
      <c r="G68" s="29">
        <v>3.5</v>
      </c>
      <c r="I68" t="s">
        <v>353</v>
      </c>
      <c r="J68" s="64">
        <v>0.99299999999999999</v>
      </c>
      <c r="K68" s="29">
        <v>2.65</v>
      </c>
      <c r="N68" s="64"/>
    </row>
    <row r="69" spans="1:14" x14ac:dyDescent="0.2">
      <c r="A69" t="s">
        <v>534</v>
      </c>
      <c r="B69" s="64">
        <v>0</v>
      </c>
      <c r="C69" s="29">
        <v>3.5</v>
      </c>
      <c r="E69" t="s">
        <v>353</v>
      </c>
      <c r="F69" s="64">
        <v>0.98699999999999999</v>
      </c>
      <c r="G69" s="29">
        <v>2.66</v>
      </c>
      <c r="I69" t="s">
        <v>557</v>
      </c>
      <c r="J69" s="64">
        <v>0.80200000000000005</v>
      </c>
      <c r="K69" s="29">
        <v>1.2</v>
      </c>
      <c r="N69" s="64"/>
    </row>
    <row r="70" spans="1:14" x14ac:dyDescent="0.2">
      <c r="A70" t="s">
        <v>353</v>
      </c>
      <c r="B70" s="64">
        <v>0.98299999999999998</v>
      </c>
      <c r="C70" s="29">
        <v>2.66</v>
      </c>
      <c r="E70" t="s">
        <v>557</v>
      </c>
      <c r="F70" s="64">
        <v>0.83299999999999996</v>
      </c>
      <c r="G70" s="29">
        <v>1.21</v>
      </c>
      <c r="I70" t="s">
        <v>536</v>
      </c>
      <c r="J70" s="64">
        <v>5.1999999999999998E-2</v>
      </c>
      <c r="K70" s="29">
        <v>1.39</v>
      </c>
      <c r="N70" s="64"/>
    </row>
    <row r="71" spans="1:14" x14ac:dyDescent="0.2">
      <c r="A71" t="s">
        <v>557</v>
      </c>
      <c r="B71" s="64">
        <v>0.84299999999999997</v>
      </c>
      <c r="C71" s="29">
        <v>1.21</v>
      </c>
      <c r="E71" t="s">
        <v>536</v>
      </c>
      <c r="F71" s="64">
        <v>0.06</v>
      </c>
      <c r="G71" s="29">
        <v>1.4</v>
      </c>
      <c r="I71" t="s">
        <v>537</v>
      </c>
      <c r="J71" s="64">
        <v>0.67600000000000005</v>
      </c>
      <c r="K71" s="29">
        <v>1.33</v>
      </c>
      <c r="N71" s="64"/>
    </row>
    <row r="72" spans="1:14" x14ac:dyDescent="0.2">
      <c r="A72" t="s">
        <v>536</v>
      </c>
      <c r="B72" s="64">
        <v>5.8000000000000003E-2</v>
      </c>
      <c r="C72" s="29">
        <v>1.4</v>
      </c>
      <c r="E72" t="s">
        <v>537</v>
      </c>
      <c r="F72" s="64">
        <v>0.66</v>
      </c>
      <c r="G72" s="29">
        <v>1.33</v>
      </c>
      <c r="I72" t="s">
        <v>558</v>
      </c>
      <c r="J72" s="64">
        <v>7.0000000000000007E-2</v>
      </c>
      <c r="K72" s="29">
        <v>1.4</v>
      </c>
    </row>
    <row r="73" spans="1:14" x14ac:dyDescent="0.2">
      <c r="A73" t="s">
        <v>537</v>
      </c>
      <c r="B73" s="64">
        <v>0.622</v>
      </c>
      <c r="C73" s="29">
        <v>1.34</v>
      </c>
      <c r="E73" t="s">
        <v>558</v>
      </c>
      <c r="F73" s="64">
        <v>9.2999999999999999E-2</v>
      </c>
      <c r="G73" s="29">
        <v>1.42</v>
      </c>
    </row>
    <row r="74" spans="1:14" x14ac:dyDescent="0.2">
      <c r="A74" t="s">
        <v>558</v>
      </c>
      <c r="B74" s="64">
        <v>9.7000000000000003E-2</v>
      </c>
      <c r="C74" s="29">
        <v>1.43</v>
      </c>
      <c r="J74" s="32" t="s">
        <v>891</v>
      </c>
      <c r="K74" s="63">
        <v>0.56830000000000003</v>
      </c>
    </row>
    <row r="75" spans="1:14" x14ac:dyDescent="0.2">
      <c r="F75" s="32" t="s">
        <v>891</v>
      </c>
      <c r="G75" s="63">
        <v>0.54520000000000002</v>
      </c>
    </row>
  </sheetData>
  <conditionalFormatting sqref="O57:P62 C7:C24 G7:G23 K7:K22 C32:C49 G32:G48 C57:C74 K57:K72 G57:G73">
    <cfRule type="cellIs" dxfId="34" priority="26" operator="greaterThan">
      <formula>5</formula>
    </cfRule>
  </conditionalFormatting>
  <conditionalFormatting sqref="P7:P13">
    <cfRule type="cellIs" dxfId="33" priority="23" operator="greaterThan">
      <formula>5</formula>
    </cfRule>
  </conditionalFormatting>
  <conditionalFormatting sqref="N6:N13 N31:N38 N56:N62 B6:B24 F6:F23 J6:J22 B31:B49 F31:F48 B56:B74 F56:F73 J56:J72">
    <cfRule type="cellIs" dxfId="32" priority="22" operator="greaterThan">
      <formula>0.05</formula>
    </cfRule>
  </conditionalFormatting>
  <conditionalFormatting sqref="K32:K47">
    <cfRule type="cellIs" dxfId="31" priority="20" operator="greaterThan">
      <formula>5</formula>
    </cfRule>
  </conditionalFormatting>
  <conditionalFormatting sqref="P32:P38">
    <cfRule type="cellIs" dxfId="30" priority="19" operator="greaterThan">
      <formula>5</formula>
    </cfRule>
  </conditionalFormatting>
  <conditionalFormatting sqref="J31:J47">
    <cfRule type="cellIs" dxfId="29" priority="18" operator="greaterThan">
      <formula>0.05</formula>
    </cfRule>
  </conditionalFormatting>
  <conditionalFormatting sqref="R43">
    <cfRule type="cellIs" dxfId="28" priority="16" operator="greaterThan">
      <formula>0.05</formula>
    </cfRule>
  </conditionalFormatting>
  <conditionalFormatting sqref="O32:O38">
    <cfRule type="cellIs" dxfId="27" priority="5" operator="greaterThan">
      <formula>5</formula>
    </cfRule>
  </conditionalFormatting>
  <conditionalFormatting sqref="O7:O13">
    <cfRule type="cellIs" dxfId="26" priority="4" operator="greaterThan">
      <formula>5</formula>
    </cfRule>
  </conditionalFormatting>
  <conditionalFormatting sqref="N39">
    <cfRule type="cellIs" dxfId="25" priority="3" operator="greaterThan">
      <formula>0.05</formula>
    </cfRule>
  </conditionalFormatting>
  <conditionalFormatting sqref="O39">
    <cfRule type="cellIs" dxfId="24" priority="2" operator="greaterThan">
      <formula>5</formula>
    </cfRule>
  </conditionalFormatting>
  <conditionalFormatting sqref="P39">
    <cfRule type="cellIs" dxfId="23" priority="1" operator="greaterThan">
      <formula>5</formula>
    </cfRule>
  </conditionalFormatting>
  <pageMargins left="0.7" right="0.7" top="0.75" bottom="0.75" header="0.3" footer="0.3"/>
  <pageSetup scale="5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C58-7B04-4158-860F-12507201E991}">
  <sheetPr>
    <pageSetUpPr fitToPage="1"/>
  </sheetPr>
  <dimension ref="A1:AE96"/>
  <sheetViews>
    <sheetView zoomScaleNormal="100" workbookViewId="0"/>
  </sheetViews>
  <sheetFormatPr defaultRowHeight="12.75" x14ac:dyDescent="0.2"/>
  <cols>
    <col min="1" max="1" width="16.7109375" customWidth="1"/>
    <col min="4" max="4" width="3.7109375" customWidth="1"/>
    <col min="5" max="5" width="16.7109375" customWidth="1"/>
    <col min="8" max="8" width="3.7109375" customWidth="1"/>
    <col min="9" max="9" width="16.7109375" customWidth="1"/>
    <col min="12" max="12" width="3.7109375" customWidth="1"/>
    <col min="13" max="13" width="16.7109375" customWidth="1"/>
    <col min="16" max="16" width="3.7109375" customWidth="1"/>
    <col min="17" max="17" width="16.7109375" customWidth="1"/>
    <col min="21" max="21" width="3.7109375" customWidth="1"/>
    <col min="22" max="22" width="12.140625" customWidth="1"/>
  </cols>
  <sheetData>
    <row r="1" spans="1:31" ht="20.25" x14ac:dyDescent="0.3">
      <c r="A1" s="125" t="s">
        <v>956</v>
      </c>
    </row>
    <row r="2" spans="1:31" s="5" customFormat="1" ht="18" x14ac:dyDescent="0.25">
      <c r="A2" s="124" t="s">
        <v>955</v>
      </c>
    </row>
    <row r="3" spans="1:31" s="1" customFormat="1" x14ac:dyDescent="0.2">
      <c r="A3" s="1" t="s">
        <v>895</v>
      </c>
      <c r="E3" s="1" t="s">
        <v>881</v>
      </c>
      <c r="I3" s="1" t="s">
        <v>882</v>
      </c>
      <c r="M3" s="1" t="s">
        <v>923</v>
      </c>
      <c r="Q3" s="1" t="s">
        <v>890</v>
      </c>
      <c r="V3" s="1" t="s">
        <v>889</v>
      </c>
    </row>
    <row r="5" spans="1:31" s="1" customFormat="1" x14ac:dyDescent="0.2">
      <c r="A5" s="1" t="s">
        <v>883</v>
      </c>
      <c r="B5" s="32" t="s">
        <v>885</v>
      </c>
      <c r="C5" s="32" t="s">
        <v>886</v>
      </c>
      <c r="E5" s="1" t="s">
        <v>883</v>
      </c>
      <c r="F5" s="32" t="s">
        <v>885</v>
      </c>
      <c r="G5" s="32" t="s">
        <v>886</v>
      </c>
      <c r="I5" s="1" t="s">
        <v>883</v>
      </c>
      <c r="J5" s="32" t="s">
        <v>885</v>
      </c>
      <c r="K5" s="32" t="s">
        <v>886</v>
      </c>
      <c r="M5" s="1" t="s">
        <v>883</v>
      </c>
      <c r="N5" s="32" t="s">
        <v>885</v>
      </c>
      <c r="O5" s="32" t="s">
        <v>886</v>
      </c>
      <c r="Q5" s="1" t="s">
        <v>883</v>
      </c>
      <c r="R5" s="65" t="s">
        <v>885</v>
      </c>
      <c r="S5" s="65" t="s">
        <v>886</v>
      </c>
      <c r="T5" s="65" t="s">
        <v>884</v>
      </c>
      <c r="V5" s="32" t="s">
        <v>894</v>
      </c>
      <c r="W5" s="1" t="s">
        <v>940</v>
      </c>
    </row>
    <row r="6" spans="1:31" x14ac:dyDescent="0.2">
      <c r="A6" t="s">
        <v>887</v>
      </c>
      <c r="B6" s="64">
        <v>0.03</v>
      </c>
      <c r="C6" s="29" t="s">
        <v>888</v>
      </c>
      <c r="E6" t="s">
        <v>887</v>
      </c>
      <c r="F6" s="64">
        <v>3.5000000000000003E-2</v>
      </c>
      <c r="G6" s="29" t="s">
        <v>888</v>
      </c>
      <c r="I6" t="s">
        <v>887</v>
      </c>
      <c r="J6" s="64">
        <v>0</v>
      </c>
      <c r="K6" s="29" t="s">
        <v>888</v>
      </c>
      <c r="M6" t="s">
        <v>887</v>
      </c>
      <c r="N6" s="64">
        <v>0</v>
      </c>
      <c r="O6" s="29" t="s">
        <v>888</v>
      </c>
      <c r="Q6" t="s">
        <v>887</v>
      </c>
      <c r="R6" s="64">
        <v>0</v>
      </c>
      <c r="S6" s="29" t="s">
        <v>888</v>
      </c>
      <c r="T6">
        <v>3.3290000000000002</v>
      </c>
      <c r="W6" s="1" t="s">
        <v>941</v>
      </c>
      <c r="X6" s="1"/>
      <c r="Y6" s="1"/>
      <c r="Z6" s="1"/>
      <c r="AA6" s="1"/>
      <c r="AB6" s="1"/>
      <c r="AC6" s="1"/>
      <c r="AD6" s="1"/>
      <c r="AE6" s="1"/>
    </row>
    <row r="7" spans="1:31" x14ac:dyDescent="0.2">
      <c r="A7" t="s">
        <v>345</v>
      </c>
      <c r="B7" s="64">
        <v>8.9999999999999993E-3</v>
      </c>
      <c r="C7" s="29">
        <v>5.45</v>
      </c>
      <c r="E7" t="s">
        <v>345</v>
      </c>
      <c r="F7" s="64">
        <v>8.9999999999999993E-3</v>
      </c>
      <c r="G7" s="29">
        <v>5.44</v>
      </c>
      <c r="I7" t="s">
        <v>345</v>
      </c>
      <c r="J7" s="64">
        <v>8.0000000000000002E-3</v>
      </c>
      <c r="K7" s="29">
        <v>5.44</v>
      </c>
      <c r="M7" t="s">
        <v>345</v>
      </c>
      <c r="N7" s="64">
        <v>1.0999999999999999E-2</v>
      </c>
      <c r="O7" s="29">
        <v>5.35</v>
      </c>
      <c r="Q7" t="s">
        <v>345</v>
      </c>
      <c r="R7" s="64">
        <v>1E-3</v>
      </c>
      <c r="S7" s="29">
        <v>3.62</v>
      </c>
      <c r="T7">
        <v>-0.27350000000000002</v>
      </c>
      <c r="W7" s="1"/>
      <c r="X7" s="1"/>
      <c r="Y7" s="1"/>
      <c r="Z7" s="1"/>
      <c r="AA7" s="1"/>
      <c r="AB7" s="1"/>
      <c r="AC7" s="1"/>
      <c r="AD7" s="1"/>
      <c r="AE7" s="1"/>
    </row>
    <row r="8" spans="1:31" x14ac:dyDescent="0.2">
      <c r="A8" t="s">
        <v>346</v>
      </c>
      <c r="B8" s="64">
        <v>0.80100000000000005</v>
      </c>
      <c r="C8" s="29">
        <v>2.25</v>
      </c>
      <c r="E8" t="s">
        <v>346</v>
      </c>
      <c r="F8" s="64">
        <v>0.73599999999999999</v>
      </c>
      <c r="G8" s="29">
        <v>2.2000000000000002</v>
      </c>
      <c r="I8" t="s">
        <v>346</v>
      </c>
      <c r="J8" s="64">
        <v>0.73499999999999999</v>
      </c>
      <c r="K8" s="29">
        <v>2.2000000000000002</v>
      </c>
      <c r="M8" t="s">
        <v>346</v>
      </c>
      <c r="N8" s="64">
        <v>0.64600000000000002</v>
      </c>
      <c r="O8" s="29">
        <v>2.16</v>
      </c>
      <c r="Q8" t="s">
        <v>921</v>
      </c>
      <c r="R8" s="64">
        <v>0.01</v>
      </c>
      <c r="S8" s="29">
        <v>3.61</v>
      </c>
      <c r="T8">
        <v>0.44500000000000001</v>
      </c>
    </row>
    <row r="9" spans="1:31" x14ac:dyDescent="0.2">
      <c r="A9" t="s">
        <v>921</v>
      </c>
      <c r="B9" s="64">
        <v>0.01</v>
      </c>
      <c r="C9" s="29">
        <v>5.97</v>
      </c>
      <c r="E9" t="s">
        <v>921</v>
      </c>
      <c r="F9" s="64">
        <v>0.01</v>
      </c>
      <c r="G9" s="29">
        <v>5.97</v>
      </c>
      <c r="I9" t="s">
        <v>921</v>
      </c>
      <c r="J9" s="64">
        <v>8.0000000000000002E-3</v>
      </c>
      <c r="K9" s="29">
        <v>5.96</v>
      </c>
      <c r="M9" t="s">
        <v>921</v>
      </c>
      <c r="N9" s="64">
        <v>7.0000000000000001E-3</v>
      </c>
      <c r="O9" s="29">
        <v>5.92</v>
      </c>
      <c r="Q9" t="s">
        <v>920</v>
      </c>
      <c r="R9" s="64">
        <v>5.0000000000000001E-3</v>
      </c>
      <c r="S9" s="29">
        <v>1.55</v>
      </c>
      <c r="T9">
        <v>-1.0509999999999999</v>
      </c>
    </row>
    <row r="10" spans="1:31" x14ac:dyDescent="0.2">
      <c r="A10" t="s">
        <v>920</v>
      </c>
      <c r="B10" s="64">
        <v>4.0000000000000001E-3</v>
      </c>
      <c r="C10" s="29">
        <v>1.93</v>
      </c>
      <c r="E10" t="s">
        <v>920</v>
      </c>
      <c r="F10" s="64">
        <v>5.0000000000000001E-3</v>
      </c>
      <c r="G10" s="29">
        <v>1.93</v>
      </c>
      <c r="I10" t="s">
        <v>920</v>
      </c>
      <c r="J10" s="64">
        <v>5.0000000000000001E-3</v>
      </c>
      <c r="K10" s="29">
        <v>1.93</v>
      </c>
      <c r="M10" t="s">
        <v>920</v>
      </c>
      <c r="N10" s="64">
        <v>5.0000000000000001E-3</v>
      </c>
      <c r="O10" s="29">
        <v>1.93</v>
      </c>
      <c r="Q10" t="s">
        <v>347</v>
      </c>
      <c r="R10" s="64">
        <v>0</v>
      </c>
      <c r="S10" s="29">
        <v>1.1599999999999999</v>
      </c>
      <c r="T10">
        <v>0.68200000000000005</v>
      </c>
    </row>
    <row r="11" spans="1:31" x14ac:dyDescent="0.2">
      <c r="A11" t="s">
        <v>938</v>
      </c>
      <c r="B11" s="64">
        <v>0.85399999999999998</v>
      </c>
      <c r="C11" s="29">
        <v>1.84</v>
      </c>
      <c r="E11" t="s">
        <v>938</v>
      </c>
      <c r="F11" s="64">
        <v>0.89100000000000001</v>
      </c>
      <c r="G11" s="29">
        <v>1.82</v>
      </c>
      <c r="I11" t="s">
        <v>938</v>
      </c>
      <c r="J11" s="64">
        <v>0.84599999999999997</v>
      </c>
      <c r="K11" s="29">
        <v>1.82</v>
      </c>
      <c r="M11" t="s">
        <v>938</v>
      </c>
      <c r="N11" s="64">
        <v>0.81899999999999995</v>
      </c>
      <c r="O11" s="29">
        <v>1.82</v>
      </c>
      <c r="Q11" t="s">
        <v>555</v>
      </c>
      <c r="R11" s="64">
        <v>5.0000000000000001E-3</v>
      </c>
      <c r="S11" s="29">
        <v>2.61</v>
      </c>
      <c r="T11">
        <v>-0.64600000000000002</v>
      </c>
    </row>
    <row r="12" spans="1:31" x14ac:dyDescent="0.2">
      <c r="A12" t="s">
        <v>907</v>
      </c>
      <c r="B12" s="64">
        <v>2.5000000000000001E-2</v>
      </c>
      <c r="C12" s="29">
        <v>1.81</v>
      </c>
      <c r="E12" t="s">
        <v>907</v>
      </c>
      <c r="F12" s="64">
        <v>2.3E-2</v>
      </c>
      <c r="G12" s="29">
        <v>1.81</v>
      </c>
      <c r="I12" t="s">
        <v>907</v>
      </c>
      <c r="J12" s="64">
        <v>1.2999999999999999E-2</v>
      </c>
      <c r="K12" s="29">
        <v>1.78</v>
      </c>
      <c r="M12" t="s">
        <v>907</v>
      </c>
      <c r="N12" s="64">
        <v>1.7000000000000001E-2</v>
      </c>
      <c r="O12" s="29">
        <v>1.75</v>
      </c>
      <c r="Q12" t="s">
        <v>534</v>
      </c>
      <c r="R12" s="64">
        <v>0</v>
      </c>
      <c r="S12" s="29">
        <v>3.73</v>
      </c>
      <c r="T12">
        <v>-0.89100000000000001</v>
      </c>
    </row>
    <row r="13" spans="1:31" x14ac:dyDescent="0.2">
      <c r="A13" t="s">
        <v>574</v>
      </c>
      <c r="B13" s="64">
        <v>0.73499999999999999</v>
      </c>
      <c r="C13" s="29">
        <v>1.92</v>
      </c>
      <c r="E13" t="s">
        <v>574</v>
      </c>
      <c r="F13" s="64">
        <v>0.80900000000000005</v>
      </c>
      <c r="G13" s="29">
        <v>1.85</v>
      </c>
      <c r="I13" t="s">
        <v>574</v>
      </c>
      <c r="J13" s="64">
        <v>0.94499999999999995</v>
      </c>
      <c r="K13" s="29">
        <v>1.83</v>
      </c>
      <c r="M13" t="s">
        <v>574</v>
      </c>
      <c r="N13" s="64">
        <v>0.88900000000000001</v>
      </c>
      <c r="O13" s="29">
        <v>1.72</v>
      </c>
      <c r="Q13" t="s">
        <v>537</v>
      </c>
      <c r="R13" s="64">
        <v>6.0000000000000001E-3</v>
      </c>
      <c r="S13" s="29">
        <v>1.44</v>
      </c>
      <c r="T13">
        <v>1.0129999999999999</v>
      </c>
    </row>
    <row r="14" spans="1:31" x14ac:dyDescent="0.2">
      <c r="A14" t="s">
        <v>573</v>
      </c>
      <c r="B14" s="64">
        <v>9.1999999999999998E-2</v>
      </c>
      <c r="C14" s="29">
        <v>2.85</v>
      </c>
      <c r="E14" t="s">
        <v>573</v>
      </c>
      <c r="F14" s="64">
        <v>7.1999999999999995E-2</v>
      </c>
      <c r="G14" s="29">
        <v>2.78</v>
      </c>
      <c r="I14" t="s">
        <v>573</v>
      </c>
      <c r="J14" s="64">
        <v>4.2999999999999997E-2</v>
      </c>
      <c r="K14" s="29">
        <v>2.73</v>
      </c>
      <c r="M14" t="s">
        <v>573</v>
      </c>
      <c r="N14" s="64">
        <v>0.04</v>
      </c>
      <c r="O14" s="29">
        <v>2.73</v>
      </c>
      <c r="Q14" t="s">
        <v>558</v>
      </c>
      <c r="R14" s="64">
        <v>2E-3</v>
      </c>
      <c r="S14" s="29">
        <v>1.28</v>
      </c>
      <c r="T14">
        <v>-0.84799999999999998</v>
      </c>
    </row>
    <row r="15" spans="1:31" x14ac:dyDescent="0.2">
      <c r="A15" t="s">
        <v>352</v>
      </c>
      <c r="B15" s="64">
        <v>8.7999999999999995E-2</v>
      </c>
      <c r="C15" s="29">
        <v>402.64</v>
      </c>
      <c r="E15" t="s">
        <v>352</v>
      </c>
      <c r="F15" s="64">
        <v>8.4000000000000005E-2</v>
      </c>
      <c r="G15" s="29">
        <v>402.26</v>
      </c>
      <c r="I15" t="s">
        <v>352</v>
      </c>
      <c r="J15" s="64">
        <v>0.81699999999999995</v>
      </c>
      <c r="K15" s="29">
        <v>1.28</v>
      </c>
      <c r="M15" t="s">
        <v>352</v>
      </c>
      <c r="N15" s="64">
        <v>0.69299999999999995</v>
      </c>
      <c r="O15" s="29">
        <v>1.23</v>
      </c>
      <c r="T15" s="67"/>
    </row>
    <row r="16" spans="1:31" x14ac:dyDescent="0.2">
      <c r="A16" t="s">
        <v>351</v>
      </c>
      <c r="B16" s="64">
        <v>8.5000000000000006E-2</v>
      </c>
      <c r="C16" s="29">
        <v>404.27</v>
      </c>
      <c r="E16" t="s">
        <v>351</v>
      </c>
      <c r="F16" s="64">
        <v>8.1000000000000003E-2</v>
      </c>
      <c r="G16" s="29">
        <v>403.83</v>
      </c>
      <c r="I16" t="s">
        <v>554</v>
      </c>
      <c r="J16" s="64">
        <v>0.73399999999999999</v>
      </c>
      <c r="K16" s="29">
        <v>2.23</v>
      </c>
      <c r="M16" t="s">
        <v>554</v>
      </c>
      <c r="N16" s="64">
        <v>0.91400000000000003</v>
      </c>
      <c r="O16" s="29">
        <v>1.59</v>
      </c>
      <c r="R16" s="66" t="s">
        <v>891</v>
      </c>
      <c r="S16" s="67">
        <v>0.75180000000000002</v>
      </c>
    </row>
    <row r="17" spans="1:18" x14ac:dyDescent="0.2">
      <c r="A17" t="s">
        <v>554</v>
      </c>
      <c r="B17" s="64">
        <v>0.63400000000000001</v>
      </c>
      <c r="C17" s="29">
        <v>37.590000000000003</v>
      </c>
      <c r="E17" t="s">
        <v>554</v>
      </c>
      <c r="F17" s="64">
        <v>0.80200000000000005</v>
      </c>
      <c r="G17" s="29">
        <v>2.2400000000000002</v>
      </c>
      <c r="I17" t="s">
        <v>347</v>
      </c>
      <c r="J17" s="64">
        <v>5.3999999999999999E-2</v>
      </c>
      <c r="K17" s="29">
        <v>2.98</v>
      </c>
      <c r="M17" t="s">
        <v>347</v>
      </c>
      <c r="N17" s="64">
        <v>6.9000000000000006E-2</v>
      </c>
      <c r="O17" s="29">
        <v>2.89</v>
      </c>
    </row>
    <row r="18" spans="1:18" x14ac:dyDescent="0.2">
      <c r="A18" t="s">
        <v>347</v>
      </c>
      <c r="B18" s="64">
        <v>0.81200000000000006</v>
      </c>
      <c r="C18" s="29">
        <v>108.19</v>
      </c>
      <c r="E18" t="s">
        <v>347</v>
      </c>
      <c r="F18" s="64">
        <v>6.4000000000000001E-2</v>
      </c>
      <c r="G18" s="29">
        <v>2.99</v>
      </c>
      <c r="I18" t="s">
        <v>348</v>
      </c>
      <c r="J18" s="64">
        <v>0.64600000000000002</v>
      </c>
      <c r="K18" s="29">
        <v>3.69</v>
      </c>
      <c r="M18" t="s">
        <v>348</v>
      </c>
      <c r="N18" s="64">
        <v>0.79800000000000004</v>
      </c>
      <c r="O18" s="29">
        <v>3.43</v>
      </c>
    </row>
    <row r="19" spans="1:18" x14ac:dyDescent="0.2">
      <c r="A19" t="s">
        <v>348</v>
      </c>
      <c r="B19" s="64">
        <v>0.65100000000000002</v>
      </c>
      <c r="C19" s="29">
        <v>77.739999999999995</v>
      </c>
      <c r="E19" t="s">
        <v>348</v>
      </c>
      <c r="F19" s="64">
        <v>0.68500000000000005</v>
      </c>
      <c r="G19" s="29">
        <v>3.69</v>
      </c>
      <c r="I19" t="s">
        <v>349</v>
      </c>
      <c r="J19" s="64">
        <v>0.42199999999999999</v>
      </c>
      <c r="K19" s="29">
        <v>12.04</v>
      </c>
      <c r="M19" t="s">
        <v>559</v>
      </c>
      <c r="N19" s="64">
        <v>0.627</v>
      </c>
      <c r="O19" s="29">
        <v>2.3199999999999998</v>
      </c>
      <c r="R19" s="64"/>
    </row>
    <row r="20" spans="1:18" x14ac:dyDescent="0.2">
      <c r="A20" t="s">
        <v>349</v>
      </c>
      <c r="B20" s="64">
        <v>0.64300000000000002</v>
      </c>
      <c r="C20" s="29">
        <v>728.66</v>
      </c>
      <c r="E20" t="s">
        <v>349</v>
      </c>
      <c r="F20" s="64">
        <v>0.501</v>
      </c>
      <c r="G20" s="29">
        <v>12.11</v>
      </c>
      <c r="I20" t="s">
        <v>559</v>
      </c>
      <c r="J20" s="64">
        <v>0.72699999999999998</v>
      </c>
      <c r="K20" s="29">
        <v>2.38</v>
      </c>
      <c r="M20" t="s">
        <v>553</v>
      </c>
      <c r="N20" s="64">
        <v>2.3E-2</v>
      </c>
      <c r="O20" s="29">
        <v>2.68</v>
      </c>
      <c r="R20" s="64"/>
    </row>
    <row r="21" spans="1:18" x14ac:dyDescent="0.2">
      <c r="A21" t="s">
        <v>559</v>
      </c>
      <c r="B21" s="64">
        <v>0.52100000000000002</v>
      </c>
      <c r="C21" s="29">
        <v>7.53</v>
      </c>
      <c r="E21" t="s">
        <v>559</v>
      </c>
      <c r="F21" s="64">
        <v>0.74299999999999999</v>
      </c>
      <c r="G21" s="29">
        <v>2.38</v>
      </c>
      <c r="I21" t="s">
        <v>553</v>
      </c>
      <c r="J21" s="64">
        <v>2.4E-2</v>
      </c>
      <c r="K21" s="29">
        <v>2.68</v>
      </c>
      <c r="M21" t="s">
        <v>555</v>
      </c>
      <c r="N21" s="64">
        <v>3.5000000000000003E-2</v>
      </c>
      <c r="O21" s="29">
        <v>4.45</v>
      </c>
      <c r="R21" s="64"/>
    </row>
    <row r="22" spans="1:18" x14ac:dyDescent="0.2">
      <c r="A22" t="s">
        <v>553</v>
      </c>
      <c r="B22" s="64">
        <v>0.89700000000000002</v>
      </c>
      <c r="C22" s="29">
        <v>28.38</v>
      </c>
      <c r="E22" t="s">
        <v>553</v>
      </c>
      <c r="F22" s="64">
        <v>3.4000000000000002E-2</v>
      </c>
      <c r="G22" s="29">
        <v>2.69</v>
      </c>
      <c r="I22" t="s">
        <v>555</v>
      </c>
      <c r="J22" s="64">
        <v>0.04</v>
      </c>
      <c r="K22" s="29">
        <v>8.98</v>
      </c>
      <c r="M22" t="s">
        <v>556</v>
      </c>
      <c r="N22" s="64">
        <v>0.33900000000000002</v>
      </c>
      <c r="O22" s="29">
        <v>1.49</v>
      </c>
      <c r="R22" s="64"/>
    </row>
    <row r="23" spans="1:18" x14ac:dyDescent="0.2">
      <c r="A23" t="s">
        <v>350</v>
      </c>
      <c r="B23" s="64">
        <v>0.57999999999999996</v>
      </c>
      <c r="C23" s="29">
        <v>937.04</v>
      </c>
      <c r="E23" t="s">
        <v>555</v>
      </c>
      <c r="F23" s="64">
        <v>4.2000000000000003E-2</v>
      </c>
      <c r="G23" s="29">
        <v>8.98</v>
      </c>
      <c r="I23" t="s">
        <v>556</v>
      </c>
      <c r="J23" s="64">
        <v>0.30599999999999999</v>
      </c>
      <c r="K23" s="29">
        <v>1.5</v>
      </c>
      <c r="M23" t="s">
        <v>533</v>
      </c>
      <c r="N23" s="64">
        <v>5.0999999999999997E-2</v>
      </c>
      <c r="O23" s="29">
        <v>2.2799999999999998</v>
      </c>
      <c r="R23" s="64"/>
    </row>
    <row r="24" spans="1:18" x14ac:dyDescent="0.2">
      <c r="A24" t="s">
        <v>555</v>
      </c>
      <c r="B24" s="64">
        <v>4.1000000000000002E-2</v>
      </c>
      <c r="C24" s="29">
        <v>8.99</v>
      </c>
      <c r="E24" t="s">
        <v>556</v>
      </c>
      <c r="F24" s="64">
        <v>0.40600000000000003</v>
      </c>
      <c r="G24" s="29">
        <v>1.52</v>
      </c>
      <c r="I24" t="s">
        <v>533</v>
      </c>
      <c r="J24" s="64">
        <v>8.6999999999999994E-2</v>
      </c>
      <c r="K24" s="29">
        <v>2.41</v>
      </c>
      <c r="M24" t="s">
        <v>534</v>
      </c>
      <c r="N24" s="64">
        <v>0</v>
      </c>
      <c r="O24" s="29">
        <v>6.69</v>
      </c>
      <c r="R24" s="64"/>
    </row>
    <row r="25" spans="1:18" x14ac:dyDescent="0.2">
      <c r="A25" t="s">
        <v>556</v>
      </c>
      <c r="B25" s="64">
        <v>0.39200000000000002</v>
      </c>
      <c r="C25" s="29">
        <v>1.52</v>
      </c>
      <c r="E25" t="s">
        <v>533</v>
      </c>
      <c r="F25" s="64">
        <v>8.4000000000000005E-2</v>
      </c>
      <c r="G25" s="29">
        <v>2.41</v>
      </c>
      <c r="I25" t="s">
        <v>534</v>
      </c>
      <c r="J25" s="64">
        <v>0</v>
      </c>
      <c r="K25" s="29">
        <v>7.8</v>
      </c>
      <c r="M25" t="s">
        <v>353</v>
      </c>
      <c r="N25" s="64">
        <v>0.20899999999999999</v>
      </c>
      <c r="O25" s="29">
        <v>2.8</v>
      </c>
      <c r="R25" s="64"/>
    </row>
    <row r="26" spans="1:18" x14ac:dyDescent="0.2">
      <c r="A26" t="s">
        <v>533</v>
      </c>
      <c r="B26" s="64">
        <v>8.8999999999999996E-2</v>
      </c>
      <c r="C26" s="29">
        <v>2.42</v>
      </c>
      <c r="E26" t="s">
        <v>534</v>
      </c>
      <c r="F26" s="64">
        <v>0</v>
      </c>
      <c r="G26" s="29">
        <v>7.89</v>
      </c>
      <c r="I26" t="s">
        <v>353</v>
      </c>
      <c r="J26" s="64">
        <v>0.45100000000000001</v>
      </c>
      <c r="K26" s="29">
        <v>3.53</v>
      </c>
      <c r="M26" t="s">
        <v>557</v>
      </c>
      <c r="N26" s="64">
        <v>1.0999999999999999E-2</v>
      </c>
      <c r="O26" s="29">
        <v>1.53</v>
      </c>
      <c r="R26" s="64"/>
    </row>
    <row r="27" spans="1:18" x14ac:dyDescent="0.2">
      <c r="A27" t="s">
        <v>534</v>
      </c>
      <c r="B27" s="64">
        <v>0</v>
      </c>
      <c r="C27" s="29">
        <v>7.93</v>
      </c>
      <c r="E27" t="s">
        <v>353</v>
      </c>
      <c r="F27" s="64">
        <v>0.44600000000000001</v>
      </c>
      <c r="G27" s="29">
        <v>3.53</v>
      </c>
      <c r="I27" t="s">
        <v>557</v>
      </c>
      <c r="J27" s="64">
        <v>8.9999999999999993E-3</v>
      </c>
      <c r="K27" s="29">
        <v>1.57</v>
      </c>
      <c r="M27" t="s">
        <v>536</v>
      </c>
      <c r="N27" s="64">
        <v>0.40799999999999997</v>
      </c>
      <c r="O27" s="29">
        <v>5.1100000000000003</v>
      </c>
      <c r="R27" s="64"/>
    </row>
    <row r="28" spans="1:18" x14ac:dyDescent="0.2">
      <c r="A28" t="s">
        <v>353</v>
      </c>
      <c r="B28" s="64">
        <v>0.45800000000000002</v>
      </c>
      <c r="C28" s="29">
        <v>3.54</v>
      </c>
      <c r="E28" t="s">
        <v>557</v>
      </c>
      <c r="F28" s="64">
        <v>1.6E-2</v>
      </c>
      <c r="G28" s="29">
        <v>1.59</v>
      </c>
      <c r="I28" t="s">
        <v>536</v>
      </c>
      <c r="J28" s="64">
        <v>0.46400000000000002</v>
      </c>
      <c r="K28" s="29">
        <v>5.18</v>
      </c>
      <c r="M28" t="s">
        <v>537</v>
      </c>
      <c r="N28" s="64">
        <v>4.4999999999999998E-2</v>
      </c>
      <c r="O28" s="29">
        <v>1.72</v>
      </c>
      <c r="R28" s="64"/>
    </row>
    <row r="29" spans="1:18" x14ac:dyDescent="0.2">
      <c r="A29" t="s">
        <v>557</v>
      </c>
      <c r="B29" s="64">
        <v>1.6E-2</v>
      </c>
      <c r="C29" s="29">
        <v>1.59</v>
      </c>
      <c r="E29" t="s">
        <v>536</v>
      </c>
      <c r="F29" s="64">
        <v>0.54500000000000004</v>
      </c>
      <c r="G29" s="29">
        <v>5.2</v>
      </c>
      <c r="I29" t="s">
        <v>537</v>
      </c>
      <c r="J29" s="64">
        <v>4.9000000000000002E-2</v>
      </c>
      <c r="K29" s="29">
        <v>1.72</v>
      </c>
      <c r="M29" t="s">
        <v>558</v>
      </c>
      <c r="N29" s="64">
        <v>6.0000000000000001E-3</v>
      </c>
      <c r="O29" s="29">
        <v>1.53</v>
      </c>
      <c r="R29" s="64"/>
    </row>
    <row r="30" spans="1:18" x14ac:dyDescent="0.2">
      <c r="A30" t="s">
        <v>536</v>
      </c>
      <c r="B30" s="64">
        <v>0.57899999999999996</v>
      </c>
      <c r="C30" s="29">
        <v>5.24</v>
      </c>
      <c r="E30" t="s">
        <v>537</v>
      </c>
      <c r="F30" s="64">
        <v>4.1000000000000002E-2</v>
      </c>
      <c r="G30" s="29">
        <v>1.72</v>
      </c>
      <c r="I30" t="s">
        <v>558</v>
      </c>
      <c r="J30" s="64">
        <v>0.01</v>
      </c>
      <c r="K30" s="29">
        <v>1.56</v>
      </c>
    </row>
    <row r="31" spans="1:18" x14ac:dyDescent="0.2">
      <c r="A31" t="s">
        <v>537</v>
      </c>
      <c r="B31" s="64">
        <v>3.7999999999999999E-2</v>
      </c>
      <c r="C31" s="29">
        <v>1.73</v>
      </c>
      <c r="E31" t="s">
        <v>558</v>
      </c>
      <c r="F31" s="64">
        <v>6.0000000000000001E-3</v>
      </c>
      <c r="G31" s="29">
        <v>1.57</v>
      </c>
      <c r="N31" s="32" t="s">
        <v>891</v>
      </c>
      <c r="O31" s="63">
        <v>0.73380000000000001</v>
      </c>
    </row>
    <row r="32" spans="1:18" x14ac:dyDescent="0.2">
      <c r="A32" t="s">
        <v>558</v>
      </c>
      <c r="B32" s="64">
        <v>6.0000000000000001E-3</v>
      </c>
      <c r="C32" s="29">
        <v>1.57</v>
      </c>
      <c r="J32" s="32" t="s">
        <v>891</v>
      </c>
      <c r="K32" s="63">
        <v>0.73129999999999995</v>
      </c>
    </row>
    <row r="34" spans="1:31" s="5" customFormat="1" ht="18" x14ac:dyDescent="0.25">
      <c r="A34" s="124" t="s">
        <v>551</v>
      </c>
    </row>
    <row r="35" spans="1:31" s="1" customFormat="1" x14ac:dyDescent="0.2">
      <c r="A35" s="1" t="s">
        <v>895</v>
      </c>
      <c r="E35" s="1" t="s">
        <v>881</v>
      </c>
      <c r="I35" s="1" t="s">
        <v>882</v>
      </c>
      <c r="M35" s="1" t="s">
        <v>923</v>
      </c>
      <c r="Q35" s="1" t="s">
        <v>890</v>
      </c>
      <c r="V35" s="1" t="s">
        <v>889</v>
      </c>
    </row>
    <row r="37" spans="1:31" s="1" customFormat="1" x14ac:dyDescent="0.2">
      <c r="A37" s="1" t="s">
        <v>883</v>
      </c>
      <c r="B37" s="32" t="s">
        <v>885</v>
      </c>
      <c r="C37" s="32" t="s">
        <v>886</v>
      </c>
      <c r="E37" s="1" t="s">
        <v>883</v>
      </c>
      <c r="F37" s="32" t="s">
        <v>885</v>
      </c>
      <c r="G37" s="32" t="s">
        <v>886</v>
      </c>
      <c r="I37" s="1" t="s">
        <v>883</v>
      </c>
      <c r="J37" s="32" t="s">
        <v>885</v>
      </c>
      <c r="K37" s="32" t="s">
        <v>886</v>
      </c>
      <c r="M37" s="1" t="s">
        <v>883</v>
      </c>
      <c r="N37" s="32" t="s">
        <v>885</v>
      </c>
      <c r="O37" s="32" t="s">
        <v>886</v>
      </c>
      <c r="Q37" s="1" t="s">
        <v>883</v>
      </c>
      <c r="R37" s="65" t="s">
        <v>885</v>
      </c>
      <c r="S37" s="65" t="s">
        <v>886</v>
      </c>
      <c r="T37" s="65" t="s">
        <v>884</v>
      </c>
      <c r="V37" s="32" t="s">
        <v>893</v>
      </c>
      <c r="W37" s="1" t="s">
        <v>942</v>
      </c>
    </row>
    <row r="38" spans="1:31" x14ac:dyDescent="0.2">
      <c r="A38" t="s">
        <v>887</v>
      </c>
      <c r="B38" s="64">
        <v>2.1999999999999999E-2</v>
      </c>
      <c r="C38" s="29" t="s">
        <v>888</v>
      </c>
      <c r="E38" t="s">
        <v>887</v>
      </c>
      <c r="F38" s="64">
        <v>3.3000000000000002E-2</v>
      </c>
      <c r="G38" s="29" t="s">
        <v>888</v>
      </c>
      <c r="I38" t="s">
        <v>887</v>
      </c>
      <c r="J38" s="64">
        <v>0</v>
      </c>
      <c r="K38" s="29" t="s">
        <v>888</v>
      </c>
      <c r="M38" t="s">
        <v>887</v>
      </c>
      <c r="N38" s="64">
        <v>0</v>
      </c>
      <c r="O38" s="29" t="s">
        <v>888</v>
      </c>
      <c r="Q38" t="s">
        <v>887</v>
      </c>
      <c r="R38" s="64">
        <v>0</v>
      </c>
      <c r="S38" s="29" t="s">
        <v>888</v>
      </c>
      <c r="T38">
        <v>3.3632</v>
      </c>
      <c r="W38" s="1" t="s">
        <v>943</v>
      </c>
      <c r="X38" s="1"/>
      <c r="Y38" s="1"/>
      <c r="Z38" s="1"/>
      <c r="AA38" s="1"/>
      <c r="AB38" s="1"/>
      <c r="AC38" s="1"/>
      <c r="AD38" s="1"/>
      <c r="AE38" s="1"/>
    </row>
    <row r="39" spans="1:31" x14ac:dyDescent="0.2">
      <c r="A39" t="s">
        <v>345</v>
      </c>
      <c r="B39" s="64">
        <v>0.03</v>
      </c>
      <c r="C39" s="29">
        <v>3.15</v>
      </c>
      <c r="E39" t="s">
        <v>345</v>
      </c>
      <c r="F39" s="64">
        <v>2.5000000000000001E-2</v>
      </c>
      <c r="G39" s="29">
        <v>3.14</v>
      </c>
      <c r="I39" t="s">
        <v>345</v>
      </c>
      <c r="J39" s="64">
        <v>2.8000000000000001E-2</v>
      </c>
      <c r="K39" s="29">
        <v>3.14</v>
      </c>
      <c r="M39" t="s">
        <v>345</v>
      </c>
      <c r="N39" s="64">
        <v>2.7E-2</v>
      </c>
      <c r="O39" s="29">
        <v>3.13</v>
      </c>
      <c r="Q39" t="s">
        <v>345</v>
      </c>
      <c r="R39" s="64">
        <v>0</v>
      </c>
      <c r="S39" s="29">
        <v>1.1499999999999999</v>
      </c>
      <c r="T39">
        <v>-0.38769999999999999</v>
      </c>
      <c r="W39" s="1"/>
      <c r="X39" s="1"/>
      <c r="Y39" s="1"/>
      <c r="Z39" s="1"/>
      <c r="AA39" s="1"/>
      <c r="AB39" s="1"/>
      <c r="AC39" s="1"/>
      <c r="AD39" s="1"/>
      <c r="AE39" s="1"/>
    </row>
    <row r="40" spans="1:31" x14ac:dyDescent="0.2">
      <c r="A40" t="s">
        <v>346</v>
      </c>
      <c r="B40" s="64">
        <v>0.90700000000000003</v>
      </c>
      <c r="C40" s="29">
        <v>2.08</v>
      </c>
      <c r="E40" t="s">
        <v>346</v>
      </c>
      <c r="F40" s="64">
        <v>0.77600000000000002</v>
      </c>
      <c r="G40" s="29">
        <v>2.04</v>
      </c>
      <c r="I40" t="s">
        <v>346</v>
      </c>
      <c r="J40" s="64">
        <v>0.79200000000000004</v>
      </c>
      <c r="K40" s="29">
        <v>2.04</v>
      </c>
      <c r="M40" t="s">
        <v>346</v>
      </c>
      <c r="N40" s="64">
        <v>0.75800000000000001</v>
      </c>
      <c r="O40" s="29">
        <v>2.02</v>
      </c>
      <c r="Q40" t="s">
        <v>907</v>
      </c>
      <c r="R40" s="64">
        <v>0</v>
      </c>
      <c r="S40" s="29">
        <v>1.31</v>
      </c>
      <c r="T40">
        <v>-2.7570000000000001E-2</v>
      </c>
      <c r="W40" s="1"/>
    </row>
    <row r="41" spans="1:31" x14ac:dyDescent="0.2">
      <c r="A41" t="s">
        <v>921</v>
      </c>
      <c r="B41" s="64">
        <v>0.66</v>
      </c>
      <c r="C41" s="29">
        <v>3.1</v>
      </c>
      <c r="E41" t="s">
        <v>921</v>
      </c>
      <c r="F41" s="64">
        <v>0.68100000000000005</v>
      </c>
      <c r="G41" s="29">
        <v>3.1</v>
      </c>
      <c r="I41" t="s">
        <v>921</v>
      </c>
      <c r="J41" s="64">
        <v>0.70399999999999996</v>
      </c>
      <c r="K41" s="29">
        <v>3.1</v>
      </c>
      <c r="M41" t="s">
        <v>921</v>
      </c>
      <c r="N41" s="64">
        <v>0.70099999999999996</v>
      </c>
      <c r="O41" s="29">
        <v>3.1</v>
      </c>
      <c r="Q41" t="s">
        <v>347</v>
      </c>
      <c r="R41" s="64">
        <v>0</v>
      </c>
      <c r="S41" s="29">
        <v>1.24</v>
      </c>
      <c r="T41">
        <v>1.28</v>
      </c>
    </row>
    <row r="42" spans="1:31" x14ac:dyDescent="0.2">
      <c r="A42" t="s">
        <v>920</v>
      </c>
      <c r="B42" s="64">
        <v>0.48399999999999999</v>
      </c>
      <c r="C42" s="29">
        <v>1.79</v>
      </c>
      <c r="E42" t="s">
        <v>920</v>
      </c>
      <c r="F42" s="64">
        <v>0.496</v>
      </c>
      <c r="G42" s="29">
        <v>1.79</v>
      </c>
      <c r="I42" t="s">
        <v>920</v>
      </c>
      <c r="J42" s="64">
        <v>0.56499999999999995</v>
      </c>
      <c r="K42" s="29">
        <v>1.78</v>
      </c>
      <c r="M42" t="s">
        <v>920</v>
      </c>
      <c r="N42" s="64">
        <v>0.56200000000000006</v>
      </c>
      <c r="O42" s="29">
        <v>1.78</v>
      </c>
      <c r="Q42" t="s">
        <v>559</v>
      </c>
      <c r="R42" s="64">
        <v>0</v>
      </c>
      <c r="S42" s="29">
        <v>1.65</v>
      </c>
      <c r="T42">
        <v>-4.1150000000000002</v>
      </c>
    </row>
    <row r="43" spans="1:31" x14ac:dyDescent="0.2">
      <c r="A43" t="s">
        <v>938</v>
      </c>
      <c r="B43" s="64">
        <v>0.26600000000000001</v>
      </c>
      <c r="C43" s="29">
        <v>1.84</v>
      </c>
      <c r="E43" t="s">
        <v>938</v>
      </c>
      <c r="F43" s="64">
        <v>0.22600000000000001</v>
      </c>
      <c r="G43" s="29">
        <v>1.83</v>
      </c>
      <c r="I43" t="s">
        <v>938</v>
      </c>
      <c r="J43" s="64">
        <v>0.23400000000000001</v>
      </c>
      <c r="K43" s="29">
        <v>1.83</v>
      </c>
      <c r="M43" t="s">
        <v>938</v>
      </c>
      <c r="N43" s="64">
        <v>0.23499999999999999</v>
      </c>
      <c r="O43" s="29">
        <v>1.83</v>
      </c>
      <c r="Q43" t="s">
        <v>553</v>
      </c>
      <c r="R43" s="64">
        <v>1.0999999999999999E-2</v>
      </c>
      <c r="S43" s="29">
        <v>1.6</v>
      </c>
      <c r="T43">
        <v>1.1160000000000001</v>
      </c>
    </row>
    <row r="44" spans="1:31" x14ac:dyDescent="0.2">
      <c r="A44" t="s">
        <v>907</v>
      </c>
      <c r="B44" s="64">
        <v>0</v>
      </c>
      <c r="C44" s="29">
        <v>1.72</v>
      </c>
      <c r="E44" t="s">
        <v>907</v>
      </c>
      <c r="F44" s="64">
        <v>0</v>
      </c>
      <c r="G44" s="29">
        <v>1.72</v>
      </c>
      <c r="I44" t="s">
        <v>907</v>
      </c>
      <c r="J44" s="64">
        <v>0</v>
      </c>
      <c r="K44" s="29">
        <v>1.7</v>
      </c>
      <c r="M44" t="s">
        <v>907</v>
      </c>
      <c r="N44" s="64">
        <v>0</v>
      </c>
      <c r="O44" s="29">
        <v>1.66</v>
      </c>
      <c r="Q44" t="s">
        <v>534</v>
      </c>
      <c r="R44" s="64">
        <v>0</v>
      </c>
      <c r="S44" s="29">
        <v>1.84</v>
      </c>
      <c r="T44">
        <v>-1.1756</v>
      </c>
    </row>
    <row r="45" spans="1:31" x14ac:dyDescent="0.2">
      <c r="A45" t="s">
        <v>574</v>
      </c>
      <c r="B45" s="64">
        <v>0.53</v>
      </c>
      <c r="C45" s="29">
        <v>2</v>
      </c>
      <c r="E45" t="s">
        <v>574</v>
      </c>
      <c r="F45" s="64">
        <v>0.65600000000000003</v>
      </c>
      <c r="G45" s="29">
        <v>1.95</v>
      </c>
      <c r="I45" t="s">
        <v>574</v>
      </c>
      <c r="J45" s="64">
        <v>0.78200000000000003</v>
      </c>
      <c r="K45" s="29">
        <v>1.93</v>
      </c>
      <c r="M45" t="s">
        <v>574</v>
      </c>
      <c r="N45" s="64">
        <v>0.86</v>
      </c>
      <c r="O45" s="29">
        <v>1.79</v>
      </c>
      <c r="Q45" t="s">
        <v>558</v>
      </c>
      <c r="R45" s="64">
        <v>0</v>
      </c>
      <c r="S45" s="29">
        <v>1.45</v>
      </c>
      <c r="T45">
        <v>-1.5580000000000001</v>
      </c>
    </row>
    <row r="46" spans="1:31" x14ac:dyDescent="0.2">
      <c r="A46" t="s">
        <v>573</v>
      </c>
      <c r="B46" s="64">
        <v>0.54400000000000004</v>
      </c>
      <c r="C46" s="29">
        <v>2.92</v>
      </c>
      <c r="E46" t="s">
        <v>573</v>
      </c>
      <c r="F46" s="64">
        <v>0.42499999999999999</v>
      </c>
      <c r="G46" s="29">
        <v>2.85</v>
      </c>
      <c r="I46" t="s">
        <v>573</v>
      </c>
      <c r="J46" s="64">
        <v>0.32</v>
      </c>
      <c r="K46" s="29">
        <v>2.82</v>
      </c>
      <c r="M46" t="s">
        <v>573</v>
      </c>
      <c r="N46" s="64">
        <v>0.311</v>
      </c>
      <c r="O46" s="29">
        <v>2.81</v>
      </c>
      <c r="R46" s="64"/>
    </row>
    <row r="47" spans="1:31" x14ac:dyDescent="0.2">
      <c r="A47" t="s">
        <v>352</v>
      </c>
      <c r="B47" s="64">
        <v>0.08</v>
      </c>
      <c r="C47" s="29">
        <v>295.12</v>
      </c>
      <c r="E47" t="s">
        <v>352</v>
      </c>
      <c r="F47" s="64">
        <v>6.9000000000000006E-2</v>
      </c>
      <c r="G47" s="29">
        <v>294.23</v>
      </c>
      <c r="I47" t="s">
        <v>352</v>
      </c>
      <c r="J47" s="64">
        <v>0.32600000000000001</v>
      </c>
      <c r="K47" s="29">
        <v>1.21</v>
      </c>
      <c r="M47" t="s">
        <v>352</v>
      </c>
      <c r="N47" s="64">
        <v>0.35199999999999998</v>
      </c>
      <c r="O47" s="29">
        <v>1.18</v>
      </c>
      <c r="R47" s="66" t="s">
        <v>891</v>
      </c>
      <c r="S47" s="67">
        <v>0.74260000000000004</v>
      </c>
      <c r="T47" s="67"/>
    </row>
    <row r="48" spans="1:31" x14ac:dyDescent="0.2">
      <c r="A48" t="s">
        <v>351</v>
      </c>
      <c r="B48" s="64">
        <v>0.09</v>
      </c>
      <c r="C48" s="29">
        <v>295.63</v>
      </c>
      <c r="E48" t="s">
        <v>351</v>
      </c>
      <c r="F48" s="64">
        <v>7.8E-2</v>
      </c>
      <c r="G48" s="29">
        <v>294.77999999999997</v>
      </c>
      <c r="I48" t="s">
        <v>554</v>
      </c>
      <c r="J48" s="64">
        <v>0.29599999999999999</v>
      </c>
      <c r="K48" s="29">
        <v>2.02</v>
      </c>
      <c r="M48" t="s">
        <v>554</v>
      </c>
      <c r="N48" s="64">
        <v>0.16600000000000001</v>
      </c>
      <c r="O48" s="29">
        <v>1.59</v>
      </c>
    </row>
    <row r="49" spans="1:22" x14ac:dyDescent="0.2">
      <c r="A49" t="s">
        <v>554</v>
      </c>
      <c r="B49" s="64">
        <v>0.13500000000000001</v>
      </c>
      <c r="C49" s="29">
        <v>18.52</v>
      </c>
      <c r="E49" t="s">
        <v>554</v>
      </c>
      <c r="F49" s="64">
        <v>0.26100000000000001</v>
      </c>
      <c r="G49" s="29">
        <v>2.0299999999999998</v>
      </c>
      <c r="I49" t="s">
        <v>347</v>
      </c>
      <c r="J49" s="64">
        <v>3.0000000000000001E-3</v>
      </c>
      <c r="K49" s="29">
        <v>3.07</v>
      </c>
      <c r="M49" t="s">
        <v>347</v>
      </c>
      <c r="N49" s="64">
        <v>3.0000000000000001E-3</v>
      </c>
      <c r="O49" s="29">
        <v>3.01</v>
      </c>
    </row>
    <row r="50" spans="1:22" x14ac:dyDescent="0.2">
      <c r="A50" t="s">
        <v>347</v>
      </c>
      <c r="B50" s="64">
        <v>0.48899999999999999</v>
      </c>
      <c r="C50" s="29">
        <v>112.62</v>
      </c>
      <c r="E50" t="s">
        <v>347</v>
      </c>
      <c r="F50" s="64">
        <v>4.0000000000000001E-3</v>
      </c>
      <c r="G50" s="29">
        <v>3.08</v>
      </c>
      <c r="I50" t="s">
        <v>348</v>
      </c>
      <c r="J50" s="64">
        <v>0.27600000000000002</v>
      </c>
      <c r="K50" s="29">
        <v>3.8</v>
      </c>
      <c r="M50" t="s">
        <v>348</v>
      </c>
      <c r="N50" s="64">
        <v>0.309</v>
      </c>
      <c r="O50" s="29">
        <v>3.4</v>
      </c>
      <c r="V50" s="64"/>
    </row>
    <row r="51" spans="1:22" x14ac:dyDescent="0.2">
      <c r="A51" t="s">
        <v>348</v>
      </c>
      <c r="B51" s="64">
        <v>0.35499999999999998</v>
      </c>
      <c r="C51" s="29">
        <v>77.47</v>
      </c>
      <c r="E51" t="s">
        <v>348</v>
      </c>
      <c r="F51" s="64">
        <v>0.28699999999999998</v>
      </c>
      <c r="G51" s="29">
        <v>3.8</v>
      </c>
      <c r="I51" t="s">
        <v>349</v>
      </c>
      <c r="J51" s="64">
        <v>0.69099999999999995</v>
      </c>
      <c r="K51" s="29">
        <v>12.47</v>
      </c>
      <c r="M51" t="s">
        <v>559</v>
      </c>
      <c r="N51" s="64">
        <v>2E-3</v>
      </c>
      <c r="O51" s="29">
        <v>2.34</v>
      </c>
      <c r="R51" s="64"/>
    </row>
    <row r="52" spans="1:22" x14ac:dyDescent="0.2">
      <c r="A52" t="s">
        <v>349</v>
      </c>
      <c r="B52" s="64">
        <v>0.254</v>
      </c>
      <c r="C52" s="29">
        <v>705.12</v>
      </c>
      <c r="E52" t="s">
        <v>349</v>
      </c>
      <c r="F52" s="64">
        <v>0.77200000000000002</v>
      </c>
      <c r="G52" s="29">
        <v>12.52</v>
      </c>
      <c r="I52" t="s">
        <v>559</v>
      </c>
      <c r="J52" s="64">
        <v>2E-3</v>
      </c>
      <c r="K52" s="29">
        <v>2.4300000000000002</v>
      </c>
      <c r="M52" t="s">
        <v>553</v>
      </c>
      <c r="N52" s="64">
        <v>3.5000000000000003E-2</v>
      </c>
      <c r="O52" s="29">
        <v>2.81</v>
      </c>
      <c r="R52" s="64"/>
    </row>
    <row r="53" spans="1:22" x14ac:dyDescent="0.2">
      <c r="A53" t="s">
        <v>559</v>
      </c>
      <c r="B53" s="64">
        <v>7.0000000000000001E-3</v>
      </c>
      <c r="C53" s="29">
        <v>7.66</v>
      </c>
      <c r="E53" t="s">
        <v>559</v>
      </c>
      <c r="F53" s="64">
        <v>3.0000000000000001E-3</v>
      </c>
      <c r="G53" s="29">
        <v>2.4300000000000002</v>
      </c>
      <c r="I53" t="s">
        <v>553</v>
      </c>
      <c r="J53" s="64">
        <v>3.6999999999999998E-2</v>
      </c>
      <c r="K53" s="29">
        <v>2.82</v>
      </c>
      <c r="M53" t="s">
        <v>555</v>
      </c>
      <c r="N53" s="64">
        <v>0.22</v>
      </c>
      <c r="O53" s="29">
        <v>4.75</v>
      </c>
      <c r="R53" s="64"/>
    </row>
    <row r="54" spans="1:22" x14ac:dyDescent="0.2">
      <c r="A54" t="s">
        <v>553</v>
      </c>
      <c r="B54" s="64">
        <v>0.61699999999999999</v>
      </c>
      <c r="C54" s="29">
        <v>28.67</v>
      </c>
      <c r="E54" t="s">
        <v>553</v>
      </c>
      <c r="F54" s="64">
        <v>4.5999999999999999E-2</v>
      </c>
      <c r="G54" s="29">
        <v>2.83</v>
      </c>
      <c r="I54" t="s">
        <v>555</v>
      </c>
      <c r="J54" s="64">
        <v>0.248</v>
      </c>
      <c r="K54" s="29">
        <v>9.25</v>
      </c>
      <c r="M54" t="s">
        <v>556</v>
      </c>
      <c r="N54" s="64">
        <v>0.55800000000000005</v>
      </c>
      <c r="O54" s="29">
        <v>1.34</v>
      </c>
      <c r="R54" s="64"/>
    </row>
    <row r="55" spans="1:22" x14ac:dyDescent="0.2">
      <c r="A55" t="s">
        <v>350</v>
      </c>
      <c r="B55" s="64">
        <v>0.23400000000000001</v>
      </c>
      <c r="C55" s="29">
        <v>908.58</v>
      </c>
      <c r="E55" t="s">
        <v>555</v>
      </c>
      <c r="F55" s="64">
        <v>0.23499999999999999</v>
      </c>
      <c r="G55" s="29">
        <v>9.26</v>
      </c>
      <c r="I55" t="s">
        <v>556</v>
      </c>
      <c r="J55" s="64">
        <v>0.58199999999999996</v>
      </c>
      <c r="K55" s="29">
        <v>1.35</v>
      </c>
      <c r="M55" t="s">
        <v>533</v>
      </c>
      <c r="N55" s="64">
        <v>0.58299999999999996</v>
      </c>
      <c r="O55" s="29">
        <v>1.94</v>
      </c>
      <c r="R55" s="64"/>
    </row>
    <row r="56" spans="1:22" x14ac:dyDescent="0.2">
      <c r="A56" t="s">
        <v>555</v>
      </c>
      <c r="B56" s="64">
        <v>0.22600000000000001</v>
      </c>
      <c r="C56" s="29">
        <v>9.26</v>
      </c>
      <c r="E56" t="s">
        <v>556</v>
      </c>
      <c r="F56" s="64">
        <v>0.44800000000000001</v>
      </c>
      <c r="G56" s="29">
        <v>1.37</v>
      </c>
      <c r="I56" t="s">
        <v>533</v>
      </c>
      <c r="J56" s="64">
        <v>0.66700000000000004</v>
      </c>
      <c r="K56" s="29">
        <v>2.0699999999999998</v>
      </c>
      <c r="M56" t="s">
        <v>534</v>
      </c>
      <c r="N56" s="64">
        <v>0</v>
      </c>
      <c r="O56" s="29">
        <v>7.01</v>
      </c>
      <c r="R56" s="64"/>
    </row>
    <row r="57" spans="1:22" x14ac:dyDescent="0.2">
      <c r="A57" t="s">
        <v>556</v>
      </c>
      <c r="B57" s="64">
        <v>0.51700000000000002</v>
      </c>
      <c r="C57" s="29">
        <v>1.38</v>
      </c>
      <c r="E57" t="s">
        <v>533</v>
      </c>
      <c r="F57" s="64">
        <v>0.622</v>
      </c>
      <c r="G57" s="29">
        <v>2.0699999999999998</v>
      </c>
      <c r="I57" t="s">
        <v>534</v>
      </c>
      <c r="J57" s="64">
        <v>0</v>
      </c>
      <c r="K57" s="29">
        <v>7.96</v>
      </c>
      <c r="M57" t="s">
        <v>353</v>
      </c>
      <c r="N57" s="64">
        <v>0.36899999999999999</v>
      </c>
      <c r="O57" s="29">
        <v>2.91</v>
      </c>
      <c r="R57" s="64"/>
    </row>
    <row r="58" spans="1:22" x14ac:dyDescent="0.2">
      <c r="A58" t="s">
        <v>533</v>
      </c>
      <c r="B58" s="64">
        <v>0.73399999999999999</v>
      </c>
      <c r="C58" s="29">
        <v>2.11</v>
      </c>
      <c r="E58" t="s">
        <v>534</v>
      </c>
      <c r="F58" s="64">
        <v>0</v>
      </c>
      <c r="G58" s="29">
        <v>8.1300000000000008</v>
      </c>
      <c r="I58" t="s">
        <v>353</v>
      </c>
      <c r="J58" s="64">
        <v>0.55400000000000005</v>
      </c>
      <c r="K58" s="29">
        <v>3.81</v>
      </c>
      <c r="M58" t="s">
        <v>557</v>
      </c>
      <c r="N58" s="64">
        <v>0.13700000000000001</v>
      </c>
      <c r="O58" s="29">
        <v>1.57</v>
      </c>
      <c r="R58" s="64"/>
    </row>
    <row r="59" spans="1:22" x14ac:dyDescent="0.2">
      <c r="A59" t="s">
        <v>534</v>
      </c>
      <c r="B59" s="64">
        <v>0</v>
      </c>
      <c r="C59" s="29">
        <v>8.18</v>
      </c>
      <c r="E59" t="s">
        <v>353</v>
      </c>
      <c r="F59" s="64">
        <v>0.55900000000000005</v>
      </c>
      <c r="G59" s="29">
        <v>3.81</v>
      </c>
      <c r="I59" t="s">
        <v>557</v>
      </c>
      <c r="J59" s="64">
        <v>0.126</v>
      </c>
      <c r="K59" s="29">
        <v>1.61</v>
      </c>
      <c r="M59" t="s">
        <v>536</v>
      </c>
      <c r="N59" s="64">
        <v>0.52600000000000002</v>
      </c>
      <c r="O59" s="29">
        <v>4.03</v>
      </c>
      <c r="R59" s="64"/>
    </row>
    <row r="60" spans="1:22" x14ac:dyDescent="0.2">
      <c r="A60" t="s">
        <v>353</v>
      </c>
      <c r="B60" s="64">
        <v>0.58599999999999997</v>
      </c>
      <c r="C60" s="29">
        <v>3.81</v>
      </c>
      <c r="E60" t="s">
        <v>557</v>
      </c>
      <c r="F60" s="64">
        <v>0.18</v>
      </c>
      <c r="G60" s="29">
        <v>1.63</v>
      </c>
      <c r="I60" t="s">
        <v>536</v>
      </c>
      <c r="J60" s="64">
        <v>0.48099999999999998</v>
      </c>
      <c r="K60" s="29">
        <v>4.24</v>
      </c>
      <c r="M60" t="s">
        <v>537</v>
      </c>
      <c r="N60" s="64">
        <v>0.32900000000000001</v>
      </c>
      <c r="O60" s="29">
        <v>1.73</v>
      </c>
      <c r="R60" s="64"/>
    </row>
    <row r="61" spans="1:22" x14ac:dyDescent="0.2">
      <c r="A61" t="s">
        <v>557</v>
      </c>
      <c r="B61" s="64">
        <v>0.184</v>
      </c>
      <c r="C61" s="29">
        <v>1.63</v>
      </c>
      <c r="E61" t="s">
        <v>536</v>
      </c>
      <c r="F61" s="64">
        <v>0.41099999999999998</v>
      </c>
      <c r="G61" s="29">
        <v>4.26</v>
      </c>
      <c r="I61" t="s">
        <v>537</v>
      </c>
      <c r="J61" s="64">
        <v>0.33200000000000002</v>
      </c>
      <c r="K61" s="29">
        <v>1.73</v>
      </c>
      <c r="M61" t="s">
        <v>558</v>
      </c>
      <c r="N61" s="64">
        <v>3.0000000000000001E-3</v>
      </c>
      <c r="O61" s="29">
        <v>2.0499999999999998</v>
      </c>
      <c r="R61" s="64"/>
    </row>
    <row r="62" spans="1:22" x14ac:dyDescent="0.2">
      <c r="A62" t="s">
        <v>536</v>
      </c>
      <c r="B62" s="64">
        <v>0.39900000000000002</v>
      </c>
      <c r="C62" s="29">
        <v>4.26</v>
      </c>
      <c r="E62" t="s">
        <v>537</v>
      </c>
      <c r="F62" s="64">
        <v>0.29299999999999998</v>
      </c>
      <c r="G62" s="29">
        <v>1.74</v>
      </c>
      <c r="I62" t="s">
        <v>558</v>
      </c>
      <c r="J62" s="64">
        <v>4.0000000000000001E-3</v>
      </c>
      <c r="K62" s="29">
        <v>2.1</v>
      </c>
    </row>
    <row r="63" spans="1:22" x14ac:dyDescent="0.2">
      <c r="A63" t="s">
        <v>537</v>
      </c>
      <c r="B63" s="64">
        <v>0.26900000000000002</v>
      </c>
      <c r="C63" s="29">
        <v>1.74</v>
      </c>
      <c r="E63" t="s">
        <v>558</v>
      </c>
      <c r="F63" s="64">
        <v>3.0000000000000001E-3</v>
      </c>
      <c r="G63" s="29">
        <v>2.1</v>
      </c>
      <c r="N63" s="32" t="s">
        <v>891</v>
      </c>
      <c r="O63" s="63">
        <v>0.71299999999999997</v>
      </c>
    </row>
    <row r="64" spans="1:22" x14ac:dyDescent="0.2">
      <c r="A64" t="s">
        <v>558</v>
      </c>
      <c r="B64" s="64">
        <v>2E-3</v>
      </c>
      <c r="C64" s="29">
        <v>2.11</v>
      </c>
      <c r="J64" s="32" t="s">
        <v>891</v>
      </c>
      <c r="K64" s="63">
        <v>0.71</v>
      </c>
    </row>
    <row r="66" spans="1:31" ht="15.75" x14ac:dyDescent="0.25">
      <c r="A66" s="124" t="s">
        <v>549</v>
      </c>
    </row>
    <row r="67" spans="1:31" s="1" customFormat="1" x14ac:dyDescent="0.2">
      <c r="A67" s="1" t="s">
        <v>895</v>
      </c>
      <c r="E67" s="1" t="s">
        <v>881</v>
      </c>
      <c r="I67" s="1" t="s">
        <v>882</v>
      </c>
      <c r="M67" s="1" t="s">
        <v>923</v>
      </c>
      <c r="Q67" s="1" t="s">
        <v>890</v>
      </c>
      <c r="V67" s="1" t="s">
        <v>889</v>
      </c>
    </row>
    <row r="69" spans="1:31" s="1" customFormat="1" x14ac:dyDescent="0.2">
      <c r="A69" s="1" t="s">
        <v>883</v>
      </c>
      <c r="B69" s="32" t="s">
        <v>885</v>
      </c>
      <c r="C69" s="32" t="s">
        <v>886</v>
      </c>
      <c r="E69" s="1" t="s">
        <v>883</v>
      </c>
      <c r="F69" s="32" t="s">
        <v>885</v>
      </c>
      <c r="G69" s="32" t="s">
        <v>886</v>
      </c>
      <c r="I69" s="1" t="s">
        <v>883</v>
      </c>
      <c r="J69" s="32" t="s">
        <v>885</v>
      </c>
      <c r="K69" s="32" t="s">
        <v>886</v>
      </c>
      <c r="M69" s="1" t="s">
        <v>883</v>
      </c>
      <c r="N69" s="32" t="s">
        <v>885</v>
      </c>
      <c r="O69" s="32" t="s">
        <v>886</v>
      </c>
      <c r="Q69" s="1" t="s">
        <v>883</v>
      </c>
      <c r="R69" s="65" t="s">
        <v>885</v>
      </c>
      <c r="S69" s="65" t="s">
        <v>886</v>
      </c>
      <c r="T69" s="65" t="s">
        <v>884</v>
      </c>
      <c r="V69" s="32" t="s">
        <v>892</v>
      </c>
      <c r="W69" s="1" t="s">
        <v>944</v>
      </c>
    </row>
    <row r="70" spans="1:31" x14ac:dyDescent="0.2">
      <c r="A70" t="s">
        <v>887</v>
      </c>
      <c r="B70" s="64">
        <v>0.42599999999999999</v>
      </c>
      <c r="C70" s="29" t="s">
        <v>888</v>
      </c>
      <c r="E70" t="s">
        <v>887</v>
      </c>
      <c r="F70" s="64">
        <v>0.48599999999999999</v>
      </c>
      <c r="G70" s="29" t="s">
        <v>888</v>
      </c>
      <c r="I70" t="s">
        <v>887</v>
      </c>
      <c r="J70" s="64">
        <v>1E-3</v>
      </c>
      <c r="K70" s="29" t="s">
        <v>888</v>
      </c>
      <c r="M70" t="s">
        <v>887</v>
      </c>
      <c r="N70" s="64">
        <v>1E-3</v>
      </c>
      <c r="O70" t="s">
        <v>888</v>
      </c>
      <c r="Q70" t="s">
        <v>887</v>
      </c>
      <c r="R70" s="64">
        <v>0</v>
      </c>
      <c r="S70" t="s">
        <v>888</v>
      </c>
      <c r="T70">
        <v>2.3519999999999999</v>
      </c>
      <c r="W70" s="1" t="s">
        <v>945</v>
      </c>
      <c r="X70" s="1"/>
      <c r="Y70" s="1"/>
      <c r="Z70" s="1"/>
      <c r="AA70" s="1"/>
      <c r="AB70" s="1"/>
      <c r="AC70" s="1"/>
      <c r="AD70" s="1"/>
      <c r="AE70" s="1"/>
    </row>
    <row r="71" spans="1:31" x14ac:dyDescent="0.2">
      <c r="A71" t="s">
        <v>345</v>
      </c>
      <c r="B71" s="64">
        <v>4.5999999999999999E-2</v>
      </c>
      <c r="C71" s="29">
        <v>4.43</v>
      </c>
      <c r="E71" t="s">
        <v>345</v>
      </c>
      <c r="F71" s="64">
        <v>4.2999999999999997E-2</v>
      </c>
      <c r="G71" s="29">
        <v>4.42</v>
      </c>
      <c r="I71" t="s">
        <v>345</v>
      </c>
      <c r="J71" s="64">
        <v>4.2000000000000003E-2</v>
      </c>
      <c r="K71" s="29">
        <v>4.42</v>
      </c>
      <c r="M71" t="s">
        <v>345</v>
      </c>
      <c r="N71" s="64">
        <v>4.7E-2</v>
      </c>
      <c r="O71" s="29">
        <v>4.3600000000000003</v>
      </c>
      <c r="Q71" t="s">
        <v>345</v>
      </c>
      <c r="R71" s="64">
        <v>0</v>
      </c>
      <c r="S71">
        <v>1.08</v>
      </c>
      <c r="T71">
        <v>-0.27889999999999998</v>
      </c>
      <c r="W71" s="1" t="s">
        <v>946</v>
      </c>
      <c r="X71" s="1"/>
      <c r="Y71" s="1"/>
      <c r="Z71" s="1"/>
      <c r="AA71" s="1"/>
      <c r="AB71" s="1"/>
      <c r="AC71" s="1"/>
      <c r="AD71" s="1"/>
      <c r="AE71" s="1"/>
    </row>
    <row r="72" spans="1:31" x14ac:dyDescent="0.2">
      <c r="A72" t="s">
        <v>346</v>
      </c>
      <c r="B72" s="64">
        <v>0.59499999999999997</v>
      </c>
      <c r="C72" s="29">
        <v>2.16</v>
      </c>
      <c r="E72" t="s">
        <v>346</v>
      </c>
      <c r="F72" s="64">
        <v>0.66300000000000003</v>
      </c>
      <c r="G72" s="29">
        <v>2.12</v>
      </c>
      <c r="I72" t="s">
        <v>346</v>
      </c>
      <c r="J72" s="64">
        <v>0.66100000000000003</v>
      </c>
      <c r="K72" s="29">
        <v>2.12</v>
      </c>
      <c r="M72" t="s">
        <v>346</v>
      </c>
      <c r="N72" s="64">
        <v>0.70799999999999996</v>
      </c>
      <c r="O72" s="29">
        <v>2.0699999999999998</v>
      </c>
      <c r="Q72" t="s">
        <v>907</v>
      </c>
      <c r="R72" s="64">
        <v>3.0000000000000001E-3</v>
      </c>
      <c r="S72">
        <v>1.44</v>
      </c>
      <c r="T72">
        <v>-2.5520000000000001E-2</v>
      </c>
      <c r="W72" s="1"/>
    </row>
    <row r="73" spans="1:31" x14ac:dyDescent="0.2">
      <c r="A73" t="s">
        <v>921</v>
      </c>
      <c r="B73" s="64">
        <v>0.40600000000000003</v>
      </c>
      <c r="C73" s="29">
        <v>4.97</v>
      </c>
      <c r="E73" t="s">
        <v>921</v>
      </c>
      <c r="F73" s="64">
        <v>0.40799999999999997</v>
      </c>
      <c r="G73" s="29">
        <v>4.97</v>
      </c>
      <c r="I73" t="s">
        <v>921</v>
      </c>
      <c r="J73" s="64">
        <v>0.39600000000000002</v>
      </c>
      <c r="K73" s="29">
        <v>4.96</v>
      </c>
      <c r="M73" t="s">
        <v>921</v>
      </c>
      <c r="N73" s="64">
        <v>0.372</v>
      </c>
      <c r="O73" s="29">
        <v>4.93</v>
      </c>
      <c r="Q73" t="s">
        <v>573</v>
      </c>
      <c r="R73" s="64">
        <v>0</v>
      </c>
      <c r="S73">
        <v>1.38</v>
      </c>
      <c r="T73">
        <v>5.8E-5</v>
      </c>
    </row>
    <row r="74" spans="1:31" x14ac:dyDescent="0.2">
      <c r="A74" t="s">
        <v>920</v>
      </c>
      <c r="B74" s="64">
        <v>0.24199999999999999</v>
      </c>
      <c r="C74" s="29">
        <v>1.86</v>
      </c>
      <c r="E74" t="s">
        <v>920</v>
      </c>
      <c r="F74" s="64">
        <v>0.251</v>
      </c>
      <c r="G74" s="29">
        <v>1.86</v>
      </c>
      <c r="I74" t="s">
        <v>920</v>
      </c>
      <c r="J74" s="64">
        <v>0.25700000000000001</v>
      </c>
      <c r="K74" s="29">
        <v>1.86</v>
      </c>
      <c r="M74" t="s">
        <v>920</v>
      </c>
      <c r="N74" s="64">
        <v>0.252</v>
      </c>
      <c r="O74" s="29">
        <v>1.86</v>
      </c>
      <c r="Q74" t="s">
        <v>347</v>
      </c>
      <c r="R74" s="64">
        <v>5.0000000000000001E-3</v>
      </c>
      <c r="S74">
        <v>1.52</v>
      </c>
      <c r="T74">
        <v>0.67800000000000005</v>
      </c>
    </row>
    <row r="75" spans="1:31" x14ac:dyDescent="0.2">
      <c r="A75" t="s">
        <v>938</v>
      </c>
      <c r="B75" s="64">
        <v>0.19500000000000001</v>
      </c>
      <c r="C75" s="29">
        <v>1.79</v>
      </c>
      <c r="E75" t="s">
        <v>938</v>
      </c>
      <c r="F75" s="64">
        <v>0.17599999999999999</v>
      </c>
      <c r="G75" s="29">
        <v>1.78</v>
      </c>
      <c r="I75" t="s">
        <v>938</v>
      </c>
      <c r="J75" s="64">
        <v>0.17699999999999999</v>
      </c>
      <c r="K75" s="29">
        <v>1.78</v>
      </c>
      <c r="M75" t="s">
        <v>938</v>
      </c>
      <c r="N75" s="64">
        <v>0.18099999999999999</v>
      </c>
      <c r="O75" s="29">
        <v>1.77</v>
      </c>
      <c r="Q75" t="s">
        <v>559</v>
      </c>
      <c r="R75" s="64">
        <v>0</v>
      </c>
      <c r="S75">
        <v>1.27</v>
      </c>
      <c r="T75">
        <v>-4.33</v>
      </c>
    </row>
    <row r="76" spans="1:31" x14ac:dyDescent="0.2">
      <c r="A76" t="s">
        <v>907</v>
      </c>
      <c r="B76" s="64">
        <v>1.7999999999999999E-2</v>
      </c>
      <c r="C76" s="29">
        <v>1.78</v>
      </c>
      <c r="E76" t="s">
        <v>907</v>
      </c>
      <c r="F76" s="64">
        <v>1.6E-2</v>
      </c>
      <c r="G76" s="29">
        <v>1.78</v>
      </c>
      <c r="I76" t="s">
        <v>907</v>
      </c>
      <c r="J76" s="64">
        <v>1.2999999999999999E-2</v>
      </c>
      <c r="K76" s="29">
        <v>1.76</v>
      </c>
      <c r="M76" t="s">
        <v>907</v>
      </c>
      <c r="N76" s="64">
        <v>1.4999999999999999E-2</v>
      </c>
      <c r="O76" s="29">
        <v>1.73</v>
      </c>
      <c r="Q76" t="s">
        <v>555</v>
      </c>
      <c r="R76" s="64">
        <v>6.0000000000000001E-3</v>
      </c>
      <c r="S76">
        <v>2.38</v>
      </c>
      <c r="T76">
        <v>-0.81899999999999995</v>
      </c>
    </row>
    <row r="77" spans="1:31" x14ac:dyDescent="0.2">
      <c r="A77" t="s">
        <v>574</v>
      </c>
      <c r="B77" s="64">
        <v>0.23200000000000001</v>
      </c>
      <c r="C77" s="29">
        <v>1.91</v>
      </c>
      <c r="E77" t="s">
        <v>574</v>
      </c>
      <c r="F77" s="64">
        <v>0.27600000000000002</v>
      </c>
      <c r="G77" s="29">
        <v>1.85</v>
      </c>
      <c r="I77" t="s">
        <v>574</v>
      </c>
      <c r="J77" s="64">
        <v>0.29599999999999999</v>
      </c>
      <c r="K77" s="29">
        <v>1.83</v>
      </c>
      <c r="M77" t="s">
        <v>574</v>
      </c>
      <c r="N77" s="64">
        <v>0.33900000000000002</v>
      </c>
      <c r="O77" s="29">
        <v>1.71</v>
      </c>
      <c r="Q77" t="s">
        <v>534</v>
      </c>
      <c r="R77" s="64">
        <v>0</v>
      </c>
      <c r="S77">
        <v>2.77</v>
      </c>
      <c r="T77">
        <v>-0.91200000000000003</v>
      </c>
    </row>
    <row r="78" spans="1:31" x14ac:dyDescent="0.2">
      <c r="A78" t="s">
        <v>573</v>
      </c>
      <c r="B78" s="64">
        <v>0.02</v>
      </c>
      <c r="C78" s="29">
        <v>2.88</v>
      </c>
      <c r="E78" t="s">
        <v>573</v>
      </c>
      <c r="F78" s="64">
        <v>1.4E-2</v>
      </c>
      <c r="G78" s="29">
        <v>2.82</v>
      </c>
      <c r="I78" t="s">
        <v>573</v>
      </c>
      <c r="J78" s="64">
        <v>1.0999999999999999E-2</v>
      </c>
      <c r="K78" s="29">
        <v>2.77</v>
      </c>
      <c r="M78" t="s">
        <v>573</v>
      </c>
      <c r="N78" s="64">
        <v>0.01</v>
      </c>
      <c r="O78" s="29">
        <v>2.77</v>
      </c>
      <c r="R78" s="64"/>
    </row>
    <row r="79" spans="1:31" x14ac:dyDescent="0.2">
      <c r="A79" t="s">
        <v>352</v>
      </c>
      <c r="B79" s="64">
        <v>0.66100000000000003</v>
      </c>
      <c r="C79" s="29">
        <v>443.45</v>
      </c>
      <c r="E79" t="s">
        <v>352</v>
      </c>
      <c r="F79" s="64">
        <v>0.63700000000000001</v>
      </c>
      <c r="G79" s="29">
        <v>442.51</v>
      </c>
      <c r="I79" t="s">
        <v>352</v>
      </c>
      <c r="J79" s="64">
        <v>0.82</v>
      </c>
      <c r="K79" s="29">
        <v>1.32</v>
      </c>
      <c r="M79" t="s">
        <v>352</v>
      </c>
      <c r="N79" s="64">
        <v>0.73199999999999998</v>
      </c>
      <c r="O79" s="29">
        <v>1.25</v>
      </c>
      <c r="R79" s="66" t="s">
        <v>891</v>
      </c>
      <c r="S79" s="67">
        <v>0.60309999999999997</v>
      </c>
      <c r="T79" s="67"/>
    </row>
    <row r="80" spans="1:31" x14ac:dyDescent="0.2">
      <c r="A80" t="s">
        <v>351</v>
      </c>
      <c r="B80" s="64">
        <v>0.65300000000000002</v>
      </c>
      <c r="C80" s="29">
        <v>444.13</v>
      </c>
      <c r="E80" t="s">
        <v>351</v>
      </c>
      <c r="F80" s="64">
        <v>0.628</v>
      </c>
      <c r="G80" s="29">
        <v>443.13</v>
      </c>
      <c r="I80" t="s">
        <v>554</v>
      </c>
      <c r="J80" s="64">
        <v>0.66700000000000004</v>
      </c>
      <c r="K80" s="29">
        <v>2.2599999999999998</v>
      </c>
      <c r="M80" t="s">
        <v>554</v>
      </c>
      <c r="N80" s="64">
        <v>0.83799999999999997</v>
      </c>
      <c r="O80" s="29">
        <v>1.61</v>
      </c>
    </row>
    <row r="81" spans="1:18" x14ac:dyDescent="0.2">
      <c r="A81" t="s">
        <v>554</v>
      </c>
      <c r="B81" s="64">
        <v>0.55900000000000005</v>
      </c>
      <c r="C81" s="29">
        <v>37.880000000000003</v>
      </c>
      <c r="E81" t="s">
        <v>554</v>
      </c>
      <c r="F81" s="64">
        <v>0.67800000000000005</v>
      </c>
      <c r="G81" s="29">
        <v>2.27</v>
      </c>
      <c r="I81" t="s">
        <v>347</v>
      </c>
      <c r="J81" s="64">
        <v>1.9E-2</v>
      </c>
      <c r="K81" s="29">
        <v>3.06</v>
      </c>
      <c r="M81" t="s">
        <v>347</v>
      </c>
      <c r="N81" s="64">
        <v>2.1000000000000001E-2</v>
      </c>
      <c r="O81" s="29">
        <v>2.96</v>
      </c>
    </row>
    <row r="82" spans="1:18" x14ac:dyDescent="0.2">
      <c r="A82" t="s">
        <v>347</v>
      </c>
      <c r="B82" s="64">
        <v>0.75900000000000001</v>
      </c>
      <c r="C82" s="29">
        <v>108.65</v>
      </c>
      <c r="E82" t="s">
        <v>347</v>
      </c>
      <c r="F82" s="64">
        <v>2.1000000000000001E-2</v>
      </c>
      <c r="G82" s="29">
        <v>3.07</v>
      </c>
      <c r="I82" t="s">
        <v>348</v>
      </c>
      <c r="J82" s="64">
        <v>0.184</v>
      </c>
      <c r="K82" s="29">
        <v>3.63</v>
      </c>
      <c r="M82" t="s">
        <v>348</v>
      </c>
      <c r="N82" s="64">
        <v>0.124</v>
      </c>
      <c r="O82" s="29">
        <v>3.32</v>
      </c>
      <c r="R82" s="64"/>
    </row>
    <row r="83" spans="1:18" x14ac:dyDescent="0.2">
      <c r="A83" t="s">
        <v>348</v>
      </c>
      <c r="B83" s="64">
        <v>0.32800000000000001</v>
      </c>
      <c r="C83" s="29">
        <v>74.81</v>
      </c>
      <c r="E83" t="s">
        <v>348</v>
      </c>
      <c r="F83" s="64">
        <v>0.189</v>
      </c>
      <c r="G83" s="29">
        <v>3.63</v>
      </c>
      <c r="I83" t="s">
        <v>349</v>
      </c>
      <c r="J83" s="64">
        <v>0.63100000000000001</v>
      </c>
      <c r="K83" s="29">
        <v>12.37</v>
      </c>
      <c r="M83" t="s">
        <v>559</v>
      </c>
      <c r="N83" s="64">
        <v>3.0000000000000001E-3</v>
      </c>
      <c r="O83" s="29">
        <v>2.31</v>
      </c>
      <c r="R83" s="64"/>
    </row>
    <row r="84" spans="1:18" x14ac:dyDescent="0.2">
      <c r="A84" t="s">
        <v>349</v>
      </c>
      <c r="B84" s="64">
        <v>0.52200000000000002</v>
      </c>
      <c r="C84" s="29">
        <v>728.26</v>
      </c>
      <c r="E84" t="s">
        <v>349</v>
      </c>
      <c r="F84" s="64">
        <v>0.64</v>
      </c>
      <c r="G84" s="29">
        <v>12.38</v>
      </c>
      <c r="I84" t="s">
        <v>559</v>
      </c>
      <c r="J84" s="64">
        <v>4.0000000000000001E-3</v>
      </c>
      <c r="K84" s="29">
        <v>2.38</v>
      </c>
      <c r="M84" t="s">
        <v>553</v>
      </c>
      <c r="N84" s="64">
        <v>0.252</v>
      </c>
      <c r="O84" s="29">
        <v>2.79</v>
      </c>
      <c r="R84" s="64"/>
    </row>
    <row r="85" spans="1:18" x14ac:dyDescent="0.2">
      <c r="A85" t="s">
        <v>559</v>
      </c>
      <c r="B85" s="64">
        <v>2.8000000000000001E-2</v>
      </c>
      <c r="C85" s="29">
        <v>7.39</v>
      </c>
      <c r="E85" t="s">
        <v>559</v>
      </c>
      <c r="F85" s="64">
        <v>5.0000000000000001E-3</v>
      </c>
      <c r="G85" s="29">
        <v>2.38</v>
      </c>
      <c r="I85" t="s">
        <v>553</v>
      </c>
      <c r="J85" s="64">
        <v>0.26</v>
      </c>
      <c r="K85" s="29">
        <v>2.79</v>
      </c>
      <c r="M85" t="s">
        <v>555</v>
      </c>
      <c r="N85" s="64">
        <v>3.5000000000000003E-2</v>
      </c>
      <c r="O85" s="29">
        <v>4.54</v>
      </c>
      <c r="R85" s="64"/>
    </row>
    <row r="86" spans="1:18" x14ac:dyDescent="0.2">
      <c r="A86" t="s">
        <v>553</v>
      </c>
      <c r="B86" s="64">
        <v>0.746</v>
      </c>
      <c r="C86" s="29">
        <v>28.08</v>
      </c>
      <c r="E86" t="s">
        <v>553</v>
      </c>
      <c r="F86" s="64">
        <v>0.27300000000000002</v>
      </c>
      <c r="G86" s="29">
        <v>2.8</v>
      </c>
      <c r="I86" t="s">
        <v>555</v>
      </c>
      <c r="J86" s="64">
        <v>6.7000000000000004E-2</v>
      </c>
      <c r="K86" s="29">
        <v>9.0500000000000007</v>
      </c>
      <c r="M86" t="s">
        <v>556</v>
      </c>
      <c r="N86" s="64">
        <v>0.76</v>
      </c>
      <c r="O86" s="29">
        <v>1.48</v>
      </c>
      <c r="R86" s="64"/>
    </row>
    <row r="87" spans="1:18" x14ac:dyDescent="0.2">
      <c r="A87" t="s">
        <v>350</v>
      </c>
      <c r="B87" s="64">
        <v>0.48</v>
      </c>
      <c r="C87" s="29">
        <v>917.07</v>
      </c>
      <c r="E87" t="s">
        <v>555</v>
      </c>
      <c r="F87" s="64">
        <v>6.6000000000000003E-2</v>
      </c>
      <c r="G87" s="29">
        <v>9.0500000000000007</v>
      </c>
      <c r="I87" t="s">
        <v>556</v>
      </c>
      <c r="J87" s="64">
        <v>0.79800000000000004</v>
      </c>
      <c r="K87" s="29">
        <v>1.49</v>
      </c>
      <c r="M87" t="s">
        <v>533</v>
      </c>
      <c r="N87" s="64">
        <v>0.53900000000000003</v>
      </c>
      <c r="O87" s="29">
        <v>2.34</v>
      </c>
      <c r="R87" s="64"/>
    </row>
    <row r="88" spans="1:18" x14ac:dyDescent="0.2">
      <c r="A88" t="s">
        <v>555</v>
      </c>
      <c r="B88" s="64">
        <v>6.3E-2</v>
      </c>
      <c r="C88" s="29">
        <v>9.06</v>
      </c>
      <c r="E88" t="s">
        <v>556</v>
      </c>
      <c r="F88" s="64">
        <v>0.77100000000000002</v>
      </c>
      <c r="G88" s="29">
        <v>1.5</v>
      </c>
      <c r="I88" t="s">
        <v>533</v>
      </c>
      <c r="J88" s="64">
        <v>0.61099999999999999</v>
      </c>
      <c r="K88" s="29">
        <v>2.44</v>
      </c>
      <c r="M88" t="s">
        <v>534</v>
      </c>
      <c r="N88" s="64">
        <v>1E-3</v>
      </c>
      <c r="O88" s="29">
        <v>7.01</v>
      </c>
      <c r="R88" s="64"/>
    </row>
    <row r="89" spans="1:18" x14ac:dyDescent="0.2">
      <c r="A89" t="s">
        <v>556</v>
      </c>
      <c r="B89" s="64">
        <v>0.79700000000000004</v>
      </c>
      <c r="C89" s="29">
        <v>1.5</v>
      </c>
      <c r="E89" t="s">
        <v>533</v>
      </c>
      <c r="F89" s="64">
        <v>0.60399999999999998</v>
      </c>
      <c r="G89" s="29">
        <v>2.44</v>
      </c>
      <c r="I89" t="s">
        <v>534</v>
      </c>
      <c r="J89" s="64">
        <v>1E-3</v>
      </c>
      <c r="K89" s="29">
        <v>8.27</v>
      </c>
      <c r="M89" t="s">
        <v>353</v>
      </c>
      <c r="N89" s="64">
        <v>0.98</v>
      </c>
      <c r="O89" s="29">
        <v>2.87</v>
      </c>
      <c r="R89" s="64"/>
    </row>
    <row r="90" spans="1:18" x14ac:dyDescent="0.2">
      <c r="A90" t="s">
        <v>533</v>
      </c>
      <c r="B90" s="64">
        <v>0.626</v>
      </c>
      <c r="C90" s="29">
        <v>2.44</v>
      </c>
      <c r="E90" t="s">
        <v>534</v>
      </c>
      <c r="F90" s="64">
        <v>2E-3</v>
      </c>
      <c r="G90" s="29">
        <v>8.31</v>
      </c>
      <c r="I90" t="s">
        <v>353</v>
      </c>
      <c r="J90" s="64">
        <v>0.81399999999999995</v>
      </c>
      <c r="K90" s="29">
        <v>3.58</v>
      </c>
      <c r="M90" t="s">
        <v>557</v>
      </c>
      <c r="N90" s="64">
        <v>0.34799999999999998</v>
      </c>
      <c r="O90" s="29">
        <v>1.55</v>
      </c>
      <c r="R90" s="64"/>
    </row>
    <row r="91" spans="1:18" x14ac:dyDescent="0.2">
      <c r="A91" t="s">
        <v>534</v>
      </c>
      <c r="B91" s="64">
        <v>2E-3</v>
      </c>
      <c r="C91" s="29">
        <v>8.33</v>
      </c>
      <c r="E91" t="s">
        <v>353</v>
      </c>
      <c r="F91" s="64">
        <v>0.81399999999999995</v>
      </c>
      <c r="G91" s="29">
        <v>3.58</v>
      </c>
      <c r="I91" t="s">
        <v>557</v>
      </c>
      <c r="J91" s="64">
        <v>0.317</v>
      </c>
      <c r="K91" s="29">
        <v>1.59</v>
      </c>
      <c r="M91" t="s">
        <v>536</v>
      </c>
      <c r="N91" s="64">
        <v>0.33800000000000002</v>
      </c>
      <c r="O91" s="29">
        <v>4.4400000000000004</v>
      </c>
      <c r="R91" s="64"/>
    </row>
    <row r="92" spans="1:18" x14ac:dyDescent="0.2">
      <c r="A92" t="s">
        <v>353</v>
      </c>
      <c r="B92" s="64">
        <v>0.79900000000000004</v>
      </c>
      <c r="C92" s="29">
        <v>3.58</v>
      </c>
      <c r="E92" t="s">
        <v>557</v>
      </c>
      <c r="F92" s="64">
        <v>0.34300000000000003</v>
      </c>
      <c r="G92" s="29">
        <v>1.6</v>
      </c>
      <c r="I92" t="s">
        <v>536</v>
      </c>
      <c r="J92" s="64">
        <v>0.36</v>
      </c>
      <c r="K92" s="29">
        <v>4.47</v>
      </c>
      <c r="M92" t="s">
        <v>537</v>
      </c>
      <c r="N92" s="64">
        <v>0.36499999999999999</v>
      </c>
      <c r="O92" s="29">
        <v>1.66</v>
      </c>
      <c r="R92" s="64"/>
    </row>
    <row r="93" spans="1:18" x14ac:dyDescent="0.2">
      <c r="A93" t="s">
        <v>557</v>
      </c>
      <c r="B93" s="64">
        <v>0.34699999999999998</v>
      </c>
      <c r="C93" s="29">
        <v>1.6</v>
      </c>
      <c r="E93" t="s">
        <v>536</v>
      </c>
      <c r="F93" s="64">
        <v>0.36699999999999999</v>
      </c>
      <c r="G93" s="29">
        <v>4.47</v>
      </c>
      <c r="I93" t="s">
        <v>537</v>
      </c>
      <c r="J93" s="64">
        <v>0.372</v>
      </c>
      <c r="K93" s="29">
        <v>1.66</v>
      </c>
      <c r="M93" t="s">
        <v>558</v>
      </c>
      <c r="N93" s="64">
        <v>0.745</v>
      </c>
      <c r="O93" s="29">
        <v>1.8</v>
      </c>
      <c r="R93" s="64"/>
    </row>
    <row r="94" spans="1:18" x14ac:dyDescent="0.2">
      <c r="A94" t="s">
        <v>536</v>
      </c>
      <c r="B94" s="64">
        <v>0.40899999999999997</v>
      </c>
      <c r="C94" s="29">
        <v>4.5199999999999996</v>
      </c>
      <c r="E94" t="s">
        <v>537</v>
      </c>
      <c r="F94" s="64">
        <v>0.36799999999999999</v>
      </c>
      <c r="G94" s="29">
        <v>1.66</v>
      </c>
      <c r="I94" t="s">
        <v>558</v>
      </c>
      <c r="J94" s="64">
        <v>0.81499999999999995</v>
      </c>
      <c r="K94" s="29">
        <v>1.85</v>
      </c>
      <c r="R94" s="64"/>
    </row>
    <row r="95" spans="1:18" x14ac:dyDescent="0.2">
      <c r="A95" t="s">
        <v>537</v>
      </c>
      <c r="B95" s="64">
        <v>0.34399999999999997</v>
      </c>
      <c r="C95" s="29">
        <v>1.67</v>
      </c>
      <c r="E95" t="s">
        <v>558</v>
      </c>
      <c r="F95" s="64">
        <v>0.81</v>
      </c>
      <c r="G95" s="29">
        <v>1.86</v>
      </c>
      <c r="N95" s="32" t="s">
        <v>891</v>
      </c>
      <c r="O95" s="63">
        <v>0.57099999999999995</v>
      </c>
    </row>
    <row r="96" spans="1:18" x14ac:dyDescent="0.2">
      <c r="A96" t="s">
        <v>558</v>
      </c>
      <c r="B96" s="64">
        <v>0.79300000000000004</v>
      </c>
      <c r="C96" s="29">
        <v>1.86</v>
      </c>
      <c r="J96" s="32" t="s">
        <v>891</v>
      </c>
      <c r="K96" s="63">
        <v>0.56830000000000003</v>
      </c>
    </row>
  </sheetData>
  <conditionalFormatting sqref="C7:C32 S71:T77">
    <cfRule type="cellIs" dxfId="22" priority="63" operator="greaterThan">
      <formula>5</formula>
    </cfRule>
  </conditionalFormatting>
  <conditionalFormatting sqref="G7:G31">
    <cfRule type="cellIs" dxfId="21" priority="62" operator="greaterThan">
      <formula>5</formula>
    </cfRule>
  </conditionalFormatting>
  <conditionalFormatting sqref="K7:K30">
    <cfRule type="cellIs" dxfId="20" priority="61" operator="greaterThan">
      <formula>5</formula>
    </cfRule>
  </conditionalFormatting>
  <conditionalFormatting sqref="T7:T14">
    <cfRule type="cellIs" dxfId="19" priority="60" operator="greaterThan">
      <formula>5</formula>
    </cfRule>
  </conditionalFormatting>
  <conditionalFormatting sqref="B6:B32 F6:F31 J6:J30 R6:R14 R38:R45 R70:R77">
    <cfRule type="cellIs" dxfId="18" priority="58" operator="greaterThan">
      <formula>0.05</formula>
    </cfRule>
  </conditionalFormatting>
  <conditionalFormatting sqref="C39:C64">
    <cfRule type="cellIs" dxfId="17" priority="51" operator="greaterThan">
      <formula>5</formula>
    </cfRule>
  </conditionalFormatting>
  <conditionalFormatting sqref="K39:K62">
    <cfRule type="cellIs" dxfId="16" priority="50" operator="greaterThan">
      <formula>5</formula>
    </cfRule>
  </conditionalFormatting>
  <conditionalFormatting sqref="T39:T45">
    <cfRule type="cellIs" dxfId="15" priority="49" operator="greaterThan">
      <formula>5</formula>
    </cfRule>
  </conditionalFormatting>
  <conditionalFormatting sqref="B38:B64 F38:F63 J38:J62">
    <cfRule type="cellIs" dxfId="14" priority="47" operator="greaterThan">
      <formula>0.05</formula>
    </cfRule>
  </conditionalFormatting>
  <conditionalFormatting sqref="G39:G63">
    <cfRule type="cellIs" dxfId="13" priority="40" operator="greaterThan">
      <formula>5</formula>
    </cfRule>
  </conditionalFormatting>
  <conditionalFormatting sqref="V50">
    <cfRule type="cellIs" dxfId="12" priority="39" operator="greaterThan">
      <formula>0.05</formula>
    </cfRule>
  </conditionalFormatting>
  <conditionalFormatting sqref="C71:C96">
    <cfRule type="cellIs" dxfId="11" priority="38" operator="greaterThan">
      <formula>5</formula>
    </cfRule>
  </conditionalFormatting>
  <conditionalFormatting sqref="K71:K94">
    <cfRule type="cellIs" dxfId="10" priority="37" operator="greaterThan">
      <formula>5</formula>
    </cfRule>
  </conditionalFormatting>
  <conditionalFormatting sqref="B70:B96 F70:F95 J70:J94">
    <cfRule type="cellIs" dxfId="9" priority="34" operator="greaterThan">
      <formula>0.05</formula>
    </cfRule>
  </conditionalFormatting>
  <conditionalFormatting sqref="G71:G95">
    <cfRule type="cellIs" dxfId="8" priority="27" operator="greaterThan">
      <formula>5</formula>
    </cfRule>
  </conditionalFormatting>
  <conditionalFormatting sqref="O7:O29">
    <cfRule type="cellIs" dxfId="7" priority="14" operator="greaterThan">
      <formula>5</formula>
    </cfRule>
  </conditionalFormatting>
  <conditionalFormatting sqref="N6:N29">
    <cfRule type="cellIs" dxfId="6" priority="13" operator="greaterThan">
      <formula>0.05</formula>
    </cfRule>
  </conditionalFormatting>
  <conditionalFormatting sqref="O39:O61">
    <cfRule type="cellIs" dxfId="5" priority="12" operator="greaterThan">
      <formula>5</formula>
    </cfRule>
  </conditionalFormatting>
  <conditionalFormatting sqref="N38:N61">
    <cfRule type="cellIs" dxfId="4" priority="11" operator="greaterThan">
      <formula>0.05</formula>
    </cfRule>
  </conditionalFormatting>
  <conditionalFormatting sqref="O71:O93">
    <cfRule type="cellIs" dxfId="3" priority="10" operator="greaterThan">
      <formula>5</formula>
    </cfRule>
  </conditionalFormatting>
  <conditionalFormatting sqref="N70:N93">
    <cfRule type="cellIs" dxfId="2" priority="9" operator="greaterThan">
      <formula>0.05</formula>
    </cfRule>
  </conditionalFormatting>
  <conditionalFormatting sqref="S39:S45">
    <cfRule type="cellIs" dxfId="1" priority="2" operator="greaterThan">
      <formula>5</formula>
    </cfRule>
  </conditionalFormatting>
  <conditionalFormatting sqref="S7:S14">
    <cfRule type="cellIs" dxfId="0" priority="1" operator="greaterThan">
      <formula>5</formula>
    </cfRule>
  </conditionalFormatting>
  <pageMargins left="0.7" right="0.7" top="0.75" bottom="0.75" header="0.3" footer="0.3"/>
  <pageSetup scale="41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F30DC-43D7-4E1D-BAC3-210C498089F1}">
  <dimension ref="A1:G315"/>
  <sheetViews>
    <sheetView workbookViewId="0">
      <selection activeCell="G315" sqref="G315"/>
    </sheetView>
  </sheetViews>
  <sheetFormatPr defaultRowHeight="12.75" x14ac:dyDescent="0.2"/>
  <cols>
    <col min="1" max="1" width="31.140625" bestFit="1" customWidth="1"/>
    <col min="2" max="2" width="12.85546875" style="45" bestFit="1" customWidth="1"/>
    <col min="3" max="3" width="10.28515625" style="45" bestFit="1" customWidth="1"/>
    <col min="4" max="4" width="16" style="47" bestFit="1" customWidth="1"/>
    <col min="5" max="5" width="10.42578125" style="45" customWidth="1"/>
    <col min="6" max="6" width="11.140625" style="46" customWidth="1"/>
    <col min="7" max="7" width="11.5703125" style="85" customWidth="1"/>
  </cols>
  <sheetData>
    <row r="1" spans="1:7" s="48" customFormat="1" ht="38.25" x14ac:dyDescent="0.2">
      <c r="A1" s="48" t="s">
        <v>560</v>
      </c>
      <c r="B1" s="49" t="s">
        <v>346</v>
      </c>
      <c r="C1" s="49" t="s">
        <v>572</v>
      </c>
      <c r="D1" s="50" t="s">
        <v>571</v>
      </c>
      <c r="E1" s="51" t="s">
        <v>574</v>
      </c>
      <c r="F1" s="52" t="s">
        <v>573</v>
      </c>
      <c r="G1" s="86" t="s">
        <v>907</v>
      </c>
    </row>
    <row r="2" spans="1:7" x14ac:dyDescent="0.2">
      <c r="A2" t="s">
        <v>575</v>
      </c>
      <c r="B2" s="45">
        <v>3350.03</v>
      </c>
      <c r="C2" s="45">
        <v>239.94799999999995</v>
      </c>
      <c r="D2" s="47">
        <v>50300095.980000004</v>
      </c>
      <c r="E2" s="45">
        <f>B2/C2</f>
        <v>13.961483321386304</v>
      </c>
      <c r="F2" s="46">
        <f>D2/B2</f>
        <v>15014.819562809886</v>
      </c>
      <c r="G2" s="85">
        <v>4.9919876733436057</v>
      </c>
    </row>
    <row r="3" spans="1:7" x14ac:dyDescent="0.2">
      <c r="A3" t="s">
        <v>576</v>
      </c>
      <c r="B3" s="45">
        <v>629.29999999999995</v>
      </c>
      <c r="C3" s="45">
        <v>38.010000000000005</v>
      </c>
      <c r="D3" s="47">
        <v>8613991.459999999</v>
      </c>
      <c r="E3" s="45">
        <f t="shared" ref="E3:E65" si="0">B3/C3</f>
        <v>16.556169429097601</v>
      </c>
      <c r="F3" s="46">
        <f t="shared" ref="F3:F65" si="1">D3/B3</f>
        <v>13688.211441283966</v>
      </c>
      <c r="G3" s="85">
        <v>1.9835526315789473</v>
      </c>
    </row>
    <row r="4" spans="1:7" x14ac:dyDescent="0.2">
      <c r="A4" t="s">
        <v>814</v>
      </c>
      <c r="B4" s="45">
        <v>82.34</v>
      </c>
      <c r="C4" s="45">
        <v>11</v>
      </c>
      <c r="D4" s="47">
        <v>2743223.7699999996</v>
      </c>
      <c r="E4" s="45">
        <f t="shared" si="0"/>
        <v>7.4854545454545454</v>
      </c>
      <c r="F4" s="46">
        <f t="shared" si="1"/>
        <v>33315.809691522947</v>
      </c>
      <c r="G4" s="85">
        <v>0.4563106796116505</v>
      </c>
    </row>
    <row r="5" spans="1:7" x14ac:dyDescent="0.2">
      <c r="A5" t="s">
        <v>577</v>
      </c>
      <c r="B5" s="45">
        <v>2675.05</v>
      </c>
      <c r="C5" s="45">
        <v>173.99199999999999</v>
      </c>
      <c r="D5" s="47">
        <v>40350488.109999999</v>
      </c>
      <c r="E5" s="45">
        <f t="shared" si="0"/>
        <v>15.374557450917285</v>
      </c>
      <c r="F5" s="46">
        <f t="shared" si="1"/>
        <v>15084.01267639857</v>
      </c>
      <c r="G5" s="85">
        <v>2.8745158791634391</v>
      </c>
    </row>
    <row r="6" spans="1:7" x14ac:dyDescent="0.2">
      <c r="A6" t="s">
        <v>578</v>
      </c>
      <c r="B6" s="45">
        <v>5568.52</v>
      </c>
      <c r="C6" s="45">
        <v>330.91800000000001</v>
      </c>
      <c r="D6" s="47">
        <v>81559415.400000021</v>
      </c>
      <c r="E6" s="45">
        <f t="shared" si="0"/>
        <v>16.827492007083325</v>
      </c>
      <c r="F6" s="46">
        <f t="shared" si="1"/>
        <v>14646.515663048713</v>
      </c>
      <c r="G6" s="85">
        <v>4.0714808043875683</v>
      </c>
    </row>
    <row r="7" spans="1:7" x14ac:dyDescent="0.2">
      <c r="A7" t="s">
        <v>579</v>
      </c>
      <c r="B7" s="45">
        <v>639.36</v>
      </c>
      <c r="C7" s="45">
        <v>42.193999999999996</v>
      </c>
      <c r="D7" s="47">
        <v>9000491.7499999981</v>
      </c>
      <c r="E7" s="45">
        <f t="shared" si="0"/>
        <v>15.152865336303742</v>
      </c>
      <c r="F7" s="46">
        <f t="shared" si="1"/>
        <v>14077.345705080077</v>
      </c>
      <c r="G7" s="85">
        <v>0.45936981757877282</v>
      </c>
    </row>
    <row r="8" spans="1:7" x14ac:dyDescent="0.2">
      <c r="A8" t="s">
        <v>580</v>
      </c>
      <c r="B8" s="45">
        <v>16722.86</v>
      </c>
      <c r="C8" s="45">
        <v>1043.1779999999999</v>
      </c>
      <c r="D8" s="47">
        <v>258328249.02000004</v>
      </c>
      <c r="E8" s="45">
        <f t="shared" si="0"/>
        <v>16.030686996850012</v>
      </c>
      <c r="F8" s="46">
        <f t="shared" si="1"/>
        <v>15447.611773344992</v>
      </c>
      <c r="G8" s="85">
        <v>5.6917498295419326</v>
      </c>
    </row>
    <row r="9" spans="1:7" x14ac:dyDescent="0.2">
      <c r="A9" t="s">
        <v>581</v>
      </c>
      <c r="B9" s="45">
        <v>3762.83</v>
      </c>
      <c r="C9" s="45">
        <v>255.33299999999994</v>
      </c>
      <c r="D9" s="47">
        <v>55907739.569999993</v>
      </c>
      <c r="E9" s="45">
        <f t="shared" si="0"/>
        <v>14.736951353722397</v>
      </c>
      <c r="F9" s="46">
        <f t="shared" si="1"/>
        <v>14857.896734638554</v>
      </c>
      <c r="G9" s="85">
        <v>2.2117166212534061</v>
      </c>
    </row>
    <row r="10" spans="1:7" x14ac:dyDescent="0.2">
      <c r="A10" t="s">
        <v>582</v>
      </c>
      <c r="B10" s="45">
        <v>12942.46</v>
      </c>
      <c r="C10" s="45">
        <v>858.23500000000013</v>
      </c>
      <c r="D10" s="47">
        <v>180569841.09000006</v>
      </c>
      <c r="E10" s="45">
        <f t="shared" si="0"/>
        <v>15.080321823276838</v>
      </c>
      <c r="F10" s="46">
        <f t="shared" si="1"/>
        <v>13951.740325255019</v>
      </c>
      <c r="G10" s="85">
        <v>3.4018279231011661</v>
      </c>
    </row>
    <row r="11" spans="1:7" x14ac:dyDescent="0.2">
      <c r="A11" t="s">
        <v>583</v>
      </c>
      <c r="B11" s="45">
        <v>20501.98</v>
      </c>
      <c r="C11" s="45">
        <v>1390.5879999999997</v>
      </c>
      <c r="D11" s="47">
        <v>336255789.00999993</v>
      </c>
      <c r="E11" s="45">
        <f t="shared" si="0"/>
        <v>14.743389127477013</v>
      </c>
      <c r="F11" s="46">
        <f t="shared" si="1"/>
        <v>16401.1373052749</v>
      </c>
      <c r="G11" s="85">
        <v>1.702079107505071</v>
      </c>
    </row>
    <row r="12" spans="1:7" x14ac:dyDescent="0.2">
      <c r="A12" t="s">
        <v>584</v>
      </c>
      <c r="B12" s="45">
        <v>11586.02</v>
      </c>
      <c r="C12" s="45">
        <v>798.03</v>
      </c>
      <c r="D12" s="47">
        <v>172226751.76000002</v>
      </c>
      <c r="E12" s="45">
        <f t="shared" si="0"/>
        <v>14.518276255278625</v>
      </c>
      <c r="F12" s="46">
        <f t="shared" si="1"/>
        <v>14865.048719059696</v>
      </c>
      <c r="G12" s="85">
        <v>4.1930670955061196</v>
      </c>
    </row>
    <row r="13" spans="1:7" x14ac:dyDescent="0.2">
      <c r="A13" t="s">
        <v>815</v>
      </c>
      <c r="B13" s="45">
        <v>12.5</v>
      </c>
      <c r="C13" s="45">
        <v>1.8680000000000001</v>
      </c>
      <c r="D13" s="47">
        <v>488865.58999999991</v>
      </c>
      <c r="E13" s="45">
        <f t="shared" si="0"/>
        <v>6.6916488222698067</v>
      </c>
      <c r="F13" s="46">
        <f t="shared" si="1"/>
        <v>39109.247199999991</v>
      </c>
    </row>
    <row r="14" spans="1:7" x14ac:dyDescent="0.2">
      <c r="A14" t="s">
        <v>585</v>
      </c>
      <c r="B14" s="45">
        <v>19859.07</v>
      </c>
      <c r="C14" s="45">
        <v>1232.4749999999992</v>
      </c>
      <c r="D14" s="47">
        <v>282360853.72999996</v>
      </c>
      <c r="E14" s="45">
        <f t="shared" si="0"/>
        <v>16.113162538793901</v>
      </c>
      <c r="F14" s="46">
        <f t="shared" si="1"/>
        <v>14218.231454443736</v>
      </c>
      <c r="G14" s="85">
        <v>4.3178203554464432</v>
      </c>
    </row>
    <row r="15" spans="1:7" x14ac:dyDescent="0.2">
      <c r="A15" t="s">
        <v>586</v>
      </c>
      <c r="B15" s="45">
        <v>117.57</v>
      </c>
      <c r="C15" s="45">
        <v>13</v>
      </c>
      <c r="D15" s="47">
        <v>2687093.47</v>
      </c>
      <c r="E15" s="45">
        <f t="shared" si="0"/>
        <v>9.0438461538461539</v>
      </c>
      <c r="F15" s="46">
        <f t="shared" si="1"/>
        <v>22855.264693374163</v>
      </c>
      <c r="G15" s="85">
        <v>1.1810344827586208</v>
      </c>
    </row>
    <row r="16" spans="1:7" x14ac:dyDescent="0.2">
      <c r="A16" t="s">
        <v>587</v>
      </c>
      <c r="B16" s="45">
        <v>2218.9</v>
      </c>
      <c r="C16" s="45">
        <v>150.46099999999996</v>
      </c>
      <c r="D16" s="47">
        <v>34561041.109999999</v>
      </c>
      <c r="E16" s="45">
        <f t="shared" si="0"/>
        <v>14.747343165338531</v>
      </c>
      <c r="F16" s="46">
        <f t="shared" si="1"/>
        <v>15575.754252106899</v>
      </c>
      <c r="G16" s="85">
        <v>3.3664158043273753</v>
      </c>
    </row>
    <row r="17" spans="1:7" x14ac:dyDescent="0.2">
      <c r="A17" t="s">
        <v>816</v>
      </c>
      <c r="B17" s="45">
        <v>94.81</v>
      </c>
      <c r="C17" s="45">
        <v>6.2300000000000013</v>
      </c>
      <c r="D17" s="47">
        <v>1791690.32</v>
      </c>
      <c r="E17" s="45">
        <f t="shared" si="0"/>
        <v>15.218298555377205</v>
      </c>
      <c r="F17" s="46">
        <f t="shared" si="1"/>
        <v>18897.693492247654</v>
      </c>
    </row>
    <row r="18" spans="1:7" x14ac:dyDescent="0.2">
      <c r="A18" t="s">
        <v>588</v>
      </c>
      <c r="B18" s="45">
        <v>5040.3599999999997</v>
      </c>
      <c r="C18" s="45">
        <v>362.91200000000003</v>
      </c>
      <c r="D18" s="47">
        <v>81847775.980000034</v>
      </c>
      <c r="E18" s="45">
        <f t="shared" si="0"/>
        <v>13.888656203156685</v>
      </c>
      <c r="F18" s="46">
        <f t="shared" si="1"/>
        <v>16238.478199969852</v>
      </c>
      <c r="G18" s="85">
        <v>5.4615053763440864</v>
      </c>
    </row>
    <row r="19" spans="1:7" x14ac:dyDescent="0.2">
      <c r="A19" t="s">
        <v>589</v>
      </c>
      <c r="B19" s="45">
        <v>955.86</v>
      </c>
      <c r="C19" s="45">
        <v>62.217999999999996</v>
      </c>
      <c r="D19" s="47">
        <v>14440928.66</v>
      </c>
      <c r="E19" s="45">
        <f t="shared" si="0"/>
        <v>15.363078208878461</v>
      </c>
      <c r="F19" s="46">
        <f t="shared" si="1"/>
        <v>15107.786349465403</v>
      </c>
      <c r="G19" s="85">
        <v>3.6681367144432193</v>
      </c>
    </row>
    <row r="20" spans="1:7" x14ac:dyDescent="0.2">
      <c r="A20" t="s">
        <v>590</v>
      </c>
      <c r="B20" s="45">
        <v>830.04</v>
      </c>
      <c r="C20" s="45">
        <v>54.788999999999994</v>
      </c>
      <c r="D20" s="47">
        <v>12260065.010000002</v>
      </c>
      <c r="E20" s="45">
        <f t="shared" si="0"/>
        <v>15.14975633795105</v>
      </c>
      <c r="F20" s="46">
        <f t="shared" si="1"/>
        <v>14770.450833694764</v>
      </c>
      <c r="G20" s="85">
        <v>2.959949937421777</v>
      </c>
    </row>
    <row r="21" spans="1:7" x14ac:dyDescent="0.2">
      <c r="A21" t="s">
        <v>817</v>
      </c>
      <c r="B21" s="45">
        <v>76.3</v>
      </c>
      <c r="C21" s="45">
        <v>5.3219999999999983</v>
      </c>
      <c r="D21" s="47">
        <v>1504458.2199999995</v>
      </c>
      <c r="E21" s="45">
        <f t="shared" si="0"/>
        <v>14.336715520481027</v>
      </c>
      <c r="F21" s="46">
        <f t="shared" si="1"/>
        <v>19717.669986893834</v>
      </c>
      <c r="G21" s="85">
        <v>3.3513513513513513</v>
      </c>
    </row>
    <row r="22" spans="1:7" x14ac:dyDescent="0.2">
      <c r="A22" t="s">
        <v>591</v>
      </c>
      <c r="B22" s="45">
        <v>3443.33</v>
      </c>
      <c r="C22" s="45">
        <v>246.34299999999996</v>
      </c>
      <c r="D22" s="47">
        <v>56635919.539999984</v>
      </c>
      <c r="E22" s="45">
        <f t="shared" si="0"/>
        <v>13.977787069248976</v>
      </c>
      <c r="F22" s="46">
        <f t="shared" si="1"/>
        <v>16448.008044538277</v>
      </c>
      <c r="G22" s="85">
        <v>5.2407132243684993</v>
      </c>
    </row>
    <row r="23" spans="1:7" x14ac:dyDescent="0.2">
      <c r="A23" t="s">
        <v>592</v>
      </c>
      <c r="B23" s="45">
        <v>7249.9</v>
      </c>
      <c r="C23" s="45">
        <v>443.56299999999999</v>
      </c>
      <c r="D23" s="47">
        <v>97867458.099999979</v>
      </c>
      <c r="E23" s="45">
        <f t="shared" si="0"/>
        <v>16.344690607647617</v>
      </c>
      <c r="F23" s="46">
        <f t="shared" si="1"/>
        <v>13499.14593304735</v>
      </c>
      <c r="G23" s="85">
        <v>1.5124321234638469</v>
      </c>
    </row>
    <row r="24" spans="1:7" x14ac:dyDescent="0.2">
      <c r="A24" t="s">
        <v>593</v>
      </c>
      <c r="B24" s="45">
        <v>496.19</v>
      </c>
      <c r="C24" s="45">
        <v>41.533000000000001</v>
      </c>
      <c r="D24" s="47">
        <v>11978315.290000003</v>
      </c>
      <c r="E24" s="45">
        <f t="shared" si="0"/>
        <v>11.94688560903378</v>
      </c>
      <c r="F24" s="46">
        <f t="shared" si="1"/>
        <v>24140.581813418252</v>
      </c>
      <c r="G24" s="85">
        <v>3.5389610389610389</v>
      </c>
    </row>
    <row r="25" spans="1:7" x14ac:dyDescent="0.2">
      <c r="A25" t="s">
        <v>818</v>
      </c>
      <c r="B25" s="45">
        <v>175.18</v>
      </c>
      <c r="C25" s="45">
        <v>12.5</v>
      </c>
      <c r="D25" s="47">
        <v>2756443.74</v>
      </c>
      <c r="E25" s="45">
        <f t="shared" si="0"/>
        <v>14.0144</v>
      </c>
      <c r="F25" s="46">
        <f t="shared" si="1"/>
        <v>15734.922593903415</v>
      </c>
      <c r="G25" s="85">
        <v>0.60526315789473684</v>
      </c>
    </row>
    <row r="26" spans="1:7" x14ac:dyDescent="0.2">
      <c r="A26" t="s">
        <v>594</v>
      </c>
      <c r="B26" s="45">
        <v>1301.58</v>
      </c>
      <c r="C26" s="45">
        <v>86.475000000000009</v>
      </c>
      <c r="D26" s="47">
        <v>18421113.839999992</v>
      </c>
      <c r="E26" s="45">
        <f t="shared" si="0"/>
        <v>15.051517779705115</v>
      </c>
      <c r="F26" s="46">
        <f t="shared" si="1"/>
        <v>14152.886368874748</v>
      </c>
      <c r="G26" s="85">
        <v>1.5654618473895583</v>
      </c>
    </row>
    <row r="27" spans="1:7" x14ac:dyDescent="0.2">
      <c r="A27" t="s">
        <v>819</v>
      </c>
      <c r="B27" s="45">
        <v>1593.69</v>
      </c>
      <c r="C27" s="45">
        <v>99.285999999999973</v>
      </c>
      <c r="D27" s="47">
        <v>20851584.619999997</v>
      </c>
      <c r="E27" s="45">
        <f t="shared" si="0"/>
        <v>16.051507765445283</v>
      </c>
      <c r="F27" s="46">
        <f t="shared" si="1"/>
        <v>13083.839780634877</v>
      </c>
      <c r="G27" s="85">
        <v>1.0408026755852844</v>
      </c>
    </row>
    <row r="28" spans="1:7" x14ac:dyDescent="0.2">
      <c r="A28" t="s">
        <v>596</v>
      </c>
      <c r="B28" s="45">
        <v>1381.27</v>
      </c>
      <c r="C28" s="45">
        <v>82.606999999999985</v>
      </c>
      <c r="D28" s="47">
        <v>18453420.789999995</v>
      </c>
      <c r="E28" s="45">
        <f t="shared" si="0"/>
        <v>16.720980062222331</v>
      </c>
      <c r="F28" s="46">
        <f t="shared" si="1"/>
        <v>13359.749209061223</v>
      </c>
      <c r="G28" s="85">
        <v>3.4588057445200304</v>
      </c>
    </row>
    <row r="29" spans="1:7" x14ac:dyDescent="0.2">
      <c r="A29" t="s">
        <v>820</v>
      </c>
      <c r="B29" s="45">
        <v>86.1</v>
      </c>
      <c r="C29" s="45">
        <v>5.7</v>
      </c>
      <c r="D29" s="47">
        <v>1483419.1800000002</v>
      </c>
      <c r="E29" s="45">
        <f t="shared" si="0"/>
        <v>15.105263157894735</v>
      </c>
      <c r="F29" s="46">
        <f t="shared" si="1"/>
        <v>17229.026480836241</v>
      </c>
      <c r="G29" s="85">
        <v>1.3648648648648649</v>
      </c>
    </row>
    <row r="30" spans="1:7" x14ac:dyDescent="0.2">
      <c r="A30" t="s">
        <v>597</v>
      </c>
      <c r="B30" s="45">
        <v>11240.29</v>
      </c>
      <c r="C30" s="45">
        <v>751.55800000000022</v>
      </c>
      <c r="D30" s="47">
        <v>166933745.30000004</v>
      </c>
      <c r="E30" s="45">
        <f t="shared" si="0"/>
        <v>14.955984767642681</v>
      </c>
      <c r="F30" s="46">
        <f t="shared" si="1"/>
        <v>14851.373523280985</v>
      </c>
      <c r="G30" s="85">
        <v>0.32683279162152401</v>
      </c>
    </row>
    <row r="31" spans="1:7" x14ac:dyDescent="0.2">
      <c r="A31" t="s">
        <v>598</v>
      </c>
      <c r="B31" s="45">
        <v>13938.88</v>
      </c>
      <c r="C31" s="45">
        <v>997.76199999999983</v>
      </c>
      <c r="D31" s="47">
        <v>191544125.71000001</v>
      </c>
      <c r="E31" s="45">
        <f t="shared" si="0"/>
        <v>13.970145184923862</v>
      </c>
      <c r="F31" s="46">
        <f t="shared" si="1"/>
        <v>13741.71566940816</v>
      </c>
      <c r="G31" s="85">
        <v>2.194509213990222</v>
      </c>
    </row>
    <row r="32" spans="1:7" x14ac:dyDescent="0.2">
      <c r="A32" t="s">
        <v>599</v>
      </c>
      <c r="B32" s="45">
        <v>3442.73</v>
      </c>
      <c r="C32" s="45">
        <v>224.523</v>
      </c>
      <c r="D32" s="47">
        <v>51775389.039999999</v>
      </c>
      <c r="E32" s="45">
        <f t="shared" si="0"/>
        <v>15.333529304347438</v>
      </c>
      <c r="F32" s="46">
        <f t="shared" si="1"/>
        <v>15039.050125917513</v>
      </c>
      <c r="G32" s="85">
        <v>4.5357910906298002</v>
      </c>
    </row>
    <row r="33" spans="1:7" x14ac:dyDescent="0.2">
      <c r="A33" t="s">
        <v>600</v>
      </c>
      <c r="B33" s="45">
        <v>2905.52</v>
      </c>
      <c r="C33" s="45">
        <v>193.20800000000003</v>
      </c>
      <c r="D33" s="47">
        <v>42423451.429999977</v>
      </c>
      <c r="E33" s="45">
        <f t="shared" si="0"/>
        <v>15.038300691482752</v>
      </c>
      <c r="F33" s="46">
        <f t="shared" si="1"/>
        <v>14600.984137090771</v>
      </c>
      <c r="G33" s="85">
        <v>4.5076974564926369</v>
      </c>
    </row>
    <row r="34" spans="1:7" x14ac:dyDescent="0.2">
      <c r="A34" t="s">
        <v>601</v>
      </c>
      <c r="B34" s="45">
        <v>4898.17</v>
      </c>
      <c r="C34" s="45">
        <v>349.12099999999998</v>
      </c>
      <c r="D34" s="47">
        <v>65777434.090000004</v>
      </c>
      <c r="E34" s="45">
        <f t="shared" si="0"/>
        <v>14.030006788477348</v>
      </c>
      <c r="F34" s="46">
        <f t="shared" si="1"/>
        <v>13428.981454298239</v>
      </c>
      <c r="G34" s="85">
        <v>3.3619948409286327</v>
      </c>
    </row>
    <row r="35" spans="1:7" x14ac:dyDescent="0.2">
      <c r="A35" t="s">
        <v>602</v>
      </c>
      <c r="B35" s="45">
        <v>797.03</v>
      </c>
      <c r="C35" s="45">
        <v>49.353000000000002</v>
      </c>
      <c r="D35" s="47">
        <v>10928718.550000001</v>
      </c>
      <c r="E35" s="45">
        <f t="shared" si="0"/>
        <v>16.149575507061375</v>
      </c>
      <c r="F35" s="46">
        <f t="shared" si="1"/>
        <v>13711.803257091955</v>
      </c>
      <c r="G35" s="85">
        <v>3.6608108108108106</v>
      </c>
    </row>
    <row r="36" spans="1:7" x14ac:dyDescent="0.2">
      <c r="A36" t="s">
        <v>561</v>
      </c>
      <c r="B36" s="45">
        <v>599.91999999999996</v>
      </c>
      <c r="C36" s="45">
        <v>64.5</v>
      </c>
      <c r="D36" s="47">
        <v>5982052.3499999996</v>
      </c>
      <c r="E36" s="45">
        <f t="shared" si="0"/>
        <v>9.3010852713178291</v>
      </c>
      <c r="F36" s="46">
        <f t="shared" si="1"/>
        <v>9971.4167722362981</v>
      </c>
      <c r="G36" s="85">
        <v>19.992831541218639</v>
      </c>
    </row>
    <row r="37" spans="1:7" x14ac:dyDescent="0.2">
      <c r="A37" t="s">
        <v>603</v>
      </c>
      <c r="B37" s="45">
        <v>832.22</v>
      </c>
      <c r="C37" s="45">
        <v>57.198999999999998</v>
      </c>
      <c r="D37" s="47">
        <v>14237034.779999999</v>
      </c>
      <c r="E37" s="45">
        <f t="shared" si="0"/>
        <v>14.549555062151438</v>
      </c>
      <c r="F37" s="46">
        <f t="shared" si="1"/>
        <v>17107.297084905433</v>
      </c>
      <c r="G37" s="85">
        <v>3.3174224343675416</v>
      </c>
    </row>
    <row r="38" spans="1:7" x14ac:dyDescent="0.2">
      <c r="A38" t="s">
        <v>604</v>
      </c>
      <c r="B38" s="45">
        <v>2581.84</v>
      </c>
      <c r="C38" s="45">
        <v>170.619</v>
      </c>
      <c r="D38" s="47">
        <v>35351275.149999999</v>
      </c>
      <c r="E38" s="45">
        <f t="shared" si="0"/>
        <v>15.13219512481025</v>
      </c>
      <c r="F38" s="46">
        <f t="shared" si="1"/>
        <v>13692.279595172435</v>
      </c>
      <c r="G38" s="85">
        <v>5.1921722113502939</v>
      </c>
    </row>
    <row r="39" spans="1:7" x14ac:dyDescent="0.2">
      <c r="A39" t="s">
        <v>605</v>
      </c>
      <c r="B39" s="45">
        <v>866.59</v>
      </c>
      <c r="C39" s="45">
        <v>57.852000000000004</v>
      </c>
      <c r="D39" s="47">
        <v>12051052.309999997</v>
      </c>
      <c r="E39" s="45">
        <f t="shared" si="0"/>
        <v>14.979430270345018</v>
      </c>
      <c r="F39" s="46">
        <f t="shared" si="1"/>
        <v>13906.290529546841</v>
      </c>
      <c r="G39" s="85">
        <v>3.6935866983372923</v>
      </c>
    </row>
    <row r="40" spans="1:7" x14ac:dyDescent="0.2">
      <c r="A40" t="s">
        <v>606</v>
      </c>
      <c r="B40" s="45">
        <v>12566.36</v>
      </c>
      <c r="C40" s="45">
        <v>892.80000000000018</v>
      </c>
      <c r="D40" s="47">
        <v>207459916.11000007</v>
      </c>
      <c r="E40" s="45">
        <f t="shared" si="0"/>
        <v>14.075224014336916</v>
      </c>
      <c r="F40" s="46">
        <f t="shared" si="1"/>
        <v>16509.149515850258</v>
      </c>
      <c r="G40" s="85">
        <v>5.9121308274347086</v>
      </c>
    </row>
    <row r="41" spans="1:7" x14ac:dyDescent="0.2">
      <c r="A41" t="s">
        <v>607</v>
      </c>
      <c r="B41" s="45">
        <v>548.19000000000005</v>
      </c>
      <c r="C41" s="45">
        <v>37.000000000000007</v>
      </c>
      <c r="D41" s="47">
        <v>7860217.370000001</v>
      </c>
      <c r="E41" s="45">
        <f t="shared" si="0"/>
        <v>14.815945945945945</v>
      </c>
      <c r="F41" s="46">
        <f t="shared" si="1"/>
        <v>14338.490979404951</v>
      </c>
      <c r="G41" s="85">
        <v>1.179245283018868</v>
      </c>
    </row>
    <row r="42" spans="1:7" x14ac:dyDescent="0.2">
      <c r="A42" t="s">
        <v>608</v>
      </c>
      <c r="B42" s="45">
        <v>1452.15</v>
      </c>
      <c r="C42" s="45">
        <v>91.089999999999989</v>
      </c>
      <c r="D42" s="47">
        <v>19692914.239999991</v>
      </c>
      <c r="E42" s="45">
        <f t="shared" si="0"/>
        <v>15.941925568119446</v>
      </c>
      <c r="F42" s="46">
        <f t="shared" si="1"/>
        <v>13561.212161278097</v>
      </c>
      <c r="G42" s="85">
        <v>2.1388301620859762</v>
      </c>
    </row>
    <row r="43" spans="1:7" x14ac:dyDescent="0.2">
      <c r="A43" t="s">
        <v>609</v>
      </c>
      <c r="B43" s="45">
        <v>176.24</v>
      </c>
      <c r="C43" s="45">
        <v>15.110000000000001</v>
      </c>
      <c r="D43" s="47">
        <v>3632245.04</v>
      </c>
      <c r="E43" s="45">
        <f t="shared" si="0"/>
        <v>11.663798808735937</v>
      </c>
      <c r="F43" s="46">
        <f t="shared" si="1"/>
        <v>20609.651838402177</v>
      </c>
      <c r="G43" s="85">
        <v>1.1013513513513513</v>
      </c>
    </row>
    <row r="44" spans="1:7" x14ac:dyDescent="0.2">
      <c r="A44" t="s">
        <v>610</v>
      </c>
      <c r="B44" s="45">
        <v>126.68</v>
      </c>
      <c r="C44" s="45">
        <v>10.736000000000001</v>
      </c>
      <c r="D44" s="47">
        <v>3356046.9299999988</v>
      </c>
      <c r="E44" s="45">
        <f t="shared" si="0"/>
        <v>11.799552906110284</v>
      </c>
      <c r="F44" s="46">
        <f t="shared" si="1"/>
        <v>26492.318676981358</v>
      </c>
      <c r="G44" s="85">
        <v>4.511278195488722</v>
      </c>
    </row>
    <row r="45" spans="1:7" x14ac:dyDescent="0.2">
      <c r="A45" t="s">
        <v>611</v>
      </c>
      <c r="B45" s="45">
        <v>748.48</v>
      </c>
      <c r="C45" s="45">
        <v>47.996999999999993</v>
      </c>
      <c r="D45" s="47">
        <v>11036466.090000002</v>
      </c>
      <c r="E45" s="45">
        <f t="shared" si="0"/>
        <v>15.594307977581934</v>
      </c>
      <c r="F45" s="46">
        <f t="shared" si="1"/>
        <v>14745.171667913641</v>
      </c>
      <c r="G45" s="85">
        <v>1.9661495063469676</v>
      </c>
    </row>
    <row r="46" spans="1:7" x14ac:dyDescent="0.2">
      <c r="A46" t="s">
        <v>612</v>
      </c>
      <c r="B46" s="45">
        <v>1800.43</v>
      </c>
      <c r="C46" s="45">
        <v>113.20799999999998</v>
      </c>
      <c r="D46" s="47">
        <v>25015207.629999999</v>
      </c>
      <c r="E46" s="45">
        <f t="shared" si="0"/>
        <v>15.903734718394462</v>
      </c>
      <c r="F46" s="46">
        <f t="shared" si="1"/>
        <v>13894.018445593552</v>
      </c>
      <c r="G46" s="85">
        <v>4.4583572659391155</v>
      </c>
    </row>
    <row r="47" spans="1:7" x14ac:dyDescent="0.2">
      <c r="A47" t="s">
        <v>613</v>
      </c>
      <c r="B47" s="45">
        <v>500.66</v>
      </c>
      <c r="C47" s="45">
        <v>34.367000000000004</v>
      </c>
      <c r="D47" s="47">
        <v>9735517.25</v>
      </c>
      <c r="E47" s="45">
        <f t="shared" si="0"/>
        <v>14.568044926819331</v>
      </c>
      <c r="F47" s="46">
        <f t="shared" si="1"/>
        <v>19445.366616066793</v>
      </c>
      <c r="G47" s="85">
        <v>2.6891615541922289</v>
      </c>
    </row>
    <row r="48" spans="1:7" x14ac:dyDescent="0.2">
      <c r="A48" t="s">
        <v>821</v>
      </c>
      <c r="B48" s="45">
        <v>441.13</v>
      </c>
      <c r="C48" s="45">
        <v>28.351000000000003</v>
      </c>
      <c r="D48" s="47">
        <v>6659723.2599999998</v>
      </c>
      <c r="E48" s="45">
        <f t="shared" si="0"/>
        <v>15.559592254241471</v>
      </c>
      <c r="F48" s="46">
        <f t="shared" si="1"/>
        <v>15096.962936095935</v>
      </c>
      <c r="G48" s="85">
        <v>0.82396088019559899</v>
      </c>
    </row>
    <row r="49" spans="1:7" x14ac:dyDescent="0.2">
      <c r="A49" t="s">
        <v>822</v>
      </c>
      <c r="B49" s="45">
        <v>152.02000000000001</v>
      </c>
      <c r="C49" s="45">
        <v>10.003000000000002</v>
      </c>
      <c r="D49" s="47">
        <v>2740635.939999999</v>
      </c>
      <c r="E49" s="45">
        <f t="shared" si="0"/>
        <v>15.197440767769667</v>
      </c>
      <c r="F49" s="46">
        <f t="shared" si="1"/>
        <v>18028.127483225882</v>
      </c>
      <c r="G49" s="85">
        <v>1.955223880597015</v>
      </c>
    </row>
    <row r="50" spans="1:7" x14ac:dyDescent="0.2">
      <c r="A50" t="s">
        <v>614</v>
      </c>
      <c r="B50" s="45">
        <v>206.22</v>
      </c>
      <c r="C50" s="45">
        <v>15.568999999999999</v>
      </c>
      <c r="D50" s="47">
        <v>3830270.9099999997</v>
      </c>
      <c r="E50" s="45">
        <f t="shared" si="0"/>
        <v>13.245552058577944</v>
      </c>
      <c r="F50" s="46">
        <f t="shared" si="1"/>
        <v>18573.712103578702</v>
      </c>
      <c r="G50" s="85">
        <v>0.78285714285714281</v>
      </c>
    </row>
    <row r="51" spans="1:7" x14ac:dyDescent="0.2">
      <c r="A51" t="s">
        <v>615</v>
      </c>
      <c r="B51" s="45">
        <v>972.64</v>
      </c>
      <c r="C51" s="45">
        <v>65.85199999999999</v>
      </c>
      <c r="D51" s="47">
        <v>14436786.35</v>
      </c>
      <c r="E51" s="45">
        <f t="shared" si="0"/>
        <v>14.770090505983116</v>
      </c>
      <c r="F51" s="46">
        <f t="shared" si="1"/>
        <v>14842.887759088666</v>
      </c>
      <c r="G51" s="85">
        <v>4.209677419354839</v>
      </c>
    </row>
    <row r="52" spans="1:7" x14ac:dyDescent="0.2">
      <c r="A52" t="s">
        <v>616</v>
      </c>
      <c r="B52" s="45">
        <v>351.18</v>
      </c>
      <c r="C52" s="45">
        <v>21.649000000000004</v>
      </c>
      <c r="D52" s="47">
        <v>5524010.2699999977</v>
      </c>
      <c r="E52" s="45">
        <f t="shared" si="0"/>
        <v>16.221534481962212</v>
      </c>
      <c r="F52" s="46">
        <f t="shared" si="1"/>
        <v>15729.85440514835</v>
      </c>
      <c r="G52" s="85">
        <v>1.0389221556886228</v>
      </c>
    </row>
    <row r="53" spans="1:7" x14ac:dyDescent="0.2">
      <c r="A53" t="s">
        <v>617</v>
      </c>
      <c r="B53" s="45">
        <v>93.94</v>
      </c>
      <c r="C53" s="45">
        <v>11.469000000000001</v>
      </c>
      <c r="D53" s="47">
        <v>2939758.1200000006</v>
      </c>
      <c r="E53" s="45">
        <f t="shared" si="0"/>
        <v>8.1907751329671274</v>
      </c>
      <c r="F53" s="46">
        <f t="shared" si="1"/>
        <v>31293.997445177782</v>
      </c>
      <c r="G53" s="85">
        <v>1.8863636363636365</v>
      </c>
    </row>
    <row r="54" spans="1:7" x14ac:dyDescent="0.2">
      <c r="A54" t="s">
        <v>618</v>
      </c>
      <c r="B54" s="45">
        <v>244.95</v>
      </c>
      <c r="C54" s="45">
        <v>16.495000000000001</v>
      </c>
      <c r="D54" s="47">
        <v>4074658.6699999995</v>
      </c>
      <c r="E54" s="45">
        <f t="shared" si="0"/>
        <v>14.849954531676264</v>
      </c>
      <c r="F54" s="46">
        <f t="shared" si="1"/>
        <v>16634.654705041845</v>
      </c>
      <c r="G54" s="85">
        <v>4.7920792079207919</v>
      </c>
    </row>
    <row r="55" spans="1:7" x14ac:dyDescent="0.2">
      <c r="A55" t="s">
        <v>619</v>
      </c>
      <c r="B55" s="45">
        <v>246.27</v>
      </c>
      <c r="C55" s="45">
        <v>19.576999999999998</v>
      </c>
      <c r="D55" s="47">
        <v>4616037.6700000018</v>
      </c>
      <c r="E55" s="45">
        <f t="shared" si="0"/>
        <v>12.579557644174288</v>
      </c>
      <c r="F55" s="46">
        <f t="shared" si="1"/>
        <v>18743.808299833523</v>
      </c>
      <c r="G55" s="85">
        <v>3.5882352941176472</v>
      </c>
    </row>
    <row r="56" spans="1:7" x14ac:dyDescent="0.2">
      <c r="A56" t="s">
        <v>823</v>
      </c>
      <c r="B56" s="45">
        <v>35.200000000000003</v>
      </c>
      <c r="C56" s="45">
        <v>2.5</v>
      </c>
      <c r="D56" s="47">
        <v>700068.75</v>
      </c>
      <c r="E56" s="45">
        <f t="shared" si="0"/>
        <v>14.080000000000002</v>
      </c>
      <c r="F56" s="46">
        <f t="shared" si="1"/>
        <v>19888.316761363636</v>
      </c>
    </row>
    <row r="57" spans="1:7" x14ac:dyDescent="0.2">
      <c r="A57" t="s">
        <v>620</v>
      </c>
      <c r="B57" s="45">
        <v>404.62</v>
      </c>
      <c r="C57" s="45">
        <v>25</v>
      </c>
      <c r="D57" s="47">
        <v>7105699.7400000012</v>
      </c>
      <c r="E57" s="45">
        <f t="shared" si="0"/>
        <v>16.184799999999999</v>
      </c>
      <c r="F57" s="46">
        <f t="shared" si="1"/>
        <v>17561.415006672931</v>
      </c>
      <c r="G57" s="85">
        <v>2.2481012658227848</v>
      </c>
    </row>
    <row r="58" spans="1:7" x14ac:dyDescent="0.2">
      <c r="A58" t="s">
        <v>621</v>
      </c>
      <c r="B58" s="45">
        <v>549.66999999999996</v>
      </c>
      <c r="C58" s="45">
        <v>39.646999999999991</v>
      </c>
      <c r="D58" s="47">
        <v>8272549.1800000006</v>
      </c>
      <c r="E58" s="45">
        <f t="shared" si="0"/>
        <v>13.864100688576691</v>
      </c>
      <c r="F58" s="46">
        <f t="shared" si="1"/>
        <v>15050.028526206635</v>
      </c>
      <c r="G58" s="85">
        <v>2.8519924098671727</v>
      </c>
    </row>
    <row r="59" spans="1:7" x14ac:dyDescent="0.2">
      <c r="A59" t="s">
        <v>622</v>
      </c>
      <c r="B59" s="45">
        <v>384.92</v>
      </c>
      <c r="C59" s="45">
        <v>33</v>
      </c>
      <c r="D59" s="47">
        <v>6654400.040000001</v>
      </c>
      <c r="E59" s="45">
        <f t="shared" si="0"/>
        <v>11.664242424242424</v>
      </c>
      <c r="F59" s="46">
        <f t="shared" si="1"/>
        <v>17287.748207419725</v>
      </c>
      <c r="G59" s="85">
        <v>2.8624338624338623</v>
      </c>
    </row>
    <row r="60" spans="1:7" x14ac:dyDescent="0.2">
      <c r="A60" t="s">
        <v>623</v>
      </c>
      <c r="B60" s="45">
        <v>2513.21</v>
      </c>
      <c r="C60" s="45">
        <v>148.417</v>
      </c>
      <c r="D60" s="47">
        <v>32419358.970000006</v>
      </c>
      <c r="E60" s="45">
        <f t="shared" si="0"/>
        <v>16.933437544216634</v>
      </c>
      <c r="F60" s="46">
        <f t="shared" si="1"/>
        <v>12899.58219567804</v>
      </c>
      <c r="G60" s="85">
        <v>1.4134933774834437</v>
      </c>
    </row>
    <row r="61" spans="1:7" x14ac:dyDescent="0.2">
      <c r="A61" t="s">
        <v>824</v>
      </c>
      <c r="B61" s="45">
        <v>1475.9</v>
      </c>
      <c r="C61" s="45">
        <v>92.804000000000016</v>
      </c>
      <c r="D61" s="47">
        <v>23826340.95000001</v>
      </c>
      <c r="E61" s="45">
        <f t="shared" si="0"/>
        <v>15.90340933580449</v>
      </c>
      <c r="F61" s="46">
        <f t="shared" si="1"/>
        <v>16143.601158615089</v>
      </c>
      <c r="G61" s="85">
        <v>1.2258543833580982</v>
      </c>
    </row>
    <row r="62" spans="1:7" x14ac:dyDescent="0.2">
      <c r="A62" t="s">
        <v>825</v>
      </c>
      <c r="B62" s="45">
        <v>14.3</v>
      </c>
      <c r="C62" s="45">
        <v>2</v>
      </c>
      <c r="D62" s="47">
        <v>719656.80999999994</v>
      </c>
      <c r="E62" s="45">
        <f t="shared" si="0"/>
        <v>7.15</v>
      </c>
      <c r="F62" s="46">
        <f t="shared" si="1"/>
        <v>50325.65104895104</v>
      </c>
    </row>
    <row r="63" spans="1:7" x14ac:dyDescent="0.2">
      <c r="A63" t="s">
        <v>624</v>
      </c>
      <c r="B63" s="45">
        <v>4015.96</v>
      </c>
      <c r="C63" s="45">
        <v>275.53199999999993</v>
      </c>
      <c r="D63" s="47">
        <v>58229654.210000008</v>
      </c>
      <c r="E63" s="45">
        <f t="shared" si="0"/>
        <v>14.575294339677429</v>
      </c>
      <c r="F63" s="46">
        <f t="shared" si="1"/>
        <v>14499.560306875568</v>
      </c>
      <c r="G63" s="85">
        <v>4.9370257966616089</v>
      </c>
    </row>
    <row r="64" spans="1:7" x14ac:dyDescent="0.2">
      <c r="A64" t="s">
        <v>625</v>
      </c>
      <c r="B64" s="45">
        <v>3193.66</v>
      </c>
      <c r="C64" s="45">
        <v>197.828</v>
      </c>
      <c r="D64" s="47">
        <v>43258698.240000002</v>
      </c>
      <c r="E64" s="45">
        <f t="shared" si="0"/>
        <v>16.143619710051155</v>
      </c>
      <c r="F64" s="46">
        <f t="shared" si="1"/>
        <v>13545.179587056859</v>
      </c>
      <c r="G64" s="85">
        <v>3.1586048042119117</v>
      </c>
    </row>
    <row r="65" spans="1:7" x14ac:dyDescent="0.2">
      <c r="A65" t="s">
        <v>626</v>
      </c>
      <c r="B65" s="45">
        <v>6080.05</v>
      </c>
      <c r="C65" s="45">
        <v>394.66500000000002</v>
      </c>
      <c r="D65" s="47">
        <v>81120919.020000011</v>
      </c>
      <c r="E65" s="45">
        <f t="shared" si="0"/>
        <v>15.405597152015</v>
      </c>
      <c r="F65" s="46">
        <f t="shared" si="1"/>
        <v>13342.146696162039</v>
      </c>
      <c r="G65" s="85">
        <v>3.1392361705771537</v>
      </c>
    </row>
    <row r="66" spans="1:7" x14ac:dyDescent="0.2">
      <c r="A66" t="s">
        <v>627</v>
      </c>
      <c r="B66" s="45">
        <v>104.89</v>
      </c>
      <c r="C66" s="45">
        <v>13.211</v>
      </c>
      <c r="D66" s="47">
        <v>2782964.21</v>
      </c>
      <c r="E66" s="45">
        <f t="shared" ref="E66:E128" si="2">B66/C66</f>
        <v>7.9395957913859663</v>
      </c>
      <c r="F66" s="46">
        <f t="shared" ref="F66:F128" si="3">D66/B66</f>
        <v>26532.216703212889</v>
      </c>
    </row>
    <row r="67" spans="1:7" x14ac:dyDescent="0.2">
      <c r="A67" t="s">
        <v>628</v>
      </c>
      <c r="B67" s="45">
        <v>1912.49</v>
      </c>
      <c r="C67" s="45">
        <v>110.249</v>
      </c>
      <c r="D67" s="47">
        <v>25433918.420000002</v>
      </c>
      <c r="E67" s="45">
        <f t="shared" si="2"/>
        <v>17.347005415015104</v>
      </c>
      <c r="F67" s="46">
        <f t="shared" si="3"/>
        <v>13298.850409675346</v>
      </c>
      <c r="G67" s="85">
        <v>3.1086121777290181</v>
      </c>
    </row>
    <row r="68" spans="1:7" x14ac:dyDescent="0.2">
      <c r="A68" t="s">
        <v>629</v>
      </c>
      <c r="B68" s="45">
        <v>20562.64</v>
      </c>
      <c r="C68" s="45">
        <v>1340.0300000000002</v>
      </c>
      <c r="D68" s="47">
        <v>330263915.07000005</v>
      </c>
      <c r="E68" s="45">
        <f t="shared" si="2"/>
        <v>15.344910188577865</v>
      </c>
      <c r="F68" s="46">
        <f t="shared" si="3"/>
        <v>16061.357640361357</v>
      </c>
      <c r="G68" s="85">
        <v>4.4685961209928653</v>
      </c>
    </row>
    <row r="69" spans="1:7" x14ac:dyDescent="0.2">
      <c r="A69" t="s">
        <v>630</v>
      </c>
      <c r="B69" s="45">
        <v>3278.73</v>
      </c>
      <c r="C69" s="45">
        <v>213.15999999999997</v>
      </c>
      <c r="D69" s="47">
        <v>44572137.870000005</v>
      </c>
      <c r="E69" s="45">
        <f t="shared" si="2"/>
        <v>15.381544379808597</v>
      </c>
      <c r="F69" s="46">
        <f t="shared" si="3"/>
        <v>13594.330082074463</v>
      </c>
      <c r="G69" s="85">
        <v>2.2980216975111678</v>
      </c>
    </row>
    <row r="70" spans="1:7" x14ac:dyDescent="0.2">
      <c r="A70" t="s">
        <v>631</v>
      </c>
      <c r="B70" s="45">
        <v>1500.74</v>
      </c>
      <c r="C70" s="45">
        <v>94.309000000000012</v>
      </c>
      <c r="D70" s="47">
        <v>22038340.889999997</v>
      </c>
      <c r="E70" s="45">
        <f t="shared" si="2"/>
        <v>15.913009362839176</v>
      </c>
      <c r="F70" s="46">
        <f t="shared" si="3"/>
        <v>14684.982668550179</v>
      </c>
      <c r="G70" s="85">
        <v>3.0632302405498284</v>
      </c>
    </row>
    <row r="71" spans="1:7" x14ac:dyDescent="0.2">
      <c r="A71" t="s">
        <v>826</v>
      </c>
      <c r="B71" s="45">
        <v>84.5</v>
      </c>
      <c r="C71" s="45">
        <v>11.803000000000001</v>
      </c>
      <c r="D71" s="47">
        <v>2661173.0600000005</v>
      </c>
      <c r="E71" s="45">
        <f t="shared" si="2"/>
        <v>7.1591968143692277</v>
      </c>
      <c r="F71" s="46">
        <f t="shared" si="3"/>
        <v>31493.172307692315</v>
      </c>
      <c r="G71" s="85">
        <v>1.6736842105263159</v>
      </c>
    </row>
    <row r="72" spans="1:7" x14ac:dyDescent="0.2">
      <c r="A72" t="s">
        <v>632</v>
      </c>
      <c r="B72" s="45">
        <v>310.64</v>
      </c>
      <c r="C72" s="45">
        <v>20.999999999999996</v>
      </c>
      <c r="D72" s="47">
        <v>5289326.76</v>
      </c>
      <c r="E72" s="45">
        <f t="shared" si="2"/>
        <v>14.792380952380954</v>
      </c>
      <c r="F72" s="46">
        <f t="shared" si="3"/>
        <v>17027.191475663149</v>
      </c>
      <c r="G72" s="85">
        <v>4.0374149659863949</v>
      </c>
    </row>
    <row r="73" spans="1:7" x14ac:dyDescent="0.2">
      <c r="A73" t="s">
        <v>633</v>
      </c>
      <c r="B73" s="45">
        <v>4036.61</v>
      </c>
      <c r="C73" s="45">
        <v>242.61000000000004</v>
      </c>
      <c r="D73" s="47">
        <v>59044029.18</v>
      </c>
      <c r="E73" s="45">
        <f t="shared" si="2"/>
        <v>16.638267177775028</v>
      </c>
      <c r="F73" s="46">
        <f t="shared" si="3"/>
        <v>14627.132465113053</v>
      </c>
      <c r="G73" s="85">
        <v>2.4231267824734251</v>
      </c>
    </row>
    <row r="74" spans="1:7" x14ac:dyDescent="0.2">
      <c r="A74" t="s">
        <v>634</v>
      </c>
      <c r="B74" s="45">
        <v>2563.17</v>
      </c>
      <c r="C74" s="45">
        <v>157.38099999999997</v>
      </c>
      <c r="D74" s="47">
        <v>34534503.739999995</v>
      </c>
      <c r="E74" s="45">
        <f t="shared" si="2"/>
        <v>16.286400518486989</v>
      </c>
      <c r="F74" s="46">
        <f t="shared" si="3"/>
        <v>13473.356718438494</v>
      </c>
      <c r="G74" s="85">
        <v>2.9400555776101629</v>
      </c>
    </row>
    <row r="75" spans="1:7" x14ac:dyDescent="0.2">
      <c r="A75" t="s">
        <v>827</v>
      </c>
      <c r="B75" s="45">
        <v>55</v>
      </c>
      <c r="C75" s="45">
        <v>3.85</v>
      </c>
      <c r="D75" s="47">
        <v>1039751.3400000002</v>
      </c>
      <c r="E75" s="45">
        <f t="shared" si="2"/>
        <v>14.285714285714285</v>
      </c>
      <c r="F75" s="46">
        <f t="shared" si="3"/>
        <v>18904.569818181822</v>
      </c>
    </row>
    <row r="76" spans="1:7" x14ac:dyDescent="0.2">
      <c r="A76" t="s">
        <v>635</v>
      </c>
      <c r="B76" s="45">
        <v>20102.54</v>
      </c>
      <c r="C76" s="45">
        <v>1268.1879999999992</v>
      </c>
      <c r="D76" s="47">
        <v>319600234.92000002</v>
      </c>
      <c r="E76" s="45">
        <f t="shared" si="2"/>
        <v>15.85138796456047</v>
      </c>
      <c r="F76" s="46">
        <f t="shared" si="3"/>
        <v>15898.500135803735</v>
      </c>
      <c r="G76" s="85">
        <v>5.3543121096005457</v>
      </c>
    </row>
    <row r="77" spans="1:7" x14ac:dyDescent="0.2">
      <c r="A77" t="s">
        <v>636</v>
      </c>
      <c r="B77" s="45">
        <v>25523.25</v>
      </c>
      <c r="C77" s="45">
        <v>1775.2939999999999</v>
      </c>
      <c r="D77" s="47">
        <v>361445673.15000004</v>
      </c>
      <c r="E77" s="45">
        <f t="shared" si="2"/>
        <v>14.37691447163118</v>
      </c>
      <c r="F77" s="46">
        <f t="shared" si="3"/>
        <v>14161.428233081604</v>
      </c>
      <c r="G77" s="85">
        <v>7.3231704811603731</v>
      </c>
    </row>
    <row r="78" spans="1:7" x14ac:dyDescent="0.2">
      <c r="A78" t="s">
        <v>828</v>
      </c>
      <c r="B78" s="45">
        <v>34.6</v>
      </c>
      <c r="C78" s="45">
        <v>2.4149999999999996</v>
      </c>
      <c r="D78" s="47">
        <v>628936.96000000008</v>
      </c>
      <c r="E78" s="45">
        <f t="shared" si="2"/>
        <v>14.327122153209112</v>
      </c>
      <c r="F78" s="46">
        <f t="shared" si="3"/>
        <v>18177.368786127168</v>
      </c>
    </row>
    <row r="79" spans="1:7" x14ac:dyDescent="0.2">
      <c r="A79" t="s">
        <v>637</v>
      </c>
      <c r="B79" s="45">
        <v>22266.05</v>
      </c>
      <c r="C79" s="45">
        <v>1490.0039999999999</v>
      </c>
      <c r="D79" s="47">
        <v>346322116.34000009</v>
      </c>
      <c r="E79" s="45">
        <f t="shared" si="2"/>
        <v>14.943617601026576</v>
      </c>
      <c r="F79" s="46">
        <f t="shared" si="3"/>
        <v>15553.819215352525</v>
      </c>
      <c r="G79" s="85">
        <v>7.7998069320584724</v>
      </c>
    </row>
    <row r="80" spans="1:7" x14ac:dyDescent="0.2">
      <c r="A80" t="s">
        <v>638</v>
      </c>
      <c r="B80" s="45">
        <v>4657.2</v>
      </c>
      <c r="C80" s="45">
        <v>287.80700000000002</v>
      </c>
      <c r="D80" s="47">
        <v>70661395.279999986</v>
      </c>
      <c r="E80" s="45">
        <f t="shared" si="2"/>
        <v>16.181677304582582</v>
      </c>
      <c r="F80" s="46">
        <f t="shared" si="3"/>
        <v>15172.506072318129</v>
      </c>
      <c r="G80" s="85">
        <v>4.672375444839858</v>
      </c>
    </row>
    <row r="81" spans="1:7" x14ac:dyDescent="0.2">
      <c r="A81" t="s">
        <v>639</v>
      </c>
      <c r="B81" s="45">
        <v>3760.49</v>
      </c>
      <c r="C81" s="45">
        <v>232.82299999999992</v>
      </c>
      <c r="D81" s="47">
        <v>53524182.230000004</v>
      </c>
      <c r="E81" s="45">
        <f t="shared" si="2"/>
        <v>16.151711815413432</v>
      </c>
      <c r="F81" s="46">
        <f t="shared" si="3"/>
        <v>14233.299976864719</v>
      </c>
      <c r="G81" s="85">
        <v>3.1735859570911118</v>
      </c>
    </row>
    <row r="82" spans="1:7" x14ac:dyDescent="0.2">
      <c r="A82" t="s">
        <v>640</v>
      </c>
      <c r="B82" s="45">
        <v>865.89</v>
      </c>
      <c r="C82" s="45">
        <v>56.556000000000004</v>
      </c>
      <c r="D82" s="47">
        <v>12870752.84</v>
      </c>
      <c r="E82" s="45">
        <f t="shared" si="2"/>
        <v>15.310311903246339</v>
      </c>
      <c r="F82" s="46">
        <f t="shared" si="3"/>
        <v>14864.189261915486</v>
      </c>
      <c r="G82" s="85">
        <v>6.3553719008264462</v>
      </c>
    </row>
    <row r="83" spans="1:7" x14ac:dyDescent="0.2">
      <c r="A83" t="s">
        <v>641</v>
      </c>
      <c r="B83" s="45">
        <v>7814.7</v>
      </c>
      <c r="C83" s="45">
        <v>557.44100000000003</v>
      </c>
      <c r="D83" s="47">
        <v>121543996.88000001</v>
      </c>
      <c r="E83" s="45">
        <f t="shared" si="2"/>
        <v>14.018882715838984</v>
      </c>
      <c r="F83" s="46">
        <f t="shared" si="3"/>
        <v>15553.251804931733</v>
      </c>
      <c r="G83" s="85">
        <v>5.1398459667612482</v>
      </c>
    </row>
    <row r="84" spans="1:7" x14ac:dyDescent="0.2">
      <c r="A84" t="s">
        <v>642</v>
      </c>
      <c r="B84" s="45">
        <v>895.26</v>
      </c>
      <c r="C84" s="45">
        <v>57.010999999999996</v>
      </c>
      <c r="D84" s="47">
        <v>11615209.58</v>
      </c>
      <c r="E84" s="45">
        <f t="shared" si="2"/>
        <v>15.703285330901055</v>
      </c>
      <c r="F84" s="46">
        <f t="shared" si="3"/>
        <v>12974.118781136207</v>
      </c>
      <c r="G84" s="85">
        <v>3.340301974448316</v>
      </c>
    </row>
    <row r="85" spans="1:7" x14ac:dyDescent="0.2">
      <c r="A85" t="s">
        <v>643</v>
      </c>
      <c r="B85" s="45">
        <v>121.99</v>
      </c>
      <c r="C85" s="45">
        <v>12.5</v>
      </c>
      <c r="D85" s="47">
        <v>3090491.8499999996</v>
      </c>
      <c r="E85" s="45">
        <f t="shared" si="2"/>
        <v>9.7591999999999999</v>
      </c>
      <c r="F85" s="46">
        <f t="shared" si="3"/>
        <v>25333.976965325026</v>
      </c>
      <c r="G85" s="85">
        <v>0.33636363636363636</v>
      </c>
    </row>
    <row r="86" spans="1:7" x14ac:dyDescent="0.2">
      <c r="A86" t="s">
        <v>644</v>
      </c>
      <c r="B86" s="45">
        <v>79.66</v>
      </c>
      <c r="C86" s="45">
        <v>11</v>
      </c>
      <c r="D86" s="47">
        <v>2343343.2399999993</v>
      </c>
      <c r="E86" s="45">
        <f t="shared" si="2"/>
        <v>7.2418181818181813</v>
      </c>
      <c r="F86" s="46">
        <f t="shared" si="3"/>
        <v>29416.811950790852</v>
      </c>
      <c r="G86" s="85">
        <v>1.4025974025974026</v>
      </c>
    </row>
    <row r="87" spans="1:7" x14ac:dyDescent="0.2">
      <c r="A87" t="s">
        <v>645</v>
      </c>
      <c r="B87" s="45">
        <v>942.34</v>
      </c>
      <c r="C87" s="45">
        <v>57.794000000000004</v>
      </c>
      <c r="D87" s="47">
        <v>14097208.68</v>
      </c>
      <c r="E87" s="45">
        <f t="shared" si="2"/>
        <v>16.305152784026024</v>
      </c>
      <c r="F87" s="46">
        <f t="shared" si="3"/>
        <v>14959.79018188764</v>
      </c>
      <c r="G87" s="85">
        <v>3.8004268943436501</v>
      </c>
    </row>
    <row r="88" spans="1:7" x14ac:dyDescent="0.2">
      <c r="A88" t="s">
        <v>646</v>
      </c>
      <c r="B88" s="45">
        <v>727.06</v>
      </c>
      <c r="C88" s="45">
        <v>45.143000000000008</v>
      </c>
      <c r="D88" s="47">
        <v>11786190.879999999</v>
      </c>
      <c r="E88" s="45">
        <f t="shared" si="2"/>
        <v>16.105708526238836</v>
      </c>
      <c r="F88" s="46">
        <f t="shared" si="3"/>
        <v>16210.754105575881</v>
      </c>
      <c r="G88" s="85">
        <v>3.6544428772919604</v>
      </c>
    </row>
    <row r="89" spans="1:7" x14ac:dyDescent="0.2">
      <c r="A89" t="s">
        <v>647</v>
      </c>
      <c r="B89" s="45">
        <v>3587.59</v>
      </c>
      <c r="C89" s="45">
        <v>215.00000000000003</v>
      </c>
      <c r="D89" s="47">
        <v>51608081.68999999</v>
      </c>
      <c r="E89" s="45">
        <f t="shared" si="2"/>
        <v>16.686465116279066</v>
      </c>
      <c r="F89" s="46">
        <f t="shared" si="3"/>
        <v>14385.167114971329</v>
      </c>
      <c r="G89" s="85">
        <v>4.767851895386424</v>
      </c>
    </row>
    <row r="90" spans="1:7" x14ac:dyDescent="0.2">
      <c r="A90" t="s">
        <v>648</v>
      </c>
      <c r="B90" s="45">
        <v>1443.61</v>
      </c>
      <c r="C90" s="45">
        <v>90.999999999999986</v>
      </c>
      <c r="D90" s="47">
        <v>22016538.810000006</v>
      </c>
      <c r="E90" s="45">
        <f t="shared" si="2"/>
        <v>15.863846153846156</v>
      </c>
      <c r="F90" s="46">
        <f t="shared" si="3"/>
        <v>15251.029578625812</v>
      </c>
      <c r="G90" s="85">
        <v>7.064868804664723</v>
      </c>
    </row>
    <row r="91" spans="1:7" x14ac:dyDescent="0.2">
      <c r="A91" t="s">
        <v>649</v>
      </c>
      <c r="B91" s="45">
        <v>1956.28</v>
      </c>
      <c r="C91" s="45">
        <v>116.099</v>
      </c>
      <c r="D91" s="47">
        <v>29436278.589999996</v>
      </c>
      <c r="E91" s="45">
        <f t="shared" si="2"/>
        <v>16.850102068062601</v>
      </c>
      <c r="F91" s="46">
        <f t="shared" si="3"/>
        <v>15047.068205982781</v>
      </c>
      <c r="G91" s="85">
        <v>4.9230769230769234</v>
      </c>
    </row>
    <row r="92" spans="1:7" x14ac:dyDescent="0.2">
      <c r="A92" t="s">
        <v>829</v>
      </c>
      <c r="B92" s="45">
        <v>214.86</v>
      </c>
      <c r="C92" s="45">
        <v>14.316000000000001</v>
      </c>
      <c r="D92" s="47">
        <v>3233922.7300000004</v>
      </c>
      <c r="E92" s="45">
        <f t="shared" si="2"/>
        <v>15.008382229673094</v>
      </c>
      <c r="F92" s="46">
        <f t="shared" si="3"/>
        <v>15051.301917527693</v>
      </c>
      <c r="G92" s="85">
        <v>2.2935323383084576</v>
      </c>
    </row>
    <row r="93" spans="1:7" x14ac:dyDescent="0.2">
      <c r="A93" t="s">
        <v>830</v>
      </c>
      <c r="B93" s="45">
        <v>37.4</v>
      </c>
      <c r="C93" s="45">
        <v>3.8249999999999997</v>
      </c>
      <c r="D93" s="47">
        <v>887447.22</v>
      </c>
      <c r="E93" s="45">
        <f t="shared" si="2"/>
        <v>9.7777777777777786</v>
      </c>
      <c r="F93" s="46">
        <f t="shared" si="3"/>
        <v>23728.535294117646</v>
      </c>
    </row>
    <row r="94" spans="1:7" x14ac:dyDescent="0.2">
      <c r="A94" t="s">
        <v>831</v>
      </c>
      <c r="B94" s="45">
        <v>154.1</v>
      </c>
      <c r="C94" s="45">
        <v>13</v>
      </c>
      <c r="D94" s="47">
        <v>3597107.8299999991</v>
      </c>
      <c r="E94" s="45">
        <f t="shared" si="2"/>
        <v>11.853846153846153</v>
      </c>
      <c r="F94" s="46">
        <f t="shared" si="3"/>
        <v>23342.68546398442</v>
      </c>
      <c r="G94" s="85">
        <v>5.4025157232704402</v>
      </c>
    </row>
    <row r="95" spans="1:7" x14ac:dyDescent="0.2">
      <c r="A95" t="s">
        <v>562</v>
      </c>
      <c r="B95" s="45">
        <v>172</v>
      </c>
      <c r="C95" s="45">
        <v>14</v>
      </c>
      <c r="D95" s="47">
        <v>3469402.59</v>
      </c>
      <c r="E95" s="45">
        <f t="shared" si="2"/>
        <v>12.285714285714286</v>
      </c>
      <c r="F95" s="46">
        <f t="shared" si="3"/>
        <v>20170.945290697673</v>
      </c>
      <c r="G95" s="85">
        <v>8.192982456140351</v>
      </c>
    </row>
    <row r="96" spans="1:7" x14ac:dyDescent="0.2">
      <c r="A96" t="s">
        <v>563</v>
      </c>
      <c r="B96" s="45">
        <v>250</v>
      </c>
      <c r="C96" s="45">
        <v>21</v>
      </c>
      <c r="D96" s="47">
        <v>5073974.0600000005</v>
      </c>
      <c r="E96" s="45">
        <f t="shared" si="2"/>
        <v>11.904761904761905</v>
      </c>
      <c r="F96" s="46">
        <f t="shared" si="3"/>
        <v>20295.896240000002</v>
      </c>
      <c r="G96" s="85">
        <v>5.9325396825396828</v>
      </c>
    </row>
    <row r="97" spans="1:7" x14ac:dyDescent="0.2">
      <c r="A97" t="s">
        <v>832</v>
      </c>
      <c r="B97" s="45">
        <v>160.9</v>
      </c>
      <c r="C97" s="45">
        <v>8.9329999999999998</v>
      </c>
      <c r="D97" s="47">
        <v>2334718.14</v>
      </c>
      <c r="E97" s="45">
        <f t="shared" si="2"/>
        <v>18.011866114407255</v>
      </c>
      <c r="F97" s="46">
        <f t="shared" si="3"/>
        <v>14510.367557489124</v>
      </c>
      <c r="G97" s="85">
        <v>2.0337837837837838</v>
      </c>
    </row>
    <row r="98" spans="1:7" x14ac:dyDescent="0.2">
      <c r="A98" t="s">
        <v>833</v>
      </c>
      <c r="B98" s="45">
        <v>629.61</v>
      </c>
      <c r="C98" s="45">
        <v>38.517000000000003</v>
      </c>
      <c r="D98" s="47">
        <v>9615308.7899999991</v>
      </c>
      <c r="E98" s="45">
        <f t="shared" si="2"/>
        <v>16.346288651764155</v>
      </c>
      <c r="F98" s="46">
        <f t="shared" si="3"/>
        <v>15271.848906465906</v>
      </c>
      <c r="G98" s="85">
        <v>2.4864406779661019</v>
      </c>
    </row>
    <row r="99" spans="1:7" x14ac:dyDescent="0.2">
      <c r="A99" t="s">
        <v>650</v>
      </c>
      <c r="B99" s="45">
        <v>122.91</v>
      </c>
      <c r="C99" s="45">
        <v>12.856999999999998</v>
      </c>
      <c r="D99" s="47">
        <v>3186224.81</v>
      </c>
      <c r="E99" s="45">
        <f t="shared" si="2"/>
        <v>9.5597728863654048</v>
      </c>
      <c r="F99" s="46">
        <f t="shared" si="3"/>
        <v>25923.234968676268</v>
      </c>
      <c r="G99" s="85">
        <v>3.4912280701754388</v>
      </c>
    </row>
    <row r="100" spans="1:7" x14ac:dyDescent="0.2">
      <c r="A100" t="s">
        <v>651</v>
      </c>
      <c r="B100" s="45">
        <v>1123.95</v>
      </c>
      <c r="C100" s="45">
        <v>69.860000000000014</v>
      </c>
      <c r="D100" s="47">
        <v>16332233.189999994</v>
      </c>
      <c r="E100" s="45">
        <f t="shared" si="2"/>
        <v>16.088605782994559</v>
      </c>
      <c r="F100" s="46">
        <f t="shared" si="3"/>
        <v>14531.102976111031</v>
      </c>
      <c r="G100" s="85">
        <v>3.8270814272644098</v>
      </c>
    </row>
    <row r="101" spans="1:7" x14ac:dyDescent="0.2">
      <c r="A101" t="s">
        <v>652</v>
      </c>
      <c r="B101" s="45">
        <v>18560.599999999999</v>
      </c>
      <c r="C101" s="45">
        <v>1317.4979999999996</v>
      </c>
      <c r="D101" s="47">
        <v>314607050.01000017</v>
      </c>
      <c r="E101" s="45">
        <f t="shared" si="2"/>
        <v>14.087763321082843</v>
      </c>
      <c r="F101" s="46">
        <f t="shared" si="3"/>
        <v>16950.262923073617</v>
      </c>
      <c r="G101" s="85">
        <v>7.7383887856780946</v>
      </c>
    </row>
    <row r="102" spans="1:7" x14ac:dyDescent="0.2">
      <c r="A102" t="s">
        <v>653</v>
      </c>
      <c r="B102" s="45">
        <v>1951.4</v>
      </c>
      <c r="C102" s="45">
        <v>118.10999999999999</v>
      </c>
      <c r="D102" s="47">
        <v>25429509.539999999</v>
      </c>
      <c r="E102" s="45">
        <f t="shared" si="2"/>
        <v>16.521886377106089</v>
      </c>
      <c r="F102" s="46">
        <f t="shared" si="3"/>
        <v>13031.418233063441</v>
      </c>
      <c r="G102" s="85">
        <v>1.8284632034632036</v>
      </c>
    </row>
    <row r="103" spans="1:7" x14ac:dyDescent="0.2">
      <c r="A103" t="s">
        <v>834</v>
      </c>
      <c r="B103" s="45">
        <v>295.43</v>
      </c>
      <c r="C103" s="45">
        <v>28</v>
      </c>
      <c r="D103" s="47">
        <v>6949569.6800000006</v>
      </c>
      <c r="E103" s="45">
        <f t="shared" si="2"/>
        <v>10.551071428571429</v>
      </c>
      <c r="F103" s="46">
        <f t="shared" si="3"/>
        <v>23523.574721592257</v>
      </c>
      <c r="G103" s="85">
        <v>3.564748201438849</v>
      </c>
    </row>
    <row r="104" spans="1:7" x14ac:dyDescent="0.2">
      <c r="A104" t="s">
        <v>654</v>
      </c>
      <c r="B104" s="45">
        <v>1654.92</v>
      </c>
      <c r="C104" s="45">
        <v>103.17100000000001</v>
      </c>
      <c r="D104" s="47">
        <v>25233168.319999997</v>
      </c>
      <c r="E104" s="45">
        <f t="shared" si="2"/>
        <v>16.040554031656182</v>
      </c>
      <c r="F104" s="46">
        <f t="shared" si="3"/>
        <v>15247.364416406832</v>
      </c>
      <c r="G104" s="85">
        <v>3.8289986996098828</v>
      </c>
    </row>
    <row r="105" spans="1:7" x14ac:dyDescent="0.2">
      <c r="A105" t="s">
        <v>564</v>
      </c>
      <c r="B105" s="45">
        <v>177.5</v>
      </c>
      <c r="C105" s="45">
        <v>11</v>
      </c>
      <c r="D105" s="47">
        <v>3043045.9700000007</v>
      </c>
      <c r="E105" s="45">
        <f t="shared" si="2"/>
        <v>16.136363636363637</v>
      </c>
      <c r="F105" s="46">
        <f t="shared" si="3"/>
        <v>17143.920957746483</v>
      </c>
      <c r="G105" s="85">
        <v>2.2105263157894739</v>
      </c>
    </row>
    <row r="106" spans="1:7" x14ac:dyDescent="0.2">
      <c r="A106" t="s">
        <v>655</v>
      </c>
      <c r="B106" s="45">
        <v>209.23</v>
      </c>
      <c r="C106" s="45">
        <v>19</v>
      </c>
      <c r="D106" s="47">
        <v>5505505.2400000021</v>
      </c>
      <c r="E106" s="45">
        <f t="shared" si="2"/>
        <v>11.012105263157894</v>
      </c>
      <c r="F106" s="46">
        <f t="shared" si="3"/>
        <v>26313.173254313446</v>
      </c>
      <c r="G106" s="85">
        <v>3.7512437810945274</v>
      </c>
    </row>
    <row r="107" spans="1:7" x14ac:dyDescent="0.2">
      <c r="A107" t="s">
        <v>835</v>
      </c>
      <c r="B107" s="45">
        <v>28.39</v>
      </c>
      <c r="C107" s="45">
        <v>3.2509999999999999</v>
      </c>
      <c r="D107" s="47">
        <v>994617.71000000008</v>
      </c>
      <c r="E107" s="45">
        <f t="shared" si="2"/>
        <v>8.7326976314980005</v>
      </c>
      <c r="F107" s="46">
        <f t="shared" si="3"/>
        <v>35034.086297992253</v>
      </c>
      <c r="G107" s="85">
        <v>1.4074074074074074</v>
      </c>
    </row>
    <row r="108" spans="1:7" x14ac:dyDescent="0.2">
      <c r="A108" t="s">
        <v>656</v>
      </c>
      <c r="B108" s="45">
        <v>20524.150000000001</v>
      </c>
      <c r="C108" s="45">
        <v>1297.3299999999995</v>
      </c>
      <c r="D108" s="47">
        <v>298741263.14999998</v>
      </c>
      <c r="E108" s="45">
        <f t="shared" si="2"/>
        <v>15.820300154933602</v>
      </c>
      <c r="F108" s="46">
        <f t="shared" si="3"/>
        <v>14555.597340206536</v>
      </c>
      <c r="G108" s="85">
        <v>1.6912482211831672</v>
      </c>
    </row>
    <row r="109" spans="1:7" x14ac:dyDescent="0.2">
      <c r="A109" t="s">
        <v>657</v>
      </c>
      <c r="B109" s="45">
        <v>44.22</v>
      </c>
      <c r="C109" s="45">
        <v>9.7810000000000006</v>
      </c>
      <c r="D109" s="47">
        <v>2163729.3600000003</v>
      </c>
      <c r="E109" s="45">
        <f t="shared" si="2"/>
        <v>4.5210101216644514</v>
      </c>
      <c r="F109" s="46">
        <f t="shared" si="3"/>
        <v>48931.012211668938</v>
      </c>
      <c r="G109" s="85">
        <v>0.88571428571428568</v>
      </c>
    </row>
    <row r="110" spans="1:7" x14ac:dyDescent="0.2">
      <c r="A110" t="s">
        <v>658</v>
      </c>
      <c r="B110" s="45">
        <v>1020.73</v>
      </c>
      <c r="C110" s="45">
        <v>54.4</v>
      </c>
      <c r="D110" s="47">
        <v>13930126.650000002</v>
      </c>
      <c r="E110" s="45">
        <f t="shared" si="2"/>
        <v>18.763419117647061</v>
      </c>
      <c r="F110" s="46">
        <f t="shared" si="3"/>
        <v>13647.219783880166</v>
      </c>
      <c r="G110" s="85">
        <v>3.7733739837398375</v>
      </c>
    </row>
    <row r="111" spans="1:7" x14ac:dyDescent="0.2">
      <c r="A111" t="s">
        <v>836</v>
      </c>
      <c r="B111" s="45">
        <v>33.700000000000003</v>
      </c>
      <c r="C111" s="45">
        <v>2.9999999999999996</v>
      </c>
      <c r="D111" s="47">
        <v>1237101.3999999999</v>
      </c>
      <c r="E111" s="45">
        <f t="shared" si="2"/>
        <v>11.233333333333336</v>
      </c>
      <c r="F111" s="46">
        <f t="shared" si="3"/>
        <v>36709.240356083079</v>
      </c>
    </row>
    <row r="112" spans="1:7" x14ac:dyDescent="0.2">
      <c r="A112" t="s">
        <v>659</v>
      </c>
      <c r="B112" s="45">
        <v>4990.13</v>
      </c>
      <c r="C112" s="45">
        <v>348.21100000000001</v>
      </c>
      <c r="D112" s="47">
        <v>68069576.450000033</v>
      </c>
      <c r="E112" s="45">
        <f t="shared" si="2"/>
        <v>14.330764967218151</v>
      </c>
      <c r="F112" s="46">
        <f t="shared" si="3"/>
        <v>13640.842312725326</v>
      </c>
      <c r="G112" s="85">
        <v>2.8238223697862628</v>
      </c>
    </row>
    <row r="113" spans="1:7" x14ac:dyDescent="0.2">
      <c r="A113" t="s">
        <v>660</v>
      </c>
      <c r="B113" s="45">
        <v>18623.29</v>
      </c>
      <c r="C113" s="45">
        <v>1196.1180000000004</v>
      </c>
      <c r="D113" s="47">
        <v>254510493.65000004</v>
      </c>
      <c r="E113" s="45">
        <f t="shared" si="2"/>
        <v>15.569776560506568</v>
      </c>
      <c r="F113" s="46">
        <f t="shared" si="3"/>
        <v>13666.247674283117</v>
      </c>
      <c r="G113" s="85">
        <v>3.0126247312420751</v>
      </c>
    </row>
    <row r="114" spans="1:7" x14ac:dyDescent="0.2">
      <c r="A114" t="s">
        <v>661</v>
      </c>
      <c r="B114" s="45">
        <v>26669.45</v>
      </c>
      <c r="C114" s="45">
        <v>1692.857</v>
      </c>
      <c r="D114" s="47">
        <v>399657112.73000002</v>
      </c>
      <c r="E114" s="45">
        <f t="shared" si="2"/>
        <v>15.754106814692559</v>
      </c>
      <c r="F114" s="46">
        <f t="shared" si="3"/>
        <v>14985.577607712195</v>
      </c>
      <c r="G114" s="85">
        <v>4.5363544264339151</v>
      </c>
    </row>
    <row r="115" spans="1:7" x14ac:dyDescent="0.2">
      <c r="A115" t="s">
        <v>662</v>
      </c>
      <c r="B115" s="45">
        <v>1017.81</v>
      </c>
      <c r="C115" s="45">
        <v>58.794999999999995</v>
      </c>
      <c r="D115" s="47">
        <v>13782789.529999996</v>
      </c>
      <c r="E115" s="45">
        <f t="shared" si="2"/>
        <v>17.311165915469005</v>
      </c>
      <c r="F115" s="46">
        <f t="shared" si="3"/>
        <v>13541.613395427434</v>
      </c>
      <c r="G115" s="85">
        <v>1.1345595353339788</v>
      </c>
    </row>
    <row r="116" spans="1:7" x14ac:dyDescent="0.2">
      <c r="A116" t="s">
        <v>663</v>
      </c>
      <c r="B116" s="45">
        <v>1384.49</v>
      </c>
      <c r="C116" s="45">
        <v>89.129000000000005</v>
      </c>
      <c r="D116" s="47">
        <v>20521437.710000001</v>
      </c>
      <c r="E116" s="45">
        <f t="shared" si="2"/>
        <v>15.533552491332786</v>
      </c>
      <c r="F116" s="46">
        <f t="shared" si="3"/>
        <v>14822.38059502055</v>
      </c>
      <c r="G116" s="85">
        <v>2.9844720496894408</v>
      </c>
    </row>
    <row r="117" spans="1:7" x14ac:dyDescent="0.2">
      <c r="A117" t="s">
        <v>664</v>
      </c>
      <c r="B117" s="45">
        <v>662.69</v>
      </c>
      <c r="C117" s="45">
        <v>43.5</v>
      </c>
      <c r="D117" s="47">
        <v>9269828.0800000001</v>
      </c>
      <c r="E117" s="45">
        <f t="shared" si="2"/>
        <v>15.23425287356322</v>
      </c>
      <c r="F117" s="46">
        <f t="shared" si="3"/>
        <v>13988.181623383482</v>
      </c>
      <c r="G117" s="85">
        <v>1.39880059970015</v>
      </c>
    </row>
    <row r="118" spans="1:7" x14ac:dyDescent="0.2">
      <c r="A118" t="s">
        <v>665</v>
      </c>
      <c r="B118" s="45">
        <v>86.49</v>
      </c>
      <c r="C118" s="45">
        <v>8.7359999999999989</v>
      </c>
      <c r="D118" s="47">
        <v>2500143.4999999995</v>
      </c>
      <c r="E118" s="45">
        <f t="shared" si="2"/>
        <v>9.9004120879120894</v>
      </c>
      <c r="F118" s="46">
        <f t="shared" si="3"/>
        <v>28906.734882645389</v>
      </c>
      <c r="G118" s="85">
        <v>2.0595238095238093</v>
      </c>
    </row>
    <row r="119" spans="1:7" x14ac:dyDescent="0.2">
      <c r="A119" t="s">
        <v>666</v>
      </c>
      <c r="B119" s="45">
        <v>1655.86</v>
      </c>
      <c r="C119" s="45">
        <v>100.3</v>
      </c>
      <c r="D119" s="47">
        <v>21369081.690000001</v>
      </c>
      <c r="E119" s="45">
        <f t="shared" si="2"/>
        <v>16.509072781655036</v>
      </c>
      <c r="F119" s="46">
        <f t="shared" si="3"/>
        <v>12905.125850011476</v>
      </c>
      <c r="G119" s="85">
        <v>2.374128091312619</v>
      </c>
    </row>
    <row r="120" spans="1:7" x14ac:dyDescent="0.2">
      <c r="A120" t="s">
        <v>667</v>
      </c>
      <c r="B120" s="45">
        <v>596.94000000000005</v>
      </c>
      <c r="C120" s="45">
        <v>49.58100000000001</v>
      </c>
      <c r="D120" s="47">
        <v>12955793.710000001</v>
      </c>
      <c r="E120" s="45">
        <f t="shared" si="2"/>
        <v>12.039692624190717</v>
      </c>
      <c r="F120" s="46">
        <f t="shared" si="3"/>
        <v>21703.678275873623</v>
      </c>
      <c r="G120" s="85">
        <v>5.2241379310344831</v>
      </c>
    </row>
    <row r="121" spans="1:7" x14ac:dyDescent="0.2">
      <c r="A121" t="s">
        <v>837</v>
      </c>
      <c r="B121" s="45">
        <v>65.900000000000006</v>
      </c>
      <c r="C121" s="45">
        <v>11.710000000000003</v>
      </c>
      <c r="D121" s="47">
        <v>2651328.9499999997</v>
      </c>
      <c r="E121" s="45">
        <f t="shared" si="2"/>
        <v>5.6276686592655842</v>
      </c>
      <c r="F121" s="46">
        <f t="shared" si="3"/>
        <v>40232.609256449156</v>
      </c>
      <c r="G121" s="85">
        <v>2</v>
      </c>
    </row>
    <row r="122" spans="1:7" x14ac:dyDescent="0.2">
      <c r="A122" t="s">
        <v>669</v>
      </c>
      <c r="B122" s="45">
        <v>1403.01</v>
      </c>
      <c r="C122" s="45">
        <v>94.928999999999988</v>
      </c>
      <c r="D122" s="47">
        <v>20611900.839999992</v>
      </c>
      <c r="E122" s="45">
        <f t="shared" si="2"/>
        <v>14.779572101254624</v>
      </c>
      <c r="F122" s="46">
        <f t="shared" si="3"/>
        <v>14691.200233783075</v>
      </c>
      <c r="G122" s="85">
        <v>3.0982615268329554</v>
      </c>
    </row>
    <row r="123" spans="1:7" x14ac:dyDescent="0.2">
      <c r="A123" t="s">
        <v>670</v>
      </c>
      <c r="B123" s="45">
        <v>178.21</v>
      </c>
      <c r="C123" s="45">
        <v>15</v>
      </c>
      <c r="D123" s="47">
        <v>4230013</v>
      </c>
      <c r="E123" s="45">
        <f t="shared" si="2"/>
        <v>11.880666666666666</v>
      </c>
      <c r="F123" s="46">
        <f t="shared" si="3"/>
        <v>23736.114696144996</v>
      </c>
      <c r="G123" s="85">
        <v>2.2690058479532165</v>
      </c>
    </row>
    <row r="124" spans="1:7" x14ac:dyDescent="0.2">
      <c r="A124" t="s">
        <v>671</v>
      </c>
      <c r="B124" s="45">
        <v>8857.2999999999993</v>
      </c>
      <c r="C124" s="45">
        <v>537.08299999999986</v>
      </c>
      <c r="D124" s="47">
        <v>131136888.99999999</v>
      </c>
      <c r="E124" s="45">
        <f t="shared" si="2"/>
        <v>16.491492004029176</v>
      </c>
      <c r="F124" s="46">
        <f t="shared" si="3"/>
        <v>14805.515111828661</v>
      </c>
      <c r="G124" s="85">
        <v>2.7804133395960546</v>
      </c>
    </row>
    <row r="125" spans="1:7" x14ac:dyDescent="0.2">
      <c r="A125" t="s">
        <v>672</v>
      </c>
      <c r="B125" s="45">
        <v>30241.39</v>
      </c>
      <c r="C125" s="45">
        <v>1936.1750000000002</v>
      </c>
      <c r="D125" s="47">
        <v>439668137.98999989</v>
      </c>
      <c r="E125" s="45">
        <f t="shared" si="2"/>
        <v>15.619140831794645</v>
      </c>
      <c r="F125" s="46">
        <f t="shared" si="3"/>
        <v>14538.622000840567</v>
      </c>
      <c r="G125" s="85">
        <v>1.6284633437248239</v>
      </c>
    </row>
    <row r="126" spans="1:7" x14ac:dyDescent="0.2">
      <c r="A126" t="s">
        <v>673</v>
      </c>
      <c r="B126" s="45">
        <v>2415.65</v>
      </c>
      <c r="C126" s="45">
        <v>136.87099999999998</v>
      </c>
      <c r="D126" s="47">
        <v>36159322</v>
      </c>
      <c r="E126" s="45">
        <f t="shared" si="2"/>
        <v>17.649100247678476</v>
      </c>
      <c r="F126" s="46">
        <f t="shared" si="3"/>
        <v>14968.77527787552</v>
      </c>
      <c r="G126" s="85">
        <v>3.7747323340471093</v>
      </c>
    </row>
    <row r="127" spans="1:7" x14ac:dyDescent="0.2">
      <c r="A127" t="s">
        <v>838</v>
      </c>
      <c r="B127" s="45">
        <v>35</v>
      </c>
      <c r="C127" s="45">
        <v>3.5020000000000002</v>
      </c>
      <c r="D127" s="47">
        <v>910378.01000000013</v>
      </c>
      <c r="E127" s="45">
        <f t="shared" si="2"/>
        <v>9.9942889777270132</v>
      </c>
      <c r="F127" s="46">
        <f t="shared" si="3"/>
        <v>26010.800285714289</v>
      </c>
      <c r="G127" s="85">
        <v>1.3428571428571427</v>
      </c>
    </row>
    <row r="128" spans="1:7" x14ac:dyDescent="0.2">
      <c r="A128" t="s">
        <v>674</v>
      </c>
      <c r="B128" s="45">
        <v>511.66</v>
      </c>
      <c r="C128" s="45">
        <v>33.658999999999999</v>
      </c>
      <c r="D128" s="47">
        <v>7743189.4799999995</v>
      </c>
      <c r="E128" s="45">
        <f t="shared" si="2"/>
        <v>15.201283460590037</v>
      </c>
      <c r="F128" s="46">
        <f t="shared" si="3"/>
        <v>15133.466520736425</v>
      </c>
      <c r="G128" s="85">
        <v>1.0284552845528456</v>
      </c>
    </row>
    <row r="129" spans="1:7" x14ac:dyDescent="0.2">
      <c r="A129" t="s">
        <v>675</v>
      </c>
      <c r="B129" s="45">
        <v>197.93</v>
      </c>
      <c r="C129" s="45">
        <v>18</v>
      </c>
      <c r="D129" s="47">
        <v>4936435.5300000012</v>
      </c>
      <c r="E129" s="45">
        <f t="shared" ref="E129:E192" si="4">B129/C129</f>
        <v>10.996111111111112</v>
      </c>
      <c r="F129" s="46">
        <f t="shared" ref="F129:F192" si="5">D129/B129</f>
        <v>24940.309857020166</v>
      </c>
      <c r="G129" s="85">
        <v>2.2444444444444445</v>
      </c>
    </row>
    <row r="130" spans="1:7" x14ac:dyDescent="0.2">
      <c r="A130" t="s">
        <v>676</v>
      </c>
      <c r="B130" s="45">
        <v>6482.81</v>
      </c>
      <c r="C130" s="45">
        <v>428.85399999999998</v>
      </c>
      <c r="D130" s="47">
        <v>91641022.610000014</v>
      </c>
      <c r="E130" s="45">
        <f t="shared" si="4"/>
        <v>15.116589795128414</v>
      </c>
      <c r="F130" s="46">
        <f t="shared" si="5"/>
        <v>14136.003154496277</v>
      </c>
      <c r="G130" s="85">
        <v>5.6178405262313493</v>
      </c>
    </row>
    <row r="131" spans="1:7" x14ac:dyDescent="0.2">
      <c r="A131" t="s">
        <v>839</v>
      </c>
      <c r="B131" s="45">
        <v>219.4</v>
      </c>
      <c r="C131" s="45">
        <v>11.080000000000002</v>
      </c>
      <c r="D131" s="47">
        <v>2552583.0599999996</v>
      </c>
      <c r="E131" s="45">
        <f t="shared" si="4"/>
        <v>19.801444043321297</v>
      </c>
      <c r="F131" s="46">
        <f t="shared" si="5"/>
        <v>11634.380401093891</v>
      </c>
      <c r="G131" s="85">
        <v>0.42990654205607476</v>
      </c>
    </row>
    <row r="132" spans="1:7" x14ac:dyDescent="0.2">
      <c r="A132" t="s">
        <v>840</v>
      </c>
      <c r="B132" s="45">
        <v>228.52</v>
      </c>
      <c r="C132" s="45">
        <v>21.004000000000001</v>
      </c>
      <c r="D132" s="47">
        <v>5078578.83</v>
      </c>
      <c r="E132" s="45">
        <f t="shared" si="4"/>
        <v>10.879832412873737</v>
      </c>
      <c r="F132" s="46">
        <f t="shared" si="5"/>
        <v>22223.78273236478</v>
      </c>
      <c r="G132" s="85">
        <v>2.6930693069306932</v>
      </c>
    </row>
    <row r="133" spans="1:7" x14ac:dyDescent="0.2">
      <c r="A133" t="s">
        <v>841</v>
      </c>
      <c r="B133" s="45">
        <v>334.03</v>
      </c>
      <c r="C133" s="45">
        <v>51</v>
      </c>
      <c r="D133" s="47">
        <v>5408890.0499999989</v>
      </c>
      <c r="E133" s="45">
        <f t="shared" si="4"/>
        <v>6.5496078431372542</v>
      </c>
      <c r="F133" s="46">
        <f t="shared" si="5"/>
        <v>16192.827141274734</v>
      </c>
      <c r="G133" s="85">
        <v>13.032640949554896</v>
      </c>
    </row>
    <row r="134" spans="1:7" x14ac:dyDescent="0.2">
      <c r="A134" t="s">
        <v>677</v>
      </c>
      <c r="B134" s="45">
        <v>245.25</v>
      </c>
      <c r="C134" s="45">
        <v>19</v>
      </c>
      <c r="D134" s="47">
        <v>4683903.370000001</v>
      </c>
      <c r="E134" s="45">
        <f t="shared" si="4"/>
        <v>12.907894736842104</v>
      </c>
      <c r="F134" s="46">
        <f t="shared" si="5"/>
        <v>19098.484689092766</v>
      </c>
      <c r="G134" s="85">
        <v>9.5849802371541504</v>
      </c>
    </row>
    <row r="135" spans="1:7" x14ac:dyDescent="0.2">
      <c r="A135" t="s">
        <v>678</v>
      </c>
      <c r="B135" s="45">
        <v>3358.82</v>
      </c>
      <c r="C135" s="45">
        <v>201.54100000000003</v>
      </c>
      <c r="D135" s="47">
        <v>45182590.570000008</v>
      </c>
      <c r="E135" s="45">
        <f t="shared" si="4"/>
        <v>16.665690851985453</v>
      </c>
      <c r="F135" s="46">
        <f t="shared" si="5"/>
        <v>13451.923761916389</v>
      </c>
      <c r="G135" s="85">
        <v>1.7902423865755128</v>
      </c>
    </row>
    <row r="136" spans="1:7" x14ac:dyDescent="0.2">
      <c r="A136" t="s">
        <v>679</v>
      </c>
      <c r="B136" s="45">
        <v>827.09</v>
      </c>
      <c r="C136" s="45">
        <v>59.593999999999994</v>
      </c>
      <c r="D136" s="47">
        <v>12559058.230000004</v>
      </c>
      <c r="E136" s="45">
        <f t="shared" si="4"/>
        <v>13.878746182501596</v>
      </c>
      <c r="F136" s="46">
        <f t="shared" si="5"/>
        <v>15184.633147541384</v>
      </c>
      <c r="G136" s="85">
        <v>3.8105395232120451</v>
      </c>
    </row>
    <row r="137" spans="1:7" x14ac:dyDescent="0.2">
      <c r="A137" t="s">
        <v>680</v>
      </c>
      <c r="B137" s="45">
        <v>88.67</v>
      </c>
      <c r="C137" s="45">
        <v>12.129999999999999</v>
      </c>
      <c r="D137" s="47">
        <v>2505816.23</v>
      </c>
      <c r="E137" s="45">
        <f t="shared" si="4"/>
        <v>7.309975267930751</v>
      </c>
      <c r="F137" s="46">
        <f t="shared" si="5"/>
        <v>28260.022893876168</v>
      </c>
    </row>
    <row r="138" spans="1:7" x14ac:dyDescent="0.2">
      <c r="A138" t="s">
        <v>681</v>
      </c>
      <c r="B138" s="45">
        <v>605.16999999999996</v>
      </c>
      <c r="C138" s="45">
        <v>44.337999999999994</v>
      </c>
      <c r="D138" s="47">
        <v>10261244.460000003</v>
      </c>
      <c r="E138" s="45">
        <f t="shared" si="4"/>
        <v>13.649014389462764</v>
      </c>
      <c r="F138" s="46">
        <f t="shared" si="5"/>
        <v>16955.97015714593</v>
      </c>
    </row>
    <row r="139" spans="1:7" x14ac:dyDescent="0.2">
      <c r="A139" t="s">
        <v>842</v>
      </c>
      <c r="B139" s="45">
        <v>1720.72</v>
      </c>
      <c r="C139" s="45">
        <v>42.143999999999998</v>
      </c>
      <c r="D139" s="47">
        <v>18335008.870000001</v>
      </c>
      <c r="E139" s="45">
        <f t="shared" si="4"/>
        <v>40.82953682611997</v>
      </c>
      <c r="F139" s="46">
        <f t="shared" si="5"/>
        <v>10655.428465990981</v>
      </c>
      <c r="G139" s="85">
        <v>2.6411648568608093</v>
      </c>
    </row>
    <row r="140" spans="1:7" x14ac:dyDescent="0.2">
      <c r="A140" t="s">
        <v>682</v>
      </c>
      <c r="B140" s="45">
        <v>459.25</v>
      </c>
      <c r="C140" s="45">
        <v>30.000000000000004</v>
      </c>
      <c r="D140" s="47">
        <v>7486951.5399999991</v>
      </c>
      <c r="E140" s="45">
        <f t="shared" si="4"/>
        <v>15.308333333333332</v>
      </c>
      <c r="F140" s="46">
        <f t="shared" si="5"/>
        <v>16302.561872618398</v>
      </c>
      <c r="G140" s="85">
        <v>4.8622881355932206</v>
      </c>
    </row>
    <row r="141" spans="1:7" x14ac:dyDescent="0.2">
      <c r="A141" t="s">
        <v>683</v>
      </c>
      <c r="B141" s="45">
        <v>10546.15</v>
      </c>
      <c r="C141" s="45">
        <v>687.87100000000009</v>
      </c>
      <c r="D141" s="47">
        <v>170667096.87999997</v>
      </c>
      <c r="E141" s="45">
        <f t="shared" si="4"/>
        <v>15.33158106679886</v>
      </c>
      <c r="F141" s="46">
        <f t="shared" si="5"/>
        <v>16182.881608928374</v>
      </c>
      <c r="G141" s="85">
        <v>8.3021180623651691</v>
      </c>
    </row>
    <row r="142" spans="1:7" x14ac:dyDescent="0.2">
      <c r="A142" t="s">
        <v>843</v>
      </c>
      <c r="B142" s="45">
        <v>298.86</v>
      </c>
      <c r="C142" s="45">
        <v>19.139000000000003</v>
      </c>
      <c r="D142" s="47">
        <v>4605299.7699999986</v>
      </c>
      <c r="E142" s="45">
        <f t="shared" si="4"/>
        <v>15.6152359057422</v>
      </c>
      <c r="F142" s="46">
        <f t="shared" si="5"/>
        <v>15409.555544402056</v>
      </c>
      <c r="G142" s="85">
        <v>2.8522727272727271</v>
      </c>
    </row>
    <row r="143" spans="1:7" x14ac:dyDescent="0.2">
      <c r="A143" t="s">
        <v>684</v>
      </c>
      <c r="B143" s="45">
        <v>10499.85</v>
      </c>
      <c r="C143" s="45">
        <v>637.04000000000019</v>
      </c>
      <c r="D143" s="47">
        <v>139611778.74000004</v>
      </c>
      <c r="E143" s="45">
        <f t="shared" si="4"/>
        <v>16.482246012809238</v>
      </c>
      <c r="F143" s="46">
        <f t="shared" si="5"/>
        <v>13296.549830711871</v>
      </c>
      <c r="G143" s="85">
        <v>2.5346998535871155</v>
      </c>
    </row>
    <row r="144" spans="1:7" x14ac:dyDescent="0.2">
      <c r="A144" t="s">
        <v>685</v>
      </c>
      <c r="B144" s="45">
        <v>1823.91</v>
      </c>
      <c r="C144" s="45">
        <v>129.48400000000001</v>
      </c>
      <c r="D144" s="47">
        <v>26112839.020000003</v>
      </c>
      <c r="E144" s="45">
        <f t="shared" si="4"/>
        <v>14.085987457909857</v>
      </c>
      <c r="F144" s="46">
        <f t="shared" si="5"/>
        <v>14316.955891463944</v>
      </c>
      <c r="G144" s="85">
        <v>2.1114864864864864</v>
      </c>
    </row>
    <row r="145" spans="1:7" x14ac:dyDescent="0.2">
      <c r="A145" t="s">
        <v>686</v>
      </c>
      <c r="B145" s="45">
        <v>4419.9399999999996</v>
      </c>
      <c r="C145" s="45">
        <v>291.84899999999988</v>
      </c>
      <c r="D145" s="47">
        <v>68251383.99000001</v>
      </c>
      <c r="E145" s="45">
        <f t="shared" si="4"/>
        <v>15.144612453700377</v>
      </c>
      <c r="F145" s="46">
        <f t="shared" si="5"/>
        <v>15441.69920632407</v>
      </c>
      <c r="G145" s="85">
        <v>2.2194612169066419</v>
      </c>
    </row>
    <row r="146" spans="1:7" x14ac:dyDescent="0.2">
      <c r="A146" t="s">
        <v>687</v>
      </c>
      <c r="B146" s="45">
        <v>1728</v>
      </c>
      <c r="C146" s="45">
        <v>97.837999999999994</v>
      </c>
      <c r="D146" s="47">
        <v>23481910.989999995</v>
      </c>
      <c r="E146" s="45">
        <f t="shared" si="4"/>
        <v>17.661849179255505</v>
      </c>
      <c r="F146" s="46">
        <f t="shared" si="5"/>
        <v>13589.068859953701</v>
      </c>
      <c r="G146" s="85">
        <v>2.8302114803625376</v>
      </c>
    </row>
    <row r="147" spans="1:7" x14ac:dyDescent="0.2">
      <c r="A147" t="s">
        <v>688</v>
      </c>
      <c r="B147" s="45">
        <v>690.76</v>
      </c>
      <c r="C147" s="45">
        <v>43.321000000000005</v>
      </c>
      <c r="D147" s="47">
        <v>10233030.760000002</v>
      </c>
      <c r="E147" s="45">
        <f t="shared" si="4"/>
        <v>15.945153620645874</v>
      </c>
      <c r="F147" s="46">
        <f t="shared" si="5"/>
        <v>14814.162313973018</v>
      </c>
      <c r="G147" s="85">
        <v>2.411144578313253</v>
      </c>
    </row>
    <row r="148" spans="1:7" x14ac:dyDescent="0.2">
      <c r="A148" t="s">
        <v>689</v>
      </c>
      <c r="B148" s="45">
        <v>43.22</v>
      </c>
      <c r="C148" s="45">
        <v>11.5</v>
      </c>
      <c r="D148" s="47">
        <v>2149620.4500000002</v>
      </c>
      <c r="E148" s="45">
        <f t="shared" si="4"/>
        <v>3.7582608695652171</v>
      </c>
      <c r="F148" s="46">
        <f t="shared" si="5"/>
        <v>49736.706385932441</v>
      </c>
      <c r="G148" s="85">
        <v>3.4888888888888889</v>
      </c>
    </row>
    <row r="149" spans="1:7" x14ac:dyDescent="0.2">
      <c r="A149" t="s">
        <v>690</v>
      </c>
      <c r="B149" s="45">
        <v>6593.8</v>
      </c>
      <c r="C149" s="45">
        <v>365.322</v>
      </c>
      <c r="D149" s="47">
        <v>93481303.910000011</v>
      </c>
      <c r="E149" s="45">
        <f t="shared" si="4"/>
        <v>18.049282550736063</v>
      </c>
      <c r="F149" s="46">
        <f t="shared" si="5"/>
        <v>14177.151856289243</v>
      </c>
      <c r="G149" s="85">
        <v>2.9403885781571977</v>
      </c>
    </row>
    <row r="150" spans="1:7" x14ac:dyDescent="0.2">
      <c r="A150" t="s">
        <v>691</v>
      </c>
      <c r="B150" s="45">
        <v>1390.38</v>
      </c>
      <c r="C150" s="45">
        <v>90.365000000000009</v>
      </c>
      <c r="D150" s="47">
        <v>18287918.5</v>
      </c>
      <c r="E150" s="45">
        <f t="shared" si="4"/>
        <v>15.386266806838931</v>
      </c>
      <c r="F150" s="46">
        <f t="shared" si="5"/>
        <v>13153.180065881268</v>
      </c>
      <c r="G150" s="85">
        <v>2.2668195718654434</v>
      </c>
    </row>
    <row r="151" spans="1:7" x14ac:dyDescent="0.2">
      <c r="A151" t="s">
        <v>692</v>
      </c>
      <c r="B151" s="45">
        <v>314.14999999999998</v>
      </c>
      <c r="C151" s="45">
        <v>23.058999999999997</v>
      </c>
      <c r="D151" s="47">
        <v>5312672.1300000008</v>
      </c>
      <c r="E151" s="45">
        <f t="shared" si="4"/>
        <v>13.62374777744048</v>
      </c>
      <c r="F151" s="46">
        <f t="shared" si="5"/>
        <v>16911.259366544647</v>
      </c>
      <c r="G151" s="85">
        <v>4.6634920634920638</v>
      </c>
    </row>
    <row r="152" spans="1:7" x14ac:dyDescent="0.2">
      <c r="A152" t="s">
        <v>693</v>
      </c>
      <c r="B152" s="45">
        <v>8643.82</v>
      </c>
      <c r="C152" s="45">
        <v>529.4559999999999</v>
      </c>
      <c r="D152" s="47">
        <v>124716890.27000001</v>
      </c>
      <c r="E152" s="45">
        <f t="shared" si="4"/>
        <v>16.325851439968574</v>
      </c>
      <c r="F152" s="46">
        <f t="shared" si="5"/>
        <v>14428.446019236866</v>
      </c>
      <c r="G152" s="85">
        <v>6.2621928859552618</v>
      </c>
    </row>
    <row r="153" spans="1:7" x14ac:dyDescent="0.2">
      <c r="A153" t="s">
        <v>694</v>
      </c>
      <c r="B153" s="45">
        <v>523.24</v>
      </c>
      <c r="C153" s="45">
        <v>33.011000000000003</v>
      </c>
      <c r="D153" s="47">
        <v>8178084.1399999987</v>
      </c>
      <c r="E153" s="45">
        <f t="shared" si="4"/>
        <v>15.85047408439611</v>
      </c>
      <c r="F153" s="46">
        <f t="shared" si="5"/>
        <v>15629.699831817137</v>
      </c>
      <c r="G153" s="85">
        <v>5.0294695481335951</v>
      </c>
    </row>
    <row r="154" spans="1:7" x14ac:dyDescent="0.2">
      <c r="A154" t="s">
        <v>695</v>
      </c>
      <c r="B154" s="45">
        <v>888.52</v>
      </c>
      <c r="C154" s="45">
        <v>69</v>
      </c>
      <c r="D154" s="47">
        <v>17385986.150000002</v>
      </c>
      <c r="E154" s="45">
        <f t="shared" si="4"/>
        <v>12.877101449275361</v>
      </c>
      <c r="F154" s="46">
        <f t="shared" si="5"/>
        <v>19567.354871021478</v>
      </c>
      <c r="G154" s="85">
        <v>12.137971698113208</v>
      </c>
    </row>
    <row r="155" spans="1:7" x14ac:dyDescent="0.2">
      <c r="A155" t="s">
        <v>696</v>
      </c>
      <c r="B155" s="45">
        <v>1830.26</v>
      </c>
      <c r="C155" s="45">
        <v>129.34</v>
      </c>
      <c r="D155" s="47">
        <v>29813948.799999993</v>
      </c>
      <c r="E155" s="45">
        <f t="shared" si="4"/>
        <v>14.150765424462657</v>
      </c>
      <c r="F155" s="46">
        <f t="shared" si="5"/>
        <v>16289.460950903147</v>
      </c>
      <c r="G155" s="85">
        <v>4.1131652661064422</v>
      </c>
    </row>
    <row r="156" spans="1:7" x14ac:dyDescent="0.2">
      <c r="A156" t="s">
        <v>844</v>
      </c>
      <c r="B156" s="45">
        <v>63.5</v>
      </c>
      <c r="C156" s="45">
        <v>4.6640000000000006</v>
      </c>
      <c r="D156" s="47">
        <v>1130920.8999999997</v>
      </c>
      <c r="E156" s="45">
        <f t="shared" si="4"/>
        <v>13.614922813036019</v>
      </c>
      <c r="F156" s="46">
        <f t="shared" si="5"/>
        <v>17809.7779527559</v>
      </c>
      <c r="G156" s="85">
        <v>1.1132075471698113</v>
      </c>
    </row>
    <row r="157" spans="1:7" x14ac:dyDescent="0.2">
      <c r="A157" t="s">
        <v>697</v>
      </c>
      <c r="B157" s="45">
        <v>6825.87</v>
      </c>
      <c r="C157" s="45">
        <v>469.9849999999999</v>
      </c>
      <c r="D157" s="47">
        <v>106480342.36</v>
      </c>
      <c r="E157" s="45">
        <f t="shared" si="4"/>
        <v>14.523591178441867</v>
      </c>
      <c r="F157" s="46">
        <f t="shared" si="5"/>
        <v>15599.526852987239</v>
      </c>
      <c r="G157" s="85">
        <v>7.1021230435456379</v>
      </c>
    </row>
    <row r="158" spans="1:7" x14ac:dyDescent="0.2">
      <c r="A158" t="s">
        <v>845</v>
      </c>
      <c r="B158" s="45">
        <v>523.41999999999996</v>
      </c>
      <c r="C158" s="45">
        <v>64</v>
      </c>
      <c r="D158" s="47">
        <v>6233111.0999999996</v>
      </c>
      <c r="E158" s="45">
        <f t="shared" si="4"/>
        <v>8.1784374999999994</v>
      </c>
      <c r="F158" s="46">
        <f t="shared" si="5"/>
        <v>11908.431278896489</v>
      </c>
      <c r="G158" s="85">
        <v>18.240963855421686</v>
      </c>
    </row>
    <row r="159" spans="1:7" x14ac:dyDescent="0.2">
      <c r="A159" t="s">
        <v>698</v>
      </c>
      <c r="B159" s="45">
        <v>15715.06</v>
      </c>
      <c r="C159" s="45">
        <v>1056.0080000000005</v>
      </c>
      <c r="D159" s="47">
        <v>251482011.73999992</v>
      </c>
      <c r="E159" s="45">
        <f t="shared" si="4"/>
        <v>14.881572866872213</v>
      </c>
      <c r="F159" s="46">
        <f t="shared" si="5"/>
        <v>16002.612254741625</v>
      </c>
      <c r="G159" s="85">
        <v>4.4335607094133698</v>
      </c>
    </row>
    <row r="160" spans="1:7" x14ac:dyDescent="0.2">
      <c r="A160" t="s">
        <v>699</v>
      </c>
      <c r="B160" s="45">
        <v>1242.03</v>
      </c>
      <c r="C160" s="45">
        <v>88.194000000000003</v>
      </c>
      <c r="D160" s="47">
        <v>17426973.609999996</v>
      </c>
      <c r="E160" s="45">
        <f t="shared" si="4"/>
        <v>14.082930811619837</v>
      </c>
      <c r="F160" s="46">
        <f t="shared" si="5"/>
        <v>14031.040804167367</v>
      </c>
      <c r="G160" s="85">
        <v>2.1628883291351806</v>
      </c>
    </row>
    <row r="161" spans="1:7" x14ac:dyDescent="0.2">
      <c r="A161" t="s">
        <v>700</v>
      </c>
      <c r="B161" s="45">
        <v>814.62</v>
      </c>
      <c r="C161" s="45">
        <v>50.100000000000009</v>
      </c>
      <c r="D161" s="47">
        <v>10901806.649999999</v>
      </c>
      <c r="E161" s="45">
        <f t="shared" si="4"/>
        <v>16.259880239520957</v>
      </c>
      <c r="F161" s="46">
        <f t="shared" si="5"/>
        <v>13382.689658982101</v>
      </c>
      <c r="G161" s="85">
        <v>2.2618741976893455</v>
      </c>
    </row>
    <row r="162" spans="1:7" x14ac:dyDescent="0.2">
      <c r="A162" t="s">
        <v>565</v>
      </c>
      <c r="B162" s="45">
        <v>332.25</v>
      </c>
      <c r="C162" s="45">
        <v>27.714000000000002</v>
      </c>
      <c r="D162" s="47">
        <v>7134249.54</v>
      </c>
      <c r="E162" s="45">
        <f t="shared" si="4"/>
        <v>11.988525654903658</v>
      </c>
      <c r="F162" s="46">
        <f t="shared" si="5"/>
        <v>21472.534356659144</v>
      </c>
      <c r="G162" s="85">
        <v>3.4804347826086954</v>
      </c>
    </row>
    <row r="163" spans="1:7" x14ac:dyDescent="0.2">
      <c r="A163" t="s">
        <v>846</v>
      </c>
      <c r="B163" s="45">
        <v>141</v>
      </c>
      <c r="C163" s="45">
        <v>11</v>
      </c>
      <c r="D163" s="47">
        <v>4409092.72</v>
      </c>
      <c r="E163" s="45">
        <f t="shared" si="4"/>
        <v>12.818181818181818</v>
      </c>
      <c r="F163" s="46">
        <f t="shared" si="5"/>
        <v>31270.161134751772</v>
      </c>
      <c r="G163" s="85">
        <v>4.4561403508771926</v>
      </c>
    </row>
    <row r="164" spans="1:7" x14ac:dyDescent="0.2">
      <c r="A164" t="s">
        <v>701</v>
      </c>
      <c r="B164" s="45">
        <v>1115.4100000000001</v>
      </c>
      <c r="C164" s="45">
        <v>76.59999999999998</v>
      </c>
      <c r="D164" s="47">
        <v>16178365.790000001</v>
      </c>
      <c r="E164" s="45">
        <f t="shared" si="4"/>
        <v>14.561488250652747</v>
      </c>
      <c r="F164" s="46">
        <f t="shared" si="5"/>
        <v>14504.411642355726</v>
      </c>
      <c r="G164" s="85">
        <v>9.8684210526315788</v>
      </c>
    </row>
    <row r="165" spans="1:7" x14ac:dyDescent="0.2">
      <c r="A165" t="s">
        <v>702</v>
      </c>
      <c r="B165" s="45">
        <v>1395.42</v>
      </c>
      <c r="C165" s="45">
        <v>95.859999999999985</v>
      </c>
      <c r="D165" s="47">
        <v>18666986.399999999</v>
      </c>
      <c r="E165" s="45">
        <f t="shared" si="4"/>
        <v>14.55685374504486</v>
      </c>
      <c r="F165" s="46">
        <f t="shared" si="5"/>
        <v>13377.3246764415</v>
      </c>
      <c r="G165" s="85">
        <v>1.7314540059347181</v>
      </c>
    </row>
    <row r="166" spans="1:7" x14ac:dyDescent="0.2">
      <c r="A166" t="s">
        <v>703</v>
      </c>
      <c r="B166" s="45">
        <v>1798.55</v>
      </c>
      <c r="C166" s="45">
        <v>122.81099999999999</v>
      </c>
      <c r="D166" s="47">
        <v>27275571.669999998</v>
      </c>
      <c r="E166" s="45">
        <f t="shared" si="4"/>
        <v>14.644860802371124</v>
      </c>
      <c r="F166" s="46">
        <f t="shared" si="5"/>
        <v>15165.311873453615</v>
      </c>
      <c r="G166" s="85">
        <v>2.0756948551153163</v>
      </c>
    </row>
    <row r="167" spans="1:7" x14ac:dyDescent="0.2">
      <c r="A167" t="s">
        <v>847</v>
      </c>
      <c r="B167" s="45">
        <v>702.59</v>
      </c>
      <c r="C167" s="45">
        <v>39.516999999999996</v>
      </c>
      <c r="D167" s="47">
        <v>11293097.440000001</v>
      </c>
      <c r="E167" s="45">
        <f t="shared" si="4"/>
        <v>17.779436698129921</v>
      </c>
      <c r="F167" s="46">
        <f t="shared" si="5"/>
        <v>16073.524302936279</v>
      </c>
      <c r="G167" s="85">
        <v>3.7958883994126285</v>
      </c>
    </row>
    <row r="168" spans="1:7" x14ac:dyDescent="0.2">
      <c r="A168" t="s">
        <v>704</v>
      </c>
      <c r="B168" s="45">
        <v>2095.4</v>
      </c>
      <c r="C168" s="45">
        <v>140.80600000000001</v>
      </c>
      <c r="D168" s="47">
        <v>30725755.379999999</v>
      </c>
      <c r="E168" s="45">
        <f t="shared" si="4"/>
        <v>14.881468119256281</v>
      </c>
      <c r="F168" s="46">
        <f t="shared" si="5"/>
        <v>14663.431984346664</v>
      </c>
      <c r="G168" s="85">
        <v>2.047783251231527</v>
      </c>
    </row>
    <row r="169" spans="1:7" x14ac:dyDescent="0.2">
      <c r="A169" t="s">
        <v>705</v>
      </c>
      <c r="B169" s="45">
        <v>5825.01</v>
      </c>
      <c r="C169" s="45">
        <v>369.36200000000019</v>
      </c>
      <c r="D169" s="47">
        <v>89949195.509999976</v>
      </c>
      <c r="E169" s="45">
        <f t="shared" si="4"/>
        <v>15.770463664372613</v>
      </c>
      <c r="F169" s="46">
        <f t="shared" si="5"/>
        <v>15441.895466273872</v>
      </c>
      <c r="G169" s="85">
        <v>3.4859167404782996</v>
      </c>
    </row>
    <row r="170" spans="1:7" x14ac:dyDescent="0.2">
      <c r="A170" t="s">
        <v>706</v>
      </c>
      <c r="B170" s="45">
        <v>2256.3200000000002</v>
      </c>
      <c r="C170" s="45">
        <v>146.04100000000003</v>
      </c>
      <c r="D170" s="47">
        <v>33511828.920000002</v>
      </c>
      <c r="E170" s="45">
        <f t="shared" si="4"/>
        <v>15.449907902575303</v>
      </c>
      <c r="F170" s="46">
        <f t="shared" si="5"/>
        <v>14852.427368458375</v>
      </c>
      <c r="G170" s="85">
        <v>3.6521537748957851</v>
      </c>
    </row>
    <row r="171" spans="1:7" x14ac:dyDescent="0.2">
      <c r="A171" t="s">
        <v>707</v>
      </c>
      <c r="B171" s="45">
        <v>66.34</v>
      </c>
      <c r="C171" s="45">
        <v>10</v>
      </c>
      <c r="D171" s="47">
        <v>2238469.4699999993</v>
      </c>
      <c r="E171" s="45">
        <f t="shared" si="4"/>
        <v>6.6340000000000003</v>
      </c>
      <c r="F171" s="46">
        <f t="shared" si="5"/>
        <v>33742.379710581838</v>
      </c>
      <c r="G171" s="85">
        <v>2.5846153846153848</v>
      </c>
    </row>
    <row r="172" spans="1:7" x14ac:dyDescent="0.2">
      <c r="A172" t="s">
        <v>848</v>
      </c>
      <c r="B172" s="45">
        <v>14910.55</v>
      </c>
      <c r="C172" s="45">
        <v>1013.5510000000002</v>
      </c>
      <c r="D172" s="47">
        <v>210666795.48999998</v>
      </c>
      <c r="E172" s="45">
        <f t="shared" si="4"/>
        <v>14.711198548469683</v>
      </c>
      <c r="F172" s="46">
        <f t="shared" si="5"/>
        <v>14128.707223408928</v>
      </c>
      <c r="G172" s="85">
        <v>3.2044522968197882</v>
      </c>
    </row>
    <row r="173" spans="1:7" x14ac:dyDescent="0.2">
      <c r="A173" t="s">
        <v>708</v>
      </c>
      <c r="B173" s="45">
        <v>226.08</v>
      </c>
      <c r="C173" s="45">
        <v>18.943999999999999</v>
      </c>
      <c r="D173" s="47">
        <v>4698216.7000000011</v>
      </c>
      <c r="E173" s="45">
        <f t="shared" si="4"/>
        <v>11.934121621621623</v>
      </c>
      <c r="F173" s="46">
        <f t="shared" si="5"/>
        <v>20781.213287331921</v>
      </c>
      <c r="G173" s="85">
        <v>2.2723214285714284</v>
      </c>
    </row>
    <row r="174" spans="1:7" x14ac:dyDescent="0.2">
      <c r="A174" t="s">
        <v>709</v>
      </c>
      <c r="B174" s="45">
        <v>22738.84</v>
      </c>
      <c r="C174" s="45">
        <v>1379.3810000000001</v>
      </c>
      <c r="D174" s="47">
        <v>339805673.27999997</v>
      </c>
      <c r="E174" s="45">
        <f t="shared" si="4"/>
        <v>16.484814565373888</v>
      </c>
      <c r="F174" s="46">
        <f t="shared" si="5"/>
        <v>14943.843805576713</v>
      </c>
      <c r="G174" s="85">
        <v>0.57821229050279332</v>
      </c>
    </row>
    <row r="175" spans="1:7" x14ac:dyDescent="0.2">
      <c r="A175" t="s">
        <v>710</v>
      </c>
      <c r="B175" s="45">
        <v>5817.03</v>
      </c>
      <c r="C175" s="45">
        <v>379.11400000000009</v>
      </c>
      <c r="D175" s="47">
        <v>88038452.339999989</v>
      </c>
      <c r="E175" s="45">
        <f t="shared" si="4"/>
        <v>15.343748845993549</v>
      </c>
      <c r="F175" s="46">
        <f t="shared" si="5"/>
        <v>15134.605174805698</v>
      </c>
      <c r="G175" s="85">
        <v>4.353910908453174</v>
      </c>
    </row>
    <row r="176" spans="1:7" x14ac:dyDescent="0.2">
      <c r="A176" t="s">
        <v>711</v>
      </c>
      <c r="B176" s="45">
        <v>120.83</v>
      </c>
      <c r="C176" s="45">
        <v>11.312999999999999</v>
      </c>
      <c r="D176" s="47">
        <v>3097718.0100000002</v>
      </c>
      <c r="E176" s="45">
        <f t="shared" si="4"/>
        <v>10.680632900203307</v>
      </c>
      <c r="F176" s="46">
        <f t="shared" si="5"/>
        <v>25636.994206736741</v>
      </c>
      <c r="G176" s="85">
        <v>0.70796460176991149</v>
      </c>
    </row>
    <row r="177" spans="1:7" x14ac:dyDescent="0.2">
      <c r="A177" t="s">
        <v>712</v>
      </c>
      <c r="B177" s="45">
        <v>228.6</v>
      </c>
      <c r="C177" s="45">
        <v>17.605999999999998</v>
      </c>
      <c r="D177" s="47">
        <v>5051078.07</v>
      </c>
      <c r="E177" s="45">
        <f t="shared" si="4"/>
        <v>12.98420992843349</v>
      </c>
      <c r="F177" s="46">
        <f t="shared" si="5"/>
        <v>22095.704593175855</v>
      </c>
      <c r="G177" s="85">
        <v>6.713656387665198</v>
      </c>
    </row>
    <row r="178" spans="1:7" x14ac:dyDescent="0.2">
      <c r="A178" t="s">
        <v>713</v>
      </c>
      <c r="B178" s="45">
        <v>1025.8800000000001</v>
      </c>
      <c r="C178" s="45">
        <v>58.6</v>
      </c>
      <c r="D178" s="47">
        <v>16846732.539999999</v>
      </c>
      <c r="E178" s="45">
        <f t="shared" si="4"/>
        <v>17.506484641638227</v>
      </c>
      <c r="F178" s="46">
        <f t="shared" si="5"/>
        <v>16421.737961554954</v>
      </c>
      <c r="G178" s="85">
        <v>6.6417475728155342</v>
      </c>
    </row>
    <row r="179" spans="1:7" x14ac:dyDescent="0.2">
      <c r="A179" t="s">
        <v>714</v>
      </c>
      <c r="B179" s="45">
        <v>617.37</v>
      </c>
      <c r="C179" s="45">
        <v>42.000000000000007</v>
      </c>
      <c r="D179" s="47">
        <v>10396735.65</v>
      </c>
      <c r="E179" s="45">
        <f t="shared" si="4"/>
        <v>14.699285714285711</v>
      </c>
      <c r="F179" s="46">
        <f t="shared" si="5"/>
        <v>16840.364206229653</v>
      </c>
      <c r="G179" s="85">
        <v>2.2308970099667773</v>
      </c>
    </row>
    <row r="180" spans="1:7" x14ac:dyDescent="0.2">
      <c r="A180" t="s">
        <v>715</v>
      </c>
      <c r="B180" s="45">
        <v>250.44</v>
      </c>
      <c r="C180" s="45">
        <v>19.826000000000001</v>
      </c>
      <c r="D180" s="47">
        <v>4501028.7699999996</v>
      </c>
      <c r="E180" s="45">
        <f t="shared" si="4"/>
        <v>12.631897508322405</v>
      </c>
      <c r="F180" s="46">
        <f t="shared" si="5"/>
        <v>17972.483509024118</v>
      </c>
      <c r="G180" s="85">
        <v>0.15510204081632653</v>
      </c>
    </row>
    <row r="181" spans="1:7" x14ac:dyDescent="0.2">
      <c r="A181" t="s">
        <v>716</v>
      </c>
      <c r="B181" s="45">
        <v>1108.8800000000001</v>
      </c>
      <c r="C181" s="45">
        <v>62.69</v>
      </c>
      <c r="D181" s="47">
        <v>15241207.939999999</v>
      </c>
      <c r="E181" s="45">
        <f t="shared" si="4"/>
        <v>17.688307545063012</v>
      </c>
      <c r="F181" s="46">
        <f t="shared" si="5"/>
        <v>13744.6864764447</v>
      </c>
      <c r="G181" s="85">
        <v>4.5559440559440558</v>
      </c>
    </row>
    <row r="182" spans="1:7" x14ac:dyDescent="0.2">
      <c r="A182" t="s">
        <v>717</v>
      </c>
      <c r="B182" s="45">
        <v>9928.19</v>
      </c>
      <c r="C182" s="45">
        <v>638.2589999999999</v>
      </c>
      <c r="D182" s="47">
        <v>132394180.03999996</v>
      </c>
      <c r="E182" s="45">
        <f t="shared" si="4"/>
        <v>15.555111639632191</v>
      </c>
      <c r="F182" s="46">
        <f t="shared" si="5"/>
        <v>13335.177916619239</v>
      </c>
      <c r="G182" s="85">
        <v>2.2652848661597749</v>
      </c>
    </row>
    <row r="183" spans="1:7" x14ac:dyDescent="0.2">
      <c r="A183" t="s">
        <v>718</v>
      </c>
      <c r="B183" s="45">
        <v>5364.99</v>
      </c>
      <c r="C183" s="45">
        <v>271.14</v>
      </c>
      <c r="D183" s="47">
        <v>65489609.290000007</v>
      </c>
      <c r="E183" s="45">
        <f t="shared" si="4"/>
        <v>19.786789112635539</v>
      </c>
      <c r="F183" s="46">
        <f t="shared" si="5"/>
        <v>12206.846478744603</v>
      </c>
      <c r="G183" s="85">
        <v>3.6883591439011658</v>
      </c>
    </row>
    <row r="184" spans="1:7" x14ac:dyDescent="0.2">
      <c r="A184" t="s">
        <v>719</v>
      </c>
      <c r="B184" s="45">
        <v>805</v>
      </c>
      <c r="C184" s="45">
        <v>50.000000000000007</v>
      </c>
      <c r="D184" s="47">
        <v>11480531.840000004</v>
      </c>
      <c r="E184" s="45">
        <f t="shared" si="4"/>
        <v>16.099999999999998</v>
      </c>
      <c r="F184" s="46">
        <f t="shared" si="5"/>
        <v>14261.53023602485</v>
      </c>
      <c r="G184" s="85">
        <v>3.5116883116883115</v>
      </c>
    </row>
    <row r="185" spans="1:7" x14ac:dyDescent="0.2">
      <c r="A185" t="s">
        <v>849</v>
      </c>
      <c r="B185" s="45">
        <v>39.020000000000003</v>
      </c>
      <c r="C185" s="45">
        <v>3.8699999999999997</v>
      </c>
      <c r="D185" s="47">
        <v>1087163.0299999998</v>
      </c>
      <c r="E185" s="45">
        <f t="shared" si="4"/>
        <v>10.082687338501295</v>
      </c>
      <c r="F185" s="46">
        <f t="shared" si="5"/>
        <v>27861.687083546891</v>
      </c>
      <c r="G185" s="85">
        <v>2.0882352941176472</v>
      </c>
    </row>
    <row r="186" spans="1:7" x14ac:dyDescent="0.2">
      <c r="A186" t="s">
        <v>720</v>
      </c>
      <c r="B186" s="45">
        <v>806.39</v>
      </c>
      <c r="C186" s="45">
        <v>47.969999999999992</v>
      </c>
      <c r="D186" s="47">
        <v>11983979.76</v>
      </c>
      <c r="E186" s="45">
        <f t="shared" si="4"/>
        <v>16.810298102981033</v>
      </c>
      <c r="F186" s="46">
        <f t="shared" si="5"/>
        <v>14861.270303451183</v>
      </c>
      <c r="G186" s="85">
        <v>0.80514705882352944</v>
      </c>
    </row>
    <row r="187" spans="1:7" x14ac:dyDescent="0.2">
      <c r="A187" t="s">
        <v>850</v>
      </c>
      <c r="B187" s="45">
        <v>76.8</v>
      </c>
      <c r="C187" s="45">
        <v>7</v>
      </c>
      <c r="D187" s="47">
        <v>1142925.5799999998</v>
      </c>
      <c r="E187" s="45">
        <f t="shared" si="4"/>
        <v>10.971428571428572</v>
      </c>
      <c r="F187" s="46">
        <f t="shared" si="5"/>
        <v>14881.843489583332</v>
      </c>
    </row>
    <row r="188" spans="1:7" x14ac:dyDescent="0.2">
      <c r="A188" t="s">
        <v>851</v>
      </c>
      <c r="B188" s="45">
        <v>46.5</v>
      </c>
      <c r="C188" s="45">
        <v>3.5009999999999999</v>
      </c>
      <c r="D188" s="47">
        <v>1227316.94</v>
      </c>
      <c r="E188" s="45">
        <f t="shared" si="4"/>
        <v>13.281919451585262</v>
      </c>
      <c r="F188" s="46">
        <f t="shared" si="5"/>
        <v>26393.91268817204</v>
      </c>
    </row>
    <row r="189" spans="1:7" x14ac:dyDescent="0.2">
      <c r="A189" t="s">
        <v>852</v>
      </c>
      <c r="B189" s="45">
        <v>175.6</v>
      </c>
      <c r="C189" s="45">
        <v>11.353</v>
      </c>
      <c r="D189" s="47">
        <v>3803748.080000001</v>
      </c>
      <c r="E189" s="45">
        <f t="shared" si="4"/>
        <v>15.467277371619836</v>
      </c>
      <c r="F189" s="46">
        <f t="shared" si="5"/>
        <v>21661.435535307523</v>
      </c>
      <c r="G189" s="85">
        <v>1.1225806451612903</v>
      </c>
    </row>
    <row r="190" spans="1:7" x14ac:dyDescent="0.2">
      <c r="A190" t="s">
        <v>721</v>
      </c>
      <c r="B190" s="45">
        <v>550.02</v>
      </c>
      <c r="C190" s="45">
        <v>42.774999999999999</v>
      </c>
      <c r="D190" s="47">
        <v>9013709.9799999967</v>
      </c>
      <c r="E190" s="45">
        <f t="shared" si="4"/>
        <v>12.858445353594389</v>
      </c>
      <c r="F190" s="46">
        <f t="shared" si="5"/>
        <v>16387.96767390276</v>
      </c>
      <c r="G190" s="85">
        <v>4.2611940298507465</v>
      </c>
    </row>
    <row r="191" spans="1:7" x14ac:dyDescent="0.2">
      <c r="A191" t="s">
        <v>722</v>
      </c>
      <c r="B191" s="45">
        <v>2700.86</v>
      </c>
      <c r="C191" s="45">
        <v>151.97800000000001</v>
      </c>
      <c r="D191" s="47">
        <v>36534091.56000001</v>
      </c>
      <c r="E191" s="45">
        <f t="shared" si="4"/>
        <v>17.771387964047427</v>
      </c>
      <c r="F191" s="46">
        <f t="shared" si="5"/>
        <v>13526.836474308186</v>
      </c>
      <c r="G191" s="85">
        <v>4.4431067961165045</v>
      </c>
    </row>
    <row r="192" spans="1:7" x14ac:dyDescent="0.2">
      <c r="A192" t="s">
        <v>723</v>
      </c>
      <c r="B192" s="45">
        <v>4419.3100000000004</v>
      </c>
      <c r="C192" s="45">
        <v>268.12899999999996</v>
      </c>
      <c r="D192" s="47">
        <v>62812037.139999993</v>
      </c>
      <c r="E192" s="45">
        <f t="shared" si="4"/>
        <v>16.48202917252517</v>
      </c>
      <c r="F192" s="46">
        <f t="shared" si="5"/>
        <v>14213.086916283308</v>
      </c>
      <c r="G192" s="85">
        <v>2.7861969111969112</v>
      </c>
    </row>
    <row r="193" spans="1:7" x14ac:dyDescent="0.2">
      <c r="A193" t="s">
        <v>853</v>
      </c>
      <c r="B193" s="45">
        <v>25.4</v>
      </c>
      <c r="C193" s="45">
        <v>3.0000000000000004</v>
      </c>
      <c r="D193" s="47">
        <v>810068.95999999985</v>
      </c>
      <c r="E193" s="45">
        <f t="shared" ref="E193:E256" si="6">B193/C193</f>
        <v>8.466666666666665</v>
      </c>
      <c r="F193" s="46">
        <f t="shared" ref="F193:F256" si="7">D193/B193</f>
        <v>31892.478740157476</v>
      </c>
    </row>
    <row r="194" spans="1:7" x14ac:dyDescent="0.2">
      <c r="A194" t="s">
        <v>724</v>
      </c>
      <c r="B194" s="45">
        <v>183.14</v>
      </c>
      <c r="C194" s="45">
        <v>16.802999999999997</v>
      </c>
      <c r="D194" s="47">
        <v>3366698.1400000006</v>
      </c>
      <c r="E194" s="45">
        <f t="shared" si="6"/>
        <v>10.899244182586443</v>
      </c>
      <c r="F194" s="46">
        <f t="shared" si="7"/>
        <v>18383.193949983623</v>
      </c>
    </row>
    <row r="195" spans="1:7" x14ac:dyDescent="0.2">
      <c r="A195" t="s">
        <v>725</v>
      </c>
      <c r="B195" s="45">
        <v>18117.72</v>
      </c>
      <c r="C195" s="45">
        <v>1225.8639999999996</v>
      </c>
      <c r="D195" s="47">
        <v>254009176.38999999</v>
      </c>
      <c r="E195" s="45">
        <f t="shared" si="6"/>
        <v>14.779551402113128</v>
      </c>
      <c r="F195" s="46">
        <f t="shared" si="7"/>
        <v>14019.93056466266</v>
      </c>
      <c r="G195" s="85">
        <v>3.5404961486180335</v>
      </c>
    </row>
    <row r="196" spans="1:7" x14ac:dyDescent="0.2">
      <c r="A196" t="s">
        <v>726</v>
      </c>
      <c r="B196" s="45">
        <v>308.61</v>
      </c>
      <c r="C196" s="45">
        <v>23.018999999999998</v>
      </c>
      <c r="D196" s="47">
        <v>5399610.3899999997</v>
      </c>
      <c r="E196" s="45">
        <f t="shared" si="6"/>
        <v>13.406750944871629</v>
      </c>
      <c r="F196" s="46">
        <f t="shared" si="7"/>
        <v>17496.55030621172</v>
      </c>
      <c r="G196" s="85">
        <v>1.3576158940397351</v>
      </c>
    </row>
    <row r="197" spans="1:7" x14ac:dyDescent="0.2">
      <c r="A197" t="s">
        <v>854</v>
      </c>
      <c r="B197" s="45">
        <v>115.4</v>
      </c>
      <c r="C197" s="45">
        <v>10.725</v>
      </c>
      <c r="D197" s="47">
        <v>2225968.56</v>
      </c>
      <c r="E197" s="45">
        <f t="shared" si="6"/>
        <v>10.759906759906761</v>
      </c>
      <c r="F197" s="46">
        <f t="shared" si="7"/>
        <v>19289.155632582322</v>
      </c>
      <c r="G197" s="85">
        <v>0.82178217821782173</v>
      </c>
    </row>
    <row r="198" spans="1:7" x14ac:dyDescent="0.2">
      <c r="A198" t="s">
        <v>727</v>
      </c>
      <c r="B198" s="45">
        <v>259.27</v>
      </c>
      <c r="C198" s="45">
        <v>21</v>
      </c>
      <c r="D198" s="47">
        <v>5317940.6899999995</v>
      </c>
      <c r="E198" s="45">
        <f t="shared" si="6"/>
        <v>12.346190476190475</v>
      </c>
      <c r="F198" s="46">
        <f t="shared" si="7"/>
        <v>20511.207197130403</v>
      </c>
      <c r="G198" s="85">
        <v>1.9173228346456692</v>
      </c>
    </row>
    <row r="199" spans="1:7" x14ac:dyDescent="0.2">
      <c r="A199" t="s">
        <v>728</v>
      </c>
      <c r="B199" s="45">
        <v>9067</v>
      </c>
      <c r="C199" s="45">
        <v>609.77200000000005</v>
      </c>
      <c r="D199" s="47">
        <v>132479288.78999996</v>
      </c>
      <c r="E199" s="45">
        <f t="shared" si="6"/>
        <v>14.869492203643327</v>
      </c>
      <c r="F199" s="46">
        <f t="shared" si="7"/>
        <v>14611.149089004077</v>
      </c>
      <c r="G199" s="85">
        <v>3.9219551099464511</v>
      </c>
    </row>
    <row r="200" spans="1:7" x14ac:dyDescent="0.2">
      <c r="A200" t="s">
        <v>855</v>
      </c>
      <c r="B200" s="45">
        <v>740.07</v>
      </c>
      <c r="C200" s="45">
        <v>57.091000000000008</v>
      </c>
      <c r="D200" s="47">
        <v>12009269.799999999</v>
      </c>
      <c r="E200" s="45">
        <f t="shared" si="6"/>
        <v>12.962988912438037</v>
      </c>
      <c r="F200" s="46">
        <f t="shared" si="7"/>
        <v>16227.207966813947</v>
      </c>
      <c r="G200" s="85">
        <v>5.1602941176470587</v>
      </c>
    </row>
    <row r="201" spans="1:7" x14ac:dyDescent="0.2">
      <c r="A201" t="s">
        <v>729</v>
      </c>
      <c r="B201" s="45">
        <v>314.56</v>
      </c>
      <c r="C201" s="45">
        <v>22.428000000000001</v>
      </c>
      <c r="D201" s="47">
        <v>5603116.3099999996</v>
      </c>
      <c r="E201" s="45">
        <f t="shared" si="6"/>
        <v>14.025325485999643</v>
      </c>
      <c r="F201" s="46">
        <f t="shared" si="7"/>
        <v>17812.551850203457</v>
      </c>
      <c r="G201" s="85">
        <v>0.32996632996632996</v>
      </c>
    </row>
    <row r="202" spans="1:7" x14ac:dyDescent="0.2">
      <c r="A202" t="s">
        <v>730</v>
      </c>
      <c r="B202" s="45">
        <v>3730.28</v>
      </c>
      <c r="C202" s="45">
        <v>248.31300000000005</v>
      </c>
      <c r="D202" s="47">
        <v>54745154.459999993</v>
      </c>
      <c r="E202" s="45">
        <f t="shared" si="6"/>
        <v>15.022491774494286</v>
      </c>
      <c r="F202" s="46">
        <f t="shared" si="7"/>
        <v>14675.883435023641</v>
      </c>
      <c r="G202" s="85">
        <v>5.3156267566048339</v>
      </c>
    </row>
    <row r="203" spans="1:7" x14ac:dyDescent="0.2">
      <c r="A203" t="s">
        <v>731</v>
      </c>
      <c r="B203" s="45">
        <v>1183.6300000000001</v>
      </c>
      <c r="C203" s="45">
        <v>80.482000000000014</v>
      </c>
      <c r="D203" s="47">
        <v>18174417.430000003</v>
      </c>
      <c r="E203" s="45">
        <f t="shared" si="6"/>
        <v>14.706766730449043</v>
      </c>
      <c r="F203" s="46">
        <f t="shared" si="7"/>
        <v>15354.813100377653</v>
      </c>
      <c r="G203" s="85">
        <v>5.3506493506493502</v>
      </c>
    </row>
    <row r="204" spans="1:7" x14ac:dyDescent="0.2">
      <c r="A204" t="s">
        <v>732</v>
      </c>
      <c r="B204" s="45">
        <v>258.61</v>
      </c>
      <c r="C204" s="45">
        <v>18.899999999999999</v>
      </c>
      <c r="D204" s="47">
        <v>4993567.9800000004</v>
      </c>
      <c r="E204" s="45">
        <f t="shared" si="6"/>
        <v>13.683068783068785</v>
      </c>
      <c r="F204" s="46">
        <f t="shared" si="7"/>
        <v>19309.260972120181</v>
      </c>
      <c r="G204" s="85">
        <v>0.86178861788617889</v>
      </c>
    </row>
    <row r="205" spans="1:7" x14ac:dyDescent="0.2">
      <c r="A205" t="s">
        <v>856</v>
      </c>
      <c r="B205" s="45">
        <v>490.51</v>
      </c>
      <c r="C205" s="45">
        <v>27.606999999999999</v>
      </c>
      <c r="D205" s="47">
        <v>6355265.4900000002</v>
      </c>
      <c r="E205" s="45">
        <f t="shared" si="6"/>
        <v>17.767595175136741</v>
      </c>
      <c r="F205" s="46">
        <f t="shared" si="7"/>
        <v>12956.444292674973</v>
      </c>
      <c r="G205" s="85">
        <v>7.310483870967742</v>
      </c>
    </row>
    <row r="206" spans="1:7" x14ac:dyDescent="0.2">
      <c r="A206" t="s">
        <v>733</v>
      </c>
      <c r="B206" s="45">
        <v>2623.49</v>
      </c>
      <c r="C206" s="45">
        <v>166.09099999999998</v>
      </c>
      <c r="D206" s="47">
        <v>37153577.659999989</v>
      </c>
      <c r="E206" s="45">
        <f t="shared" si="6"/>
        <v>15.795497648879229</v>
      </c>
      <c r="F206" s="46">
        <f t="shared" si="7"/>
        <v>14161.890329294181</v>
      </c>
      <c r="G206" s="85">
        <v>4.6372854914196564</v>
      </c>
    </row>
    <row r="207" spans="1:7" x14ac:dyDescent="0.2">
      <c r="A207" t="s">
        <v>734</v>
      </c>
      <c r="B207" s="45">
        <v>2813.25</v>
      </c>
      <c r="C207" s="45">
        <v>175.70200000000003</v>
      </c>
      <c r="D207" s="47">
        <v>35425871.020000011</v>
      </c>
      <c r="E207" s="45">
        <f t="shared" si="6"/>
        <v>16.01148535588667</v>
      </c>
      <c r="F207" s="46">
        <f t="shared" si="7"/>
        <v>12592.507249622327</v>
      </c>
      <c r="G207" s="85">
        <v>2.1159527326440175</v>
      </c>
    </row>
    <row r="208" spans="1:7" x14ac:dyDescent="0.2">
      <c r="A208" t="s">
        <v>735</v>
      </c>
      <c r="B208" s="45">
        <v>22822.31</v>
      </c>
      <c r="C208" s="45">
        <v>1351.4430000000004</v>
      </c>
      <c r="D208" s="47">
        <v>307765547.51000005</v>
      </c>
      <c r="E208" s="45">
        <f t="shared" si="6"/>
        <v>16.887364098966803</v>
      </c>
      <c r="F208" s="46">
        <f t="shared" si="7"/>
        <v>13485.293447946331</v>
      </c>
      <c r="G208" s="85">
        <v>3.5708914159941307</v>
      </c>
    </row>
    <row r="209" spans="1:7" x14ac:dyDescent="0.2">
      <c r="A209" t="s">
        <v>857</v>
      </c>
      <c r="B209" s="45">
        <v>17.3</v>
      </c>
      <c r="C209" s="45">
        <v>3</v>
      </c>
      <c r="D209" s="47">
        <v>768356.54</v>
      </c>
      <c r="E209" s="45">
        <f t="shared" si="6"/>
        <v>5.7666666666666666</v>
      </c>
      <c r="F209" s="46">
        <f t="shared" si="7"/>
        <v>44413.672832369943</v>
      </c>
      <c r="G209" s="85">
        <v>12.923076923076923</v>
      </c>
    </row>
    <row r="210" spans="1:7" x14ac:dyDescent="0.2">
      <c r="A210" t="s">
        <v>736</v>
      </c>
      <c r="B210" s="45">
        <v>614.72</v>
      </c>
      <c r="C210" s="45">
        <v>29.709999999999997</v>
      </c>
      <c r="D210" s="47">
        <v>8566974.2899999991</v>
      </c>
      <c r="E210" s="45">
        <f t="shared" si="6"/>
        <v>20.690676539885562</v>
      </c>
      <c r="F210" s="46">
        <f t="shared" si="7"/>
        <v>13936.384516527847</v>
      </c>
      <c r="G210" s="85">
        <v>2.4204545454545454</v>
      </c>
    </row>
    <row r="211" spans="1:7" x14ac:dyDescent="0.2">
      <c r="A211" t="s">
        <v>858</v>
      </c>
      <c r="B211" s="45">
        <v>96.93</v>
      </c>
      <c r="C211" s="45">
        <v>16</v>
      </c>
      <c r="D211" s="47">
        <v>2238172.5099999998</v>
      </c>
      <c r="E211" s="45">
        <f t="shared" si="6"/>
        <v>6.0581250000000004</v>
      </c>
      <c r="F211" s="46">
        <f t="shared" si="7"/>
        <v>23090.606726503658</v>
      </c>
      <c r="G211" s="85">
        <v>8.7282608695652169</v>
      </c>
    </row>
    <row r="212" spans="1:7" x14ac:dyDescent="0.2">
      <c r="A212" t="s">
        <v>737</v>
      </c>
      <c r="B212" s="45">
        <v>3321.55</v>
      </c>
      <c r="C212" s="45">
        <v>175.53199999999998</v>
      </c>
      <c r="D212" s="47">
        <v>40857565.620000005</v>
      </c>
      <c r="E212" s="45">
        <f t="shared" si="6"/>
        <v>18.922760522297931</v>
      </c>
      <c r="F212" s="46">
        <f t="shared" si="7"/>
        <v>12300.75284731526</v>
      </c>
      <c r="G212" s="85">
        <v>4.9234167893961711</v>
      </c>
    </row>
    <row r="213" spans="1:7" x14ac:dyDescent="0.2">
      <c r="A213" t="s">
        <v>738</v>
      </c>
      <c r="B213" s="45">
        <v>2943.79</v>
      </c>
      <c r="C213" s="45">
        <v>196.44600000000003</v>
      </c>
      <c r="D213" s="47">
        <v>44560360.379999988</v>
      </c>
      <c r="E213" s="45">
        <f t="shared" si="6"/>
        <v>14.985237673457334</v>
      </c>
      <c r="F213" s="46">
        <f t="shared" si="7"/>
        <v>15137.07172726315</v>
      </c>
      <c r="G213" s="85">
        <v>5.0711206896551726</v>
      </c>
    </row>
    <row r="214" spans="1:7" x14ac:dyDescent="0.2">
      <c r="A214" t="s">
        <v>739</v>
      </c>
      <c r="B214" s="45">
        <v>849.9</v>
      </c>
      <c r="C214" s="45">
        <v>52.7</v>
      </c>
      <c r="D214" s="47">
        <v>11684831.769999998</v>
      </c>
      <c r="E214" s="45">
        <f t="shared" si="6"/>
        <v>16.127134724857683</v>
      </c>
      <c r="F214" s="46">
        <f t="shared" si="7"/>
        <v>13748.478373926342</v>
      </c>
      <c r="G214" s="85">
        <v>7.3644578313253009</v>
      </c>
    </row>
    <row r="215" spans="1:7" x14ac:dyDescent="0.2">
      <c r="A215" t="s">
        <v>859</v>
      </c>
      <c r="B215" s="45">
        <v>333.5</v>
      </c>
      <c r="C215" s="45">
        <v>20.95</v>
      </c>
      <c r="D215" s="47">
        <v>4635332.8899999997</v>
      </c>
      <c r="E215" s="45">
        <f t="shared" si="6"/>
        <v>15.918854415274463</v>
      </c>
      <c r="F215" s="46">
        <f t="shared" si="7"/>
        <v>13899.049145427285</v>
      </c>
      <c r="G215" s="85">
        <v>0.79301745635910226</v>
      </c>
    </row>
    <row r="216" spans="1:7" x14ac:dyDescent="0.2">
      <c r="A216" t="s">
        <v>740</v>
      </c>
      <c r="B216" s="45">
        <v>536.15</v>
      </c>
      <c r="C216" s="45">
        <v>39</v>
      </c>
      <c r="D216" s="47">
        <v>8700840.9000000004</v>
      </c>
      <c r="E216" s="45">
        <f t="shared" si="6"/>
        <v>13.747435897435897</v>
      </c>
      <c r="F216" s="46">
        <f t="shared" si="7"/>
        <v>16228.370605241073</v>
      </c>
      <c r="G216" s="85">
        <v>2.5638506876227898</v>
      </c>
    </row>
    <row r="217" spans="1:7" x14ac:dyDescent="0.2">
      <c r="A217" t="s">
        <v>741</v>
      </c>
      <c r="B217" s="45">
        <v>594.29</v>
      </c>
      <c r="C217" s="45">
        <v>33.683</v>
      </c>
      <c r="D217" s="47">
        <v>8515444.8000000045</v>
      </c>
      <c r="E217" s="45">
        <f t="shared" si="6"/>
        <v>17.643618442537779</v>
      </c>
      <c r="F217" s="46">
        <f t="shared" si="7"/>
        <v>14328.770129061577</v>
      </c>
      <c r="G217" s="85">
        <v>0.9321739130434783</v>
      </c>
    </row>
    <row r="218" spans="1:7" x14ac:dyDescent="0.2">
      <c r="A218" t="s">
        <v>742</v>
      </c>
      <c r="B218" s="45">
        <v>15604.59</v>
      </c>
      <c r="C218" s="45">
        <v>1048.511</v>
      </c>
      <c r="D218" s="47">
        <v>256369130.02000001</v>
      </c>
      <c r="E218" s="45">
        <f t="shared" si="6"/>
        <v>14.882619257213324</v>
      </c>
      <c r="F218" s="46">
        <f t="shared" si="7"/>
        <v>16429.084648811666</v>
      </c>
      <c r="G218" s="85">
        <v>6.0239089439655169</v>
      </c>
    </row>
    <row r="219" spans="1:7" x14ac:dyDescent="0.2">
      <c r="A219" t="s">
        <v>743</v>
      </c>
      <c r="B219" s="45">
        <v>344.83</v>
      </c>
      <c r="C219" s="45">
        <v>27.838999999999999</v>
      </c>
      <c r="D219" s="47">
        <v>5904192.1699999999</v>
      </c>
      <c r="E219" s="45">
        <f t="shared" si="6"/>
        <v>12.386579977729085</v>
      </c>
      <c r="F219" s="46">
        <f t="shared" si="7"/>
        <v>17122.037438737931</v>
      </c>
      <c r="G219" s="85">
        <v>1.6129032258064515</v>
      </c>
    </row>
    <row r="220" spans="1:7" x14ac:dyDescent="0.2">
      <c r="A220" t="s">
        <v>744</v>
      </c>
      <c r="B220" s="45">
        <v>13505.45</v>
      </c>
      <c r="C220" s="45">
        <v>816.8359999999999</v>
      </c>
      <c r="D220" s="47">
        <v>174622540.20999992</v>
      </c>
      <c r="E220" s="45">
        <f t="shared" si="6"/>
        <v>16.533857469553254</v>
      </c>
      <c r="F220" s="46">
        <f t="shared" si="7"/>
        <v>12929.783177161806</v>
      </c>
      <c r="G220" s="85">
        <v>1.9447025325940357</v>
      </c>
    </row>
    <row r="221" spans="1:7" x14ac:dyDescent="0.2">
      <c r="A221" t="s">
        <v>745</v>
      </c>
      <c r="B221" s="45">
        <v>3175.08</v>
      </c>
      <c r="C221" s="45">
        <v>191.04999999999998</v>
      </c>
      <c r="D221" s="47">
        <v>41984028.279999986</v>
      </c>
      <c r="E221" s="45">
        <f t="shared" si="6"/>
        <v>16.619104946349125</v>
      </c>
      <c r="F221" s="46">
        <f t="shared" si="7"/>
        <v>13222.982816181006</v>
      </c>
      <c r="G221" s="85">
        <v>2.1520292747837657</v>
      </c>
    </row>
    <row r="222" spans="1:7" x14ac:dyDescent="0.2">
      <c r="A222" t="s">
        <v>746</v>
      </c>
      <c r="B222" s="45">
        <v>350.95</v>
      </c>
      <c r="C222" s="45">
        <v>25</v>
      </c>
      <c r="D222" s="47">
        <v>5238130.37</v>
      </c>
      <c r="E222" s="45">
        <f t="shared" si="6"/>
        <v>14.038</v>
      </c>
      <c r="F222" s="46">
        <f t="shared" si="7"/>
        <v>14925.574497791709</v>
      </c>
      <c r="G222" s="85">
        <v>1.9398280802292263</v>
      </c>
    </row>
    <row r="223" spans="1:7" x14ac:dyDescent="0.2">
      <c r="A223" t="s">
        <v>747</v>
      </c>
      <c r="B223" s="45">
        <v>1362.39</v>
      </c>
      <c r="C223" s="45">
        <v>94.994000000000014</v>
      </c>
      <c r="D223" s="47">
        <v>20320379.539999995</v>
      </c>
      <c r="E223" s="45">
        <f t="shared" si="6"/>
        <v>14.341853169673874</v>
      </c>
      <c r="F223" s="46">
        <f t="shared" si="7"/>
        <v>14915.24419586168</v>
      </c>
      <c r="G223" s="85">
        <v>1.5242424242424242</v>
      </c>
    </row>
    <row r="224" spans="1:7" x14ac:dyDescent="0.2">
      <c r="A224" t="s">
        <v>748</v>
      </c>
      <c r="B224" s="45">
        <v>3358.19</v>
      </c>
      <c r="C224" s="45">
        <v>201.804</v>
      </c>
      <c r="D224" s="47">
        <v>48804450.180000007</v>
      </c>
      <c r="E224" s="45">
        <f t="shared" si="6"/>
        <v>16.640849537174685</v>
      </c>
      <c r="F224" s="46">
        <f t="shared" si="7"/>
        <v>14532.962750767529</v>
      </c>
      <c r="G224" s="85">
        <v>0.72173089071383445</v>
      </c>
    </row>
    <row r="225" spans="1:7" x14ac:dyDescent="0.2">
      <c r="A225" t="s">
        <v>749</v>
      </c>
      <c r="B225" s="45">
        <v>2270.7800000000002</v>
      </c>
      <c r="C225" s="45">
        <v>148.31399999999999</v>
      </c>
      <c r="D225" s="47">
        <v>32041226.920000002</v>
      </c>
      <c r="E225" s="45">
        <f t="shared" si="6"/>
        <v>15.310624755586124</v>
      </c>
      <c r="F225" s="46">
        <f t="shared" si="7"/>
        <v>14110.22948942654</v>
      </c>
      <c r="G225" s="85">
        <v>3.1717791411042944</v>
      </c>
    </row>
    <row r="226" spans="1:7" x14ac:dyDescent="0.2">
      <c r="A226" t="s">
        <v>860</v>
      </c>
      <c r="B226" s="45">
        <v>22</v>
      </c>
      <c r="C226" s="45">
        <v>2</v>
      </c>
      <c r="D226" s="47">
        <v>679921</v>
      </c>
      <c r="E226" s="45">
        <f t="shared" si="6"/>
        <v>11</v>
      </c>
      <c r="F226" s="46">
        <f t="shared" si="7"/>
        <v>30905.5</v>
      </c>
    </row>
    <row r="227" spans="1:7" x14ac:dyDescent="0.2">
      <c r="A227" t="s">
        <v>750</v>
      </c>
      <c r="B227" s="45">
        <v>184.68</v>
      </c>
      <c r="C227" s="45">
        <v>18.178000000000001</v>
      </c>
      <c r="D227" s="47">
        <v>3947008.4699999997</v>
      </c>
      <c r="E227" s="45">
        <f t="shared" si="6"/>
        <v>10.159533502035428</v>
      </c>
      <c r="F227" s="46">
        <f t="shared" si="7"/>
        <v>21372.148960363869</v>
      </c>
      <c r="G227" s="85">
        <v>1.9485714285714286</v>
      </c>
    </row>
    <row r="228" spans="1:7" x14ac:dyDescent="0.2">
      <c r="A228" t="s">
        <v>751</v>
      </c>
      <c r="B228" s="45">
        <v>1733.44</v>
      </c>
      <c r="C228" s="45">
        <v>99.233000000000004</v>
      </c>
      <c r="D228" s="47">
        <v>23940833.900000002</v>
      </c>
      <c r="E228" s="45">
        <f t="shared" si="6"/>
        <v>17.468382493726885</v>
      </c>
      <c r="F228" s="46">
        <f t="shared" si="7"/>
        <v>13811.169639560643</v>
      </c>
      <c r="G228" s="85">
        <v>2.0206812652068127</v>
      </c>
    </row>
    <row r="229" spans="1:7" x14ac:dyDescent="0.2">
      <c r="A229" t="s">
        <v>752</v>
      </c>
      <c r="B229" s="45">
        <v>767.49</v>
      </c>
      <c r="C229" s="45">
        <v>54.911000000000001</v>
      </c>
      <c r="D229" s="47">
        <v>12741955.330000002</v>
      </c>
      <c r="E229" s="45">
        <f t="shared" si="6"/>
        <v>13.976980932782139</v>
      </c>
      <c r="F229" s="46">
        <f t="shared" si="7"/>
        <v>16602.112509609247</v>
      </c>
      <c r="G229" s="85">
        <v>3.5918635170603674</v>
      </c>
    </row>
    <row r="230" spans="1:7" x14ac:dyDescent="0.2">
      <c r="A230" t="s">
        <v>861</v>
      </c>
      <c r="B230" s="45">
        <v>55.4</v>
      </c>
      <c r="C230" s="45">
        <v>3.431</v>
      </c>
      <c r="D230" s="47">
        <v>906599.99</v>
      </c>
      <c r="E230" s="45">
        <f t="shared" si="6"/>
        <v>16.146895948703001</v>
      </c>
      <c r="F230" s="46">
        <f t="shared" si="7"/>
        <v>16364.620758122745</v>
      </c>
      <c r="G230" s="85">
        <v>0.5</v>
      </c>
    </row>
    <row r="231" spans="1:7" x14ac:dyDescent="0.2">
      <c r="A231" t="s">
        <v>862</v>
      </c>
      <c r="B231" s="45">
        <v>53369.68</v>
      </c>
      <c r="C231" s="45">
        <v>3980.1049999999991</v>
      </c>
      <c r="D231" s="47">
        <v>951818093.17999995</v>
      </c>
      <c r="E231" s="45">
        <f t="shared" si="6"/>
        <v>13.409113578661872</v>
      </c>
      <c r="F231" s="46">
        <f t="shared" si="7"/>
        <v>17834.435079618241</v>
      </c>
      <c r="G231" s="85">
        <v>4.7229606772687713</v>
      </c>
    </row>
    <row r="232" spans="1:7" x14ac:dyDescent="0.2">
      <c r="A232" t="s">
        <v>753</v>
      </c>
      <c r="B232" s="45">
        <v>4490.37</v>
      </c>
      <c r="C232" s="45">
        <v>314.54000000000002</v>
      </c>
      <c r="D232" s="47">
        <v>70489077.919999972</v>
      </c>
      <c r="E232" s="45">
        <f t="shared" si="6"/>
        <v>14.275990335092514</v>
      </c>
      <c r="F232" s="46">
        <f t="shared" si="7"/>
        <v>15697.832900184167</v>
      </c>
      <c r="G232" s="85">
        <v>4.7467298150654038</v>
      </c>
    </row>
    <row r="233" spans="1:7" x14ac:dyDescent="0.2">
      <c r="A233" t="s">
        <v>754</v>
      </c>
      <c r="B233" s="45">
        <v>3631.75</v>
      </c>
      <c r="C233" s="45">
        <v>243.58400000000003</v>
      </c>
      <c r="D233" s="47">
        <v>49392526.809999995</v>
      </c>
      <c r="E233" s="45">
        <f t="shared" si="6"/>
        <v>14.909641027325273</v>
      </c>
      <c r="F233" s="46">
        <f t="shared" si="7"/>
        <v>13600.200126660699</v>
      </c>
      <c r="G233" s="85">
        <v>4.0733970753655795</v>
      </c>
    </row>
    <row r="234" spans="1:7" x14ac:dyDescent="0.2">
      <c r="A234" t="s">
        <v>755</v>
      </c>
      <c r="B234" s="45">
        <v>266.54000000000002</v>
      </c>
      <c r="C234" s="45">
        <v>21.332999999999998</v>
      </c>
      <c r="D234" s="47">
        <v>4814378.3399999989</v>
      </c>
      <c r="E234" s="45">
        <f t="shared" si="6"/>
        <v>12.49425772277692</v>
      </c>
      <c r="F234" s="46">
        <f t="shared" si="7"/>
        <v>18062.498461769334</v>
      </c>
      <c r="G234" s="85">
        <v>1.1620553359683794</v>
      </c>
    </row>
    <row r="235" spans="1:7" x14ac:dyDescent="0.2">
      <c r="A235" t="s">
        <v>756</v>
      </c>
      <c r="B235" s="45">
        <v>2787.28</v>
      </c>
      <c r="C235" s="45">
        <v>186.67400000000001</v>
      </c>
      <c r="D235" s="47">
        <v>39585853.859999999</v>
      </c>
      <c r="E235" s="45">
        <f t="shared" si="6"/>
        <v>14.931270557228109</v>
      </c>
      <c r="F235" s="46">
        <f t="shared" si="7"/>
        <v>14202.324079389224</v>
      </c>
      <c r="G235" s="85">
        <v>5.1365327380952381</v>
      </c>
    </row>
    <row r="236" spans="1:7" x14ac:dyDescent="0.2">
      <c r="A236" t="s">
        <v>863</v>
      </c>
      <c r="B236" s="45">
        <v>8.3000000000000007</v>
      </c>
      <c r="C236" s="45">
        <v>1.7250000000000001</v>
      </c>
      <c r="D236" s="47">
        <v>393526.73000000004</v>
      </c>
      <c r="E236" s="45">
        <f t="shared" si="6"/>
        <v>4.8115942028985508</v>
      </c>
      <c r="F236" s="46">
        <f t="shared" si="7"/>
        <v>47412.859036144582</v>
      </c>
    </row>
    <row r="237" spans="1:7" x14ac:dyDescent="0.2">
      <c r="A237" t="s">
        <v>757</v>
      </c>
      <c r="B237" s="45">
        <v>4400.16</v>
      </c>
      <c r="C237" s="45">
        <v>297.12400000000002</v>
      </c>
      <c r="D237" s="47">
        <v>64835503.429999985</v>
      </c>
      <c r="E237" s="45">
        <f t="shared" si="6"/>
        <v>14.80917058197924</v>
      </c>
      <c r="F237" s="46">
        <f t="shared" si="7"/>
        <v>14734.805877513541</v>
      </c>
      <c r="G237" s="85">
        <v>5.1972998578872573</v>
      </c>
    </row>
    <row r="238" spans="1:7" x14ac:dyDescent="0.2">
      <c r="A238" t="s">
        <v>758</v>
      </c>
      <c r="B238" s="45">
        <v>9545.2099999999991</v>
      </c>
      <c r="C238" s="45">
        <v>586.47900000000004</v>
      </c>
      <c r="D238" s="47">
        <v>151490151.95000002</v>
      </c>
      <c r="E238" s="45">
        <f t="shared" si="6"/>
        <v>16.275450612894918</v>
      </c>
      <c r="F238" s="46">
        <f t="shared" si="7"/>
        <v>15870.803465822128</v>
      </c>
      <c r="G238" s="85">
        <v>2.5970627208480566</v>
      </c>
    </row>
    <row r="239" spans="1:7" x14ac:dyDescent="0.2">
      <c r="A239" t="s">
        <v>864</v>
      </c>
      <c r="B239" s="45">
        <v>82.72</v>
      </c>
      <c r="C239" s="45">
        <v>5.6029999999999998</v>
      </c>
      <c r="D239" s="47">
        <v>1487009.2300000007</v>
      </c>
      <c r="E239" s="45">
        <f t="shared" si="6"/>
        <v>14.763519543101911</v>
      </c>
      <c r="F239" s="46">
        <f t="shared" si="7"/>
        <v>17976.417190522254</v>
      </c>
      <c r="G239" s="85">
        <v>3.8101265822784809</v>
      </c>
    </row>
    <row r="240" spans="1:7" x14ac:dyDescent="0.2">
      <c r="A240" t="s">
        <v>759</v>
      </c>
      <c r="B240" s="45">
        <v>52.89</v>
      </c>
      <c r="C240" s="45">
        <v>12</v>
      </c>
      <c r="D240" s="47">
        <v>2838391.4999999995</v>
      </c>
      <c r="E240" s="45">
        <f t="shared" si="6"/>
        <v>4.4074999999999998</v>
      </c>
      <c r="F240" s="46">
        <f t="shared" si="7"/>
        <v>53665.938740782745</v>
      </c>
      <c r="G240" s="85">
        <v>3.3958333333333335</v>
      </c>
    </row>
    <row r="241" spans="1:7" x14ac:dyDescent="0.2">
      <c r="A241" t="s">
        <v>760</v>
      </c>
      <c r="B241" s="45">
        <v>9782.9500000000007</v>
      </c>
      <c r="C241" s="45">
        <v>606.78599999999994</v>
      </c>
      <c r="D241" s="47">
        <v>151191745.55999997</v>
      </c>
      <c r="E241" s="45">
        <f t="shared" si="6"/>
        <v>16.122570395493636</v>
      </c>
      <c r="F241" s="46">
        <f t="shared" si="7"/>
        <v>15454.61701838402</v>
      </c>
      <c r="G241" s="85">
        <v>2.5189333333333335</v>
      </c>
    </row>
    <row r="242" spans="1:7" x14ac:dyDescent="0.2">
      <c r="A242" t="s">
        <v>761</v>
      </c>
      <c r="B242" s="45">
        <v>7012.63</v>
      </c>
      <c r="C242" s="45">
        <v>445.20400000000001</v>
      </c>
      <c r="D242" s="47">
        <v>101543744.83999997</v>
      </c>
      <c r="E242" s="45">
        <f t="shared" si="6"/>
        <v>15.751498189593985</v>
      </c>
      <c r="F242" s="46">
        <f t="shared" si="7"/>
        <v>14480.122983816338</v>
      </c>
      <c r="G242" s="85">
        <v>1.1093867711315353</v>
      </c>
    </row>
    <row r="243" spans="1:7" x14ac:dyDescent="0.2">
      <c r="A243" t="s">
        <v>762</v>
      </c>
      <c r="B243" s="45">
        <v>518.21</v>
      </c>
      <c r="C243" s="45">
        <v>31.279999999999998</v>
      </c>
      <c r="D243" s="47">
        <v>8286093.0700000003</v>
      </c>
      <c r="E243" s="45">
        <f t="shared" si="6"/>
        <v>16.566815856777495</v>
      </c>
      <c r="F243" s="46">
        <f t="shared" si="7"/>
        <v>15989.836301885336</v>
      </c>
      <c r="G243" s="85">
        <v>7.5615384615384613</v>
      </c>
    </row>
    <row r="244" spans="1:7" x14ac:dyDescent="0.2">
      <c r="A244" t="s">
        <v>865</v>
      </c>
      <c r="B244" s="45">
        <v>188</v>
      </c>
      <c r="C244" s="45">
        <v>11</v>
      </c>
      <c r="D244" s="47">
        <v>3100176.57</v>
      </c>
      <c r="E244" s="45">
        <f t="shared" si="6"/>
        <v>17.09090909090909</v>
      </c>
      <c r="F244" s="46">
        <f t="shared" si="7"/>
        <v>16490.300904255317</v>
      </c>
      <c r="G244" s="85">
        <v>4.8344370860927155</v>
      </c>
    </row>
    <row r="245" spans="1:7" x14ac:dyDescent="0.2">
      <c r="A245" t="s">
        <v>763</v>
      </c>
      <c r="B245" s="45">
        <v>559.34</v>
      </c>
      <c r="C245" s="45">
        <v>40.003999999999984</v>
      </c>
      <c r="D245" s="47">
        <v>10059690.15</v>
      </c>
      <c r="E245" s="45">
        <f t="shared" si="6"/>
        <v>13.982101789821025</v>
      </c>
      <c r="F245" s="46">
        <f t="shared" si="7"/>
        <v>17984.928934100903</v>
      </c>
      <c r="G245" s="85">
        <v>1.5207547169811322</v>
      </c>
    </row>
    <row r="246" spans="1:7" x14ac:dyDescent="0.2">
      <c r="A246" t="s">
        <v>764</v>
      </c>
      <c r="B246" s="45">
        <v>9647.3700000000008</v>
      </c>
      <c r="C246" s="45">
        <v>682.43199999999979</v>
      </c>
      <c r="D246" s="47">
        <v>146720048.44999999</v>
      </c>
      <c r="E246" s="45">
        <f t="shared" si="6"/>
        <v>14.136749155959867</v>
      </c>
      <c r="F246" s="46">
        <f t="shared" si="7"/>
        <v>15208.294949815336</v>
      </c>
      <c r="G246" s="85">
        <v>4.0324499729583563</v>
      </c>
    </row>
    <row r="247" spans="1:7" x14ac:dyDescent="0.2">
      <c r="A247" t="s">
        <v>765</v>
      </c>
      <c r="B247" s="45">
        <v>1296.75</v>
      </c>
      <c r="C247" s="45">
        <v>89.965000000000003</v>
      </c>
      <c r="D247" s="47">
        <v>20962927.199999996</v>
      </c>
      <c r="E247" s="45">
        <f t="shared" si="6"/>
        <v>14.413938753959872</v>
      </c>
      <c r="F247" s="46">
        <f t="shared" si="7"/>
        <v>16165.742972816653</v>
      </c>
      <c r="G247" s="85">
        <v>4.6355866355866358</v>
      </c>
    </row>
    <row r="248" spans="1:7" x14ac:dyDescent="0.2">
      <c r="A248" t="s">
        <v>866</v>
      </c>
      <c r="B248" s="45">
        <v>214.5</v>
      </c>
      <c r="C248" s="45">
        <v>12.367999999999999</v>
      </c>
      <c r="D248" s="47">
        <v>3134187.2499999991</v>
      </c>
      <c r="E248" s="45">
        <f t="shared" si="6"/>
        <v>17.34314359637775</v>
      </c>
      <c r="F248" s="46">
        <f t="shared" si="7"/>
        <v>14611.595571095566</v>
      </c>
      <c r="G248" s="85">
        <v>0.50515463917525771</v>
      </c>
    </row>
    <row r="249" spans="1:7" x14ac:dyDescent="0.2">
      <c r="A249" t="s">
        <v>766</v>
      </c>
      <c r="B249" s="45">
        <v>30052.59</v>
      </c>
      <c r="C249" s="45">
        <v>2282.1419999999998</v>
      </c>
      <c r="D249" s="47">
        <v>453367627.69999999</v>
      </c>
      <c r="E249" s="45">
        <f t="shared" si="6"/>
        <v>13.1685889835076</v>
      </c>
      <c r="F249" s="46">
        <f t="shared" si="7"/>
        <v>15085.808833781048</v>
      </c>
      <c r="G249" s="85">
        <v>1.5229357798165137</v>
      </c>
    </row>
    <row r="250" spans="1:7" x14ac:dyDescent="0.2">
      <c r="A250" t="s">
        <v>566</v>
      </c>
      <c r="B250" s="45">
        <v>487.9</v>
      </c>
      <c r="C250" s="45">
        <v>31.259</v>
      </c>
      <c r="D250" s="47">
        <v>6426867.6599999983</v>
      </c>
      <c r="E250" s="45">
        <f t="shared" si="6"/>
        <v>15.608304808215234</v>
      </c>
      <c r="F250" s="46">
        <f t="shared" si="7"/>
        <v>13172.510063537607</v>
      </c>
      <c r="G250" s="85">
        <v>8.271034459064829</v>
      </c>
    </row>
    <row r="251" spans="1:7" x14ac:dyDescent="0.2">
      <c r="A251" t="s">
        <v>767</v>
      </c>
      <c r="B251" s="45">
        <v>77.5</v>
      </c>
      <c r="C251" s="45">
        <v>9.1829999999999998</v>
      </c>
      <c r="D251" s="47">
        <v>2343919.66</v>
      </c>
      <c r="E251" s="45">
        <f t="shared" si="6"/>
        <v>8.4395077861265388</v>
      </c>
      <c r="F251" s="46">
        <f t="shared" si="7"/>
        <v>30244.124645161293</v>
      </c>
      <c r="G251" s="85">
        <v>3.0394736842105261</v>
      </c>
    </row>
    <row r="252" spans="1:7" x14ac:dyDescent="0.2">
      <c r="A252" t="s">
        <v>768</v>
      </c>
      <c r="B252" s="45">
        <v>150.91</v>
      </c>
      <c r="C252" s="45">
        <v>16.519999999999996</v>
      </c>
      <c r="D252" s="47">
        <v>3280386.0500000003</v>
      </c>
      <c r="E252" s="45">
        <f t="shared" si="6"/>
        <v>9.1349878934624709</v>
      </c>
      <c r="F252" s="46">
        <f t="shared" si="7"/>
        <v>21737.366973692933</v>
      </c>
      <c r="G252" s="85">
        <v>3.2153846153846155</v>
      </c>
    </row>
    <row r="253" spans="1:7" x14ac:dyDescent="0.2">
      <c r="A253" t="s">
        <v>769</v>
      </c>
      <c r="B253" s="45">
        <v>4576.55</v>
      </c>
      <c r="C253" s="45">
        <v>266.14900000000006</v>
      </c>
      <c r="D253" s="47">
        <v>68139338.030000001</v>
      </c>
      <c r="E253" s="45">
        <f t="shared" si="6"/>
        <v>17.195443154022744</v>
      </c>
      <c r="F253" s="46">
        <f t="shared" si="7"/>
        <v>14888.80008521703</v>
      </c>
      <c r="G253" s="85">
        <v>2.7488065469424869</v>
      </c>
    </row>
    <row r="254" spans="1:7" x14ac:dyDescent="0.2">
      <c r="A254" t="s">
        <v>867</v>
      </c>
      <c r="B254" s="45">
        <v>9.1</v>
      </c>
      <c r="C254" s="45">
        <v>2</v>
      </c>
      <c r="D254" s="47">
        <v>442053.87999999995</v>
      </c>
      <c r="E254" s="45">
        <f t="shared" si="6"/>
        <v>4.55</v>
      </c>
      <c r="F254" s="46">
        <f t="shared" si="7"/>
        <v>48577.349450549445</v>
      </c>
    </row>
    <row r="255" spans="1:7" x14ac:dyDescent="0.2">
      <c r="A255" t="s">
        <v>868</v>
      </c>
      <c r="B255" s="45">
        <v>19.100000000000001</v>
      </c>
      <c r="C255" s="45">
        <v>3</v>
      </c>
      <c r="D255" s="47">
        <v>650572.59</v>
      </c>
      <c r="E255" s="45">
        <f t="shared" si="6"/>
        <v>6.3666666666666671</v>
      </c>
      <c r="F255" s="46">
        <f t="shared" si="7"/>
        <v>34061.392146596852</v>
      </c>
    </row>
    <row r="256" spans="1:7" x14ac:dyDescent="0.2">
      <c r="A256" t="s">
        <v>869</v>
      </c>
      <c r="B256" s="45">
        <v>6.4</v>
      </c>
      <c r="C256" s="45">
        <v>1</v>
      </c>
      <c r="D256" s="47">
        <v>344614.72999999992</v>
      </c>
      <c r="E256" s="45">
        <f t="shared" si="6"/>
        <v>6.4</v>
      </c>
      <c r="F256" s="46">
        <f t="shared" si="7"/>
        <v>53846.051562499983</v>
      </c>
    </row>
    <row r="257" spans="1:7" x14ac:dyDescent="0.2">
      <c r="A257" t="s">
        <v>870</v>
      </c>
      <c r="B257" s="45">
        <v>3216.6</v>
      </c>
      <c r="C257" s="45">
        <v>189.81999999999996</v>
      </c>
      <c r="D257" s="47">
        <v>43180934.739999995</v>
      </c>
      <c r="E257" s="45">
        <f t="shared" ref="E257:E315" si="8">B257/C257</f>
        <v>16.945527341692131</v>
      </c>
      <c r="F257" s="46">
        <f t="shared" ref="F257:F315" si="9">D257/B257</f>
        <v>13424.40301560654</v>
      </c>
      <c r="G257" s="85">
        <v>3.2949663353638985</v>
      </c>
    </row>
    <row r="258" spans="1:7" x14ac:dyDescent="0.2">
      <c r="A258" t="s">
        <v>871</v>
      </c>
      <c r="B258" s="45">
        <v>47.3</v>
      </c>
      <c r="C258" s="45">
        <v>3.6670000000000003</v>
      </c>
      <c r="D258" s="47">
        <v>873226.19</v>
      </c>
      <c r="E258" s="45">
        <f t="shared" si="8"/>
        <v>12.89882737932915</v>
      </c>
      <c r="F258" s="46">
        <f t="shared" si="9"/>
        <v>18461.441649048626</v>
      </c>
    </row>
    <row r="259" spans="1:7" x14ac:dyDescent="0.2">
      <c r="A259" t="s">
        <v>770</v>
      </c>
      <c r="B259" s="45">
        <v>906.44</v>
      </c>
      <c r="C259" s="45">
        <v>51.763000000000005</v>
      </c>
      <c r="D259" s="47">
        <v>14356737.320000004</v>
      </c>
      <c r="E259" s="45">
        <f t="shared" si="8"/>
        <v>17.511349805845875</v>
      </c>
      <c r="F259" s="46">
        <f t="shared" si="9"/>
        <v>15838.596399099779</v>
      </c>
      <c r="G259" s="85">
        <v>5.6709451575262539</v>
      </c>
    </row>
    <row r="260" spans="1:7" x14ac:dyDescent="0.2">
      <c r="A260" t="s">
        <v>771</v>
      </c>
      <c r="B260" s="45">
        <v>1864.83</v>
      </c>
      <c r="C260" s="45">
        <v>121.4</v>
      </c>
      <c r="D260" s="47">
        <v>30581059.619999997</v>
      </c>
      <c r="E260" s="45">
        <f t="shared" si="8"/>
        <v>15.361037891268532</v>
      </c>
      <c r="F260" s="46">
        <f t="shared" si="9"/>
        <v>16398.845803638938</v>
      </c>
      <c r="G260" s="85">
        <v>2.3417443773998903</v>
      </c>
    </row>
    <row r="261" spans="1:7" x14ac:dyDescent="0.2">
      <c r="A261" t="s">
        <v>567</v>
      </c>
      <c r="B261" s="45">
        <v>330.2</v>
      </c>
      <c r="C261" s="45">
        <v>29.42</v>
      </c>
      <c r="D261" s="47">
        <v>6042349.9200000009</v>
      </c>
      <c r="E261" s="45">
        <f t="shared" si="8"/>
        <v>11.223657375934737</v>
      </c>
      <c r="F261" s="46">
        <f t="shared" si="9"/>
        <v>18299.060932768021</v>
      </c>
      <c r="G261" s="85">
        <v>11.706744868035191</v>
      </c>
    </row>
    <row r="262" spans="1:7" x14ac:dyDescent="0.2">
      <c r="A262" t="s">
        <v>872</v>
      </c>
      <c r="B262" s="45">
        <v>187.88</v>
      </c>
      <c r="C262" s="45">
        <v>13.440000000000001</v>
      </c>
      <c r="D262" s="47">
        <v>4195238.76</v>
      </c>
      <c r="E262" s="45">
        <f t="shared" si="8"/>
        <v>13.979166666666664</v>
      </c>
      <c r="F262" s="46">
        <f t="shared" si="9"/>
        <v>22329.352565467318</v>
      </c>
      <c r="G262" s="85">
        <v>17.562189054726367</v>
      </c>
    </row>
    <row r="263" spans="1:7" x14ac:dyDescent="0.2">
      <c r="A263" t="s">
        <v>873</v>
      </c>
      <c r="B263" s="45">
        <v>378.38</v>
      </c>
      <c r="C263" s="45">
        <v>22.8</v>
      </c>
      <c r="D263" s="47">
        <v>5846297.7400000002</v>
      </c>
      <c r="E263" s="45">
        <f t="shared" si="8"/>
        <v>16.595614035087717</v>
      </c>
      <c r="F263" s="46">
        <f t="shared" si="9"/>
        <v>15450.863523442044</v>
      </c>
      <c r="G263" s="85">
        <v>16.5</v>
      </c>
    </row>
    <row r="264" spans="1:7" x14ac:dyDescent="0.2">
      <c r="A264" t="s">
        <v>874</v>
      </c>
      <c r="B264" s="45">
        <v>78.900000000000006</v>
      </c>
      <c r="C264" s="45">
        <v>5.1939999999999991</v>
      </c>
      <c r="D264" s="47">
        <v>1261569.75</v>
      </c>
      <c r="E264" s="45">
        <f t="shared" si="8"/>
        <v>15.190604543704278</v>
      </c>
      <c r="F264" s="46">
        <f t="shared" si="9"/>
        <v>15989.477186311786</v>
      </c>
    </row>
    <row r="265" spans="1:7" x14ac:dyDescent="0.2">
      <c r="A265" t="s">
        <v>772</v>
      </c>
      <c r="B265" s="45">
        <v>9641.32</v>
      </c>
      <c r="C265" s="45">
        <v>597.101</v>
      </c>
      <c r="D265" s="47">
        <v>134710950.50000003</v>
      </c>
      <c r="E265" s="45">
        <f t="shared" si="8"/>
        <v>16.146883023140138</v>
      </c>
      <c r="F265" s="46">
        <f t="shared" si="9"/>
        <v>13972.251776727671</v>
      </c>
      <c r="G265" s="85">
        <v>3.1909011754462342</v>
      </c>
    </row>
    <row r="266" spans="1:7" x14ac:dyDescent="0.2">
      <c r="A266" t="s">
        <v>773</v>
      </c>
      <c r="B266" s="45">
        <v>6694.32</v>
      </c>
      <c r="C266" s="45">
        <v>425.81700000000001</v>
      </c>
      <c r="D266" s="47">
        <v>99511889.419999957</v>
      </c>
      <c r="E266" s="45">
        <f t="shared" si="8"/>
        <v>15.721119635899928</v>
      </c>
      <c r="F266" s="46">
        <f t="shared" si="9"/>
        <v>14865.122883280148</v>
      </c>
      <c r="G266" s="85">
        <v>5.4529064345663665</v>
      </c>
    </row>
    <row r="267" spans="1:7" x14ac:dyDescent="0.2">
      <c r="A267" t="s">
        <v>875</v>
      </c>
      <c r="B267" s="45">
        <v>81.239999999999995</v>
      </c>
      <c r="C267" s="45">
        <v>9</v>
      </c>
      <c r="D267" s="47">
        <v>2811588.91</v>
      </c>
      <c r="E267" s="45">
        <f t="shared" si="8"/>
        <v>9.0266666666666655</v>
      </c>
      <c r="F267" s="46">
        <f t="shared" si="9"/>
        <v>34608.430699162978</v>
      </c>
      <c r="G267" s="85">
        <v>4.5952380952380949</v>
      </c>
    </row>
    <row r="268" spans="1:7" x14ac:dyDescent="0.2">
      <c r="A268" t="s">
        <v>774</v>
      </c>
      <c r="B268" s="45">
        <v>28233.18</v>
      </c>
      <c r="C268" s="45">
        <v>2043.6539999999995</v>
      </c>
      <c r="D268" s="47">
        <v>463882512.24000001</v>
      </c>
      <c r="E268" s="45">
        <f t="shared" si="8"/>
        <v>13.815048927068871</v>
      </c>
      <c r="F268" s="46">
        <f t="shared" si="9"/>
        <v>16430.402534889799</v>
      </c>
      <c r="G268" s="85">
        <v>7.6369357244189011</v>
      </c>
    </row>
    <row r="269" spans="1:7" x14ac:dyDescent="0.2">
      <c r="A269" t="s">
        <v>775</v>
      </c>
      <c r="B269" s="45">
        <v>172.56</v>
      </c>
      <c r="C269" s="45">
        <v>16.167000000000002</v>
      </c>
      <c r="D269" s="47">
        <v>4847303.46</v>
      </c>
      <c r="E269" s="45">
        <f t="shared" si="8"/>
        <v>10.673594358879198</v>
      </c>
      <c r="F269" s="46">
        <f t="shared" si="9"/>
        <v>28090.539290681503</v>
      </c>
      <c r="G269" s="85">
        <v>15.112994350282486</v>
      </c>
    </row>
    <row r="270" spans="1:7" x14ac:dyDescent="0.2">
      <c r="A270" t="s">
        <v>776</v>
      </c>
      <c r="B270" s="45">
        <v>8642.0300000000007</v>
      </c>
      <c r="C270" s="45">
        <v>481.09699999999998</v>
      </c>
      <c r="D270" s="47">
        <v>121571498.8</v>
      </c>
      <c r="E270" s="45">
        <f t="shared" si="8"/>
        <v>17.96317582524938</v>
      </c>
      <c r="F270" s="46">
        <f t="shared" si="9"/>
        <v>14067.470119867668</v>
      </c>
      <c r="G270" s="85">
        <v>1.7836754524474676</v>
      </c>
    </row>
    <row r="271" spans="1:7" x14ac:dyDescent="0.2">
      <c r="A271" t="s">
        <v>777</v>
      </c>
      <c r="B271" s="45">
        <v>196.13</v>
      </c>
      <c r="C271" s="45">
        <v>18.170000000000002</v>
      </c>
      <c r="D271" s="47">
        <v>3876380.1199999992</v>
      </c>
      <c r="E271" s="45">
        <f t="shared" si="8"/>
        <v>10.794166208035222</v>
      </c>
      <c r="F271" s="46">
        <f t="shared" si="9"/>
        <v>19764.340590424716</v>
      </c>
      <c r="G271" s="85">
        <v>0.86772486772486768</v>
      </c>
    </row>
    <row r="272" spans="1:7" x14ac:dyDescent="0.2">
      <c r="A272" t="s">
        <v>778</v>
      </c>
      <c r="B272" s="45">
        <v>1271</v>
      </c>
      <c r="C272" s="45">
        <v>73.182999999999993</v>
      </c>
      <c r="D272" s="47">
        <v>17712717.550000001</v>
      </c>
      <c r="E272" s="45">
        <f t="shared" si="8"/>
        <v>17.367421395679326</v>
      </c>
      <c r="F272" s="46">
        <f t="shared" si="9"/>
        <v>13936.048426435878</v>
      </c>
      <c r="G272" s="85">
        <v>2.4338051623646959</v>
      </c>
    </row>
    <row r="273" spans="1:7" x14ac:dyDescent="0.2">
      <c r="A273" t="s">
        <v>779</v>
      </c>
      <c r="B273" s="45">
        <v>189.96</v>
      </c>
      <c r="C273" s="45">
        <v>17.8</v>
      </c>
      <c r="D273" s="47">
        <v>3772261.0199999996</v>
      </c>
      <c r="E273" s="45">
        <f t="shared" si="8"/>
        <v>10.671910112359551</v>
      </c>
      <c r="F273" s="46">
        <f t="shared" si="9"/>
        <v>19858.186039166136</v>
      </c>
      <c r="G273" s="85">
        <v>2.7151162790697674</v>
      </c>
    </row>
    <row r="274" spans="1:7" x14ac:dyDescent="0.2">
      <c r="A274" t="s">
        <v>780</v>
      </c>
      <c r="B274" s="45">
        <v>805.34</v>
      </c>
      <c r="C274" s="45">
        <v>46.000000000000007</v>
      </c>
      <c r="D274" s="47">
        <v>11141187.529999997</v>
      </c>
      <c r="E274" s="45">
        <f t="shared" si="8"/>
        <v>17.507391304347824</v>
      </c>
      <c r="F274" s="46">
        <f t="shared" si="9"/>
        <v>13834.141517868225</v>
      </c>
      <c r="G274" s="85">
        <v>0.80856423173803527</v>
      </c>
    </row>
    <row r="275" spans="1:7" x14ac:dyDescent="0.2">
      <c r="A275" t="s">
        <v>781</v>
      </c>
      <c r="B275" s="45">
        <v>1117.78</v>
      </c>
      <c r="C275" s="45">
        <v>73.034999999999997</v>
      </c>
      <c r="D275" s="47">
        <v>16073802.4</v>
      </c>
      <c r="E275" s="45">
        <f t="shared" si="8"/>
        <v>15.304716916546861</v>
      </c>
      <c r="F275" s="46">
        <f t="shared" si="9"/>
        <v>14380.112723433949</v>
      </c>
      <c r="G275" s="85">
        <v>4.2269705603038936</v>
      </c>
    </row>
    <row r="276" spans="1:7" x14ac:dyDescent="0.2">
      <c r="A276" t="s">
        <v>782</v>
      </c>
      <c r="B276" s="45">
        <v>4181.05</v>
      </c>
      <c r="C276" s="45">
        <v>226.15000000000003</v>
      </c>
      <c r="D276" s="47">
        <v>61304388.420000002</v>
      </c>
      <c r="E276" s="45">
        <f t="shared" si="8"/>
        <v>18.487950475348217</v>
      </c>
      <c r="F276" s="46">
        <f t="shared" si="9"/>
        <v>14662.438483156146</v>
      </c>
      <c r="G276" s="85">
        <v>4.4607294696800182</v>
      </c>
    </row>
    <row r="277" spans="1:7" x14ac:dyDescent="0.2">
      <c r="A277" t="s">
        <v>783</v>
      </c>
      <c r="B277" s="45">
        <v>212.18</v>
      </c>
      <c r="C277" s="45">
        <v>19.499999999999996</v>
      </c>
      <c r="D277" s="47">
        <v>3961064.5500000003</v>
      </c>
      <c r="E277" s="45">
        <f t="shared" si="8"/>
        <v>10.881025641025643</v>
      </c>
      <c r="F277" s="46">
        <f t="shared" si="9"/>
        <v>18668.416203223678</v>
      </c>
      <c r="G277" s="85">
        <v>2.7326732673267329</v>
      </c>
    </row>
    <row r="278" spans="1:7" x14ac:dyDescent="0.2">
      <c r="A278" t="s">
        <v>784</v>
      </c>
      <c r="B278" s="45">
        <v>679.28</v>
      </c>
      <c r="C278" s="45">
        <v>36.800000000000004</v>
      </c>
      <c r="D278" s="47">
        <v>9316013.379999999</v>
      </c>
      <c r="E278" s="45">
        <f t="shared" si="8"/>
        <v>18.458695652173912</v>
      </c>
      <c r="F278" s="46">
        <f t="shared" si="9"/>
        <v>13714.540955128959</v>
      </c>
      <c r="G278" s="85">
        <v>1.5679758308157099</v>
      </c>
    </row>
    <row r="279" spans="1:7" x14ac:dyDescent="0.2">
      <c r="A279" t="s">
        <v>785</v>
      </c>
      <c r="B279" s="45">
        <v>232.41</v>
      </c>
      <c r="C279" s="45">
        <v>17</v>
      </c>
      <c r="D279" s="47">
        <v>3728078.51</v>
      </c>
      <c r="E279" s="45">
        <f t="shared" si="8"/>
        <v>13.671176470588236</v>
      </c>
      <c r="F279" s="46">
        <f t="shared" si="9"/>
        <v>16040.955681769286</v>
      </c>
    </row>
    <row r="280" spans="1:7" x14ac:dyDescent="0.2">
      <c r="A280" t="s">
        <v>786</v>
      </c>
      <c r="B280" s="45">
        <v>2826.28</v>
      </c>
      <c r="C280" s="45">
        <v>181.23600000000002</v>
      </c>
      <c r="D280" s="47">
        <v>49476200.760000005</v>
      </c>
      <c r="E280" s="45">
        <f t="shared" si="8"/>
        <v>15.594473504160321</v>
      </c>
      <c r="F280" s="46">
        <f t="shared" si="9"/>
        <v>17505.767567261559</v>
      </c>
      <c r="G280" s="85">
        <v>5.7237354085603114</v>
      </c>
    </row>
    <row r="281" spans="1:7" x14ac:dyDescent="0.2">
      <c r="A281" t="s">
        <v>787</v>
      </c>
      <c r="B281" s="45">
        <v>6777.62</v>
      </c>
      <c r="C281" s="45">
        <v>410.31100000000004</v>
      </c>
      <c r="D281" s="47">
        <v>89149773.090000004</v>
      </c>
      <c r="E281" s="45">
        <f t="shared" si="8"/>
        <v>16.518250790254221</v>
      </c>
      <c r="F281" s="46">
        <f t="shared" si="9"/>
        <v>13153.551407426206</v>
      </c>
      <c r="G281" s="85">
        <v>4.7866709183673466</v>
      </c>
    </row>
    <row r="282" spans="1:7" x14ac:dyDescent="0.2">
      <c r="A282" t="s">
        <v>876</v>
      </c>
      <c r="B282" s="45">
        <v>621.30999999999995</v>
      </c>
      <c r="C282" s="45">
        <v>37.327000000000005</v>
      </c>
      <c r="D282" s="47">
        <v>9257822.0600000024</v>
      </c>
      <c r="E282" s="45">
        <f t="shared" si="8"/>
        <v>16.645055857690139</v>
      </c>
      <c r="F282" s="46">
        <f t="shared" si="9"/>
        <v>14900.487775828497</v>
      </c>
      <c r="G282" s="85">
        <v>2.5298372513562386</v>
      </c>
    </row>
    <row r="283" spans="1:7" x14ac:dyDescent="0.2">
      <c r="A283" t="s">
        <v>788</v>
      </c>
      <c r="B283" s="45">
        <v>5664.86</v>
      </c>
      <c r="C283" s="45">
        <v>344.71899999999994</v>
      </c>
      <c r="D283" s="47">
        <v>75276668.680000052</v>
      </c>
      <c r="E283" s="45">
        <f t="shared" si="8"/>
        <v>16.433268836356572</v>
      </c>
      <c r="F283" s="46">
        <f t="shared" si="9"/>
        <v>13288.354642480143</v>
      </c>
      <c r="G283" s="85">
        <v>3.303455923119571</v>
      </c>
    </row>
    <row r="284" spans="1:7" x14ac:dyDescent="0.2">
      <c r="A284" t="s">
        <v>877</v>
      </c>
      <c r="B284" s="45">
        <v>930.82</v>
      </c>
      <c r="C284" s="45">
        <v>43.875</v>
      </c>
      <c r="D284" s="47">
        <v>12819684.879999999</v>
      </c>
      <c r="E284" s="45">
        <f t="shared" si="8"/>
        <v>21.215270655270658</v>
      </c>
      <c r="F284" s="46">
        <f t="shared" si="9"/>
        <v>13772.463935025029</v>
      </c>
      <c r="G284" s="85">
        <v>1.0859140859140859</v>
      </c>
    </row>
    <row r="285" spans="1:7" x14ac:dyDescent="0.2">
      <c r="A285" t="s">
        <v>789</v>
      </c>
      <c r="B285" s="45">
        <v>22830.5</v>
      </c>
      <c r="C285" s="45">
        <v>1591.2149999999999</v>
      </c>
      <c r="D285" s="47">
        <v>325988265.11000013</v>
      </c>
      <c r="E285" s="45">
        <f t="shared" si="8"/>
        <v>14.347841115122721</v>
      </c>
      <c r="F285" s="46">
        <f t="shared" si="9"/>
        <v>14278.630126804062</v>
      </c>
      <c r="G285" s="85">
        <v>5.5009553270857978</v>
      </c>
    </row>
    <row r="286" spans="1:7" x14ac:dyDescent="0.2">
      <c r="A286" t="s">
        <v>790</v>
      </c>
      <c r="B286" s="45">
        <v>1521.95</v>
      </c>
      <c r="C286" s="45">
        <v>101.07100000000004</v>
      </c>
      <c r="D286" s="47">
        <v>23344791.449999999</v>
      </c>
      <c r="E286" s="45">
        <f t="shared" si="8"/>
        <v>15.058226395306264</v>
      </c>
      <c r="F286" s="46">
        <f t="shared" si="9"/>
        <v>15338.737442097308</v>
      </c>
      <c r="G286" s="85">
        <v>2.0728476821192054</v>
      </c>
    </row>
    <row r="287" spans="1:7" x14ac:dyDescent="0.2">
      <c r="A287" t="s">
        <v>568</v>
      </c>
      <c r="B287" s="45">
        <v>129.4</v>
      </c>
      <c r="C287" s="45">
        <v>9.9499999999999993</v>
      </c>
      <c r="D287" s="47">
        <v>1493289.1400000001</v>
      </c>
      <c r="E287" s="45">
        <f t="shared" si="8"/>
        <v>13.005025125628142</v>
      </c>
      <c r="F287" s="46">
        <f t="shared" si="9"/>
        <v>11540.101545595055</v>
      </c>
      <c r="G287" s="85">
        <v>16.574999999999999</v>
      </c>
    </row>
    <row r="288" spans="1:7" x14ac:dyDescent="0.2">
      <c r="A288" t="s">
        <v>791</v>
      </c>
      <c r="B288" s="45">
        <v>505.81</v>
      </c>
      <c r="C288" s="45">
        <v>28.717000000000006</v>
      </c>
      <c r="D288" s="47">
        <v>7614298.1000000006</v>
      </c>
      <c r="E288" s="45">
        <f t="shared" si="8"/>
        <v>17.61360866385764</v>
      </c>
      <c r="F288" s="46">
        <f t="shared" si="9"/>
        <v>15053.672525256521</v>
      </c>
      <c r="G288" s="85">
        <v>1.4715789473684211</v>
      </c>
    </row>
    <row r="289" spans="1:7" x14ac:dyDescent="0.2">
      <c r="A289" t="s">
        <v>792</v>
      </c>
      <c r="B289" s="45">
        <v>2392.91</v>
      </c>
      <c r="C289" s="45">
        <v>157.75499999999997</v>
      </c>
      <c r="D289" s="47">
        <v>37223096.550000004</v>
      </c>
      <c r="E289" s="45">
        <f t="shared" si="8"/>
        <v>15.168520807581379</v>
      </c>
      <c r="F289" s="46">
        <f t="shared" si="9"/>
        <v>15555.577330530612</v>
      </c>
      <c r="G289" s="85">
        <v>3.0848329048843186</v>
      </c>
    </row>
    <row r="290" spans="1:7" x14ac:dyDescent="0.2">
      <c r="A290" t="s">
        <v>793</v>
      </c>
      <c r="B290" s="45">
        <v>278.85000000000002</v>
      </c>
      <c r="C290" s="45">
        <v>19.100000000000005</v>
      </c>
      <c r="D290" s="47">
        <v>4669473.8499999996</v>
      </c>
      <c r="E290" s="45">
        <f t="shared" si="8"/>
        <v>14.599476439790573</v>
      </c>
      <c r="F290" s="46">
        <f t="shared" si="9"/>
        <v>16745.468352160657</v>
      </c>
      <c r="G290" s="85">
        <v>1.2265625</v>
      </c>
    </row>
    <row r="291" spans="1:7" x14ac:dyDescent="0.2">
      <c r="A291" t="s">
        <v>878</v>
      </c>
      <c r="B291" s="45">
        <v>5680.84</v>
      </c>
      <c r="C291" s="45">
        <v>364.2820000000001</v>
      </c>
      <c r="D291" s="47">
        <v>80438898.040000007</v>
      </c>
      <c r="E291" s="45">
        <f t="shared" si="8"/>
        <v>15.594621749084498</v>
      </c>
      <c r="F291" s="46">
        <f t="shared" si="9"/>
        <v>14159.683786200632</v>
      </c>
      <c r="G291" s="85">
        <v>5.6924480116745713</v>
      </c>
    </row>
    <row r="292" spans="1:7" x14ac:dyDescent="0.2">
      <c r="A292" t="s">
        <v>794</v>
      </c>
      <c r="B292" s="45">
        <v>3347.65</v>
      </c>
      <c r="C292" s="45">
        <v>223.95</v>
      </c>
      <c r="D292" s="47">
        <v>51763514.13000001</v>
      </c>
      <c r="E292" s="45">
        <f t="shared" si="8"/>
        <v>14.948202723822282</v>
      </c>
      <c r="F292" s="46">
        <f t="shared" si="9"/>
        <v>15462.642190790557</v>
      </c>
      <c r="G292" s="85">
        <v>9.221129441624365</v>
      </c>
    </row>
    <row r="293" spans="1:7" x14ac:dyDescent="0.2">
      <c r="A293" t="s">
        <v>795</v>
      </c>
      <c r="B293" s="45">
        <v>918.28</v>
      </c>
      <c r="C293" s="45">
        <v>65.599999999999994</v>
      </c>
      <c r="D293" s="47">
        <v>13773585.819999997</v>
      </c>
      <c r="E293" s="45">
        <f t="shared" si="8"/>
        <v>13.998170731707319</v>
      </c>
      <c r="F293" s="46">
        <f t="shared" si="9"/>
        <v>14999.331162608352</v>
      </c>
      <c r="G293" s="85">
        <v>3.6313416009019166</v>
      </c>
    </row>
    <row r="294" spans="1:7" x14ac:dyDescent="0.2">
      <c r="A294" t="s">
        <v>796</v>
      </c>
      <c r="B294" s="45">
        <v>3094.45</v>
      </c>
      <c r="C294" s="45">
        <v>205.44899999999998</v>
      </c>
      <c r="D294" s="47">
        <v>43823011.879999988</v>
      </c>
      <c r="E294" s="45">
        <f t="shared" si="8"/>
        <v>15.061888838592546</v>
      </c>
      <c r="F294" s="46">
        <f t="shared" si="9"/>
        <v>14161.809652765432</v>
      </c>
      <c r="G294" s="85">
        <v>2.9711118575747397</v>
      </c>
    </row>
    <row r="295" spans="1:7" x14ac:dyDescent="0.2">
      <c r="A295" t="s">
        <v>797</v>
      </c>
      <c r="B295" s="45">
        <v>53.1</v>
      </c>
      <c r="C295" s="45">
        <v>10</v>
      </c>
      <c r="D295" s="47">
        <v>2346914.3299999996</v>
      </c>
      <c r="E295" s="45">
        <f t="shared" si="8"/>
        <v>5.3100000000000005</v>
      </c>
      <c r="F295" s="46">
        <f t="shared" si="9"/>
        <v>44198.009981167597</v>
      </c>
      <c r="G295" s="85">
        <v>2.4193548387096775</v>
      </c>
    </row>
    <row r="296" spans="1:7" x14ac:dyDescent="0.2">
      <c r="A296" t="s">
        <v>798</v>
      </c>
      <c r="B296" s="45">
        <v>277.89999999999998</v>
      </c>
      <c r="C296" s="45">
        <v>21</v>
      </c>
      <c r="D296" s="47">
        <v>4916884.26</v>
      </c>
      <c r="E296" s="45">
        <f t="shared" si="8"/>
        <v>13.233333333333333</v>
      </c>
      <c r="F296" s="46">
        <f t="shared" si="9"/>
        <v>17692.998416696653</v>
      </c>
      <c r="G296" s="85">
        <v>1.2769784172661871</v>
      </c>
    </row>
    <row r="297" spans="1:7" x14ac:dyDescent="0.2">
      <c r="A297" t="s">
        <v>879</v>
      </c>
      <c r="B297" s="45">
        <v>432.2</v>
      </c>
      <c r="C297" s="45">
        <v>34</v>
      </c>
      <c r="D297" s="47">
        <v>10026335.01</v>
      </c>
      <c r="E297" s="45">
        <f t="shared" si="8"/>
        <v>12.711764705882352</v>
      </c>
      <c r="F297" s="46">
        <f t="shared" si="9"/>
        <v>23198.368833873206</v>
      </c>
      <c r="G297" s="85">
        <v>6.6958250497017895</v>
      </c>
    </row>
    <row r="298" spans="1:7" x14ac:dyDescent="0.2">
      <c r="A298" t="s">
        <v>799</v>
      </c>
      <c r="B298" s="45">
        <v>7661.47</v>
      </c>
      <c r="C298" s="45">
        <v>524.99700000000007</v>
      </c>
      <c r="D298" s="47">
        <v>110587126.76999998</v>
      </c>
      <c r="E298" s="45">
        <f t="shared" si="8"/>
        <v>14.593359581102368</v>
      </c>
      <c r="F298" s="46">
        <f t="shared" si="9"/>
        <v>14434.191711251233</v>
      </c>
      <c r="G298" s="85">
        <v>3.5190932397787074</v>
      </c>
    </row>
    <row r="299" spans="1:7" x14ac:dyDescent="0.2">
      <c r="A299" t="s">
        <v>880</v>
      </c>
      <c r="B299" s="45">
        <v>3645.08</v>
      </c>
      <c r="C299" s="45">
        <v>244.04300000000003</v>
      </c>
      <c r="D299" s="47">
        <v>49935620.489999987</v>
      </c>
      <c r="E299" s="45">
        <f t="shared" si="8"/>
        <v>14.936220256266312</v>
      </c>
      <c r="F299" s="46">
        <f t="shared" si="9"/>
        <v>13699.458033842875</v>
      </c>
      <c r="G299" s="85">
        <v>8.5247634947134117</v>
      </c>
    </row>
    <row r="300" spans="1:7" x14ac:dyDescent="0.2">
      <c r="A300" t="s">
        <v>800</v>
      </c>
      <c r="B300" s="45">
        <v>5296.52</v>
      </c>
      <c r="C300" s="45">
        <v>306.15500000000003</v>
      </c>
      <c r="D300" s="47">
        <v>70851419.280000001</v>
      </c>
      <c r="E300" s="45">
        <f t="shared" si="8"/>
        <v>17.3001257532949</v>
      </c>
      <c r="F300" s="46">
        <f t="shared" si="9"/>
        <v>13376.97568969814</v>
      </c>
      <c r="G300" s="85">
        <v>2.9053152981520292</v>
      </c>
    </row>
    <row r="301" spans="1:7" x14ac:dyDescent="0.2">
      <c r="A301" t="s">
        <v>801</v>
      </c>
      <c r="B301" s="45">
        <v>385.65</v>
      </c>
      <c r="C301" s="45">
        <v>24.824999999999999</v>
      </c>
      <c r="D301" s="47">
        <v>6884611.6999999983</v>
      </c>
      <c r="E301" s="45">
        <f t="shared" si="8"/>
        <v>15.534743202416918</v>
      </c>
      <c r="F301" s="46">
        <f t="shared" si="9"/>
        <v>17851.968624400361</v>
      </c>
      <c r="G301" s="85">
        <v>5.7188328912466844</v>
      </c>
    </row>
    <row r="302" spans="1:7" x14ac:dyDescent="0.2">
      <c r="A302" t="s">
        <v>802</v>
      </c>
      <c r="B302" s="45">
        <v>3895.45</v>
      </c>
      <c r="C302" s="45">
        <v>236.047</v>
      </c>
      <c r="D302" s="47">
        <v>53790991.51000002</v>
      </c>
      <c r="E302" s="45">
        <f t="shared" si="8"/>
        <v>16.502857481772697</v>
      </c>
      <c r="F302" s="46">
        <f t="shared" si="9"/>
        <v>13808.67204302456</v>
      </c>
      <c r="G302" s="85">
        <v>4.3700873362445414</v>
      </c>
    </row>
    <row r="303" spans="1:7" x14ac:dyDescent="0.2">
      <c r="A303" t="s">
        <v>803</v>
      </c>
      <c r="B303" s="45">
        <v>1268.49</v>
      </c>
      <c r="C303" s="45">
        <v>68.852999999999994</v>
      </c>
      <c r="D303" s="47">
        <v>17354657.099999998</v>
      </c>
      <c r="E303" s="45">
        <f t="shared" si="8"/>
        <v>18.423162389438371</v>
      </c>
      <c r="F303" s="46">
        <f t="shared" si="9"/>
        <v>13681.351134025494</v>
      </c>
      <c r="G303" s="85">
        <v>4.5822475570032575</v>
      </c>
    </row>
    <row r="304" spans="1:7" x14ac:dyDescent="0.2">
      <c r="A304" t="s">
        <v>804</v>
      </c>
      <c r="B304" s="45">
        <v>243.5</v>
      </c>
      <c r="C304" s="45">
        <v>20.998999999999999</v>
      </c>
      <c r="D304" s="47">
        <v>4020246.5699999994</v>
      </c>
      <c r="E304" s="45">
        <f t="shared" si="8"/>
        <v>11.595790275727417</v>
      </c>
      <c r="F304" s="46">
        <f t="shared" si="9"/>
        <v>16510.252854209444</v>
      </c>
      <c r="G304" s="85">
        <v>1.3106382978723403</v>
      </c>
    </row>
    <row r="305" spans="1:7" x14ac:dyDescent="0.2">
      <c r="A305" t="s">
        <v>805</v>
      </c>
      <c r="B305" s="45">
        <v>354.83</v>
      </c>
      <c r="C305" s="45">
        <v>22.15</v>
      </c>
      <c r="D305" s="47">
        <v>6515519.6199999992</v>
      </c>
      <c r="E305" s="45">
        <f t="shared" si="8"/>
        <v>16.019413092550792</v>
      </c>
      <c r="F305" s="46">
        <f t="shared" si="9"/>
        <v>18362.369641800298</v>
      </c>
      <c r="G305" s="85">
        <v>0.55820895522388059</v>
      </c>
    </row>
    <row r="306" spans="1:7" x14ac:dyDescent="0.2">
      <c r="A306" t="s">
        <v>569</v>
      </c>
      <c r="B306" s="45">
        <v>93.81</v>
      </c>
      <c r="C306" s="45">
        <v>5.7200000000000006</v>
      </c>
      <c r="D306" s="47">
        <v>1566139.8299999998</v>
      </c>
      <c r="E306" s="45">
        <f t="shared" si="8"/>
        <v>16.40034965034965</v>
      </c>
      <c r="F306" s="46">
        <f t="shared" si="9"/>
        <v>16694.806843620081</v>
      </c>
      <c r="G306" s="85">
        <v>1.8045977011494252</v>
      </c>
    </row>
    <row r="307" spans="1:7" x14ac:dyDescent="0.2">
      <c r="A307" t="s">
        <v>806</v>
      </c>
      <c r="B307" s="45">
        <v>146.38999999999999</v>
      </c>
      <c r="C307" s="45">
        <v>13.200000000000001</v>
      </c>
      <c r="D307" s="47">
        <v>3143810.5</v>
      </c>
      <c r="E307" s="45">
        <f t="shared" si="8"/>
        <v>11.090151515151513</v>
      </c>
      <c r="F307" s="46">
        <f t="shared" si="9"/>
        <v>21475.582348521075</v>
      </c>
      <c r="G307" s="85">
        <v>6.5251798561151082</v>
      </c>
    </row>
    <row r="308" spans="1:7" x14ac:dyDescent="0.2">
      <c r="A308" t="s">
        <v>807</v>
      </c>
      <c r="B308" s="45">
        <v>710.82</v>
      </c>
      <c r="C308" s="45">
        <v>44.323</v>
      </c>
      <c r="D308" s="47">
        <v>10739803.570000004</v>
      </c>
      <c r="E308" s="45">
        <f t="shared" si="8"/>
        <v>16.037271845317331</v>
      </c>
      <c r="F308" s="46">
        <f t="shared" si="9"/>
        <v>15109.034031118994</v>
      </c>
      <c r="G308" s="85">
        <v>3.3845007451564828</v>
      </c>
    </row>
    <row r="309" spans="1:7" x14ac:dyDescent="0.2">
      <c r="A309" t="s">
        <v>808</v>
      </c>
      <c r="B309" s="45">
        <v>145.80000000000001</v>
      </c>
      <c r="C309" s="45">
        <v>16.747</v>
      </c>
      <c r="D309" s="47">
        <v>3784810.0800000005</v>
      </c>
      <c r="E309" s="45">
        <f t="shared" si="8"/>
        <v>8.706036902131725</v>
      </c>
      <c r="F309" s="46">
        <f t="shared" si="9"/>
        <v>25958.916872427984</v>
      </c>
      <c r="G309" s="85">
        <v>3.8897058823529411</v>
      </c>
    </row>
    <row r="310" spans="1:7" x14ac:dyDescent="0.2">
      <c r="A310" t="s">
        <v>809</v>
      </c>
      <c r="B310" s="45">
        <v>67.39</v>
      </c>
      <c r="C310" s="45">
        <v>9</v>
      </c>
      <c r="D310" s="47">
        <v>2257332.29</v>
      </c>
      <c r="E310" s="45">
        <f t="shared" si="8"/>
        <v>7.4877777777777776</v>
      </c>
      <c r="F310" s="46">
        <f t="shared" si="9"/>
        <v>33496.546817035167</v>
      </c>
      <c r="G310" s="85">
        <v>2.693548387096774</v>
      </c>
    </row>
    <row r="311" spans="1:7" x14ac:dyDescent="0.2">
      <c r="A311" t="s">
        <v>810</v>
      </c>
      <c r="B311" s="45">
        <v>2461.14</v>
      </c>
      <c r="C311" s="45">
        <v>150.98999999999998</v>
      </c>
      <c r="D311" s="47">
        <v>37561158.409999996</v>
      </c>
      <c r="E311" s="45">
        <f t="shared" si="8"/>
        <v>16.30001986886549</v>
      </c>
      <c r="F311" s="46">
        <f t="shared" si="9"/>
        <v>15261.691090307742</v>
      </c>
      <c r="G311" s="85">
        <v>2.9017781541066894</v>
      </c>
    </row>
    <row r="312" spans="1:7" x14ac:dyDescent="0.2">
      <c r="A312" t="s">
        <v>811</v>
      </c>
      <c r="B312" s="45">
        <v>16033.52</v>
      </c>
      <c r="C312" s="45">
        <v>988.79900000000009</v>
      </c>
      <c r="D312" s="47">
        <v>230997683.35999992</v>
      </c>
      <c r="E312" s="45">
        <f t="shared" si="8"/>
        <v>16.215145848650735</v>
      </c>
      <c r="F312" s="46">
        <f t="shared" si="9"/>
        <v>14407.172184273941</v>
      </c>
      <c r="G312" s="85">
        <v>9.1338754462514871</v>
      </c>
    </row>
    <row r="313" spans="1:7" x14ac:dyDescent="0.2">
      <c r="A313" t="s">
        <v>812</v>
      </c>
      <c r="B313" s="45">
        <v>5626.94</v>
      </c>
      <c r="C313" s="45">
        <v>361.14899999999989</v>
      </c>
      <c r="D313" s="47">
        <v>77008542.680000007</v>
      </c>
      <c r="E313" s="45">
        <f t="shared" si="8"/>
        <v>15.580660613763298</v>
      </c>
      <c r="F313" s="46">
        <f t="shared" si="9"/>
        <v>13685.687545984143</v>
      </c>
      <c r="G313" s="85">
        <v>3.6994636582208247</v>
      </c>
    </row>
    <row r="314" spans="1:7" x14ac:dyDescent="0.2">
      <c r="A314" t="s">
        <v>813</v>
      </c>
      <c r="B314" s="45">
        <v>1286.54</v>
      </c>
      <c r="C314" s="45">
        <v>82</v>
      </c>
      <c r="D314" s="47">
        <v>16944847.440000001</v>
      </c>
      <c r="E314" s="45">
        <f t="shared" si="8"/>
        <v>15.689512195121951</v>
      </c>
      <c r="F314" s="46">
        <f t="shared" si="9"/>
        <v>13170.867163088596</v>
      </c>
      <c r="G314" s="85">
        <v>2.952572347266881</v>
      </c>
    </row>
    <row r="315" spans="1:7" x14ac:dyDescent="0.2">
      <c r="A315" t="s">
        <v>570</v>
      </c>
      <c r="B315" s="45">
        <v>1093913.0300000003</v>
      </c>
      <c r="C315" s="45">
        <v>72060.04700000005</v>
      </c>
      <c r="D315" s="47">
        <v>16395911456.019999</v>
      </c>
      <c r="E315" s="45">
        <f t="shared" si="8"/>
        <v>15.180576138119914</v>
      </c>
      <c r="F315" s="46">
        <f t="shared" si="9"/>
        <v>14988.313518872697</v>
      </c>
      <c r="G315" s="85">
        <f>AVERAGE(G280:G314)</f>
        <v>4.2212568404051432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T2680"/>
  <sheetViews>
    <sheetView workbookViewId="0">
      <pane ySplit="1" topLeftCell="A2" activePane="bottomLeft" state="frozen"/>
      <selection pane="bottomLeft" activeCell="A2" sqref="A2"/>
    </sheetView>
  </sheetViews>
  <sheetFormatPr defaultRowHeight="12.75" customHeight="1" x14ac:dyDescent="0.2"/>
  <cols>
    <col min="1" max="1" width="9.140625" style="59"/>
    <col min="2" max="20" width="9.140625" style="61"/>
  </cols>
  <sheetData>
    <row r="1" spans="1:20" s="1" customFormat="1" ht="12.75" customHeight="1" x14ac:dyDescent="0.2">
      <c r="A1" s="57" t="s">
        <v>524</v>
      </c>
      <c r="B1" s="60" t="s">
        <v>525</v>
      </c>
      <c r="C1" s="60" t="s">
        <v>352</v>
      </c>
      <c r="D1" s="60" t="s">
        <v>351</v>
      </c>
      <c r="E1" s="60" t="s">
        <v>526</v>
      </c>
      <c r="F1" s="60" t="s">
        <v>347</v>
      </c>
      <c r="G1" s="60" t="s">
        <v>527</v>
      </c>
      <c r="H1" s="60" t="s">
        <v>528</v>
      </c>
      <c r="I1" s="60" t="s">
        <v>529</v>
      </c>
      <c r="J1" s="60" t="s">
        <v>530</v>
      </c>
      <c r="K1" s="60" t="s">
        <v>350</v>
      </c>
      <c r="L1" s="60" t="s">
        <v>531</v>
      </c>
      <c r="M1" s="60" t="s">
        <v>532</v>
      </c>
      <c r="N1" s="60" t="s">
        <v>533</v>
      </c>
      <c r="O1" s="60" t="s">
        <v>534</v>
      </c>
      <c r="P1" s="60" t="s">
        <v>353</v>
      </c>
      <c r="Q1" s="60" t="s">
        <v>535</v>
      </c>
      <c r="R1" s="60" t="s">
        <v>536</v>
      </c>
      <c r="S1" s="60" t="s">
        <v>537</v>
      </c>
      <c r="T1" s="60" t="s">
        <v>538</v>
      </c>
    </row>
    <row r="2" spans="1:20" ht="12.75" customHeight="1" x14ac:dyDescent="0.2">
      <c r="A2" s="58">
        <v>1500</v>
      </c>
      <c r="B2" s="61">
        <v>14</v>
      </c>
      <c r="C2" s="61">
        <v>7</v>
      </c>
      <c r="D2" s="61">
        <v>7</v>
      </c>
      <c r="E2" s="61">
        <v>3</v>
      </c>
      <c r="H2" s="61">
        <v>2</v>
      </c>
      <c r="J2" s="61">
        <v>2</v>
      </c>
      <c r="K2" s="61">
        <v>7</v>
      </c>
      <c r="N2" s="61">
        <v>3</v>
      </c>
      <c r="O2" s="61">
        <v>11</v>
      </c>
      <c r="R2" s="61">
        <v>1</v>
      </c>
      <c r="T2" s="61">
        <v>3</v>
      </c>
    </row>
    <row r="3" spans="1:20" ht="12.75" customHeight="1" x14ac:dyDescent="0.2">
      <c r="A3" s="58">
        <v>1502</v>
      </c>
      <c r="B3" s="61">
        <v>80</v>
      </c>
      <c r="C3" s="61">
        <v>34</v>
      </c>
      <c r="D3" s="61">
        <v>46</v>
      </c>
      <c r="F3" s="61">
        <v>1</v>
      </c>
      <c r="G3" s="61">
        <v>1</v>
      </c>
      <c r="H3" s="61">
        <v>7</v>
      </c>
      <c r="J3" s="61">
        <v>3</v>
      </c>
      <c r="K3" s="61">
        <v>68</v>
      </c>
      <c r="M3" s="61">
        <v>1</v>
      </c>
      <c r="N3" s="61">
        <v>3</v>
      </c>
      <c r="O3" s="61">
        <v>22</v>
      </c>
      <c r="R3" s="61">
        <v>11</v>
      </c>
      <c r="S3" s="61">
        <v>16</v>
      </c>
      <c r="T3" s="61">
        <v>33</v>
      </c>
    </row>
    <row r="4" spans="1:20" ht="12.75" customHeight="1" x14ac:dyDescent="0.2">
      <c r="A4" s="58">
        <v>1506</v>
      </c>
      <c r="B4" s="61">
        <v>30</v>
      </c>
      <c r="C4" s="61">
        <v>16</v>
      </c>
      <c r="D4" s="61">
        <v>14</v>
      </c>
      <c r="H4" s="61">
        <v>26</v>
      </c>
      <c r="K4" s="61">
        <v>4</v>
      </c>
      <c r="L4" s="61">
        <v>9</v>
      </c>
      <c r="N4" s="61">
        <v>5</v>
      </c>
      <c r="O4" s="61">
        <v>28</v>
      </c>
      <c r="P4" s="61">
        <v>7</v>
      </c>
      <c r="R4" s="61">
        <v>9</v>
      </c>
      <c r="S4" s="61">
        <v>1</v>
      </c>
      <c r="T4" s="61">
        <v>3</v>
      </c>
    </row>
    <row r="5" spans="1:20" ht="12.75" customHeight="1" x14ac:dyDescent="0.2">
      <c r="A5" s="58">
        <v>1508</v>
      </c>
      <c r="B5" s="61">
        <v>149</v>
      </c>
      <c r="C5" s="61">
        <v>58</v>
      </c>
      <c r="D5" s="61">
        <v>91</v>
      </c>
      <c r="E5" s="61">
        <v>27</v>
      </c>
      <c r="H5" s="61">
        <v>113</v>
      </c>
      <c r="J5" s="61">
        <v>1</v>
      </c>
      <c r="K5" s="61">
        <v>8</v>
      </c>
      <c r="L5" s="61">
        <v>65</v>
      </c>
      <c r="M5" s="61">
        <v>3</v>
      </c>
      <c r="N5" s="61">
        <v>8</v>
      </c>
      <c r="O5" s="61">
        <v>147</v>
      </c>
      <c r="P5" s="61">
        <v>36</v>
      </c>
      <c r="Q5" s="61">
        <v>1</v>
      </c>
      <c r="R5" s="61">
        <v>32</v>
      </c>
      <c r="S5" s="61">
        <v>10</v>
      </c>
      <c r="T5" s="61">
        <v>3</v>
      </c>
    </row>
    <row r="6" spans="1:20" ht="12.75" customHeight="1" x14ac:dyDescent="0.2">
      <c r="A6" s="58">
        <v>1510</v>
      </c>
      <c r="B6" s="61">
        <v>277</v>
      </c>
      <c r="C6" s="61">
        <v>140</v>
      </c>
      <c r="D6" s="61">
        <v>137</v>
      </c>
      <c r="E6" s="61">
        <v>5</v>
      </c>
      <c r="F6" s="61">
        <v>3</v>
      </c>
      <c r="G6" s="61">
        <v>27</v>
      </c>
      <c r="H6" s="61">
        <v>59</v>
      </c>
      <c r="I6" s="61">
        <v>9</v>
      </c>
      <c r="J6" s="61">
        <v>27</v>
      </c>
      <c r="K6" s="61">
        <v>147</v>
      </c>
      <c r="L6" s="61">
        <v>7</v>
      </c>
      <c r="M6" s="61">
        <v>5</v>
      </c>
      <c r="N6" s="61">
        <v>41</v>
      </c>
      <c r="O6" s="61">
        <v>196</v>
      </c>
      <c r="Q6" s="61">
        <v>2</v>
      </c>
      <c r="R6" s="61">
        <v>74</v>
      </c>
      <c r="S6" s="61">
        <v>23</v>
      </c>
      <c r="T6" s="61">
        <v>45</v>
      </c>
    </row>
    <row r="7" spans="1:20" ht="12.75" customHeight="1" x14ac:dyDescent="0.2">
      <c r="A7" s="58">
        <v>1516</v>
      </c>
      <c r="B7" s="61">
        <v>148</v>
      </c>
      <c r="C7" s="61">
        <v>67</v>
      </c>
      <c r="D7" s="61">
        <v>81</v>
      </c>
      <c r="E7" s="61">
        <v>1</v>
      </c>
      <c r="F7" s="61">
        <v>1</v>
      </c>
      <c r="G7" s="61">
        <v>2</v>
      </c>
      <c r="H7" s="61">
        <v>12</v>
      </c>
      <c r="J7" s="61">
        <v>14</v>
      </c>
      <c r="K7" s="61">
        <v>118</v>
      </c>
      <c r="L7" s="61">
        <v>1</v>
      </c>
      <c r="N7" s="61">
        <v>7</v>
      </c>
      <c r="O7" s="61">
        <v>59</v>
      </c>
      <c r="Q7" s="61">
        <v>2</v>
      </c>
      <c r="R7" s="61">
        <v>38</v>
      </c>
      <c r="S7" s="61">
        <v>11</v>
      </c>
      <c r="T7" s="61">
        <v>44</v>
      </c>
    </row>
    <row r="8" spans="1:20" ht="12.75" customHeight="1" x14ac:dyDescent="0.2">
      <c r="A8" s="58">
        <v>1518</v>
      </c>
      <c r="B8" s="61">
        <v>11</v>
      </c>
      <c r="C8" s="61">
        <v>4</v>
      </c>
      <c r="D8" s="61">
        <v>7</v>
      </c>
      <c r="H8" s="61">
        <v>4</v>
      </c>
      <c r="K8" s="61">
        <v>7</v>
      </c>
      <c r="L8" s="61">
        <v>1</v>
      </c>
      <c r="N8" s="61">
        <v>1</v>
      </c>
      <c r="O8" s="61">
        <v>8</v>
      </c>
      <c r="P8" s="61">
        <v>1</v>
      </c>
      <c r="R8" s="61">
        <v>2</v>
      </c>
      <c r="T8" s="61">
        <v>2</v>
      </c>
    </row>
    <row r="9" spans="1:20" ht="12.75" customHeight="1" x14ac:dyDescent="0.2">
      <c r="A9" s="58">
        <v>1519</v>
      </c>
      <c r="B9" s="61">
        <v>99</v>
      </c>
      <c r="C9" s="61">
        <v>49</v>
      </c>
      <c r="D9" s="61">
        <v>50</v>
      </c>
      <c r="F9" s="61">
        <v>6</v>
      </c>
      <c r="G9" s="61">
        <v>7</v>
      </c>
      <c r="H9" s="61">
        <v>15</v>
      </c>
      <c r="I9" s="61">
        <v>1</v>
      </c>
      <c r="J9" s="61">
        <v>11</v>
      </c>
      <c r="K9" s="61">
        <v>59</v>
      </c>
      <c r="L9" s="61">
        <v>3</v>
      </c>
      <c r="N9" s="61">
        <v>4</v>
      </c>
      <c r="O9" s="61">
        <v>51</v>
      </c>
      <c r="Q9" s="61">
        <v>1</v>
      </c>
      <c r="R9" s="61">
        <v>23</v>
      </c>
      <c r="S9" s="61">
        <v>13</v>
      </c>
      <c r="T9" s="61">
        <v>10</v>
      </c>
    </row>
    <row r="10" spans="1:20" ht="12.75" customHeight="1" x14ac:dyDescent="0.2">
      <c r="A10" s="58">
        <v>1520</v>
      </c>
      <c r="B10" s="61">
        <v>315</v>
      </c>
      <c r="C10" s="61">
        <v>138</v>
      </c>
      <c r="D10" s="61">
        <v>177</v>
      </c>
      <c r="F10" s="61">
        <v>102</v>
      </c>
      <c r="G10" s="61">
        <v>15</v>
      </c>
      <c r="H10" s="61">
        <v>13</v>
      </c>
      <c r="J10" s="61">
        <v>31</v>
      </c>
      <c r="K10" s="61">
        <v>154</v>
      </c>
      <c r="L10" s="61">
        <v>2</v>
      </c>
      <c r="N10" s="61">
        <v>3</v>
      </c>
      <c r="O10" s="61">
        <v>37</v>
      </c>
      <c r="Q10" s="61">
        <v>2</v>
      </c>
      <c r="R10" s="61">
        <v>4</v>
      </c>
      <c r="S10" s="61">
        <v>31</v>
      </c>
      <c r="T10" s="61">
        <v>18</v>
      </c>
    </row>
    <row r="11" spans="1:20" ht="12.75" customHeight="1" x14ac:dyDescent="0.2">
      <c r="A11" s="58">
        <v>1537</v>
      </c>
      <c r="B11" s="61">
        <v>234</v>
      </c>
      <c r="C11" s="61">
        <v>94</v>
      </c>
      <c r="D11" s="61">
        <v>140</v>
      </c>
      <c r="E11" s="61">
        <v>11</v>
      </c>
      <c r="G11" s="61">
        <v>6</v>
      </c>
      <c r="H11" s="61">
        <v>39</v>
      </c>
      <c r="I11" s="61">
        <v>3</v>
      </c>
      <c r="J11" s="61">
        <v>7</v>
      </c>
      <c r="K11" s="61">
        <v>168</v>
      </c>
      <c r="L11" s="61">
        <v>14</v>
      </c>
      <c r="M11" s="61">
        <v>1</v>
      </c>
      <c r="N11" s="61">
        <v>25</v>
      </c>
      <c r="O11" s="61">
        <v>138</v>
      </c>
      <c r="P11" s="61">
        <v>3</v>
      </c>
      <c r="Q11" s="61">
        <v>2</v>
      </c>
      <c r="R11" s="61">
        <v>58</v>
      </c>
      <c r="S11" s="61">
        <v>7</v>
      </c>
      <c r="T11" s="61">
        <v>34</v>
      </c>
    </row>
    <row r="12" spans="1:20" ht="12.75" customHeight="1" x14ac:dyDescent="0.2">
      <c r="A12" s="58">
        <v>1539</v>
      </c>
      <c r="B12" s="61">
        <v>163</v>
      </c>
      <c r="C12" s="61">
        <v>80</v>
      </c>
      <c r="D12" s="61">
        <v>82</v>
      </c>
      <c r="F12" s="61">
        <v>14</v>
      </c>
      <c r="G12" s="61">
        <v>22</v>
      </c>
      <c r="H12" s="61">
        <v>40</v>
      </c>
      <c r="I12" s="61">
        <v>1</v>
      </c>
      <c r="J12" s="61">
        <v>24</v>
      </c>
      <c r="K12" s="61">
        <v>62</v>
      </c>
      <c r="L12" s="61">
        <v>14</v>
      </c>
      <c r="N12" s="61">
        <v>3</v>
      </c>
      <c r="O12" s="61">
        <v>65</v>
      </c>
      <c r="R12" s="61">
        <v>3</v>
      </c>
      <c r="S12" s="61">
        <v>14</v>
      </c>
      <c r="T12" s="61">
        <v>23</v>
      </c>
    </row>
    <row r="13" spans="1:20" ht="12.75" customHeight="1" x14ac:dyDescent="0.2">
      <c r="A13" s="58">
        <v>1547</v>
      </c>
      <c r="B13" s="61">
        <v>49</v>
      </c>
      <c r="C13" s="61">
        <v>28</v>
      </c>
      <c r="D13" s="61">
        <v>21</v>
      </c>
      <c r="F13" s="61">
        <v>3</v>
      </c>
      <c r="G13" s="61">
        <v>7</v>
      </c>
      <c r="H13" s="61">
        <v>10</v>
      </c>
      <c r="J13" s="61">
        <v>3</v>
      </c>
      <c r="K13" s="61">
        <v>26</v>
      </c>
      <c r="L13" s="61">
        <v>3</v>
      </c>
      <c r="M13" s="61">
        <v>1</v>
      </c>
      <c r="N13" s="61">
        <v>2</v>
      </c>
      <c r="O13" s="61">
        <v>17</v>
      </c>
      <c r="P13" s="61">
        <v>1</v>
      </c>
      <c r="R13" s="61">
        <v>14</v>
      </c>
      <c r="S13" s="61">
        <v>9</v>
      </c>
      <c r="T13" s="61">
        <v>15</v>
      </c>
    </row>
    <row r="14" spans="1:20" ht="12.75" customHeight="1" x14ac:dyDescent="0.2">
      <c r="A14" s="58">
        <v>1560</v>
      </c>
      <c r="B14" s="61">
        <v>643</v>
      </c>
      <c r="C14" s="61">
        <v>257</v>
      </c>
      <c r="D14" s="61">
        <v>386</v>
      </c>
      <c r="F14" s="61">
        <v>17</v>
      </c>
      <c r="G14" s="61">
        <v>56</v>
      </c>
      <c r="H14" s="61">
        <v>146</v>
      </c>
      <c r="I14" s="61">
        <v>14</v>
      </c>
      <c r="J14" s="61">
        <v>90</v>
      </c>
      <c r="K14" s="61">
        <v>320</v>
      </c>
      <c r="M14" s="61">
        <v>8</v>
      </c>
      <c r="N14" s="61">
        <v>20</v>
      </c>
      <c r="O14" s="61">
        <v>406</v>
      </c>
      <c r="Q14" s="61">
        <v>39</v>
      </c>
      <c r="R14" s="61">
        <v>95</v>
      </c>
      <c r="T14" s="61">
        <v>361</v>
      </c>
    </row>
    <row r="15" spans="1:20" ht="12.75" customHeight="1" x14ac:dyDescent="0.2">
      <c r="A15" s="58">
        <v>1566</v>
      </c>
      <c r="B15" s="61">
        <v>22</v>
      </c>
      <c r="C15" s="61">
        <v>10</v>
      </c>
      <c r="D15" s="61">
        <v>12</v>
      </c>
      <c r="E15" s="61">
        <v>1</v>
      </c>
      <c r="H15" s="61">
        <v>3</v>
      </c>
      <c r="J15" s="61">
        <v>5</v>
      </c>
      <c r="K15" s="61">
        <v>13</v>
      </c>
      <c r="O15" s="61">
        <v>16</v>
      </c>
      <c r="R15" s="61">
        <v>1</v>
      </c>
      <c r="T15" s="61">
        <v>21</v>
      </c>
    </row>
    <row r="16" spans="1:20" ht="12.75" customHeight="1" x14ac:dyDescent="0.2">
      <c r="A16" s="58">
        <v>1567</v>
      </c>
      <c r="B16" s="61">
        <v>90</v>
      </c>
      <c r="C16" s="61">
        <v>18</v>
      </c>
      <c r="D16" s="61">
        <v>72</v>
      </c>
      <c r="E16" s="61">
        <v>1</v>
      </c>
      <c r="H16" s="61">
        <v>21</v>
      </c>
      <c r="I16" s="61">
        <v>1</v>
      </c>
      <c r="J16" s="61">
        <v>17</v>
      </c>
      <c r="K16" s="61">
        <v>50</v>
      </c>
      <c r="L16" s="61">
        <v>2</v>
      </c>
      <c r="M16" s="61">
        <v>10</v>
      </c>
      <c r="N16" s="61">
        <v>9</v>
      </c>
      <c r="O16" s="61">
        <v>74</v>
      </c>
      <c r="R16" s="61">
        <v>26</v>
      </c>
      <c r="S16" s="61">
        <v>26</v>
      </c>
      <c r="T16" s="61">
        <v>54</v>
      </c>
    </row>
    <row r="17" spans="1:20" ht="12.75" customHeight="1" x14ac:dyDescent="0.2">
      <c r="A17" s="58">
        <v>1579</v>
      </c>
      <c r="B17" s="61">
        <v>483</v>
      </c>
      <c r="C17" s="61">
        <v>248</v>
      </c>
      <c r="D17" s="61">
        <v>235</v>
      </c>
      <c r="E17" s="61">
        <v>1</v>
      </c>
      <c r="F17" s="61">
        <v>89</v>
      </c>
      <c r="G17" s="61">
        <v>53</v>
      </c>
      <c r="H17" s="61">
        <v>24</v>
      </c>
      <c r="J17" s="61">
        <v>84</v>
      </c>
      <c r="K17" s="61">
        <v>232</v>
      </c>
      <c r="L17" s="61">
        <v>40</v>
      </c>
      <c r="M17" s="61">
        <v>1</v>
      </c>
      <c r="N17" s="61">
        <v>9</v>
      </c>
      <c r="O17" s="61">
        <v>129</v>
      </c>
      <c r="P17" s="61">
        <v>1</v>
      </c>
      <c r="Q17" s="61">
        <v>3</v>
      </c>
      <c r="R17" s="61">
        <v>3</v>
      </c>
      <c r="S17" s="61">
        <v>27</v>
      </c>
      <c r="T17" s="61">
        <v>82</v>
      </c>
    </row>
    <row r="18" spans="1:20" ht="12.75" customHeight="1" x14ac:dyDescent="0.2">
      <c r="A18" s="58">
        <v>1594</v>
      </c>
      <c r="B18" s="61">
        <v>99</v>
      </c>
      <c r="C18" s="61">
        <v>52</v>
      </c>
      <c r="D18" s="61">
        <v>47</v>
      </c>
      <c r="E18" s="61">
        <v>2</v>
      </c>
      <c r="H18" s="61">
        <v>13</v>
      </c>
      <c r="J18" s="61">
        <v>8</v>
      </c>
      <c r="K18" s="61">
        <v>76</v>
      </c>
      <c r="N18" s="61">
        <v>2</v>
      </c>
      <c r="O18" s="61">
        <v>68</v>
      </c>
      <c r="Q18" s="61">
        <v>1</v>
      </c>
      <c r="R18" s="61">
        <v>12</v>
      </c>
      <c r="T18" s="61">
        <v>45</v>
      </c>
    </row>
    <row r="19" spans="1:20" ht="12.75" customHeight="1" x14ac:dyDescent="0.2">
      <c r="A19" s="58">
        <v>1596</v>
      </c>
      <c r="B19" s="61">
        <v>242</v>
      </c>
      <c r="C19" s="61">
        <v>103</v>
      </c>
      <c r="D19" s="61">
        <v>139</v>
      </c>
      <c r="F19" s="61">
        <v>93</v>
      </c>
      <c r="G19" s="61">
        <v>46</v>
      </c>
      <c r="H19" s="61">
        <v>93</v>
      </c>
      <c r="I19" s="61">
        <v>1</v>
      </c>
      <c r="K19" s="61">
        <v>9</v>
      </c>
      <c r="L19" s="61">
        <v>208</v>
      </c>
      <c r="M19" s="61">
        <v>2</v>
      </c>
      <c r="N19" s="61">
        <v>63</v>
      </c>
      <c r="O19" s="61">
        <v>228</v>
      </c>
      <c r="P19" s="61">
        <v>31</v>
      </c>
      <c r="R19" s="61">
        <v>57</v>
      </c>
      <c r="T19" s="61">
        <v>8</v>
      </c>
    </row>
    <row r="20" spans="1:20" ht="12.75" customHeight="1" x14ac:dyDescent="0.2">
      <c r="A20" s="58">
        <v>1603</v>
      </c>
      <c r="B20" s="61">
        <v>3</v>
      </c>
      <c r="C20" s="61">
        <v>3</v>
      </c>
      <c r="K20" s="61">
        <v>3</v>
      </c>
      <c r="M20" s="61">
        <v>2</v>
      </c>
      <c r="R20" s="61">
        <v>3</v>
      </c>
      <c r="T20" s="61">
        <v>1</v>
      </c>
    </row>
    <row r="21" spans="1:20" ht="12.75" customHeight="1" x14ac:dyDescent="0.2">
      <c r="A21" s="58">
        <v>1605</v>
      </c>
      <c r="B21" s="61">
        <v>11</v>
      </c>
      <c r="C21" s="61">
        <v>5</v>
      </c>
      <c r="D21" s="61">
        <v>6</v>
      </c>
      <c r="E21" s="61">
        <v>1</v>
      </c>
      <c r="H21" s="61">
        <v>1</v>
      </c>
      <c r="J21" s="61">
        <v>1</v>
      </c>
      <c r="K21" s="61">
        <v>8</v>
      </c>
      <c r="O21" s="61">
        <v>8</v>
      </c>
      <c r="R21" s="61">
        <v>3</v>
      </c>
      <c r="T21" s="61">
        <v>3</v>
      </c>
    </row>
    <row r="22" spans="1:20" ht="12.75" customHeight="1" x14ac:dyDescent="0.2">
      <c r="A22" s="58">
        <v>1613</v>
      </c>
      <c r="B22" s="61">
        <v>265</v>
      </c>
      <c r="C22" s="61">
        <v>123</v>
      </c>
      <c r="D22" s="61">
        <v>142</v>
      </c>
      <c r="E22" s="61">
        <v>3</v>
      </c>
      <c r="H22" s="61">
        <v>108</v>
      </c>
      <c r="J22" s="61">
        <v>8</v>
      </c>
      <c r="K22" s="61">
        <v>146</v>
      </c>
      <c r="L22" s="61">
        <v>38</v>
      </c>
      <c r="M22" s="61">
        <v>2</v>
      </c>
      <c r="N22" s="61">
        <v>23</v>
      </c>
      <c r="O22" s="61">
        <v>161</v>
      </c>
      <c r="P22" s="61">
        <v>16</v>
      </c>
      <c r="R22" s="61">
        <v>56</v>
      </c>
      <c r="S22" s="61">
        <v>17</v>
      </c>
      <c r="T22" s="61">
        <v>22</v>
      </c>
    </row>
    <row r="23" spans="1:20" ht="12.75" customHeight="1" x14ac:dyDescent="0.2">
      <c r="A23" s="58">
        <v>1617</v>
      </c>
      <c r="B23" s="61">
        <v>64</v>
      </c>
      <c r="C23" s="61">
        <v>28</v>
      </c>
      <c r="D23" s="61">
        <v>36</v>
      </c>
      <c r="E23" s="61">
        <v>1</v>
      </c>
      <c r="F23" s="61">
        <v>1</v>
      </c>
      <c r="G23" s="61">
        <v>2</v>
      </c>
      <c r="H23" s="61">
        <v>3</v>
      </c>
      <c r="K23" s="61">
        <v>57</v>
      </c>
      <c r="N23" s="61">
        <v>3</v>
      </c>
      <c r="O23" s="61">
        <v>40</v>
      </c>
      <c r="R23" s="61">
        <v>22</v>
      </c>
      <c r="S23" s="61">
        <v>2</v>
      </c>
      <c r="T23" s="61">
        <v>12</v>
      </c>
    </row>
    <row r="24" spans="1:20" ht="12.75" customHeight="1" x14ac:dyDescent="0.2">
      <c r="A24" s="58">
        <v>1620</v>
      </c>
      <c r="B24" s="61">
        <v>488</v>
      </c>
      <c r="C24" s="61">
        <v>252</v>
      </c>
      <c r="D24" s="61">
        <v>236</v>
      </c>
      <c r="F24" s="61">
        <v>13</v>
      </c>
      <c r="G24" s="61">
        <v>26</v>
      </c>
      <c r="H24" s="61">
        <v>43</v>
      </c>
      <c r="J24" s="61">
        <v>70</v>
      </c>
      <c r="K24" s="61">
        <v>336</v>
      </c>
      <c r="L24" s="61">
        <v>3</v>
      </c>
      <c r="N24" s="61">
        <v>5</v>
      </c>
      <c r="O24" s="61">
        <v>71</v>
      </c>
      <c r="R24" s="61">
        <v>4</v>
      </c>
      <c r="S24" s="61">
        <v>20</v>
      </c>
      <c r="T24" s="61">
        <v>119</v>
      </c>
    </row>
    <row r="25" spans="1:20" ht="12.75" customHeight="1" x14ac:dyDescent="0.2">
      <c r="A25" s="58">
        <v>1621</v>
      </c>
      <c r="B25" s="61">
        <v>20</v>
      </c>
      <c r="C25" s="61">
        <v>10</v>
      </c>
      <c r="D25" s="61">
        <v>10</v>
      </c>
      <c r="E25" s="61">
        <v>1</v>
      </c>
      <c r="H25" s="61">
        <v>1</v>
      </c>
      <c r="J25" s="61">
        <v>2</v>
      </c>
      <c r="K25" s="61">
        <v>16</v>
      </c>
      <c r="M25" s="61">
        <v>1</v>
      </c>
      <c r="N25" s="61">
        <v>5</v>
      </c>
      <c r="O25" s="61">
        <v>13</v>
      </c>
      <c r="R25" s="61">
        <v>5</v>
      </c>
      <c r="S25" s="61">
        <v>1</v>
      </c>
      <c r="T25" s="61">
        <v>6</v>
      </c>
    </row>
    <row r="26" spans="1:20" ht="12.75" customHeight="1" x14ac:dyDescent="0.2">
      <c r="A26" s="58">
        <v>1627</v>
      </c>
      <c r="B26" s="61">
        <v>126</v>
      </c>
      <c r="C26" s="61">
        <v>68</v>
      </c>
      <c r="D26" s="61">
        <v>58</v>
      </c>
      <c r="F26" s="61">
        <v>1</v>
      </c>
      <c r="G26" s="61">
        <v>3</v>
      </c>
      <c r="H26" s="61">
        <v>13</v>
      </c>
      <c r="J26" s="61">
        <v>10</v>
      </c>
      <c r="K26" s="61">
        <v>99</v>
      </c>
      <c r="L26" s="61">
        <v>2</v>
      </c>
      <c r="M26" s="61">
        <v>1</v>
      </c>
      <c r="N26" s="61">
        <v>2</v>
      </c>
      <c r="O26" s="61">
        <v>66</v>
      </c>
      <c r="P26" s="61">
        <v>2</v>
      </c>
      <c r="Q26" s="61">
        <v>6</v>
      </c>
      <c r="R26" s="61">
        <v>56</v>
      </c>
      <c r="S26" s="61">
        <v>7</v>
      </c>
      <c r="T26" s="61">
        <v>5</v>
      </c>
    </row>
    <row r="27" spans="1:20" ht="12.75" customHeight="1" x14ac:dyDescent="0.2">
      <c r="A27" s="58">
        <v>1629</v>
      </c>
      <c r="B27" s="61">
        <v>29</v>
      </c>
      <c r="C27" s="61">
        <v>9</v>
      </c>
      <c r="D27" s="61">
        <v>20</v>
      </c>
      <c r="H27" s="61">
        <v>3</v>
      </c>
      <c r="J27" s="61">
        <v>1</v>
      </c>
      <c r="K27" s="61">
        <v>25</v>
      </c>
      <c r="M27" s="61">
        <v>1</v>
      </c>
      <c r="N27" s="61">
        <v>1</v>
      </c>
      <c r="O27" s="61">
        <v>18</v>
      </c>
      <c r="R27" s="61">
        <v>8</v>
      </c>
      <c r="S27" s="61">
        <v>3</v>
      </c>
      <c r="T27" s="61">
        <v>3</v>
      </c>
    </row>
    <row r="28" spans="1:20" ht="12.75" customHeight="1" x14ac:dyDescent="0.2">
      <c r="A28" s="58">
        <v>1635</v>
      </c>
      <c r="B28" s="61">
        <v>356</v>
      </c>
      <c r="C28" s="61">
        <v>148</v>
      </c>
      <c r="D28" s="61">
        <v>208</v>
      </c>
      <c r="E28" s="61">
        <v>8</v>
      </c>
      <c r="F28" s="61">
        <v>23</v>
      </c>
      <c r="G28" s="61">
        <v>144</v>
      </c>
      <c r="H28" s="61">
        <v>105</v>
      </c>
      <c r="I28" s="61">
        <v>3</v>
      </c>
      <c r="J28" s="61">
        <v>36</v>
      </c>
      <c r="K28" s="61">
        <v>37</v>
      </c>
      <c r="L28" s="61">
        <v>36</v>
      </c>
      <c r="M28" s="61">
        <v>13</v>
      </c>
      <c r="N28" s="61">
        <v>97</v>
      </c>
      <c r="O28" s="61">
        <v>287</v>
      </c>
      <c r="P28" s="61">
        <v>4</v>
      </c>
      <c r="Q28" s="61">
        <v>1</v>
      </c>
      <c r="R28" s="61">
        <v>95</v>
      </c>
      <c r="S28" s="61">
        <v>5</v>
      </c>
      <c r="T28" s="61">
        <v>123</v>
      </c>
    </row>
    <row r="29" spans="1:20" ht="12.75" customHeight="1" x14ac:dyDescent="0.2">
      <c r="A29" s="58">
        <v>1640</v>
      </c>
      <c r="B29" s="61">
        <v>125</v>
      </c>
      <c r="C29" s="61">
        <v>75</v>
      </c>
      <c r="D29" s="61">
        <v>50</v>
      </c>
      <c r="F29" s="61">
        <v>2</v>
      </c>
      <c r="G29" s="61">
        <v>7</v>
      </c>
      <c r="H29" s="61">
        <v>18</v>
      </c>
      <c r="I29" s="61">
        <v>1</v>
      </c>
      <c r="J29" s="61">
        <v>7</v>
      </c>
      <c r="K29" s="61">
        <v>90</v>
      </c>
      <c r="L29" s="61">
        <v>2</v>
      </c>
      <c r="M29" s="61">
        <v>1</v>
      </c>
      <c r="N29" s="61">
        <v>5</v>
      </c>
      <c r="O29" s="61">
        <v>54</v>
      </c>
      <c r="Q29" s="61">
        <v>3</v>
      </c>
      <c r="R29" s="61">
        <v>30</v>
      </c>
      <c r="S29" s="61">
        <v>17</v>
      </c>
      <c r="T29" s="61">
        <v>9</v>
      </c>
    </row>
    <row r="30" spans="1:20" ht="12.75" customHeight="1" x14ac:dyDescent="0.2">
      <c r="A30" s="58">
        <v>1647</v>
      </c>
      <c r="B30" s="61">
        <v>185</v>
      </c>
      <c r="C30" s="61">
        <v>109</v>
      </c>
      <c r="D30" s="61">
        <v>76</v>
      </c>
      <c r="E30" s="61">
        <v>7</v>
      </c>
      <c r="F30" s="61">
        <v>1</v>
      </c>
      <c r="G30" s="61">
        <v>5</v>
      </c>
      <c r="H30" s="61">
        <v>29</v>
      </c>
      <c r="I30" s="61">
        <v>1</v>
      </c>
      <c r="J30" s="61">
        <v>16</v>
      </c>
      <c r="K30" s="61">
        <v>126</v>
      </c>
      <c r="L30" s="61">
        <v>5</v>
      </c>
      <c r="M30" s="61">
        <v>4</v>
      </c>
      <c r="N30" s="61">
        <v>28</v>
      </c>
      <c r="O30" s="61">
        <v>116</v>
      </c>
      <c r="Q30" s="61">
        <v>2</v>
      </c>
      <c r="R30" s="61">
        <v>29</v>
      </c>
      <c r="S30" s="61">
        <v>28</v>
      </c>
      <c r="T30" s="61">
        <v>47</v>
      </c>
    </row>
    <row r="31" spans="1:20" ht="12.75" customHeight="1" x14ac:dyDescent="0.2">
      <c r="A31" s="58">
        <v>1649</v>
      </c>
      <c r="B31" s="61">
        <v>342</v>
      </c>
      <c r="C31" s="61">
        <v>124</v>
      </c>
      <c r="D31" s="61">
        <v>218</v>
      </c>
      <c r="E31" s="61">
        <v>1</v>
      </c>
      <c r="F31" s="61">
        <v>24</v>
      </c>
      <c r="G31" s="61">
        <v>7</v>
      </c>
      <c r="H31" s="61">
        <v>43</v>
      </c>
      <c r="J31" s="61">
        <v>99</v>
      </c>
      <c r="K31" s="61">
        <v>168</v>
      </c>
      <c r="M31" s="61">
        <v>2</v>
      </c>
      <c r="N31" s="61">
        <v>1</v>
      </c>
      <c r="O31" s="61">
        <v>9</v>
      </c>
      <c r="R31" s="61">
        <v>112</v>
      </c>
      <c r="S31" s="61">
        <v>1</v>
      </c>
      <c r="T31" s="61">
        <v>340</v>
      </c>
    </row>
    <row r="32" spans="1:20" ht="12.75" customHeight="1" x14ac:dyDescent="0.2">
      <c r="A32" s="58">
        <v>1656</v>
      </c>
      <c r="B32" s="61">
        <v>173</v>
      </c>
      <c r="C32" s="61">
        <v>90</v>
      </c>
      <c r="D32" s="61">
        <v>83</v>
      </c>
      <c r="E32" s="61">
        <v>9</v>
      </c>
      <c r="F32" s="61">
        <v>8</v>
      </c>
      <c r="G32" s="61">
        <v>2</v>
      </c>
      <c r="H32" s="61">
        <v>28</v>
      </c>
      <c r="J32" s="61">
        <v>24</v>
      </c>
      <c r="K32" s="61">
        <v>102</v>
      </c>
      <c r="L32" s="61">
        <v>7</v>
      </c>
      <c r="O32" s="61">
        <v>46</v>
      </c>
      <c r="P32" s="61">
        <v>5</v>
      </c>
      <c r="Q32" s="61">
        <v>4</v>
      </c>
      <c r="R32" s="61">
        <v>4</v>
      </c>
      <c r="S32" s="61">
        <v>9</v>
      </c>
      <c r="T32" s="61">
        <v>17</v>
      </c>
    </row>
    <row r="33" spans="1:20" ht="12.75" customHeight="1" x14ac:dyDescent="0.2">
      <c r="A33" s="58">
        <v>1657</v>
      </c>
      <c r="B33" s="61">
        <v>78</v>
      </c>
      <c r="C33" s="61">
        <v>41</v>
      </c>
      <c r="D33" s="61">
        <v>37</v>
      </c>
      <c r="E33" s="61">
        <v>44</v>
      </c>
      <c r="G33" s="61">
        <v>1</v>
      </c>
      <c r="H33" s="61">
        <v>15</v>
      </c>
      <c r="J33" s="61">
        <v>15</v>
      </c>
      <c r="K33" s="61">
        <v>3</v>
      </c>
      <c r="L33" s="61">
        <v>32</v>
      </c>
      <c r="N33" s="61">
        <v>10</v>
      </c>
      <c r="O33" s="61">
        <v>60</v>
      </c>
      <c r="P33" s="61">
        <v>10</v>
      </c>
      <c r="Q33" s="61">
        <v>1</v>
      </c>
      <c r="R33" s="61">
        <v>16</v>
      </c>
      <c r="S33" s="61">
        <v>2</v>
      </c>
      <c r="T33" s="61">
        <v>23</v>
      </c>
    </row>
    <row r="34" spans="1:20" ht="12.75" customHeight="1" x14ac:dyDescent="0.2">
      <c r="A34" s="58">
        <v>1658</v>
      </c>
      <c r="B34" s="61">
        <v>70</v>
      </c>
      <c r="C34" s="61">
        <v>33</v>
      </c>
      <c r="D34" s="61">
        <v>37</v>
      </c>
      <c r="F34" s="61">
        <v>16</v>
      </c>
      <c r="H34" s="61">
        <v>4</v>
      </c>
      <c r="J34" s="61">
        <v>4</v>
      </c>
      <c r="K34" s="61">
        <v>46</v>
      </c>
      <c r="L34" s="61">
        <v>3</v>
      </c>
      <c r="O34" s="61">
        <v>2</v>
      </c>
      <c r="R34" s="61">
        <v>2</v>
      </c>
      <c r="S34" s="61">
        <v>4</v>
      </c>
      <c r="T34" s="61">
        <v>10</v>
      </c>
    </row>
    <row r="35" spans="1:20" ht="12.75" customHeight="1" x14ac:dyDescent="0.2">
      <c r="A35" s="58">
        <v>1663</v>
      </c>
      <c r="B35" s="61">
        <v>1</v>
      </c>
      <c r="D35" s="61">
        <v>1</v>
      </c>
      <c r="K35" s="61">
        <v>1</v>
      </c>
      <c r="T35" s="61">
        <v>1</v>
      </c>
    </row>
    <row r="36" spans="1:20" ht="12.75" customHeight="1" x14ac:dyDescent="0.2">
      <c r="A36" s="58">
        <v>1671</v>
      </c>
      <c r="B36" s="61">
        <v>22</v>
      </c>
      <c r="C36" s="61">
        <v>9</v>
      </c>
      <c r="D36" s="61">
        <v>13</v>
      </c>
      <c r="H36" s="61">
        <v>5</v>
      </c>
      <c r="J36" s="61">
        <v>2</v>
      </c>
      <c r="K36" s="61">
        <v>15</v>
      </c>
      <c r="L36" s="61">
        <v>1</v>
      </c>
      <c r="O36" s="61">
        <v>11</v>
      </c>
      <c r="P36" s="61">
        <v>1</v>
      </c>
      <c r="R36" s="61">
        <v>3</v>
      </c>
      <c r="S36" s="61">
        <v>1</v>
      </c>
      <c r="T36" s="61">
        <v>4</v>
      </c>
    </row>
    <row r="37" spans="1:20" ht="12.75" customHeight="1" x14ac:dyDescent="0.2">
      <c r="A37" s="58">
        <v>1675</v>
      </c>
      <c r="B37" s="61">
        <v>63</v>
      </c>
      <c r="C37" s="61">
        <v>25</v>
      </c>
      <c r="D37" s="61">
        <v>37</v>
      </c>
      <c r="H37" s="61">
        <v>41</v>
      </c>
      <c r="I37" s="61">
        <v>1</v>
      </c>
      <c r="K37" s="61">
        <v>21</v>
      </c>
      <c r="N37" s="61">
        <v>2</v>
      </c>
      <c r="O37" s="61">
        <v>45</v>
      </c>
      <c r="P37" s="61">
        <v>10</v>
      </c>
      <c r="R37" s="61">
        <v>3</v>
      </c>
      <c r="T37" s="61">
        <v>17</v>
      </c>
    </row>
    <row r="38" spans="1:20" ht="12.75" customHeight="1" x14ac:dyDescent="0.2">
      <c r="A38" s="58">
        <v>1680</v>
      </c>
      <c r="B38" s="61">
        <v>34</v>
      </c>
      <c r="C38" s="61">
        <v>14</v>
      </c>
      <c r="D38" s="61">
        <v>20</v>
      </c>
      <c r="E38" s="61">
        <v>4</v>
      </c>
      <c r="H38" s="61">
        <v>6</v>
      </c>
      <c r="K38" s="61">
        <v>24</v>
      </c>
      <c r="L38" s="61">
        <v>2</v>
      </c>
      <c r="N38" s="61">
        <v>7</v>
      </c>
      <c r="O38" s="61">
        <v>24</v>
      </c>
      <c r="Q38" s="61">
        <v>3</v>
      </c>
      <c r="R38" s="61">
        <v>12</v>
      </c>
      <c r="S38" s="61">
        <v>4</v>
      </c>
      <c r="T38" s="61">
        <v>9</v>
      </c>
    </row>
    <row r="39" spans="1:20" ht="12.75" customHeight="1" x14ac:dyDescent="0.2">
      <c r="A39" s="58">
        <v>1682</v>
      </c>
      <c r="B39" s="61">
        <v>44</v>
      </c>
      <c r="C39" s="61">
        <v>20</v>
      </c>
      <c r="D39" s="61">
        <v>24</v>
      </c>
      <c r="E39" s="61">
        <v>1</v>
      </c>
      <c r="H39" s="61">
        <v>3</v>
      </c>
      <c r="J39" s="61">
        <v>4</v>
      </c>
      <c r="K39" s="61">
        <v>36</v>
      </c>
      <c r="N39" s="61">
        <v>5</v>
      </c>
      <c r="O39" s="61">
        <v>24</v>
      </c>
      <c r="R39" s="61">
        <v>5</v>
      </c>
      <c r="S39" s="61">
        <v>2</v>
      </c>
      <c r="T39" s="61">
        <v>6</v>
      </c>
    </row>
    <row r="40" spans="1:20" ht="12.75" customHeight="1" x14ac:dyDescent="0.2">
      <c r="A40" s="58">
        <v>1685</v>
      </c>
      <c r="B40" s="61">
        <v>473</v>
      </c>
      <c r="C40" s="61">
        <v>210</v>
      </c>
      <c r="D40" s="61">
        <v>263</v>
      </c>
      <c r="F40" s="61">
        <v>44</v>
      </c>
      <c r="G40" s="61">
        <v>36</v>
      </c>
      <c r="H40" s="61">
        <v>31</v>
      </c>
      <c r="I40" s="61">
        <v>1</v>
      </c>
      <c r="J40" s="61">
        <v>45</v>
      </c>
      <c r="K40" s="61">
        <v>316</v>
      </c>
      <c r="L40" s="61">
        <v>26</v>
      </c>
      <c r="N40" s="61">
        <v>3</v>
      </c>
      <c r="O40" s="61">
        <v>57</v>
      </c>
      <c r="S40" s="61">
        <v>48</v>
      </c>
      <c r="T40" s="61">
        <v>78</v>
      </c>
    </row>
    <row r="41" spans="1:20" ht="12.75" customHeight="1" x14ac:dyDescent="0.2">
      <c r="A41" s="58">
        <v>1687</v>
      </c>
      <c r="B41" s="61">
        <v>69</v>
      </c>
      <c r="C41" s="61">
        <v>44</v>
      </c>
      <c r="D41" s="61">
        <v>25</v>
      </c>
      <c r="F41" s="61">
        <v>24</v>
      </c>
      <c r="H41" s="61">
        <v>2</v>
      </c>
      <c r="J41" s="61">
        <v>3</v>
      </c>
      <c r="K41" s="61">
        <v>40</v>
      </c>
      <c r="L41" s="61">
        <v>2</v>
      </c>
      <c r="R41" s="61">
        <v>3</v>
      </c>
      <c r="S41" s="61">
        <v>1</v>
      </c>
      <c r="T41" s="61">
        <v>7</v>
      </c>
    </row>
    <row r="42" spans="1:20" ht="12.75" customHeight="1" x14ac:dyDescent="0.2">
      <c r="A42" s="58">
        <v>1688</v>
      </c>
      <c r="B42" s="61">
        <v>83</v>
      </c>
      <c r="C42" s="61">
        <v>46</v>
      </c>
      <c r="D42" s="61">
        <v>37</v>
      </c>
      <c r="E42" s="61">
        <v>1</v>
      </c>
      <c r="F42" s="61">
        <v>6</v>
      </c>
      <c r="H42" s="61">
        <v>5</v>
      </c>
      <c r="I42" s="61">
        <v>1</v>
      </c>
      <c r="J42" s="61">
        <v>11</v>
      </c>
      <c r="K42" s="61">
        <v>59</v>
      </c>
      <c r="L42" s="61">
        <v>4</v>
      </c>
      <c r="N42" s="61">
        <v>1</v>
      </c>
      <c r="O42" s="61">
        <v>12</v>
      </c>
      <c r="R42" s="61">
        <v>3</v>
      </c>
      <c r="S42" s="61">
        <v>6</v>
      </c>
      <c r="T42" s="61">
        <v>17</v>
      </c>
    </row>
    <row r="43" spans="1:20" ht="12.75" customHeight="1" x14ac:dyDescent="0.2">
      <c r="A43" s="58">
        <v>1689</v>
      </c>
      <c r="B43" s="61">
        <v>582</v>
      </c>
      <c r="C43" s="61">
        <v>394</v>
      </c>
      <c r="D43" s="61">
        <v>188</v>
      </c>
      <c r="E43" s="61">
        <v>2</v>
      </c>
      <c r="F43" s="61">
        <v>21</v>
      </c>
      <c r="G43" s="61">
        <v>11</v>
      </c>
      <c r="H43" s="61">
        <v>76</v>
      </c>
      <c r="I43" s="61">
        <v>6</v>
      </c>
      <c r="J43" s="61">
        <v>45</v>
      </c>
      <c r="K43" s="61">
        <v>421</v>
      </c>
      <c r="L43" s="61">
        <v>2</v>
      </c>
      <c r="M43" s="61">
        <v>1</v>
      </c>
      <c r="N43" s="61">
        <v>4</v>
      </c>
      <c r="O43" s="61">
        <v>135</v>
      </c>
      <c r="Q43" s="61">
        <v>2</v>
      </c>
      <c r="R43" s="61">
        <v>7</v>
      </c>
      <c r="S43" s="61">
        <v>35</v>
      </c>
      <c r="T43" s="61">
        <v>16</v>
      </c>
    </row>
    <row r="44" spans="1:20" ht="12.75" customHeight="1" x14ac:dyDescent="0.2">
      <c r="A44" s="58">
        <v>1698</v>
      </c>
      <c r="B44" s="61">
        <v>66</v>
      </c>
      <c r="C44" s="61">
        <v>27</v>
      </c>
      <c r="D44" s="61">
        <v>39</v>
      </c>
      <c r="E44" s="61">
        <v>1</v>
      </c>
      <c r="G44" s="61">
        <v>1</v>
      </c>
      <c r="H44" s="61">
        <v>3</v>
      </c>
      <c r="J44" s="61">
        <v>6</v>
      </c>
      <c r="K44" s="61">
        <v>55</v>
      </c>
      <c r="M44" s="61">
        <v>1</v>
      </c>
      <c r="N44" s="61">
        <v>1</v>
      </c>
      <c r="O44" s="61">
        <v>38</v>
      </c>
      <c r="R44" s="61">
        <v>4</v>
      </c>
      <c r="T44" s="61">
        <v>65</v>
      </c>
    </row>
    <row r="45" spans="1:20" ht="12.75" customHeight="1" x14ac:dyDescent="0.2">
      <c r="A45" s="58">
        <v>1699</v>
      </c>
      <c r="B45" s="61">
        <v>151</v>
      </c>
      <c r="C45" s="61">
        <v>84</v>
      </c>
      <c r="D45" s="61">
        <v>67</v>
      </c>
      <c r="F45" s="61">
        <v>2</v>
      </c>
      <c r="G45" s="61">
        <v>2</v>
      </c>
      <c r="H45" s="61">
        <v>6</v>
      </c>
      <c r="J45" s="61">
        <v>12</v>
      </c>
      <c r="K45" s="61">
        <v>129</v>
      </c>
      <c r="O45" s="61">
        <v>9</v>
      </c>
      <c r="R45" s="61">
        <v>3</v>
      </c>
      <c r="S45" s="61">
        <v>19</v>
      </c>
      <c r="T45" s="61">
        <v>23</v>
      </c>
    </row>
    <row r="46" spans="1:20" ht="12.75" customHeight="1" x14ac:dyDescent="0.2">
      <c r="A46" s="58">
        <v>1706</v>
      </c>
      <c r="B46" s="61">
        <v>434</v>
      </c>
      <c r="C46" s="61">
        <v>230</v>
      </c>
      <c r="D46" s="61">
        <v>204</v>
      </c>
      <c r="F46" s="61">
        <v>232</v>
      </c>
      <c r="G46" s="61">
        <v>2</v>
      </c>
      <c r="H46" s="61">
        <v>17</v>
      </c>
      <c r="I46" s="61">
        <v>1</v>
      </c>
      <c r="J46" s="61">
        <v>24</v>
      </c>
      <c r="K46" s="61">
        <v>158</v>
      </c>
      <c r="L46" s="61">
        <v>2</v>
      </c>
      <c r="O46" s="61">
        <v>7</v>
      </c>
      <c r="R46" s="61">
        <v>7</v>
      </c>
      <c r="S46" s="61">
        <v>27</v>
      </c>
      <c r="T46" s="61">
        <v>18</v>
      </c>
    </row>
    <row r="47" spans="1:20" ht="12.75" customHeight="1" x14ac:dyDescent="0.2">
      <c r="A47" s="58">
        <v>1707</v>
      </c>
      <c r="B47" s="61">
        <v>141</v>
      </c>
      <c r="C47" s="61">
        <v>69</v>
      </c>
      <c r="D47" s="61">
        <v>72</v>
      </c>
      <c r="H47" s="61">
        <v>14</v>
      </c>
      <c r="I47" s="61">
        <v>2</v>
      </c>
      <c r="J47" s="61">
        <v>14</v>
      </c>
      <c r="K47" s="61">
        <v>111</v>
      </c>
      <c r="L47" s="61">
        <v>2</v>
      </c>
      <c r="M47" s="61">
        <v>1</v>
      </c>
      <c r="N47" s="61">
        <v>5</v>
      </c>
      <c r="O47" s="61">
        <v>59</v>
      </c>
      <c r="P47" s="61">
        <v>1</v>
      </c>
      <c r="Q47" s="61">
        <v>5</v>
      </c>
      <c r="R47" s="61">
        <v>14</v>
      </c>
      <c r="S47" s="61">
        <v>7</v>
      </c>
      <c r="T47" s="61">
        <v>13</v>
      </c>
    </row>
    <row r="48" spans="1:20" ht="12.75" customHeight="1" x14ac:dyDescent="0.2">
      <c r="A48" s="58">
        <v>1708</v>
      </c>
      <c r="B48" s="61">
        <v>111</v>
      </c>
      <c r="C48" s="61">
        <v>43</v>
      </c>
      <c r="D48" s="61">
        <v>68</v>
      </c>
      <c r="E48" s="61">
        <v>2</v>
      </c>
      <c r="F48" s="61">
        <v>1</v>
      </c>
      <c r="H48" s="61">
        <v>10</v>
      </c>
      <c r="J48" s="61">
        <v>11</v>
      </c>
      <c r="K48" s="61">
        <v>87</v>
      </c>
      <c r="N48" s="61">
        <v>3</v>
      </c>
      <c r="O48" s="61">
        <v>48</v>
      </c>
      <c r="Q48" s="61">
        <v>1</v>
      </c>
      <c r="R48" s="61">
        <v>7</v>
      </c>
      <c r="S48" s="61">
        <v>1</v>
      </c>
      <c r="T48" s="61">
        <v>41</v>
      </c>
    </row>
    <row r="49" spans="1:20" ht="12.75" customHeight="1" x14ac:dyDescent="0.2">
      <c r="A49" s="58">
        <v>1712</v>
      </c>
      <c r="B49" s="61">
        <v>494</v>
      </c>
      <c r="C49" s="61">
        <v>262</v>
      </c>
      <c r="D49" s="61">
        <v>232</v>
      </c>
      <c r="E49" s="61">
        <v>1</v>
      </c>
      <c r="F49" s="61">
        <v>6</v>
      </c>
      <c r="G49" s="61">
        <v>6</v>
      </c>
      <c r="H49" s="61">
        <v>32</v>
      </c>
      <c r="J49" s="61">
        <v>28</v>
      </c>
      <c r="K49" s="61">
        <v>421</v>
      </c>
      <c r="L49" s="61">
        <v>4</v>
      </c>
      <c r="M49" s="61">
        <v>9</v>
      </c>
      <c r="N49" s="61">
        <v>4</v>
      </c>
      <c r="O49" s="61">
        <v>154</v>
      </c>
      <c r="R49" s="61">
        <v>13</v>
      </c>
      <c r="S49" s="61">
        <v>34</v>
      </c>
      <c r="T49" s="61">
        <v>46</v>
      </c>
    </row>
    <row r="50" spans="1:20" ht="12.75" customHeight="1" x14ac:dyDescent="0.2">
      <c r="A50" s="58">
        <v>1713</v>
      </c>
      <c r="B50" s="61">
        <v>104</v>
      </c>
      <c r="C50" s="61">
        <v>52</v>
      </c>
      <c r="D50" s="61">
        <v>52</v>
      </c>
      <c r="G50" s="61">
        <v>3</v>
      </c>
      <c r="H50" s="61">
        <v>3</v>
      </c>
      <c r="I50" s="61">
        <v>1</v>
      </c>
      <c r="J50" s="61">
        <v>7</v>
      </c>
      <c r="K50" s="61">
        <v>90</v>
      </c>
      <c r="N50" s="61">
        <v>12</v>
      </c>
      <c r="O50" s="61">
        <v>46</v>
      </c>
      <c r="Q50" s="61">
        <v>2</v>
      </c>
      <c r="R50" s="61">
        <v>17</v>
      </c>
      <c r="S50" s="61">
        <v>14</v>
      </c>
      <c r="T50" s="61">
        <v>16</v>
      </c>
    </row>
    <row r="51" spans="1:20" ht="12.75" customHeight="1" x14ac:dyDescent="0.2">
      <c r="A51" s="58">
        <v>1714</v>
      </c>
      <c r="B51" s="61">
        <v>84</v>
      </c>
      <c r="C51" s="61">
        <v>43</v>
      </c>
      <c r="D51" s="61">
        <v>40</v>
      </c>
      <c r="G51" s="61">
        <v>4</v>
      </c>
      <c r="H51" s="61">
        <v>9</v>
      </c>
      <c r="J51" s="61">
        <v>3</v>
      </c>
      <c r="K51" s="61">
        <v>68</v>
      </c>
      <c r="L51" s="61">
        <v>2</v>
      </c>
      <c r="O51" s="61">
        <v>14</v>
      </c>
      <c r="Q51" s="61">
        <v>2</v>
      </c>
      <c r="R51" s="61">
        <v>13</v>
      </c>
      <c r="S51" s="61">
        <v>4</v>
      </c>
      <c r="T51" s="61">
        <v>4</v>
      </c>
    </row>
    <row r="52" spans="1:20" ht="12.75" customHeight="1" x14ac:dyDescent="0.2">
      <c r="A52" s="58">
        <v>1715</v>
      </c>
      <c r="B52" s="61">
        <v>4</v>
      </c>
      <c r="C52" s="61">
        <v>3</v>
      </c>
      <c r="D52" s="61">
        <v>1</v>
      </c>
      <c r="K52" s="61">
        <v>4</v>
      </c>
      <c r="O52" s="61">
        <v>3</v>
      </c>
      <c r="R52" s="61">
        <v>1</v>
      </c>
    </row>
    <row r="53" spans="1:20" ht="12.75" customHeight="1" x14ac:dyDescent="0.2">
      <c r="A53" s="58">
        <v>1718</v>
      </c>
      <c r="B53" s="61">
        <v>203</v>
      </c>
      <c r="C53" s="61">
        <v>112</v>
      </c>
      <c r="D53" s="61">
        <v>91</v>
      </c>
      <c r="E53" s="61">
        <v>2</v>
      </c>
      <c r="F53" s="61">
        <v>3</v>
      </c>
      <c r="G53" s="61">
        <v>1</v>
      </c>
      <c r="H53" s="61">
        <v>22</v>
      </c>
      <c r="I53" s="61">
        <v>4</v>
      </c>
      <c r="J53" s="61">
        <v>25</v>
      </c>
      <c r="K53" s="61">
        <v>146</v>
      </c>
      <c r="L53" s="61">
        <v>2</v>
      </c>
      <c r="N53" s="61">
        <v>5</v>
      </c>
      <c r="O53" s="61">
        <v>67</v>
      </c>
      <c r="Q53" s="61">
        <v>8</v>
      </c>
      <c r="R53" s="61">
        <v>35</v>
      </c>
      <c r="S53" s="61">
        <v>29</v>
      </c>
      <c r="T53" s="61">
        <v>19</v>
      </c>
    </row>
    <row r="54" spans="1:20" ht="12.75" customHeight="1" x14ac:dyDescent="0.2">
      <c r="A54" s="58">
        <v>1724</v>
      </c>
      <c r="B54" s="61">
        <v>57</v>
      </c>
      <c r="C54" s="61">
        <v>31</v>
      </c>
      <c r="D54" s="61">
        <v>26</v>
      </c>
      <c r="E54" s="61">
        <v>2</v>
      </c>
      <c r="H54" s="61">
        <v>3</v>
      </c>
      <c r="J54" s="61">
        <v>3</v>
      </c>
      <c r="K54" s="61">
        <v>49</v>
      </c>
      <c r="O54" s="61">
        <v>25</v>
      </c>
      <c r="Q54" s="61">
        <v>1</v>
      </c>
      <c r="R54" s="61">
        <v>8</v>
      </c>
      <c r="S54" s="61">
        <v>2</v>
      </c>
      <c r="T54" s="61">
        <v>12</v>
      </c>
    </row>
    <row r="55" spans="1:20" ht="12.75" customHeight="1" x14ac:dyDescent="0.2">
      <c r="A55" s="58">
        <v>1733</v>
      </c>
      <c r="B55" s="61">
        <v>63</v>
      </c>
      <c r="C55" s="61">
        <v>34</v>
      </c>
      <c r="D55" s="61">
        <v>29</v>
      </c>
      <c r="E55" s="61">
        <v>3</v>
      </c>
      <c r="F55" s="61">
        <v>1</v>
      </c>
      <c r="H55" s="61">
        <v>7</v>
      </c>
      <c r="J55" s="61">
        <v>3</v>
      </c>
      <c r="K55" s="61">
        <v>49</v>
      </c>
      <c r="M55" s="61">
        <v>1</v>
      </c>
      <c r="O55" s="61">
        <v>23</v>
      </c>
      <c r="Q55" s="61">
        <v>1</v>
      </c>
      <c r="R55" s="61">
        <v>18</v>
      </c>
      <c r="S55" s="61">
        <v>2</v>
      </c>
      <c r="T55" s="61">
        <v>2</v>
      </c>
    </row>
    <row r="56" spans="1:20" ht="12.75" customHeight="1" x14ac:dyDescent="0.2">
      <c r="A56" s="58">
        <v>1735</v>
      </c>
      <c r="B56" s="61">
        <v>29</v>
      </c>
      <c r="C56" s="61">
        <v>17</v>
      </c>
      <c r="D56" s="61">
        <v>12</v>
      </c>
      <c r="E56" s="61">
        <v>1</v>
      </c>
      <c r="G56" s="61">
        <v>1</v>
      </c>
      <c r="H56" s="61">
        <v>7</v>
      </c>
      <c r="I56" s="61">
        <v>1</v>
      </c>
      <c r="J56" s="61">
        <v>4</v>
      </c>
      <c r="K56" s="61">
        <v>15</v>
      </c>
      <c r="M56" s="61">
        <v>2</v>
      </c>
      <c r="N56" s="61">
        <v>1</v>
      </c>
      <c r="O56" s="61">
        <v>16</v>
      </c>
      <c r="R56" s="61">
        <v>7</v>
      </c>
      <c r="S56" s="61">
        <v>1</v>
      </c>
      <c r="T56" s="61">
        <v>2</v>
      </c>
    </row>
    <row r="57" spans="1:20" ht="12.75" customHeight="1" x14ac:dyDescent="0.2">
      <c r="A57" s="58">
        <v>1737</v>
      </c>
      <c r="B57" s="61">
        <v>91</v>
      </c>
      <c r="C57" s="61">
        <v>51</v>
      </c>
      <c r="D57" s="61">
        <v>40</v>
      </c>
      <c r="E57" s="61">
        <v>1</v>
      </c>
      <c r="G57" s="61">
        <v>3</v>
      </c>
      <c r="H57" s="61">
        <v>12</v>
      </c>
      <c r="I57" s="61">
        <v>2</v>
      </c>
      <c r="J57" s="61">
        <v>20</v>
      </c>
      <c r="K57" s="61">
        <v>53</v>
      </c>
      <c r="M57" s="61">
        <v>2</v>
      </c>
      <c r="N57" s="61">
        <v>16</v>
      </c>
      <c r="O57" s="61">
        <v>63</v>
      </c>
      <c r="Q57" s="61">
        <v>5</v>
      </c>
      <c r="R57" s="61">
        <v>22</v>
      </c>
      <c r="S57" s="61">
        <v>7</v>
      </c>
      <c r="T57" s="61">
        <v>14</v>
      </c>
    </row>
    <row r="58" spans="1:20" ht="12.75" customHeight="1" x14ac:dyDescent="0.2">
      <c r="A58" s="58">
        <v>1742</v>
      </c>
      <c r="B58" s="61">
        <v>175</v>
      </c>
      <c r="C58" s="61">
        <v>94</v>
      </c>
      <c r="D58" s="61">
        <v>81</v>
      </c>
      <c r="E58" s="61">
        <v>1</v>
      </c>
      <c r="F58" s="61">
        <v>5</v>
      </c>
      <c r="H58" s="61">
        <v>12</v>
      </c>
      <c r="J58" s="61">
        <v>5</v>
      </c>
      <c r="K58" s="61">
        <v>152</v>
      </c>
      <c r="O58" s="61">
        <v>35</v>
      </c>
      <c r="Q58" s="61">
        <v>3</v>
      </c>
      <c r="R58" s="61">
        <v>8</v>
      </c>
      <c r="S58" s="61">
        <v>12</v>
      </c>
      <c r="T58" s="61">
        <v>6</v>
      </c>
    </row>
    <row r="59" spans="1:20" ht="12.75" customHeight="1" x14ac:dyDescent="0.2">
      <c r="A59" s="58">
        <v>1744</v>
      </c>
      <c r="B59" s="61">
        <v>33</v>
      </c>
      <c r="C59" s="61">
        <v>18</v>
      </c>
      <c r="D59" s="61">
        <v>15</v>
      </c>
      <c r="E59" s="61">
        <v>1</v>
      </c>
      <c r="F59" s="61">
        <v>2</v>
      </c>
      <c r="H59" s="61">
        <v>1</v>
      </c>
      <c r="J59" s="61">
        <v>3</v>
      </c>
      <c r="K59" s="61">
        <v>26</v>
      </c>
      <c r="L59" s="61">
        <v>2</v>
      </c>
      <c r="M59" s="61">
        <v>1</v>
      </c>
      <c r="O59" s="61">
        <v>20</v>
      </c>
      <c r="R59" s="61">
        <v>9</v>
      </c>
      <c r="T59" s="61">
        <v>3</v>
      </c>
    </row>
    <row r="60" spans="1:20" ht="12.75" customHeight="1" x14ac:dyDescent="0.2">
      <c r="A60" s="58">
        <v>1749</v>
      </c>
      <c r="B60" s="61">
        <v>32</v>
      </c>
      <c r="C60" s="61">
        <v>18</v>
      </c>
      <c r="D60" s="61">
        <v>14</v>
      </c>
      <c r="G60" s="61">
        <v>3</v>
      </c>
      <c r="H60" s="61">
        <v>5</v>
      </c>
      <c r="K60" s="61">
        <v>24</v>
      </c>
      <c r="O60" s="61">
        <v>11</v>
      </c>
      <c r="Q60" s="61">
        <v>7</v>
      </c>
      <c r="R60" s="61">
        <v>1</v>
      </c>
      <c r="S60" s="61">
        <v>1</v>
      </c>
      <c r="T60" s="61">
        <v>3</v>
      </c>
    </row>
    <row r="61" spans="1:20" ht="12.75" customHeight="1" x14ac:dyDescent="0.2">
      <c r="A61" s="58">
        <v>1751</v>
      </c>
      <c r="B61" s="61">
        <v>178</v>
      </c>
      <c r="C61" s="61">
        <v>72</v>
      </c>
      <c r="D61" s="61">
        <v>106</v>
      </c>
      <c r="F61" s="61">
        <v>10</v>
      </c>
      <c r="G61" s="61">
        <v>12</v>
      </c>
      <c r="H61" s="61">
        <v>18</v>
      </c>
      <c r="J61" s="61">
        <v>42</v>
      </c>
      <c r="K61" s="61">
        <v>96</v>
      </c>
      <c r="L61" s="61">
        <v>7</v>
      </c>
      <c r="N61" s="61">
        <v>2</v>
      </c>
      <c r="O61" s="61">
        <v>32</v>
      </c>
      <c r="Q61" s="61">
        <v>2</v>
      </c>
      <c r="R61" s="61">
        <v>12</v>
      </c>
      <c r="S61" s="61">
        <v>5</v>
      </c>
      <c r="T61" s="61">
        <v>36</v>
      </c>
    </row>
    <row r="62" spans="1:20" ht="12.75" customHeight="1" x14ac:dyDescent="0.2">
      <c r="A62" s="58">
        <v>1753</v>
      </c>
      <c r="B62" s="61">
        <v>103</v>
      </c>
      <c r="C62" s="61">
        <v>58</v>
      </c>
      <c r="D62" s="61">
        <v>45</v>
      </c>
      <c r="G62" s="61">
        <v>2</v>
      </c>
      <c r="H62" s="61">
        <v>12</v>
      </c>
      <c r="J62" s="61">
        <v>8</v>
      </c>
      <c r="K62" s="61">
        <v>81</v>
      </c>
      <c r="O62" s="61">
        <v>21</v>
      </c>
      <c r="Q62" s="61">
        <v>9</v>
      </c>
      <c r="R62" s="61">
        <v>9</v>
      </c>
      <c r="S62" s="61">
        <v>2</v>
      </c>
      <c r="T62" s="61">
        <v>4</v>
      </c>
    </row>
    <row r="63" spans="1:20" ht="12.75" customHeight="1" x14ac:dyDescent="0.2">
      <c r="A63" s="58">
        <v>1754</v>
      </c>
      <c r="B63" s="61">
        <v>23</v>
      </c>
      <c r="C63" s="61">
        <v>9</v>
      </c>
      <c r="D63" s="61">
        <v>14</v>
      </c>
      <c r="H63" s="61">
        <v>20</v>
      </c>
      <c r="K63" s="61">
        <v>3</v>
      </c>
      <c r="L63" s="61">
        <v>8</v>
      </c>
      <c r="O63" s="61">
        <v>19</v>
      </c>
      <c r="P63" s="61">
        <v>4</v>
      </c>
      <c r="R63" s="61">
        <v>5</v>
      </c>
      <c r="T63" s="61">
        <v>10</v>
      </c>
    </row>
    <row r="64" spans="1:20" ht="12.75" customHeight="1" x14ac:dyDescent="0.2">
      <c r="A64" s="58">
        <v>1755</v>
      </c>
      <c r="B64" s="61">
        <v>197</v>
      </c>
      <c r="C64" s="61">
        <v>108</v>
      </c>
      <c r="D64" s="61">
        <v>89</v>
      </c>
      <c r="E64" s="61">
        <v>1</v>
      </c>
      <c r="F64" s="61">
        <v>4</v>
      </c>
      <c r="G64" s="61">
        <v>1</v>
      </c>
      <c r="H64" s="61">
        <v>19</v>
      </c>
      <c r="J64" s="61">
        <v>12</v>
      </c>
      <c r="K64" s="61">
        <v>160</v>
      </c>
      <c r="L64" s="61">
        <v>3</v>
      </c>
      <c r="N64" s="61">
        <v>4</v>
      </c>
      <c r="O64" s="61">
        <v>89</v>
      </c>
      <c r="Q64" s="61">
        <v>5</v>
      </c>
      <c r="R64" s="61">
        <v>5</v>
      </c>
      <c r="S64" s="61">
        <v>7</v>
      </c>
      <c r="T64" s="61">
        <v>13</v>
      </c>
    </row>
    <row r="65" spans="1:20" ht="12.75" customHeight="1" x14ac:dyDescent="0.2">
      <c r="A65" s="58">
        <v>1756</v>
      </c>
      <c r="B65" s="61">
        <v>31</v>
      </c>
      <c r="C65" s="61">
        <v>16</v>
      </c>
      <c r="D65" s="61">
        <v>15</v>
      </c>
      <c r="F65" s="61">
        <v>1</v>
      </c>
      <c r="H65" s="61">
        <v>1</v>
      </c>
      <c r="J65" s="61">
        <v>4</v>
      </c>
      <c r="K65" s="61">
        <v>25</v>
      </c>
      <c r="N65" s="61">
        <v>6</v>
      </c>
      <c r="O65" s="61">
        <v>16</v>
      </c>
      <c r="R65" s="61">
        <v>3</v>
      </c>
      <c r="S65" s="61">
        <v>3</v>
      </c>
      <c r="T65" s="61">
        <v>10</v>
      </c>
    </row>
    <row r="66" spans="1:20" ht="12.75" customHeight="1" x14ac:dyDescent="0.2">
      <c r="A66" s="58">
        <v>1758</v>
      </c>
      <c r="B66" s="61">
        <v>298</v>
      </c>
      <c r="C66" s="61">
        <v>154</v>
      </c>
      <c r="D66" s="61">
        <v>144</v>
      </c>
      <c r="F66" s="61">
        <v>4</v>
      </c>
      <c r="G66" s="61">
        <v>12</v>
      </c>
      <c r="H66" s="61">
        <v>25</v>
      </c>
      <c r="J66" s="61">
        <v>21</v>
      </c>
      <c r="K66" s="61">
        <v>236</v>
      </c>
      <c r="L66" s="61">
        <v>6</v>
      </c>
      <c r="N66" s="61">
        <v>5</v>
      </c>
      <c r="O66" s="61">
        <v>50</v>
      </c>
      <c r="Q66" s="61">
        <v>2</v>
      </c>
      <c r="R66" s="61">
        <v>159</v>
      </c>
      <c r="S66" s="61">
        <v>4</v>
      </c>
      <c r="T66" s="61">
        <v>8</v>
      </c>
    </row>
    <row r="67" spans="1:20" ht="12.75" customHeight="1" x14ac:dyDescent="0.2">
      <c r="A67" s="58">
        <v>1763</v>
      </c>
      <c r="B67" s="61">
        <v>104</v>
      </c>
      <c r="C67" s="61">
        <v>57</v>
      </c>
      <c r="D67" s="61">
        <v>45</v>
      </c>
      <c r="E67" s="61">
        <v>1</v>
      </c>
      <c r="H67" s="61">
        <v>2</v>
      </c>
      <c r="J67" s="61">
        <v>4</v>
      </c>
      <c r="K67" s="61">
        <v>97</v>
      </c>
      <c r="N67" s="61">
        <v>6</v>
      </c>
      <c r="O67" s="61">
        <v>49</v>
      </c>
      <c r="Q67" s="61">
        <v>1</v>
      </c>
      <c r="R67" s="61">
        <v>19</v>
      </c>
      <c r="S67" s="61">
        <v>7</v>
      </c>
      <c r="T67" s="61">
        <v>3</v>
      </c>
    </row>
    <row r="68" spans="1:20" ht="12.75" customHeight="1" x14ac:dyDescent="0.2">
      <c r="A68" s="58">
        <v>1768</v>
      </c>
      <c r="B68" s="61">
        <v>166</v>
      </c>
      <c r="C68" s="61">
        <v>106</v>
      </c>
      <c r="D68" s="61">
        <v>60</v>
      </c>
      <c r="E68" s="61">
        <v>1</v>
      </c>
      <c r="F68" s="61">
        <v>3</v>
      </c>
      <c r="G68" s="61">
        <v>4</v>
      </c>
      <c r="H68" s="61">
        <v>16</v>
      </c>
      <c r="J68" s="61">
        <v>16</v>
      </c>
      <c r="K68" s="61">
        <v>126</v>
      </c>
      <c r="N68" s="61">
        <v>11</v>
      </c>
      <c r="O68" s="61">
        <v>57</v>
      </c>
      <c r="Q68" s="61">
        <v>5</v>
      </c>
      <c r="R68" s="61">
        <v>37</v>
      </c>
      <c r="S68" s="61">
        <v>22</v>
      </c>
      <c r="T68" s="61">
        <v>18</v>
      </c>
    </row>
    <row r="69" spans="1:20" ht="12.75" customHeight="1" x14ac:dyDescent="0.2">
      <c r="A69" s="58">
        <v>1769</v>
      </c>
      <c r="B69" s="61">
        <v>33</v>
      </c>
      <c r="C69" s="61">
        <v>16</v>
      </c>
      <c r="D69" s="61">
        <v>17</v>
      </c>
      <c r="E69" s="61">
        <v>1</v>
      </c>
      <c r="H69" s="61">
        <v>1</v>
      </c>
      <c r="K69" s="61">
        <v>31</v>
      </c>
      <c r="N69" s="61">
        <v>4</v>
      </c>
      <c r="O69" s="61">
        <v>22</v>
      </c>
      <c r="R69" s="61">
        <v>8</v>
      </c>
      <c r="S69" s="61">
        <v>5</v>
      </c>
      <c r="T69" s="61">
        <v>6</v>
      </c>
    </row>
    <row r="70" spans="1:20" ht="12.75" customHeight="1" x14ac:dyDescent="0.2">
      <c r="A70" s="58">
        <v>1771</v>
      </c>
      <c r="B70" s="61">
        <v>120</v>
      </c>
      <c r="C70" s="61">
        <v>57</v>
      </c>
      <c r="D70" s="61">
        <v>63</v>
      </c>
      <c r="F70" s="61">
        <v>8</v>
      </c>
      <c r="G70" s="61">
        <v>2</v>
      </c>
      <c r="H70" s="61">
        <v>3</v>
      </c>
      <c r="J70" s="61">
        <v>14</v>
      </c>
      <c r="K70" s="61">
        <v>93</v>
      </c>
      <c r="L70" s="61">
        <v>1</v>
      </c>
      <c r="O70" s="61">
        <v>7</v>
      </c>
      <c r="S70" s="61">
        <v>5</v>
      </c>
      <c r="T70" s="61">
        <v>4</v>
      </c>
    </row>
    <row r="71" spans="1:20" ht="12.75" customHeight="1" x14ac:dyDescent="0.2">
      <c r="A71" s="58">
        <v>1776</v>
      </c>
      <c r="B71" s="61">
        <v>29</v>
      </c>
      <c r="C71" s="61">
        <v>18</v>
      </c>
      <c r="D71" s="61">
        <v>11</v>
      </c>
      <c r="H71" s="61">
        <v>22</v>
      </c>
      <c r="J71" s="61">
        <v>1</v>
      </c>
      <c r="K71" s="61">
        <v>6</v>
      </c>
      <c r="L71" s="61">
        <v>6</v>
      </c>
      <c r="M71" s="61">
        <v>1</v>
      </c>
      <c r="N71" s="61">
        <v>8</v>
      </c>
      <c r="O71" s="61">
        <v>22</v>
      </c>
      <c r="P71" s="61">
        <v>2</v>
      </c>
      <c r="R71" s="61">
        <v>5</v>
      </c>
      <c r="S71" s="61">
        <v>1</v>
      </c>
      <c r="T71" s="61">
        <v>7</v>
      </c>
    </row>
    <row r="72" spans="1:20" ht="12.75" customHeight="1" x14ac:dyDescent="0.2">
      <c r="A72" s="58">
        <v>1784</v>
      </c>
      <c r="B72" s="61">
        <v>124</v>
      </c>
      <c r="C72" s="61">
        <v>69</v>
      </c>
      <c r="D72" s="61">
        <v>55</v>
      </c>
      <c r="F72" s="61">
        <v>1</v>
      </c>
      <c r="G72" s="61">
        <v>3</v>
      </c>
      <c r="H72" s="61">
        <v>3</v>
      </c>
      <c r="J72" s="61">
        <v>4</v>
      </c>
      <c r="K72" s="61">
        <v>113</v>
      </c>
      <c r="L72" s="61">
        <v>1</v>
      </c>
      <c r="O72" s="61">
        <v>13</v>
      </c>
      <c r="R72" s="61">
        <v>4</v>
      </c>
      <c r="S72" s="61">
        <v>3</v>
      </c>
      <c r="T72" s="61">
        <v>5</v>
      </c>
    </row>
    <row r="73" spans="1:20" ht="12.75" customHeight="1" x14ac:dyDescent="0.2">
      <c r="A73" s="58">
        <v>1787</v>
      </c>
      <c r="B73" s="61">
        <v>9</v>
      </c>
      <c r="C73" s="61">
        <v>5</v>
      </c>
      <c r="D73" s="61">
        <v>4</v>
      </c>
      <c r="E73" s="61">
        <v>4</v>
      </c>
      <c r="H73" s="61">
        <v>3</v>
      </c>
      <c r="J73" s="61">
        <v>2</v>
      </c>
      <c r="R73" s="61">
        <v>1</v>
      </c>
      <c r="T73" s="61">
        <v>9</v>
      </c>
    </row>
    <row r="74" spans="1:20" ht="12.75" customHeight="1" x14ac:dyDescent="0.2">
      <c r="A74" s="58">
        <v>1789</v>
      </c>
      <c r="B74" s="61">
        <v>312</v>
      </c>
      <c r="C74" s="61">
        <v>149</v>
      </c>
      <c r="D74" s="61">
        <v>163</v>
      </c>
      <c r="E74" s="61">
        <v>1</v>
      </c>
      <c r="F74" s="61">
        <v>50</v>
      </c>
      <c r="G74" s="61">
        <v>19</v>
      </c>
      <c r="H74" s="61">
        <v>67</v>
      </c>
      <c r="I74" s="61">
        <v>4</v>
      </c>
      <c r="J74" s="61">
        <v>42</v>
      </c>
      <c r="K74" s="61">
        <v>129</v>
      </c>
      <c r="L74" s="61">
        <v>11</v>
      </c>
      <c r="O74" s="61">
        <v>119</v>
      </c>
      <c r="Q74" s="61">
        <v>3</v>
      </c>
      <c r="R74" s="61">
        <v>3</v>
      </c>
      <c r="S74" s="61">
        <v>4</v>
      </c>
      <c r="T74" s="61">
        <v>10</v>
      </c>
    </row>
    <row r="75" spans="1:20" ht="12.75" customHeight="1" x14ac:dyDescent="0.2">
      <c r="A75" s="58">
        <v>1795</v>
      </c>
      <c r="B75" s="61">
        <v>75</v>
      </c>
      <c r="C75" s="61">
        <v>37</v>
      </c>
      <c r="D75" s="61">
        <v>38</v>
      </c>
      <c r="E75" s="61">
        <v>1</v>
      </c>
      <c r="G75" s="61">
        <v>3</v>
      </c>
      <c r="H75" s="61">
        <v>4</v>
      </c>
      <c r="J75" s="61">
        <v>1</v>
      </c>
      <c r="K75" s="61">
        <v>66</v>
      </c>
      <c r="L75" s="61">
        <v>1</v>
      </c>
      <c r="N75" s="61">
        <v>6</v>
      </c>
      <c r="O75" s="61">
        <v>43</v>
      </c>
      <c r="Q75" s="61">
        <v>3</v>
      </c>
      <c r="R75" s="61">
        <v>19</v>
      </c>
      <c r="S75" s="61">
        <v>7</v>
      </c>
      <c r="T75" s="61">
        <v>8</v>
      </c>
    </row>
    <row r="76" spans="1:20" ht="12.75" customHeight="1" x14ac:dyDescent="0.2">
      <c r="A76" s="58">
        <v>1796</v>
      </c>
      <c r="B76" s="61">
        <v>655</v>
      </c>
      <c r="C76" s="61">
        <v>314</v>
      </c>
      <c r="D76" s="61">
        <v>341</v>
      </c>
      <c r="E76" s="61">
        <v>2</v>
      </c>
      <c r="F76" s="61">
        <v>35</v>
      </c>
      <c r="G76" s="61">
        <v>11</v>
      </c>
      <c r="H76" s="61">
        <v>36</v>
      </c>
      <c r="I76" s="61">
        <v>1</v>
      </c>
      <c r="J76" s="61">
        <v>78</v>
      </c>
      <c r="K76" s="61">
        <v>492</v>
      </c>
      <c r="L76" s="61">
        <v>11</v>
      </c>
      <c r="M76" s="61">
        <v>1</v>
      </c>
      <c r="N76" s="61">
        <v>4</v>
      </c>
      <c r="O76" s="61">
        <v>53</v>
      </c>
      <c r="Q76" s="61">
        <v>2</v>
      </c>
      <c r="R76" s="61">
        <v>5</v>
      </c>
      <c r="S76" s="61">
        <v>41</v>
      </c>
      <c r="T76" s="61">
        <v>175</v>
      </c>
    </row>
    <row r="77" spans="1:20" ht="12.75" customHeight="1" x14ac:dyDescent="0.2">
      <c r="A77" s="58">
        <v>1797</v>
      </c>
      <c r="B77" s="61">
        <v>9</v>
      </c>
      <c r="C77" s="61">
        <v>3</v>
      </c>
      <c r="D77" s="61">
        <v>6</v>
      </c>
      <c r="G77" s="61">
        <v>3</v>
      </c>
      <c r="J77" s="61">
        <v>2</v>
      </c>
      <c r="K77" s="61">
        <v>4</v>
      </c>
      <c r="N77" s="61">
        <v>1</v>
      </c>
      <c r="O77" s="61">
        <v>5</v>
      </c>
      <c r="R77" s="61">
        <v>5</v>
      </c>
      <c r="S77" s="61">
        <v>2</v>
      </c>
      <c r="T77" s="61">
        <v>5</v>
      </c>
    </row>
    <row r="78" spans="1:20" ht="12.75" customHeight="1" x14ac:dyDescent="0.2">
      <c r="A78" s="58">
        <v>1798</v>
      </c>
      <c r="B78" s="61">
        <v>50</v>
      </c>
      <c r="C78" s="61">
        <v>25</v>
      </c>
      <c r="D78" s="61">
        <v>25</v>
      </c>
      <c r="E78" s="61">
        <v>2</v>
      </c>
      <c r="F78" s="61">
        <v>1</v>
      </c>
      <c r="H78" s="61">
        <v>1</v>
      </c>
      <c r="J78" s="61">
        <v>3</v>
      </c>
      <c r="K78" s="61">
        <v>43</v>
      </c>
      <c r="N78" s="61">
        <v>1</v>
      </c>
      <c r="O78" s="61">
        <v>31</v>
      </c>
      <c r="R78" s="61">
        <v>9</v>
      </c>
      <c r="S78" s="61">
        <v>4</v>
      </c>
      <c r="T78" s="61">
        <v>5</v>
      </c>
    </row>
    <row r="79" spans="1:20" ht="12.75" customHeight="1" x14ac:dyDescent="0.2">
      <c r="A79" s="58">
        <v>1800</v>
      </c>
      <c r="B79" s="61">
        <v>140</v>
      </c>
      <c r="C79" s="61">
        <v>67</v>
      </c>
      <c r="D79" s="61">
        <v>73</v>
      </c>
      <c r="F79" s="61">
        <v>28</v>
      </c>
      <c r="H79" s="61">
        <v>7</v>
      </c>
      <c r="J79" s="61">
        <v>15</v>
      </c>
      <c r="K79" s="61">
        <v>90</v>
      </c>
      <c r="L79" s="61">
        <v>1</v>
      </c>
      <c r="O79" s="61">
        <v>4</v>
      </c>
      <c r="R79" s="61">
        <v>2</v>
      </c>
      <c r="S79" s="61">
        <v>14</v>
      </c>
      <c r="T79" s="61">
        <v>10</v>
      </c>
    </row>
    <row r="80" spans="1:20" ht="12.75" customHeight="1" x14ac:dyDescent="0.2">
      <c r="A80" s="58">
        <v>1803</v>
      </c>
      <c r="B80" s="61">
        <v>84</v>
      </c>
      <c r="C80" s="61">
        <v>49</v>
      </c>
      <c r="D80" s="61">
        <v>35</v>
      </c>
      <c r="H80" s="61">
        <v>5</v>
      </c>
      <c r="J80" s="61">
        <v>5</v>
      </c>
      <c r="K80" s="61">
        <v>74</v>
      </c>
      <c r="N80" s="61">
        <v>18</v>
      </c>
      <c r="O80" s="61">
        <v>54</v>
      </c>
      <c r="R80" s="61">
        <v>18</v>
      </c>
      <c r="S80" s="61">
        <v>4</v>
      </c>
      <c r="T80" s="61">
        <v>12</v>
      </c>
    </row>
    <row r="81" spans="1:20" ht="12.75" customHeight="1" x14ac:dyDescent="0.2">
      <c r="A81" s="58">
        <v>1804</v>
      </c>
      <c r="B81" s="61">
        <v>33</v>
      </c>
      <c r="C81" s="61">
        <v>18</v>
      </c>
      <c r="D81" s="61">
        <v>15</v>
      </c>
      <c r="F81" s="61">
        <v>2</v>
      </c>
      <c r="G81" s="61">
        <v>2</v>
      </c>
      <c r="H81" s="61">
        <v>9</v>
      </c>
      <c r="J81" s="61">
        <v>2</v>
      </c>
      <c r="K81" s="61">
        <v>18</v>
      </c>
      <c r="L81" s="61">
        <v>1</v>
      </c>
      <c r="N81" s="61">
        <v>2</v>
      </c>
      <c r="O81" s="61">
        <v>9</v>
      </c>
      <c r="T81" s="61">
        <v>7</v>
      </c>
    </row>
    <row r="82" spans="1:20" ht="12.75" customHeight="1" x14ac:dyDescent="0.2">
      <c r="A82" s="58">
        <v>1806</v>
      </c>
      <c r="B82" s="61">
        <v>52</v>
      </c>
      <c r="C82" s="61">
        <v>29</v>
      </c>
      <c r="D82" s="61">
        <v>23</v>
      </c>
      <c r="G82" s="61">
        <v>1</v>
      </c>
      <c r="H82" s="61">
        <v>15</v>
      </c>
      <c r="J82" s="61">
        <v>6</v>
      </c>
      <c r="K82" s="61">
        <v>30</v>
      </c>
      <c r="L82" s="61">
        <v>4</v>
      </c>
      <c r="M82" s="61">
        <v>1</v>
      </c>
      <c r="N82" s="61">
        <v>13</v>
      </c>
      <c r="O82" s="61">
        <v>37</v>
      </c>
      <c r="R82" s="61">
        <v>17</v>
      </c>
      <c r="S82" s="61">
        <v>6</v>
      </c>
      <c r="T82" s="61">
        <v>19</v>
      </c>
    </row>
    <row r="83" spans="1:20" ht="12.75" customHeight="1" x14ac:dyDescent="0.2">
      <c r="A83" s="58">
        <v>1807</v>
      </c>
      <c r="B83" s="61">
        <v>23</v>
      </c>
      <c r="D83" s="61">
        <v>23</v>
      </c>
      <c r="G83" s="61">
        <v>8</v>
      </c>
      <c r="H83" s="61">
        <v>10</v>
      </c>
      <c r="I83" s="61">
        <v>2</v>
      </c>
      <c r="J83" s="61">
        <v>1</v>
      </c>
      <c r="K83" s="61">
        <v>2</v>
      </c>
      <c r="O83" s="61">
        <v>18</v>
      </c>
      <c r="R83" s="61">
        <v>11</v>
      </c>
      <c r="T83" s="61">
        <v>4</v>
      </c>
    </row>
    <row r="84" spans="1:20" ht="12.75" customHeight="1" x14ac:dyDescent="0.2">
      <c r="A84" s="58">
        <v>1814</v>
      </c>
      <c r="B84" s="61">
        <v>136</v>
      </c>
      <c r="C84" s="61">
        <v>77</v>
      </c>
      <c r="D84" s="61">
        <v>59</v>
      </c>
      <c r="F84" s="61">
        <v>7</v>
      </c>
      <c r="G84" s="61">
        <v>2</v>
      </c>
      <c r="H84" s="61">
        <v>16</v>
      </c>
      <c r="J84" s="61">
        <v>13</v>
      </c>
      <c r="K84" s="61">
        <v>98</v>
      </c>
      <c r="L84" s="61">
        <v>5</v>
      </c>
      <c r="M84" s="61">
        <v>2</v>
      </c>
      <c r="N84" s="61">
        <v>1</v>
      </c>
      <c r="O84" s="61">
        <v>8</v>
      </c>
      <c r="R84" s="61">
        <v>11</v>
      </c>
      <c r="S84" s="61">
        <v>23</v>
      </c>
      <c r="T84" s="61">
        <v>21</v>
      </c>
    </row>
    <row r="85" spans="1:20" ht="12.75" customHeight="1" x14ac:dyDescent="0.2">
      <c r="A85" s="58">
        <v>1822</v>
      </c>
      <c r="B85" s="61">
        <v>55</v>
      </c>
      <c r="C85" s="61">
        <v>21</v>
      </c>
      <c r="D85" s="61">
        <v>34</v>
      </c>
      <c r="H85" s="61">
        <v>1</v>
      </c>
      <c r="J85" s="61">
        <v>7</v>
      </c>
      <c r="K85" s="61">
        <v>47</v>
      </c>
      <c r="L85" s="61">
        <v>1</v>
      </c>
      <c r="O85" s="61">
        <v>13</v>
      </c>
      <c r="Q85" s="61">
        <v>2</v>
      </c>
      <c r="R85" s="61">
        <v>7</v>
      </c>
      <c r="S85" s="61">
        <v>3</v>
      </c>
      <c r="T85" s="61">
        <v>7</v>
      </c>
    </row>
    <row r="86" spans="1:20" ht="12.75" customHeight="1" x14ac:dyDescent="0.2">
      <c r="A86" s="58">
        <v>1829</v>
      </c>
      <c r="B86" s="61">
        <v>21</v>
      </c>
      <c r="C86" s="61">
        <v>9</v>
      </c>
      <c r="D86" s="61">
        <v>12</v>
      </c>
      <c r="H86" s="61">
        <v>3</v>
      </c>
      <c r="J86" s="61">
        <v>2</v>
      </c>
      <c r="K86" s="61">
        <v>16</v>
      </c>
      <c r="N86" s="61">
        <v>6</v>
      </c>
      <c r="O86" s="61">
        <v>20</v>
      </c>
      <c r="R86" s="61">
        <v>3</v>
      </c>
      <c r="T86" s="61">
        <v>6</v>
      </c>
    </row>
    <row r="87" spans="1:20" ht="12.75" customHeight="1" x14ac:dyDescent="0.2">
      <c r="A87" s="58">
        <v>1831</v>
      </c>
      <c r="B87" s="61">
        <v>227</v>
      </c>
      <c r="C87" s="61">
        <v>98</v>
      </c>
      <c r="D87" s="61">
        <v>129</v>
      </c>
      <c r="E87" s="61">
        <v>19</v>
      </c>
      <c r="F87" s="61">
        <v>1</v>
      </c>
      <c r="H87" s="61">
        <v>199</v>
      </c>
      <c r="J87" s="61">
        <v>2</v>
      </c>
      <c r="K87" s="61">
        <v>6</v>
      </c>
      <c r="M87" s="61">
        <v>1</v>
      </c>
      <c r="O87" s="61">
        <v>204</v>
      </c>
      <c r="P87" s="61">
        <v>17</v>
      </c>
      <c r="Q87" s="61">
        <v>1</v>
      </c>
      <c r="R87" s="61">
        <v>21</v>
      </c>
      <c r="T87" s="61">
        <v>72</v>
      </c>
    </row>
    <row r="88" spans="1:20" ht="12.75" customHeight="1" x14ac:dyDescent="0.2">
      <c r="A88" s="58">
        <v>1835</v>
      </c>
      <c r="B88" s="61">
        <v>11</v>
      </c>
      <c r="C88" s="61">
        <v>2</v>
      </c>
      <c r="D88" s="61">
        <v>9</v>
      </c>
      <c r="H88" s="61">
        <v>11</v>
      </c>
      <c r="L88" s="61">
        <v>6</v>
      </c>
      <c r="O88" s="61">
        <v>11</v>
      </c>
      <c r="P88" s="61">
        <v>6</v>
      </c>
      <c r="R88" s="61">
        <v>7</v>
      </c>
    </row>
    <row r="89" spans="1:20" ht="12.75" customHeight="1" x14ac:dyDescent="0.2">
      <c r="A89" s="58">
        <v>1836</v>
      </c>
      <c r="B89" s="61">
        <v>536</v>
      </c>
      <c r="C89" s="61">
        <v>288</v>
      </c>
      <c r="D89" s="61">
        <v>248</v>
      </c>
      <c r="F89" s="61">
        <v>21</v>
      </c>
      <c r="H89" s="61">
        <v>23</v>
      </c>
      <c r="J89" s="61">
        <v>24</v>
      </c>
      <c r="K89" s="61">
        <v>468</v>
      </c>
      <c r="L89" s="61">
        <v>20</v>
      </c>
      <c r="N89" s="61">
        <v>2</v>
      </c>
      <c r="O89" s="61">
        <v>100</v>
      </c>
      <c r="Q89" s="61">
        <v>3</v>
      </c>
      <c r="R89" s="61">
        <v>8</v>
      </c>
      <c r="S89" s="61">
        <v>13</v>
      </c>
      <c r="T89" s="61">
        <v>10</v>
      </c>
    </row>
    <row r="90" spans="1:20" ht="12.75" customHeight="1" x14ac:dyDescent="0.2">
      <c r="A90" s="58">
        <v>1841</v>
      </c>
      <c r="B90" s="61">
        <v>58</v>
      </c>
      <c r="C90" s="61">
        <v>22</v>
      </c>
      <c r="D90" s="61">
        <v>36</v>
      </c>
      <c r="H90" s="61">
        <v>2</v>
      </c>
      <c r="J90" s="61">
        <v>4</v>
      </c>
      <c r="K90" s="61">
        <v>52</v>
      </c>
      <c r="O90" s="61">
        <v>8</v>
      </c>
      <c r="R90" s="61">
        <v>5</v>
      </c>
      <c r="S90" s="61">
        <v>3</v>
      </c>
      <c r="T90" s="61">
        <v>7</v>
      </c>
    </row>
    <row r="91" spans="1:20" ht="12.75" customHeight="1" x14ac:dyDescent="0.2">
      <c r="A91" s="58">
        <v>1845</v>
      </c>
      <c r="B91" s="61">
        <v>13</v>
      </c>
      <c r="C91" s="61">
        <v>7</v>
      </c>
      <c r="D91" s="61">
        <v>6</v>
      </c>
      <c r="K91" s="61">
        <v>13</v>
      </c>
      <c r="O91" s="61">
        <v>3</v>
      </c>
      <c r="R91" s="61">
        <v>1</v>
      </c>
      <c r="T91" s="61">
        <v>1</v>
      </c>
    </row>
    <row r="92" spans="1:20" ht="12.75" customHeight="1" x14ac:dyDescent="0.2">
      <c r="A92" s="58">
        <v>1854</v>
      </c>
      <c r="B92" s="61">
        <v>118</v>
      </c>
      <c r="C92" s="61">
        <v>64</v>
      </c>
      <c r="D92" s="61">
        <v>54</v>
      </c>
      <c r="F92" s="61">
        <v>2</v>
      </c>
      <c r="H92" s="61">
        <v>7</v>
      </c>
      <c r="J92" s="61">
        <v>10</v>
      </c>
      <c r="K92" s="61">
        <v>99</v>
      </c>
      <c r="M92" s="61">
        <v>1</v>
      </c>
      <c r="O92" s="61">
        <v>12</v>
      </c>
      <c r="Q92" s="61">
        <v>2</v>
      </c>
      <c r="R92" s="61">
        <v>9</v>
      </c>
      <c r="S92" s="61">
        <v>14</v>
      </c>
      <c r="T92" s="61">
        <v>4</v>
      </c>
    </row>
    <row r="93" spans="1:20" ht="12.75" customHeight="1" x14ac:dyDescent="0.2">
      <c r="A93" s="58">
        <v>1856</v>
      </c>
      <c r="B93" s="61">
        <v>245</v>
      </c>
      <c r="C93" s="61">
        <v>161</v>
      </c>
      <c r="D93" s="61">
        <v>83</v>
      </c>
      <c r="F93" s="61">
        <v>20</v>
      </c>
      <c r="G93" s="61">
        <v>7</v>
      </c>
      <c r="H93" s="61">
        <v>31</v>
      </c>
      <c r="J93" s="61">
        <v>17</v>
      </c>
      <c r="K93" s="61">
        <v>170</v>
      </c>
      <c r="N93" s="61">
        <v>1</v>
      </c>
      <c r="O93" s="61">
        <v>28</v>
      </c>
      <c r="R93" s="61">
        <v>14</v>
      </c>
      <c r="S93" s="61">
        <v>26</v>
      </c>
      <c r="T93" s="61">
        <v>48</v>
      </c>
    </row>
    <row r="94" spans="1:20" ht="12.75" customHeight="1" x14ac:dyDescent="0.2">
      <c r="A94" s="58">
        <v>1860</v>
      </c>
      <c r="B94" s="61">
        <v>611</v>
      </c>
      <c r="C94" s="61">
        <v>439</v>
      </c>
      <c r="D94" s="61">
        <v>172</v>
      </c>
      <c r="E94" s="61">
        <v>12</v>
      </c>
      <c r="F94" s="61">
        <v>32</v>
      </c>
      <c r="G94" s="61">
        <v>126</v>
      </c>
      <c r="H94" s="61">
        <v>79</v>
      </c>
      <c r="I94" s="61">
        <v>7</v>
      </c>
      <c r="J94" s="61">
        <v>32</v>
      </c>
      <c r="K94" s="61">
        <v>323</v>
      </c>
      <c r="L94" s="61">
        <v>1</v>
      </c>
      <c r="M94" s="61">
        <v>7</v>
      </c>
      <c r="N94" s="61">
        <v>18</v>
      </c>
      <c r="O94" s="61">
        <v>260</v>
      </c>
      <c r="Q94" s="61">
        <v>4</v>
      </c>
      <c r="R94" s="61">
        <v>10</v>
      </c>
      <c r="S94" s="61">
        <v>46</v>
      </c>
      <c r="T94" s="61">
        <v>59</v>
      </c>
    </row>
    <row r="95" spans="1:20" ht="12.75" customHeight="1" x14ac:dyDescent="0.2">
      <c r="A95" s="58">
        <v>1861</v>
      </c>
      <c r="B95" s="61">
        <v>16</v>
      </c>
      <c r="C95" s="61">
        <v>11</v>
      </c>
      <c r="D95" s="61">
        <v>5</v>
      </c>
      <c r="H95" s="61">
        <v>1</v>
      </c>
      <c r="J95" s="61">
        <v>1</v>
      </c>
      <c r="K95" s="61">
        <v>14</v>
      </c>
      <c r="N95" s="61">
        <v>1</v>
      </c>
      <c r="O95" s="61">
        <v>7</v>
      </c>
      <c r="R95" s="61">
        <v>3</v>
      </c>
      <c r="S95" s="61">
        <v>1</v>
      </c>
      <c r="T95" s="61">
        <v>1</v>
      </c>
    </row>
    <row r="96" spans="1:20" ht="12.75" customHeight="1" x14ac:dyDescent="0.2">
      <c r="A96" s="58">
        <v>1862</v>
      </c>
      <c r="B96" s="61">
        <v>254</v>
      </c>
      <c r="C96" s="61">
        <v>132</v>
      </c>
      <c r="D96" s="61">
        <v>122</v>
      </c>
      <c r="E96" s="61">
        <v>13</v>
      </c>
      <c r="F96" s="61">
        <v>2</v>
      </c>
      <c r="G96" s="61">
        <v>1</v>
      </c>
      <c r="H96" s="61">
        <v>33</v>
      </c>
      <c r="J96" s="61">
        <v>46</v>
      </c>
      <c r="K96" s="61">
        <v>159</v>
      </c>
      <c r="L96" s="61">
        <v>5</v>
      </c>
      <c r="M96" s="61">
        <v>1</v>
      </c>
      <c r="O96" s="61">
        <v>53</v>
      </c>
      <c r="P96" s="61">
        <v>3</v>
      </c>
      <c r="Q96" s="61">
        <v>1</v>
      </c>
      <c r="R96" s="61">
        <v>4</v>
      </c>
      <c r="S96" s="61">
        <v>14</v>
      </c>
      <c r="T96" s="61">
        <v>21</v>
      </c>
    </row>
    <row r="97" spans="1:20" ht="12.75" customHeight="1" x14ac:dyDescent="0.2">
      <c r="A97" s="58">
        <v>1875</v>
      </c>
      <c r="B97" s="61">
        <v>973</v>
      </c>
      <c r="C97" s="61">
        <v>520</v>
      </c>
      <c r="D97" s="61">
        <v>453</v>
      </c>
      <c r="E97" s="61">
        <v>8</v>
      </c>
      <c r="F97" s="61">
        <v>10</v>
      </c>
      <c r="G97" s="61">
        <v>12</v>
      </c>
      <c r="H97" s="61">
        <v>56</v>
      </c>
      <c r="J97" s="61">
        <v>60</v>
      </c>
      <c r="K97" s="61">
        <v>827</v>
      </c>
      <c r="L97" s="61">
        <v>56</v>
      </c>
      <c r="M97" s="61">
        <v>1</v>
      </c>
      <c r="N97" s="61">
        <v>9</v>
      </c>
      <c r="O97" s="61">
        <v>285</v>
      </c>
      <c r="Q97" s="61">
        <v>12</v>
      </c>
      <c r="R97" s="61">
        <v>43</v>
      </c>
      <c r="S97" s="61">
        <v>47</v>
      </c>
      <c r="T97" s="61">
        <v>75</v>
      </c>
    </row>
    <row r="98" spans="1:20" ht="12.75" customHeight="1" x14ac:dyDescent="0.2">
      <c r="A98" s="58">
        <v>1880</v>
      </c>
      <c r="B98" s="61">
        <v>1</v>
      </c>
      <c r="D98" s="61">
        <v>1</v>
      </c>
      <c r="G98" s="61">
        <v>1</v>
      </c>
      <c r="O98" s="61">
        <v>1</v>
      </c>
      <c r="R98" s="61">
        <v>1</v>
      </c>
      <c r="T98" s="61">
        <v>1</v>
      </c>
    </row>
    <row r="99" spans="1:20" ht="12.75" customHeight="1" x14ac:dyDescent="0.2">
      <c r="A99" s="58">
        <v>1881</v>
      </c>
      <c r="B99" s="61">
        <v>1</v>
      </c>
      <c r="C99" s="61">
        <v>1</v>
      </c>
      <c r="J99" s="61">
        <v>1</v>
      </c>
      <c r="M99" s="61">
        <v>1</v>
      </c>
      <c r="O99" s="61">
        <v>1</v>
      </c>
      <c r="Q99" s="61">
        <v>1</v>
      </c>
      <c r="R99" s="61">
        <v>1</v>
      </c>
    </row>
    <row r="100" spans="1:20" ht="12.75" customHeight="1" x14ac:dyDescent="0.2">
      <c r="A100" s="58">
        <v>1884</v>
      </c>
      <c r="B100" s="61">
        <v>203</v>
      </c>
      <c r="C100" s="61">
        <v>102</v>
      </c>
      <c r="D100" s="61">
        <v>101</v>
      </c>
      <c r="E100" s="61">
        <v>3</v>
      </c>
      <c r="F100" s="61">
        <v>1</v>
      </c>
      <c r="G100" s="61">
        <v>5</v>
      </c>
      <c r="H100" s="61">
        <v>84</v>
      </c>
      <c r="I100" s="61">
        <v>1</v>
      </c>
      <c r="J100" s="61">
        <v>8</v>
      </c>
      <c r="K100" s="61">
        <v>101</v>
      </c>
      <c r="L100" s="61">
        <v>10</v>
      </c>
      <c r="M100" s="61">
        <v>2</v>
      </c>
      <c r="N100" s="61">
        <v>14</v>
      </c>
      <c r="O100" s="61">
        <v>131</v>
      </c>
      <c r="P100" s="61">
        <v>22</v>
      </c>
      <c r="Q100" s="61">
        <v>1</v>
      </c>
      <c r="R100" s="61">
        <v>113</v>
      </c>
      <c r="S100" s="61">
        <v>8</v>
      </c>
      <c r="T100" s="61">
        <v>6</v>
      </c>
    </row>
    <row r="101" spans="1:20" ht="12.75" customHeight="1" x14ac:dyDescent="0.2">
      <c r="A101" s="58">
        <v>1889</v>
      </c>
      <c r="B101" s="61">
        <v>27</v>
      </c>
      <c r="C101" s="61">
        <v>10</v>
      </c>
      <c r="D101" s="61">
        <v>17</v>
      </c>
      <c r="H101" s="61">
        <v>20</v>
      </c>
      <c r="K101" s="61">
        <v>7</v>
      </c>
      <c r="O101" s="61">
        <v>17</v>
      </c>
      <c r="P101" s="61">
        <v>3</v>
      </c>
      <c r="R101" s="61">
        <v>3</v>
      </c>
      <c r="T101" s="61">
        <v>24</v>
      </c>
    </row>
    <row r="102" spans="1:20" ht="12.75" customHeight="1" x14ac:dyDescent="0.2">
      <c r="A102" s="58">
        <v>1895</v>
      </c>
      <c r="B102" s="61">
        <v>202</v>
      </c>
      <c r="C102" s="61">
        <v>97</v>
      </c>
      <c r="D102" s="61">
        <v>105</v>
      </c>
      <c r="E102" s="61">
        <v>5</v>
      </c>
      <c r="F102" s="61">
        <v>9</v>
      </c>
      <c r="G102" s="61">
        <v>5</v>
      </c>
      <c r="H102" s="61">
        <v>59</v>
      </c>
      <c r="I102" s="61">
        <v>5</v>
      </c>
      <c r="J102" s="61">
        <v>22</v>
      </c>
      <c r="K102" s="61">
        <v>97</v>
      </c>
      <c r="M102" s="61">
        <v>8</v>
      </c>
      <c r="N102" s="61">
        <v>21</v>
      </c>
      <c r="O102" s="61">
        <v>197</v>
      </c>
      <c r="Q102" s="61">
        <v>3</v>
      </c>
      <c r="R102" s="61">
        <v>18</v>
      </c>
      <c r="T102" s="61">
        <v>37</v>
      </c>
    </row>
    <row r="103" spans="1:20" ht="12.75" customHeight="1" x14ac:dyDescent="0.2">
      <c r="A103" s="58">
        <v>1900</v>
      </c>
      <c r="B103" s="61">
        <v>12</v>
      </c>
      <c r="C103" s="61">
        <v>4</v>
      </c>
      <c r="D103" s="61">
        <v>8</v>
      </c>
      <c r="H103" s="61">
        <v>12</v>
      </c>
      <c r="L103" s="61">
        <v>2</v>
      </c>
      <c r="N103" s="61">
        <v>2</v>
      </c>
      <c r="O103" s="61">
        <v>12</v>
      </c>
      <c r="R103" s="61">
        <v>4</v>
      </c>
      <c r="T103" s="61">
        <v>1</v>
      </c>
    </row>
    <row r="104" spans="1:20" ht="12.75" customHeight="1" x14ac:dyDescent="0.2">
      <c r="A104" s="58">
        <v>1904</v>
      </c>
      <c r="B104" s="61">
        <v>57</v>
      </c>
      <c r="C104" s="61">
        <v>29</v>
      </c>
      <c r="D104" s="61">
        <v>28</v>
      </c>
      <c r="E104" s="61">
        <v>1</v>
      </c>
      <c r="G104" s="61">
        <v>1</v>
      </c>
      <c r="H104" s="61">
        <v>5</v>
      </c>
      <c r="J104" s="61">
        <v>2</v>
      </c>
      <c r="K104" s="61">
        <v>48</v>
      </c>
      <c r="N104" s="61">
        <v>1</v>
      </c>
      <c r="O104" s="61">
        <v>6</v>
      </c>
      <c r="P104" s="61">
        <v>1</v>
      </c>
      <c r="R104" s="61">
        <v>5</v>
      </c>
      <c r="S104" s="61">
        <v>4</v>
      </c>
      <c r="T104" s="61">
        <v>3</v>
      </c>
    </row>
    <row r="105" spans="1:20" ht="12.75" customHeight="1" x14ac:dyDescent="0.2">
      <c r="A105" s="58">
        <v>1907</v>
      </c>
      <c r="B105" s="61">
        <v>126</v>
      </c>
      <c r="C105" s="61">
        <v>71</v>
      </c>
      <c r="D105" s="61">
        <v>55</v>
      </c>
      <c r="F105" s="61">
        <v>3</v>
      </c>
      <c r="G105" s="61">
        <v>1</v>
      </c>
      <c r="H105" s="61">
        <v>12</v>
      </c>
      <c r="J105" s="61">
        <v>7</v>
      </c>
      <c r="K105" s="61">
        <v>103</v>
      </c>
      <c r="L105" s="61">
        <v>5</v>
      </c>
      <c r="O105" s="61">
        <v>19</v>
      </c>
      <c r="R105" s="61">
        <v>24</v>
      </c>
      <c r="S105" s="61">
        <v>8</v>
      </c>
      <c r="T105" s="61">
        <v>9</v>
      </c>
    </row>
    <row r="106" spans="1:20" ht="12.75" customHeight="1" x14ac:dyDescent="0.2">
      <c r="A106" s="58">
        <v>1919</v>
      </c>
      <c r="B106" s="61">
        <v>66</v>
      </c>
      <c r="C106" s="61">
        <v>32</v>
      </c>
      <c r="D106" s="61">
        <v>34</v>
      </c>
      <c r="E106" s="61">
        <v>2</v>
      </c>
      <c r="G106" s="61">
        <v>1</v>
      </c>
      <c r="H106" s="61">
        <v>1</v>
      </c>
      <c r="J106" s="61">
        <v>1</v>
      </c>
      <c r="K106" s="61">
        <v>61</v>
      </c>
      <c r="N106" s="61">
        <v>3</v>
      </c>
      <c r="O106" s="61">
        <v>35</v>
      </c>
      <c r="Q106" s="61">
        <v>2</v>
      </c>
      <c r="R106" s="61">
        <v>4</v>
      </c>
      <c r="S106" s="61">
        <v>3</v>
      </c>
      <c r="T106" s="61">
        <v>4</v>
      </c>
    </row>
    <row r="107" spans="1:20" ht="12.75" customHeight="1" x14ac:dyDescent="0.2">
      <c r="A107" s="58">
        <v>1926</v>
      </c>
      <c r="B107" s="61">
        <v>142</v>
      </c>
      <c r="C107" s="61">
        <v>74</v>
      </c>
      <c r="D107" s="61">
        <v>68</v>
      </c>
      <c r="E107" s="61">
        <v>1</v>
      </c>
      <c r="F107" s="61">
        <v>6</v>
      </c>
      <c r="G107" s="61">
        <v>2</v>
      </c>
      <c r="H107" s="61">
        <v>23</v>
      </c>
      <c r="J107" s="61">
        <v>11</v>
      </c>
      <c r="K107" s="61">
        <v>99</v>
      </c>
      <c r="L107" s="61">
        <v>9</v>
      </c>
      <c r="N107" s="61">
        <v>1</v>
      </c>
      <c r="O107" s="61">
        <v>53</v>
      </c>
      <c r="Q107" s="61">
        <v>1</v>
      </c>
      <c r="R107" s="61">
        <v>23</v>
      </c>
      <c r="S107" s="61">
        <v>5</v>
      </c>
      <c r="T107" s="61">
        <v>14</v>
      </c>
    </row>
    <row r="108" spans="1:20" ht="12.75" customHeight="1" x14ac:dyDescent="0.2">
      <c r="A108" s="58">
        <v>1927</v>
      </c>
      <c r="B108" s="61">
        <v>289</v>
      </c>
      <c r="C108" s="61">
        <v>151</v>
      </c>
      <c r="D108" s="61">
        <v>138</v>
      </c>
      <c r="E108" s="61">
        <v>27</v>
      </c>
      <c r="F108" s="61">
        <v>1</v>
      </c>
      <c r="G108" s="61">
        <v>3</v>
      </c>
      <c r="H108" s="61">
        <v>46</v>
      </c>
      <c r="I108" s="61">
        <v>2</v>
      </c>
      <c r="J108" s="61">
        <v>28</v>
      </c>
      <c r="K108" s="61">
        <v>182</v>
      </c>
      <c r="L108" s="61">
        <v>9</v>
      </c>
      <c r="M108" s="61">
        <v>4</v>
      </c>
      <c r="N108" s="61">
        <v>35</v>
      </c>
      <c r="O108" s="61">
        <v>148</v>
      </c>
      <c r="P108" s="61">
        <v>1</v>
      </c>
      <c r="Q108" s="61">
        <v>2</v>
      </c>
      <c r="R108" s="61">
        <v>34</v>
      </c>
      <c r="S108" s="61">
        <v>24</v>
      </c>
      <c r="T108" s="61">
        <v>85</v>
      </c>
    </row>
    <row r="109" spans="1:20" ht="12.75" customHeight="1" x14ac:dyDescent="0.2">
      <c r="A109" s="58">
        <v>1928</v>
      </c>
      <c r="B109" s="61">
        <v>40</v>
      </c>
      <c r="C109" s="61">
        <v>22</v>
      </c>
      <c r="D109" s="61">
        <v>18</v>
      </c>
      <c r="E109" s="61">
        <v>1</v>
      </c>
      <c r="G109" s="61">
        <v>1</v>
      </c>
      <c r="H109" s="61">
        <v>20</v>
      </c>
      <c r="K109" s="61">
        <v>18</v>
      </c>
      <c r="L109" s="61">
        <v>5</v>
      </c>
      <c r="M109" s="61">
        <v>2</v>
      </c>
      <c r="N109" s="61">
        <v>7</v>
      </c>
      <c r="O109" s="61">
        <v>27</v>
      </c>
      <c r="P109" s="61">
        <v>3</v>
      </c>
      <c r="R109" s="61">
        <v>19</v>
      </c>
      <c r="S109" s="61">
        <v>1</v>
      </c>
      <c r="T109" s="61">
        <v>2</v>
      </c>
    </row>
    <row r="110" spans="1:20" ht="12.75" customHeight="1" x14ac:dyDescent="0.2">
      <c r="A110" s="58">
        <v>1934</v>
      </c>
      <c r="B110" s="61">
        <v>26</v>
      </c>
      <c r="C110" s="61">
        <v>16</v>
      </c>
      <c r="D110" s="61">
        <v>10</v>
      </c>
      <c r="H110" s="61">
        <v>5</v>
      </c>
      <c r="J110" s="61">
        <v>1</v>
      </c>
      <c r="K110" s="61">
        <v>20</v>
      </c>
      <c r="L110" s="61">
        <v>2</v>
      </c>
      <c r="N110" s="61">
        <v>5</v>
      </c>
      <c r="O110" s="61">
        <v>19</v>
      </c>
      <c r="P110" s="61">
        <v>1</v>
      </c>
      <c r="R110" s="61">
        <v>9</v>
      </c>
      <c r="S110" s="61">
        <v>3</v>
      </c>
      <c r="T110" s="61">
        <v>3</v>
      </c>
    </row>
    <row r="111" spans="1:20" ht="12.75" customHeight="1" x14ac:dyDescent="0.2">
      <c r="A111" s="58">
        <v>1935</v>
      </c>
      <c r="B111" s="61">
        <v>115</v>
      </c>
      <c r="C111" s="61">
        <v>52</v>
      </c>
      <c r="D111" s="61">
        <v>63</v>
      </c>
      <c r="F111" s="61">
        <v>6</v>
      </c>
      <c r="H111" s="61">
        <v>11</v>
      </c>
      <c r="J111" s="61">
        <v>9</v>
      </c>
      <c r="K111" s="61">
        <v>89</v>
      </c>
      <c r="O111" s="61">
        <v>13</v>
      </c>
      <c r="Q111" s="61">
        <v>1</v>
      </c>
      <c r="R111" s="61">
        <v>1</v>
      </c>
      <c r="S111" s="61">
        <v>28</v>
      </c>
      <c r="T111" s="61">
        <v>25</v>
      </c>
    </row>
    <row r="112" spans="1:20" ht="12.75" customHeight="1" x14ac:dyDescent="0.2">
      <c r="A112" s="58">
        <v>1938</v>
      </c>
      <c r="B112" s="61">
        <v>39</v>
      </c>
      <c r="C112" s="61">
        <v>19</v>
      </c>
      <c r="D112" s="61">
        <v>20</v>
      </c>
      <c r="E112" s="61">
        <v>1</v>
      </c>
      <c r="F112" s="61">
        <v>2</v>
      </c>
      <c r="H112" s="61">
        <v>4</v>
      </c>
      <c r="J112" s="61">
        <v>1</v>
      </c>
      <c r="K112" s="61">
        <v>31</v>
      </c>
      <c r="L112" s="61">
        <v>2</v>
      </c>
      <c r="M112" s="61">
        <v>1</v>
      </c>
      <c r="N112" s="61">
        <v>4</v>
      </c>
      <c r="O112" s="61">
        <v>21</v>
      </c>
      <c r="R112" s="61">
        <v>2</v>
      </c>
      <c r="S112" s="61">
        <v>8</v>
      </c>
      <c r="T112" s="61">
        <v>11</v>
      </c>
    </row>
    <row r="113" spans="1:20" ht="12.75" customHeight="1" x14ac:dyDescent="0.2">
      <c r="A113" s="58">
        <v>1940</v>
      </c>
      <c r="B113" s="61">
        <v>30</v>
      </c>
      <c r="C113" s="61">
        <v>10</v>
      </c>
      <c r="D113" s="61">
        <v>20</v>
      </c>
      <c r="H113" s="61">
        <v>6</v>
      </c>
      <c r="K113" s="61">
        <v>24</v>
      </c>
      <c r="L113" s="61">
        <v>2</v>
      </c>
      <c r="N113" s="61">
        <v>2</v>
      </c>
      <c r="O113" s="61">
        <v>27</v>
      </c>
      <c r="R113" s="61">
        <v>2</v>
      </c>
      <c r="S113" s="61">
        <v>3</v>
      </c>
      <c r="T113" s="61">
        <v>5</v>
      </c>
    </row>
    <row r="114" spans="1:20" ht="12.75" customHeight="1" x14ac:dyDescent="0.2">
      <c r="A114" s="58">
        <v>1941</v>
      </c>
      <c r="B114" s="61">
        <v>335</v>
      </c>
      <c r="C114" s="61">
        <v>160</v>
      </c>
      <c r="D114" s="61">
        <v>175</v>
      </c>
      <c r="E114" s="61">
        <v>1</v>
      </c>
      <c r="F114" s="61">
        <v>2</v>
      </c>
      <c r="G114" s="61">
        <v>11</v>
      </c>
      <c r="H114" s="61">
        <v>43</v>
      </c>
      <c r="J114" s="61">
        <v>11</v>
      </c>
      <c r="K114" s="61">
        <v>267</v>
      </c>
      <c r="L114" s="61">
        <v>3</v>
      </c>
      <c r="M114" s="61">
        <v>1</v>
      </c>
      <c r="N114" s="61">
        <v>2</v>
      </c>
      <c r="O114" s="61">
        <v>79</v>
      </c>
      <c r="P114" s="61">
        <v>2</v>
      </c>
      <c r="Q114" s="61">
        <v>3</v>
      </c>
      <c r="R114" s="61">
        <v>22</v>
      </c>
      <c r="S114" s="61">
        <v>21</v>
      </c>
      <c r="T114" s="61">
        <v>13</v>
      </c>
    </row>
    <row r="115" spans="1:20" ht="12.75" customHeight="1" x14ac:dyDescent="0.2">
      <c r="A115" s="58">
        <v>1942</v>
      </c>
      <c r="B115" s="61">
        <v>227</v>
      </c>
      <c r="C115" s="61">
        <v>109</v>
      </c>
      <c r="D115" s="61">
        <v>118</v>
      </c>
      <c r="E115" s="61">
        <v>2</v>
      </c>
      <c r="F115" s="61">
        <v>14</v>
      </c>
      <c r="G115" s="61">
        <v>4</v>
      </c>
      <c r="H115" s="61">
        <v>37</v>
      </c>
      <c r="J115" s="61">
        <v>26</v>
      </c>
      <c r="K115" s="61">
        <v>144</v>
      </c>
      <c r="L115" s="61">
        <v>3</v>
      </c>
      <c r="O115" s="61">
        <v>57</v>
      </c>
      <c r="R115" s="61">
        <v>11</v>
      </c>
      <c r="S115" s="61">
        <v>15</v>
      </c>
      <c r="T115" s="61">
        <v>40</v>
      </c>
    </row>
    <row r="116" spans="1:20" ht="12.75" customHeight="1" x14ac:dyDescent="0.2">
      <c r="A116" s="58">
        <v>1951</v>
      </c>
      <c r="B116" s="61">
        <v>97</v>
      </c>
      <c r="C116" s="61">
        <v>26</v>
      </c>
      <c r="D116" s="61">
        <v>71</v>
      </c>
      <c r="F116" s="61">
        <v>8</v>
      </c>
      <c r="G116" s="61">
        <v>11</v>
      </c>
      <c r="H116" s="61">
        <v>29</v>
      </c>
      <c r="I116" s="61">
        <v>1</v>
      </c>
      <c r="J116" s="61">
        <v>22</v>
      </c>
      <c r="K116" s="61">
        <v>26</v>
      </c>
      <c r="L116" s="61">
        <v>4</v>
      </c>
      <c r="M116" s="61">
        <v>2</v>
      </c>
      <c r="N116" s="61">
        <v>2</v>
      </c>
      <c r="O116" s="61">
        <v>35</v>
      </c>
      <c r="R116" s="61">
        <v>23</v>
      </c>
      <c r="S116" s="61">
        <v>2</v>
      </c>
      <c r="T116" s="61">
        <v>90</v>
      </c>
    </row>
    <row r="117" spans="1:20" ht="12.75" customHeight="1" x14ac:dyDescent="0.2">
      <c r="A117" s="58">
        <v>1960</v>
      </c>
      <c r="B117" s="61">
        <v>146</v>
      </c>
      <c r="C117" s="61">
        <v>79</v>
      </c>
      <c r="D117" s="61">
        <v>67</v>
      </c>
      <c r="F117" s="61">
        <v>21</v>
      </c>
      <c r="G117" s="61">
        <v>23</v>
      </c>
      <c r="H117" s="61">
        <v>53</v>
      </c>
      <c r="J117" s="61">
        <v>15</v>
      </c>
      <c r="K117" s="61">
        <v>34</v>
      </c>
      <c r="N117" s="61">
        <v>1</v>
      </c>
      <c r="O117" s="61">
        <v>146</v>
      </c>
      <c r="P117" s="61">
        <v>1</v>
      </c>
      <c r="R117" s="61">
        <v>18</v>
      </c>
      <c r="T117" s="61">
        <v>3</v>
      </c>
    </row>
    <row r="118" spans="1:20" ht="12.75" customHeight="1" x14ac:dyDescent="0.2">
      <c r="A118" s="58">
        <v>1961</v>
      </c>
      <c r="B118" s="61">
        <v>42</v>
      </c>
      <c r="C118" s="61">
        <v>23</v>
      </c>
      <c r="D118" s="61">
        <v>19</v>
      </c>
      <c r="H118" s="61">
        <v>3</v>
      </c>
      <c r="J118" s="61">
        <v>3</v>
      </c>
      <c r="K118" s="61">
        <v>36</v>
      </c>
      <c r="O118" s="61">
        <v>18</v>
      </c>
      <c r="R118" s="61">
        <v>3</v>
      </c>
      <c r="T118" s="61">
        <v>4</v>
      </c>
    </row>
    <row r="119" spans="1:20" ht="12.75" customHeight="1" x14ac:dyDescent="0.2">
      <c r="A119" s="58">
        <v>1962</v>
      </c>
      <c r="B119" s="61">
        <v>33</v>
      </c>
      <c r="C119" s="61">
        <v>16</v>
      </c>
      <c r="D119" s="61">
        <v>17</v>
      </c>
      <c r="H119" s="61">
        <v>3</v>
      </c>
      <c r="J119" s="61">
        <v>1</v>
      </c>
      <c r="K119" s="61">
        <v>29</v>
      </c>
      <c r="M119" s="61">
        <v>1</v>
      </c>
      <c r="O119" s="61">
        <v>14</v>
      </c>
      <c r="R119" s="61">
        <v>1</v>
      </c>
      <c r="S119" s="61">
        <v>4</v>
      </c>
      <c r="T119" s="61">
        <v>4</v>
      </c>
    </row>
    <row r="120" spans="1:20" ht="12.75" customHeight="1" x14ac:dyDescent="0.2">
      <c r="A120" s="58">
        <v>1963</v>
      </c>
      <c r="B120" s="61">
        <v>18</v>
      </c>
      <c r="C120" s="61">
        <v>9</v>
      </c>
      <c r="D120" s="61">
        <v>9</v>
      </c>
      <c r="G120" s="61">
        <v>1</v>
      </c>
      <c r="H120" s="61">
        <v>4</v>
      </c>
      <c r="K120" s="61">
        <v>13</v>
      </c>
      <c r="L120" s="61">
        <v>1</v>
      </c>
      <c r="M120" s="61">
        <v>2</v>
      </c>
      <c r="N120" s="61">
        <v>2</v>
      </c>
      <c r="O120" s="61">
        <v>8</v>
      </c>
      <c r="R120" s="61">
        <v>6</v>
      </c>
      <c r="S120" s="61">
        <v>1</v>
      </c>
      <c r="T120" s="61">
        <v>2</v>
      </c>
    </row>
    <row r="121" spans="1:20" ht="12.75" customHeight="1" x14ac:dyDescent="0.2">
      <c r="A121" s="58">
        <v>1964</v>
      </c>
      <c r="B121" s="61">
        <v>52</v>
      </c>
      <c r="C121" s="61">
        <v>29</v>
      </c>
      <c r="D121" s="61">
        <v>23</v>
      </c>
      <c r="G121" s="61">
        <v>1</v>
      </c>
      <c r="J121" s="61">
        <v>2</v>
      </c>
      <c r="K121" s="61">
        <v>49</v>
      </c>
      <c r="L121" s="61">
        <v>1</v>
      </c>
      <c r="O121" s="61">
        <v>17</v>
      </c>
      <c r="R121" s="61">
        <v>11</v>
      </c>
      <c r="S121" s="61">
        <v>1</v>
      </c>
      <c r="T121" s="61">
        <v>3</v>
      </c>
    </row>
    <row r="122" spans="1:20" ht="12.75" customHeight="1" x14ac:dyDescent="0.2">
      <c r="A122" s="58">
        <v>1966</v>
      </c>
      <c r="B122" s="61">
        <v>572</v>
      </c>
      <c r="C122" s="61">
        <v>294</v>
      </c>
      <c r="D122" s="61">
        <v>278</v>
      </c>
      <c r="E122" s="61">
        <v>1</v>
      </c>
      <c r="F122" s="61">
        <v>34</v>
      </c>
      <c r="G122" s="61">
        <v>7</v>
      </c>
      <c r="H122" s="61">
        <v>56</v>
      </c>
      <c r="J122" s="61">
        <v>76</v>
      </c>
      <c r="K122" s="61">
        <v>398</v>
      </c>
      <c r="L122" s="61">
        <v>10</v>
      </c>
      <c r="N122" s="61">
        <v>2</v>
      </c>
      <c r="O122" s="61">
        <v>118</v>
      </c>
      <c r="Q122" s="61">
        <v>3</v>
      </c>
      <c r="R122" s="61">
        <v>17</v>
      </c>
      <c r="S122" s="61">
        <v>38</v>
      </c>
      <c r="T122" s="61">
        <v>77</v>
      </c>
    </row>
    <row r="123" spans="1:20" ht="12.75" customHeight="1" x14ac:dyDescent="0.2">
      <c r="A123" s="58">
        <v>1970</v>
      </c>
      <c r="B123" s="61">
        <v>168</v>
      </c>
      <c r="C123" s="61">
        <v>66</v>
      </c>
      <c r="D123" s="61">
        <v>102</v>
      </c>
      <c r="E123" s="61">
        <v>1</v>
      </c>
      <c r="F123" s="61">
        <v>3</v>
      </c>
      <c r="G123" s="61">
        <v>1</v>
      </c>
      <c r="H123" s="61">
        <v>107</v>
      </c>
      <c r="J123" s="61">
        <v>4</v>
      </c>
      <c r="K123" s="61">
        <v>52</v>
      </c>
      <c r="O123" s="61">
        <v>46</v>
      </c>
      <c r="P123" s="61">
        <v>1</v>
      </c>
      <c r="R123" s="61">
        <v>61</v>
      </c>
      <c r="T123" s="61">
        <v>78</v>
      </c>
    </row>
    <row r="124" spans="1:20" ht="12.75" customHeight="1" x14ac:dyDescent="0.2">
      <c r="A124" s="58">
        <v>1972</v>
      </c>
      <c r="B124" s="61">
        <v>89</v>
      </c>
      <c r="C124" s="61">
        <v>44</v>
      </c>
      <c r="D124" s="61">
        <v>45</v>
      </c>
      <c r="E124" s="61">
        <v>1</v>
      </c>
      <c r="F124" s="61">
        <v>6</v>
      </c>
      <c r="G124" s="61">
        <v>14</v>
      </c>
      <c r="H124" s="61">
        <v>44</v>
      </c>
      <c r="I124" s="61">
        <v>5</v>
      </c>
      <c r="J124" s="61">
        <v>4</v>
      </c>
      <c r="K124" s="61">
        <v>15</v>
      </c>
      <c r="L124" s="61">
        <v>23</v>
      </c>
      <c r="M124" s="61">
        <v>1</v>
      </c>
      <c r="N124" s="61">
        <v>10</v>
      </c>
      <c r="O124" s="61">
        <v>70</v>
      </c>
      <c r="R124" s="61">
        <v>32</v>
      </c>
      <c r="S124" s="61">
        <v>3</v>
      </c>
      <c r="T124" s="61">
        <v>23</v>
      </c>
    </row>
    <row r="125" spans="1:20" ht="12.75" customHeight="1" x14ac:dyDescent="0.2">
      <c r="A125" s="58">
        <v>1975</v>
      </c>
      <c r="B125" s="61">
        <v>90</v>
      </c>
      <c r="C125" s="61">
        <v>50</v>
      </c>
      <c r="D125" s="61">
        <v>40</v>
      </c>
      <c r="F125" s="61">
        <v>39</v>
      </c>
      <c r="G125" s="61">
        <v>1</v>
      </c>
      <c r="H125" s="61">
        <v>7</v>
      </c>
      <c r="J125" s="61">
        <v>9</v>
      </c>
      <c r="K125" s="61">
        <v>34</v>
      </c>
      <c r="L125" s="61">
        <v>2</v>
      </c>
      <c r="O125" s="61">
        <v>3</v>
      </c>
      <c r="R125" s="61">
        <v>3</v>
      </c>
      <c r="S125" s="61">
        <v>6</v>
      </c>
      <c r="T125" s="61">
        <v>2</v>
      </c>
    </row>
    <row r="126" spans="1:20" ht="12.75" customHeight="1" x14ac:dyDescent="0.2">
      <c r="A126" s="58">
        <v>1980</v>
      </c>
      <c r="B126" s="61">
        <v>20</v>
      </c>
      <c r="C126" s="61">
        <v>10</v>
      </c>
      <c r="D126" s="61">
        <v>10</v>
      </c>
      <c r="E126" s="61">
        <v>3</v>
      </c>
      <c r="G126" s="61">
        <v>1</v>
      </c>
      <c r="H126" s="61">
        <v>6</v>
      </c>
      <c r="J126" s="61">
        <v>2</v>
      </c>
      <c r="K126" s="61">
        <v>8</v>
      </c>
      <c r="L126" s="61">
        <v>3</v>
      </c>
      <c r="N126" s="61">
        <v>2</v>
      </c>
      <c r="O126" s="61">
        <v>17</v>
      </c>
      <c r="P126" s="61">
        <v>1</v>
      </c>
      <c r="R126" s="61">
        <v>9</v>
      </c>
    </row>
    <row r="127" spans="1:20" ht="12.75" customHeight="1" x14ac:dyDescent="0.2">
      <c r="A127" s="58">
        <v>1983</v>
      </c>
      <c r="B127" s="61">
        <v>266</v>
      </c>
      <c r="C127" s="61">
        <v>147</v>
      </c>
      <c r="D127" s="61">
        <v>119</v>
      </c>
      <c r="F127" s="61">
        <v>3</v>
      </c>
      <c r="G127" s="61">
        <v>3</v>
      </c>
      <c r="H127" s="61">
        <v>11</v>
      </c>
      <c r="J127" s="61">
        <v>7</v>
      </c>
      <c r="K127" s="61">
        <v>242</v>
      </c>
      <c r="L127" s="61">
        <v>19</v>
      </c>
      <c r="N127" s="61">
        <v>1</v>
      </c>
      <c r="O127" s="61">
        <v>16</v>
      </c>
      <c r="R127" s="61">
        <v>20</v>
      </c>
      <c r="S127" s="61">
        <v>8</v>
      </c>
      <c r="T127" s="61">
        <v>20</v>
      </c>
    </row>
    <row r="128" spans="1:20" ht="12.75" customHeight="1" x14ac:dyDescent="0.2">
      <c r="A128" s="58">
        <v>1987</v>
      </c>
      <c r="B128" s="61">
        <v>28</v>
      </c>
      <c r="C128" s="61">
        <v>15</v>
      </c>
      <c r="D128" s="61">
        <v>13</v>
      </c>
      <c r="E128" s="61">
        <v>1</v>
      </c>
      <c r="H128" s="61">
        <v>2</v>
      </c>
      <c r="J128" s="61">
        <v>2</v>
      </c>
      <c r="K128" s="61">
        <v>23</v>
      </c>
      <c r="M128" s="61">
        <v>2</v>
      </c>
      <c r="N128" s="61">
        <v>5</v>
      </c>
      <c r="O128" s="61">
        <v>19</v>
      </c>
      <c r="R128" s="61">
        <v>11</v>
      </c>
      <c r="T128" s="61">
        <v>3</v>
      </c>
    </row>
    <row r="129" spans="1:20" ht="12.75" customHeight="1" x14ac:dyDescent="0.2">
      <c r="A129" s="58">
        <v>1992</v>
      </c>
      <c r="B129" s="61">
        <v>330</v>
      </c>
      <c r="C129" s="61">
        <v>169</v>
      </c>
      <c r="D129" s="61">
        <v>161</v>
      </c>
      <c r="E129" s="61">
        <v>2</v>
      </c>
      <c r="F129" s="61">
        <v>3</v>
      </c>
      <c r="G129" s="61">
        <v>2</v>
      </c>
      <c r="H129" s="61">
        <v>22</v>
      </c>
      <c r="J129" s="61">
        <v>4</v>
      </c>
      <c r="K129" s="61">
        <v>297</v>
      </c>
      <c r="L129" s="61">
        <v>4</v>
      </c>
      <c r="N129" s="61">
        <v>2</v>
      </c>
      <c r="O129" s="61">
        <v>78</v>
      </c>
      <c r="P129" s="61">
        <v>1</v>
      </c>
      <c r="Q129" s="61">
        <v>1</v>
      </c>
      <c r="R129" s="61">
        <v>87</v>
      </c>
      <c r="S129" s="61">
        <v>14</v>
      </c>
      <c r="T129" s="61">
        <v>34</v>
      </c>
    </row>
    <row r="130" spans="1:20" ht="12.75" customHeight="1" x14ac:dyDescent="0.2">
      <c r="A130" s="58">
        <v>2000</v>
      </c>
      <c r="B130" s="61">
        <v>280</v>
      </c>
      <c r="C130" s="61">
        <v>94</v>
      </c>
      <c r="D130" s="61">
        <v>186</v>
      </c>
      <c r="F130" s="61">
        <v>4</v>
      </c>
      <c r="G130" s="61">
        <v>25</v>
      </c>
      <c r="H130" s="61">
        <v>94</v>
      </c>
      <c r="J130" s="61">
        <v>3</v>
      </c>
      <c r="K130" s="61">
        <v>154</v>
      </c>
      <c r="M130" s="61">
        <v>2</v>
      </c>
      <c r="N130" s="61">
        <v>1</v>
      </c>
      <c r="O130" s="61">
        <v>115</v>
      </c>
      <c r="P130" s="61">
        <v>7</v>
      </c>
      <c r="Q130" s="61">
        <v>1</v>
      </c>
      <c r="R130" s="61">
        <v>48</v>
      </c>
      <c r="T130" s="61">
        <v>168</v>
      </c>
    </row>
    <row r="131" spans="1:20" ht="12.75" customHeight="1" x14ac:dyDescent="0.2">
      <c r="A131" s="58">
        <v>2006</v>
      </c>
      <c r="B131" s="61">
        <v>231</v>
      </c>
      <c r="C131" s="61">
        <v>91</v>
      </c>
      <c r="D131" s="61">
        <v>140</v>
      </c>
      <c r="E131" s="61">
        <v>6</v>
      </c>
      <c r="G131" s="61">
        <v>9</v>
      </c>
      <c r="H131" s="61">
        <v>21</v>
      </c>
      <c r="I131" s="61">
        <v>4</v>
      </c>
      <c r="J131" s="61">
        <v>12</v>
      </c>
      <c r="K131" s="61">
        <v>178</v>
      </c>
      <c r="M131" s="61">
        <v>3</v>
      </c>
      <c r="N131" s="61">
        <v>16</v>
      </c>
      <c r="O131" s="61">
        <v>181</v>
      </c>
      <c r="Q131" s="61">
        <v>1</v>
      </c>
      <c r="R131" s="61">
        <v>18</v>
      </c>
      <c r="S131" s="61">
        <v>5</v>
      </c>
      <c r="T131" s="61">
        <v>25</v>
      </c>
    </row>
    <row r="132" spans="1:20" ht="12.75" customHeight="1" x14ac:dyDescent="0.2">
      <c r="A132" s="58">
        <v>2007</v>
      </c>
      <c r="B132" s="61">
        <v>11</v>
      </c>
      <c r="C132" s="61">
        <v>5</v>
      </c>
      <c r="D132" s="61">
        <v>6</v>
      </c>
      <c r="H132" s="61">
        <v>6</v>
      </c>
      <c r="K132" s="61">
        <v>5</v>
      </c>
      <c r="L132" s="61">
        <v>2</v>
      </c>
      <c r="R132" s="61">
        <v>3</v>
      </c>
      <c r="T132" s="61">
        <v>3</v>
      </c>
    </row>
    <row r="133" spans="1:20" ht="12.75" customHeight="1" x14ac:dyDescent="0.2">
      <c r="A133" s="58">
        <v>2010</v>
      </c>
      <c r="B133" s="61">
        <v>55</v>
      </c>
      <c r="C133" s="61">
        <v>32</v>
      </c>
      <c r="D133" s="61">
        <v>23</v>
      </c>
      <c r="H133" s="61">
        <v>11</v>
      </c>
      <c r="J133" s="61">
        <v>3</v>
      </c>
      <c r="K133" s="61">
        <v>41</v>
      </c>
      <c r="M133" s="61">
        <v>1</v>
      </c>
      <c r="N133" s="61">
        <v>1</v>
      </c>
      <c r="O133" s="61">
        <v>29</v>
      </c>
      <c r="S133" s="61">
        <v>2</v>
      </c>
      <c r="T133" s="61">
        <v>13</v>
      </c>
    </row>
    <row r="134" spans="1:20" ht="12.75" customHeight="1" x14ac:dyDescent="0.2">
      <c r="A134" s="58">
        <v>2026</v>
      </c>
      <c r="B134" s="61">
        <v>562</v>
      </c>
      <c r="C134" s="61">
        <v>306</v>
      </c>
      <c r="D134" s="61">
        <v>256</v>
      </c>
      <c r="E134" s="61">
        <v>6</v>
      </c>
      <c r="F134" s="61">
        <v>28</v>
      </c>
      <c r="G134" s="61">
        <v>3</v>
      </c>
      <c r="H134" s="61">
        <v>85</v>
      </c>
      <c r="I134" s="61">
        <v>4</v>
      </c>
      <c r="J134" s="61">
        <v>64</v>
      </c>
      <c r="K134" s="61">
        <v>372</v>
      </c>
      <c r="L134" s="61">
        <v>28</v>
      </c>
      <c r="M134" s="61">
        <v>3</v>
      </c>
      <c r="O134" s="61">
        <v>189</v>
      </c>
      <c r="Q134" s="61">
        <v>75</v>
      </c>
      <c r="R134" s="61">
        <v>25</v>
      </c>
      <c r="S134" s="61">
        <v>15</v>
      </c>
      <c r="T134" s="61">
        <v>122</v>
      </c>
    </row>
    <row r="135" spans="1:20" ht="12.75" customHeight="1" x14ac:dyDescent="0.2">
      <c r="A135" s="58">
        <v>2031</v>
      </c>
      <c r="B135" s="61">
        <v>384</v>
      </c>
      <c r="C135" s="61">
        <v>188</v>
      </c>
      <c r="D135" s="61">
        <v>196</v>
      </c>
      <c r="E135" s="61">
        <v>94</v>
      </c>
      <c r="F135" s="61">
        <v>3</v>
      </c>
      <c r="G135" s="61">
        <v>2</v>
      </c>
      <c r="H135" s="61">
        <v>78</v>
      </c>
      <c r="J135" s="61">
        <v>36</v>
      </c>
      <c r="K135" s="61">
        <v>171</v>
      </c>
      <c r="L135" s="61">
        <v>12</v>
      </c>
      <c r="M135" s="61">
        <v>4</v>
      </c>
      <c r="N135" s="61">
        <v>19</v>
      </c>
      <c r="O135" s="61">
        <v>238</v>
      </c>
      <c r="P135" s="61">
        <v>7</v>
      </c>
      <c r="R135" s="61">
        <v>80</v>
      </c>
      <c r="S135" s="61">
        <v>4</v>
      </c>
      <c r="T135" s="61">
        <v>84</v>
      </c>
    </row>
    <row r="136" spans="1:20" ht="12.75" customHeight="1" x14ac:dyDescent="0.2">
      <c r="A136" s="58">
        <v>2036</v>
      </c>
      <c r="B136" s="61">
        <v>352</v>
      </c>
      <c r="C136" s="61">
        <v>170</v>
      </c>
      <c r="D136" s="61">
        <v>182</v>
      </c>
      <c r="E136" s="61">
        <v>2</v>
      </c>
      <c r="F136" s="61">
        <v>35</v>
      </c>
      <c r="G136" s="61">
        <v>45</v>
      </c>
      <c r="H136" s="61">
        <v>103</v>
      </c>
      <c r="I136" s="61">
        <v>25</v>
      </c>
      <c r="J136" s="61">
        <v>58</v>
      </c>
      <c r="K136" s="61">
        <v>84</v>
      </c>
      <c r="L136" s="61">
        <v>82</v>
      </c>
      <c r="M136" s="61">
        <v>8</v>
      </c>
      <c r="N136" s="61">
        <v>34</v>
      </c>
      <c r="O136" s="61">
        <v>259</v>
      </c>
      <c r="Q136" s="61">
        <v>5</v>
      </c>
      <c r="R136" s="61">
        <v>27</v>
      </c>
      <c r="S136" s="61">
        <v>5</v>
      </c>
      <c r="T136" s="61">
        <v>82</v>
      </c>
    </row>
    <row r="137" spans="1:20" ht="12.75" customHeight="1" x14ac:dyDescent="0.2">
      <c r="A137" s="58">
        <v>2040</v>
      </c>
      <c r="B137" s="61">
        <v>25</v>
      </c>
      <c r="C137" s="61">
        <v>9</v>
      </c>
      <c r="D137" s="61">
        <v>16</v>
      </c>
      <c r="G137" s="61">
        <v>2</v>
      </c>
      <c r="H137" s="61">
        <v>7</v>
      </c>
      <c r="J137" s="61">
        <v>1</v>
      </c>
      <c r="K137" s="61">
        <v>15</v>
      </c>
      <c r="M137" s="61">
        <v>2</v>
      </c>
      <c r="O137" s="61">
        <v>18</v>
      </c>
      <c r="Q137" s="61">
        <v>2</v>
      </c>
      <c r="R137" s="61">
        <v>2</v>
      </c>
      <c r="T137" s="61">
        <v>8</v>
      </c>
    </row>
    <row r="138" spans="1:20" ht="12.75" customHeight="1" x14ac:dyDescent="0.2">
      <c r="A138" s="58">
        <v>2049</v>
      </c>
      <c r="B138" s="61">
        <v>49</v>
      </c>
      <c r="C138" s="61">
        <v>22</v>
      </c>
      <c r="D138" s="61">
        <v>27</v>
      </c>
      <c r="H138" s="61">
        <v>3</v>
      </c>
      <c r="J138" s="61">
        <v>6</v>
      </c>
      <c r="K138" s="61">
        <v>40</v>
      </c>
      <c r="M138" s="61">
        <v>1</v>
      </c>
      <c r="N138" s="61">
        <v>4</v>
      </c>
      <c r="O138" s="61">
        <v>36</v>
      </c>
      <c r="R138" s="61">
        <v>5</v>
      </c>
      <c r="T138" s="61">
        <v>6</v>
      </c>
    </row>
    <row r="139" spans="1:20" ht="12.75" customHeight="1" x14ac:dyDescent="0.2">
      <c r="A139" s="58">
        <v>2052</v>
      </c>
      <c r="B139" s="61">
        <v>126</v>
      </c>
      <c r="C139" s="61">
        <v>70</v>
      </c>
      <c r="D139" s="61">
        <v>56</v>
      </c>
      <c r="E139" s="61">
        <v>3</v>
      </c>
      <c r="G139" s="61">
        <v>1</v>
      </c>
      <c r="H139" s="61">
        <v>10</v>
      </c>
      <c r="J139" s="61">
        <v>1</v>
      </c>
      <c r="K139" s="61">
        <v>111</v>
      </c>
      <c r="M139" s="61">
        <v>3</v>
      </c>
      <c r="O139" s="61">
        <v>75</v>
      </c>
      <c r="R139" s="61">
        <v>5</v>
      </c>
      <c r="T139" s="61">
        <v>20</v>
      </c>
    </row>
    <row r="140" spans="1:20" ht="12.75" customHeight="1" x14ac:dyDescent="0.2">
      <c r="A140" s="58">
        <v>2056</v>
      </c>
      <c r="B140" s="61">
        <v>406</v>
      </c>
      <c r="C140" s="61">
        <v>188</v>
      </c>
      <c r="D140" s="61">
        <v>218</v>
      </c>
      <c r="E140" s="61">
        <v>8</v>
      </c>
      <c r="F140" s="61">
        <v>3</v>
      </c>
      <c r="G140" s="61">
        <v>23</v>
      </c>
      <c r="H140" s="61">
        <v>69</v>
      </c>
      <c r="I140" s="61">
        <v>5</v>
      </c>
      <c r="J140" s="61">
        <v>71</v>
      </c>
      <c r="K140" s="61">
        <v>227</v>
      </c>
      <c r="L140" s="61">
        <v>29</v>
      </c>
      <c r="M140" s="61">
        <v>19</v>
      </c>
      <c r="N140" s="61">
        <v>41</v>
      </c>
      <c r="O140" s="61">
        <v>351</v>
      </c>
      <c r="P140" s="61">
        <v>1</v>
      </c>
      <c r="Q140" s="61">
        <v>4</v>
      </c>
      <c r="R140" s="61">
        <v>46</v>
      </c>
      <c r="S140" s="61">
        <v>30</v>
      </c>
      <c r="T140" s="61">
        <v>111</v>
      </c>
    </row>
    <row r="141" spans="1:20" ht="12.75" customHeight="1" x14ac:dyDescent="0.2">
      <c r="A141" s="58">
        <v>2061</v>
      </c>
      <c r="B141" s="61">
        <v>445</v>
      </c>
      <c r="C141" s="61">
        <v>229</v>
      </c>
      <c r="D141" s="61">
        <v>216</v>
      </c>
      <c r="E141" s="61">
        <v>1</v>
      </c>
      <c r="F141" s="61">
        <v>42</v>
      </c>
      <c r="G141" s="61">
        <v>14</v>
      </c>
      <c r="H141" s="61">
        <v>32</v>
      </c>
      <c r="J141" s="61">
        <v>56</v>
      </c>
      <c r="K141" s="61">
        <v>300</v>
      </c>
      <c r="L141" s="61">
        <v>29</v>
      </c>
      <c r="N141" s="61">
        <v>5</v>
      </c>
      <c r="O141" s="61">
        <v>53</v>
      </c>
      <c r="Q141" s="61">
        <v>1</v>
      </c>
      <c r="R141" s="61">
        <v>14</v>
      </c>
      <c r="S141" s="61">
        <v>14</v>
      </c>
      <c r="T141" s="61">
        <v>67</v>
      </c>
    </row>
    <row r="142" spans="1:20" ht="12.75" customHeight="1" x14ac:dyDescent="0.2">
      <c r="A142" s="58">
        <v>2062</v>
      </c>
      <c r="B142" s="61">
        <v>113</v>
      </c>
      <c r="C142" s="61">
        <v>54</v>
      </c>
      <c r="D142" s="61">
        <v>59</v>
      </c>
      <c r="E142" s="61">
        <v>5</v>
      </c>
      <c r="F142" s="61">
        <v>3</v>
      </c>
      <c r="H142" s="61">
        <v>12</v>
      </c>
      <c r="I142" s="61">
        <v>2</v>
      </c>
      <c r="J142" s="61">
        <v>2</v>
      </c>
      <c r="K142" s="61">
        <v>89</v>
      </c>
      <c r="M142" s="61">
        <v>1</v>
      </c>
      <c r="N142" s="61">
        <v>17</v>
      </c>
      <c r="O142" s="61">
        <v>92</v>
      </c>
      <c r="Q142" s="61">
        <v>1</v>
      </c>
      <c r="R142" s="61">
        <v>5</v>
      </c>
      <c r="S142" s="61">
        <v>1</v>
      </c>
      <c r="T142" s="61">
        <v>21</v>
      </c>
    </row>
    <row r="143" spans="1:20" ht="12.75" customHeight="1" x14ac:dyDescent="0.2">
      <c r="A143" s="58">
        <v>2063</v>
      </c>
      <c r="B143" s="61">
        <v>481</v>
      </c>
      <c r="C143" s="61">
        <v>241</v>
      </c>
      <c r="D143" s="61">
        <v>240</v>
      </c>
      <c r="E143" s="61">
        <v>1</v>
      </c>
      <c r="F143" s="61">
        <v>68</v>
      </c>
      <c r="G143" s="61">
        <v>16</v>
      </c>
      <c r="H143" s="61">
        <v>35</v>
      </c>
      <c r="I143" s="61">
        <v>1</v>
      </c>
      <c r="J143" s="61">
        <v>71</v>
      </c>
      <c r="K143" s="61">
        <v>289</v>
      </c>
      <c r="L143" s="61">
        <v>41</v>
      </c>
      <c r="M143" s="61">
        <v>5</v>
      </c>
      <c r="N143" s="61">
        <v>9</v>
      </c>
      <c r="O143" s="61">
        <v>69</v>
      </c>
      <c r="Q143" s="61">
        <v>9</v>
      </c>
      <c r="R143" s="61">
        <v>22</v>
      </c>
      <c r="S143" s="61">
        <v>9</v>
      </c>
      <c r="T143" s="61">
        <v>61</v>
      </c>
    </row>
    <row r="144" spans="1:20" ht="12.75" customHeight="1" x14ac:dyDescent="0.2">
      <c r="A144" s="58">
        <v>2065</v>
      </c>
      <c r="B144" s="61">
        <v>408</v>
      </c>
      <c r="C144" s="61">
        <v>201</v>
      </c>
      <c r="D144" s="61">
        <v>207</v>
      </c>
      <c r="E144" s="61">
        <v>6</v>
      </c>
      <c r="F144" s="61">
        <v>13</v>
      </c>
      <c r="G144" s="61">
        <v>8</v>
      </c>
      <c r="H144" s="61">
        <v>140</v>
      </c>
      <c r="I144" s="61">
        <v>6</v>
      </c>
      <c r="J144" s="61">
        <v>41</v>
      </c>
      <c r="K144" s="61">
        <v>194</v>
      </c>
      <c r="L144" s="61">
        <v>85</v>
      </c>
      <c r="M144" s="61">
        <v>9</v>
      </c>
      <c r="N144" s="61">
        <v>53</v>
      </c>
      <c r="O144" s="61">
        <v>282</v>
      </c>
      <c r="R144" s="61">
        <v>31</v>
      </c>
      <c r="S144" s="61">
        <v>4</v>
      </c>
      <c r="T144" s="61">
        <v>92</v>
      </c>
    </row>
    <row r="145" spans="1:20" ht="12.75" customHeight="1" x14ac:dyDescent="0.2">
      <c r="A145" s="58">
        <v>2066</v>
      </c>
      <c r="B145" s="61">
        <v>628</v>
      </c>
      <c r="C145" s="61">
        <v>287</v>
      </c>
      <c r="D145" s="61">
        <v>341</v>
      </c>
      <c r="E145" s="61">
        <v>5</v>
      </c>
      <c r="F145" s="61">
        <v>28</v>
      </c>
      <c r="G145" s="61">
        <v>9</v>
      </c>
      <c r="H145" s="61">
        <v>70</v>
      </c>
      <c r="I145" s="61">
        <v>1</v>
      </c>
      <c r="J145" s="61">
        <v>53</v>
      </c>
      <c r="K145" s="61">
        <v>462</v>
      </c>
      <c r="L145" s="61">
        <v>16</v>
      </c>
      <c r="M145" s="61">
        <v>2</v>
      </c>
      <c r="N145" s="61">
        <v>18</v>
      </c>
      <c r="O145" s="61">
        <v>151</v>
      </c>
      <c r="P145" s="61">
        <v>3</v>
      </c>
      <c r="Q145" s="61">
        <v>1</v>
      </c>
      <c r="R145" s="61">
        <v>18</v>
      </c>
      <c r="S145" s="61">
        <v>43</v>
      </c>
      <c r="T145" s="61">
        <v>73</v>
      </c>
    </row>
    <row r="146" spans="1:20" ht="12.75" customHeight="1" x14ac:dyDescent="0.2">
      <c r="A146" s="58">
        <v>2067</v>
      </c>
      <c r="B146" s="61">
        <v>397</v>
      </c>
      <c r="C146" s="61">
        <v>179</v>
      </c>
      <c r="D146" s="61">
        <v>218</v>
      </c>
      <c r="E146" s="61">
        <v>5</v>
      </c>
      <c r="F146" s="61">
        <v>11</v>
      </c>
      <c r="G146" s="61">
        <v>5</v>
      </c>
      <c r="H146" s="61">
        <v>99</v>
      </c>
      <c r="J146" s="61">
        <v>24</v>
      </c>
      <c r="K146" s="61">
        <v>253</v>
      </c>
      <c r="L146" s="61">
        <v>45</v>
      </c>
      <c r="M146" s="61">
        <v>3</v>
      </c>
      <c r="N146" s="61">
        <v>12</v>
      </c>
      <c r="O146" s="61">
        <v>186</v>
      </c>
      <c r="P146" s="61">
        <v>3</v>
      </c>
      <c r="Q146" s="61">
        <v>1</v>
      </c>
      <c r="R146" s="61">
        <v>9</v>
      </c>
      <c r="S146" s="61">
        <v>7</v>
      </c>
      <c r="T146" s="61">
        <v>66</v>
      </c>
    </row>
    <row r="147" spans="1:20" ht="12.75" customHeight="1" x14ac:dyDescent="0.2">
      <c r="A147" s="58">
        <v>2069</v>
      </c>
      <c r="B147" s="61">
        <v>251</v>
      </c>
      <c r="C147" s="61">
        <v>123</v>
      </c>
      <c r="D147" s="61">
        <v>127</v>
      </c>
      <c r="F147" s="61">
        <v>7</v>
      </c>
      <c r="G147" s="61">
        <v>97</v>
      </c>
      <c r="H147" s="61">
        <v>18</v>
      </c>
      <c r="J147" s="61">
        <v>39</v>
      </c>
      <c r="K147" s="61">
        <v>90</v>
      </c>
      <c r="L147" s="61">
        <v>34</v>
      </c>
      <c r="N147" s="61">
        <v>22</v>
      </c>
      <c r="O147" s="61">
        <v>123</v>
      </c>
      <c r="R147" s="61">
        <v>14</v>
      </c>
      <c r="T147" s="61">
        <v>35</v>
      </c>
    </row>
    <row r="148" spans="1:20" ht="12.75" customHeight="1" x14ac:dyDescent="0.2">
      <c r="A148" s="58">
        <v>2070</v>
      </c>
      <c r="B148" s="61">
        <v>411</v>
      </c>
      <c r="C148" s="61">
        <v>207</v>
      </c>
      <c r="D148" s="61">
        <v>204</v>
      </c>
      <c r="E148" s="61">
        <v>2</v>
      </c>
      <c r="F148" s="61">
        <v>104</v>
      </c>
      <c r="G148" s="61">
        <v>25</v>
      </c>
      <c r="H148" s="61">
        <v>141</v>
      </c>
      <c r="J148" s="61">
        <v>67</v>
      </c>
      <c r="K148" s="61">
        <v>72</v>
      </c>
      <c r="L148" s="61">
        <v>148</v>
      </c>
      <c r="M148" s="61">
        <v>4</v>
      </c>
      <c r="N148" s="61">
        <v>3</v>
      </c>
      <c r="O148" s="61">
        <v>227</v>
      </c>
      <c r="P148" s="61">
        <v>2</v>
      </c>
      <c r="Q148" s="61">
        <v>1</v>
      </c>
      <c r="R148" s="61">
        <v>6</v>
      </c>
      <c r="T148" s="61">
        <v>38</v>
      </c>
    </row>
    <row r="149" spans="1:20" ht="12.75" customHeight="1" x14ac:dyDescent="0.2">
      <c r="A149" s="58">
        <v>2073</v>
      </c>
      <c r="B149" s="61">
        <v>547</v>
      </c>
      <c r="C149" s="61">
        <v>251</v>
      </c>
      <c r="D149" s="61">
        <v>296</v>
      </c>
      <c r="E149" s="61">
        <v>2</v>
      </c>
      <c r="F149" s="61">
        <v>10</v>
      </c>
      <c r="G149" s="61">
        <v>1</v>
      </c>
      <c r="H149" s="61">
        <v>28</v>
      </c>
      <c r="I149" s="61">
        <v>1</v>
      </c>
      <c r="J149" s="61">
        <v>32</v>
      </c>
      <c r="K149" s="61">
        <v>473</v>
      </c>
      <c r="L149" s="61">
        <v>8</v>
      </c>
      <c r="M149" s="61">
        <v>3</v>
      </c>
      <c r="N149" s="61">
        <v>3</v>
      </c>
      <c r="O149" s="61">
        <v>113</v>
      </c>
      <c r="Q149" s="61">
        <v>9</v>
      </c>
      <c r="R149" s="61">
        <v>15</v>
      </c>
      <c r="S149" s="61">
        <v>40</v>
      </c>
      <c r="T149" s="61">
        <v>63</v>
      </c>
    </row>
    <row r="150" spans="1:20" ht="12.75" customHeight="1" x14ac:dyDescent="0.2">
      <c r="A150" s="58">
        <v>2074</v>
      </c>
      <c r="B150" s="61">
        <v>462</v>
      </c>
      <c r="C150" s="61">
        <v>221</v>
      </c>
      <c r="D150" s="61">
        <v>241</v>
      </c>
      <c r="E150" s="61">
        <v>1</v>
      </c>
      <c r="F150" s="61">
        <v>3</v>
      </c>
      <c r="G150" s="61">
        <v>5</v>
      </c>
      <c r="H150" s="61">
        <v>73</v>
      </c>
      <c r="J150" s="61">
        <v>23</v>
      </c>
      <c r="K150" s="61">
        <v>357</v>
      </c>
      <c r="L150" s="61">
        <v>12</v>
      </c>
      <c r="M150" s="61">
        <v>14</v>
      </c>
      <c r="N150" s="61">
        <v>14</v>
      </c>
      <c r="O150" s="61">
        <v>201</v>
      </c>
      <c r="Q150" s="61">
        <v>7</v>
      </c>
      <c r="R150" s="61">
        <v>17</v>
      </c>
      <c r="S150" s="61">
        <v>21</v>
      </c>
      <c r="T150" s="61">
        <v>64</v>
      </c>
    </row>
    <row r="151" spans="1:20" ht="12.75" customHeight="1" x14ac:dyDescent="0.2">
      <c r="A151" s="58">
        <v>2075</v>
      </c>
      <c r="B151" s="61">
        <v>694</v>
      </c>
      <c r="C151" s="61">
        <v>297</v>
      </c>
      <c r="D151" s="61">
        <v>395</v>
      </c>
      <c r="E151" s="61">
        <v>5</v>
      </c>
      <c r="F151" s="61">
        <v>23</v>
      </c>
      <c r="G151" s="61">
        <v>10</v>
      </c>
      <c r="H151" s="61">
        <v>66</v>
      </c>
      <c r="J151" s="61">
        <v>59</v>
      </c>
      <c r="K151" s="61">
        <v>531</v>
      </c>
      <c r="L151" s="61">
        <v>7</v>
      </c>
      <c r="M151" s="61">
        <v>6</v>
      </c>
      <c r="N151" s="61">
        <v>12</v>
      </c>
      <c r="O151" s="61">
        <v>165</v>
      </c>
      <c r="Q151" s="61">
        <v>3</v>
      </c>
      <c r="R151" s="61">
        <v>4</v>
      </c>
      <c r="S151" s="61">
        <v>70</v>
      </c>
      <c r="T151" s="61">
        <v>98</v>
      </c>
    </row>
    <row r="152" spans="1:20" ht="12.75" customHeight="1" x14ac:dyDescent="0.2">
      <c r="A152" s="58">
        <v>2077</v>
      </c>
      <c r="B152" s="61">
        <v>34</v>
      </c>
      <c r="C152" s="61">
        <v>13</v>
      </c>
      <c r="D152" s="61">
        <v>21</v>
      </c>
      <c r="E152" s="61">
        <v>2</v>
      </c>
      <c r="F152" s="61">
        <v>1</v>
      </c>
      <c r="G152" s="61">
        <v>1</v>
      </c>
      <c r="H152" s="61">
        <v>1</v>
      </c>
      <c r="K152" s="61">
        <v>29</v>
      </c>
      <c r="T152" s="61">
        <v>5</v>
      </c>
    </row>
    <row r="153" spans="1:20" ht="12.75" customHeight="1" x14ac:dyDescent="0.2">
      <c r="A153" s="58">
        <v>2078</v>
      </c>
      <c r="B153" s="61">
        <v>404</v>
      </c>
      <c r="C153" s="61">
        <v>197</v>
      </c>
      <c r="D153" s="61">
        <v>207</v>
      </c>
      <c r="E153" s="61">
        <v>2</v>
      </c>
      <c r="F153" s="61">
        <v>4</v>
      </c>
      <c r="G153" s="61">
        <v>4</v>
      </c>
      <c r="H153" s="61">
        <v>151</v>
      </c>
      <c r="I153" s="61">
        <v>1</v>
      </c>
      <c r="J153" s="61">
        <v>14</v>
      </c>
      <c r="K153" s="61">
        <v>228</v>
      </c>
      <c r="L153" s="61">
        <v>67</v>
      </c>
      <c r="M153" s="61">
        <v>5</v>
      </c>
      <c r="N153" s="61">
        <v>17</v>
      </c>
      <c r="O153" s="61">
        <v>282</v>
      </c>
      <c r="Q153" s="61">
        <v>2</v>
      </c>
      <c r="R153" s="61">
        <v>8</v>
      </c>
      <c r="S153" s="61">
        <v>13</v>
      </c>
      <c r="T153" s="61">
        <v>76</v>
      </c>
    </row>
    <row r="154" spans="1:20" ht="12.75" customHeight="1" x14ac:dyDescent="0.2">
      <c r="A154" s="58">
        <v>2080</v>
      </c>
      <c r="B154" s="61">
        <v>247</v>
      </c>
      <c r="C154" s="61">
        <v>132</v>
      </c>
      <c r="D154" s="61">
        <v>115</v>
      </c>
      <c r="E154" s="61">
        <v>1</v>
      </c>
      <c r="F154" s="61">
        <v>11</v>
      </c>
      <c r="G154" s="61">
        <v>41</v>
      </c>
      <c r="H154" s="61">
        <v>26</v>
      </c>
      <c r="I154" s="61">
        <v>2</v>
      </c>
      <c r="J154" s="61">
        <v>38</v>
      </c>
      <c r="K154" s="61">
        <v>128</v>
      </c>
      <c r="L154" s="61">
        <v>14</v>
      </c>
      <c r="M154" s="61">
        <v>5</v>
      </c>
      <c r="N154" s="61">
        <v>14</v>
      </c>
      <c r="O154" s="61">
        <v>76</v>
      </c>
      <c r="R154" s="61">
        <v>6</v>
      </c>
      <c r="S154" s="61">
        <v>4</v>
      </c>
      <c r="T154" s="61">
        <v>49</v>
      </c>
    </row>
    <row r="155" spans="1:20" ht="12.75" customHeight="1" x14ac:dyDescent="0.2">
      <c r="A155" s="58">
        <v>2081</v>
      </c>
      <c r="B155" s="61">
        <v>468</v>
      </c>
      <c r="C155" s="61">
        <v>261</v>
      </c>
      <c r="D155" s="61">
        <v>207</v>
      </c>
      <c r="F155" s="61">
        <v>68</v>
      </c>
      <c r="G155" s="61">
        <v>2</v>
      </c>
      <c r="H155" s="61">
        <v>89</v>
      </c>
      <c r="J155" s="61">
        <v>105</v>
      </c>
      <c r="K155" s="61">
        <v>204</v>
      </c>
      <c r="L155" s="61">
        <v>76</v>
      </c>
      <c r="N155" s="61">
        <v>2</v>
      </c>
      <c r="O155" s="61">
        <v>41</v>
      </c>
      <c r="Q155" s="61">
        <v>8</v>
      </c>
      <c r="R155" s="61">
        <v>2</v>
      </c>
      <c r="S155" s="61">
        <v>7</v>
      </c>
      <c r="T155" s="61">
        <v>45</v>
      </c>
    </row>
    <row r="156" spans="1:20" ht="12.75" customHeight="1" x14ac:dyDescent="0.2">
      <c r="A156" s="58">
        <v>2083</v>
      </c>
      <c r="B156" s="61">
        <v>452</v>
      </c>
      <c r="C156" s="61">
        <v>233</v>
      </c>
      <c r="D156" s="61">
        <v>219</v>
      </c>
      <c r="F156" s="61">
        <v>11</v>
      </c>
      <c r="G156" s="61">
        <v>17</v>
      </c>
      <c r="H156" s="61">
        <v>41</v>
      </c>
      <c r="I156" s="61">
        <v>4</v>
      </c>
      <c r="J156" s="61">
        <v>66</v>
      </c>
      <c r="K156" s="61">
        <v>313</v>
      </c>
      <c r="L156" s="61">
        <v>4</v>
      </c>
      <c r="M156" s="61">
        <v>1</v>
      </c>
      <c r="O156" s="61">
        <v>106</v>
      </c>
      <c r="Q156" s="61">
        <v>15</v>
      </c>
      <c r="R156" s="61">
        <v>4</v>
      </c>
      <c r="S156" s="61">
        <v>24</v>
      </c>
      <c r="T156" s="61">
        <v>55</v>
      </c>
    </row>
    <row r="157" spans="1:20" ht="12.75" customHeight="1" x14ac:dyDescent="0.2">
      <c r="A157" s="58">
        <v>2084</v>
      </c>
      <c r="B157" s="61">
        <v>1478</v>
      </c>
      <c r="C157" s="61">
        <v>770</v>
      </c>
      <c r="D157" s="61">
        <v>707</v>
      </c>
      <c r="E157" s="61">
        <v>17</v>
      </c>
      <c r="F157" s="61">
        <v>155</v>
      </c>
      <c r="G157" s="61">
        <v>173</v>
      </c>
      <c r="H157" s="61">
        <v>176</v>
      </c>
      <c r="I157" s="61">
        <v>20</v>
      </c>
      <c r="J157" s="61">
        <v>122</v>
      </c>
      <c r="K157" s="61">
        <v>815</v>
      </c>
      <c r="L157" s="61">
        <v>94</v>
      </c>
      <c r="M157" s="61">
        <v>15</v>
      </c>
      <c r="N157" s="61">
        <v>41</v>
      </c>
      <c r="O157" s="61">
        <v>498</v>
      </c>
      <c r="Q157" s="61">
        <v>17</v>
      </c>
      <c r="R157" s="61">
        <v>103</v>
      </c>
      <c r="S157" s="61">
        <v>91</v>
      </c>
      <c r="T157" s="61">
        <v>154</v>
      </c>
    </row>
    <row r="158" spans="1:20" ht="12.75" customHeight="1" x14ac:dyDescent="0.2">
      <c r="A158" s="58">
        <v>2086</v>
      </c>
      <c r="B158" s="61">
        <v>547</v>
      </c>
      <c r="C158" s="61">
        <v>263</v>
      </c>
      <c r="D158" s="61">
        <v>284</v>
      </c>
      <c r="E158" s="61">
        <v>2</v>
      </c>
      <c r="F158" s="61">
        <v>13</v>
      </c>
      <c r="G158" s="61">
        <v>29</v>
      </c>
      <c r="H158" s="61">
        <v>56</v>
      </c>
      <c r="I158" s="61">
        <v>11</v>
      </c>
      <c r="J158" s="61">
        <v>81</v>
      </c>
      <c r="K158" s="61">
        <v>353</v>
      </c>
      <c r="L158" s="61">
        <v>41</v>
      </c>
      <c r="M158" s="61">
        <v>6</v>
      </c>
      <c r="N158" s="61">
        <v>23</v>
      </c>
      <c r="O158" s="61">
        <v>316</v>
      </c>
      <c r="Q158" s="61">
        <v>5</v>
      </c>
      <c r="R158" s="61">
        <v>36</v>
      </c>
      <c r="S158" s="61">
        <v>38</v>
      </c>
      <c r="T158" s="61">
        <v>96</v>
      </c>
    </row>
    <row r="159" spans="1:20" ht="12.75" customHeight="1" x14ac:dyDescent="0.2">
      <c r="A159" s="58">
        <v>2087</v>
      </c>
      <c r="B159" s="61">
        <v>32</v>
      </c>
      <c r="C159" s="61">
        <v>17</v>
      </c>
      <c r="D159" s="61">
        <v>15</v>
      </c>
      <c r="K159" s="61">
        <v>32</v>
      </c>
      <c r="O159" s="61">
        <v>14</v>
      </c>
      <c r="T159" s="61">
        <v>6</v>
      </c>
    </row>
    <row r="160" spans="1:20" ht="12.75" customHeight="1" x14ac:dyDescent="0.2">
      <c r="A160" s="58">
        <v>2088</v>
      </c>
      <c r="B160" s="61">
        <v>35</v>
      </c>
      <c r="C160" s="61">
        <v>18</v>
      </c>
      <c r="D160" s="61">
        <v>17</v>
      </c>
      <c r="H160" s="61">
        <v>1</v>
      </c>
      <c r="J160" s="61">
        <v>2</v>
      </c>
      <c r="K160" s="61">
        <v>32</v>
      </c>
      <c r="O160" s="61">
        <v>12</v>
      </c>
      <c r="R160" s="61">
        <v>2</v>
      </c>
      <c r="T160" s="61">
        <v>2</v>
      </c>
    </row>
    <row r="161" spans="1:20" ht="12.75" customHeight="1" x14ac:dyDescent="0.2">
      <c r="A161" s="58">
        <v>2089</v>
      </c>
      <c r="B161" s="61">
        <v>329</v>
      </c>
      <c r="C161" s="61">
        <v>161</v>
      </c>
      <c r="D161" s="61">
        <v>168</v>
      </c>
      <c r="E161" s="61">
        <v>1</v>
      </c>
      <c r="F161" s="61">
        <v>90</v>
      </c>
      <c r="G161" s="61">
        <v>160</v>
      </c>
      <c r="H161" s="61">
        <v>37</v>
      </c>
      <c r="I161" s="61">
        <v>4</v>
      </c>
      <c r="J161" s="61">
        <v>30</v>
      </c>
      <c r="K161" s="61">
        <v>7</v>
      </c>
      <c r="L161" s="61">
        <v>121</v>
      </c>
      <c r="M161" s="61">
        <v>2</v>
      </c>
      <c r="N161" s="61">
        <v>13</v>
      </c>
      <c r="O161" s="61">
        <v>258</v>
      </c>
      <c r="Q161" s="61">
        <v>1</v>
      </c>
      <c r="R161" s="61">
        <v>9</v>
      </c>
      <c r="S161" s="61">
        <v>5</v>
      </c>
      <c r="T161" s="61">
        <v>60</v>
      </c>
    </row>
    <row r="162" spans="1:20" ht="12.75" customHeight="1" x14ac:dyDescent="0.2">
      <c r="A162" s="58">
        <v>2090</v>
      </c>
      <c r="B162" s="61">
        <v>535</v>
      </c>
      <c r="C162" s="61">
        <v>260</v>
      </c>
      <c r="D162" s="61">
        <v>275</v>
      </c>
      <c r="E162" s="61">
        <v>2</v>
      </c>
      <c r="F162" s="61">
        <v>35</v>
      </c>
      <c r="G162" s="61">
        <v>6</v>
      </c>
      <c r="H162" s="61">
        <v>39</v>
      </c>
      <c r="J162" s="61">
        <v>71</v>
      </c>
      <c r="K162" s="61">
        <v>382</v>
      </c>
      <c r="L162" s="61">
        <v>20</v>
      </c>
      <c r="O162" s="61">
        <v>34</v>
      </c>
      <c r="P162" s="61">
        <v>1</v>
      </c>
      <c r="Q162" s="61">
        <v>4</v>
      </c>
      <c r="R162" s="61">
        <v>4</v>
      </c>
      <c r="S162" s="61">
        <v>11</v>
      </c>
      <c r="T162" s="61">
        <v>85</v>
      </c>
    </row>
    <row r="163" spans="1:20" ht="12.75" customHeight="1" x14ac:dyDescent="0.2">
      <c r="A163" s="58">
        <v>2092</v>
      </c>
      <c r="B163" s="61">
        <v>441</v>
      </c>
      <c r="C163" s="61">
        <v>211</v>
      </c>
      <c r="D163" s="61">
        <v>230</v>
      </c>
      <c r="F163" s="61">
        <v>14</v>
      </c>
      <c r="G163" s="61">
        <v>6</v>
      </c>
      <c r="H163" s="61">
        <v>27</v>
      </c>
      <c r="J163" s="61">
        <v>55</v>
      </c>
      <c r="K163" s="61">
        <v>339</v>
      </c>
      <c r="L163" s="61">
        <v>15</v>
      </c>
      <c r="N163" s="61">
        <v>2</v>
      </c>
      <c r="O163" s="61">
        <v>36</v>
      </c>
      <c r="R163" s="61">
        <v>4</v>
      </c>
      <c r="S163" s="61">
        <v>28</v>
      </c>
      <c r="T163" s="61">
        <v>61</v>
      </c>
    </row>
    <row r="164" spans="1:20" ht="12.75" customHeight="1" x14ac:dyDescent="0.2">
      <c r="A164" s="58">
        <v>2094</v>
      </c>
      <c r="B164" s="61">
        <v>555</v>
      </c>
      <c r="C164" s="61">
        <v>272</v>
      </c>
      <c r="D164" s="61">
        <v>283</v>
      </c>
      <c r="E164" s="61">
        <v>8</v>
      </c>
      <c r="F164" s="61">
        <v>64</v>
      </c>
      <c r="G164" s="61">
        <v>75</v>
      </c>
      <c r="H164" s="61">
        <v>194</v>
      </c>
      <c r="I164" s="61">
        <v>18</v>
      </c>
      <c r="J164" s="61">
        <v>77</v>
      </c>
      <c r="K164" s="61">
        <v>119</v>
      </c>
      <c r="L164" s="61">
        <v>184</v>
      </c>
      <c r="M164" s="61">
        <v>7</v>
      </c>
      <c r="N164" s="61">
        <v>42</v>
      </c>
      <c r="O164" s="61">
        <v>447</v>
      </c>
      <c r="Q164" s="61">
        <v>1</v>
      </c>
      <c r="R164" s="61">
        <v>30</v>
      </c>
      <c r="S164" s="61">
        <v>16</v>
      </c>
      <c r="T164" s="61">
        <v>93</v>
      </c>
    </row>
    <row r="165" spans="1:20" ht="12.75" customHeight="1" x14ac:dyDescent="0.2">
      <c r="A165" s="58">
        <v>2096</v>
      </c>
      <c r="B165" s="61">
        <v>473</v>
      </c>
      <c r="C165" s="61">
        <v>200</v>
      </c>
      <c r="D165" s="61">
        <v>273</v>
      </c>
      <c r="E165" s="61">
        <v>9</v>
      </c>
      <c r="F165" s="61">
        <v>4</v>
      </c>
      <c r="G165" s="61">
        <v>15</v>
      </c>
      <c r="H165" s="61">
        <v>50</v>
      </c>
      <c r="I165" s="61">
        <v>17</v>
      </c>
      <c r="J165" s="61">
        <v>72</v>
      </c>
      <c r="K165" s="61">
        <v>306</v>
      </c>
      <c r="L165" s="61">
        <v>70</v>
      </c>
      <c r="M165" s="61">
        <v>12</v>
      </c>
      <c r="N165" s="61">
        <v>26</v>
      </c>
      <c r="O165" s="61">
        <v>414</v>
      </c>
      <c r="P165" s="61">
        <v>1</v>
      </c>
      <c r="Q165" s="61">
        <v>6</v>
      </c>
      <c r="R165" s="61">
        <v>22</v>
      </c>
      <c r="S165" s="61">
        <v>34</v>
      </c>
      <c r="T165" s="61">
        <v>133</v>
      </c>
    </row>
    <row r="166" spans="1:20" ht="12.75" customHeight="1" x14ac:dyDescent="0.2">
      <c r="A166" s="58">
        <v>2097</v>
      </c>
      <c r="B166" s="61">
        <v>41</v>
      </c>
      <c r="C166" s="61">
        <v>20</v>
      </c>
      <c r="D166" s="61">
        <v>21</v>
      </c>
      <c r="H166" s="61">
        <v>1</v>
      </c>
      <c r="J166" s="61">
        <v>1</v>
      </c>
      <c r="K166" s="61">
        <v>39</v>
      </c>
      <c r="O166" s="61">
        <v>11</v>
      </c>
      <c r="Q166" s="61">
        <v>3</v>
      </c>
      <c r="R166" s="61">
        <v>5</v>
      </c>
      <c r="T166" s="61">
        <v>7</v>
      </c>
    </row>
    <row r="167" spans="1:20" ht="12.75" customHeight="1" x14ac:dyDescent="0.2">
      <c r="A167" s="58">
        <v>2103</v>
      </c>
      <c r="B167" s="61">
        <v>359</v>
      </c>
      <c r="C167" s="61">
        <v>182</v>
      </c>
      <c r="D167" s="61">
        <v>177</v>
      </c>
      <c r="F167" s="61">
        <v>13</v>
      </c>
      <c r="G167" s="61">
        <v>15</v>
      </c>
      <c r="H167" s="61">
        <v>46</v>
      </c>
      <c r="I167" s="61">
        <v>2</v>
      </c>
      <c r="J167" s="61">
        <v>66</v>
      </c>
      <c r="K167" s="61">
        <v>217</v>
      </c>
      <c r="L167" s="61">
        <v>14</v>
      </c>
      <c r="M167" s="61">
        <v>1</v>
      </c>
      <c r="N167" s="61">
        <v>7</v>
      </c>
      <c r="O167" s="61">
        <v>175</v>
      </c>
      <c r="Q167" s="61">
        <v>3</v>
      </c>
      <c r="R167" s="61">
        <v>15</v>
      </c>
      <c r="S167" s="61">
        <v>8</v>
      </c>
      <c r="T167" s="61">
        <v>71</v>
      </c>
    </row>
    <row r="168" spans="1:20" ht="12.75" customHeight="1" x14ac:dyDescent="0.2">
      <c r="A168" s="58">
        <v>2105</v>
      </c>
      <c r="B168" s="61">
        <v>465</v>
      </c>
      <c r="C168" s="61">
        <v>204</v>
      </c>
      <c r="D168" s="61">
        <v>261</v>
      </c>
      <c r="E168" s="61">
        <v>2</v>
      </c>
      <c r="F168" s="61">
        <v>6</v>
      </c>
      <c r="G168" s="61">
        <v>7</v>
      </c>
      <c r="H168" s="61">
        <v>103</v>
      </c>
      <c r="J168" s="61">
        <v>22</v>
      </c>
      <c r="K168" s="61">
        <v>325</v>
      </c>
      <c r="L168" s="61">
        <v>23</v>
      </c>
      <c r="M168" s="61">
        <v>4</v>
      </c>
      <c r="N168" s="61">
        <v>3</v>
      </c>
      <c r="O168" s="61">
        <v>283</v>
      </c>
      <c r="P168" s="61">
        <v>2</v>
      </c>
      <c r="Q168" s="61">
        <v>5</v>
      </c>
      <c r="R168" s="61">
        <v>15</v>
      </c>
      <c r="S168" s="61">
        <v>28</v>
      </c>
      <c r="T168" s="61">
        <v>92</v>
      </c>
    </row>
    <row r="169" spans="1:20" ht="12.75" customHeight="1" x14ac:dyDescent="0.2">
      <c r="A169" s="58">
        <v>2106</v>
      </c>
      <c r="B169" s="61">
        <v>1510</v>
      </c>
      <c r="C169" s="61">
        <v>760</v>
      </c>
      <c r="D169" s="61">
        <v>750</v>
      </c>
      <c r="E169" s="61">
        <v>23</v>
      </c>
      <c r="F169" s="61">
        <v>37</v>
      </c>
      <c r="G169" s="61">
        <v>54</v>
      </c>
      <c r="H169" s="61">
        <v>153</v>
      </c>
      <c r="I169" s="61">
        <v>19</v>
      </c>
      <c r="J169" s="61">
        <v>201</v>
      </c>
      <c r="K169" s="61">
        <v>1023</v>
      </c>
      <c r="L169" s="61">
        <v>94</v>
      </c>
      <c r="M169" s="61">
        <v>23</v>
      </c>
      <c r="N169" s="61">
        <v>97</v>
      </c>
      <c r="O169" s="61">
        <v>843</v>
      </c>
      <c r="P169" s="61">
        <v>1</v>
      </c>
      <c r="Q169" s="61">
        <v>15</v>
      </c>
      <c r="R169" s="61">
        <v>88</v>
      </c>
      <c r="S169" s="61">
        <v>233</v>
      </c>
      <c r="T169" s="61">
        <v>244</v>
      </c>
    </row>
    <row r="170" spans="1:20" ht="12.75" customHeight="1" x14ac:dyDescent="0.2">
      <c r="A170" s="58">
        <v>2108</v>
      </c>
      <c r="B170" s="61">
        <v>510</v>
      </c>
      <c r="C170" s="61">
        <v>252</v>
      </c>
      <c r="D170" s="61">
        <v>258</v>
      </c>
      <c r="E170" s="61">
        <v>11</v>
      </c>
      <c r="F170" s="61">
        <v>13</v>
      </c>
      <c r="G170" s="61">
        <v>20</v>
      </c>
      <c r="H170" s="61">
        <v>78</v>
      </c>
      <c r="I170" s="61">
        <v>44</v>
      </c>
      <c r="J170" s="61">
        <v>89</v>
      </c>
      <c r="K170" s="61">
        <v>255</v>
      </c>
      <c r="L170" s="61">
        <v>69</v>
      </c>
      <c r="M170" s="61">
        <v>11</v>
      </c>
      <c r="N170" s="61">
        <v>35</v>
      </c>
      <c r="O170" s="61">
        <v>448</v>
      </c>
      <c r="Q170" s="61">
        <v>4</v>
      </c>
      <c r="R170" s="61">
        <v>41</v>
      </c>
      <c r="S170" s="61">
        <v>34</v>
      </c>
      <c r="T170" s="61">
        <v>122</v>
      </c>
    </row>
    <row r="171" spans="1:20" ht="12.75" customHeight="1" x14ac:dyDescent="0.2">
      <c r="A171" s="58">
        <v>2109</v>
      </c>
      <c r="B171" s="61">
        <v>509</v>
      </c>
      <c r="C171" s="61">
        <v>252</v>
      </c>
      <c r="D171" s="61">
        <v>257</v>
      </c>
      <c r="E171" s="61">
        <v>10</v>
      </c>
      <c r="G171" s="61">
        <v>32</v>
      </c>
      <c r="H171" s="61">
        <v>58</v>
      </c>
      <c r="I171" s="61">
        <v>3</v>
      </c>
      <c r="J171" s="61">
        <v>89</v>
      </c>
      <c r="K171" s="61">
        <v>314</v>
      </c>
      <c r="L171" s="61">
        <v>43</v>
      </c>
      <c r="M171" s="61">
        <v>6</v>
      </c>
      <c r="N171" s="61">
        <v>4</v>
      </c>
      <c r="O171" s="61">
        <v>412</v>
      </c>
      <c r="P171" s="61">
        <v>3</v>
      </c>
      <c r="Q171" s="61">
        <v>2</v>
      </c>
      <c r="R171" s="61">
        <v>17</v>
      </c>
      <c r="S171" s="61">
        <v>48</v>
      </c>
      <c r="T171" s="61">
        <v>91</v>
      </c>
    </row>
    <row r="172" spans="1:20" ht="12.75" customHeight="1" x14ac:dyDescent="0.2">
      <c r="A172" s="58">
        <v>2110</v>
      </c>
      <c r="B172" s="61">
        <v>490</v>
      </c>
      <c r="C172" s="61">
        <v>217</v>
      </c>
      <c r="D172" s="61">
        <v>273</v>
      </c>
      <c r="E172" s="61">
        <v>9</v>
      </c>
      <c r="F172" s="61">
        <v>32</v>
      </c>
      <c r="G172" s="61">
        <v>26</v>
      </c>
      <c r="H172" s="61">
        <v>55</v>
      </c>
      <c r="I172" s="61">
        <v>7</v>
      </c>
      <c r="J172" s="61">
        <v>82</v>
      </c>
      <c r="K172" s="61">
        <v>279</v>
      </c>
      <c r="L172" s="61">
        <v>80</v>
      </c>
      <c r="M172" s="61">
        <v>14</v>
      </c>
      <c r="N172" s="61">
        <v>32</v>
      </c>
      <c r="O172" s="61">
        <v>417</v>
      </c>
      <c r="Q172" s="61">
        <v>5</v>
      </c>
      <c r="R172" s="61">
        <v>39</v>
      </c>
      <c r="S172" s="61">
        <v>19</v>
      </c>
      <c r="T172" s="61">
        <v>113</v>
      </c>
    </row>
    <row r="173" spans="1:20" ht="12.75" customHeight="1" x14ac:dyDescent="0.2">
      <c r="A173" s="58">
        <v>2111</v>
      </c>
      <c r="B173" s="61">
        <v>489</v>
      </c>
      <c r="C173" s="61">
        <v>228</v>
      </c>
      <c r="D173" s="61">
        <v>261</v>
      </c>
      <c r="E173" s="61">
        <v>1</v>
      </c>
      <c r="F173" s="61">
        <v>2</v>
      </c>
      <c r="G173" s="61">
        <v>10</v>
      </c>
      <c r="H173" s="61">
        <v>51</v>
      </c>
      <c r="I173" s="61">
        <v>1</v>
      </c>
      <c r="J173" s="61">
        <v>45</v>
      </c>
      <c r="K173" s="61">
        <v>379</v>
      </c>
      <c r="L173" s="61">
        <v>9</v>
      </c>
      <c r="M173" s="61">
        <v>12</v>
      </c>
      <c r="N173" s="61">
        <v>6</v>
      </c>
      <c r="O173" s="61">
        <v>187</v>
      </c>
      <c r="P173" s="61">
        <v>1</v>
      </c>
      <c r="Q173" s="61">
        <v>7</v>
      </c>
      <c r="R173" s="61">
        <v>10</v>
      </c>
      <c r="S173" s="61">
        <v>47</v>
      </c>
      <c r="T173" s="61">
        <v>94</v>
      </c>
    </row>
    <row r="174" spans="1:20" ht="12.75" customHeight="1" x14ac:dyDescent="0.2">
      <c r="A174" s="58">
        <v>2113</v>
      </c>
      <c r="B174" s="61">
        <v>594</v>
      </c>
      <c r="C174" s="61">
        <v>286</v>
      </c>
      <c r="D174" s="61">
        <v>308</v>
      </c>
      <c r="E174" s="61">
        <v>23</v>
      </c>
      <c r="F174" s="61">
        <v>4</v>
      </c>
      <c r="G174" s="61">
        <v>25</v>
      </c>
      <c r="H174" s="61">
        <v>6</v>
      </c>
      <c r="I174" s="61">
        <v>7</v>
      </c>
      <c r="J174" s="61">
        <v>31</v>
      </c>
      <c r="K174" s="61">
        <v>498</v>
      </c>
      <c r="L174" s="61">
        <v>25</v>
      </c>
      <c r="M174" s="61">
        <v>3</v>
      </c>
      <c r="N174" s="61">
        <v>13</v>
      </c>
      <c r="O174" s="61">
        <v>425</v>
      </c>
      <c r="P174" s="61">
        <v>1</v>
      </c>
      <c r="Q174" s="61">
        <v>3</v>
      </c>
      <c r="R174" s="61">
        <v>17</v>
      </c>
      <c r="T174" s="61">
        <v>110</v>
      </c>
    </row>
    <row r="175" spans="1:20" ht="12.75" customHeight="1" x14ac:dyDescent="0.2">
      <c r="A175" s="58">
        <v>2114</v>
      </c>
      <c r="B175" s="61">
        <v>676</v>
      </c>
      <c r="C175" s="61">
        <v>336</v>
      </c>
      <c r="D175" s="61">
        <v>340</v>
      </c>
      <c r="E175" s="61">
        <v>1</v>
      </c>
      <c r="F175" s="61">
        <v>2</v>
      </c>
      <c r="G175" s="61">
        <v>5</v>
      </c>
      <c r="H175" s="61">
        <v>307</v>
      </c>
      <c r="I175" s="61">
        <v>3</v>
      </c>
      <c r="J175" s="61">
        <v>33</v>
      </c>
      <c r="K175" s="61">
        <v>325</v>
      </c>
      <c r="L175" s="61">
        <v>154</v>
      </c>
      <c r="M175" s="61">
        <v>7</v>
      </c>
      <c r="N175" s="61">
        <v>22</v>
      </c>
      <c r="O175" s="61">
        <v>412</v>
      </c>
      <c r="P175" s="61">
        <v>26</v>
      </c>
      <c r="Q175" s="61">
        <v>9</v>
      </c>
      <c r="R175" s="61">
        <v>26</v>
      </c>
      <c r="S175" s="61">
        <v>5</v>
      </c>
      <c r="T175" s="61">
        <v>94</v>
      </c>
    </row>
    <row r="176" spans="1:20" ht="12.75" customHeight="1" x14ac:dyDescent="0.2">
      <c r="A176" s="58">
        <v>2115</v>
      </c>
      <c r="B176" s="61">
        <v>69</v>
      </c>
      <c r="C176" s="61">
        <v>38</v>
      </c>
      <c r="D176" s="61">
        <v>31</v>
      </c>
      <c r="H176" s="61">
        <v>1</v>
      </c>
      <c r="J176" s="61">
        <v>1</v>
      </c>
      <c r="K176" s="61">
        <v>67</v>
      </c>
      <c r="Q176" s="61">
        <v>3</v>
      </c>
      <c r="R176" s="61">
        <v>8</v>
      </c>
      <c r="T176" s="61">
        <v>11</v>
      </c>
    </row>
    <row r="177" spans="1:20" ht="12.75" customHeight="1" x14ac:dyDescent="0.2">
      <c r="A177" s="58">
        <v>2116</v>
      </c>
      <c r="B177" s="61">
        <v>2450</v>
      </c>
      <c r="C177" s="61">
        <v>1261</v>
      </c>
      <c r="D177" s="61">
        <v>1189</v>
      </c>
      <c r="E177" s="61">
        <v>16</v>
      </c>
      <c r="F177" s="61">
        <v>15</v>
      </c>
      <c r="G177" s="61">
        <v>15</v>
      </c>
      <c r="H177" s="61">
        <v>2081</v>
      </c>
      <c r="I177" s="61">
        <v>2</v>
      </c>
      <c r="J177" s="61">
        <v>61</v>
      </c>
      <c r="K177" s="61">
        <v>260</v>
      </c>
      <c r="L177" s="61">
        <v>608</v>
      </c>
      <c r="M177" s="61">
        <v>5</v>
      </c>
      <c r="N177" s="61">
        <v>26</v>
      </c>
      <c r="O177" s="61">
        <v>1878</v>
      </c>
      <c r="P177" s="61">
        <v>283</v>
      </c>
      <c r="Q177" s="61">
        <v>2</v>
      </c>
      <c r="R177" s="61">
        <v>112</v>
      </c>
      <c r="S177" s="61">
        <v>69</v>
      </c>
      <c r="T177" s="61">
        <v>238</v>
      </c>
    </row>
    <row r="178" spans="1:20" ht="12.75" customHeight="1" x14ac:dyDescent="0.2">
      <c r="A178" s="58">
        <v>2118</v>
      </c>
      <c r="B178" s="61">
        <v>379</v>
      </c>
      <c r="C178" s="61">
        <v>178</v>
      </c>
      <c r="D178" s="61">
        <v>201</v>
      </c>
      <c r="E178" s="61">
        <v>1</v>
      </c>
      <c r="F178" s="61">
        <v>67</v>
      </c>
      <c r="G178" s="61">
        <v>172</v>
      </c>
      <c r="H178" s="61">
        <v>75</v>
      </c>
      <c r="I178" s="61">
        <v>8</v>
      </c>
      <c r="J178" s="61">
        <v>37</v>
      </c>
      <c r="K178" s="61">
        <v>19</v>
      </c>
      <c r="L178" s="61">
        <v>155</v>
      </c>
      <c r="M178" s="61">
        <v>2</v>
      </c>
      <c r="N178" s="61">
        <v>49</v>
      </c>
      <c r="O178" s="61">
        <v>283</v>
      </c>
      <c r="P178" s="61">
        <v>1</v>
      </c>
      <c r="R178" s="61">
        <v>31</v>
      </c>
      <c r="S178" s="61">
        <v>1</v>
      </c>
      <c r="T178" s="61">
        <v>78</v>
      </c>
    </row>
    <row r="179" spans="1:20" ht="12.75" customHeight="1" x14ac:dyDescent="0.2">
      <c r="A179" s="58">
        <v>2120</v>
      </c>
      <c r="B179" s="61">
        <v>435</v>
      </c>
      <c r="C179" s="61">
        <v>206</v>
      </c>
      <c r="D179" s="61">
        <v>229</v>
      </c>
      <c r="E179" s="61">
        <v>2</v>
      </c>
      <c r="F179" s="61">
        <v>139</v>
      </c>
      <c r="G179" s="61">
        <v>170</v>
      </c>
      <c r="H179" s="61">
        <v>44</v>
      </c>
      <c r="I179" s="61">
        <v>4</v>
      </c>
      <c r="J179" s="61">
        <v>52</v>
      </c>
      <c r="K179" s="61">
        <v>24</v>
      </c>
      <c r="L179" s="61">
        <v>196</v>
      </c>
      <c r="M179" s="61">
        <v>4</v>
      </c>
      <c r="N179" s="61">
        <v>42</v>
      </c>
      <c r="O179" s="61">
        <v>355</v>
      </c>
      <c r="Q179" s="61">
        <v>1</v>
      </c>
      <c r="R179" s="61">
        <v>18</v>
      </c>
      <c r="S179" s="61">
        <v>4</v>
      </c>
      <c r="T179" s="61">
        <v>85</v>
      </c>
    </row>
    <row r="180" spans="1:20" ht="12.75" customHeight="1" x14ac:dyDescent="0.2">
      <c r="A180" s="58">
        <v>2121</v>
      </c>
      <c r="B180" s="61">
        <v>376</v>
      </c>
      <c r="C180" s="61">
        <v>186</v>
      </c>
      <c r="D180" s="61">
        <v>190</v>
      </c>
      <c r="E180" s="61">
        <v>2</v>
      </c>
      <c r="F180" s="61">
        <v>11</v>
      </c>
      <c r="G180" s="61">
        <v>153</v>
      </c>
      <c r="H180" s="61">
        <v>32</v>
      </c>
      <c r="I180" s="61">
        <v>1</v>
      </c>
      <c r="J180" s="61">
        <v>52</v>
      </c>
      <c r="K180" s="61">
        <v>125</v>
      </c>
      <c r="L180" s="61">
        <v>49</v>
      </c>
      <c r="M180" s="61">
        <v>1</v>
      </c>
      <c r="N180" s="61">
        <v>46</v>
      </c>
      <c r="O180" s="61">
        <v>185</v>
      </c>
      <c r="Q180" s="61">
        <v>2</v>
      </c>
      <c r="R180" s="61">
        <v>8</v>
      </c>
      <c r="S180" s="61">
        <v>4</v>
      </c>
      <c r="T180" s="61">
        <v>57</v>
      </c>
    </row>
    <row r="181" spans="1:20" ht="12.75" customHeight="1" x14ac:dyDescent="0.2">
      <c r="A181" s="58">
        <v>2123</v>
      </c>
      <c r="B181" s="61">
        <v>342</v>
      </c>
      <c r="C181" s="61">
        <v>179</v>
      </c>
      <c r="D181" s="61">
        <v>163</v>
      </c>
      <c r="E181" s="61">
        <v>1</v>
      </c>
      <c r="F181" s="61">
        <v>11</v>
      </c>
      <c r="G181" s="61">
        <v>18</v>
      </c>
      <c r="H181" s="61">
        <v>20</v>
      </c>
      <c r="I181" s="61">
        <v>3</v>
      </c>
      <c r="J181" s="61">
        <v>38</v>
      </c>
      <c r="K181" s="61">
        <v>251</v>
      </c>
      <c r="L181" s="61">
        <v>9</v>
      </c>
      <c r="M181" s="61">
        <v>1</v>
      </c>
      <c r="N181" s="61">
        <v>9</v>
      </c>
      <c r="O181" s="61">
        <v>47</v>
      </c>
      <c r="Q181" s="61">
        <v>1</v>
      </c>
      <c r="R181" s="61">
        <v>8</v>
      </c>
      <c r="S181" s="61">
        <v>16</v>
      </c>
      <c r="T181" s="61">
        <v>59</v>
      </c>
    </row>
    <row r="182" spans="1:20" ht="12.75" customHeight="1" x14ac:dyDescent="0.2">
      <c r="A182" s="58">
        <v>2125</v>
      </c>
      <c r="B182" s="61">
        <v>1839</v>
      </c>
      <c r="C182" s="61">
        <v>900</v>
      </c>
      <c r="D182" s="61">
        <v>939</v>
      </c>
      <c r="E182" s="61">
        <v>14</v>
      </c>
      <c r="F182" s="61">
        <v>117</v>
      </c>
      <c r="G182" s="61">
        <v>73</v>
      </c>
      <c r="H182" s="61">
        <v>261</v>
      </c>
      <c r="I182" s="61">
        <v>15</v>
      </c>
      <c r="J182" s="61">
        <v>176</v>
      </c>
      <c r="K182" s="61">
        <v>1183</v>
      </c>
      <c r="L182" s="61">
        <v>53</v>
      </c>
      <c r="M182" s="61">
        <v>10</v>
      </c>
      <c r="N182" s="61">
        <v>31</v>
      </c>
      <c r="O182" s="61">
        <v>525</v>
      </c>
      <c r="P182" s="61">
        <v>1</v>
      </c>
      <c r="Q182" s="61">
        <v>15</v>
      </c>
      <c r="R182" s="61">
        <v>85</v>
      </c>
      <c r="S182" s="61">
        <v>183</v>
      </c>
      <c r="T182" s="61">
        <v>200</v>
      </c>
    </row>
    <row r="183" spans="1:20" ht="12.75" customHeight="1" x14ac:dyDescent="0.2">
      <c r="A183" s="58">
        <v>2126</v>
      </c>
      <c r="B183" s="61">
        <v>1425</v>
      </c>
      <c r="C183" s="61">
        <v>710</v>
      </c>
      <c r="D183" s="61">
        <v>715</v>
      </c>
      <c r="E183" s="61">
        <v>8</v>
      </c>
      <c r="F183" s="61">
        <v>97</v>
      </c>
      <c r="G183" s="61">
        <v>69</v>
      </c>
      <c r="H183" s="61">
        <v>323</v>
      </c>
      <c r="I183" s="61">
        <v>38</v>
      </c>
      <c r="J183" s="61">
        <v>70</v>
      </c>
      <c r="K183" s="61">
        <v>820</v>
      </c>
      <c r="L183" s="61">
        <v>135</v>
      </c>
      <c r="M183" s="61">
        <v>7</v>
      </c>
      <c r="N183" s="61">
        <v>119</v>
      </c>
      <c r="O183" s="61">
        <v>627</v>
      </c>
      <c r="P183" s="61">
        <v>2</v>
      </c>
      <c r="R183" s="61">
        <v>115</v>
      </c>
      <c r="S183" s="61">
        <v>95</v>
      </c>
      <c r="T183" s="61">
        <v>228</v>
      </c>
    </row>
    <row r="184" spans="1:20" ht="12.75" customHeight="1" x14ac:dyDescent="0.2">
      <c r="A184" s="58">
        <v>2127</v>
      </c>
      <c r="B184" s="61">
        <v>440</v>
      </c>
      <c r="C184" s="61">
        <v>215</v>
      </c>
      <c r="D184" s="61">
        <v>224</v>
      </c>
      <c r="E184" s="61">
        <v>1</v>
      </c>
      <c r="F184" s="61">
        <v>20</v>
      </c>
      <c r="G184" s="61">
        <v>10</v>
      </c>
      <c r="H184" s="61">
        <v>40</v>
      </c>
      <c r="I184" s="61">
        <v>1</v>
      </c>
      <c r="J184" s="61">
        <v>71</v>
      </c>
      <c r="K184" s="61">
        <v>297</v>
      </c>
      <c r="L184" s="61">
        <v>40</v>
      </c>
      <c r="M184" s="61">
        <v>3</v>
      </c>
      <c r="N184" s="61">
        <v>5</v>
      </c>
      <c r="O184" s="61">
        <v>200</v>
      </c>
      <c r="Q184" s="61">
        <v>3</v>
      </c>
      <c r="R184" s="61">
        <v>14</v>
      </c>
      <c r="S184" s="61">
        <v>30</v>
      </c>
      <c r="T184" s="61">
        <v>72</v>
      </c>
    </row>
    <row r="185" spans="1:20" ht="12.75" customHeight="1" x14ac:dyDescent="0.2">
      <c r="A185" s="58">
        <v>2128</v>
      </c>
      <c r="B185" s="61">
        <v>479</v>
      </c>
      <c r="C185" s="61">
        <v>223</v>
      </c>
      <c r="D185" s="61">
        <v>256</v>
      </c>
      <c r="E185" s="61">
        <v>7</v>
      </c>
      <c r="F185" s="61">
        <v>9</v>
      </c>
      <c r="G185" s="61">
        <v>12</v>
      </c>
      <c r="H185" s="61">
        <v>58</v>
      </c>
      <c r="I185" s="61">
        <v>8</v>
      </c>
      <c r="J185" s="61">
        <v>61</v>
      </c>
      <c r="K185" s="61">
        <v>322</v>
      </c>
      <c r="L185" s="61">
        <v>22</v>
      </c>
      <c r="M185" s="61">
        <v>12</v>
      </c>
      <c r="N185" s="61">
        <v>23</v>
      </c>
      <c r="O185" s="61">
        <v>393</v>
      </c>
      <c r="P185" s="61">
        <v>1</v>
      </c>
      <c r="Q185" s="61">
        <v>3</v>
      </c>
      <c r="R185" s="61">
        <v>38</v>
      </c>
      <c r="S185" s="61">
        <v>40</v>
      </c>
      <c r="T185" s="61">
        <v>120</v>
      </c>
    </row>
    <row r="186" spans="1:20" ht="12.75" customHeight="1" x14ac:dyDescent="0.2">
      <c r="A186" s="58">
        <v>2129</v>
      </c>
      <c r="B186" s="61">
        <v>521</v>
      </c>
      <c r="C186" s="61">
        <v>244</v>
      </c>
      <c r="D186" s="61">
        <v>277</v>
      </c>
      <c r="E186" s="61">
        <v>1</v>
      </c>
      <c r="F186" s="61">
        <v>24</v>
      </c>
      <c r="G186" s="61">
        <v>16</v>
      </c>
      <c r="H186" s="61">
        <v>49</v>
      </c>
      <c r="I186" s="61">
        <v>23</v>
      </c>
      <c r="J186" s="61">
        <v>76</v>
      </c>
      <c r="K186" s="61">
        <v>332</v>
      </c>
      <c r="L186" s="61">
        <v>64</v>
      </c>
      <c r="M186" s="61">
        <v>15</v>
      </c>
      <c r="N186" s="61">
        <v>10</v>
      </c>
      <c r="O186" s="61">
        <v>403</v>
      </c>
      <c r="Q186" s="61">
        <v>6</v>
      </c>
      <c r="R186" s="61">
        <v>22</v>
      </c>
      <c r="S186" s="61">
        <v>45</v>
      </c>
      <c r="T186" s="61">
        <v>109</v>
      </c>
    </row>
    <row r="187" spans="1:20" ht="12.75" customHeight="1" x14ac:dyDescent="0.2">
      <c r="A187" s="58">
        <v>2131</v>
      </c>
      <c r="B187" s="61">
        <v>851</v>
      </c>
      <c r="C187" s="61">
        <v>398</v>
      </c>
      <c r="D187" s="61">
        <v>453</v>
      </c>
      <c r="E187" s="61">
        <v>180</v>
      </c>
      <c r="F187" s="61">
        <v>18</v>
      </c>
      <c r="H187" s="61">
        <v>606</v>
      </c>
      <c r="J187" s="61">
        <v>27</v>
      </c>
      <c r="K187" s="61">
        <v>20</v>
      </c>
      <c r="L187" s="61">
        <v>438</v>
      </c>
      <c r="M187" s="61">
        <v>5</v>
      </c>
      <c r="N187" s="61">
        <v>26</v>
      </c>
      <c r="O187" s="61">
        <v>790</v>
      </c>
      <c r="P187" s="61">
        <v>189</v>
      </c>
      <c r="R187" s="61">
        <v>35</v>
      </c>
      <c r="S187" s="61">
        <v>6</v>
      </c>
      <c r="T187" s="61">
        <v>94</v>
      </c>
    </row>
    <row r="188" spans="1:20" ht="12.75" customHeight="1" x14ac:dyDescent="0.2">
      <c r="A188" s="58">
        <v>2132</v>
      </c>
      <c r="B188" s="61">
        <v>116</v>
      </c>
      <c r="C188" s="61">
        <v>64</v>
      </c>
      <c r="D188" s="61">
        <v>52</v>
      </c>
      <c r="E188" s="61">
        <v>2</v>
      </c>
      <c r="F188" s="61">
        <v>2</v>
      </c>
      <c r="G188" s="61">
        <v>1</v>
      </c>
      <c r="H188" s="61">
        <v>9</v>
      </c>
      <c r="I188" s="61">
        <v>1</v>
      </c>
      <c r="J188" s="61">
        <v>3</v>
      </c>
      <c r="K188" s="61">
        <v>98</v>
      </c>
      <c r="N188" s="61">
        <v>9</v>
      </c>
      <c r="O188" s="61">
        <v>46</v>
      </c>
      <c r="P188" s="61">
        <v>2</v>
      </c>
      <c r="R188" s="61">
        <v>6</v>
      </c>
      <c r="S188" s="61">
        <v>7</v>
      </c>
      <c r="T188" s="61">
        <v>6</v>
      </c>
    </row>
    <row r="189" spans="1:20" ht="12.75" customHeight="1" x14ac:dyDescent="0.2">
      <c r="A189" s="58">
        <v>2133</v>
      </c>
      <c r="B189" s="61">
        <v>128</v>
      </c>
      <c r="C189" s="61">
        <v>57</v>
      </c>
      <c r="D189" s="61">
        <v>71</v>
      </c>
      <c r="H189" s="61">
        <v>68</v>
      </c>
      <c r="K189" s="61">
        <v>60</v>
      </c>
      <c r="L189" s="61">
        <v>30</v>
      </c>
      <c r="O189" s="61">
        <v>87</v>
      </c>
      <c r="P189" s="61">
        <v>20</v>
      </c>
      <c r="Q189" s="61">
        <v>2</v>
      </c>
      <c r="R189" s="61">
        <v>5</v>
      </c>
      <c r="T189" s="61">
        <v>18</v>
      </c>
    </row>
    <row r="190" spans="1:20" ht="12.75" customHeight="1" x14ac:dyDescent="0.2">
      <c r="A190" s="58">
        <v>2134</v>
      </c>
      <c r="B190" s="61">
        <v>2090</v>
      </c>
      <c r="C190" s="61">
        <v>1022</v>
      </c>
      <c r="D190" s="61">
        <v>1068</v>
      </c>
      <c r="E190" s="61">
        <v>4</v>
      </c>
      <c r="F190" s="61">
        <v>20</v>
      </c>
      <c r="G190" s="61">
        <v>9</v>
      </c>
      <c r="H190" s="61">
        <v>985</v>
      </c>
      <c r="J190" s="61">
        <v>54</v>
      </c>
      <c r="K190" s="61">
        <v>1018</v>
      </c>
      <c r="L190" s="61">
        <v>344</v>
      </c>
      <c r="M190" s="61">
        <v>12</v>
      </c>
      <c r="N190" s="61">
        <v>94</v>
      </c>
      <c r="O190" s="61">
        <v>1144</v>
      </c>
      <c r="P190" s="61">
        <v>368</v>
      </c>
      <c r="Q190" s="61">
        <v>12</v>
      </c>
      <c r="R190" s="61">
        <v>68</v>
      </c>
      <c r="S190" s="61">
        <v>45</v>
      </c>
      <c r="T190" s="61">
        <v>256</v>
      </c>
    </row>
    <row r="191" spans="1:20" ht="12.75" customHeight="1" x14ac:dyDescent="0.2">
      <c r="A191" s="58">
        <v>2135</v>
      </c>
      <c r="B191" s="61">
        <v>19</v>
      </c>
      <c r="C191" s="61">
        <v>9</v>
      </c>
      <c r="D191" s="61">
        <v>10</v>
      </c>
      <c r="G191" s="61">
        <v>3</v>
      </c>
      <c r="H191" s="61">
        <v>3</v>
      </c>
      <c r="K191" s="61">
        <v>13</v>
      </c>
      <c r="O191" s="61">
        <v>5</v>
      </c>
      <c r="T191" s="61">
        <v>4</v>
      </c>
    </row>
    <row r="192" spans="1:20" ht="12.75" customHeight="1" x14ac:dyDescent="0.2">
      <c r="A192" s="58">
        <v>2136</v>
      </c>
      <c r="B192" s="61">
        <v>47</v>
      </c>
      <c r="C192" s="61">
        <v>21</v>
      </c>
      <c r="D192" s="61">
        <v>26</v>
      </c>
      <c r="E192" s="61">
        <v>2</v>
      </c>
      <c r="F192" s="61">
        <v>1</v>
      </c>
      <c r="K192" s="61">
        <v>44</v>
      </c>
      <c r="N192" s="61">
        <v>1</v>
      </c>
      <c r="O192" s="61">
        <v>29</v>
      </c>
      <c r="R192" s="61">
        <v>3</v>
      </c>
      <c r="T192" s="61">
        <v>13</v>
      </c>
    </row>
    <row r="193" spans="1:20" ht="12.75" customHeight="1" x14ac:dyDescent="0.2">
      <c r="A193" s="58">
        <v>2137</v>
      </c>
      <c r="B193" s="61">
        <v>469</v>
      </c>
      <c r="C193" s="61">
        <v>229</v>
      </c>
      <c r="D193" s="61">
        <v>240</v>
      </c>
      <c r="E193" s="61">
        <v>5</v>
      </c>
      <c r="F193" s="61">
        <v>3</v>
      </c>
      <c r="H193" s="61">
        <v>82</v>
      </c>
      <c r="J193" s="61">
        <v>47</v>
      </c>
      <c r="K193" s="61">
        <v>332</v>
      </c>
      <c r="L193" s="61">
        <v>21</v>
      </c>
      <c r="M193" s="61">
        <v>3</v>
      </c>
      <c r="N193" s="61">
        <v>3</v>
      </c>
      <c r="O193" s="61">
        <v>356</v>
      </c>
      <c r="P193" s="61">
        <v>10</v>
      </c>
      <c r="Q193" s="61">
        <v>4</v>
      </c>
      <c r="R193" s="61">
        <v>21</v>
      </c>
      <c r="S193" s="61">
        <v>31</v>
      </c>
      <c r="T193" s="61">
        <v>83</v>
      </c>
    </row>
    <row r="194" spans="1:20" ht="12.75" customHeight="1" x14ac:dyDescent="0.2">
      <c r="A194" s="58">
        <v>2138</v>
      </c>
      <c r="B194" s="61">
        <v>536</v>
      </c>
      <c r="C194" s="61">
        <v>266</v>
      </c>
      <c r="D194" s="61">
        <v>270</v>
      </c>
      <c r="E194" s="61">
        <v>3</v>
      </c>
      <c r="F194" s="61">
        <v>9</v>
      </c>
      <c r="G194" s="61">
        <v>18</v>
      </c>
      <c r="H194" s="61">
        <v>49</v>
      </c>
      <c r="J194" s="61">
        <v>65</v>
      </c>
      <c r="K194" s="61">
        <v>392</v>
      </c>
      <c r="L194" s="61">
        <v>36</v>
      </c>
      <c r="M194" s="61">
        <v>3</v>
      </c>
      <c r="N194" s="61">
        <v>13</v>
      </c>
      <c r="O194" s="61">
        <v>71</v>
      </c>
      <c r="P194" s="61">
        <v>1</v>
      </c>
      <c r="Q194" s="61">
        <v>3</v>
      </c>
      <c r="R194" s="61">
        <v>13</v>
      </c>
      <c r="S194" s="61">
        <v>9</v>
      </c>
      <c r="T194" s="61">
        <v>76</v>
      </c>
    </row>
    <row r="195" spans="1:20" ht="12.75" customHeight="1" x14ac:dyDescent="0.2">
      <c r="A195" s="58">
        <v>2139</v>
      </c>
      <c r="B195" s="61">
        <v>396</v>
      </c>
      <c r="C195" s="61">
        <v>191</v>
      </c>
      <c r="D195" s="61">
        <v>205</v>
      </c>
      <c r="E195" s="61">
        <v>2</v>
      </c>
      <c r="F195" s="61">
        <v>8</v>
      </c>
      <c r="G195" s="61">
        <v>26</v>
      </c>
      <c r="H195" s="61">
        <v>37</v>
      </c>
      <c r="I195" s="61">
        <v>2</v>
      </c>
      <c r="J195" s="61">
        <v>59</v>
      </c>
      <c r="K195" s="61">
        <v>262</v>
      </c>
      <c r="L195" s="61">
        <v>26</v>
      </c>
      <c r="M195" s="61">
        <v>3</v>
      </c>
      <c r="N195" s="61">
        <v>10</v>
      </c>
      <c r="O195" s="61">
        <v>74</v>
      </c>
      <c r="Q195" s="61">
        <v>2</v>
      </c>
      <c r="R195" s="61">
        <v>11</v>
      </c>
      <c r="S195" s="61">
        <v>6</v>
      </c>
      <c r="T195" s="61">
        <v>50</v>
      </c>
    </row>
    <row r="196" spans="1:20" ht="12.75" customHeight="1" x14ac:dyDescent="0.2">
      <c r="A196" s="58">
        <v>2141</v>
      </c>
      <c r="B196" s="61">
        <v>511</v>
      </c>
      <c r="C196" s="61">
        <v>230</v>
      </c>
      <c r="D196" s="61">
        <v>281</v>
      </c>
      <c r="E196" s="61">
        <v>3</v>
      </c>
      <c r="F196" s="61">
        <v>74</v>
      </c>
      <c r="G196" s="61">
        <v>122</v>
      </c>
      <c r="H196" s="61">
        <v>40</v>
      </c>
      <c r="J196" s="61">
        <v>91</v>
      </c>
      <c r="K196" s="61">
        <v>181</v>
      </c>
      <c r="L196" s="61">
        <v>52</v>
      </c>
      <c r="M196" s="61">
        <v>1</v>
      </c>
      <c r="N196" s="61">
        <v>28</v>
      </c>
      <c r="O196" s="61">
        <v>192</v>
      </c>
      <c r="Q196" s="61">
        <v>3</v>
      </c>
      <c r="R196" s="61">
        <v>11</v>
      </c>
      <c r="S196" s="61">
        <v>12</v>
      </c>
      <c r="T196" s="61">
        <v>80</v>
      </c>
    </row>
    <row r="197" spans="1:20" ht="12.75" customHeight="1" x14ac:dyDescent="0.2">
      <c r="A197" s="58">
        <v>2142</v>
      </c>
      <c r="B197" s="61">
        <v>539</v>
      </c>
      <c r="C197" s="61">
        <v>276</v>
      </c>
      <c r="D197" s="61">
        <v>263</v>
      </c>
      <c r="E197" s="61">
        <v>1</v>
      </c>
      <c r="F197" s="61">
        <v>33</v>
      </c>
      <c r="G197" s="61">
        <v>10</v>
      </c>
      <c r="H197" s="61">
        <v>31</v>
      </c>
      <c r="J197" s="61">
        <v>64</v>
      </c>
      <c r="K197" s="61">
        <v>400</v>
      </c>
      <c r="L197" s="61">
        <v>15</v>
      </c>
      <c r="N197" s="61">
        <v>5</v>
      </c>
      <c r="O197" s="61">
        <v>41</v>
      </c>
      <c r="Q197" s="61">
        <v>3</v>
      </c>
      <c r="R197" s="61">
        <v>5</v>
      </c>
      <c r="S197" s="61">
        <v>13</v>
      </c>
      <c r="T197" s="61">
        <v>94</v>
      </c>
    </row>
    <row r="198" spans="1:20" ht="12.75" customHeight="1" x14ac:dyDescent="0.2">
      <c r="A198" s="58">
        <v>2143</v>
      </c>
      <c r="B198" s="61">
        <v>342</v>
      </c>
      <c r="C198" s="61">
        <v>173</v>
      </c>
      <c r="D198" s="61">
        <v>169</v>
      </c>
      <c r="E198" s="61">
        <v>2</v>
      </c>
      <c r="F198" s="61">
        <v>35</v>
      </c>
      <c r="G198" s="61">
        <v>170</v>
      </c>
      <c r="H198" s="61">
        <v>30</v>
      </c>
      <c r="I198" s="61">
        <v>6</v>
      </c>
      <c r="J198" s="61">
        <v>39</v>
      </c>
      <c r="K198" s="61">
        <v>60</v>
      </c>
      <c r="L198" s="61">
        <v>113</v>
      </c>
      <c r="M198" s="61">
        <v>4</v>
      </c>
      <c r="N198" s="61">
        <v>10</v>
      </c>
      <c r="O198" s="61">
        <v>228</v>
      </c>
      <c r="Q198" s="61">
        <v>2</v>
      </c>
      <c r="R198" s="61">
        <v>11</v>
      </c>
      <c r="S198" s="61">
        <v>1</v>
      </c>
      <c r="T198" s="61">
        <v>39</v>
      </c>
    </row>
    <row r="199" spans="1:20" ht="12.75" customHeight="1" x14ac:dyDescent="0.2">
      <c r="A199" s="58">
        <v>2144</v>
      </c>
      <c r="B199" s="61">
        <v>646</v>
      </c>
      <c r="C199" s="61">
        <v>315</v>
      </c>
      <c r="D199" s="61">
        <v>331</v>
      </c>
      <c r="E199" s="61">
        <v>4</v>
      </c>
      <c r="F199" s="61">
        <v>91</v>
      </c>
      <c r="G199" s="61">
        <v>65</v>
      </c>
      <c r="H199" s="61">
        <v>386</v>
      </c>
      <c r="I199" s="61">
        <v>12</v>
      </c>
      <c r="J199" s="61">
        <v>16</v>
      </c>
      <c r="K199" s="61">
        <v>72</v>
      </c>
      <c r="L199" s="61">
        <v>308</v>
      </c>
      <c r="M199" s="61">
        <v>2</v>
      </c>
      <c r="N199" s="61">
        <v>14</v>
      </c>
      <c r="O199" s="61">
        <v>493</v>
      </c>
      <c r="R199" s="61">
        <v>28</v>
      </c>
      <c r="S199" s="61">
        <v>6</v>
      </c>
      <c r="T199" s="61">
        <v>101</v>
      </c>
    </row>
    <row r="200" spans="1:20" ht="12.75" customHeight="1" x14ac:dyDescent="0.2">
      <c r="A200" s="58">
        <v>2145</v>
      </c>
      <c r="B200" s="61">
        <v>214</v>
      </c>
      <c r="C200" s="61">
        <v>100</v>
      </c>
      <c r="D200" s="61">
        <v>114</v>
      </c>
      <c r="E200" s="61">
        <v>3</v>
      </c>
      <c r="F200" s="61">
        <v>4</v>
      </c>
      <c r="G200" s="61">
        <v>1</v>
      </c>
      <c r="H200" s="61">
        <v>21</v>
      </c>
      <c r="J200" s="61">
        <v>17</v>
      </c>
      <c r="K200" s="61">
        <v>168</v>
      </c>
      <c r="L200" s="61">
        <v>1</v>
      </c>
      <c r="M200" s="61">
        <v>2</v>
      </c>
      <c r="N200" s="61">
        <v>7</v>
      </c>
      <c r="O200" s="61">
        <v>105</v>
      </c>
      <c r="Q200" s="61">
        <v>7</v>
      </c>
      <c r="R200" s="61">
        <v>8</v>
      </c>
      <c r="S200" s="61">
        <v>1</v>
      </c>
      <c r="T200" s="61">
        <v>32</v>
      </c>
    </row>
    <row r="201" spans="1:20" ht="12.75" customHeight="1" x14ac:dyDescent="0.2">
      <c r="A201" s="58">
        <v>2146</v>
      </c>
      <c r="B201" s="61">
        <v>293</v>
      </c>
      <c r="C201" s="61">
        <v>149</v>
      </c>
      <c r="D201" s="61">
        <v>144</v>
      </c>
      <c r="E201" s="61">
        <v>1</v>
      </c>
      <c r="F201" s="61">
        <v>5</v>
      </c>
      <c r="G201" s="61">
        <v>1</v>
      </c>
      <c r="H201" s="61">
        <v>17</v>
      </c>
      <c r="J201" s="61">
        <v>11</v>
      </c>
      <c r="K201" s="61">
        <v>257</v>
      </c>
      <c r="L201" s="61">
        <v>4</v>
      </c>
      <c r="N201" s="61">
        <v>6</v>
      </c>
      <c r="O201" s="61">
        <v>116</v>
      </c>
      <c r="Q201" s="61">
        <v>1</v>
      </c>
      <c r="R201" s="61">
        <v>23</v>
      </c>
      <c r="S201" s="61">
        <v>18</v>
      </c>
      <c r="T201" s="61">
        <v>31</v>
      </c>
    </row>
    <row r="202" spans="1:20" ht="12.75" customHeight="1" x14ac:dyDescent="0.2">
      <c r="A202" s="58">
        <v>2148</v>
      </c>
      <c r="B202" s="61">
        <v>359</v>
      </c>
      <c r="C202" s="61">
        <v>152</v>
      </c>
      <c r="D202" s="61">
        <v>207</v>
      </c>
      <c r="E202" s="61">
        <v>9</v>
      </c>
      <c r="F202" s="61">
        <v>11</v>
      </c>
      <c r="G202" s="61">
        <v>59</v>
      </c>
      <c r="H202" s="61">
        <v>66</v>
      </c>
      <c r="I202" s="61">
        <v>13</v>
      </c>
      <c r="J202" s="61">
        <v>81</v>
      </c>
      <c r="K202" s="61">
        <v>120</v>
      </c>
      <c r="L202" s="61">
        <v>20</v>
      </c>
      <c r="M202" s="61">
        <v>5</v>
      </c>
      <c r="N202" s="61">
        <v>9</v>
      </c>
      <c r="O202" s="61">
        <v>264</v>
      </c>
      <c r="Q202" s="61">
        <v>1</v>
      </c>
      <c r="R202" s="61">
        <v>20</v>
      </c>
      <c r="S202" s="61">
        <v>13</v>
      </c>
      <c r="T202" s="61">
        <v>78</v>
      </c>
    </row>
    <row r="203" spans="1:20" ht="12.75" customHeight="1" x14ac:dyDescent="0.2">
      <c r="A203" s="58">
        <v>2150</v>
      </c>
      <c r="B203" s="61">
        <v>1167</v>
      </c>
      <c r="C203" s="61">
        <v>567</v>
      </c>
      <c r="D203" s="61">
        <v>600</v>
      </c>
      <c r="E203" s="61">
        <v>34</v>
      </c>
      <c r="F203" s="61">
        <v>18</v>
      </c>
      <c r="G203" s="61">
        <v>5</v>
      </c>
      <c r="H203" s="61">
        <v>262</v>
      </c>
      <c r="I203" s="61">
        <v>4</v>
      </c>
      <c r="J203" s="61">
        <v>41</v>
      </c>
      <c r="K203" s="61">
        <v>803</v>
      </c>
      <c r="L203" s="61">
        <v>96</v>
      </c>
      <c r="M203" s="61">
        <v>12</v>
      </c>
      <c r="N203" s="61">
        <v>69</v>
      </c>
      <c r="O203" s="61">
        <v>589</v>
      </c>
      <c r="P203" s="61">
        <v>49</v>
      </c>
      <c r="Q203" s="61">
        <v>12</v>
      </c>
      <c r="R203" s="61">
        <v>32</v>
      </c>
      <c r="S203" s="61">
        <v>63</v>
      </c>
      <c r="T203" s="61">
        <v>208</v>
      </c>
    </row>
    <row r="204" spans="1:20" ht="12.75" customHeight="1" x14ac:dyDescent="0.2">
      <c r="A204" s="58">
        <v>2155</v>
      </c>
      <c r="B204" s="61">
        <v>496</v>
      </c>
      <c r="C204" s="61">
        <v>242</v>
      </c>
      <c r="D204" s="61">
        <v>254</v>
      </c>
      <c r="E204" s="61">
        <v>12</v>
      </c>
      <c r="F204" s="61">
        <v>4</v>
      </c>
      <c r="G204" s="61">
        <v>23</v>
      </c>
      <c r="H204" s="61">
        <v>89</v>
      </c>
      <c r="I204" s="61">
        <v>11</v>
      </c>
      <c r="J204" s="61">
        <v>85</v>
      </c>
      <c r="K204" s="61">
        <v>272</v>
      </c>
      <c r="L204" s="61">
        <v>59</v>
      </c>
      <c r="M204" s="61">
        <v>11</v>
      </c>
      <c r="N204" s="61">
        <v>36</v>
      </c>
      <c r="O204" s="61">
        <v>432</v>
      </c>
      <c r="Q204" s="61">
        <v>5</v>
      </c>
      <c r="R204" s="61">
        <v>38</v>
      </c>
      <c r="S204" s="61">
        <v>32</v>
      </c>
      <c r="T204" s="61">
        <v>119</v>
      </c>
    </row>
    <row r="205" spans="1:20" ht="12.75" customHeight="1" x14ac:dyDescent="0.2">
      <c r="A205" s="58">
        <v>2156</v>
      </c>
      <c r="B205" s="61">
        <v>386</v>
      </c>
      <c r="C205" s="61">
        <v>203</v>
      </c>
      <c r="D205" s="61">
        <v>183</v>
      </c>
      <c r="E205" s="61">
        <v>4</v>
      </c>
      <c r="F205" s="61">
        <v>8</v>
      </c>
      <c r="G205" s="61">
        <v>15</v>
      </c>
      <c r="H205" s="61">
        <v>40</v>
      </c>
      <c r="I205" s="61">
        <v>1</v>
      </c>
      <c r="J205" s="61">
        <v>61</v>
      </c>
      <c r="K205" s="61">
        <v>257</v>
      </c>
      <c r="L205" s="61">
        <v>31</v>
      </c>
      <c r="M205" s="61">
        <v>3</v>
      </c>
      <c r="N205" s="61">
        <v>9</v>
      </c>
      <c r="O205" s="61">
        <v>269</v>
      </c>
      <c r="P205" s="61">
        <v>1</v>
      </c>
      <c r="Q205" s="61">
        <v>12</v>
      </c>
      <c r="R205" s="61">
        <v>27</v>
      </c>
      <c r="S205" s="61">
        <v>18</v>
      </c>
      <c r="T205" s="61">
        <v>74</v>
      </c>
    </row>
    <row r="206" spans="1:20" ht="12.75" customHeight="1" x14ac:dyDescent="0.2">
      <c r="A206" s="58">
        <v>2157</v>
      </c>
      <c r="B206" s="61">
        <v>605</v>
      </c>
      <c r="C206" s="61">
        <v>287</v>
      </c>
      <c r="D206" s="61">
        <v>318</v>
      </c>
      <c r="E206" s="61">
        <v>10</v>
      </c>
      <c r="F206" s="61">
        <v>16</v>
      </c>
      <c r="G206" s="61">
        <v>10</v>
      </c>
      <c r="H206" s="61">
        <v>7</v>
      </c>
      <c r="I206" s="61">
        <v>12</v>
      </c>
      <c r="J206" s="61">
        <v>35</v>
      </c>
      <c r="K206" s="61">
        <v>515</v>
      </c>
      <c r="L206" s="61">
        <v>45</v>
      </c>
      <c r="M206" s="61">
        <v>9</v>
      </c>
      <c r="N206" s="61">
        <v>31</v>
      </c>
      <c r="O206" s="61">
        <v>299</v>
      </c>
      <c r="Q206" s="61">
        <v>10</v>
      </c>
      <c r="R206" s="61">
        <v>16</v>
      </c>
      <c r="S206" s="61">
        <v>4</v>
      </c>
      <c r="T206" s="61">
        <v>71</v>
      </c>
    </row>
    <row r="207" spans="1:20" ht="12.75" customHeight="1" x14ac:dyDescent="0.2">
      <c r="A207" s="58">
        <v>2158</v>
      </c>
      <c r="B207" s="61">
        <v>211</v>
      </c>
      <c r="C207" s="61">
        <v>112</v>
      </c>
      <c r="D207" s="61">
        <v>98</v>
      </c>
      <c r="E207" s="61">
        <v>1</v>
      </c>
      <c r="F207" s="61">
        <v>2</v>
      </c>
      <c r="H207" s="61">
        <v>28</v>
      </c>
      <c r="I207" s="61">
        <v>1</v>
      </c>
      <c r="J207" s="61">
        <v>25</v>
      </c>
      <c r="K207" s="61">
        <v>154</v>
      </c>
      <c r="L207" s="61">
        <v>1</v>
      </c>
      <c r="M207" s="61">
        <v>3</v>
      </c>
      <c r="N207" s="61">
        <v>1</v>
      </c>
      <c r="O207" s="61">
        <v>112</v>
      </c>
      <c r="Q207" s="61">
        <v>16</v>
      </c>
      <c r="R207" s="61">
        <v>10</v>
      </c>
      <c r="S207" s="61">
        <v>2</v>
      </c>
      <c r="T207" s="61">
        <v>35</v>
      </c>
    </row>
    <row r="208" spans="1:20" ht="12.75" customHeight="1" x14ac:dyDescent="0.2">
      <c r="A208" s="58">
        <v>2159</v>
      </c>
      <c r="B208" s="61">
        <v>497</v>
      </c>
      <c r="C208" s="61">
        <v>238</v>
      </c>
      <c r="D208" s="61">
        <v>259</v>
      </c>
      <c r="E208" s="61">
        <v>2</v>
      </c>
      <c r="F208" s="61">
        <v>8</v>
      </c>
      <c r="G208" s="61">
        <v>2</v>
      </c>
      <c r="H208" s="61">
        <v>94</v>
      </c>
      <c r="J208" s="61">
        <v>23</v>
      </c>
      <c r="K208" s="61">
        <v>368</v>
      </c>
      <c r="L208" s="61">
        <v>21</v>
      </c>
      <c r="M208" s="61">
        <v>4</v>
      </c>
      <c r="N208" s="61">
        <v>3</v>
      </c>
      <c r="O208" s="61">
        <v>175</v>
      </c>
      <c r="Q208" s="61">
        <v>11</v>
      </c>
      <c r="R208" s="61">
        <v>14</v>
      </c>
      <c r="S208" s="61">
        <v>9</v>
      </c>
      <c r="T208" s="61">
        <v>98</v>
      </c>
    </row>
    <row r="209" spans="1:20" ht="12.75" customHeight="1" x14ac:dyDescent="0.2">
      <c r="A209" s="58">
        <v>2160</v>
      </c>
      <c r="B209" s="61">
        <v>217</v>
      </c>
      <c r="C209" s="61">
        <v>99</v>
      </c>
      <c r="D209" s="61">
        <v>118</v>
      </c>
      <c r="E209" s="61">
        <v>1</v>
      </c>
      <c r="F209" s="61">
        <v>1</v>
      </c>
      <c r="H209" s="61">
        <v>115</v>
      </c>
      <c r="J209" s="61">
        <v>2</v>
      </c>
      <c r="K209" s="61">
        <v>98</v>
      </c>
      <c r="L209" s="61">
        <v>39</v>
      </c>
      <c r="M209" s="61">
        <v>1</v>
      </c>
      <c r="N209" s="61">
        <v>17</v>
      </c>
      <c r="O209" s="61">
        <v>130</v>
      </c>
      <c r="P209" s="61">
        <v>7</v>
      </c>
      <c r="R209" s="61">
        <v>12</v>
      </c>
      <c r="S209" s="61">
        <v>4</v>
      </c>
      <c r="T209" s="61">
        <v>32</v>
      </c>
    </row>
    <row r="210" spans="1:20" ht="12.75" customHeight="1" x14ac:dyDescent="0.2">
      <c r="A210" s="58">
        <v>2161</v>
      </c>
      <c r="B210" s="61">
        <v>131</v>
      </c>
      <c r="C210" s="61">
        <v>68</v>
      </c>
      <c r="D210" s="61">
        <v>63</v>
      </c>
      <c r="E210" s="61">
        <v>6</v>
      </c>
      <c r="H210" s="61">
        <v>16</v>
      </c>
      <c r="J210" s="61">
        <v>1</v>
      </c>
      <c r="K210" s="61">
        <v>108</v>
      </c>
      <c r="L210" s="61">
        <v>7</v>
      </c>
      <c r="M210" s="61">
        <v>4</v>
      </c>
      <c r="N210" s="61">
        <v>5</v>
      </c>
      <c r="O210" s="61">
        <v>81</v>
      </c>
      <c r="P210" s="61">
        <v>4</v>
      </c>
      <c r="Q210" s="61">
        <v>2</v>
      </c>
      <c r="R210" s="61">
        <v>7</v>
      </c>
      <c r="S210" s="61">
        <v>2</v>
      </c>
      <c r="T210" s="61">
        <v>22</v>
      </c>
    </row>
    <row r="211" spans="1:20" ht="12.75" customHeight="1" x14ac:dyDescent="0.2">
      <c r="A211" s="58">
        <v>2162</v>
      </c>
      <c r="B211" s="61">
        <v>154</v>
      </c>
      <c r="C211" s="61">
        <v>74</v>
      </c>
      <c r="D211" s="61">
        <v>80</v>
      </c>
      <c r="E211" s="61">
        <v>4</v>
      </c>
      <c r="F211" s="61">
        <v>1</v>
      </c>
      <c r="H211" s="61">
        <v>41</v>
      </c>
      <c r="J211" s="61">
        <v>5</v>
      </c>
      <c r="K211" s="61">
        <v>103</v>
      </c>
      <c r="L211" s="61">
        <v>9</v>
      </c>
      <c r="N211" s="61">
        <v>6</v>
      </c>
      <c r="O211" s="61">
        <v>83</v>
      </c>
      <c r="P211" s="61">
        <v>11</v>
      </c>
      <c r="R211" s="61">
        <v>8</v>
      </c>
      <c r="T211" s="61">
        <v>32</v>
      </c>
    </row>
    <row r="212" spans="1:20" ht="12.75" customHeight="1" x14ac:dyDescent="0.2">
      <c r="A212" s="58">
        <v>2166</v>
      </c>
      <c r="B212" s="61">
        <v>951</v>
      </c>
      <c r="C212" s="61">
        <v>466</v>
      </c>
      <c r="D212" s="61">
        <v>485</v>
      </c>
      <c r="E212" s="61">
        <v>12</v>
      </c>
      <c r="F212" s="61">
        <v>9</v>
      </c>
      <c r="G212" s="61">
        <v>17</v>
      </c>
      <c r="H212" s="61">
        <v>296</v>
      </c>
      <c r="J212" s="61">
        <v>39</v>
      </c>
      <c r="K212" s="61">
        <v>578</v>
      </c>
      <c r="L212" s="61">
        <v>54</v>
      </c>
      <c r="M212" s="61">
        <v>8</v>
      </c>
      <c r="N212" s="61">
        <v>49</v>
      </c>
      <c r="O212" s="61">
        <v>637</v>
      </c>
      <c r="P212" s="61">
        <v>20</v>
      </c>
      <c r="Q212" s="61">
        <v>6</v>
      </c>
      <c r="R212" s="61">
        <v>61</v>
      </c>
      <c r="S212" s="61">
        <v>38</v>
      </c>
      <c r="T212" s="61">
        <v>133</v>
      </c>
    </row>
    <row r="213" spans="1:20" ht="12.75" customHeight="1" x14ac:dyDescent="0.2">
      <c r="A213" s="58">
        <v>2167</v>
      </c>
      <c r="B213" s="61">
        <v>348</v>
      </c>
      <c r="C213" s="61">
        <v>169</v>
      </c>
      <c r="D213" s="61">
        <v>179</v>
      </c>
      <c r="E213" s="61">
        <v>4</v>
      </c>
      <c r="F213" s="61">
        <v>30</v>
      </c>
      <c r="G213" s="61">
        <v>37</v>
      </c>
      <c r="H213" s="61">
        <v>83</v>
      </c>
      <c r="I213" s="61">
        <v>23</v>
      </c>
      <c r="J213" s="61">
        <v>85</v>
      </c>
      <c r="K213" s="61">
        <v>86</v>
      </c>
      <c r="L213" s="61">
        <v>59</v>
      </c>
      <c r="M213" s="61">
        <v>4</v>
      </c>
      <c r="N213" s="61">
        <v>35</v>
      </c>
      <c r="O213" s="61">
        <v>266</v>
      </c>
      <c r="Q213" s="61">
        <v>2</v>
      </c>
      <c r="R213" s="61">
        <v>19</v>
      </c>
      <c r="S213" s="61">
        <v>5</v>
      </c>
      <c r="T213" s="61">
        <v>55</v>
      </c>
    </row>
    <row r="214" spans="1:20" ht="12.75" customHeight="1" x14ac:dyDescent="0.2">
      <c r="A214" s="58">
        <v>2168</v>
      </c>
      <c r="B214" s="61">
        <v>537</v>
      </c>
      <c r="C214" s="61">
        <v>270</v>
      </c>
      <c r="D214" s="61">
        <v>267</v>
      </c>
      <c r="E214" s="61">
        <v>9</v>
      </c>
      <c r="F214" s="61">
        <v>72</v>
      </c>
      <c r="G214" s="61">
        <v>58</v>
      </c>
      <c r="H214" s="61">
        <v>213</v>
      </c>
      <c r="I214" s="61">
        <v>24</v>
      </c>
      <c r="J214" s="61">
        <v>68</v>
      </c>
      <c r="K214" s="61">
        <v>93</v>
      </c>
      <c r="L214" s="61">
        <v>174</v>
      </c>
      <c r="M214" s="61">
        <v>8</v>
      </c>
      <c r="N214" s="61">
        <v>38</v>
      </c>
      <c r="O214" s="61">
        <v>427</v>
      </c>
      <c r="Q214" s="61">
        <v>1</v>
      </c>
      <c r="R214" s="61">
        <v>33</v>
      </c>
      <c r="S214" s="61">
        <v>10</v>
      </c>
      <c r="T214" s="61">
        <v>69</v>
      </c>
    </row>
    <row r="215" spans="1:20" ht="12.75" customHeight="1" x14ac:dyDescent="0.2">
      <c r="A215" s="58">
        <v>2169</v>
      </c>
      <c r="B215" s="61">
        <v>386</v>
      </c>
      <c r="C215" s="61">
        <v>175</v>
      </c>
      <c r="D215" s="61">
        <v>211</v>
      </c>
      <c r="E215" s="61">
        <v>4</v>
      </c>
      <c r="F215" s="61">
        <v>14</v>
      </c>
      <c r="G215" s="61">
        <v>24</v>
      </c>
      <c r="H215" s="61">
        <v>43</v>
      </c>
      <c r="I215" s="61">
        <v>2</v>
      </c>
      <c r="J215" s="61">
        <v>54</v>
      </c>
      <c r="K215" s="61">
        <v>245</v>
      </c>
      <c r="L215" s="61">
        <v>16</v>
      </c>
      <c r="M215" s="61">
        <v>4</v>
      </c>
      <c r="N215" s="61">
        <v>5</v>
      </c>
      <c r="O215" s="61">
        <v>152</v>
      </c>
      <c r="R215" s="61">
        <v>15</v>
      </c>
      <c r="S215" s="61">
        <v>8</v>
      </c>
      <c r="T215" s="61">
        <v>47</v>
      </c>
    </row>
    <row r="216" spans="1:20" ht="12.75" customHeight="1" x14ac:dyDescent="0.2">
      <c r="A216" s="58">
        <v>2172</v>
      </c>
      <c r="B216" s="61">
        <v>1870</v>
      </c>
      <c r="C216" s="61">
        <v>943</v>
      </c>
      <c r="D216" s="61">
        <v>927</v>
      </c>
      <c r="E216" s="61">
        <v>21</v>
      </c>
      <c r="F216" s="61">
        <v>81</v>
      </c>
      <c r="G216" s="61">
        <v>67</v>
      </c>
      <c r="H216" s="61">
        <v>182</v>
      </c>
      <c r="I216" s="61">
        <v>48</v>
      </c>
      <c r="J216" s="61">
        <v>193</v>
      </c>
      <c r="K216" s="61">
        <v>1278</v>
      </c>
      <c r="L216" s="61">
        <v>126</v>
      </c>
      <c r="M216" s="61">
        <v>21</v>
      </c>
      <c r="N216" s="61">
        <v>71</v>
      </c>
      <c r="O216" s="61">
        <v>706</v>
      </c>
      <c r="P216" s="61">
        <v>1</v>
      </c>
      <c r="Q216" s="61">
        <v>15</v>
      </c>
      <c r="R216" s="61">
        <v>113</v>
      </c>
      <c r="S216" s="61">
        <v>304</v>
      </c>
      <c r="T216" s="61">
        <v>188</v>
      </c>
    </row>
    <row r="217" spans="1:20" ht="12.75" customHeight="1" x14ac:dyDescent="0.2">
      <c r="A217" s="58">
        <v>2173</v>
      </c>
      <c r="B217" s="61">
        <v>447</v>
      </c>
      <c r="C217" s="61">
        <v>218</v>
      </c>
      <c r="D217" s="61">
        <v>229</v>
      </c>
      <c r="E217" s="61">
        <v>15</v>
      </c>
      <c r="G217" s="61">
        <v>7</v>
      </c>
      <c r="H217" s="61">
        <v>17</v>
      </c>
      <c r="K217" s="61">
        <v>408</v>
      </c>
      <c r="L217" s="61">
        <v>2</v>
      </c>
      <c r="M217" s="61">
        <v>6</v>
      </c>
      <c r="N217" s="61">
        <v>16</v>
      </c>
      <c r="O217" s="61">
        <v>257</v>
      </c>
      <c r="R217" s="61">
        <v>14</v>
      </c>
      <c r="S217" s="61">
        <v>26</v>
      </c>
      <c r="T217" s="61">
        <v>55</v>
      </c>
    </row>
    <row r="218" spans="1:20" ht="12.75" customHeight="1" x14ac:dyDescent="0.2">
      <c r="A218" s="58">
        <v>2174</v>
      </c>
      <c r="B218" s="61">
        <v>73</v>
      </c>
      <c r="C218" s="61">
        <v>36</v>
      </c>
      <c r="D218" s="61">
        <v>37</v>
      </c>
      <c r="E218" s="61">
        <v>2</v>
      </c>
      <c r="F218" s="61">
        <v>2</v>
      </c>
      <c r="H218" s="61">
        <v>14</v>
      </c>
      <c r="J218" s="61">
        <v>3</v>
      </c>
      <c r="K218" s="61">
        <v>52</v>
      </c>
      <c r="L218" s="61">
        <v>2</v>
      </c>
      <c r="M218" s="61">
        <v>1</v>
      </c>
      <c r="N218" s="61">
        <v>3</v>
      </c>
      <c r="O218" s="61">
        <v>50</v>
      </c>
      <c r="R218" s="61">
        <v>2</v>
      </c>
      <c r="S218" s="61">
        <v>5</v>
      </c>
      <c r="T218" s="61">
        <v>8</v>
      </c>
    </row>
    <row r="219" spans="1:20" ht="12.75" customHeight="1" x14ac:dyDescent="0.2">
      <c r="A219" s="58">
        <v>2175</v>
      </c>
      <c r="B219" s="61">
        <v>638</v>
      </c>
      <c r="C219" s="61">
        <v>308</v>
      </c>
      <c r="D219" s="61">
        <v>330</v>
      </c>
      <c r="E219" s="61">
        <v>3</v>
      </c>
      <c r="F219" s="61">
        <v>25</v>
      </c>
      <c r="G219" s="61">
        <v>3</v>
      </c>
      <c r="H219" s="61">
        <v>61</v>
      </c>
      <c r="J219" s="61">
        <v>66</v>
      </c>
      <c r="K219" s="61">
        <v>480</v>
      </c>
      <c r="L219" s="61">
        <v>10</v>
      </c>
      <c r="M219" s="61">
        <v>3</v>
      </c>
      <c r="N219" s="61">
        <v>4</v>
      </c>
      <c r="O219" s="61">
        <v>134</v>
      </c>
      <c r="Q219" s="61">
        <v>4</v>
      </c>
      <c r="R219" s="61">
        <v>40</v>
      </c>
      <c r="S219" s="61">
        <v>26</v>
      </c>
      <c r="T219" s="61">
        <v>205</v>
      </c>
    </row>
    <row r="220" spans="1:20" ht="12.75" customHeight="1" x14ac:dyDescent="0.2">
      <c r="A220" s="58">
        <v>2176</v>
      </c>
      <c r="B220" s="61">
        <v>513</v>
      </c>
      <c r="C220" s="61">
        <v>250</v>
      </c>
      <c r="D220" s="61">
        <v>263</v>
      </c>
      <c r="E220" s="61">
        <v>3</v>
      </c>
      <c r="F220" s="61">
        <v>2</v>
      </c>
      <c r="G220" s="61">
        <v>1</v>
      </c>
      <c r="H220" s="61">
        <v>470</v>
      </c>
      <c r="J220" s="61">
        <v>7</v>
      </c>
      <c r="K220" s="61">
        <v>30</v>
      </c>
      <c r="L220" s="61">
        <v>309</v>
      </c>
      <c r="M220" s="61">
        <v>7</v>
      </c>
      <c r="N220" s="61">
        <v>5</v>
      </c>
      <c r="O220" s="61">
        <v>487</v>
      </c>
      <c r="P220" s="61">
        <v>95</v>
      </c>
      <c r="R220" s="61">
        <v>19</v>
      </c>
      <c r="S220" s="61">
        <v>17</v>
      </c>
      <c r="T220" s="61">
        <v>70</v>
      </c>
    </row>
    <row r="221" spans="1:20" ht="12.75" customHeight="1" x14ac:dyDescent="0.2">
      <c r="A221" s="58">
        <v>2177</v>
      </c>
      <c r="B221" s="61">
        <v>451</v>
      </c>
      <c r="C221" s="61">
        <v>229</v>
      </c>
      <c r="D221" s="61">
        <v>222</v>
      </c>
      <c r="E221" s="61">
        <v>2</v>
      </c>
      <c r="G221" s="61">
        <v>4</v>
      </c>
      <c r="H221" s="61">
        <v>370</v>
      </c>
      <c r="J221" s="61">
        <v>14</v>
      </c>
      <c r="K221" s="61">
        <v>61</v>
      </c>
      <c r="L221" s="61">
        <v>185</v>
      </c>
      <c r="M221" s="61">
        <v>6</v>
      </c>
      <c r="N221" s="61">
        <v>23</v>
      </c>
      <c r="O221" s="61">
        <v>400</v>
      </c>
      <c r="P221" s="61">
        <v>40</v>
      </c>
      <c r="R221" s="61">
        <v>10</v>
      </c>
      <c r="S221" s="61">
        <v>12</v>
      </c>
      <c r="T221" s="61">
        <v>48</v>
      </c>
    </row>
    <row r="222" spans="1:20" ht="12.75" customHeight="1" x14ac:dyDescent="0.2">
      <c r="A222" s="58">
        <v>2179</v>
      </c>
      <c r="B222" s="61">
        <v>1572</v>
      </c>
      <c r="C222" s="61">
        <v>807</v>
      </c>
      <c r="D222" s="61">
        <v>765</v>
      </c>
      <c r="E222" s="61">
        <v>3</v>
      </c>
      <c r="F222" s="61">
        <v>67</v>
      </c>
      <c r="G222" s="61">
        <v>76</v>
      </c>
      <c r="H222" s="61">
        <v>667</v>
      </c>
      <c r="I222" s="61">
        <v>92</v>
      </c>
      <c r="J222" s="61">
        <v>85</v>
      </c>
      <c r="K222" s="61">
        <v>582</v>
      </c>
      <c r="L222" s="61">
        <v>349</v>
      </c>
      <c r="M222" s="61">
        <v>12</v>
      </c>
      <c r="N222" s="61">
        <v>77</v>
      </c>
      <c r="O222" s="61">
        <v>1134</v>
      </c>
      <c r="P222" s="61">
        <v>6</v>
      </c>
      <c r="Q222" s="61">
        <v>5</v>
      </c>
      <c r="R222" s="61">
        <v>164</v>
      </c>
      <c r="S222" s="61">
        <v>42</v>
      </c>
      <c r="T222" s="61">
        <v>204</v>
      </c>
    </row>
    <row r="223" spans="1:20" ht="12.75" customHeight="1" x14ac:dyDescent="0.2">
      <c r="A223" s="58">
        <v>2180</v>
      </c>
      <c r="B223" s="61">
        <v>624</v>
      </c>
      <c r="C223" s="61">
        <v>297</v>
      </c>
      <c r="D223" s="61">
        <v>327</v>
      </c>
      <c r="E223" s="61">
        <v>14</v>
      </c>
      <c r="F223" s="61">
        <v>5</v>
      </c>
      <c r="H223" s="61">
        <v>80</v>
      </c>
      <c r="J223" s="61">
        <v>41</v>
      </c>
      <c r="K223" s="61">
        <v>484</v>
      </c>
      <c r="L223" s="61">
        <v>7</v>
      </c>
      <c r="M223" s="61">
        <v>5</v>
      </c>
      <c r="N223" s="61">
        <v>10</v>
      </c>
      <c r="O223" s="61">
        <v>235</v>
      </c>
      <c r="Q223" s="61">
        <v>5</v>
      </c>
      <c r="R223" s="61">
        <v>32</v>
      </c>
      <c r="S223" s="61">
        <v>35</v>
      </c>
      <c r="T223" s="61">
        <v>85</v>
      </c>
    </row>
    <row r="224" spans="1:20" ht="12.75" customHeight="1" x14ac:dyDescent="0.2">
      <c r="A224" s="58">
        <v>2181</v>
      </c>
      <c r="B224" s="61">
        <v>368</v>
      </c>
      <c r="C224" s="61">
        <v>175</v>
      </c>
      <c r="D224" s="61">
        <v>193</v>
      </c>
      <c r="E224" s="61">
        <v>2</v>
      </c>
      <c r="F224" s="61">
        <v>14</v>
      </c>
      <c r="G224" s="61">
        <v>22</v>
      </c>
      <c r="H224" s="61">
        <v>32</v>
      </c>
      <c r="J224" s="61">
        <v>58</v>
      </c>
      <c r="K224" s="61">
        <v>240</v>
      </c>
      <c r="L224" s="61">
        <v>22</v>
      </c>
      <c r="N224" s="61">
        <v>4</v>
      </c>
      <c r="O224" s="61">
        <v>54</v>
      </c>
      <c r="Q224" s="61">
        <v>2</v>
      </c>
      <c r="R224" s="61">
        <v>8</v>
      </c>
      <c r="S224" s="61">
        <v>9</v>
      </c>
      <c r="T224" s="61">
        <v>62</v>
      </c>
    </row>
    <row r="225" spans="1:20" ht="12.75" customHeight="1" x14ac:dyDescent="0.2">
      <c r="A225" s="58">
        <v>2182</v>
      </c>
      <c r="B225" s="61">
        <v>1232</v>
      </c>
      <c r="C225" s="61">
        <v>634</v>
      </c>
      <c r="D225" s="61">
        <v>598</v>
      </c>
      <c r="E225" s="61">
        <v>9</v>
      </c>
      <c r="F225" s="61">
        <v>520</v>
      </c>
      <c r="G225" s="61">
        <v>332</v>
      </c>
      <c r="H225" s="61">
        <v>168</v>
      </c>
      <c r="I225" s="61">
        <v>6</v>
      </c>
      <c r="J225" s="61">
        <v>78</v>
      </c>
      <c r="K225" s="61">
        <v>119</v>
      </c>
      <c r="L225" s="61">
        <v>236</v>
      </c>
      <c r="M225" s="61">
        <v>2</v>
      </c>
      <c r="N225" s="61">
        <v>45</v>
      </c>
      <c r="O225" s="61">
        <v>839</v>
      </c>
      <c r="P225" s="61">
        <v>8</v>
      </c>
      <c r="Q225" s="61">
        <v>2</v>
      </c>
      <c r="R225" s="61">
        <v>60</v>
      </c>
      <c r="S225" s="61">
        <v>16</v>
      </c>
      <c r="T225" s="61">
        <v>143</v>
      </c>
    </row>
    <row r="226" spans="1:20" ht="12.75" customHeight="1" x14ac:dyDescent="0.2">
      <c r="A226" s="58">
        <v>2183</v>
      </c>
      <c r="B226" s="61">
        <v>468</v>
      </c>
      <c r="C226" s="61">
        <v>228</v>
      </c>
      <c r="D226" s="61">
        <v>240</v>
      </c>
      <c r="E226" s="61">
        <v>1</v>
      </c>
      <c r="F226" s="61">
        <v>28</v>
      </c>
      <c r="G226" s="61">
        <v>12</v>
      </c>
      <c r="H226" s="61">
        <v>37</v>
      </c>
      <c r="J226" s="61">
        <v>60</v>
      </c>
      <c r="K226" s="61">
        <v>330</v>
      </c>
      <c r="L226" s="61">
        <v>31</v>
      </c>
      <c r="N226" s="61">
        <v>3</v>
      </c>
      <c r="O226" s="61">
        <v>35</v>
      </c>
      <c r="Q226" s="61">
        <v>4</v>
      </c>
      <c r="R226" s="61">
        <v>13</v>
      </c>
      <c r="S226" s="61">
        <v>16</v>
      </c>
      <c r="T226" s="61">
        <v>83</v>
      </c>
    </row>
    <row r="227" spans="1:20" ht="12.75" customHeight="1" x14ac:dyDescent="0.2">
      <c r="A227" s="58">
        <v>2185</v>
      </c>
      <c r="B227" s="61">
        <v>581</v>
      </c>
      <c r="C227" s="61">
        <v>304</v>
      </c>
      <c r="D227" s="61">
        <v>277</v>
      </c>
      <c r="F227" s="61">
        <v>65</v>
      </c>
      <c r="G227" s="61">
        <v>34</v>
      </c>
      <c r="H227" s="61">
        <v>53</v>
      </c>
      <c r="I227" s="61">
        <v>2</v>
      </c>
      <c r="J227" s="61">
        <v>81</v>
      </c>
      <c r="K227" s="61">
        <v>346</v>
      </c>
      <c r="L227" s="61">
        <v>53</v>
      </c>
      <c r="M227" s="61">
        <v>2</v>
      </c>
      <c r="N227" s="61">
        <v>19</v>
      </c>
      <c r="O227" s="61">
        <v>161</v>
      </c>
      <c r="Q227" s="61">
        <v>4</v>
      </c>
      <c r="R227" s="61">
        <v>7</v>
      </c>
      <c r="S227" s="61">
        <v>34</v>
      </c>
      <c r="T227" s="61">
        <v>66</v>
      </c>
    </row>
    <row r="228" spans="1:20" ht="12.75" customHeight="1" x14ac:dyDescent="0.2">
      <c r="A228" s="58">
        <v>2186</v>
      </c>
      <c r="B228" s="61">
        <v>36</v>
      </c>
      <c r="C228" s="61">
        <v>19</v>
      </c>
      <c r="D228" s="61">
        <v>17</v>
      </c>
      <c r="E228" s="61">
        <v>1</v>
      </c>
      <c r="H228" s="61">
        <v>4</v>
      </c>
      <c r="J228" s="61">
        <v>2</v>
      </c>
      <c r="K228" s="61">
        <v>29</v>
      </c>
      <c r="O228" s="61">
        <v>17</v>
      </c>
      <c r="R228" s="61">
        <v>3</v>
      </c>
      <c r="S228" s="61">
        <v>5</v>
      </c>
      <c r="T228" s="61">
        <v>5</v>
      </c>
    </row>
    <row r="229" spans="1:20" ht="12.75" customHeight="1" x14ac:dyDescent="0.2">
      <c r="A229" s="58">
        <v>2189</v>
      </c>
      <c r="B229" s="61">
        <v>429</v>
      </c>
      <c r="C229" s="61">
        <v>215</v>
      </c>
      <c r="D229" s="61">
        <v>213</v>
      </c>
      <c r="E229" s="61">
        <v>6</v>
      </c>
      <c r="F229" s="61">
        <v>11</v>
      </c>
      <c r="G229" s="61">
        <v>56</v>
      </c>
      <c r="H229" s="61">
        <v>205</v>
      </c>
      <c r="I229" s="61">
        <v>17</v>
      </c>
      <c r="J229" s="61">
        <v>60</v>
      </c>
      <c r="K229" s="61">
        <v>74</v>
      </c>
      <c r="L229" s="61">
        <v>149</v>
      </c>
      <c r="M229" s="61">
        <v>7</v>
      </c>
      <c r="N229" s="61">
        <v>31</v>
      </c>
      <c r="O229" s="61">
        <v>426</v>
      </c>
      <c r="P229" s="61">
        <v>2</v>
      </c>
      <c r="Q229" s="61">
        <v>15</v>
      </c>
      <c r="R229" s="61">
        <v>35</v>
      </c>
      <c r="S229" s="61">
        <v>5</v>
      </c>
      <c r="T229" s="61">
        <v>51</v>
      </c>
    </row>
    <row r="230" spans="1:20" ht="12.75" customHeight="1" x14ac:dyDescent="0.2">
      <c r="A230" s="58">
        <v>2190</v>
      </c>
      <c r="B230" s="61">
        <v>454</v>
      </c>
      <c r="C230" s="61">
        <v>227</v>
      </c>
      <c r="D230" s="61">
        <v>227</v>
      </c>
      <c r="E230" s="61">
        <v>2</v>
      </c>
      <c r="F230" s="61">
        <v>2</v>
      </c>
      <c r="H230" s="61">
        <v>38</v>
      </c>
      <c r="J230" s="61">
        <v>42</v>
      </c>
      <c r="K230" s="61">
        <v>370</v>
      </c>
      <c r="L230" s="61">
        <v>17</v>
      </c>
      <c r="M230" s="61">
        <v>3</v>
      </c>
      <c r="N230" s="61">
        <v>6</v>
      </c>
      <c r="O230" s="61">
        <v>141</v>
      </c>
      <c r="Q230" s="61">
        <v>6</v>
      </c>
      <c r="R230" s="61">
        <v>8</v>
      </c>
      <c r="S230" s="61">
        <v>9</v>
      </c>
      <c r="T230" s="61">
        <v>95</v>
      </c>
    </row>
    <row r="231" spans="1:20" ht="12.75" customHeight="1" x14ac:dyDescent="0.2">
      <c r="A231" s="58">
        <v>2191</v>
      </c>
      <c r="B231" s="61">
        <v>557</v>
      </c>
      <c r="C231" s="61">
        <v>279</v>
      </c>
      <c r="D231" s="61">
        <v>278</v>
      </c>
      <c r="E231" s="61">
        <v>6</v>
      </c>
      <c r="F231" s="61">
        <v>9</v>
      </c>
      <c r="G231" s="61">
        <v>22</v>
      </c>
      <c r="H231" s="61">
        <v>90</v>
      </c>
      <c r="I231" s="61">
        <v>21</v>
      </c>
      <c r="J231" s="61">
        <v>94</v>
      </c>
      <c r="K231" s="61">
        <v>315</v>
      </c>
      <c r="L231" s="61">
        <v>72</v>
      </c>
      <c r="M231" s="61">
        <v>9</v>
      </c>
      <c r="N231" s="61">
        <v>35</v>
      </c>
      <c r="O231" s="61">
        <v>476</v>
      </c>
      <c r="P231" s="61">
        <v>1</v>
      </c>
      <c r="Q231" s="61">
        <v>3</v>
      </c>
      <c r="R231" s="61">
        <v>29</v>
      </c>
      <c r="S231" s="61">
        <v>38</v>
      </c>
      <c r="T231" s="61">
        <v>110</v>
      </c>
    </row>
    <row r="232" spans="1:20" ht="12.75" customHeight="1" x14ac:dyDescent="0.2">
      <c r="A232" s="58">
        <v>2195</v>
      </c>
      <c r="B232" s="61">
        <v>458</v>
      </c>
      <c r="C232" s="61">
        <v>200</v>
      </c>
      <c r="D232" s="61">
        <v>258</v>
      </c>
      <c r="E232" s="61">
        <v>1</v>
      </c>
      <c r="F232" s="61">
        <v>7</v>
      </c>
      <c r="G232" s="61">
        <v>3</v>
      </c>
      <c r="H232" s="61">
        <v>306</v>
      </c>
      <c r="J232" s="61">
        <v>13</v>
      </c>
      <c r="K232" s="61">
        <v>128</v>
      </c>
      <c r="L232" s="61">
        <v>151</v>
      </c>
      <c r="M232" s="61">
        <v>1</v>
      </c>
      <c r="N232" s="61">
        <v>31</v>
      </c>
      <c r="O232" s="61">
        <v>346</v>
      </c>
      <c r="P232" s="61">
        <v>79</v>
      </c>
      <c r="Q232" s="61">
        <v>3</v>
      </c>
      <c r="R232" s="61">
        <v>24</v>
      </c>
      <c r="S232" s="61">
        <v>5</v>
      </c>
      <c r="T232" s="61">
        <v>117</v>
      </c>
    </row>
    <row r="233" spans="1:20" ht="12.75" customHeight="1" x14ac:dyDescent="0.2">
      <c r="A233" s="58">
        <v>2196</v>
      </c>
      <c r="B233" s="61">
        <v>317</v>
      </c>
      <c r="C233" s="61">
        <v>155</v>
      </c>
      <c r="D233" s="61">
        <v>162</v>
      </c>
      <c r="E233" s="61">
        <v>2</v>
      </c>
      <c r="G233" s="61">
        <v>1</v>
      </c>
      <c r="H233" s="61">
        <v>212</v>
      </c>
      <c r="K233" s="61">
        <v>102</v>
      </c>
      <c r="L233" s="61">
        <v>138</v>
      </c>
      <c r="M233" s="61">
        <v>2</v>
      </c>
      <c r="N233" s="61">
        <v>24</v>
      </c>
      <c r="O233" s="61">
        <v>238</v>
      </c>
      <c r="P233" s="61">
        <v>22</v>
      </c>
      <c r="R233" s="61">
        <v>14</v>
      </c>
      <c r="S233" s="61">
        <v>5</v>
      </c>
      <c r="T233" s="61">
        <v>46</v>
      </c>
    </row>
    <row r="234" spans="1:20" ht="12.75" customHeight="1" x14ac:dyDescent="0.2">
      <c r="A234" s="58">
        <v>2198</v>
      </c>
      <c r="B234" s="61">
        <v>347</v>
      </c>
      <c r="C234" s="61">
        <v>156</v>
      </c>
      <c r="D234" s="61">
        <v>191</v>
      </c>
      <c r="F234" s="61">
        <v>6</v>
      </c>
      <c r="G234" s="61">
        <v>2</v>
      </c>
      <c r="H234" s="61">
        <v>249</v>
      </c>
      <c r="J234" s="61">
        <v>1</v>
      </c>
      <c r="K234" s="61">
        <v>89</v>
      </c>
      <c r="L234" s="61">
        <v>115</v>
      </c>
      <c r="M234" s="61">
        <v>1</v>
      </c>
      <c r="N234" s="61">
        <v>1</v>
      </c>
      <c r="O234" s="61">
        <v>273</v>
      </c>
      <c r="P234" s="61">
        <v>85</v>
      </c>
      <c r="Q234" s="61">
        <v>1</v>
      </c>
      <c r="R234" s="61">
        <v>12</v>
      </c>
      <c r="S234" s="61">
        <v>12</v>
      </c>
      <c r="T234" s="61">
        <v>55</v>
      </c>
    </row>
    <row r="235" spans="1:20" ht="12.75" customHeight="1" x14ac:dyDescent="0.2">
      <c r="A235" s="58">
        <v>2199</v>
      </c>
      <c r="B235" s="61">
        <v>378</v>
      </c>
      <c r="C235" s="61">
        <v>206</v>
      </c>
      <c r="D235" s="61">
        <v>172</v>
      </c>
      <c r="E235" s="61">
        <v>5</v>
      </c>
      <c r="F235" s="61">
        <v>35</v>
      </c>
      <c r="G235" s="61">
        <v>37</v>
      </c>
      <c r="H235" s="61">
        <v>212</v>
      </c>
      <c r="I235" s="61">
        <v>6</v>
      </c>
      <c r="J235" s="61">
        <v>29</v>
      </c>
      <c r="K235" s="61">
        <v>54</v>
      </c>
      <c r="L235" s="61">
        <v>171</v>
      </c>
      <c r="M235" s="61">
        <v>3</v>
      </c>
      <c r="N235" s="61">
        <v>27</v>
      </c>
      <c r="O235" s="61">
        <v>279</v>
      </c>
      <c r="P235" s="61">
        <v>3</v>
      </c>
      <c r="Q235" s="61">
        <v>1</v>
      </c>
      <c r="R235" s="61">
        <v>24</v>
      </c>
      <c r="S235" s="61">
        <v>3</v>
      </c>
      <c r="T235" s="61">
        <v>47</v>
      </c>
    </row>
    <row r="236" spans="1:20" ht="12.75" customHeight="1" x14ac:dyDescent="0.2">
      <c r="A236" s="58">
        <v>2201</v>
      </c>
      <c r="B236" s="61">
        <v>247</v>
      </c>
      <c r="C236" s="61">
        <v>130</v>
      </c>
      <c r="D236" s="61">
        <v>117</v>
      </c>
      <c r="F236" s="61">
        <v>22</v>
      </c>
      <c r="G236" s="61">
        <v>11</v>
      </c>
      <c r="H236" s="61">
        <v>17</v>
      </c>
      <c r="J236" s="61">
        <v>40</v>
      </c>
      <c r="K236" s="61">
        <v>157</v>
      </c>
      <c r="L236" s="61">
        <v>4</v>
      </c>
      <c r="M236" s="61">
        <v>2</v>
      </c>
      <c r="N236" s="61">
        <v>5</v>
      </c>
      <c r="O236" s="61">
        <v>19</v>
      </c>
      <c r="Q236" s="61">
        <v>1</v>
      </c>
      <c r="R236" s="61">
        <v>8</v>
      </c>
      <c r="S236" s="61">
        <v>13</v>
      </c>
      <c r="T236" s="61">
        <v>43</v>
      </c>
    </row>
    <row r="237" spans="1:20" ht="12.75" customHeight="1" x14ac:dyDescent="0.2">
      <c r="A237" s="58">
        <v>2205</v>
      </c>
      <c r="B237" s="61">
        <v>383</v>
      </c>
      <c r="C237" s="61">
        <v>173</v>
      </c>
      <c r="D237" s="61">
        <v>210</v>
      </c>
      <c r="E237" s="61">
        <v>5</v>
      </c>
      <c r="F237" s="61">
        <v>3</v>
      </c>
      <c r="G237" s="61">
        <v>2</v>
      </c>
      <c r="H237" s="61">
        <v>33</v>
      </c>
      <c r="I237" s="61">
        <v>2</v>
      </c>
      <c r="J237" s="61">
        <v>25</v>
      </c>
      <c r="K237" s="61">
        <v>313</v>
      </c>
      <c r="L237" s="61">
        <v>1</v>
      </c>
      <c r="M237" s="61">
        <v>3</v>
      </c>
      <c r="N237" s="61">
        <v>18</v>
      </c>
      <c r="O237" s="61">
        <v>195</v>
      </c>
      <c r="Q237" s="61">
        <v>15</v>
      </c>
      <c r="R237" s="61">
        <v>14</v>
      </c>
      <c r="S237" s="61">
        <v>10</v>
      </c>
      <c r="T237" s="61">
        <v>60</v>
      </c>
    </row>
    <row r="238" spans="1:20" ht="12.75" customHeight="1" x14ac:dyDescent="0.2">
      <c r="A238" s="58">
        <v>2206</v>
      </c>
      <c r="B238" s="61">
        <v>589</v>
      </c>
      <c r="C238" s="61">
        <v>290</v>
      </c>
      <c r="D238" s="61">
        <v>299</v>
      </c>
      <c r="E238" s="61">
        <v>4</v>
      </c>
      <c r="F238" s="61">
        <v>2</v>
      </c>
      <c r="G238" s="61">
        <v>7</v>
      </c>
      <c r="H238" s="61">
        <v>50</v>
      </c>
      <c r="I238" s="61">
        <v>3</v>
      </c>
      <c r="J238" s="61">
        <v>32</v>
      </c>
      <c r="K238" s="61">
        <v>491</v>
      </c>
      <c r="M238" s="61">
        <v>13</v>
      </c>
      <c r="N238" s="61">
        <v>25</v>
      </c>
      <c r="O238" s="61">
        <v>226</v>
      </c>
      <c r="Q238" s="61">
        <v>19</v>
      </c>
      <c r="R238" s="61">
        <v>20</v>
      </c>
      <c r="S238" s="61">
        <v>26</v>
      </c>
      <c r="T238" s="61">
        <v>62</v>
      </c>
    </row>
    <row r="239" spans="1:20" ht="12.75" customHeight="1" x14ac:dyDescent="0.2">
      <c r="A239" s="58">
        <v>2207</v>
      </c>
      <c r="B239" s="61">
        <v>105</v>
      </c>
      <c r="C239" s="61">
        <v>45</v>
      </c>
      <c r="D239" s="61">
        <v>60</v>
      </c>
      <c r="E239" s="61">
        <v>1</v>
      </c>
      <c r="H239" s="61">
        <v>11</v>
      </c>
      <c r="J239" s="61">
        <v>2</v>
      </c>
      <c r="K239" s="61">
        <v>91</v>
      </c>
      <c r="L239" s="61">
        <v>4</v>
      </c>
      <c r="O239" s="61">
        <v>68</v>
      </c>
      <c r="Q239" s="61">
        <v>2</v>
      </c>
      <c r="R239" s="61">
        <v>3</v>
      </c>
      <c r="T239" s="61">
        <v>13</v>
      </c>
    </row>
    <row r="240" spans="1:20" ht="12.75" customHeight="1" x14ac:dyDescent="0.2">
      <c r="A240" s="58">
        <v>2209</v>
      </c>
      <c r="B240" s="61">
        <v>566</v>
      </c>
      <c r="C240" s="61">
        <v>264</v>
      </c>
      <c r="D240" s="61">
        <v>302</v>
      </c>
      <c r="E240" s="61">
        <v>2</v>
      </c>
      <c r="F240" s="61">
        <v>64</v>
      </c>
      <c r="G240" s="61">
        <v>146</v>
      </c>
      <c r="H240" s="61">
        <v>125</v>
      </c>
      <c r="I240" s="61">
        <v>1</v>
      </c>
      <c r="J240" s="61">
        <v>65</v>
      </c>
      <c r="K240" s="61">
        <v>163</v>
      </c>
      <c r="L240" s="61">
        <v>150</v>
      </c>
      <c r="M240" s="61">
        <v>1</v>
      </c>
      <c r="N240" s="61">
        <v>26</v>
      </c>
      <c r="O240" s="61">
        <v>334</v>
      </c>
      <c r="P240" s="61">
        <v>5</v>
      </c>
      <c r="Q240" s="61">
        <v>4</v>
      </c>
      <c r="R240" s="61">
        <v>18</v>
      </c>
      <c r="S240" s="61">
        <v>15</v>
      </c>
      <c r="T240" s="61">
        <v>116</v>
      </c>
    </row>
    <row r="241" spans="1:20" ht="12.75" customHeight="1" x14ac:dyDescent="0.2">
      <c r="A241" s="58">
        <v>2214</v>
      </c>
      <c r="B241" s="61">
        <v>253</v>
      </c>
      <c r="C241" s="61">
        <v>128</v>
      </c>
      <c r="D241" s="61">
        <v>125</v>
      </c>
      <c r="E241" s="61">
        <v>6</v>
      </c>
      <c r="F241" s="61">
        <v>8</v>
      </c>
      <c r="G241" s="61">
        <v>2</v>
      </c>
      <c r="H241" s="61">
        <v>87</v>
      </c>
      <c r="J241" s="61">
        <v>35</v>
      </c>
      <c r="K241" s="61">
        <v>115</v>
      </c>
      <c r="L241" s="61">
        <v>31</v>
      </c>
      <c r="M241" s="61">
        <v>3</v>
      </c>
      <c r="N241" s="61">
        <v>20</v>
      </c>
      <c r="O241" s="61">
        <v>166</v>
      </c>
      <c r="P241" s="61">
        <v>2</v>
      </c>
      <c r="Q241" s="61">
        <v>1</v>
      </c>
      <c r="R241" s="61">
        <v>5</v>
      </c>
      <c r="S241" s="61">
        <v>8</v>
      </c>
      <c r="T241" s="61">
        <v>33</v>
      </c>
    </row>
    <row r="242" spans="1:20" ht="12.75" customHeight="1" x14ac:dyDescent="0.2">
      <c r="A242" s="58">
        <v>2215</v>
      </c>
      <c r="B242" s="61">
        <v>1489</v>
      </c>
      <c r="C242" s="61">
        <v>707</v>
      </c>
      <c r="D242" s="61">
        <v>782</v>
      </c>
      <c r="E242" s="61">
        <v>30</v>
      </c>
      <c r="F242" s="61">
        <v>220</v>
      </c>
      <c r="G242" s="61">
        <v>345</v>
      </c>
      <c r="H242" s="61">
        <v>416</v>
      </c>
      <c r="I242" s="61">
        <v>66</v>
      </c>
      <c r="J242" s="61">
        <v>133</v>
      </c>
      <c r="K242" s="61">
        <v>279</v>
      </c>
      <c r="L242" s="61">
        <v>212</v>
      </c>
      <c r="M242" s="61">
        <v>29</v>
      </c>
      <c r="N242" s="61">
        <v>113</v>
      </c>
      <c r="O242" s="61">
        <v>1164</v>
      </c>
      <c r="P242" s="61">
        <v>1</v>
      </c>
      <c r="Q242" s="61">
        <v>11</v>
      </c>
      <c r="R242" s="61">
        <v>120</v>
      </c>
      <c r="S242" s="61">
        <v>36</v>
      </c>
      <c r="T242" s="61">
        <v>223</v>
      </c>
    </row>
    <row r="243" spans="1:20" ht="12.75" customHeight="1" x14ac:dyDescent="0.2">
      <c r="A243" s="58">
        <v>2218</v>
      </c>
      <c r="B243" s="61">
        <v>411</v>
      </c>
      <c r="C243" s="61">
        <v>200</v>
      </c>
      <c r="D243" s="61">
        <v>211</v>
      </c>
      <c r="E243" s="61">
        <v>2</v>
      </c>
      <c r="F243" s="61">
        <v>1</v>
      </c>
      <c r="G243" s="61">
        <v>3</v>
      </c>
      <c r="H243" s="61">
        <v>44</v>
      </c>
      <c r="I243" s="61">
        <v>4</v>
      </c>
      <c r="J243" s="61">
        <v>57</v>
      </c>
      <c r="K243" s="61">
        <v>300</v>
      </c>
      <c r="L243" s="61">
        <v>5</v>
      </c>
      <c r="M243" s="61">
        <v>3</v>
      </c>
      <c r="N243" s="61">
        <v>1</v>
      </c>
      <c r="O243" s="61">
        <v>265</v>
      </c>
      <c r="Q243" s="61">
        <v>8</v>
      </c>
      <c r="R243" s="61">
        <v>14</v>
      </c>
      <c r="S243" s="61">
        <v>73</v>
      </c>
      <c r="T243" s="61">
        <v>72</v>
      </c>
    </row>
    <row r="244" spans="1:20" ht="12.75" customHeight="1" x14ac:dyDescent="0.2">
      <c r="A244" s="58">
        <v>2219</v>
      </c>
      <c r="B244" s="61">
        <v>690</v>
      </c>
      <c r="C244" s="61">
        <v>319</v>
      </c>
      <c r="D244" s="61">
        <v>371</v>
      </c>
      <c r="F244" s="61">
        <v>19</v>
      </c>
      <c r="G244" s="61">
        <v>4</v>
      </c>
      <c r="H244" s="61">
        <v>188</v>
      </c>
      <c r="J244" s="61">
        <v>31</v>
      </c>
      <c r="K244" s="61">
        <v>448</v>
      </c>
      <c r="L244" s="61">
        <v>66</v>
      </c>
      <c r="M244" s="61">
        <v>1</v>
      </c>
      <c r="N244" s="61">
        <v>11</v>
      </c>
      <c r="O244" s="61">
        <v>279</v>
      </c>
      <c r="P244" s="61">
        <v>12</v>
      </c>
      <c r="Q244" s="61">
        <v>6</v>
      </c>
      <c r="R244" s="61">
        <v>15</v>
      </c>
      <c r="S244" s="61">
        <v>42</v>
      </c>
      <c r="T244" s="61">
        <v>112</v>
      </c>
    </row>
    <row r="245" spans="1:20" ht="12.75" customHeight="1" x14ac:dyDescent="0.2">
      <c r="A245" s="58">
        <v>2220</v>
      </c>
      <c r="B245" s="61">
        <v>2018</v>
      </c>
      <c r="C245" s="61">
        <v>949</v>
      </c>
      <c r="D245" s="61">
        <v>1069</v>
      </c>
      <c r="E245" s="61">
        <v>8</v>
      </c>
      <c r="F245" s="61">
        <v>131</v>
      </c>
      <c r="G245" s="61">
        <v>57</v>
      </c>
      <c r="H245" s="61">
        <v>165</v>
      </c>
      <c r="I245" s="61">
        <v>4</v>
      </c>
      <c r="J245" s="61">
        <v>148</v>
      </c>
      <c r="K245" s="61">
        <v>1505</v>
      </c>
      <c r="L245" s="61">
        <v>49</v>
      </c>
      <c r="N245" s="61">
        <v>17</v>
      </c>
      <c r="O245" s="61">
        <v>216</v>
      </c>
      <c r="P245" s="61">
        <v>10</v>
      </c>
      <c r="Q245" s="61">
        <v>5</v>
      </c>
      <c r="R245" s="61">
        <v>53</v>
      </c>
      <c r="S245" s="61">
        <v>216</v>
      </c>
      <c r="T245" s="61">
        <v>229</v>
      </c>
    </row>
    <row r="246" spans="1:20" ht="12.75" customHeight="1" x14ac:dyDescent="0.2">
      <c r="A246" s="58">
        <v>2222</v>
      </c>
      <c r="B246" s="61">
        <v>544</v>
      </c>
      <c r="C246" s="61">
        <v>263</v>
      </c>
      <c r="D246" s="61">
        <v>281</v>
      </c>
      <c r="E246" s="61">
        <v>3</v>
      </c>
      <c r="F246" s="61">
        <v>29</v>
      </c>
      <c r="G246" s="61">
        <v>6</v>
      </c>
      <c r="H246" s="61">
        <v>40</v>
      </c>
      <c r="J246" s="61">
        <v>36</v>
      </c>
      <c r="K246" s="61">
        <v>430</v>
      </c>
      <c r="L246" s="61">
        <v>26</v>
      </c>
      <c r="M246" s="61">
        <v>3</v>
      </c>
      <c r="N246" s="61">
        <v>1</v>
      </c>
      <c r="O246" s="61">
        <v>58</v>
      </c>
      <c r="Q246" s="61">
        <v>1</v>
      </c>
      <c r="R246" s="61">
        <v>11</v>
      </c>
      <c r="S246" s="61">
        <v>21</v>
      </c>
      <c r="T246" s="61">
        <v>70</v>
      </c>
    </row>
    <row r="247" spans="1:20" ht="12.75" customHeight="1" x14ac:dyDescent="0.2">
      <c r="A247" s="58">
        <v>2223</v>
      </c>
      <c r="B247" s="61">
        <v>537</v>
      </c>
      <c r="C247" s="61">
        <v>263</v>
      </c>
      <c r="D247" s="61">
        <v>274</v>
      </c>
      <c r="E247" s="61">
        <v>2</v>
      </c>
      <c r="F247" s="61">
        <v>33</v>
      </c>
      <c r="G247" s="61">
        <v>53</v>
      </c>
      <c r="H247" s="61">
        <v>91</v>
      </c>
      <c r="I247" s="61">
        <v>10</v>
      </c>
      <c r="J247" s="61">
        <v>92</v>
      </c>
      <c r="K247" s="61">
        <v>256</v>
      </c>
      <c r="L247" s="61">
        <v>51</v>
      </c>
      <c r="M247" s="61">
        <v>3</v>
      </c>
      <c r="N247" s="61">
        <v>11</v>
      </c>
      <c r="O247" s="61">
        <v>271</v>
      </c>
      <c r="Q247" s="61">
        <v>33</v>
      </c>
      <c r="R247" s="61">
        <v>20</v>
      </c>
      <c r="S247" s="61">
        <v>6</v>
      </c>
      <c r="T247" s="61">
        <v>60</v>
      </c>
    </row>
    <row r="248" spans="1:20" ht="12.75" customHeight="1" x14ac:dyDescent="0.2">
      <c r="A248" s="58">
        <v>2225</v>
      </c>
      <c r="B248" s="61">
        <v>303</v>
      </c>
      <c r="C248" s="61">
        <v>156</v>
      </c>
      <c r="D248" s="61">
        <v>147</v>
      </c>
      <c r="E248" s="61">
        <v>2</v>
      </c>
      <c r="F248" s="61">
        <v>7</v>
      </c>
      <c r="G248" s="61">
        <v>7</v>
      </c>
      <c r="H248" s="61">
        <v>24</v>
      </c>
      <c r="J248" s="61">
        <v>25</v>
      </c>
      <c r="K248" s="61">
        <v>238</v>
      </c>
      <c r="L248" s="61">
        <v>4</v>
      </c>
      <c r="M248" s="61">
        <v>2</v>
      </c>
      <c r="N248" s="61">
        <v>15</v>
      </c>
      <c r="O248" s="61">
        <v>81</v>
      </c>
      <c r="R248" s="61">
        <v>16</v>
      </c>
      <c r="S248" s="61">
        <v>21</v>
      </c>
      <c r="T248" s="61">
        <v>58</v>
      </c>
    </row>
    <row r="249" spans="1:20" ht="12.75" customHeight="1" x14ac:dyDescent="0.2">
      <c r="A249" s="58">
        <v>2227</v>
      </c>
      <c r="B249" s="61">
        <v>250</v>
      </c>
      <c r="C249" s="61">
        <v>139</v>
      </c>
      <c r="D249" s="61">
        <v>111</v>
      </c>
      <c r="E249" s="61">
        <v>3</v>
      </c>
      <c r="F249" s="61">
        <v>1</v>
      </c>
      <c r="G249" s="61">
        <v>6</v>
      </c>
      <c r="H249" s="61">
        <v>15</v>
      </c>
      <c r="J249" s="61">
        <v>2</v>
      </c>
      <c r="K249" s="61">
        <v>223</v>
      </c>
      <c r="M249" s="61">
        <v>1</v>
      </c>
      <c r="N249" s="61">
        <v>7</v>
      </c>
      <c r="O249" s="61">
        <v>66</v>
      </c>
      <c r="P249" s="61">
        <v>1</v>
      </c>
      <c r="Q249" s="61">
        <v>1</v>
      </c>
      <c r="R249" s="61">
        <v>10</v>
      </c>
      <c r="T249" s="61">
        <v>33</v>
      </c>
    </row>
    <row r="250" spans="1:20" ht="12.75" customHeight="1" x14ac:dyDescent="0.2">
      <c r="A250" s="58">
        <v>2229</v>
      </c>
      <c r="B250" s="61">
        <v>552</v>
      </c>
      <c r="C250" s="61">
        <v>273</v>
      </c>
      <c r="D250" s="61">
        <v>279</v>
      </c>
      <c r="E250" s="61">
        <v>2</v>
      </c>
      <c r="F250" s="61">
        <v>17</v>
      </c>
      <c r="G250" s="61">
        <v>13</v>
      </c>
      <c r="H250" s="61">
        <v>114</v>
      </c>
      <c r="I250" s="61">
        <v>2</v>
      </c>
      <c r="J250" s="61">
        <v>27</v>
      </c>
      <c r="K250" s="61">
        <v>377</v>
      </c>
      <c r="L250" s="61">
        <v>53</v>
      </c>
      <c r="M250" s="61">
        <v>6</v>
      </c>
      <c r="N250" s="61">
        <v>2</v>
      </c>
      <c r="O250" s="61">
        <v>316</v>
      </c>
      <c r="P250" s="61">
        <v>2</v>
      </c>
      <c r="Q250" s="61">
        <v>20</v>
      </c>
      <c r="R250" s="61">
        <v>23</v>
      </c>
      <c r="S250" s="61">
        <v>18</v>
      </c>
      <c r="T250" s="61">
        <v>88</v>
      </c>
    </row>
    <row r="251" spans="1:20" ht="12.75" customHeight="1" x14ac:dyDescent="0.2">
      <c r="A251" s="58">
        <v>2233</v>
      </c>
      <c r="B251" s="61">
        <v>102</v>
      </c>
      <c r="C251" s="61">
        <v>46</v>
      </c>
      <c r="D251" s="61">
        <v>56</v>
      </c>
      <c r="E251" s="61">
        <v>3</v>
      </c>
      <c r="F251" s="61">
        <v>1</v>
      </c>
      <c r="G251" s="61">
        <v>5</v>
      </c>
      <c r="H251" s="61">
        <v>21</v>
      </c>
      <c r="J251" s="61">
        <v>2</v>
      </c>
      <c r="K251" s="61">
        <v>70</v>
      </c>
      <c r="L251" s="61">
        <v>10</v>
      </c>
      <c r="N251" s="61">
        <v>1</v>
      </c>
      <c r="O251" s="61">
        <v>75</v>
      </c>
      <c r="P251" s="61">
        <v>3</v>
      </c>
      <c r="R251" s="61">
        <v>8</v>
      </c>
      <c r="S251" s="61">
        <v>2</v>
      </c>
      <c r="T251" s="61">
        <v>15</v>
      </c>
    </row>
    <row r="252" spans="1:20" ht="12.75" customHeight="1" x14ac:dyDescent="0.2">
      <c r="A252" s="58">
        <v>2234</v>
      </c>
      <c r="B252" s="61">
        <v>1031</v>
      </c>
      <c r="C252" s="61">
        <v>511</v>
      </c>
      <c r="D252" s="61">
        <v>520</v>
      </c>
      <c r="E252" s="61">
        <v>9</v>
      </c>
      <c r="F252" s="61">
        <v>109</v>
      </c>
      <c r="G252" s="61">
        <v>79</v>
      </c>
      <c r="H252" s="61">
        <v>132</v>
      </c>
      <c r="I252" s="61">
        <v>7</v>
      </c>
      <c r="J252" s="61">
        <v>100</v>
      </c>
      <c r="K252" s="61">
        <v>595</v>
      </c>
      <c r="L252" s="61">
        <v>48</v>
      </c>
      <c r="M252" s="61">
        <v>6</v>
      </c>
      <c r="N252" s="61">
        <v>24</v>
      </c>
      <c r="O252" s="61">
        <v>232</v>
      </c>
      <c r="Q252" s="61">
        <v>8</v>
      </c>
      <c r="R252" s="61">
        <v>29</v>
      </c>
      <c r="S252" s="61">
        <v>61</v>
      </c>
      <c r="T252" s="61">
        <v>131</v>
      </c>
    </row>
    <row r="253" spans="1:20" ht="12.75" customHeight="1" x14ac:dyDescent="0.2">
      <c r="A253" s="58">
        <v>2237</v>
      </c>
      <c r="B253" s="61">
        <v>718</v>
      </c>
      <c r="C253" s="61">
        <v>351</v>
      </c>
      <c r="D253" s="61">
        <v>367</v>
      </c>
      <c r="E253" s="61">
        <v>1</v>
      </c>
      <c r="F253" s="61">
        <v>60</v>
      </c>
      <c r="G253" s="61">
        <v>72</v>
      </c>
      <c r="H253" s="61">
        <v>112</v>
      </c>
      <c r="I253" s="61">
        <v>2</v>
      </c>
      <c r="J253" s="61">
        <v>108</v>
      </c>
      <c r="K253" s="61">
        <v>363</v>
      </c>
      <c r="L253" s="61">
        <v>23</v>
      </c>
      <c r="M253" s="61">
        <v>2</v>
      </c>
      <c r="N253" s="61">
        <v>8</v>
      </c>
      <c r="O253" s="61">
        <v>185</v>
      </c>
      <c r="Q253" s="61">
        <v>225</v>
      </c>
      <c r="R253" s="61">
        <v>23</v>
      </c>
      <c r="S253" s="61">
        <v>50</v>
      </c>
      <c r="T253" s="61">
        <v>80</v>
      </c>
    </row>
    <row r="254" spans="1:20" ht="12.75" customHeight="1" x14ac:dyDescent="0.2">
      <c r="A254" s="58">
        <v>2240</v>
      </c>
      <c r="B254" s="61">
        <v>456</v>
      </c>
      <c r="C254" s="61">
        <v>189</v>
      </c>
      <c r="D254" s="61">
        <v>267</v>
      </c>
      <c r="E254" s="61">
        <v>18</v>
      </c>
      <c r="F254" s="61">
        <v>2</v>
      </c>
      <c r="H254" s="61">
        <v>219</v>
      </c>
      <c r="J254" s="61">
        <v>17</v>
      </c>
      <c r="K254" s="61">
        <v>200</v>
      </c>
      <c r="L254" s="61">
        <v>31</v>
      </c>
      <c r="M254" s="61">
        <v>2</v>
      </c>
      <c r="N254" s="61">
        <v>16</v>
      </c>
      <c r="O254" s="61">
        <v>235</v>
      </c>
      <c r="P254" s="61">
        <v>31</v>
      </c>
      <c r="Q254" s="61">
        <v>6</v>
      </c>
      <c r="R254" s="61">
        <v>16</v>
      </c>
      <c r="S254" s="61">
        <v>11</v>
      </c>
      <c r="T254" s="61">
        <v>36</v>
      </c>
    </row>
    <row r="255" spans="1:20" ht="12.75" customHeight="1" x14ac:dyDescent="0.2">
      <c r="A255" s="58">
        <v>2241</v>
      </c>
      <c r="B255" s="61">
        <v>152</v>
      </c>
      <c r="C255" s="61">
        <v>78</v>
      </c>
      <c r="D255" s="61">
        <v>74</v>
      </c>
      <c r="F255" s="61">
        <v>7</v>
      </c>
      <c r="G255" s="61">
        <v>1</v>
      </c>
      <c r="H255" s="61">
        <v>5</v>
      </c>
      <c r="J255" s="61">
        <v>6</v>
      </c>
      <c r="K255" s="61">
        <v>133</v>
      </c>
      <c r="O255" s="61">
        <v>73</v>
      </c>
      <c r="P255" s="61">
        <v>1</v>
      </c>
      <c r="Q255" s="61">
        <v>2</v>
      </c>
      <c r="R255" s="61">
        <v>4</v>
      </c>
      <c r="S255" s="61">
        <v>2</v>
      </c>
      <c r="T255" s="61">
        <v>21</v>
      </c>
    </row>
    <row r="256" spans="1:20" ht="12.75" customHeight="1" x14ac:dyDescent="0.2">
      <c r="A256" s="58">
        <v>2244</v>
      </c>
      <c r="B256" s="61">
        <v>356</v>
      </c>
      <c r="C256" s="61">
        <v>169</v>
      </c>
      <c r="D256" s="61">
        <v>187</v>
      </c>
      <c r="E256" s="61">
        <v>1</v>
      </c>
      <c r="F256" s="61">
        <v>4</v>
      </c>
      <c r="G256" s="61">
        <v>1</v>
      </c>
      <c r="H256" s="61">
        <v>141</v>
      </c>
      <c r="J256" s="61">
        <v>20</v>
      </c>
      <c r="K256" s="61">
        <v>189</v>
      </c>
      <c r="L256" s="61">
        <v>71</v>
      </c>
      <c r="M256" s="61">
        <v>2</v>
      </c>
      <c r="N256" s="61">
        <v>26</v>
      </c>
      <c r="O256" s="61">
        <v>283</v>
      </c>
      <c r="P256" s="61">
        <v>5</v>
      </c>
      <c r="Q256" s="61">
        <v>2</v>
      </c>
      <c r="R256" s="61">
        <v>13</v>
      </c>
      <c r="T256" s="61">
        <v>66</v>
      </c>
    </row>
    <row r="257" spans="1:20" ht="12.75" customHeight="1" x14ac:dyDescent="0.2">
      <c r="A257" s="58">
        <v>2245</v>
      </c>
      <c r="B257" s="61">
        <v>284</v>
      </c>
      <c r="C257" s="61">
        <v>127</v>
      </c>
      <c r="D257" s="61">
        <v>157</v>
      </c>
      <c r="E257" s="61">
        <v>31</v>
      </c>
      <c r="F257" s="61">
        <v>1</v>
      </c>
      <c r="G257" s="61">
        <v>1</v>
      </c>
      <c r="H257" s="61">
        <v>78</v>
      </c>
      <c r="J257" s="61">
        <v>15</v>
      </c>
      <c r="K257" s="61">
        <v>158</v>
      </c>
      <c r="L257" s="61">
        <v>26</v>
      </c>
      <c r="M257" s="61">
        <v>1</v>
      </c>
      <c r="N257" s="61">
        <v>9</v>
      </c>
      <c r="O257" s="61">
        <v>179</v>
      </c>
      <c r="P257" s="61">
        <v>15</v>
      </c>
      <c r="R257" s="61">
        <v>16</v>
      </c>
      <c r="S257" s="61">
        <v>4</v>
      </c>
      <c r="T257" s="61">
        <v>35</v>
      </c>
    </row>
    <row r="258" spans="1:20" ht="12.75" customHeight="1" x14ac:dyDescent="0.2">
      <c r="A258" s="58">
        <v>2246</v>
      </c>
      <c r="B258" s="61">
        <v>292</v>
      </c>
      <c r="C258" s="61">
        <v>136</v>
      </c>
      <c r="D258" s="61">
        <v>156</v>
      </c>
      <c r="E258" s="61">
        <v>20</v>
      </c>
      <c r="F258" s="61">
        <v>3</v>
      </c>
      <c r="G258" s="61">
        <v>1</v>
      </c>
      <c r="H258" s="61">
        <v>66</v>
      </c>
      <c r="J258" s="61">
        <v>25</v>
      </c>
      <c r="K258" s="61">
        <v>177</v>
      </c>
      <c r="L258" s="61">
        <v>19</v>
      </c>
      <c r="N258" s="61">
        <v>15</v>
      </c>
      <c r="O258" s="61">
        <v>148</v>
      </c>
      <c r="P258" s="61">
        <v>8</v>
      </c>
      <c r="R258" s="61">
        <v>11</v>
      </c>
      <c r="S258" s="61">
        <v>15</v>
      </c>
      <c r="T258" s="61">
        <v>38</v>
      </c>
    </row>
    <row r="259" spans="1:20" ht="12.75" customHeight="1" x14ac:dyDescent="0.2">
      <c r="A259" s="58">
        <v>2247</v>
      </c>
      <c r="B259" s="61">
        <v>416</v>
      </c>
      <c r="C259" s="61">
        <v>200</v>
      </c>
      <c r="D259" s="61">
        <v>216</v>
      </c>
      <c r="E259" s="61">
        <v>4</v>
      </c>
      <c r="F259" s="61">
        <v>47</v>
      </c>
      <c r="G259" s="61">
        <v>33</v>
      </c>
      <c r="H259" s="61">
        <v>84</v>
      </c>
      <c r="I259" s="61">
        <v>7</v>
      </c>
      <c r="J259" s="61">
        <v>64</v>
      </c>
      <c r="K259" s="61">
        <v>177</v>
      </c>
      <c r="L259" s="61">
        <v>79</v>
      </c>
      <c r="M259" s="61">
        <v>3</v>
      </c>
      <c r="N259" s="61">
        <v>12</v>
      </c>
      <c r="O259" s="61">
        <v>222</v>
      </c>
      <c r="Q259" s="61">
        <v>3</v>
      </c>
      <c r="R259" s="61">
        <v>15</v>
      </c>
      <c r="S259" s="61">
        <v>21</v>
      </c>
      <c r="T259" s="61">
        <v>84</v>
      </c>
    </row>
    <row r="260" spans="1:20" ht="12.75" customHeight="1" x14ac:dyDescent="0.2">
      <c r="A260" s="58">
        <v>2251</v>
      </c>
      <c r="B260" s="61">
        <v>93</v>
      </c>
      <c r="C260" s="61">
        <v>40</v>
      </c>
      <c r="D260" s="61">
        <v>53</v>
      </c>
      <c r="G260" s="61">
        <v>1</v>
      </c>
      <c r="H260" s="61">
        <v>4</v>
      </c>
      <c r="I260" s="61">
        <v>1</v>
      </c>
      <c r="J260" s="61">
        <v>1</v>
      </c>
      <c r="K260" s="61">
        <v>86</v>
      </c>
      <c r="M260" s="61">
        <v>1</v>
      </c>
      <c r="O260" s="61">
        <v>36</v>
      </c>
      <c r="R260" s="61">
        <v>12</v>
      </c>
      <c r="S260" s="61">
        <v>4</v>
      </c>
      <c r="T260" s="61">
        <v>8</v>
      </c>
    </row>
    <row r="261" spans="1:20" ht="12.75" customHeight="1" x14ac:dyDescent="0.2">
      <c r="A261" s="58">
        <v>2252</v>
      </c>
      <c r="B261" s="61">
        <v>520</v>
      </c>
      <c r="C261" s="61">
        <v>242</v>
      </c>
      <c r="D261" s="61">
        <v>278</v>
      </c>
      <c r="E261" s="61">
        <v>7</v>
      </c>
      <c r="F261" s="61">
        <v>34</v>
      </c>
      <c r="G261" s="61">
        <v>74</v>
      </c>
      <c r="H261" s="61">
        <v>171</v>
      </c>
      <c r="I261" s="61">
        <v>30</v>
      </c>
      <c r="J261" s="61">
        <v>107</v>
      </c>
      <c r="K261" s="61">
        <v>97</v>
      </c>
      <c r="L261" s="61">
        <v>100</v>
      </c>
      <c r="M261" s="61">
        <v>5</v>
      </c>
      <c r="N261" s="61">
        <v>29</v>
      </c>
      <c r="O261" s="61">
        <v>414</v>
      </c>
      <c r="Q261" s="61">
        <v>3</v>
      </c>
      <c r="R261" s="61">
        <v>30</v>
      </c>
      <c r="S261" s="61">
        <v>14</v>
      </c>
      <c r="T261" s="61">
        <v>68</v>
      </c>
    </row>
    <row r="262" spans="1:20" ht="12.75" customHeight="1" x14ac:dyDescent="0.2">
      <c r="A262" s="58">
        <v>2256</v>
      </c>
      <c r="B262" s="61">
        <v>439</v>
      </c>
      <c r="C262" s="61">
        <v>219</v>
      </c>
      <c r="D262" s="61">
        <v>220</v>
      </c>
      <c r="E262" s="61">
        <v>2</v>
      </c>
      <c r="F262" s="61">
        <v>53</v>
      </c>
      <c r="G262" s="61">
        <v>56</v>
      </c>
      <c r="H262" s="61">
        <v>52</v>
      </c>
      <c r="J262" s="61">
        <v>43</v>
      </c>
      <c r="K262" s="61">
        <v>233</v>
      </c>
      <c r="L262" s="61">
        <v>82</v>
      </c>
      <c r="M262" s="61">
        <v>3</v>
      </c>
      <c r="N262" s="61">
        <v>11</v>
      </c>
      <c r="O262" s="61">
        <v>168</v>
      </c>
      <c r="R262" s="61">
        <v>14</v>
      </c>
      <c r="S262" s="61">
        <v>12</v>
      </c>
      <c r="T262" s="61">
        <v>54</v>
      </c>
    </row>
    <row r="263" spans="1:20" ht="12.75" customHeight="1" x14ac:dyDescent="0.2">
      <c r="A263" s="58">
        <v>2257</v>
      </c>
      <c r="B263" s="61">
        <v>468</v>
      </c>
      <c r="C263" s="61">
        <v>245</v>
      </c>
      <c r="D263" s="61">
        <v>223</v>
      </c>
      <c r="E263" s="61">
        <v>5</v>
      </c>
      <c r="F263" s="61">
        <v>31</v>
      </c>
      <c r="G263" s="61">
        <v>20</v>
      </c>
      <c r="H263" s="61">
        <v>92</v>
      </c>
      <c r="I263" s="61">
        <v>22</v>
      </c>
      <c r="J263" s="61">
        <v>51</v>
      </c>
      <c r="K263" s="61">
        <v>247</v>
      </c>
      <c r="L263" s="61">
        <v>60</v>
      </c>
      <c r="M263" s="61">
        <v>6</v>
      </c>
      <c r="N263" s="61">
        <v>6</v>
      </c>
      <c r="O263" s="61">
        <v>307</v>
      </c>
      <c r="Q263" s="61">
        <v>14</v>
      </c>
      <c r="R263" s="61">
        <v>30</v>
      </c>
      <c r="S263" s="61">
        <v>13</v>
      </c>
      <c r="T263" s="61">
        <v>43</v>
      </c>
    </row>
    <row r="264" spans="1:20" ht="12.75" customHeight="1" x14ac:dyDescent="0.2">
      <c r="A264" s="58">
        <v>2258</v>
      </c>
      <c r="B264" s="61">
        <v>612</v>
      </c>
      <c r="C264" s="61">
        <v>322</v>
      </c>
      <c r="D264" s="61">
        <v>290</v>
      </c>
      <c r="E264" s="61">
        <v>2</v>
      </c>
      <c r="F264" s="61">
        <v>6</v>
      </c>
      <c r="G264" s="61">
        <v>15</v>
      </c>
      <c r="H264" s="61">
        <v>31</v>
      </c>
      <c r="J264" s="61">
        <v>54</v>
      </c>
      <c r="K264" s="61">
        <v>504</v>
      </c>
      <c r="L264" s="61">
        <v>13</v>
      </c>
      <c r="M264" s="61">
        <v>2</v>
      </c>
      <c r="N264" s="61">
        <v>1</v>
      </c>
      <c r="O264" s="61">
        <v>116</v>
      </c>
      <c r="Q264" s="61">
        <v>8</v>
      </c>
      <c r="R264" s="61">
        <v>10</v>
      </c>
      <c r="S264" s="61">
        <v>67</v>
      </c>
      <c r="T264" s="61">
        <v>62</v>
      </c>
    </row>
    <row r="265" spans="1:20" ht="12.75" customHeight="1" x14ac:dyDescent="0.2">
      <c r="A265" s="58">
        <v>2260</v>
      </c>
      <c r="B265" s="61">
        <v>431</v>
      </c>
      <c r="C265" s="61">
        <v>214</v>
      </c>
      <c r="D265" s="61">
        <v>217</v>
      </c>
      <c r="E265" s="61">
        <v>4</v>
      </c>
      <c r="F265" s="61">
        <v>5</v>
      </c>
      <c r="H265" s="61">
        <v>62</v>
      </c>
      <c r="I265" s="61">
        <v>3</v>
      </c>
      <c r="J265" s="61">
        <v>50</v>
      </c>
      <c r="K265" s="61">
        <v>307</v>
      </c>
      <c r="L265" s="61">
        <v>12</v>
      </c>
      <c r="M265" s="61">
        <v>4</v>
      </c>
      <c r="N265" s="61">
        <v>3</v>
      </c>
      <c r="O265" s="61">
        <v>218</v>
      </c>
      <c r="P265" s="61">
        <v>2</v>
      </c>
      <c r="Q265" s="61">
        <v>15</v>
      </c>
      <c r="R265" s="61">
        <v>14</v>
      </c>
      <c r="S265" s="61">
        <v>12</v>
      </c>
      <c r="T265" s="61">
        <v>45</v>
      </c>
    </row>
    <row r="266" spans="1:20" ht="12.75" customHeight="1" x14ac:dyDescent="0.2">
      <c r="A266" s="58">
        <v>2262</v>
      </c>
      <c r="B266" s="61">
        <v>496</v>
      </c>
      <c r="C266" s="61">
        <v>241</v>
      </c>
      <c r="D266" s="61">
        <v>255</v>
      </c>
      <c r="E266" s="61">
        <v>5</v>
      </c>
      <c r="F266" s="61">
        <v>6</v>
      </c>
      <c r="G266" s="61">
        <v>7</v>
      </c>
      <c r="H266" s="61">
        <v>40</v>
      </c>
      <c r="I266" s="61">
        <v>2</v>
      </c>
      <c r="J266" s="61">
        <v>14</v>
      </c>
      <c r="K266" s="61">
        <v>422</v>
      </c>
      <c r="L266" s="61">
        <v>11</v>
      </c>
      <c r="M266" s="61">
        <v>5</v>
      </c>
      <c r="N266" s="61">
        <v>10</v>
      </c>
      <c r="O266" s="61">
        <v>140</v>
      </c>
      <c r="Q266" s="61">
        <v>2</v>
      </c>
      <c r="R266" s="61">
        <v>12</v>
      </c>
      <c r="S266" s="61">
        <v>23</v>
      </c>
      <c r="T266" s="61">
        <v>70</v>
      </c>
    </row>
    <row r="267" spans="1:20" ht="12.75" customHeight="1" x14ac:dyDescent="0.2">
      <c r="A267" s="58">
        <v>2263</v>
      </c>
      <c r="B267" s="61">
        <v>39</v>
      </c>
      <c r="C267" s="61">
        <v>16</v>
      </c>
      <c r="D267" s="61">
        <v>23</v>
      </c>
      <c r="E267" s="61">
        <v>7</v>
      </c>
      <c r="H267" s="61">
        <v>2</v>
      </c>
      <c r="J267" s="61">
        <v>7</v>
      </c>
      <c r="K267" s="61">
        <v>23</v>
      </c>
      <c r="O267" s="61">
        <v>16</v>
      </c>
      <c r="Q267" s="61">
        <v>1</v>
      </c>
      <c r="R267" s="61">
        <v>1</v>
      </c>
      <c r="S267" s="61">
        <v>2</v>
      </c>
      <c r="T267" s="61">
        <v>5</v>
      </c>
    </row>
    <row r="268" spans="1:20" ht="12.75" customHeight="1" x14ac:dyDescent="0.2">
      <c r="A268" s="58">
        <v>2264</v>
      </c>
      <c r="B268" s="61">
        <v>929</v>
      </c>
      <c r="C268" s="61">
        <v>461</v>
      </c>
      <c r="D268" s="61">
        <v>468</v>
      </c>
      <c r="E268" s="61">
        <v>124</v>
      </c>
      <c r="F268" s="61">
        <v>1</v>
      </c>
      <c r="G268" s="61">
        <v>1</v>
      </c>
      <c r="H268" s="61">
        <v>763</v>
      </c>
      <c r="J268" s="61">
        <v>18</v>
      </c>
      <c r="K268" s="61">
        <v>22</v>
      </c>
      <c r="L268" s="61">
        <v>394</v>
      </c>
      <c r="M268" s="61">
        <v>8</v>
      </c>
      <c r="N268" s="61">
        <v>16</v>
      </c>
      <c r="O268" s="61">
        <v>872</v>
      </c>
      <c r="P268" s="61">
        <v>194</v>
      </c>
      <c r="Q268" s="61">
        <v>2</v>
      </c>
      <c r="R268" s="61">
        <v>40</v>
      </c>
      <c r="S268" s="61">
        <v>31</v>
      </c>
      <c r="T268" s="61">
        <v>131</v>
      </c>
    </row>
    <row r="269" spans="1:20" ht="12.75" customHeight="1" x14ac:dyDescent="0.2">
      <c r="A269" s="58">
        <v>2265</v>
      </c>
      <c r="B269" s="61">
        <v>5</v>
      </c>
      <c r="C269" s="61">
        <v>4</v>
      </c>
      <c r="D269" s="61">
        <v>1</v>
      </c>
      <c r="K269" s="61">
        <v>5</v>
      </c>
    </row>
    <row r="270" spans="1:20" ht="12.75" customHeight="1" x14ac:dyDescent="0.2">
      <c r="A270" s="58">
        <v>2266</v>
      </c>
      <c r="B270" s="61">
        <v>1561</v>
      </c>
      <c r="C270" s="61">
        <v>749</v>
      </c>
      <c r="D270" s="61">
        <v>812</v>
      </c>
      <c r="E270" s="61">
        <v>31</v>
      </c>
      <c r="F270" s="61">
        <v>16</v>
      </c>
      <c r="G270" s="61">
        <v>5</v>
      </c>
      <c r="H270" s="61">
        <v>267</v>
      </c>
      <c r="I270" s="61">
        <v>16</v>
      </c>
      <c r="J270" s="61">
        <v>109</v>
      </c>
      <c r="K270" s="61">
        <v>1117</v>
      </c>
      <c r="L270" s="61">
        <v>67</v>
      </c>
      <c r="M270" s="61">
        <v>10</v>
      </c>
      <c r="N270" s="61">
        <v>50</v>
      </c>
      <c r="O270" s="61">
        <v>797</v>
      </c>
      <c r="P270" s="61">
        <v>8</v>
      </c>
      <c r="Q270" s="61">
        <v>2</v>
      </c>
      <c r="R270" s="61">
        <v>89</v>
      </c>
      <c r="S270" s="61">
        <v>67</v>
      </c>
      <c r="T270" s="61">
        <v>200</v>
      </c>
    </row>
    <row r="271" spans="1:20" ht="12.75" customHeight="1" x14ac:dyDescent="0.2">
      <c r="A271" s="58">
        <v>2267</v>
      </c>
      <c r="B271" s="61">
        <v>1361</v>
      </c>
      <c r="C271" s="61">
        <v>664</v>
      </c>
      <c r="D271" s="61">
        <v>697</v>
      </c>
      <c r="E271" s="61">
        <v>5</v>
      </c>
      <c r="F271" s="61">
        <v>21</v>
      </c>
      <c r="G271" s="61">
        <v>11</v>
      </c>
      <c r="H271" s="61">
        <v>652</v>
      </c>
      <c r="I271" s="61">
        <v>5</v>
      </c>
      <c r="J271" s="61">
        <v>60</v>
      </c>
      <c r="K271" s="61">
        <v>607</v>
      </c>
      <c r="L271" s="61">
        <v>157</v>
      </c>
      <c r="M271" s="61">
        <v>2</v>
      </c>
      <c r="N271" s="61">
        <v>13</v>
      </c>
      <c r="O271" s="61">
        <v>745</v>
      </c>
      <c r="P271" s="61">
        <v>30</v>
      </c>
      <c r="Q271" s="61">
        <v>2</v>
      </c>
      <c r="R271" s="61">
        <v>47</v>
      </c>
      <c r="S271" s="61">
        <v>31</v>
      </c>
      <c r="T271" s="61">
        <v>185</v>
      </c>
    </row>
    <row r="272" spans="1:20" ht="12.75" customHeight="1" x14ac:dyDescent="0.2">
      <c r="A272" s="58">
        <v>2268</v>
      </c>
      <c r="B272" s="61">
        <v>236</v>
      </c>
      <c r="C272" s="61">
        <v>110</v>
      </c>
      <c r="D272" s="61">
        <v>126</v>
      </c>
      <c r="E272" s="61">
        <v>12</v>
      </c>
      <c r="F272" s="61">
        <v>2</v>
      </c>
      <c r="G272" s="61">
        <v>3</v>
      </c>
      <c r="H272" s="61">
        <v>45</v>
      </c>
      <c r="J272" s="61">
        <v>20</v>
      </c>
      <c r="K272" s="61">
        <v>154</v>
      </c>
      <c r="L272" s="61">
        <v>23</v>
      </c>
      <c r="M272" s="61">
        <v>4</v>
      </c>
      <c r="N272" s="61">
        <v>17</v>
      </c>
      <c r="O272" s="61">
        <v>195</v>
      </c>
      <c r="P272" s="61">
        <v>1</v>
      </c>
      <c r="Q272" s="61">
        <v>1</v>
      </c>
      <c r="R272" s="61">
        <v>8</v>
      </c>
      <c r="S272" s="61">
        <v>2</v>
      </c>
      <c r="T272" s="61">
        <v>38</v>
      </c>
    </row>
    <row r="273" spans="1:20" ht="12.75" customHeight="1" x14ac:dyDescent="0.2">
      <c r="A273" s="58">
        <v>2269</v>
      </c>
      <c r="B273" s="61">
        <v>334</v>
      </c>
      <c r="C273" s="61">
        <v>157</v>
      </c>
      <c r="D273" s="61">
        <v>177</v>
      </c>
      <c r="E273" s="61">
        <v>2</v>
      </c>
      <c r="F273" s="61">
        <v>57</v>
      </c>
      <c r="G273" s="61">
        <v>51</v>
      </c>
      <c r="H273" s="61">
        <v>103</v>
      </c>
      <c r="I273" s="61">
        <v>8</v>
      </c>
      <c r="J273" s="61">
        <v>47</v>
      </c>
      <c r="K273" s="61">
        <v>66</v>
      </c>
      <c r="L273" s="61">
        <v>104</v>
      </c>
      <c r="M273" s="61">
        <v>4</v>
      </c>
      <c r="N273" s="61">
        <v>24</v>
      </c>
      <c r="O273" s="61">
        <v>236</v>
      </c>
      <c r="P273" s="61">
        <v>1</v>
      </c>
      <c r="Q273" s="61">
        <v>1</v>
      </c>
      <c r="R273" s="61">
        <v>11</v>
      </c>
      <c r="T273" s="61">
        <v>55</v>
      </c>
    </row>
    <row r="274" spans="1:20" ht="12.75" customHeight="1" x14ac:dyDescent="0.2">
      <c r="A274" s="58">
        <v>2272</v>
      </c>
      <c r="B274" s="61">
        <v>2676</v>
      </c>
      <c r="C274" s="61">
        <v>1278</v>
      </c>
      <c r="D274" s="61">
        <v>1398</v>
      </c>
      <c r="E274" s="61">
        <v>29</v>
      </c>
      <c r="F274" s="61">
        <v>118</v>
      </c>
      <c r="G274" s="61">
        <v>40</v>
      </c>
      <c r="H274" s="61">
        <v>315</v>
      </c>
      <c r="I274" s="61">
        <v>66</v>
      </c>
      <c r="J274" s="61">
        <v>282</v>
      </c>
      <c r="K274" s="61">
        <v>1826</v>
      </c>
      <c r="L274" s="61">
        <v>61</v>
      </c>
      <c r="M274" s="61">
        <v>19</v>
      </c>
      <c r="N274" s="61">
        <v>33</v>
      </c>
      <c r="O274" s="61">
        <v>943</v>
      </c>
      <c r="P274" s="61">
        <v>1</v>
      </c>
      <c r="Q274" s="61">
        <v>188</v>
      </c>
      <c r="R274" s="61">
        <v>126</v>
      </c>
      <c r="S274" s="61">
        <v>144</v>
      </c>
      <c r="T274" s="61">
        <v>406</v>
      </c>
    </row>
    <row r="275" spans="1:20" ht="12.75" customHeight="1" x14ac:dyDescent="0.2">
      <c r="A275" s="58">
        <v>2273</v>
      </c>
      <c r="B275" s="61">
        <v>384</v>
      </c>
      <c r="C275" s="61">
        <v>177</v>
      </c>
      <c r="D275" s="61">
        <v>207</v>
      </c>
      <c r="E275" s="61">
        <v>1</v>
      </c>
      <c r="F275" s="61">
        <v>2</v>
      </c>
      <c r="G275" s="61">
        <v>3</v>
      </c>
      <c r="H275" s="61">
        <v>53</v>
      </c>
      <c r="J275" s="61">
        <v>13</v>
      </c>
      <c r="K275" s="61">
        <v>312</v>
      </c>
      <c r="L275" s="61">
        <v>8</v>
      </c>
      <c r="M275" s="61">
        <v>5</v>
      </c>
      <c r="N275" s="61">
        <v>8</v>
      </c>
      <c r="O275" s="61">
        <v>190</v>
      </c>
      <c r="P275" s="61">
        <v>1</v>
      </c>
      <c r="Q275" s="61">
        <v>5</v>
      </c>
      <c r="R275" s="61">
        <v>15</v>
      </c>
      <c r="S275" s="61">
        <v>1</v>
      </c>
      <c r="T275" s="61">
        <v>37</v>
      </c>
    </row>
    <row r="276" spans="1:20" ht="12.75" customHeight="1" x14ac:dyDescent="0.2">
      <c r="A276" s="58">
        <v>2275</v>
      </c>
      <c r="B276" s="61">
        <v>297</v>
      </c>
      <c r="C276" s="61">
        <v>154</v>
      </c>
      <c r="D276" s="61">
        <v>143</v>
      </c>
      <c r="E276" s="61">
        <v>13</v>
      </c>
      <c r="F276" s="61">
        <v>22</v>
      </c>
      <c r="G276" s="61">
        <v>43</v>
      </c>
      <c r="H276" s="61">
        <v>99</v>
      </c>
      <c r="I276" s="61">
        <v>21</v>
      </c>
      <c r="J276" s="61">
        <v>47</v>
      </c>
      <c r="K276" s="61">
        <v>52</v>
      </c>
      <c r="L276" s="61">
        <v>53</v>
      </c>
      <c r="M276" s="61">
        <v>1</v>
      </c>
      <c r="N276" s="61">
        <v>11</v>
      </c>
      <c r="O276" s="61">
        <v>252</v>
      </c>
      <c r="Q276" s="61">
        <v>2</v>
      </c>
      <c r="R276" s="61">
        <v>21</v>
      </c>
      <c r="S276" s="61">
        <v>4</v>
      </c>
      <c r="T276" s="61">
        <v>55</v>
      </c>
    </row>
    <row r="277" spans="1:20" ht="12.75" customHeight="1" x14ac:dyDescent="0.2">
      <c r="A277" s="58">
        <v>2276</v>
      </c>
      <c r="B277" s="61">
        <v>209</v>
      </c>
      <c r="C277" s="61">
        <v>99</v>
      </c>
      <c r="D277" s="61">
        <v>110</v>
      </c>
      <c r="E277" s="61">
        <v>58</v>
      </c>
      <c r="F277" s="61">
        <v>4</v>
      </c>
      <c r="H277" s="61">
        <v>26</v>
      </c>
      <c r="J277" s="61">
        <v>9</v>
      </c>
      <c r="K277" s="61">
        <v>112</v>
      </c>
      <c r="L277" s="61">
        <v>19</v>
      </c>
      <c r="M277" s="61">
        <v>1</v>
      </c>
      <c r="N277" s="61">
        <v>5</v>
      </c>
      <c r="O277" s="61">
        <v>106</v>
      </c>
      <c r="P277" s="61">
        <v>49</v>
      </c>
      <c r="Q277" s="61">
        <v>10</v>
      </c>
      <c r="R277" s="61">
        <v>12</v>
      </c>
      <c r="S277" s="61">
        <v>18</v>
      </c>
      <c r="T277" s="61">
        <v>28</v>
      </c>
    </row>
    <row r="278" spans="1:20" ht="12.75" customHeight="1" x14ac:dyDescent="0.2">
      <c r="A278" s="58">
        <v>2277</v>
      </c>
      <c r="B278" s="61">
        <v>62</v>
      </c>
      <c r="C278" s="61">
        <v>22</v>
      </c>
      <c r="D278" s="61">
        <v>40</v>
      </c>
      <c r="E278" s="61">
        <v>3</v>
      </c>
      <c r="F278" s="61">
        <v>1</v>
      </c>
      <c r="H278" s="61">
        <v>7</v>
      </c>
      <c r="I278" s="61">
        <v>3</v>
      </c>
      <c r="J278" s="61">
        <v>1</v>
      </c>
      <c r="K278" s="61">
        <v>47</v>
      </c>
      <c r="M278" s="61">
        <v>1</v>
      </c>
      <c r="N278" s="61">
        <v>1</v>
      </c>
      <c r="O278" s="61">
        <v>18</v>
      </c>
      <c r="R278" s="61">
        <v>35</v>
      </c>
      <c r="T278" s="61">
        <v>57</v>
      </c>
    </row>
    <row r="279" spans="1:20" ht="12.75" customHeight="1" x14ac:dyDescent="0.2">
      <c r="A279" s="58">
        <v>2278</v>
      </c>
      <c r="B279" s="61">
        <v>14</v>
      </c>
      <c r="C279" s="61">
        <v>6</v>
      </c>
      <c r="D279" s="61">
        <v>8</v>
      </c>
      <c r="H279" s="61">
        <v>1</v>
      </c>
      <c r="K279" s="61">
        <v>13</v>
      </c>
      <c r="O279" s="61">
        <v>14</v>
      </c>
      <c r="T279" s="61">
        <v>3</v>
      </c>
    </row>
    <row r="280" spans="1:20" ht="12.75" customHeight="1" x14ac:dyDescent="0.2">
      <c r="A280" s="58">
        <v>2279</v>
      </c>
      <c r="B280" s="61">
        <v>467</v>
      </c>
      <c r="C280" s="61">
        <v>228</v>
      </c>
      <c r="D280" s="61">
        <v>239</v>
      </c>
      <c r="F280" s="61">
        <v>6</v>
      </c>
      <c r="G280" s="61">
        <v>1</v>
      </c>
      <c r="H280" s="61">
        <v>323</v>
      </c>
      <c r="J280" s="61">
        <v>5</v>
      </c>
      <c r="K280" s="61">
        <v>132</v>
      </c>
      <c r="L280" s="61">
        <v>214</v>
      </c>
      <c r="M280" s="61">
        <v>7</v>
      </c>
      <c r="N280" s="61">
        <v>31</v>
      </c>
      <c r="O280" s="61">
        <v>344</v>
      </c>
      <c r="P280" s="61">
        <v>93</v>
      </c>
      <c r="Q280" s="61">
        <v>8</v>
      </c>
      <c r="R280" s="61">
        <v>17</v>
      </c>
      <c r="S280" s="61">
        <v>4</v>
      </c>
      <c r="T280" s="61">
        <v>37</v>
      </c>
    </row>
    <row r="281" spans="1:20" ht="12.75" customHeight="1" x14ac:dyDescent="0.2">
      <c r="A281" s="58">
        <v>2281</v>
      </c>
      <c r="B281" s="61">
        <v>427</v>
      </c>
      <c r="C281" s="61">
        <v>211</v>
      </c>
      <c r="D281" s="61">
        <v>216</v>
      </c>
      <c r="E281" s="61">
        <v>4</v>
      </c>
      <c r="F281" s="61">
        <v>3</v>
      </c>
      <c r="G281" s="61">
        <v>1</v>
      </c>
      <c r="H281" s="61">
        <v>43</v>
      </c>
      <c r="J281" s="61">
        <v>23</v>
      </c>
      <c r="K281" s="61">
        <v>353</v>
      </c>
      <c r="L281" s="61">
        <v>14</v>
      </c>
      <c r="N281" s="61">
        <v>6</v>
      </c>
      <c r="O281" s="61">
        <v>222</v>
      </c>
      <c r="Q281" s="61">
        <v>7</v>
      </c>
      <c r="R281" s="61">
        <v>19</v>
      </c>
      <c r="S281" s="61">
        <v>51</v>
      </c>
      <c r="T281" s="61">
        <v>85</v>
      </c>
    </row>
    <row r="282" spans="1:20" ht="12.75" customHeight="1" x14ac:dyDescent="0.2">
      <c r="A282" s="58">
        <v>2283</v>
      </c>
      <c r="B282" s="61">
        <v>113</v>
      </c>
      <c r="C282" s="61">
        <v>57</v>
      </c>
      <c r="D282" s="61">
        <v>56</v>
      </c>
      <c r="E282" s="61">
        <v>20</v>
      </c>
      <c r="F282" s="61">
        <v>1</v>
      </c>
      <c r="H282" s="61">
        <v>13</v>
      </c>
      <c r="J282" s="61">
        <v>7</v>
      </c>
      <c r="K282" s="61">
        <v>72</v>
      </c>
      <c r="L282" s="61">
        <v>28</v>
      </c>
      <c r="N282" s="61">
        <v>11</v>
      </c>
      <c r="O282" s="61">
        <v>81</v>
      </c>
      <c r="R282" s="61">
        <v>5</v>
      </c>
      <c r="S282" s="61">
        <v>6</v>
      </c>
      <c r="T282" s="61">
        <v>26</v>
      </c>
    </row>
    <row r="283" spans="1:20" ht="12.75" customHeight="1" x14ac:dyDescent="0.2">
      <c r="A283" s="58">
        <v>2285</v>
      </c>
      <c r="B283" s="61">
        <v>1943</v>
      </c>
      <c r="C283" s="61">
        <v>967</v>
      </c>
      <c r="D283" s="61">
        <v>975</v>
      </c>
      <c r="E283" s="61">
        <v>3</v>
      </c>
      <c r="F283" s="61">
        <v>203</v>
      </c>
      <c r="G283" s="61">
        <v>73</v>
      </c>
      <c r="H283" s="61">
        <v>144</v>
      </c>
      <c r="I283" s="61">
        <v>2</v>
      </c>
      <c r="J283" s="61">
        <v>162</v>
      </c>
      <c r="K283" s="61">
        <v>1356</v>
      </c>
      <c r="L283" s="61">
        <v>55</v>
      </c>
      <c r="M283" s="61">
        <v>7</v>
      </c>
      <c r="N283" s="61">
        <v>25</v>
      </c>
      <c r="O283" s="61">
        <v>214</v>
      </c>
      <c r="P283" s="61">
        <v>7</v>
      </c>
      <c r="Q283" s="61">
        <v>3</v>
      </c>
      <c r="R283" s="61">
        <v>52</v>
      </c>
      <c r="S283" s="61">
        <v>226</v>
      </c>
      <c r="T283" s="61">
        <v>174</v>
      </c>
    </row>
    <row r="284" spans="1:20" ht="12.75" customHeight="1" x14ac:dyDescent="0.2">
      <c r="A284" s="58">
        <v>2287</v>
      </c>
      <c r="B284" s="61">
        <v>519</v>
      </c>
      <c r="C284" s="61">
        <v>270</v>
      </c>
      <c r="D284" s="61">
        <v>249</v>
      </c>
      <c r="E284" s="61">
        <v>4</v>
      </c>
      <c r="F284" s="61">
        <v>14</v>
      </c>
      <c r="G284" s="61">
        <v>4</v>
      </c>
      <c r="H284" s="61">
        <v>69</v>
      </c>
      <c r="I284" s="61">
        <v>1</v>
      </c>
      <c r="J284" s="61">
        <v>31</v>
      </c>
      <c r="K284" s="61">
        <v>396</v>
      </c>
      <c r="L284" s="61">
        <v>37</v>
      </c>
      <c r="M284" s="61">
        <v>4</v>
      </c>
      <c r="N284" s="61">
        <v>6</v>
      </c>
      <c r="O284" s="61">
        <v>100</v>
      </c>
      <c r="Q284" s="61">
        <v>8</v>
      </c>
      <c r="R284" s="61">
        <v>7</v>
      </c>
      <c r="S284" s="61">
        <v>32</v>
      </c>
      <c r="T284" s="61">
        <v>69</v>
      </c>
    </row>
    <row r="285" spans="1:20" ht="12.75" customHeight="1" x14ac:dyDescent="0.2">
      <c r="A285" s="58">
        <v>2288</v>
      </c>
      <c r="B285" s="61">
        <v>534</v>
      </c>
      <c r="C285" s="61">
        <v>242</v>
      </c>
      <c r="D285" s="61">
        <v>292</v>
      </c>
      <c r="E285" s="61">
        <v>6</v>
      </c>
      <c r="F285" s="61">
        <v>51</v>
      </c>
      <c r="G285" s="61">
        <v>9</v>
      </c>
      <c r="H285" s="61">
        <v>47</v>
      </c>
      <c r="J285" s="61">
        <v>40</v>
      </c>
      <c r="K285" s="61">
        <v>381</v>
      </c>
      <c r="L285" s="61">
        <v>29</v>
      </c>
      <c r="M285" s="61">
        <v>1</v>
      </c>
      <c r="N285" s="61">
        <v>3</v>
      </c>
      <c r="O285" s="61">
        <v>90</v>
      </c>
      <c r="Q285" s="61">
        <v>3</v>
      </c>
      <c r="R285" s="61">
        <v>12</v>
      </c>
      <c r="S285" s="61">
        <v>37</v>
      </c>
      <c r="T285" s="61">
        <v>101</v>
      </c>
    </row>
    <row r="286" spans="1:20" ht="12.75" customHeight="1" x14ac:dyDescent="0.2">
      <c r="A286" s="58">
        <v>2289</v>
      </c>
      <c r="B286" s="61">
        <v>605</v>
      </c>
      <c r="C286" s="61">
        <v>279</v>
      </c>
      <c r="D286" s="61">
        <v>326</v>
      </c>
      <c r="E286" s="61">
        <v>3</v>
      </c>
      <c r="F286" s="61">
        <v>267</v>
      </c>
      <c r="G286" s="61">
        <v>21</v>
      </c>
      <c r="H286" s="61">
        <v>75</v>
      </c>
      <c r="J286" s="61">
        <v>42</v>
      </c>
      <c r="K286" s="61">
        <v>197</v>
      </c>
      <c r="L286" s="61">
        <v>149</v>
      </c>
      <c r="N286" s="61">
        <v>7</v>
      </c>
      <c r="O286" s="61">
        <v>120</v>
      </c>
      <c r="P286" s="61">
        <v>1</v>
      </c>
      <c r="Q286" s="61">
        <v>1</v>
      </c>
      <c r="R286" s="61">
        <v>36</v>
      </c>
      <c r="S286" s="61">
        <v>6</v>
      </c>
      <c r="T286" s="61">
        <v>63</v>
      </c>
    </row>
    <row r="287" spans="1:20" ht="12.75" customHeight="1" x14ac:dyDescent="0.2">
      <c r="A287" s="58">
        <v>2290</v>
      </c>
      <c r="B287" s="61">
        <v>404</v>
      </c>
      <c r="C287" s="61">
        <v>198</v>
      </c>
      <c r="D287" s="61">
        <v>206</v>
      </c>
      <c r="E287" s="61">
        <v>1</v>
      </c>
      <c r="F287" s="61">
        <v>1</v>
      </c>
      <c r="H287" s="61">
        <v>94</v>
      </c>
      <c r="J287" s="61">
        <v>29</v>
      </c>
      <c r="K287" s="61">
        <v>279</v>
      </c>
      <c r="L287" s="61">
        <v>49</v>
      </c>
      <c r="M287" s="61">
        <v>8</v>
      </c>
      <c r="N287" s="61">
        <v>21</v>
      </c>
      <c r="O287" s="61">
        <v>371</v>
      </c>
      <c r="P287" s="61">
        <v>45</v>
      </c>
      <c r="Q287" s="61">
        <v>4</v>
      </c>
      <c r="R287" s="61">
        <v>20</v>
      </c>
      <c r="T287" s="61">
        <v>73</v>
      </c>
    </row>
    <row r="288" spans="1:20" ht="12.75" customHeight="1" x14ac:dyDescent="0.2">
      <c r="A288" s="58">
        <v>2291</v>
      </c>
      <c r="B288" s="61">
        <v>431</v>
      </c>
      <c r="C288" s="61">
        <v>210</v>
      </c>
      <c r="D288" s="61">
        <v>221</v>
      </c>
      <c r="E288" s="61">
        <v>1</v>
      </c>
      <c r="F288" s="61">
        <v>3</v>
      </c>
      <c r="G288" s="61">
        <v>5</v>
      </c>
      <c r="H288" s="61">
        <v>154</v>
      </c>
      <c r="I288" s="61">
        <v>2</v>
      </c>
      <c r="J288" s="61">
        <v>19</v>
      </c>
      <c r="K288" s="61">
        <v>247</v>
      </c>
      <c r="L288" s="61">
        <v>41</v>
      </c>
      <c r="M288" s="61">
        <v>6</v>
      </c>
      <c r="N288" s="61">
        <v>21</v>
      </c>
      <c r="O288" s="61">
        <v>347</v>
      </c>
      <c r="P288" s="61">
        <v>8</v>
      </c>
      <c r="Q288" s="61">
        <v>3</v>
      </c>
      <c r="R288" s="61">
        <v>8</v>
      </c>
      <c r="S288" s="61">
        <v>12</v>
      </c>
      <c r="T288" s="61">
        <v>78</v>
      </c>
    </row>
    <row r="289" spans="1:20" ht="12.75" customHeight="1" x14ac:dyDescent="0.2">
      <c r="A289" s="58">
        <v>2292</v>
      </c>
      <c r="B289" s="61">
        <v>71</v>
      </c>
      <c r="C289" s="61">
        <v>33</v>
      </c>
      <c r="D289" s="61">
        <v>38</v>
      </c>
      <c r="E289" s="61">
        <v>1</v>
      </c>
      <c r="G289" s="61">
        <v>5</v>
      </c>
      <c r="H289" s="61">
        <v>17</v>
      </c>
      <c r="J289" s="61">
        <v>4</v>
      </c>
      <c r="K289" s="61">
        <v>44</v>
      </c>
      <c r="L289" s="61">
        <v>10</v>
      </c>
      <c r="M289" s="61">
        <v>4</v>
      </c>
      <c r="O289" s="61">
        <v>50</v>
      </c>
      <c r="R289" s="61">
        <v>4</v>
      </c>
      <c r="T289" s="61">
        <v>9</v>
      </c>
    </row>
    <row r="290" spans="1:20" ht="12.75" customHeight="1" x14ac:dyDescent="0.2">
      <c r="A290" s="58">
        <v>2294</v>
      </c>
      <c r="B290" s="61">
        <v>575</v>
      </c>
      <c r="C290" s="61">
        <v>286</v>
      </c>
      <c r="D290" s="61">
        <v>289</v>
      </c>
      <c r="F290" s="61">
        <v>6</v>
      </c>
      <c r="G290" s="61">
        <v>4</v>
      </c>
      <c r="H290" s="61">
        <v>57</v>
      </c>
      <c r="I290" s="61">
        <v>2</v>
      </c>
      <c r="J290" s="61">
        <v>73</v>
      </c>
      <c r="K290" s="61">
        <v>433</v>
      </c>
      <c r="L290" s="61">
        <v>7</v>
      </c>
      <c r="N290" s="61">
        <v>9</v>
      </c>
      <c r="O290" s="61">
        <v>111</v>
      </c>
      <c r="Q290" s="61">
        <v>24</v>
      </c>
      <c r="R290" s="61">
        <v>13</v>
      </c>
      <c r="S290" s="61">
        <v>34</v>
      </c>
      <c r="T290" s="61">
        <v>67</v>
      </c>
    </row>
    <row r="291" spans="1:20" ht="12.75" customHeight="1" x14ac:dyDescent="0.2">
      <c r="A291" s="58">
        <v>2295</v>
      </c>
      <c r="B291" s="61">
        <v>1982</v>
      </c>
      <c r="C291" s="61">
        <v>1005</v>
      </c>
      <c r="D291" s="61">
        <v>977</v>
      </c>
      <c r="E291" s="61">
        <v>9</v>
      </c>
      <c r="F291" s="61">
        <v>54</v>
      </c>
      <c r="G291" s="61">
        <v>21</v>
      </c>
      <c r="H291" s="61">
        <v>1032</v>
      </c>
      <c r="I291" s="61">
        <v>24</v>
      </c>
      <c r="J291" s="61">
        <v>47</v>
      </c>
      <c r="K291" s="61">
        <v>795</v>
      </c>
      <c r="L291" s="61">
        <v>304</v>
      </c>
      <c r="M291" s="61">
        <v>6</v>
      </c>
      <c r="N291" s="61">
        <v>54</v>
      </c>
      <c r="O291" s="61">
        <v>1217</v>
      </c>
      <c r="P291" s="61">
        <v>358</v>
      </c>
      <c r="Q291" s="61">
        <v>12</v>
      </c>
      <c r="R291" s="61">
        <v>171</v>
      </c>
      <c r="S291" s="61">
        <v>104</v>
      </c>
      <c r="T291" s="61">
        <v>231</v>
      </c>
    </row>
    <row r="292" spans="1:20" ht="12.75" customHeight="1" x14ac:dyDescent="0.2">
      <c r="A292" s="58">
        <v>2296</v>
      </c>
      <c r="B292" s="61">
        <v>362</v>
      </c>
      <c r="C292" s="61">
        <v>179</v>
      </c>
      <c r="D292" s="61">
        <v>183</v>
      </c>
      <c r="F292" s="61">
        <v>4</v>
      </c>
      <c r="G292" s="61">
        <v>3</v>
      </c>
      <c r="H292" s="61">
        <v>26</v>
      </c>
      <c r="J292" s="61">
        <v>46</v>
      </c>
      <c r="K292" s="61">
        <v>278</v>
      </c>
      <c r="L292" s="61">
        <v>4</v>
      </c>
      <c r="M292" s="61">
        <v>1</v>
      </c>
      <c r="N292" s="61">
        <v>4</v>
      </c>
      <c r="O292" s="61">
        <v>70</v>
      </c>
      <c r="Q292" s="61">
        <v>6</v>
      </c>
      <c r="R292" s="61">
        <v>4</v>
      </c>
      <c r="S292" s="61">
        <v>56</v>
      </c>
      <c r="T292" s="61">
        <v>60</v>
      </c>
    </row>
    <row r="293" spans="1:20" ht="12.75" customHeight="1" x14ac:dyDescent="0.2">
      <c r="A293" s="58">
        <v>2297</v>
      </c>
      <c r="B293" s="61">
        <v>199</v>
      </c>
      <c r="C293" s="61">
        <v>102</v>
      </c>
      <c r="D293" s="61">
        <v>97</v>
      </c>
      <c r="E293" s="61">
        <v>22</v>
      </c>
      <c r="G293" s="61">
        <v>2</v>
      </c>
      <c r="H293" s="61">
        <v>12</v>
      </c>
      <c r="J293" s="61">
        <v>20</v>
      </c>
      <c r="K293" s="61">
        <v>143</v>
      </c>
      <c r="L293" s="61">
        <v>3</v>
      </c>
      <c r="M293" s="61">
        <v>5</v>
      </c>
      <c r="N293" s="61">
        <v>14</v>
      </c>
      <c r="O293" s="61">
        <v>166</v>
      </c>
      <c r="P293" s="61">
        <v>2</v>
      </c>
      <c r="Q293" s="61">
        <v>2</v>
      </c>
      <c r="R293" s="61">
        <v>18</v>
      </c>
      <c r="S293" s="61">
        <v>3</v>
      </c>
      <c r="T293" s="61">
        <v>32</v>
      </c>
    </row>
    <row r="294" spans="1:20" ht="12.75" customHeight="1" x14ac:dyDescent="0.2">
      <c r="A294" s="58">
        <v>2299</v>
      </c>
      <c r="B294" s="61">
        <v>800</v>
      </c>
      <c r="C294" s="61">
        <v>393</v>
      </c>
      <c r="D294" s="61">
        <v>407</v>
      </c>
      <c r="E294" s="61">
        <v>25</v>
      </c>
      <c r="F294" s="61">
        <v>10</v>
      </c>
      <c r="G294" s="61">
        <v>15</v>
      </c>
      <c r="H294" s="61">
        <v>63</v>
      </c>
      <c r="I294" s="61">
        <v>1</v>
      </c>
      <c r="J294" s="61">
        <v>23</v>
      </c>
      <c r="K294" s="61">
        <v>663</v>
      </c>
      <c r="L294" s="61">
        <v>7</v>
      </c>
      <c r="M294" s="61">
        <v>7</v>
      </c>
      <c r="N294" s="61">
        <v>46</v>
      </c>
      <c r="O294" s="61">
        <v>373</v>
      </c>
      <c r="Q294" s="61">
        <v>4</v>
      </c>
      <c r="R294" s="61">
        <v>60</v>
      </c>
      <c r="S294" s="61">
        <v>48</v>
      </c>
      <c r="T294" s="61">
        <v>97</v>
      </c>
    </row>
    <row r="295" spans="1:20" ht="12.75" customHeight="1" x14ac:dyDescent="0.2">
      <c r="A295" s="58">
        <v>2301</v>
      </c>
      <c r="B295" s="61">
        <v>394</v>
      </c>
      <c r="C295" s="61">
        <v>193</v>
      </c>
      <c r="D295" s="61">
        <v>201</v>
      </c>
      <c r="F295" s="61">
        <v>1</v>
      </c>
      <c r="G295" s="61">
        <v>2</v>
      </c>
      <c r="H295" s="61">
        <v>284</v>
      </c>
      <c r="J295" s="61">
        <v>6</v>
      </c>
      <c r="K295" s="61">
        <v>101</v>
      </c>
      <c r="L295" s="61">
        <v>202</v>
      </c>
      <c r="M295" s="61">
        <v>6</v>
      </c>
      <c r="N295" s="61">
        <v>29</v>
      </c>
      <c r="O295" s="61">
        <v>343</v>
      </c>
      <c r="P295" s="61">
        <v>81</v>
      </c>
      <c r="Q295" s="61">
        <v>4</v>
      </c>
      <c r="R295" s="61">
        <v>23</v>
      </c>
      <c r="S295" s="61">
        <v>6</v>
      </c>
      <c r="T295" s="61">
        <v>66</v>
      </c>
    </row>
    <row r="296" spans="1:20" ht="12.75" customHeight="1" x14ac:dyDescent="0.2">
      <c r="A296" s="58">
        <v>2302</v>
      </c>
      <c r="B296" s="61">
        <v>113</v>
      </c>
      <c r="C296" s="61">
        <v>58</v>
      </c>
      <c r="D296" s="61">
        <v>55</v>
      </c>
      <c r="E296" s="61">
        <v>3</v>
      </c>
      <c r="F296" s="61">
        <v>2</v>
      </c>
      <c r="G296" s="61">
        <v>2</v>
      </c>
      <c r="H296" s="61">
        <v>18</v>
      </c>
      <c r="J296" s="61">
        <v>1</v>
      </c>
      <c r="K296" s="61">
        <v>87</v>
      </c>
      <c r="M296" s="61">
        <v>1</v>
      </c>
      <c r="N296" s="61">
        <v>2</v>
      </c>
      <c r="O296" s="61">
        <v>61</v>
      </c>
      <c r="R296" s="61">
        <v>7</v>
      </c>
      <c r="S296" s="61">
        <v>5</v>
      </c>
      <c r="T296" s="61">
        <v>12</v>
      </c>
    </row>
    <row r="297" spans="1:20" ht="12.75" customHeight="1" x14ac:dyDescent="0.2">
      <c r="A297" s="58">
        <v>2305</v>
      </c>
      <c r="B297" s="61">
        <v>490</v>
      </c>
      <c r="C297" s="61">
        <v>249</v>
      </c>
      <c r="D297" s="61">
        <v>241</v>
      </c>
      <c r="E297" s="61">
        <v>21</v>
      </c>
      <c r="F297" s="61">
        <v>9</v>
      </c>
      <c r="G297" s="61">
        <v>5</v>
      </c>
      <c r="H297" s="61">
        <v>155</v>
      </c>
      <c r="J297" s="61">
        <v>38</v>
      </c>
      <c r="K297" s="61">
        <v>262</v>
      </c>
      <c r="L297" s="61">
        <v>55</v>
      </c>
      <c r="M297" s="61">
        <v>6</v>
      </c>
      <c r="N297" s="61">
        <v>21</v>
      </c>
      <c r="O297" s="61">
        <v>356</v>
      </c>
      <c r="P297" s="61">
        <v>13</v>
      </c>
      <c r="Q297" s="61">
        <v>6</v>
      </c>
      <c r="R297" s="61">
        <v>26</v>
      </c>
      <c r="S297" s="61">
        <v>22</v>
      </c>
      <c r="T297" s="61">
        <v>73</v>
      </c>
    </row>
    <row r="298" spans="1:20" ht="12.75" customHeight="1" x14ac:dyDescent="0.2">
      <c r="A298" s="58">
        <v>2306</v>
      </c>
      <c r="B298" s="61">
        <v>1776</v>
      </c>
      <c r="C298" s="61">
        <v>893</v>
      </c>
      <c r="D298" s="61">
        <v>883</v>
      </c>
      <c r="E298" s="61">
        <v>12</v>
      </c>
      <c r="F298" s="61">
        <v>288</v>
      </c>
      <c r="G298" s="61">
        <v>406</v>
      </c>
      <c r="H298" s="61">
        <v>136</v>
      </c>
      <c r="I298" s="61">
        <v>6</v>
      </c>
      <c r="J298" s="61">
        <v>159</v>
      </c>
      <c r="K298" s="61">
        <v>769</v>
      </c>
      <c r="L298" s="61">
        <v>106</v>
      </c>
      <c r="M298" s="61">
        <v>9</v>
      </c>
      <c r="N298" s="61">
        <v>67</v>
      </c>
      <c r="O298" s="61">
        <v>558</v>
      </c>
      <c r="P298" s="61">
        <v>6</v>
      </c>
      <c r="Q298" s="61">
        <v>3</v>
      </c>
      <c r="R298" s="61">
        <v>70</v>
      </c>
      <c r="S298" s="61">
        <v>132</v>
      </c>
      <c r="T298" s="61">
        <v>149</v>
      </c>
    </row>
    <row r="299" spans="1:20" ht="12.75" customHeight="1" x14ac:dyDescent="0.2">
      <c r="A299" s="58">
        <v>2307</v>
      </c>
      <c r="B299" s="61">
        <v>306</v>
      </c>
      <c r="C299" s="61">
        <v>135</v>
      </c>
      <c r="D299" s="61">
        <v>171</v>
      </c>
      <c r="F299" s="61">
        <v>29</v>
      </c>
      <c r="G299" s="61">
        <v>170</v>
      </c>
      <c r="H299" s="61">
        <v>50</v>
      </c>
      <c r="I299" s="61">
        <v>3</v>
      </c>
      <c r="J299" s="61">
        <v>30</v>
      </c>
      <c r="K299" s="61">
        <v>24</v>
      </c>
      <c r="L299" s="61">
        <v>114</v>
      </c>
      <c r="M299" s="61">
        <v>8</v>
      </c>
      <c r="N299" s="61">
        <v>47</v>
      </c>
      <c r="O299" s="61">
        <v>257</v>
      </c>
      <c r="P299" s="61">
        <v>1</v>
      </c>
      <c r="Q299" s="61">
        <v>1</v>
      </c>
      <c r="R299" s="61">
        <v>14</v>
      </c>
      <c r="S299" s="61">
        <v>1</v>
      </c>
      <c r="T299" s="61">
        <v>68</v>
      </c>
    </row>
    <row r="300" spans="1:20" ht="12.75" customHeight="1" x14ac:dyDescent="0.2">
      <c r="A300" s="58">
        <v>2308</v>
      </c>
      <c r="B300" s="61">
        <v>608</v>
      </c>
      <c r="C300" s="61">
        <v>311</v>
      </c>
      <c r="D300" s="61">
        <v>297</v>
      </c>
      <c r="E300" s="61">
        <v>1</v>
      </c>
      <c r="F300" s="61">
        <v>69</v>
      </c>
      <c r="G300" s="61">
        <v>14</v>
      </c>
      <c r="H300" s="61">
        <v>52</v>
      </c>
      <c r="J300" s="61">
        <v>49</v>
      </c>
      <c r="K300" s="61">
        <v>423</v>
      </c>
      <c r="L300" s="61">
        <v>24</v>
      </c>
      <c r="N300" s="61">
        <v>1</v>
      </c>
      <c r="O300" s="61">
        <v>65</v>
      </c>
      <c r="Q300" s="61">
        <v>2</v>
      </c>
      <c r="R300" s="61">
        <v>11</v>
      </c>
      <c r="S300" s="61">
        <v>52</v>
      </c>
      <c r="T300" s="61">
        <v>67</v>
      </c>
    </row>
    <row r="301" spans="1:20" ht="12.75" customHeight="1" x14ac:dyDescent="0.2">
      <c r="A301" s="58">
        <v>2310</v>
      </c>
      <c r="B301" s="61">
        <v>204</v>
      </c>
      <c r="C301" s="61">
        <v>99</v>
      </c>
      <c r="D301" s="61">
        <v>105</v>
      </c>
      <c r="E301" s="61">
        <v>45</v>
      </c>
      <c r="F301" s="61">
        <v>1</v>
      </c>
      <c r="H301" s="61">
        <v>34</v>
      </c>
      <c r="J301" s="61">
        <v>35</v>
      </c>
      <c r="K301" s="61">
        <v>89</v>
      </c>
      <c r="L301" s="61">
        <v>5</v>
      </c>
      <c r="M301" s="61">
        <v>7</v>
      </c>
      <c r="N301" s="61">
        <v>12</v>
      </c>
      <c r="O301" s="61">
        <v>168</v>
      </c>
      <c r="P301" s="61">
        <v>24</v>
      </c>
      <c r="Q301" s="61">
        <v>5</v>
      </c>
      <c r="R301" s="61">
        <v>18</v>
      </c>
      <c r="S301" s="61">
        <v>3</v>
      </c>
      <c r="T301" s="61">
        <v>35</v>
      </c>
    </row>
    <row r="302" spans="1:20" ht="12.75" customHeight="1" x14ac:dyDescent="0.2">
      <c r="A302" s="58">
        <v>2311</v>
      </c>
      <c r="B302" s="61">
        <v>381</v>
      </c>
      <c r="C302" s="61">
        <v>184</v>
      </c>
      <c r="D302" s="61">
        <v>197</v>
      </c>
      <c r="E302" s="61">
        <v>4</v>
      </c>
      <c r="F302" s="61">
        <v>14</v>
      </c>
      <c r="G302" s="61">
        <v>27</v>
      </c>
      <c r="H302" s="61">
        <v>96</v>
      </c>
      <c r="I302" s="61">
        <v>5</v>
      </c>
      <c r="J302" s="61">
        <v>51</v>
      </c>
      <c r="K302" s="61">
        <v>184</v>
      </c>
      <c r="L302" s="61">
        <v>37</v>
      </c>
      <c r="M302" s="61">
        <v>9</v>
      </c>
      <c r="N302" s="61">
        <v>18</v>
      </c>
      <c r="O302" s="61">
        <v>234</v>
      </c>
      <c r="P302" s="61">
        <v>1</v>
      </c>
      <c r="Q302" s="61">
        <v>9</v>
      </c>
      <c r="R302" s="61">
        <v>30</v>
      </c>
      <c r="S302" s="61">
        <v>26</v>
      </c>
      <c r="T302" s="61">
        <v>91</v>
      </c>
    </row>
    <row r="303" spans="1:20" ht="12.75" customHeight="1" x14ac:dyDescent="0.2">
      <c r="A303" s="58">
        <v>2312</v>
      </c>
      <c r="B303" s="61">
        <v>529</v>
      </c>
      <c r="C303" s="61">
        <v>260</v>
      </c>
      <c r="D303" s="61">
        <v>269</v>
      </c>
      <c r="E303" s="61">
        <v>2</v>
      </c>
      <c r="F303" s="61">
        <v>2</v>
      </c>
      <c r="G303" s="61">
        <v>6</v>
      </c>
      <c r="H303" s="61">
        <v>57</v>
      </c>
      <c r="J303" s="61">
        <v>58</v>
      </c>
      <c r="K303" s="61">
        <v>404</v>
      </c>
      <c r="L303" s="61">
        <v>9</v>
      </c>
      <c r="M303" s="61">
        <v>6</v>
      </c>
      <c r="N303" s="61">
        <v>8</v>
      </c>
      <c r="O303" s="61">
        <v>287</v>
      </c>
      <c r="Q303" s="61">
        <v>12</v>
      </c>
      <c r="R303" s="61">
        <v>9</v>
      </c>
      <c r="S303" s="61">
        <v>48</v>
      </c>
      <c r="T303" s="61">
        <v>96</v>
      </c>
    </row>
    <row r="304" spans="1:20" ht="12.75" customHeight="1" x14ac:dyDescent="0.2">
      <c r="A304" s="58">
        <v>2314</v>
      </c>
      <c r="B304" s="61">
        <v>869</v>
      </c>
      <c r="C304" s="61">
        <v>445</v>
      </c>
      <c r="D304" s="61">
        <v>424</v>
      </c>
      <c r="E304" s="61">
        <v>7</v>
      </c>
      <c r="F304" s="61">
        <v>1</v>
      </c>
      <c r="G304" s="61">
        <v>4</v>
      </c>
      <c r="H304" s="61">
        <v>808</v>
      </c>
      <c r="J304" s="61">
        <v>5</v>
      </c>
      <c r="K304" s="61">
        <v>44</v>
      </c>
      <c r="L304" s="61">
        <v>365</v>
      </c>
      <c r="M304" s="61">
        <v>10</v>
      </c>
      <c r="N304" s="61">
        <v>26</v>
      </c>
      <c r="O304" s="61">
        <v>817</v>
      </c>
      <c r="P304" s="61">
        <v>193</v>
      </c>
      <c r="Q304" s="61">
        <v>2</v>
      </c>
      <c r="R304" s="61">
        <v>43</v>
      </c>
      <c r="S304" s="61">
        <v>27</v>
      </c>
      <c r="T304" s="61">
        <v>102</v>
      </c>
    </row>
    <row r="305" spans="1:20" ht="12.75" customHeight="1" x14ac:dyDescent="0.2">
      <c r="A305" s="58">
        <v>2315</v>
      </c>
      <c r="B305" s="61">
        <v>514</v>
      </c>
      <c r="C305" s="61">
        <v>256</v>
      </c>
      <c r="D305" s="61">
        <v>258</v>
      </c>
      <c r="F305" s="61">
        <v>3</v>
      </c>
      <c r="G305" s="61">
        <v>2</v>
      </c>
      <c r="H305" s="61">
        <v>207</v>
      </c>
      <c r="J305" s="61">
        <v>16</v>
      </c>
      <c r="K305" s="61">
        <v>286</v>
      </c>
      <c r="L305" s="61">
        <v>36</v>
      </c>
      <c r="M305" s="61">
        <v>5</v>
      </c>
      <c r="N305" s="61">
        <v>11</v>
      </c>
      <c r="O305" s="61">
        <v>240</v>
      </c>
      <c r="P305" s="61">
        <v>26</v>
      </c>
      <c r="Q305" s="61">
        <v>1</v>
      </c>
      <c r="R305" s="61">
        <v>15</v>
      </c>
      <c r="S305" s="61">
        <v>31</v>
      </c>
      <c r="T305" s="61">
        <v>61</v>
      </c>
    </row>
    <row r="306" spans="1:20" ht="12.75" customHeight="1" x14ac:dyDescent="0.2">
      <c r="A306" s="58">
        <v>2317</v>
      </c>
      <c r="B306" s="61">
        <v>316</v>
      </c>
      <c r="C306" s="61">
        <v>141</v>
      </c>
      <c r="D306" s="61">
        <v>175</v>
      </c>
      <c r="F306" s="61">
        <v>3</v>
      </c>
      <c r="G306" s="61">
        <v>1</v>
      </c>
      <c r="H306" s="61">
        <v>162</v>
      </c>
      <c r="J306" s="61">
        <v>3</v>
      </c>
      <c r="K306" s="61">
        <v>147</v>
      </c>
      <c r="L306" s="61">
        <v>74</v>
      </c>
      <c r="N306" s="61">
        <v>12</v>
      </c>
      <c r="O306" s="61">
        <v>202</v>
      </c>
      <c r="P306" s="61">
        <v>22</v>
      </c>
      <c r="Q306" s="61">
        <v>1</v>
      </c>
      <c r="R306" s="61">
        <v>8</v>
      </c>
      <c r="S306" s="61">
        <v>17</v>
      </c>
      <c r="T306" s="61">
        <v>34</v>
      </c>
    </row>
    <row r="307" spans="1:20" ht="12.75" customHeight="1" x14ac:dyDescent="0.2">
      <c r="A307" s="58">
        <v>2318</v>
      </c>
      <c r="B307" s="61">
        <v>368</v>
      </c>
      <c r="C307" s="61">
        <v>160</v>
      </c>
      <c r="D307" s="61">
        <v>208</v>
      </c>
      <c r="E307" s="61">
        <v>2</v>
      </c>
      <c r="F307" s="61">
        <v>8</v>
      </c>
      <c r="G307" s="61">
        <v>10</v>
      </c>
      <c r="H307" s="61">
        <v>78</v>
      </c>
      <c r="I307" s="61">
        <v>6</v>
      </c>
      <c r="J307" s="61">
        <v>43</v>
      </c>
      <c r="K307" s="61">
        <v>221</v>
      </c>
      <c r="L307" s="61">
        <v>47</v>
      </c>
      <c r="M307" s="61">
        <v>6</v>
      </c>
      <c r="N307" s="61">
        <v>19</v>
      </c>
      <c r="O307" s="61">
        <v>222</v>
      </c>
      <c r="P307" s="61">
        <v>2</v>
      </c>
      <c r="Q307" s="61">
        <v>3</v>
      </c>
      <c r="R307" s="61">
        <v>22</v>
      </c>
      <c r="S307" s="61">
        <v>11</v>
      </c>
      <c r="T307" s="61">
        <v>77</v>
      </c>
    </row>
    <row r="308" spans="1:20" ht="12.75" customHeight="1" x14ac:dyDescent="0.2">
      <c r="A308" s="58">
        <v>2319</v>
      </c>
      <c r="B308" s="61">
        <v>297</v>
      </c>
      <c r="C308" s="61">
        <v>154</v>
      </c>
      <c r="D308" s="61">
        <v>143</v>
      </c>
      <c r="E308" s="61">
        <v>3</v>
      </c>
      <c r="F308" s="61">
        <v>5</v>
      </c>
      <c r="H308" s="61">
        <v>75</v>
      </c>
      <c r="I308" s="61">
        <v>2</v>
      </c>
      <c r="J308" s="61">
        <v>24</v>
      </c>
      <c r="K308" s="61">
        <v>188</v>
      </c>
      <c r="L308" s="61">
        <v>41</v>
      </c>
      <c r="M308" s="61">
        <v>8</v>
      </c>
      <c r="N308" s="61">
        <v>23</v>
      </c>
      <c r="O308" s="61">
        <v>249</v>
      </c>
      <c r="P308" s="61">
        <v>6</v>
      </c>
      <c r="Q308" s="61">
        <v>6</v>
      </c>
      <c r="R308" s="61">
        <v>28</v>
      </c>
      <c r="S308" s="61">
        <v>5</v>
      </c>
      <c r="T308" s="61">
        <v>85</v>
      </c>
    </row>
    <row r="309" spans="1:20" ht="12.75" customHeight="1" x14ac:dyDescent="0.2">
      <c r="A309" s="58">
        <v>2321</v>
      </c>
      <c r="B309" s="61">
        <v>306</v>
      </c>
      <c r="C309" s="61">
        <v>144</v>
      </c>
      <c r="D309" s="61">
        <v>162</v>
      </c>
      <c r="F309" s="61">
        <v>78</v>
      </c>
      <c r="G309" s="61">
        <v>131</v>
      </c>
      <c r="H309" s="61">
        <v>57</v>
      </c>
      <c r="I309" s="61">
        <v>2</v>
      </c>
      <c r="J309" s="61">
        <v>30</v>
      </c>
      <c r="K309" s="61">
        <v>8</v>
      </c>
      <c r="L309" s="61">
        <v>99</v>
      </c>
      <c r="M309" s="61">
        <v>3</v>
      </c>
      <c r="N309" s="61">
        <v>38</v>
      </c>
      <c r="O309" s="61">
        <v>214</v>
      </c>
      <c r="R309" s="61">
        <v>27</v>
      </c>
      <c r="S309" s="61">
        <v>1</v>
      </c>
      <c r="T309" s="61">
        <v>50</v>
      </c>
    </row>
    <row r="310" spans="1:20" ht="12.75" customHeight="1" x14ac:dyDescent="0.2">
      <c r="A310" s="58">
        <v>2322</v>
      </c>
      <c r="B310" s="61">
        <v>252</v>
      </c>
      <c r="C310" s="61">
        <v>122</v>
      </c>
      <c r="D310" s="61">
        <v>130</v>
      </c>
      <c r="F310" s="61">
        <v>18</v>
      </c>
      <c r="G310" s="61">
        <v>8</v>
      </c>
      <c r="H310" s="61">
        <v>9</v>
      </c>
      <c r="J310" s="61">
        <v>46</v>
      </c>
      <c r="K310" s="61">
        <v>171</v>
      </c>
      <c r="L310" s="61">
        <v>6</v>
      </c>
      <c r="O310" s="61">
        <v>16</v>
      </c>
      <c r="R310" s="61">
        <v>5</v>
      </c>
      <c r="S310" s="61">
        <v>9</v>
      </c>
      <c r="T310" s="61">
        <v>32</v>
      </c>
    </row>
    <row r="311" spans="1:20" ht="12.75" customHeight="1" x14ac:dyDescent="0.2">
      <c r="A311" s="58">
        <v>2325</v>
      </c>
      <c r="B311" s="61">
        <v>1142</v>
      </c>
      <c r="C311" s="61">
        <v>535</v>
      </c>
      <c r="D311" s="61">
        <v>607</v>
      </c>
      <c r="E311" s="61">
        <v>10</v>
      </c>
      <c r="F311" s="61">
        <v>206</v>
      </c>
      <c r="G311" s="61">
        <v>81</v>
      </c>
      <c r="H311" s="61">
        <v>528</v>
      </c>
      <c r="I311" s="61">
        <v>37</v>
      </c>
      <c r="J311" s="61">
        <v>60</v>
      </c>
      <c r="K311" s="61">
        <v>220</v>
      </c>
      <c r="L311" s="61">
        <v>293</v>
      </c>
      <c r="M311" s="61">
        <v>11</v>
      </c>
      <c r="N311" s="61">
        <v>86</v>
      </c>
      <c r="O311" s="61">
        <v>808</v>
      </c>
      <c r="R311" s="61">
        <v>125</v>
      </c>
      <c r="S311" s="61">
        <v>33</v>
      </c>
      <c r="T311" s="61">
        <v>160</v>
      </c>
    </row>
    <row r="312" spans="1:20" ht="12.75" customHeight="1" x14ac:dyDescent="0.2">
      <c r="A312" s="58">
        <v>2326</v>
      </c>
      <c r="B312" s="61">
        <v>662</v>
      </c>
      <c r="C312" s="61">
        <v>329</v>
      </c>
      <c r="D312" s="61">
        <v>333</v>
      </c>
      <c r="E312" s="61">
        <v>3</v>
      </c>
      <c r="F312" s="61">
        <v>31</v>
      </c>
      <c r="G312" s="61">
        <v>60</v>
      </c>
      <c r="H312" s="61">
        <v>223</v>
      </c>
      <c r="I312" s="61">
        <v>77</v>
      </c>
      <c r="J312" s="61">
        <v>95</v>
      </c>
      <c r="K312" s="61">
        <v>173</v>
      </c>
      <c r="L312" s="61">
        <v>132</v>
      </c>
      <c r="M312" s="61">
        <v>6</v>
      </c>
      <c r="N312" s="61">
        <v>32</v>
      </c>
      <c r="O312" s="61">
        <v>519</v>
      </c>
      <c r="Q312" s="61">
        <v>3</v>
      </c>
      <c r="R312" s="61">
        <v>52</v>
      </c>
      <c r="S312" s="61">
        <v>12</v>
      </c>
      <c r="T312" s="61">
        <v>94</v>
      </c>
    </row>
    <row r="313" spans="1:20" ht="12.75" customHeight="1" x14ac:dyDescent="0.2">
      <c r="A313" s="58">
        <v>2328</v>
      </c>
      <c r="B313" s="61">
        <v>412</v>
      </c>
      <c r="C313" s="61">
        <v>215</v>
      </c>
      <c r="D313" s="61">
        <v>197</v>
      </c>
      <c r="E313" s="61">
        <v>3</v>
      </c>
      <c r="F313" s="61">
        <v>3</v>
      </c>
      <c r="G313" s="61">
        <v>1</v>
      </c>
      <c r="H313" s="61">
        <v>31</v>
      </c>
      <c r="J313" s="61">
        <v>28</v>
      </c>
      <c r="K313" s="61">
        <v>346</v>
      </c>
      <c r="L313" s="61">
        <v>10</v>
      </c>
      <c r="M313" s="61">
        <v>3</v>
      </c>
      <c r="N313" s="61">
        <v>9</v>
      </c>
      <c r="O313" s="61">
        <v>194</v>
      </c>
      <c r="P313" s="61">
        <v>1</v>
      </c>
      <c r="Q313" s="61">
        <v>1</v>
      </c>
      <c r="R313" s="61">
        <v>15</v>
      </c>
      <c r="S313" s="61">
        <v>12</v>
      </c>
      <c r="T313" s="61">
        <v>76</v>
      </c>
    </row>
    <row r="314" spans="1:20" ht="12.75" customHeight="1" x14ac:dyDescent="0.2">
      <c r="A314" s="58">
        <v>2329</v>
      </c>
      <c r="B314" s="61">
        <v>234</v>
      </c>
      <c r="C314" s="61">
        <v>106</v>
      </c>
      <c r="D314" s="61">
        <v>128</v>
      </c>
      <c r="E314" s="61">
        <v>2</v>
      </c>
      <c r="F314" s="61">
        <v>6</v>
      </c>
      <c r="G314" s="61">
        <v>1</v>
      </c>
      <c r="H314" s="61">
        <v>26</v>
      </c>
      <c r="J314" s="61">
        <v>10</v>
      </c>
      <c r="K314" s="61">
        <v>189</v>
      </c>
      <c r="L314" s="61">
        <v>5</v>
      </c>
      <c r="M314" s="61">
        <v>3</v>
      </c>
      <c r="N314" s="61">
        <v>7</v>
      </c>
      <c r="O314" s="61">
        <v>79</v>
      </c>
      <c r="P314" s="61">
        <v>1</v>
      </c>
      <c r="R314" s="61">
        <v>11</v>
      </c>
      <c r="S314" s="61">
        <v>6</v>
      </c>
      <c r="T314" s="61">
        <v>38</v>
      </c>
    </row>
    <row r="315" spans="1:20" ht="12.75" customHeight="1" x14ac:dyDescent="0.2">
      <c r="A315" s="58">
        <v>2330</v>
      </c>
      <c r="B315" s="61">
        <v>379</v>
      </c>
      <c r="C315" s="61">
        <v>181</v>
      </c>
      <c r="D315" s="61">
        <v>198</v>
      </c>
      <c r="E315" s="61">
        <v>3</v>
      </c>
      <c r="F315" s="61">
        <v>5</v>
      </c>
      <c r="H315" s="61">
        <v>131</v>
      </c>
      <c r="J315" s="61">
        <v>9</v>
      </c>
      <c r="K315" s="61">
        <v>231</v>
      </c>
      <c r="L315" s="61">
        <v>42</v>
      </c>
      <c r="M315" s="61">
        <v>3</v>
      </c>
      <c r="N315" s="61">
        <v>12</v>
      </c>
      <c r="O315" s="61">
        <v>160</v>
      </c>
      <c r="P315" s="61">
        <v>13</v>
      </c>
      <c r="Q315" s="61">
        <v>3</v>
      </c>
      <c r="R315" s="61">
        <v>10</v>
      </c>
      <c r="S315" s="61">
        <v>23</v>
      </c>
      <c r="T315" s="61">
        <v>58</v>
      </c>
    </row>
    <row r="316" spans="1:20" ht="12.75" customHeight="1" x14ac:dyDescent="0.2">
      <c r="A316" s="58">
        <v>2331</v>
      </c>
      <c r="B316" s="61">
        <v>243</v>
      </c>
      <c r="C316" s="61">
        <v>119</v>
      </c>
      <c r="D316" s="61">
        <v>124</v>
      </c>
      <c r="E316" s="61">
        <v>1</v>
      </c>
      <c r="F316" s="61">
        <v>2</v>
      </c>
      <c r="H316" s="61">
        <v>26</v>
      </c>
      <c r="J316" s="61">
        <v>7</v>
      </c>
      <c r="K316" s="61">
        <v>207</v>
      </c>
      <c r="L316" s="61">
        <v>6</v>
      </c>
      <c r="M316" s="61">
        <v>1</v>
      </c>
      <c r="N316" s="61">
        <v>2</v>
      </c>
      <c r="O316" s="61">
        <v>134</v>
      </c>
      <c r="Q316" s="61">
        <v>1</v>
      </c>
      <c r="R316" s="61">
        <v>9</v>
      </c>
      <c r="S316" s="61">
        <v>10</v>
      </c>
      <c r="T316" s="61">
        <v>17</v>
      </c>
    </row>
    <row r="317" spans="1:20" ht="12.75" customHeight="1" x14ac:dyDescent="0.2">
      <c r="A317" s="58">
        <v>2334</v>
      </c>
      <c r="B317" s="61">
        <v>422</v>
      </c>
      <c r="C317" s="61">
        <v>195</v>
      </c>
      <c r="D317" s="61">
        <v>227</v>
      </c>
      <c r="E317" s="61">
        <v>7</v>
      </c>
      <c r="F317" s="61">
        <v>20</v>
      </c>
      <c r="G317" s="61">
        <v>16</v>
      </c>
      <c r="H317" s="61">
        <v>60</v>
      </c>
      <c r="I317" s="61">
        <v>6</v>
      </c>
      <c r="J317" s="61">
        <v>51</v>
      </c>
      <c r="K317" s="61">
        <v>262</v>
      </c>
      <c r="L317" s="61">
        <v>17</v>
      </c>
      <c r="M317" s="61">
        <v>6</v>
      </c>
      <c r="N317" s="61">
        <v>7</v>
      </c>
      <c r="O317" s="61">
        <v>141</v>
      </c>
      <c r="Q317" s="61">
        <v>7</v>
      </c>
      <c r="R317" s="61">
        <v>5</v>
      </c>
      <c r="S317" s="61">
        <v>24</v>
      </c>
      <c r="T317" s="61">
        <v>60</v>
      </c>
    </row>
    <row r="318" spans="1:20" ht="12.75" customHeight="1" x14ac:dyDescent="0.2">
      <c r="A318" s="58">
        <v>2335</v>
      </c>
      <c r="B318" s="61">
        <v>83</v>
      </c>
      <c r="C318" s="61">
        <v>43</v>
      </c>
      <c r="D318" s="61">
        <v>40</v>
      </c>
      <c r="E318" s="61">
        <v>2</v>
      </c>
      <c r="F318" s="61">
        <v>5</v>
      </c>
      <c r="G318" s="61">
        <v>15</v>
      </c>
      <c r="H318" s="61">
        <v>26</v>
      </c>
      <c r="I318" s="61">
        <v>3</v>
      </c>
      <c r="J318" s="61">
        <v>22</v>
      </c>
      <c r="K318" s="61">
        <v>10</v>
      </c>
      <c r="M318" s="61">
        <v>3</v>
      </c>
      <c r="N318" s="61">
        <v>5</v>
      </c>
      <c r="O318" s="61">
        <v>75</v>
      </c>
      <c r="R318" s="61">
        <v>10</v>
      </c>
      <c r="T318" s="61">
        <v>14</v>
      </c>
    </row>
    <row r="319" spans="1:20" ht="12.75" customHeight="1" x14ac:dyDescent="0.2">
      <c r="A319" s="58">
        <v>2336</v>
      </c>
      <c r="B319" s="61">
        <v>356</v>
      </c>
      <c r="C319" s="61">
        <v>165</v>
      </c>
      <c r="D319" s="61">
        <v>191</v>
      </c>
      <c r="E319" s="61">
        <v>6</v>
      </c>
      <c r="F319" s="61">
        <v>37</v>
      </c>
      <c r="G319" s="61">
        <v>45</v>
      </c>
      <c r="H319" s="61">
        <v>84</v>
      </c>
      <c r="I319" s="61">
        <v>5</v>
      </c>
      <c r="J319" s="61">
        <v>67</v>
      </c>
      <c r="K319" s="61">
        <v>112</v>
      </c>
      <c r="L319" s="61">
        <v>57</v>
      </c>
      <c r="M319" s="61">
        <v>4</v>
      </c>
      <c r="N319" s="61">
        <v>32</v>
      </c>
      <c r="O319" s="61">
        <v>282</v>
      </c>
      <c r="P319" s="61">
        <v>1</v>
      </c>
      <c r="Q319" s="61">
        <v>3</v>
      </c>
      <c r="R319" s="61">
        <v>17</v>
      </c>
      <c r="S319" s="61">
        <v>6</v>
      </c>
      <c r="T319" s="61">
        <v>102</v>
      </c>
    </row>
    <row r="320" spans="1:20" ht="12.75" customHeight="1" x14ac:dyDescent="0.2">
      <c r="A320" s="58">
        <v>2338</v>
      </c>
      <c r="B320" s="61">
        <v>592</v>
      </c>
      <c r="C320" s="61">
        <v>285</v>
      </c>
      <c r="D320" s="61">
        <v>307</v>
      </c>
      <c r="E320" s="61">
        <v>12</v>
      </c>
      <c r="F320" s="61">
        <v>23</v>
      </c>
      <c r="G320" s="61">
        <v>140</v>
      </c>
      <c r="H320" s="61">
        <v>98</v>
      </c>
      <c r="I320" s="61">
        <v>14</v>
      </c>
      <c r="J320" s="61">
        <v>65</v>
      </c>
      <c r="K320" s="61">
        <v>240</v>
      </c>
      <c r="L320" s="61">
        <v>25</v>
      </c>
      <c r="M320" s="61">
        <v>12</v>
      </c>
      <c r="N320" s="61">
        <v>64</v>
      </c>
      <c r="O320" s="61">
        <v>370</v>
      </c>
      <c r="P320" s="61">
        <v>2</v>
      </c>
      <c r="Q320" s="61">
        <v>2</v>
      </c>
      <c r="R320" s="61">
        <v>37</v>
      </c>
      <c r="S320" s="61">
        <v>40</v>
      </c>
      <c r="T320" s="61">
        <v>125</v>
      </c>
    </row>
    <row r="321" spans="1:20" ht="12.75" customHeight="1" x14ac:dyDescent="0.2">
      <c r="A321" s="58">
        <v>2340</v>
      </c>
      <c r="B321" s="61">
        <v>549</v>
      </c>
      <c r="C321" s="61">
        <v>262</v>
      </c>
      <c r="D321" s="61">
        <v>287</v>
      </c>
      <c r="E321" s="61">
        <v>3</v>
      </c>
      <c r="F321" s="61">
        <v>26</v>
      </c>
      <c r="G321" s="61">
        <v>65</v>
      </c>
      <c r="H321" s="61">
        <v>157</v>
      </c>
      <c r="I321" s="61">
        <v>21</v>
      </c>
      <c r="J321" s="61">
        <v>117</v>
      </c>
      <c r="K321" s="61">
        <v>160</v>
      </c>
      <c r="L321" s="61">
        <v>94</v>
      </c>
      <c r="M321" s="61">
        <v>5</v>
      </c>
      <c r="N321" s="61">
        <v>20</v>
      </c>
      <c r="O321" s="61">
        <v>476</v>
      </c>
      <c r="Q321" s="61">
        <v>13</v>
      </c>
      <c r="R321" s="61">
        <v>30</v>
      </c>
      <c r="S321" s="61">
        <v>10</v>
      </c>
      <c r="T321" s="61">
        <v>101</v>
      </c>
    </row>
    <row r="322" spans="1:20" ht="12.75" customHeight="1" x14ac:dyDescent="0.2">
      <c r="A322" s="58">
        <v>2341</v>
      </c>
      <c r="B322" s="61">
        <v>152</v>
      </c>
      <c r="C322" s="61">
        <v>71</v>
      </c>
      <c r="D322" s="61">
        <v>81</v>
      </c>
      <c r="H322" s="61">
        <v>11</v>
      </c>
      <c r="J322" s="61">
        <v>8</v>
      </c>
      <c r="K322" s="61">
        <v>133</v>
      </c>
      <c r="M322" s="61">
        <v>2</v>
      </c>
      <c r="N322" s="61">
        <v>2</v>
      </c>
      <c r="O322" s="61">
        <v>35</v>
      </c>
      <c r="Q322" s="61">
        <v>6</v>
      </c>
      <c r="R322" s="61">
        <v>4</v>
      </c>
      <c r="S322" s="61">
        <v>3</v>
      </c>
      <c r="T322" s="61">
        <v>34</v>
      </c>
    </row>
    <row r="323" spans="1:20" ht="12.75" customHeight="1" x14ac:dyDescent="0.2">
      <c r="A323" s="58">
        <v>2342</v>
      </c>
      <c r="B323" s="61">
        <v>291</v>
      </c>
      <c r="C323" s="61">
        <v>139</v>
      </c>
      <c r="D323" s="61">
        <v>151</v>
      </c>
      <c r="F323" s="61">
        <v>3</v>
      </c>
      <c r="G323" s="61">
        <v>3</v>
      </c>
      <c r="H323" s="61">
        <v>39</v>
      </c>
      <c r="I323" s="61">
        <v>1</v>
      </c>
      <c r="J323" s="61">
        <v>22</v>
      </c>
      <c r="K323" s="61">
        <v>223</v>
      </c>
      <c r="L323" s="61">
        <v>5</v>
      </c>
      <c r="M323" s="61">
        <v>4</v>
      </c>
      <c r="N323" s="61">
        <v>6</v>
      </c>
      <c r="O323" s="61">
        <v>77</v>
      </c>
      <c r="Q323" s="61">
        <v>2</v>
      </c>
      <c r="R323" s="61">
        <v>5</v>
      </c>
      <c r="S323" s="61">
        <v>3</v>
      </c>
      <c r="T323" s="61">
        <v>71</v>
      </c>
    </row>
    <row r="324" spans="1:20" ht="12.75" customHeight="1" x14ac:dyDescent="0.2">
      <c r="A324" s="58">
        <v>2343</v>
      </c>
      <c r="B324" s="61">
        <v>551</v>
      </c>
      <c r="C324" s="61">
        <v>246</v>
      </c>
      <c r="D324" s="61">
        <v>305</v>
      </c>
      <c r="E324" s="61">
        <v>25</v>
      </c>
      <c r="F324" s="61">
        <v>8</v>
      </c>
      <c r="G324" s="61">
        <v>1</v>
      </c>
      <c r="H324" s="61">
        <v>71</v>
      </c>
      <c r="I324" s="61">
        <v>1</v>
      </c>
      <c r="J324" s="61">
        <v>26</v>
      </c>
      <c r="K324" s="61">
        <v>419</v>
      </c>
      <c r="L324" s="61">
        <v>29</v>
      </c>
      <c r="M324" s="61">
        <v>2</v>
      </c>
      <c r="N324" s="61">
        <v>16</v>
      </c>
      <c r="O324" s="61">
        <v>278</v>
      </c>
      <c r="P324" s="61">
        <v>4</v>
      </c>
      <c r="Q324" s="61">
        <v>1</v>
      </c>
      <c r="R324" s="61">
        <v>43</v>
      </c>
      <c r="S324" s="61">
        <v>26</v>
      </c>
      <c r="T324" s="61">
        <v>90</v>
      </c>
    </row>
    <row r="325" spans="1:20" ht="12.75" customHeight="1" x14ac:dyDescent="0.2">
      <c r="A325" s="58">
        <v>2344</v>
      </c>
      <c r="B325" s="61">
        <v>888</v>
      </c>
      <c r="C325" s="61">
        <v>408</v>
      </c>
      <c r="D325" s="61">
        <v>480</v>
      </c>
      <c r="E325" s="61">
        <v>9</v>
      </c>
      <c r="F325" s="61">
        <v>8</v>
      </c>
      <c r="G325" s="61">
        <v>7</v>
      </c>
      <c r="H325" s="61">
        <v>406</v>
      </c>
      <c r="I325" s="61">
        <v>1</v>
      </c>
      <c r="J325" s="61">
        <v>16</v>
      </c>
      <c r="K325" s="61">
        <v>441</v>
      </c>
      <c r="L325" s="61">
        <v>70</v>
      </c>
      <c r="M325" s="61">
        <v>4</v>
      </c>
      <c r="N325" s="61">
        <v>30</v>
      </c>
      <c r="O325" s="61">
        <v>505</v>
      </c>
      <c r="P325" s="61">
        <v>52</v>
      </c>
      <c r="Q325" s="61">
        <v>7</v>
      </c>
      <c r="R325" s="61">
        <v>45</v>
      </c>
      <c r="S325" s="61">
        <v>34</v>
      </c>
      <c r="T325" s="61">
        <v>113</v>
      </c>
    </row>
    <row r="326" spans="1:20" ht="12.75" customHeight="1" x14ac:dyDescent="0.2">
      <c r="A326" s="58">
        <v>2345</v>
      </c>
      <c r="B326" s="61">
        <v>653</v>
      </c>
      <c r="C326" s="61">
        <v>322</v>
      </c>
      <c r="D326" s="61">
        <v>331</v>
      </c>
      <c r="H326" s="61">
        <v>619</v>
      </c>
      <c r="K326" s="61">
        <v>34</v>
      </c>
      <c r="L326" s="61">
        <v>253</v>
      </c>
      <c r="M326" s="61">
        <v>4</v>
      </c>
      <c r="N326" s="61">
        <v>59</v>
      </c>
      <c r="O326" s="61">
        <v>586</v>
      </c>
      <c r="P326" s="61">
        <v>82</v>
      </c>
      <c r="Q326" s="61">
        <v>1</v>
      </c>
      <c r="R326" s="61">
        <v>33</v>
      </c>
      <c r="S326" s="61">
        <v>6</v>
      </c>
      <c r="T326" s="61">
        <v>130</v>
      </c>
    </row>
    <row r="327" spans="1:20" ht="12.75" customHeight="1" x14ac:dyDescent="0.2">
      <c r="A327" s="58">
        <v>2347</v>
      </c>
      <c r="B327" s="61">
        <v>540</v>
      </c>
      <c r="C327" s="61">
        <v>246</v>
      </c>
      <c r="D327" s="61">
        <v>294</v>
      </c>
      <c r="E327" s="61">
        <v>1</v>
      </c>
      <c r="F327" s="61">
        <v>1</v>
      </c>
      <c r="G327" s="61">
        <v>3</v>
      </c>
      <c r="H327" s="61">
        <v>378</v>
      </c>
      <c r="J327" s="61">
        <v>2</v>
      </c>
      <c r="K327" s="61">
        <v>155</v>
      </c>
      <c r="L327" s="61">
        <v>260</v>
      </c>
      <c r="M327" s="61">
        <v>11</v>
      </c>
      <c r="N327" s="61">
        <v>42</v>
      </c>
      <c r="O327" s="61">
        <v>430</v>
      </c>
      <c r="P327" s="61">
        <v>123</v>
      </c>
      <c r="Q327" s="61">
        <v>5</v>
      </c>
      <c r="R327" s="61">
        <v>24</v>
      </c>
      <c r="S327" s="61">
        <v>40</v>
      </c>
      <c r="T327" s="61">
        <v>58</v>
      </c>
    </row>
    <row r="328" spans="1:20" ht="12.75" customHeight="1" x14ac:dyDescent="0.2">
      <c r="A328" s="58">
        <v>2349</v>
      </c>
      <c r="B328" s="61">
        <v>445</v>
      </c>
      <c r="C328" s="61">
        <v>212</v>
      </c>
      <c r="D328" s="61">
        <v>233</v>
      </c>
      <c r="E328" s="61">
        <v>30</v>
      </c>
      <c r="F328" s="61">
        <v>4</v>
      </c>
      <c r="G328" s="61">
        <v>2</v>
      </c>
      <c r="H328" s="61">
        <v>141</v>
      </c>
      <c r="J328" s="61">
        <v>27</v>
      </c>
      <c r="K328" s="61">
        <v>241</v>
      </c>
      <c r="L328" s="61">
        <v>38</v>
      </c>
      <c r="M328" s="61">
        <v>2</v>
      </c>
      <c r="N328" s="61">
        <v>15</v>
      </c>
      <c r="O328" s="61">
        <v>261</v>
      </c>
      <c r="P328" s="61">
        <v>10</v>
      </c>
      <c r="Q328" s="61">
        <v>1</v>
      </c>
      <c r="R328" s="61">
        <v>18</v>
      </c>
      <c r="S328" s="61">
        <v>19</v>
      </c>
      <c r="T328" s="61">
        <v>97</v>
      </c>
    </row>
    <row r="329" spans="1:20" ht="12.75" customHeight="1" x14ac:dyDescent="0.2">
      <c r="A329" s="58">
        <v>2353</v>
      </c>
      <c r="B329" s="61">
        <v>546</v>
      </c>
      <c r="C329" s="61">
        <v>249</v>
      </c>
      <c r="D329" s="61">
        <v>297</v>
      </c>
      <c r="E329" s="61">
        <v>4</v>
      </c>
      <c r="F329" s="61">
        <v>279</v>
      </c>
      <c r="G329" s="61">
        <v>34</v>
      </c>
      <c r="H329" s="61">
        <v>94</v>
      </c>
      <c r="J329" s="61">
        <v>55</v>
      </c>
      <c r="K329" s="61">
        <v>80</v>
      </c>
      <c r="L329" s="61">
        <v>214</v>
      </c>
      <c r="M329" s="61">
        <v>5</v>
      </c>
      <c r="N329" s="61">
        <v>23</v>
      </c>
      <c r="O329" s="61">
        <v>319</v>
      </c>
      <c r="Q329" s="61">
        <v>2</v>
      </c>
      <c r="R329" s="61">
        <v>8</v>
      </c>
      <c r="S329" s="61">
        <v>10</v>
      </c>
      <c r="T329" s="61">
        <v>74</v>
      </c>
    </row>
    <row r="330" spans="1:20" ht="12.75" customHeight="1" x14ac:dyDescent="0.2">
      <c r="A330" s="58">
        <v>2355</v>
      </c>
      <c r="B330" s="61">
        <v>54</v>
      </c>
      <c r="C330" s="61">
        <v>17</v>
      </c>
      <c r="D330" s="61">
        <v>37</v>
      </c>
      <c r="H330" s="61">
        <v>6</v>
      </c>
      <c r="J330" s="61">
        <v>4</v>
      </c>
      <c r="K330" s="61">
        <v>44</v>
      </c>
      <c r="L330" s="61">
        <v>3</v>
      </c>
      <c r="M330" s="61">
        <v>2</v>
      </c>
      <c r="N330" s="61">
        <v>2</v>
      </c>
      <c r="O330" s="61">
        <v>32</v>
      </c>
      <c r="P330" s="61">
        <v>1</v>
      </c>
      <c r="Q330" s="61">
        <v>1</v>
      </c>
      <c r="R330" s="61">
        <v>1</v>
      </c>
      <c r="S330" s="61">
        <v>2</v>
      </c>
      <c r="T330" s="61">
        <v>12</v>
      </c>
    </row>
    <row r="331" spans="1:20" ht="12.75" customHeight="1" x14ac:dyDescent="0.2">
      <c r="A331" s="58">
        <v>2357</v>
      </c>
      <c r="B331" s="61">
        <v>257</v>
      </c>
      <c r="C331" s="61">
        <v>118</v>
      </c>
      <c r="D331" s="61">
        <v>138</v>
      </c>
      <c r="E331" s="61">
        <v>11</v>
      </c>
      <c r="F331" s="61">
        <v>21</v>
      </c>
      <c r="G331" s="61">
        <v>2</v>
      </c>
      <c r="H331" s="61">
        <v>79</v>
      </c>
      <c r="I331" s="61">
        <v>2</v>
      </c>
      <c r="J331" s="61">
        <v>7</v>
      </c>
      <c r="K331" s="61">
        <v>135</v>
      </c>
      <c r="L331" s="61">
        <v>30</v>
      </c>
      <c r="M331" s="61">
        <v>5</v>
      </c>
      <c r="N331" s="61">
        <v>37</v>
      </c>
      <c r="O331" s="61">
        <v>162</v>
      </c>
      <c r="P331" s="61">
        <v>3</v>
      </c>
      <c r="Q331" s="61">
        <v>1</v>
      </c>
      <c r="R331" s="61">
        <v>15</v>
      </c>
      <c r="S331" s="61">
        <v>2</v>
      </c>
      <c r="T331" s="61">
        <v>42</v>
      </c>
    </row>
    <row r="332" spans="1:20" ht="12.75" customHeight="1" x14ac:dyDescent="0.2">
      <c r="A332" s="58">
        <v>2358</v>
      </c>
      <c r="B332" s="61">
        <v>349</v>
      </c>
      <c r="C332" s="61">
        <v>178</v>
      </c>
      <c r="D332" s="61">
        <v>171</v>
      </c>
      <c r="E332" s="61">
        <v>7</v>
      </c>
      <c r="F332" s="61">
        <v>10</v>
      </c>
      <c r="G332" s="61">
        <v>79</v>
      </c>
      <c r="H332" s="61">
        <v>52</v>
      </c>
      <c r="I332" s="61">
        <v>12</v>
      </c>
      <c r="J332" s="61">
        <v>73</v>
      </c>
      <c r="K332" s="61">
        <v>116</v>
      </c>
      <c r="L332" s="61">
        <v>21</v>
      </c>
      <c r="M332" s="61">
        <v>2</v>
      </c>
      <c r="N332" s="61">
        <v>42</v>
      </c>
      <c r="O332" s="61">
        <v>249</v>
      </c>
      <c r="P332" s="61">
        <v>1</v>
      </c>
      <c r="Q332" s="61">
        <v>1</v>
      </c>
      <c r="R332" s="61">
        <v>35</v>
      </c>
      <c r="S332" s="61">
        <v>15</v>
      </c>
      <c r="T332" s="61">
        <v>75</v>
      </c>
    </row>
    <row r="333" spans="1:20" ht="12.75" customHeight="1" x14ac:dyDescent="0.2">
      <c r="A333" s="58">
        <v>2359</v>
      </c>
      <c r="B333" s="61">
        <v>659</v>
      </c>
      <c r="C333" s="61">
        <v>315</v>
      </c>
      <c r="D333" s="61">
        <v>344</v>
      </c>
      <c r="E333" s="61">
        <v>10</v>
      </c>
      <c r="F333" s="61">
        <v>62</v>
      </c>
      <c r="G333" s="61">
        <v>98</v>
      </c>
      <c r="H333" s="61">
        <v>205</v>
      </c>
      <c r="I333" s="61">
        <v>26</v>
      </c>
      <c r="J333" s="61">
        <v>87</v>
      </c>
      <c r="K333" s="61">
        <v>171</v>
      </c>
      <c r="L333" s="61">
        <v>91</v>
      </c>
      <c r="M333" s="61">
        <v>14</v>
      </c>
      <c r="N333" s="61">
        <v>51</v>
      </c>
      <c r="O333" s="61">
        <v>524</v>
      </c>
      <c r="P333" s="61">
        <v>1</v>
      </c>
      <c r="Q333" s="61">
        <v>4</v>
      </c>
      <c r="R333" s="61">
        <v>34</v>
      </c>
      <c r="S333" s="61">
        <v>47</v>
      </c>
      <c r="T333" s="61">
        <v>114</v>
      </c>
    </row>
    <row r="334" spans="1:20" ht="12.75" customHeight="1" x14ac:dyDescent="0.2">
      <c r="A334" s="58">
        <v>2360</v>
      </c>
      <c r="B334" s="61">
        <v>555</v>
      </c>
      <c r="C334" s="61">
        <v>250</v>
      </c>
      <c r="D334" s="61">
        <v>305</v>
      </c>
      <c r="E334" s="61">
        <v>3</v>
      </c>
      <c r="F334" s="61">
        <v>4</v>
      </c>
      <c r="G334" s="61">
        <v>8</v>
      </c>
      <c r="H334" s="61">
        <v>77</v>
      </c>
      <c r="I334" s="61">
        <v>2</v>
      </c>
      <c r="J334" s="61">
        <v>61</v>
      </c>
      <c r="K334" s="61">
        <v>400</v>
      </c>
      <c r="L334" s="61">
        <v>19</v>
      </c>
      <c r="M334" s="61">
        <v>1</v>
      </c>
      <c r="N334" s="61">
        <v>4</v>
      </c>
      <c r="O334" s="61">
        <v>203</v>
      </c>
      <c r="Q334" s="61">
        <v>14</v>
      </c>
      <c r="R334" s="61">
        <v>22</v>
      </c>
      <c r="S334" s="61">
        <v>14</v>
      </c>
      <c r="T334" s="61">
        <v>97</v>
      </c>
    </row>
    <row r="335" spans="1:20" ht="12.75" customHeight="1" x14ac:dyDescent="0.2">
      <c r="A335" s="58">
        <v>2361</v>
      </c>
      <c r="B335" s="61">
        <v>337</v>
      </c>
      <c r="C335" s="61">
        <v>174</v>
      </c>
      <c r="D335" s="61">
        <v>163</v>
      </c>
      <c r="E335" s="61">
        <v>1</v>
      </c>
      <c r="G335" s="61">
        <v>2</v>
      </c>
      <c r="H335" s="61">
        <v>27</v>
      </c>
      <c r="J335" s="61">
        <v>22</v>
      </c>
      <c r="K335" s="61">
        <v>285</v>
      </c>
      <c r="L335" s="61">
        <v>2</v>
      </c>
      <c r="M335" s="61">
        <v>5</v>
      </c>
      <c r="N335" s="61">
        <v>8</v>
      </c>
      <c r="O335" s="61">
        <v>149</v>
      </c>
      <c r="Q335" s="61">
        <v>17</v>
      </c>
      <c r="R335" s="61">
        <v>15</v>
      </c>
      <c r="S335" s="61">
        <v>12</v>
      </c>
      <c r="T335" s="61">
        <v>47</v>
      </c>
    </row>
    <row r="336" spans="1:20" ht="12.75" customHeight="1" x14ac:dyDescent="0.2">
      <c r="A336" s="58">
        <v>2362</v>
      </c>
      <c r="B336" s="61">
        <v>1051</v>
      </c>
      <c r="C336" s="61">
        <v>503</v>
      </c>
      <c r="D336" s="61">
        <v>548</v>
      </c>
      <c r="E336" s="61">
        <v>6</v>
      </c>
      <c r="F336" s="61">
        <v>17</v>
      </c>
      <c r="G336" s="61">
        <v>15</v>
      </c>
      <c r="H336" s="61">
        <v>400</v>
      </c>
      <c r="I336" s="61">
        <v>4</v>
      </c>
      <c r="J336" s="61">
        <v>36</v>
      </c>
      <c r="K336" s="61">
        <v>573</v>
      </c>
      <c r="L336" s="61">
        <v>139</v>
      </c>
      <c r="M336" s="61">
        <v>5</v>
      </c>
      <c r="N336" s="61">
        <v>49</v>
      </c>
      <c r="O336" s="61">
        <v>489</v>
      </c>
      <c r="P336" s="61">
        <v>39</v>
      </c>
      <c r="Q336" s="61">
        <v>5</v>
      </c>
      <c r="R336" s="61">
        <v>130</v>
      </c>
      <c r="S336" s="61">
        <v>18</v>
      </c>
      <c r="T336" s="61">
        <v>149</v>
      </c>
    </row>
    <row r="337" spans="1:20" ht="12.75" customHeight="1" x14ac:dyDescent="0.2">
      <c r="A337" s="58">
        <v>2364</v>
      </c>
      <c r="B337" s="61">
        <v>707</v>
      </c>
      <c r="C337" s="61">
        <v>325</v>
      </c>
      <c r="D337" s="61">
        <v>380</v>
      </c>
      <c r="E337" s="61">
        <v>8</v>
      </c>
      <c r="F337" s="61">
        <v>31</v>
      </c>
      <c r="G337" s="61">
        <v>27</v>
      </c>
      <c r="H337" s="61">
        <v>193</v>
      </c>
      <c r="I337" s="61">
        <v>30</v>
      </c>
      <c r="J337" s="61">
        <v>64</v>
      </c>
      <c r="K337" s="61">
        <v>354</v>
      </c>
      <c r="L337" s="61">
        <v>108</v>
      </c>
      <c r="M337" s="61">
        <v>6</v>
      </c>
      <c r="N337" s="61">
        <v>66</v>
      </c>
      <c r="O337" s="61">
        <v>456</v>
      </c>
      <c r="P337" s="61">
        <v>1</v>
      </c>
      <c r="Q337" s="61">
        <v>3</v>
      </c>
      <c r="R337" s="61">
        <v>36</v>
      </c>
      <c r="S337" s="61">
        <v>39</v>
      </c>
      <c r="T337" s="61">
        <v>126</v>
      </c>
    </row>
    <row r="338" spans="1:20" ht="12.75" customHeight="1" x14ac:dyDescent="0.2">
      <c r="A338" s="58">
        <v>2365</v>
      </c>
      <c r="B338" s="61">
        <v>313</v>
      </c>
      <c r="C338" s="61">
        <v>137</v>
      </c>
      <c r="D338" s="61">
        <v>176</v>
      </c>
      <c r="E338" s="61">
        <v>2</v>
      </c>
      <c r="F338" s="61">
        <v>10</v>
      </c>
      <c r="G338" s="61">
        <v>4</v>
      </c>
      <c r="H338" s="61">
        <v>28</v>
      </c>
      <c r="J338" s="61">
        <v>17</v>
      </c>
      <c r="K338" s="61">
        <v>252</v>
      </c>
      <c r="L338" s="61">
        <v>7</v>
      </c>
      <c r="M338" s="61">
        <v>3</v>
      </c>
      <c r="N338" s="61">
        <v>5</v>
      </c>
      <c r="O338" s="61">
        <v>75</v>
      </c>
      <c r="Q338" s="61">
        <v>1</v>
      </c>
      <c r="R338" s="61">
        <v>7</v>
      </c>
      <c r="S338" s="61">
        <v>29</v>
      </c>
      <c r="T338" s="61">
        <v>54</v>
      </c>
    </row>
    <row r="339" spans="1:20" ht="12.75" customHeight="1" x14ac:dyDescent="0.2">
      <c r="A339" s="58">
        <v>2367</v>
      </c>
      <c r="B339" s="61">
        <v>311</v>
      </c>
      <c r="C339" s="61">
        <v>133</v>
      </c>
      <c r="D339" s="61">
        <v>178</v>
      </c>
      <c r="E339" s="61">
        <v>2</v>
      </c>
      <c r="F339" s="61">
        <v>2</v>
      </c>
      <c r="G339" s="61">
        <v>4</v>
      </c>
      <c r="H339" s="61">
        <v>138</v>
      </c>
      <c r="J339" s="61">
        <v>6</v>
      </c>
      <c r="K339" s="61">
        <v>159</v>
      </c>
      <c r="L339" s="61">
        <v>41</v>
      </c>
      <c r="M339" s="61">
        <v>3</v>
      </c>
      <c r="N339" s="61">
        <v>5</v>
      </c>
      <c r="O339" s="61">
        <v>227</v>
      </c>
      <c r="P339" s="61">
        <v>13</v>
      </c>
      <c r="R339" s="61">
        <v>23</v>
      </c>
      <c r="S339" s="61">
        <v>8</v>
      </c>
      <c r="T339" s="61">
        <v>60</v>
      </c>
    </row>
    <row r="340" spans="1:20" ht="12.75" customHeight="1" x14ac:dyDescent="0.2">
      <c r="A340" s="58">
        <v>2368</v>
      </c>
      <c r="B340" s="61">
        <v>323</v>
      </c>
      <c r="C340" s="61">
        <v>161</v>
      </c>
      <c r="D340" s="61">
        <v>162</v>
      </c>
      <c r="E340" s="61">
        <v>12</v>
      </c>
      <c r="F340" s="61">
        <v>3</v>
      </c>
      <c r="G340" s="61">
        <v>6</v>
      </c>
      <c r="H340" s="61">
        <v>39</v>
      </c>
      <c r="I340" s="61">
        <v>2</v>
      </c>
      <c r="J340" s="61">
        <v>34</v>
      </c>
      <c r="K340" s="61">
        <v>227</v>
      </c>
      <c r="L340" s="61">
        <v>4</v>
      </c>
      <c r="M340" s="61">
        <v>6</v>
      </c>
      <c r="N340" s="61">
        <v>20</v>
      </c>
      <c r="O340" s="61">
        <v>204</v>
      </c>
      <c r="Q340" s="61">
        <v>4</v>
      </c>
      <c r="R340" s="61">
        <v>14</v>
      </c>
      <c r="S340" s="61">
        <v>17</v>
      </c>
      <c r="T340" s="61">
        <v>67</v>
      </c>
    </row>
    <row r="341" spans="1:20" ht="12.75" customHeight="1" x14ac:dyDescent="0.2">
      <c r="A341" s="58">
        <v>2369</v>
      </c>
      <c r="B341" s="61">
        <v>420</v>
      </c>
      <c r="C341" s="61">
        <v>220</v>
      </c>
      <c r="D341" s="61">
        <v>200</v>
      </c>
      <c r="E341" s="61">
        <v>7</v>
      </c>
      <c r="F341" s="61">
        <v>10</v>
      </c>
      <c r="G341" s="61">
        <v>4</v>
      </c>
      <c r="H341" s="61">
        <v>53</v>
      </c>
      <c r="J341" s="61">
        <v>27</v>
      </c>
      <c r="K341" s="61">
        <v>319</v>
      </c>
      <c r="L341" s="61">
        <v>14</v>
      </c>
      <c r="M341" s="61">
        <v>6</v>
      </c>
      <c r="N341" s="61">
        <v>14</v>
      </c>
      <c r="O341" s="61">
        <v>226</v>
      </c>
      <c r="P341" s="61">
        <v>1</v>
      </c>
      <c r="Q341" s="61">
        <v>3</v>
      </c>
      <c r="R341" s="61">
        <v>5</v>
      </c>
      <c r="S341" s="61">
        <v>21</v>
      </c>
      <c r="T341" s="61">
        <v>71</v>
      </c>
    </row>
    <row r="342" spans="1:20" ht="12.75" customHeight="1" x14ac:dyDescent="0.2">
      <c r="A342" s="58">
        <v>2370</v>
      </c>
      <c r="B342" s="61">
        <v>347</v>
      </c>
      <c r="C342" s="61">
        <v>139</v>
      </c>
      <c r="D342" s="61">
        <v>208</v>
      </c>
      <c r="E342" s="61">
        <v>2</v>
      </c>
      <c r="F342" s="61">
        <v>9</v>
      </c>
      <c r="G342" s="61">
        <v>7</v>
      </c>
      <c r="H342" s="61">
        <v>102</v>
      </c>
      <c r="I342" s="61">
        <v>10</v>
      </c>
      <c r="J342" s="61">
        <v>29</v>
      </c>
      <c r="K342" s="61">
        <v>188</v>
      </c>
      <c r="L342" s="61">
        <v>52</v>
      </c>
      <c r="M342" s="61">
        <v>6</v>
      </c>
      <c r="N342" s="61">
        <v>29</v>
      </c>
      <c r="O342" s="61">
        <v>310</v>
      </c>
      <c r="Q342" s="61">
        <v>1</v>
      </c>
      <c r="R342" s="61">
        <v>15</v>
      </c>
      <c r="S342" s="61">
        <v>8</v>
      </c>
      <c r="T342" s="61">
        <v>79</v>
      </c>
    </row>
    <row r="343" spans="1:20" ht="12.75" customHeight="1" x14ac:dyDescent="0.2">
      <c r="A343" s="58">
        <v>2371</v>
      </c>
      <c r="B343" s="61">
        <v>1029</v>
      </c>
      <c r="C343" s="61">
        <v>486</v>
      </c>
      <c r="D343" s="61">
        <v>543</v>
      </c>
      <c r="E343" s="61">
        <v>3</v>
      </c>
      <c r="F343" s="61">
        <v>78</v>
      </c>
      <c r="G343" s="61">
        <v>32</v>
      </c>
      <c r="H343" s="61">
        <v>89</v>
      </c>
      <c r="J343" s="61">
        <v>117</v>
      </c>
      <c r="K343" s="61">
        <v>710</v>
      </c>
      <c r="L343" s="61">
        <v>14</v>
      </c>
      <c r="N343" s="61">
        <v>13</v>
      </c>
      <c r="O343" s="61">
        <v>97</v>
      </c>
      <c r="P343" s="61">
        <v>1</v>
      </c>
      <c r="Q343" s="61">
        <v>1</v>
      </c>
      <c r="R343" s="61">
        <v>9</v>
      </c>
      <c r="S343" s="61">
        <v>61</v>
      </c>
      <c r="T343" s="61">
        <v>121</v>
      </c>
    </row>
    <row r="344" spans="1:20" ht="12.75" customHeight="1" x14ac:dyDescent="0.2">
      <c r="A344" s="58">
        <v>2372</v>
      </c>
      <c r="B344" s="61">
        <v>557</v>
      </c>
      <c r="C344" s="61">
        <v>264</v>
      </c>
      <c r="D344" s="61">
        <v>293</v>
      </c>
      <c r="E344" s="61">
        <v>2</v>
      </c>
      <c r="F344" s="61">
        <v>45</v>
      </c>
      <c r="G344" s="61">
        <v>11</v>
      </c>
      <c r="H344" s="61">
        <v>20</v>
      </c>
      <c r="J344" s="61">
        <v>82</v>
      </c>
      <c r="K344" s="61">
        <v>397</v>
      </c>
      <c r="L344" s="61">
        <v>21</v>
      </c>
      <c r="M344" s="61">
        <v>1</v>
      </c>
      <c r="N344" s="61">
        <v>2</v>
      </c>
      <c r="O344" s="61">
        <v>27</v>
      </c>
      <c r="Q344" s="61">
        <v>3</v>
      </c>
      <c r="R344" s="61">
        <v>9</v>
      </c>
      <c r="S344" s="61">
        <v>13</v>
      </c>
      <c r="T344" s="61">
        <v>46</v>
      </c>
    </row>
    <row r="345" spans="1:20" ht="12.75" customHeight="1" x14ac:dyDescent="0.2">
      <c r="A345" s="58">
        <v>2376</v>
      </c>
      <c r="B345" s="61">
        <v>751</v>
      </c>
      <c r="C345" s="61">
        <v>385</v>
      </c>
      <c r="D345" s="61">
        <v>366</v>
      </c>
      <c r="E345" s="61">
        <v>2</v>
      </c>
      <c r="F345" s="61">
        <v>39</v>
      </c>
      <c r="G345" s="61">
        <v>36</v>
      </c>
      <c r="H345" s="61">
        <v>86</v>
      </c>
      <c r="I345" s="61">
        <v>5</v>
      </c>
      <c r="J345" s="61">
        <v>92</v>
      </c>
      <c r="K345" s="61">
        <v>491</v>
      </c>
      <c r="L345" s="61">
        <v>11</v>
      </c>
      <c r="M345" s="61">
        <v>3</v>
      </c>
      <c r="N345" s="61">
        <v>11</v>
      </c>
      <c r="O345" s="61">
        <v>230</v>
      </c>
      <c r="Q345" s="61">
        <v>15</v>
      </c>
      <c r="R345" s="61">
        <v>24</v>
      </c>
      <c r="S345" s="61">
        <v>57</v>
      </c>
      <c r="T345" s="61">
        <v>79</v>
      </c>
    </row>
    <row r="346" spans="1:20" ht="12.75" customHeight="1" x14ac:dyDescent="0.2">
      <c r="A346" s="58">
        <v>2377</v>
      </c>
      <c r="B346" s="61">
        <v>532</v>
      </c>
      <c r="C346" s="61">
        <v>260</v>
      </c>
      <c r="D346" s="61">
        <v>272</v>
      </c>
      <c r="E346" s="61">
        <v>1</v>
      </c>
      <c r="F346" s="61">
        <v>41</v>
      </c>
      <c r="G346" s="61">
        <v>119</v>
      </c>
      <c r="H346" s="61">
        <v>148</v>
      </c>
      <c r="I346" s="61">
        <v>29</v>
      </c>
      <c r="J346" s="61">
        <v>61</v>
      </c>
      <c r="K346" s="61">
        <v>133</v>
      </c>
      <c r="L346" s="61">
        <v>61</v>
      </c>
      <c r="M346" s="61">
        <v>3</v>
      </c>
      <c r="N346" s="61">
        <v>29</v>
      </c>
      <c r="O346" s="61">
        <v>436</v>
      </c>
      <c r="P346" s="61">
        <v>1</v>
      </c>
      <c r="Q346" s="61">
        <v>3</v>
      </c>
      <c r="R346" s="61">
        <v>31</v>
      </c>
      <c r="S346" s="61">
        <v>16</v>
      </c>
      <c r="T346" s="61">
        <v>68</v>
      </c>
    </row>
    <row r="347" spans="1:20" ht="12.75" customHeight="1" x14ac:dyDescent="0.2">
      <c r="A347" s="58">
        <v>2379</v>
      </c>
      <c r="B347" s="61">
        <v>452</v>
      </c>
      <c r="C347" s="61">
        <v>204</v>
      </c>
      <c r="D347" s="61">
        <v>248</v>
      </c>
      <c r="E347" s="61">
        <v>5</v>
      </c>
      <c r="F347" s="61">
        <v>7</v>
      </c>
      <c r="G347" s="61">
        <v>2</v>
      </c>
      <c r="H347" s="61">
        <v>53</v>
      </c>
      <c r="I347" s="61">
        <v>1</v>
      </c>
      <c r="J347" s="61">
        <v>22</v>
      </c>
      <c r="K347" s="61">
        <v>361</v>
      </c>
      <c r="L347" s="61">
        <v>22</v>
      </c>
      <c r="N347" s="61">
        <v>5</v>
      </c>
      <c r="O347" s="61">
        <v>127</v>
      </c>
      <c r="P347" s="61">
        <v>2</v>
      </c>
      <c r="Q347" s="61">
        <v>8</v>
      </c>
      <c r="R347" s="61">
        <v>3</v>
      </c>
      <c r="S347" s="61">
        <v>11</v>
      </c>
      <c r="T347" s="61">
        <v>74</v>
      </c>
    </row>
    <row r="348" spans="1:20" ht="12.75" customHeight="1" x14ac:dyDescent="0.2">
      <c r="A348" s="58">
        <v>2380</v>
      </c>
      <c r="B348" s="61">
        <v>465</v>
      </c>
      <c r="C348" s="61">
        <v>217</v>
      </c>
      <c r="D348" s="61">
        <v>248</v>
      </c>
      <c r="E348" s="61">
        <v>3</v>
      </c>
      <c r="F348" s="61">
        <v>3</v>
      </c>
      <c r="G348" s="61">
        <v>3</v>
      </c>
      <c r="H348" s="61">
        <v>132</v>
      </c>
      <c r="I348" s="61">
        <v>1</v>
      </c>
      <c r="J348" s="61">
        <v>27</v>
      </c>
      <c r="K348" s="61">
        <v>296</v>
      </c>
      <c r="L348" s="61">
        <v>54</v>
      </c>
      <c r="M348" s="61">
        <v>5</v>
      </c>
      <c r="N348" s="61">
        <v>57</v>
      </c>
      <c r="O348" s="61">
        <v>301</v>
      </c>
      <c r="P348" s="61">
        <v>23</v>
      </c>
      <c r="Q348" s="61">
        <v>6</v>
      </c>
      <c r="R348" s="61">
        <v>17</v>
      </c>
      <c r="S348" s="61">
        <v>15</v>
      </c>
      <c r="T348" s="61">
        <v>72</v>
      </c>
    </row>
    <row r="349" spans="1:20" ht="12.75" customHeight="1" x14ac:dyDescent="0.2">
      <c r="A349" s="58">
        <v>2381</v>
      </c>
      <c r="B349" s="61">
        <v>630</v>
      </c>
      <c r="C349" s="61">
        <v>315</v>
      </c>
      <c r="D349" s="61">
        <v>315</v>
      </c>
      <c r="E349" s="61">
        <v>10</v>
      </c>
      <c r="F349" s="61">
        <v>30</v>
      </c>
      <c r="G349" s="61">
        <v>16</v>
      </c>
      <c r="H349" s="61">
        <v>88</v>
      </c>
      <c r="I349" s="61">
        <v>24</v>
      </c>
      <c r="J349" s="61">
        <v>97</v>
      </c>
      <c r="K349" s="61">
        <v>365</v>
      </c>
      <c r="L349" s="61">
        <v>133</v>
      </c>
      <c r="M349" s="61">
        <v>15</v>
      </c>
      <c r="N349" s="61">
        <v>23</v>
      </c>
      <c r="O349" s="61">
        <v>512</v>
      </c>
      <c r="Q349" s="61">
        <v>4</v>
      </c>
      <c r="R349" s="61">
        <v>36</v>
      </c>
      <c r="S349" s="61">
        <v>44</v>
      </c>
      <c r="T349" s="61">
        <v>111</v>
      </c>
    </row>
    <row r="350" spans="1:20" ht="12.75" customHeight="1" x14ac:dyDescent="0.2">
      <c r="A350" s="58">
        <v>2385</v>
      </c>
      <c r="B350" s="61">
        <v>306</v>
      </c>
      <c r="C350" s="61">
        <v>145</v>
      </c>
      <c r="D350" s="61">
        <v>160</v>
      </c>
      <c r="E350" s="61">
        <v>5</v>
      </c>
      <c r="F350" s="61">
        <v>1</v>
      </c>
      <c r="H350" s="61">
        <v>12</v>
      </c>
      <c r="I350" s="61">
        <v>1</v>
      </c>
      <c r="J350" s="61">
        <v>18</v>
      </c>
      <c r="K350" s="61">
        <v>269</v>
      </c>
      <c r="M350" s="61">
        <v>2</v>
      </c>
      <c r="N350" s="61">
        <v>13</v>
      </c>
      <c r="O350" s="61">
        <v>191</v>
      </c>
      <c r="Q350" s="61">
        <v>6</v>
      </c>
      <c r="R350" s="61">
        <v>18</v>
      </c>
      <c r="T350" s="61">
        <v>57</v>
      </c>
    </row>
    <row r="351" spans="1:20" ht="12.75" customHeight="1" x14ac:dyDescent="0.2">
      <c r="A351" s="58">
        <v>2386</v>
      </c>
      <c r="B351" s="61">
        <v>83</v>
      </c>
      <c r="C351" s="61">
        <v>36</v>
      </c>
      <c r="D351" s="61">
        <v>47</v>
      </c>
      <c r="F351" s="61">
        <v>1</v>
      </c>
      <c r="H351" s="61">
        <v>9</v>
      </c>
      <c r="J351" s="61">
        <v>5</v>
      </c>
      <c r="K351" s="61">
        <v>68</v>
      </c>
      <c r="L351" s="61">
        <v>1</v>
      </c>
      <c r="M351" s="61">
        <v>1</v>
      </c>
      <c r="N351" s="61">
        <v>5</v>
      </c>
      <c r="O351" s="61">
        <v>46</v>
      </c>
      <c r="Q351" s="61">
        <v>2</v>
      </c>
      <c r="R351" s="61">
        <v>1</v>
      </c>
      <c r="S351" s="61">
        <v>8</v>
      </c>
      <c r="T351" s="61">
        <v>16</v>
      </c>
    </row>
    <row r="352" spans="1:20" ht="12.75" customHeight="1" x14ac:dyDescent="0.2">
      <c r="A352" s="58">
        <v>2387</v>
      </c>
      <c r="B352" s="61">
        <v>324</v>
      </c>
      <c r="C352" s="61">
        <v>155</v>
      </c>
      <c r="D352" s="61">
        <v>169</v>
      </c>
      <c r="E352" s="61">
        <v>2</v>
      </c>
      <c r="F352" s="61">
        <v>21</v>
      </c>
      <c r="G352" s="61">
        <v>1</v>
      </c>
      <c r="H352" s="61">
        <v>60</v>
      </c>
      <c r="J352" s="61">
        <v>27</v>
      </c>
      <c r="K352" s="61">
        <v>213</v>
      </c>
      <c r="L352" s="61">
        <v>31</v>
      </c>
      <c r="M352" s="61">
        <v>5</v>
      </c>
      <c r="N352" s="61">
        <v>6</v>
      </c>
      <c r="O352" s="61">
        <v>136</v>
      </c>
      <c r="Q352" s="61">
        <v>2</v>
      </c>
      <c r="R352" s="61">
        <v>3</v>
      </c>
      <c r="S352" s="61">
        <v>14</v>
      </c>
      <c r="T352" s="61">
        <v>69</v>
      </c>
    </row>
    <row r="353" spans="1:20" ht="12.75" customHeight="1" x14ac:dyDescent="0.2">
      <c r="A353" s="58">
        <v>2388</v>
      </c>
      <c r="B353" s="61">
        <v>1112</v>
      </c>
      <c r="C353" s="61">
        <v>529</v>
      </c>
      <c r="D353" s="61">
        <v>582</v>
      </c>
      <c r="E353" s="61">
        <v>7</v>
      </c>
      <c r="F353" s="61">
        <v>12</v>
      </c>
      <c r="G353" s="61">
        <v>5</v>
      </c>
      <c r="H353" s="61">
        <v>315</v>
      </c>
      <c r="I353" s="61">
        <v>1</v>
      </c>
      <c r="J353" s="61">
        <v>35</v>
      </c>
      <c r="K353" s="61">
        <v>737</v>
      </c>
      <c r="L353" s="61">
        <v>67</v>
      </c>
      <c r="M353" s="61">
        <v>10</v>
      </c>
      <c r="N353" s="61">
        <v>9</v>
      </c>
      <c r="O353" s="61">
        <v>522</v>
      </c>
      <c r="P353" s="61">
        <v>39</v>
      </c>
      <c r="Q353" s="61">
        <v>12</v>
      </c>
      <c r="R353" s="61">
        <v>79</v>
      </c>
      <c r="S353" s="61">
        <v>23</v>
      </c>
      <c r="T353" s="61">
        <v>152</v>
      </c>
    </row>
    <row r="354" spans="1:20" ht="12.75" customHeight="1" x14ac:dyDescent="0.2">
      <c r="A354" s="58">
        <v>2389</v>
      </c>
      <c r="B354" s="61">
        <v>144</v>
      </c>
      <c r="C354" s="61">
        <v>74</v>
      </c>
      <c r="D354" s="61">
        <v>70</v>
      </c>
      <c r="E354" s="61">
        <v>78</v>
      </c>
      <c r="H354" s="61">
        <v>49</v>
      </c>
      <c r="J354" s="61">
        <v>8</v>
      </c>
      <c r="K354" s="61">
        <v>9</v>
      </c>
      <c r="L354" s="61">
        <v>56</v>
      </c>
      <c r="M354" s="61">
        <v>2</v>
      </c>
      <c r="N354" s="61">
        <v>14</v>
      </c>
      <c r="O354" s="61">
        <v>142</v>
      </c>
      <c r="P354" s="61">
        <v>11</v>
      </c>
      <c r="R354" s="61">
        <v>8</v>
      </c>
      <c r="S354" s="61">
        <v>13</v>
      </c>
      <c r="T354" s="61">
        <v>20</v>
      </c>
    </row>
    <row r="355" spans="1:20" ht="12.75" customHeight="1" x14ac:dyDescent="0.2">
      <c r="A355" s="58">
        <v>2390</v>
      </c>
      <c r="B355" s="61">
        <v>911</v>
      </c>
      <c r="C355" s="61">
        <v>447</v>
      </c>
      <c r="D355" s="61">
        <v>464</v>
      </c>
      <c r="E355" s="61">
        <v>6</v>
      </c>
      <c r="F355" s="61">
        <v>11</v>
      </c>
      <c r="G355" s="61">
        <v>7</v>
      </c>
      <c r="H355" s="61">
        <v>105</v>
      </c>
      <c r="I355" s="61">
        <v>2</v>
      </c>
      <c r="J355" s="61">
        <v>51</v>
      </c>
      <c r="K355" s="61">
        <v>729</v>
      </c>
      <c r="L355" s="61">
        <v>23</v>
      </c>
      <c r="M355" s="61">
        <v>5</v>
      </c>
      <c r="N355" s="61">
        <v>21</v>
      </c>
      <c r="O355" s="61">
        <v>233</v>
      </c>
      <c r="P355" s="61">
        <v>1</v>
      </c>
      <c r="Q355" s="61">
        <v>7</v>
      </c>
      <c r="R355" s="61">
        <v>34</v>
      </c>
      <c r="S355" s="61">
        <v>52</v>
      </c>
      <c r="T355" s="61">
        <v>98</v>
      </c>
    </row>
    <row r="356" spans="1:20" ht="12.75" customHeight="1" x14ac:dyDescent="0.2">
      <c r="A356" s="58">
        <v>2391</v>
      </c>
      <c r="B356" s="61">
        <v>386</v>
      </c>
      <c r="C356" s="61">
        <v>169</v>
      </c>
      <c r="D356" s="61">
        <v>217</v>
      </c>
      <c r="E356" s="61">
        <v>21</v>
      </c>
      <c r="F356" s="61">
        <v>2</v>
      </c>
      <c r="G356" s="61">
        <v>3</v>
      </c>
      <c r="H356" s="61">
        <v>70</v>
      </c>
      <c r="J356" s="61">
        <v>28</v>
      </c>
      <c r="K356" s="61">
        <v>262</v>
      </c>
      <c r="L356" s="61">
        <v>12</v>
      </c>
      <c r="M356" s="61">
        <v>5</v>
      </c>
      <c r="N356" s="61">
        <v>19</v>
      </c>
      <c r="O356" s="61">
        <v>320</v>
      </c>
      <c r="P356" s="61">
        <v>9</v>
      </c>
      <c r="Q356" s="61">
        <v>1</v>
      </c>
      <c r="R356" s="61">
        <v>30</v>
      </c>
      <c r="S356" s="61">
        <v>14</v>
      </c>
      <c r="T356" s="61">
        <v>60</v>
      </c>
    </row>
    <row r="357" spans="1:20" ht="12.75" customHeight="1" x14ac:dyDescent="0.2">
      <c r="A357" s="58">
        <v>2392</v>
      </c>
      <c r="B357" s="61">
        <v>889</v>
      </c>
      <c r="C357" s="61">
        <v>426</v>
      </c>
      <c r="D357" s="61">
        <v>463</v>
      </c>
      <c r="E357" s="61">
        <v>8</v>
      </c>
      <c r="F357" s="61">
        <v>449</v>
      </c>
      <c r="G357" s="61">
        <v>194</v>
      </c>
      <c r="H357" s="61">
        <v>114</v>
      </c>
      <c r="I357" s="61">
        <v>1</v>
      </c>
      <c r="J357" s="61">
        <v>53</v>
      </c>
      <c r="K357" s="61">
        <v>70</v>
      </c>
      <c r="L357" s="61">
        <v>78</v>
      </c>
      <c r="M357" s="61">
        <v>6</v>
      </c>
      <c r="N357" s="61">
        <v>28</v>
      </c>
      <c r="O357" s="61">
        <v>518</v>
      </c>
      <c r="R357" s="61">
        <v>20</v>
      </c>
      <c r="S357" s="61">
        <v>60</v>
      </c>
      <c r="T357" s="61">
        <v>81</v>
      </c>
    </row>
    <row r="358" spans="1:20" ht="12.75" customHeight="1" x14ac:dyDescent="0.2">
      <c r="A358" s="58">
        <v>2394</v>
      </c>
      <c r="B358" s="61">
        <v>846</v>
      </c>
      <c r="C358" s="61">
        <v>402</v>
      </c>
      <c r="D358" s="61">
        <v>444</v>
      </c>
      <c r="E358" s="61">
        <v>3</v>
      </c>
      <c r="F358" s="61">
        <v>64</v>
      </c>
      <c r="G358" s="61">
        <v>88</v>
      </c>
      <c r="H358" s="61">
        <v>229</v>
      </c>
      <c r="I358" s="61">
        <v>49</v>
      </c>
      <c r="J358" s="61">
        <v>81</v>
      </c>
      <c r="K358" s="61">
        <v>332</v>
      </c>
      <c r="L358" s="61">
        <v>133</v>
      </c>
      <c r="M358" s="61">
        <v>6</v>
      </c>
      <c r="N358" s="61">
        <v>31</v>
      </c>
      <c r="O358" s="61">
        <v>535</v>
      </c>
      <c r="P358" s="61">
        <v>2</v>
      </c>
      <c r="Q358" s="61">
        <v>8</v>
      </c>
      <c r="R358" s="61">
        <v>45</v>
      </c>
      <c r="S358" s="61">
        <v>24</v>
      </c>
      <c r="T358" s="61">
        <v>120</v>
      </c>
    </row>
    <row r="359" spans="1:20" ht="12.75" customHeight="1" x14ac:dyDescent="0.2">
      <c r="A359" s="58">
        <v>2395</v>
      </c>
      <c r="B359" s="61">
        <v>1344</v>
      </c>
      <c r="C359" s="61">
        <v>647</v>
      </c>
      <c r="D359" s="61">
        <v>695</v>
      </c>
      <c r="E359" s="61">
        <v>10</v>
      </c>
      <c r="F359" s="61">
        <v>50</v>
      </c>
      <c r="G359" s="61">
        <v>4</v>
      </c>
      <c r="H359" s="61">
        <v>118</v>
      </c>
      <c r="I359" s="61">
        <v>1</v>
      </c>
      <c r="J359" s="61">
        <v>105</v>
      </c>
      <c r="K359" s="61">
        <v>1056</v>
      </c>
      <c r="L359" s="61">
        <v>16</v>
      </c>
      <c r="M359" s="61">
        <v>1</v>
      </c>
      <c r="N359" s="61">
        <v>1</v>
      </c>
      <c r="O359" s="61">
        <v>108</v>
      </c>
      <c r="Q359" s="61">
        <v>23</v>
      </c>
      <c r="R359" s="61">
        <v>18</v>
      </c>
      <c r="S359" s="61">
        <v>280</v>
      </c>
      <c r="T359" s="61">
        <v>90</v>
      </c>
    </row>
    <row r="360" spans="1:20" ht="12.75" customHeight="1" x14ac:dyDescent="0.2">
      <c r="A360" s="58">
        <v>2396</v>
      </c>
      <c r="B360" s="61">
        <v>165</v>
      </c>
      <c r="C360" s="61">
        <v>71</v>
      </c>
      <c r="D360" s="61">
        <v>94</v>
      </c>
      <c r="F360" s="61">
        <v>2</v>
      </c>
      <c r="H360" s="61">
        <v>84</v>
      </c>
      <c r="J360" s="61">
        <v>2</v>
      </c>
      <c r="K360" s="61">
        <v>77</v>
      </c>
      <c r="L360" s="61">
        <v>31</v>
      </c>
      <c r="N360" s="61">
        <v>1</v>
      </c>
      <c r="O360" s="61">
        <v>113</v>
      </c>
      <c r="P360" s="61">
        <v>18</v>
      </c>
      <c r="R360" s="61">
        <v>5</v>
      </c>
      <c r="T360" s="61">
        <v>36</v>
      </c>
    </row>
    <row r="361" spans="1:20" ht="12.75" customHeight="1" x14ac:dyDescent="0.2">
      <c r="A361" s="58">
        <v>2397</v>
      </c>
      <c r="B361" s="61">
        <v>157</v>
      </c>
      <c r="C361" s="61">
        <v>81</v>
      </c>
      <c r="D361" s="61">
        <v>76</v>
      </c>
      <c r="G361" s="61">
        <v>1</v>
      </c>
      <c r="H361" s="61">
        <v>97</v>
      </c>
      <c r="J361" s="61">
        <v>3</v>
      </c>
      <c r="K361" s="61">
        <v>56</v>
      </c>
      <c r="L361" s="61">
        <v>6</v>
      </c>
      <c r="O361" s="61">
        <v>123</v>
      </c>
      <c r="P361" s="61">
        <v>22</v>
      </c>
      <c r="R361" s="61">
        <v>7</v>
      </c>
      <c r="T361" s="61">
        <v>27</v>
      </c>
    </row>
    <row r="362" spans="1:20" ht="12.75" customHeight="1" x14ac:dyDescent="0.2">
      <c r="A362" s="58">
        <v>2398</v>
      </c>
      <c r="B362" s="61">
        <v>429</v>
      </c>
      <c r="C362" s="61">
        <v>187</v>
      </c>
      <c r="D362" s="61">
        <v>242</v>
      </c>
      <c r="E362" s="61">
        <v>2</v>
      </c>
      <c r="F362" s="61">
        <v>50</v>
      </c>
      <c r="G362" s="61">
        <v>21</v>
      </c>
      <c r="H362" s="61">
        <v>93</v>
      </c>
      <c r="I362" s="61">
        <v>1</v>
      </c>
      <c r="J362" s="61">
        <v>67</v>
      </c>
      <c r="K362" s="61">
        <v>195</v>
      </c>
      <c r="L362" s="61">
        <v>37</v>
      </c>
      <c r="M362" s="61">
        <v>1</v>
      </c>
      <c r="N362" s="61">
        <v>13</v>
      </c>
      <c r="O362" s="61">
        <v>304</v>
      </c>
      <c r="Q362" s="61">
        <v>11</v>
      </c>
      <c r="R362" s="61">
        <v>10</v>
      </c>
      <c r="S362" s="61">
        <v>8</v>
      </c>
      <c r="T362" s="61">
        <v>77</v>
      </c>
    </row>
    <row r="363" spans="1:20" ht="12.75" customHeight="1" x14ac:dyDescent="0.2">
      <c r="A363" s="58">
        <v>2399</v>
      </c>
      <c r="B363" s="61">
        <v>406</v>
      </c>
      <c r="C363" s="61">
        <v>198</v>
      </c>
      <c r="D363" s="61">
        <v>208</v>
      </c>
      <c r="E363" s="61">
        <v>4</v>
      </c>
      <c r="F363" s="61">
        <v>5</v>
      </c>
      <c r="G363" s="61">
        <v>37</v>
      </c>
      <c r="H363" s="61">
        <v>113</v>
      </c>
      <c r="I363" s="61">
        <v>13</v>
      </c>
      <c r="J363" s="61">
        <v>88</v>
      </c>
      <c r="K363" s="61">
        <v>146</v>
      </c>
      <c r="L363" s="61">
        <v>53</v>
      </c>
      <c r="M363" s="61">
        <v>1</v>
      </c>
      <c r="N363" s="61">
        <v>17</v>
      </c>
      <c r="O363" s="61">
        <v>276</v>
      </c>
      <c r="P363" s="61">
        <v>1</v>
      </c>
      <c r="Q363" s="61">
        <v>24</v>
      </c>
      <c r="R363" s="61">
        <v>30</v>
      </c>
      <c r="S363" s="61">
        <v>7</v>
      </c>
      <c r="T363" s="61">
        <v>38</v>
      </c>
    </row>
    <row r="364" spans="1:20" ht="12.75" customHeight="1" x14ac:dyDescent="0.2">
      <c r="A364" s="58">
        <v>2400</v>
      </c>
      <c r="B364" s="61">
        <v>486</v>
      </c>
      <c r="C364" s="61">
        <v>230</v>
      </c>
      <c r="D364" s="61">
        <v>256</v>
      </c>
      <c r="E364" s="61">
        <v>5</v>
      </c>
      <c r="F364" s="61">
        <v>5</v>
      </c>
      <c r="G364" s="61">
        <v>5</v>
      </c>
      <c r="H364" s="61">
        <v>54</v>
      </c>
      <c r="I364" s="61">
        <v>2</v>
      </c>
      <c r="J364" s="61">
        <v>29</v>
      </c>
      <c r="K364" s="61">
        <v>386</v>
      </c>
      <c r="L364" s="61">
        <v>4</v>
      </c>
      <c r="M364" s="61">
        <v>4</v>
      </c>
      <c r="N364" s="61">
        <v>22</v>
      </c>
      <c r="O364" s="61">
        <v>160</v>
      </c>
      <c r="Q364" s="61">
        <v>10</v>
      </c>
      <c r="R364" s="61">
        <v>14</v>
      </c>
      <c r="S364" s="61">
        <v>36</v>
      </c>
      <c r="T364" s="61">
        <v>50</v>
      </c>
    </row>
    <row r="365" spans="1:20" ht="12.75" customHeight="1" x14ac:dyDescent="0.2">
      <c r="A365" s="58">
        <v>2402</v>
      </c>
      <c r="B365" s="61">
        <v>1642</v>
      </c>
      <c r="C365" s="61">
        <v>799</v>
      </c>
      <c r="D365" s="61">
        <v>843</v>
      </c>
      <c r="E365" s="61">
        <v>9</v>
      </c>
      <c r="F365" s="61">
        <v>17</v>
      </c>
      <c r="G365" s="61">
        <v>19</v>
      </c>
      <c r="H365" s="61">
        <v>108</v>
      </c>
      <c r="I365" s="61">
        <v>2</v>
      </c>
      <c r="J365" s="61">
        <v>170</v>
      </c>
      <c r="K365" s="61">
        <v>1317</v>
      </c>
      <c r="L365" s="61">
        <v>11</v>
      </c>
      <c r="M365" s="61">
        <v>13</v>
      </c>
      <c r="N365" s="61">
        <v>49</v>
      </c>
      <c r="O365" s="61">
        <v>431</v>
      </c>
      <c r="P365" s="61">
        <v>1</v>
      </c>
      <c r="Q365" s="61">
        <v>32</v>
      </c>
      <c r="R365" s="61">
        <v>44</v>
      </c>
      <c r="S365" s="61">
        <v>35</v>
      </c>
      <c r="T365" s="61">
        <v>208</v>
      </c>
    </row>
    <row r="366" spans="1:20" ht="12.75" customHeight="1" x14ac:dyDescent="0.2">
      <c r="A366" s="58">
        <v>2404</v>
      </c>
      <c r="B366" s="61">
        <v>323</v>
      </c>
      <c r="C366" s="61">
        <v>154</v>
      </c>
      <c r="D366" s="61">
        <v>169</v>
      </c>
      <c r="E366" s="61">
        <v>2</v>
      </c>
      <c r="G366" s="61">
        <v>1</v>
      </c>
      <c r="H366" s="61">
        <v>9</v>
      </c>
      <c r="J366" s="61">
        <v>21</v>
      </c>
      <c r="K366" s="61">
        <v>290</v>
      </c>
      <c r="M366" s="61">
        <v>1</v>
      </c>
      <c r="N366" s="61">
        <v>13</v>
      </c>
      <c r="O366" s="61">
        <v>172</v>
      </c>
      <c r="Q366" s="61">
        <v>2</v>
      </c>
      <c r="R366" s="61">
        <v>20</v>
      </c>
      <c r="S366" s="61">
        <v>37</v>
      </c>
      <c r="T366" s="61">
        <v>52</v>
      </c>
    </row>
    <row r="367" spans="1:20" ht="12.75" customHeight="1" x14ac:dyDescent="0.2">
      <c r="A367" s="58">
        <v>2405</v>
      </c>
      <c r="B367" s="61">
        <v>190</v>
      </c>
      <c r="C367" s="61">
        <v>87</v>
      </c>
      <c r="D367" s="61">
        <v>103</v>
      </c>
      <c r="E367" s="61">
        <v>3</v>
      </c>
      <c r="F367" s="61">
        <v>1</v>
      </c>
      <c r="G367" s="61">
        <v>1</v>
      </c>
      <c r="H367" s="61">
        <v>16</v>
      </c>
      <c r="J367" s="61">
        <v>12</v>
      </c>
      <c r="K367" s="61">
        <v>157</v>
      </c>
      <c r="M367" s="61">
        <v>2</v>
      </c>
      <c r="N367" s="61">
        <v>14</v>
      </c>
      <c r="O367" s="61">
        <v>147</v>
      </c>
      <c r="P367" s="61">
        <v>1</v>
      </c>
      <c r="Q367" s="61">
        <v>1</v>
      </c>
      <c r="R367" s="61">
        <v>5</v>
      </c>
      <c r="S367" s="61">
        <v>1</v>
      </c>
      <c r="T367" s="61">
        <v>37</v>
      </c>
    </row>
    <row r="368" spans="1:20" ht="12.75" customHeight="1" x14ac:dyDescent="0.2">
      <c r="A368" s="58">
        <v>2406</v>
      </c>
      <c r="B368" s="61">
        <v>652</v>
      </c>
      <c r="C368" s="61">
        <v>308</v>
      </c>
      <c r="D368" s="61">
        <v>344</v>
      </c>
      <c r="E368" s="61">
        <v>9</v>
      </c>
      <c r="F368" s="61">
        <v>12</v>
      </c>
      <c r="G368" s="61">
        <v>8</v>
      </c>
      <c r="H368" s="61">
        <v>55</v>
      </c>
      <c r="J368" s="61">
        <v>56</v>
      </c>
      <c r="K368" s="61">
        <v>512</v>
      </c>
      <c r="L368" s="61">
        <v>6</v>
      </c>
      <c r="M368" s="61">
        <v>4</v>
      </c>
      <c r="N368" s="61">
        <v>6</v>
      </c>
      <c r="O368" s="61">
        <v>130</v>
      </c>
      <c r="Q368" s="61">
        <v>8</v>
      </c>
      <c r="R368" s="61">
        <v>17</v>
      </c>
      <c r="S368" s="61">
        <v>28</v>
      </c>
      <c r="T368" s="61">
        <v>117</v>
      </c>
    </row>
    <row r="369" spans="1:20" ht="12.75" customHeight="1" x14ac:dyDescent="0.2">
      <c r="A369" s="58">
        <v>2410</v>
      </c>
      <c r="B369" s="61">
        <v>888</v>
      </c>
      <c r="C369" s="61">
        <v>436</v>
      </c>
      <c r="D369" s="61">
        <v>452</v>
      </c>
      <c r="E369" s="61">
        <v>15</v>
      </c>
      <c r="F369" s="61">
        <v>4</v>
      </c>
      <c r="G369" s="61">
        <v>4</v>
      </c>
      <c r="H369" s="61">
        <v>677</v>
      </c>
      <c r="J369" s="61">
        <v>20</v>
      </c>
      <c r="K369" s="61">
        <v>168</v>
      </c>
      <c r="L369" s="61">
        <v>204</v>
      </c>
      <c r="M369" s="61">
        <v>2</v>
      </c>
      <c r="N369" s="61">
        <v>22</v>
      </c>
      <c r="O369" s="61">
        <v>745</v>
      </c>
      <c r="P369" s="61">
        <v>93</v>
      </c>
      <c r="Q369" s="61">
        <v>2</v>
      </c>
      <c r="R369" s="61">
        <v>43</v>
      </c>
      <c r="S369" s="61">
        <v>25</v>
      </c>
      <c r="T369" s="61">
        <v>138</v>
      </c>
    </row>
    <row r="370" spans="1:20" ht="12.75" customHeight="1" x14ac:dyDescent="0.2">
      <c r="A370" s="58">
        <v>2415</v>
      </c>
      <c r="B370" s="61">
        <v>2002</v>
      </c>
      <c r="C370" s="61">
        <v>905</v>
      </c>
      <c r="D370" s="61">
        <v>1097</v>
      </c>
      <c r="E370" s="61">
        <v>10</v>
      </c>
      <c r="F370" s="61">
        <v>27</v>
      </c>
      <c r="G370" s="61">
        <v>10</v>
      </c>
      <c r="H370" s="61">
        <v>136</v>
      </c>
      <c r="I370" s="61">
        <v>4</v>
      </c>
      <c r="J370" s="61">
        <v>72</v>
      </c>
      <c r="K370" s="61">
        <v>1743</v>
      </c>
      <c r="L370" s="61">
        <v>62</v>
      </c>
      <c r="M370" s="61">
        <v>5</v>
      </c>
      <c r="N370" s="61">
        <v>62</v>
      </c>
      <c r="O370" s="61">
        <v>569</v>
      </c>
      <c r="P370" s="61">
        <v>2</v>
      </c>
      <c r="Q370" s="61">
        <v>11</v>
      </c>
      <c r="R370" s="61">
        <v>130</v>
      </c>
      <c r="S370" s="61">
        <v>114</v>
      </c>
      <c r="T370" s="61">
        <v>285</v>
      </c>
    </row>
    <row r="371" spans="1:20" ht="12.75" customHeight="1" x14ac:dyDescent="0.2">
      <c r="A371" s="58">
        <v>2416</v>
      </c>
      <c r="B371" s="61">
        <v>861</v>
      </c>
      <c r="C371" s="61">
        <v>415</v>
      </c>
      <c r="D371" s="61">
        <v>446</v>
      </c>
      <c r="E371" s="61">
        <v>18</v>
      </c>
      <c r="F371" s="61">
        <v>30</v>
      </c>
      <c r="G371" s="61">
        <v>6</v>
      </c>
      <c r="H371" s="61">
        <v>191</v>
      </c>
      <c r="I371" s="61">
        <v>15</v>
      </c>
      <c r="J371" s="61">
        <v>51</v>
      </c>
      <c r="K371" s="61">
        <v>550</v>
      </c>
      <c r="L371" s="61">
        <v>48</v>
      </c>
      <c r="M371" s="61">
        <v>9</v>
      </c>
      <c r="N371" s="61">
        <v>40</v>
      </c>
      <c r="O371" s="61">
        <v>547</v>
      </c>
      <c r="P371" s="61">
        <v>1</v>
      </c>
      <c r="Q371" s="61">
        <v>2</v>
      </c>
      <c r="R371" s="61">
        <v>61</v>
      </c>
      <c r="S371" s="61">
        <v>28</v>
      </c>
      <c r="T371" s="61">
        <v>144</v>
      </c>
    </row>
    <row r="372" spans="1:20" ht="12.75" customHeight="1" x14ac:dyDescent="0.2">
      <c r="A372" s="58">
        <v>2417</v>
      </c>
      <c r="B372" s="61">
        <v>1599</v>
      </c>
      <c r="C372" s="61">
        <v>798</v>
      </c>
      <c r="D372" s="61">
        <v>801</v>
      </c>
      <c r="E372" s="61">
        <v>7</v>
      </c>
      <c r="F372" s="61">
        <v>165</v>
      </c>
      <c r="G372" s="61">
        <v>261</v>
      </c>
      <c r="H372" s="61">
        <v>575</v>
      </c>
      <c r="I372" s="61">
        <v>135</v>
      </c>
      <c r="J372" s="61">
        <v>155</v>
      </c>
      <c r="K372" s="61">
        <v>301</v>
      </c>
      <c r="L372" s="61">
        <v>276</v>
      </c>
      <c r="M372" s="61">
        <v>10</v>
      </c>
      <c r="N372" s="61">
        <v>34</v>
      </c>
      <c r="O372" s="61">
        <v>1058</v>
      </c>
      <c r="P372" s="61">
        <v>4</v>
      </c>
      <c r="Q372" s="61">
        <v>16</v>
      </c>
      <c r="R372" s="61">
        <v>78</v>
      </c>
      <c r="S372" s="61">
        <v>25</v>
      </c>
      <c r="T372" s="61">
        <v>218</v>
      </c>
    </row>
    <row r="373" spans="1:20" ht="12.75" customHeight="1" x14ac:dyDescent="0.2">
      <c r="A373" s="58">
        <v>2418</v>
      </c>
      <c r="B373" s="61">
        <v>362</v>
      </c>
      <c r="C373" s="61">
        <v>176</v>
      </c>
      <c r="D373" s="61">
        <v>186</v>
      </c>
      <c r="E373" s="61">
        <v>1</v>
      </c>
      <c r="F373" s="61">
        <v>38</v>
      </c>
      <c r="G373" s="61">
        <v>72</v>
      </c>
      <c r="H373" s="61">
        <v>100</v>
      </c>
      <c r="I373" s="61">
        <v>5</v>
      </c>
      <c r="J373" s="61">
        <v>31</v>
      </c>
      <c r="K373" s="61">
        <v>115</v>
      </c>
      <c r="L373" s="61">
        <v>78</v>
      </c>
      <c r="M373" s="61">
        <v>2</v>
      </c>
      <c r="N373" s="61">
        <v>13</v>
      </c>
      <c r="O373" s="61">
        <v>212</v>
      </c>
      <c r="R373" s="61">
        <v>26</v>
      </c>
      <c r="S373" s="61">
        <v>3</v>
      </c>
      <c r="T373" s="61">
        <v>79</v>
      </c>
    </row>
    <row r="374" spans="1:20" ht="12.75" customHeight="1" x14ac:dyDescent="0.2">
      <c r="A374" s="58">
        <v>2419</v>
      </c>
      <c r="B374" s="61">
        <v>523</v>
      </c>
      <c r="C374" s="61">
        <v>219</v>
      </c>
      <c r="D374" s="61">
        <v>304</v>
      </c>
      <c r="F374" s="61">
        <v>15</v>
      </c>
      <c r="G374" s="61">
        <v>2</v>
      </c>
      <c r="H374" s="61">
        <v>46</v>
      </c>
      <c r="I374" s="61">
        <v>1</v>
      </c>
      <c r="J374" s="61">
        <v>37</v>
      </c>
      <c r="K374" s="61">
        <v>422</v>
      </c>
      <c r="L374" s="61">
        <v>18</v>
      </c>
      <c r="M374" s="61">
        <v>2</v>
      </c>
      <c r="N374" s="61">
        <v>6</v>
      </c>
      <c r="O374" s="61">
        <v>90</v>
      </c>
      <c r="Q374" s="61">
        <v>3</v>
      </c>
      <c r="R374" s="61">
        <v>19</v>
      </c>
      <c r="S374" s="61">
        <v>49</v>
      </c>
      <c r="T374" s="61">
        <v>55</v>
      </c>
    </row>
    <row r="375" spans="1:20" ht="12.75" customHeight="1" x14ac:dyDescent="0.2">
      <c r="A375" s="58">
        <v>2422</v>
      </c>
      <c r="B375" s="61">
        <v>323</v>
      </c>
      <c r="C375" s="61">
        <v>147</v>
      </c>
      <c r="D375" s="61">
        <v>176</v>
      </c>
      <c r="E375" s="61">
        <v>4</v>
      </c>
      <c r="G375" s="61">
        <v>4</v>
      </c>
      <c r="H375" s="61">
        <v>136</v>
      </c>
      <c r="J375" s="61">
        <v>3</v>
      </c>
      <c r="K375" s="61">
        <v>176</v>
      </c>
      <c r="L375" s="61">
        <v>54</v>
      </c>
      <c r="N375" s="61">
        <v>7</v>
      </c>
      <c r="O375" s="61">
        <v>267</v>
      </c>
      <c r="P375" s="61">
        <v>31</v>
      </c>
      <c r="Q375" s="61">
        <v>4</v>
      </c>
      <c r="R375" s="61">
        <v>13</v>
      </c>
      <c r="S375" s="61">
        <v>9</v>
      </c>
      <c r="T375" s="61">
        <v>60</v>
      </c>
    </row>
    <row r="376" spans="1:20" ht="12.75" customHeight="1" x14ac:dyDescent="0.2">
      <c r="A376" s="58">
        <v>2423</v>
      </c>
      <c r="B376" s="61">
        <v>120</v>
      </c>
      <c r="C376" s="61">
        <v>50</v>
      </c>
      <c r="D376" s="61">
        <v>70</v>
      </c>
      <c r="E376" s="61">
        <v>41</v>
      </c>
      <c r="F376" s="61">
        <v>2</v>
      </c>
      <c r="H376" s="61">
        <v>9</v>
      </c>
      <c r="J376" s="61">
        <v>17</v>
      </c>
      <c r="K376" s="61">
        <v>51</v>
      </c>
      <c r="M376" s="61">
        <v>1</v>
      </c>
      <c r="N376" s="61">
        <v>18</v>
      </c>
      <c r="O376" s="61">
        <v>78</v>
      </c>
      <c r="R376" s="61">
        <v>9</v>
      </c>
      <c r="S376" s="61">
        <v>4</v>
      </c>
      <c r="T376" s="61">
        <v>27</v>
      </c>
    </row>
    <row r="377" spans="1:20" ht="12.75" customHeight="1" x14ac:dyDescent="0.2">
      <c r="A377" s="58">
        <v>2425</v>
      </c>
      <c r="B377" s="61">
        <v>1266</v>
      </c>
      <c r="C377" s="61">
        <v>640</v>
      </c>
      <c r="D377" s="61">
        <v>625</v>
      </c>
      <c r="E377" s="61">
        <v>4</v>
      </c>
      <c r="F377" s="61">
        <v>68</v>
      </c>
      <c r="G377" s="61">
        <v>170</v>
      </c>
      <c r="H377" s="61">
        <v>541</v>
      </c>
      <c r="I377" s="61">
        <v>119</v>
      </c>
      <c r="J377" s="61">
        <v>144</v>
      </c>
      <c r="K377" s="61">
        <v>219</v>
      </c>
      <c r="L377" s="61">
        <v>223</v>
      </c>
      <c r="M377" s="61">
        <v>17</v>
      </c>
      <c r="N377" s="61">
        <v>73</v>
      </c>
      <c r="O377" s="61">
        <v>1066</v>
      </c>
      <c r="P377" s="61">
        <v>1</v>
      </c>
      <c r="Q377" s="61">
        <v>103</v>
      </c>
      <c r="R377" s="61">
        <v>113</v>
      </c>
      <c r="S377" s="61">
        <v>16</v>
      </c>
      <c r="T377" s="61">
        <v>196</v>
      </c>
    </row>
    <row r="378" spans="1:20" ht="12.75" customHeight="1" x14ac:dyDescent="0.2">
      <c r="A378" s="58">
        <v>2426</v>
      </c>
      <c r="B378" s="61">
        <v>1942</v>
      </c>
      <c r="C378" s="61">
        <v>907</v>
      </c>
      <c r="D378" s="61">
        <v>1034</v>
      </c>
      <c r="E378" s="61">
        <v>8</v>
      </c>
      <c r="F378" s="61">
        <v>84</v>
      </c>
      <c r="G378" s="61">
        <v>32</v>
      </c>
      <c r="H378" s="61">
        <v>261</v>
      </c>
      <c r="I378" s="61">
        <v>11</v>
      </c>
      <c r="J378" s="61">
        <v>149</v>
      </c>
      <c r="K378" s="61">
        <v>1397</v>
      </c>
      <c r="L378" s="61">
        <v>47</v>
      </c>
      <c r="M378" s="61">
        <v>3</v>
      </c>
      <c r="N378" s="61">
        <v>21</v>
      </c>
      <c r="O378" s="61">
        <v>470</v>
      </c>
      <c r="Q378" s="61">
        <v>38</v>
      </c>
      <c r="R378" s="61">
        <v>53</v>
      </c>
      <c r="S378" s="61">
        <v>197</v>
      </c>
      <c r="T378" s="61">
        <v>279</v>
      </c>
    </row>
    <row r="379" spans="1:20" ht="12.75" customHeight="1" x14ac:dyDescent="0.2">
      <c r="A379" s="58">
        <v>2428</v>
      </c>
      <c r="B379" s="61">
        <v>1615</v>
      </c>
      <c r="C379" s="61">
        <v>788</v>
      </c>
      <c r="D379" s="61">
        <v>827</v>
      </c>
      <c r="E379" s="61">
        <v>11</v>
      </c>
      <c r="F379" s="61">
        <v>47</v>
      </c>
      <c r="G379" s="61">
        <v>10</v>
      </c>
      <c r="H379" s="61">
        <v>193</v>
      </c>
      <c r="I379" s="61">
        <v>5</v>
      </c>
      <c r="J379" s="61">
        <v>64</v>
      </c>
      <c r="K379" s="61">
        <v>1285</v>
      </c>
      <c r="L379" s="61">
        <v>30</v>
      </c>
      <c r="M379" s="61">
        <v>5</v>
      </c>
      <c r="N379" s="61">
        <v>21</v>
      </c>
      <c r="O379" s="61">
        <v>359</v>
      </c>
      <c r="P379" s="61">
        <v>12</v>
      </c>
      <c r="Q379" s="61">
        <v>5</v>
      </c>
      <c r="R379" s="61">
        <v>52</v>
      </c>
      <c r="S379" s="61">
        <v>121</v>
      </c>
      <c r="T379" s="61">
        <v>241</v>
      </c>
    </row>
    <row r="380" spans="1:20" ht="12.75" customHeight="1" x14ac:dyDescent="0.2">
      <c r="A380" s="58">
        <v>2430</v>
      </c>
      <c r="B380" s="61">
        <v>471</v>
      </c>
      <c r="C380" s="61">
        <v>243</v>
      </c>
      <c r="D380" s="61">
        <v>228</v>
      </c>
      <c r="E380" s="61">
        <v>21</v>
      </c>
      <c r="F380" s="61">
        <v>3</v>
      </c>
      <c r="G380" s="61">
        <v>5</v>
      </c>
      <c r="H380" s="61">
        <v>23</v>
      </c>
      <c r="K380" s="61">
        <v>419</v>
      </c>
      <c r="L380" s="61">
        <v>8</v>
      </c>
      <c r="M380" s="61">
        <v>10</v>
      </c>
      <c r="N380" s="61">
        <v>26</v>
      </c>
      <c r="O380" s="61">
        <v>279</v>
      </c>
      <c r="Q380" s="61">
        <v>2</v>
      </c>
      <c r="R380" s="61">
        <v>9</v>
      </c>
      <c r="S380" s="61">
        <v>8</v>
      </c>
      <c r="T380" s="61">
        <v>69</v>
      </c>
    </row>
    <row r="381" spans="1:20" ht="12.75" customHeight="1" x14ac:dyDescent="0.2">
      <c r="A381" s="58">
        <v>2431</v>
      </c>
      <c r="B381" s="61">
        <v>358</v>
      </c>
      <c r="C381" s="61">
        <v>162</v>
      </c>
      <c r="D381" s="61">
        <v>196</v>
      </c>
      <c r="E381" s="61">
        <v>2</v>
      </c>
      <c r="F381" s="61">
        <v>13</v>
      </c>
      <c r="G381" s="61">
        <v>3</v>
      </c>
      <c r="H381" s="61">
        <v>156</v>
      </c>
      <c r="I381" s="61">
        <v>4</v>
      </c>
      <c r="J381" s="61">
        <v>32</v>
      </c>
      <c r="K381" s="61">
        <v>148</v>
      </c>
      <c r="L381" s="61">
        <v>101</v>
      </c>
      <c r="N381" s="61">
        <v>31</v>
      </c>
      <c r="O381" s="61">
        <v>220</v>
      </c>
      <c r="P381" s="61">
        <v>6</v>
      </c>
      <c r="Q381" s="61">
        <v>1</v>
      </c>
      <c r="R381" s="61">
        <v>15</v>
      </c>
      <c r="S381" s="61">
        <v>17</v>
      </c>
      <c r="T381" s="61">
        <v>61</v>
      </c>
    </row>
    <row r="382" spans="1:20" ht="12.75" customHeight="1" x14ac:dyDescent="0.2">
      <c r="A382" s="58">
        <v>2432</v>
      </c>
      <c r="B382" s="61">
        <v>73</v>
      </c>
      <c r="C382" s="61">
        <v>44</v>
      </c>
      <c r="D382" s="61">
        <v>28</v>
      </c>
      <c r="H382" s="61">
        <v>8</v>
      </c>
      <c r="J382" s="61">
        <v>1</v>
      </c>
      <c r="K382" s="61">
        <v>64</v>
      </c>
      <c r="M382" s="61">
        <v>2</v>
      </c>
      <c r="N382" s="61">
        <v>1</v>
      </c>
      <c r="O382" s="61">
        <v>33</v>
      </c>
      <c r="T382" s="61">
        <v>2</v>
      </c>
    </row>
    <row r="383" spans="1:20" ht="12.75" customHeight="1" x14ac:dyDescent="0.2">
      <c r="A383" s="58">
        <v>2433</v>
      </c>
      <c r="B383" s="61">
        <v>615</v>
      </c>
      <c r="C383" s="61">
        <v>301</v>
      </c>
      <c r="D383" s="61">
        <v>314</v>
      </c>
      <c r="E383" s="61">
        <v>6</v>
      </c>
      <c r="F383" s="61">
        <v>2</v>
      </c>
      <c r="G383" s="61">
        <v>6</v>
      </c>
      <c r="H383" s="61">
        <v>505</v>
      </c>
      <c r="J383" s="61">
        <v>9</v>
      </c>
      <c r="K383" s="61">
        <v>87</v>
      </c>
      <c r="L383" s="61">
        <v>260</v>
      </c>
      <c r="M383" s="61">
        <v>10</v>
      </c>
      <c r="N383" s="61">
        <v>25</v>
      </c>
      <c r="O383" s="61">
        <v>542</v>
      </c>
      <c r="P383" s="61">
        <v>57</v>
      </c>
      <c r="Q383" s="61">
        <v>1</v>
      </c>
      <c r="R383" s="61">
        <v>12</v>
      </c>
      <c r="S383" s="61">
        <v>13</v>
      </c>
      <c r="T383" s="61">
        <v>95</v>
      </c>
    </row>
    <row r="384" spans="1:20" ht="12.75" customHeight="1" x14ac:dyDescent="0.2">
      <c r="A384" s="58">
        <v>2434</v>
      </c>
      <c r="B384" s="61">
        <v>360</v>
      </c>
      <c r="C384" s="61">
        <v>183</v>
      </c>
      <c r="D384" s="61">
        <v>177</v>
      </c>
      <c r="E384" s="61">
        <v>2</v>
      </c>
      <c r="F384" s="61">
        <v>5</v>
      </c>
      <c r="G384" s="61">
        <v>1</v>
      </c>
      <c r="H384" s="61">
        <v>25</v>
      </c>
      <c r="J384" s="61">
        <v>23</v>
      </c>
      <c r="K384" s="61">
        <v>304</v>
      </c>
      <c r="M384" s="61">
        <v>1</v>
      </c>
      <c r="N384" s="61">
        <v>6</v>
      </c>
      <c r="O384" s="61">
        <v>115</v>
      </c>
      <c r="Q384" s="61">
        <v>4</v>
      </c>
      <c r="R384" s="61">
        <v>6</v>
      </c>
      <c r="S384" s="61">
        <v>8</v>
      </c>
      <c r="T384" s="61">
        <v>37</v>
      </c>
    </row>
    <row r="385" spans="1:20" ht="12.75" customHeight="1" x14ac:dyDescent="0.2">
      <c r="A385" s="58">
        <v>2435</v>
      </c>
      <c r="B385" s="61">
        <v>951</v>
      </c>
      <c r="C385" s="61">
        <v>444</v>
      </c>
      <c r="D385" s="61">
        <v>507</v>
      </c>
      <c r="E385" s="61">
        <v>4</v>
      </c>
      <c r="F385" s="61">
        <v>61</v>
      </c>
      <c r="G385" s="61">
        <v>72</v>
      </c>
      <c r="H385" s="61">
        <v>83</v>
      </c>
      <c r="I385" s="61">
        <v>1</v>
      </c>
      <c r="J385" s="61">
        <v>115</v>
      </c>
      <c r="K385" s="61">
        <v>615</v>
      </c>
      <c r="L385" s="61">
        <v>34</v>
      </c>
      <c r="N385" s="61">
        <v>21</v>
      </c>
      <c r="O385" s="61">
        <v>172</v>
      </c>
      <c r="Q385" s="61">
        <v>3</v>
      </c>
      <c r="R385" s="61">
        <v>11</v>
      </c>
      <c r="S385" s="61">
        <v>54</v>
      </c>
      <c r="T385" s="61">
        <v>126</v>
      </c>
    </row>
    <row r="386" spans="1:20" ht="12.75" customHeight="1" x14ac:dyDescent="0.2">
      <c r="A386" s="58">
        <v>2437</v>
      </c>
      <c r="B386" s="61">
        <v>341</v>
      </c>
      <c r="C386" s="61">
        <v>159</v>
      </c>
      <c r="D386" s="61">
        <v>182</v>
      </c>
      <c r="F386" s="61">
        <v>52</v>
      </c>
      <c r="G386" s="61">
        <v>18</v>
      </c>
      <c r="H386" s="61">
        <v>29</v>
      </c>
      <c r="I386" s="61">
        <v>2</v>
      </c>
      <c r="J386" s="61">
        <v>44</v>
      </c>
      <c r="K386" s="61">
        <v>196</v>
      </c>
      <c r="L386" s="61">
        <v>44</v>
      </c>
      <c r="M386" s="61">
        <v>4</v>
      </c>
      <c r="N386" s="61">
        <v>7</v>
      </c>
      <c r="O386" s="61">
        <v>102</v>
      </c>
      <c r="R386" s="61">
        <v>13</v>
      </c>
      <c r="S386" s="61">
        <v>13</v>
      </c>
      <c r="T386" s="61">
        <v>40</v>
      </c>
    </row>
    <row r="387" spans="1:20" ht="12.75" customHeight="1" x14ac:dyDescent="0.2">
      <c r="A387" s="58">
        <v>2439</v>
      </c>
      <c r="B387" s="61">
        <v>410</v>
      </c>
      <c r="C387" s="61">
        <v>204</v>
      </c>
      <c r="D387" s="61">
        <v>206</v>
      </c>
      <c r="E387" s="61">
        <v>2</v>
      </c>
      <c r="F387" s="61">
        <v>113</v>
      </c>
      <c r="G387" s="61">
        <v>106</v>
      </c>
      <c r="H387" s="61">
        <v>111</v>
      </c>
      <c r="I387" s="61">
        <v>2</v>
      </c>
      <c r="J387" s="61">
        <v>41</v>
      </c>
      <c r="K387" s="61">
        <v>35</v>
      </c>
      <c r="L387" s="61">
        <v>125</v>
      </c>
      <c r="M387" s="61">
        <v>3</v>
      </c>
      <c r="N387" s="61">
        <v>32</v>
      </c>
      <c r="O387" s="61">
        <v>295</v>
      </c>
      <c r="P387" s="61">
        <v>1</v>
      </c>
      <c r="R387" s="61">
        <v>30</v>
      </c>
      <c r="S387" s="61">
        <v>19</v>
      </c>
      <c r="T387" s="61">
        <v>52</v>
      </c>
    </row>
    <row r="388" spans="1:20" ht="12.75" customHeight="1" x14ac:dyDescent="0.2">
      <c r="A388" s="58">
        <v>2441</v>
      </c>
      <c r="B388" s="61">
        <v>393</v>
      </c>
      <c r="C388" s="61">
        <v>193</v>
      </c>
      <c r="D388" s="61">
        <v>200</v>
      </c>
      <c r="E388" s="61">
        <v>2</v>
      </c>
      <c r="F388" s="61">
        <v>4</v>
      </c>
      <c r="G388" s="61">
        <v>1</v>
      </c>
      <c r="H388" s="61">
        <v>24</v>
      </c>
      <c r="J388" s="61">
        <v>9</v>
      </c>
      <c r="K388" s="61">
        <v>353</v>
      </c>
      <c r="L388" s="61">
        <v>2</v>
      </c>
      <c r="M388" s="61">
        <v>4</v>
      </c>
      <c r="N388" s="61">
        <v>9</v>
      </c>
      <c r="O388" s="61">
        <v>125</v>
      </c>
      <c r="Q388" s="61">
        <v>5</v>
      </c>
      <c r="R388" s="61">
        <v>10</v>
      </c>
      <c r="S388" s="61">
        <v>17</v>
      </c>
      <c r="T388" s="61">
        <v>40</v>
      </c>
    </row>
    <row r="389" spans="1:20" ht="12.75" customHeight="1" x14ac:dyDescent="0.2">
      <c r="A389" s="58">
        <v>2443</v>
      </c>
      <c r="B389" s="61">
        <v>131</v>
      </c>
      <c r="C389" s="61">
        <v>62</v>
      </c>
      <c r="D389" s="61">
        <v>69</v>
      </c>
      <c r="E389" s="61">
        <v>4</v>
      </c>
      <c r="G389" s="61">
        <v>2</v>
      </c>
      <c r="H389" s="61">
        <v>15</v>
      </c>
      <c r="K389" s="61">
        <v>110</v>
      </c>
      <c r="O389" s="61">
        <v>58</v>
      </c>
      <c r="R389" s="61">
        <v>4</v>
      </c>
      <c r="S389" s="61">
        <v>17</v>
      </c>
      <c r="T389" s="61">
        <v>12</v>
      </c>
    </row>
    <row r="390" spans="1:20" ht="12.75" customHeight="1" x14ac:dyDescent="0.2">
      <c r="A390" s="58">
        <v>2446</v>
      </c>
      <c r="B390" s="61">
        <v>332</v>
      </c>
      <c r="C390" s="61">
        <v>153</v>
      </c>
      <c r="D390" s="61">
        <v>179</v>
      </c>
      <c r="F390" s="61">
        <v>6</v>
      </c>
      <c r="G390" s="61">
        <v>6</v>
      </c>
      <c r="H390" s="61">
        <v>70</v>
      </c>
      <c r="I390" s="61">
        <v>1</v>
      </c>
      <c r="J390" s="61">
        <v>19</v>
      </c>
      <c r="K390" s="61">
        <v>230</v>
      </c>
      <c r="L390" s="61">
        <v>26</v>
      </c>
      <c r="M390" s="61">
        <v>6</v>
      </c>
      <c r="N390" s="61">
        <v>16</v>
      </c>
      <c r="O390" s="61">
        <v>162</v>
      </c>
      <c r="P390" s="61">
        <v>1</v>
      </c>
      <c r="Q390" s="61">
        <v>7</v>
      </c>
      <c r="R390" s="61">
        <v>78</v>
      </c>
      <c r="S390" s="61">
        <v>7</v>
      </c>
      <c r="T390" s="61">
        <v>120</v>
      </c>
    </row>
    <row r="391" spans="1:20" ht="12.75" customHeight="1" x14ac:dyDescent="0.2">
      <c r="A391" s="58">
        <v>2447</v>
      </c>
      <c r="B391" s="61">
        <v>519</v>
      </c>
      <c r="C391" s="61">
        <v>253</v>
      </c>
      <c r="D391" s="61">
        <v>266</v>
      </c>
      <c r="E391" s="61">
        <v>9</v>
      </c>
      <c r="F391" s="61">
        <v>7</v>
      </c>
      <c r="G391" s="61">
        <v>6</v>
      </c>
      <c r="H391" s="61">
        <v>57</v>
      </c>
      <c r="I391" s="61">
        <v>3</v>
      </c>
      <c r="J391" s="61">
        <v>35</v>
      </c>
      <c r="K391" s="61">
        <v>402</v>
      </c>
      <c r="L391" s="61">
        <v>10</v>
      </c>
      <c r="M391" s="61">
        <v>6</v>
      </c>
      <c r="N391" s="61">
        <v>7</v>
      </c>
      <c r="O391" s="61">
        <v>238</v>
      </c>
      <c r="P391" s="61">
        <v>2</v>
      </c>
      <c r="Q391" s="61">
        <v>27</v>
      </c>
      <c r="R391" s="61">
        <v>14</v>
      </c>
      <c r="S391" s="61">
        <v>30</v>
      </c>
      <c r="T391" s="61">
        <v>98</v>
      </c>
    </row>
    <row r="392" spans="1:20" ht="12.75" customHeight="1" x14ac:dyDescent="0.2">
      <c r="A392" s="58">
        <v>2448</v>
      </c>
      <c r="B392" s="61">
        <v>403</v>
      </c>
      <c r="C392" s="61">
        <v>177</v>
      </c>
      <c r="D392" s="61">
        <v>226</v>
      </c>
      <c r="E392" s="61">
        <v>4</v>
      </c>
      <c r="F392" s="61">
        <v>51</v>
      </c>
      <c r="G392" s="61">
        <v>18</v>
      </c>
      <c r="H392" s="61">
        <v>78</v>
      </c>
      <c r="I392" s="61">
        <v>2</v>
      </c>
      <c r="J392" s="61">
        <v>61</v>
      </c>
      <c r="K392" s="61">
        <v>189</v>
      </c>
      <c r="L392" s="61">
        <v>29</v>
      </c>
      <c r="M392" s="61">
        <v>5</v>
      </c>
      <c r="N392" s="61">
        <v>17</v>
      </c>
      <c r="O392" s="61">
        <v>279</v>
      </c>
      <c r="Q392" s="61">
        <v>8</v>
      </c>
      <c r="R392" s="61">
        <v>19</v>
      </c>
      <c r="S392" s="61">
        <v>6</v>
      </c>
      <c r="T392" s="61">
        <v>131</v>
      </c>
    </row>
    <row r="393" spans="1:20" ht="12.75" customHeight="1" x14ac:dyDescent="0.2">
      <c r="A393" s="58">
        <v>2449</v>
      </c>
      <c r="B393" s="61">
        <v>363</v>
      </c>
      <c r="C393" s="61">
        <v>186</v>
      </c>
      <c r="D393" s="61">
        <v>177</v>
      </c>
      <c r="E393" s="61">
        <v>8</v>
      </c>
      <c r="F393" s="61">
        <v>2</v>
      </c>
      <c r="G393" s="61">
        <v>3</v>
      </c>
      <c r="H393" s="61">
        <v>107</v>
      </c>
      <c r="I393" s="61">
        <v>1</v>
      </c>
      <c r="J393" s="61">
        <v>48</v>
      </c>
      <c r="K393" s="61">
        <v>194</v>
      </c>
      <c r="L393" s="61">
        <v>57</v>
      </c>
      <c r="M393" s="61">
        <v>3</v>
      </c>
      <c r="N393" s="61">
        <v>7</v>
      </c>
      <c r="O393" s="61">
        <v>263</v>
      </c>
      <c r="P393" s="61">
        <v>9</v>
      </c>
      <c r="Q393" s="61">
        <v>4</v>
      </c>
      <c r="R393" s="61">
        <v>20</v>
      </c>
      <c r="S393" s="61">
        <v>18</v>
      </c>
      <c r="T393" s="61">
        <v>72</v>
      </c>
    </row>
    <row r="394" spans="1:20" ht="12.75" customHeight="1" x14ac:dyDescent="0.2">
      <c r="A394" s="58">
        <v>2450</v>
      </c>
      <c r="B394" s="61">
        <v>403</v>
      </c>
      <c r="C394" s="61">
        <v>203</v>
      </c>
      <c r="D394" s="61">
        <v>200</v>
      </c>
      <c r="F394" s="61">
        <v>34</v>
      </c>
      <c r="G394" s="61">
        <v>9</v>
      </c>
      <c r="H394" s="61">
        <v>36</v>
      </c>
      <c r="J394" s="61">
        <v>57</v>
      </c>
      <c r="K394" s="61">
        <v>267</v>
      </c>
      <c r="L394" s="61">
        <v>35</v>
      </c>
      <c r="M394" s="61">
        <v>3</v>
      </c>
      <c r="N394" s="61">
        <v>9</v>
      </c>
      <c r="O394" s="61">
        <v>49</v>
      </c>
      <c r="P394" s="61">
        <v>2</v>
      </c>
      <c r="Q394" s="61">
        <v>1</v>
      </c>
      <c r="R394" s="61">
        <v>7</v>
      </c>
      <c r="S394" s="61">
        <v>12</v>
      </c>
      <c r="T394" s="61">
        <v>70</v>
      </c>
    </row>
    <row r="395" spans="1:20" ht="12.75" customHeight="1" x14ac:dyDescent="0.2">
      <c r="A395" s="58">
        <v>2453</v>
      </c>
      <c r="B395" s="61">
        <v>729</v>
      </c>
      <c r="C395" s="61">
        <v>361</v>
      </c>
      <c r="D395" s="61">
        <v>368</v>
      </c>
      <c r="E395" s="61">
        <v>7</v>
      </c>
      <c r="F395" s="61">
        <v>13</v>
      </c>
      <c r="G395" s="61">
        <v>8</v>
      </c>
      <c r="H395" s="61">
        <v>124</v>
      </c>
      <c r="J395" s="61">
        <v>19</v>
      </c>
      <c r="K395" s="61">
        <v>558</v>
      </c>
      <c r="L395" s="61">
        <v>41</v>
      </c>
      <c r="M395" s="61">
        <v>7</v>
      </c>
      <c r="N395" s="61">
        <v>9</v>
      </c>
      <c r="O395" s="61">
        <v>298</v>
      </c>
      <c r="P395" s="61">
        <v>8</v>
      </c>
      <c r="Q395" s="61">
        <v>6</v>
      </c>
      <c r="R395" s="61">
        <v>17</v>
      </c>
      <c r="S395" s="61">
        <v>23</v>
      </c>
      <c r="T395" s="61">
        <v>95</v>
      </c>
    </row>
    <row r="396" spans="1:20" ht="12.75" customHeight="1" x14ac:dyDescent="0.2">
      <c r="A396" s="58">
        <v>2457</v>
      </c>
      <c r="B396" s="61">
        <v>329</v>
      </c>
      <c r="C396" s="61">
        <v>168</v>
      </c>
      <c r="D396" s="61">
        <v>161</v>
      </c>
      <c r="E396" s="61">
        <v>5</v>
      </c>
      <c r="F396" s="61">
        <v>2</v>
      </c>
      <c r="G396" s="61">
        <v>2</v>
      </c>
      <c r="H396" s="61">
        <v>31</v>
      </c>
      <c r="J396" s="61">
        <v>24</v>
      </c>
      <c r="K396" s="61">
        <v>265</v>
      </c>
      <c r="L396" s="61">
        <v>4</v>
      </c>
      <c r="M396" s="61">
        <v>4</v>
      </c>
      <c r="N396" s="61">
        <v>11</v>
      </c>
      <c r="O396" s="61">
        <v>183</v>
      </c>
      <c r="Q396" s="61">
        <v>4</v>
      </c>
      <c r="R396" s="61">
        <v>15</v>
      </c>
      <c r="S396" s="61">
        <v>2</v>
      </c>
      <c r="T396" s="61">
        <v>73</v>
      </c>
    </row>
    <row r="397" spans="1:20" ht="12.75" customHeight="1" x14ac:dyDescent="0.2">
      <c r="A397" s="58">
        <v>2458</v>
      </c>
      <c r="B397" s="61">
        <v>389</v>
      </c>
      <c r="C397" s="61">
        <v>181</v>
      </c>
      <c r="D397" s="61">
        <v>207</v>
      </c>
      <c r="E397" s="61">
        <v>3</v>
      </c>
      <c r="F397" s="61">
        <v>14</v>
      </c>
      <c r="G397" s="61">
        <v>7</v>
      </c>
      <c r="H397" s="61">
        <v>90</v>
      </c>
      <c r="I397" s="61">
        <v>1</v>
      </c>
      <c r="J397" s="61">
        <v>35</v>
      </c>
      <c r="K397" s="61">
        <v>239</v>
      </c>
      <c r="L397" s="61">
        <v>28</v>
      </c>
      <c r="M397" s="61">
        <v>10</v>
      </c>
      <c r="N397" s="61">
        <v>8</v>
      </c>
      <c r="O397" s="61">
        <v>208</v>
      </c>
      <c r="Q397" s="61">
        <v>4</v>
      </c>
      <c r="R397" s="61">
        <v>22</v>
      </c>
      <c r="S397" s="61">
        <v>12</v>
      </c>
      <c r="T397" s="61">
        <v>95</v>
      </c>
    </row>
    <row r="398" spans="1:20" ht="12.75" customHeight="1" x14ac:dyDescent="0.2">
      <c r="A398" s="58">
        <v>2459</v>
      </c>
      <c r="B398" s="61">
        <v>463</v>
      </c>
      <c r="C398" s="61">
        <v>238</v>
      </c>
      <c r="D398" s="61">
        <v>225</v>
      </c>
      <c r="E398" s="61">
        <v>10</v>
      </c>
      <c r="F398" s="61">
        <v>4</v>
      </c>
      <c r="G398" s="61">
        <v>1</v>
      </c>
      <c r="H398" s="61">
        <v>149</v>
      </c>
      <c r="J398" s="61">
        <v>13</v>
      </c>
      <c r="K398" s="61">
        <v>286</v>
      </c>
      <c r="L398" s="61">
        <v>43</v>
      </c>
      <c r="M398" s="61">
        <v>6</v>
      </c>
      <c r="N398" s="61">
        <v>15</v>
      </c>
      <c r="O398" s="61">
        <v>243</v>
      </c>
      <c r="P398" s="61">
        <v>16</v>
      </c>
      <c r="Q398" s="61">
        <v>2</v>
      </c>
      <c r="R398" s="61">
        <v>17</v>
      </c>
      <c r="S398" s="61">
        <v>25</v>
      </c>
      <c r="T398" s="61">
        <v>82</v>
      </c>
    </row>
    <row r="399" spans="1:20" ht="12.75" customHeight="1" x14ac:dyDescent="0.2">
      <c r="A399" s="58">
        <v>2462</v>
      </c>
      <c r="B399" s="61">
        <v>448</v>
      </c>
      <c r="C399" s="61">
        <v>233</v>
      </c>
      <c r="D399" s="61">
        <v>215</v>
      </c>
      <c r="F399" s="61">
        <v>19</v>
      </c>
      <c r="G399" s="61">
        <v>10</v>
      </c>
      <c r="H399" s="61">
        <v>24</v>
      </c>
      <c r="J399" s="61">
        <v>53</v>
      </c>
      <c r="K399" s="61">
        <v>342</v>
      </c>
      <c r="L399" s="61">
        <v>7</v>
      </c>
      <c r="M399" s="61">
        <v>1</v>
      </c>
      <c r="N399" s="61">
        <v>5</v>
      </c>
      <c r="O399" s="61">
        <v>34</v>
      </c>
      <c r="P399" s="61">
        <v>2</v>
      </c>
      <c r="Q399" s="61">
        <v>3</v>
      </c>
      <c r="R399" s="61">
        <v>4</v>
      </c>
      <c r="S399" s="61">
        <v>8</v>
      </c>
      <c r="T399" s="61">
        <v>72</v>
      </c>
    </row>
    <row r="400" spans="1:20" ht="12.75" customHeight="1" x14ac:dyDescent="0.2">
      <c r="A400" s="58">
        <v>2466</v>
      </c>
      <c r="B400" s="61">
        <v>195</v>
      </c>
      <c r="C400" s="61">
        <v>93</v>
      </c>
      <c r="D400" s="61">
        <v>102</v>
      </c>
      <c r="H400" s="61">
        <v>4</v>
      </c>
      <c r="J400" s="61">
        <v>6</v>
      </c>
      <c r="K400" s="61">
        <v>185</v>
      </c>
      <c r="O400" s="61">
        <v>60</v>
      </c>
      <c r="Q400" s="61">
        <v>1</v>
      </c>
      <c r="R400" s="61">
        <v>4</v>
      </c>
      <c r="T400" s="61">
        <v>27</v>
      </c>
    </row>
    <row r="401" spans="1:20" ht="12.75" customHeight="1" x14ac:dyDescent="0.2">
      <c r="A401" s="58">
        <v>2467</v>
      </c>
      <c r="B401" s="61">
        <v>773</v>
      </c>
      <c r="C401" s="61">
        <v>373</v>
      </c>
      <c r="D401" s="61">
        <v>400</v>
      </c>
      <c r="E401" s="61">
        <v>6</v>
      </c>
      <c r="F401" s="61">
        <v>35</v>
      </c>
      <c r="G401" s="61">
        <v>12</v>
      </c>
      <c r="H401" s="61">
        <v>68</v>
      </c>
      <c r="J401" s="61">
        <v>23</v>
      </c>
      <c r="K401" s="61">
        <v>629</v>
      </c>
      <c r="L401" s="61">
        <v>14</v>
      </c>
      <c r="M401" s="61">
        <v>4</v>
      </c>
      <c r="N401" s="61">
        <v>6</v>
      </c>
      <c r="O401" s="61">
        <v>176</v>
      </c>
      <c r="P401" s="61">
        <v>2</v>
      </c>
      <c r="Q401" s="61">
        <v>67</v>
      </c>
      <c r="R401" s="61">
        <v>17</v>
      </c>
      <c r="S401" s="61">
        <v>52</v>
      </c>
      <c r="T401" s="61">
        <v>74</v>
      </c>
    </row>
    <row r="402" spans="1:20" ht="12.75" customHeight="1" x14ac:dyDescent="0.2">
      <c r="A402" s="58">
        <v>2468</v>
      </c>
      <c r="B402" s="61">
        <v>237</v>
      </c>
      <c r="C402" s="61">
        <v>119</v>
      </c>
      <c r="D402" s="61">
        <v>118</v>
      </c>
      <c r="F402" s="61">
        <v>2</v>
      </c>
      <c r="H402" s="61">
        <v>21</v>
      </c>
      <c r="J402" s="61">
        <v>24</v>
      </c>
      <c r="K402" s="61">
        <v>190</v>
      </c>
      <c r="M402" s="61">
        <v>4</v>
      </c>
      <c r="N402" s="61">
        <v>3</v>
      </c>
      <c r="O402" s="61">
        <v>106</v>
      </c>
      <c r="Q402" s="61">
        <v>13</v>
      </c>
      <c r="R402" s="61">
        <v>6</v>
      </c>
      <c r="S402" s="61">
        <v>18</v>
      </c>
      <c r="T402" s="61">
        <v>29</v>
      </c>
    </row>
    <row r="403" spans="1:20" ht="12.75" customHeight="1" x14ac:dyDescent="0.2">
      <c r="A403" s="58">
        <v>2469</v>
      </c>
      <c r="B403" s="61">
        <v>528</v>
      </c>
      <c r="C403" s="61">
        <v>267</v>
      </c>
      <c r="D403" s="61">
        <v>261</v>
      </c>
      <c r="H403" s="61">
        <v>488</v>
      </c>
      <c r="J403" s="61">
        <v>1</v>
      </c>
      <c r="K403" s="61">
        <v>39</v>
      </c>
      <c r="L403" s="61">
        <v>217</v>
      </c>
      <c r="M403" s="61">
        <v>1</v>
      </c>
      <c r="N403" s="61">
        <v>29</v>
      </c>
      <c r="O403" s="61">
        <v>468</v>
      </c>
      <c r="P403" s="61">
        <v>98</v>
      </c>
      <c r="Q403" s="61">
        <v>15</v>
      </c>
      <c r="R403" s="61">
        <v>26</v>
      </c>
      <c r="S403" s="61">
        <v>4</v>
      </c>
      <c r="T403" s="61">
        <v>83</v>
      </c>
    </row>
    <row r="404" spans="1:20" ht="12.75" customHeight="1" x14ac:dyDescent="0.2">
      <c r="A404" s="58">
        <v>2471</v>
      </c>
      <c r="B404" s="61">
        <v>908</v>
      </c>
      <c r="C404" s="61">
        <v>453</v>
      </c>
      <c r="D404" s="61">
        <v>455</v>
      </c>
      <c r="E404" s="61">
        <v>21</v>
      </c>
      <c r="F404" s="61">
        <v>24</v>
      </c>
      <c r="G404" s="61">
        <v>7</v>
      </c>
      <c r="H404" s="61">
        <v>102</v>
      </c>
      <c r="I404" s="61">
        <v>1</v>
      </c>
      <c r="J404" s="61">
        <v>57</v>
      </c>
      <c r="K404" s="61">
        <v>696</v>
      </c>
      <c r="L404" s="61">
        <v>16</v>
      </c>
      <c r="M404" s="61">
        <v>10</v>
      </c>
      <c r="N404" s="61">
        <v>33</v>
      </c>
      <c r="O404" s="61">
        <v>359</v>
      </c>
      <c r="Q404" s="61">
        <v>2</v>
      </c>
      <c r="R404" s="61">
        <v>55</v>
      </c>
      <c r="S404" s="61">
        <v>33</v>
      </c>
      <c r="T404" s="61">
        <v>125</v>
      </c>
    </row>
    <row r="405" spans="1:20" ht="12.75" customHeight="1" x14ac:dyDescent="0.2">
      <c r="A405" s="58">
        <v>2472</v>
      </c>
      <c r="B405" s="61">
        <v>91</v>
      </c>
      <c r="C405" s="61">
        <v>49</v>
      </c>
      <c r="D405" s="61">
        <v>42</v>
      </c>
      <c r="G405" s="61">
        <v>1</v>
      </c>
      <c r="H405" s="61">
        <v>14</v>
      </c>
      <c r="J405" s="61">
        <v>1</v>
      </c>
      <c r="K405" s="61">
        <v>75</v>
      </c>
      <c r="L405" s="61">
        <v>4</v>
      </c>
      <c r="N405" s="61">
        <v>1</v>
      </c>
      <c r="O405" s="61">
        <v>67</v>
      </c>
      <c r="Q405" s="61">
        <v>2</v>
      </c>
      <c r="R405" s="61">
        <v>4</v>
      </c>
      <c r="T405" s="61">
        <v>13</v>
      </c>
    </row>
    <row r="406" spans="1:20" ht="12.75" customHeight="1" x14ac:dyDescent="0.2">
      <c r="A406" s="58">
        <v>2473</v>
      </c>
      <c r="B406" s="61">
        <v>73</v>
      </c>
      <c r="C406" s="61">
        <v>38</v>
      </c>
      <c r="D406" s="61">
        <v>35</v>
      </c>
      <c r="E406" s="61">
        <v>1</v>
      </c>
      <c r="G406" s="61">
        <v>2</v>
      </c>
      <c r="H406" s="61">
        <v>9</v>
      </c>
      <c r="J406" s="61">
        <v>4</v>
      </c>
      <c r="K406" s="61">
        <v>57</v>
      </c>
      <c r="L406" s="61">
        <v>1</v>
      </c>
      <c r="N406" s="61">
        <v>1</v>
      </c>
      <c r="O406" s="61">
        <v>48</v>
      </c>
      <c r="R406" s="61">
        <v>7</v>
      </c>
      <c r="S406" s="61">
        <v>1</v>
      </c>
      <c r="T406" s="61">
        <v>7</v>
      </c>
    </row>
    <row r="407" spans="1:20" ht="12.75" customHeight="1" x14ac:dyDescent="0.2">
      <c r="A407" s="58">
        <v>2474</v>
      </c>
      <c r="B407" s="61">
        <v>212</v>
      </c>
      <c r="C407" s="61">
        <v>95</v>
      </c>
      <c r="D407" s="61">
        <v>117</v>
      </c>
      <c r="E407" s="61">
        <v>5</v>
      </c>
      <c r="F407" s="61">
        <v>2</v>
      </c>
      <c r="H407" s="61">
        <v>12</v>
      </c>
      <c r="J407" s="61">
        <v>29</v>
      </c>
      <c r="K407" s="61">
        <v>164</v>
      </c>
      <c r="M407" s="61">
        <v>1</v>
      </c>
      <c r="N407" s="61">
        <v>11</v>
      </c>
      <c r="O407" s="61">
        <v>110</v>
      </c>
      <c r="Q407" s="61">
        <v>5</v>
      </c>
      <c r="R407" s="61">
        <v>3</v>
      </c>
      <c r="S407" s="61">
        <v>15</v>
      </c>
      <c r="T407" s="61">
        <v>54</v>
      </c>
    </row>
    <row r="408" spans="1:20" ht="12.75" customHeight="1" x14ac:dyDescent="0.2">
      <c r="A408" s="58">
        <v>2475</v>
      </c>
      <c r="B408" s="61">
        <v>1200</v>
      </c>
      <c r="C408" s="61">
        <v>625</v>
      </c>
      <c r="D408" s="61">
        <v>575</v>
      </c>
      <c r="E408" s="61">
        <v>3</v>
      </c>
      <c r="F408" s="61">
        <v>371</v>
      </c>
      <c r="G408" s="61">
        <v>284</v>
      </c>
      <c r="H408" s="61">
        <v>333</v>
      </c>
      <c r="I408" s="61">
        <v>19</v>
      </c>
      <c r="J408" s="61">
        <v>78</v>
      </c>
      <c r="K408" s="61">
        <v>112</v>
      </c>
      <c r="L408" s="61">
        <v>154</v>
      </c>
      <c r="M408" s="61">
        <v>8</v>
      </c>
      <c r="N408" s="61">
        <v>66</v>
      </c>
      <c r="O408" s="61">
        <v>793</v>
      </c>
      <c r="P408" s="61">
        <v>3</v>
      </c>
      <c r="Q408" s="61">
        <v>2</v>
      </c>
      <c r="R408" s="61">
        <v>77</v>
      </c>
      <c r="S408" s="61">
        <v>39</v>
      </c>
      <c r="T408" s="61">
        <v>160</v>
      </c>
    </row>
    <row r="409" spans="1:20" ht="12.75" customHeight="1" x14ac:dyDescent="0.2">
      <c r="A409" s="58">
        <v>2476</v>
      </c>
      <c r="B409" s="61">
        <v>800</v>
      </c>
      <c r="C409" s="61">
        <v>403</v>
      </c>
      <c r="D409" s="61">
        <v>397</v>
      </c>
      <c r="E409" s="61">
        <v>12</v>
      </c>
      <c r="F409" s="61">
        <v>36</v>
      </c>
      <c r="G409" s="61">
        <v>7</v>
      </c>
      <c r="H409" s="61">
        <v>136</v>
      </c>
      <c r="I409" s="61">
        <v>2</v>
      </c>
      <c r="J409" s="61">
        <v>74</v>
      </c>
      <c r="K409" s="61">
        <v>533</v>
      </c>
      <c r="L409" s="61">
        <v>28</v>
      </c>
      <c r="M409" s="61">
        <v>4</v>
      </c>
      <c r="N409" s="61">
        <v>8</v>
      </c>
      <c r="O409" s="61">
        <v>268</v>
      </c>
      <c r="P409" s="61">
        <v>3</v>
      </c>
      <c r="Q409" s="61">
        <v>112</v>
      </c>
      <c r="R409" s="61">
        <v>18</v>
      </c>
      <c r="S409" s="61">
        <v>50</v>
      </c>
      <c r="T409" s="61">
        <v>113</v>
      </c>
    </row>
    <row r="410" spans="1:20" ht="12.75" customHeight="1" x14ac:dyDescent="0.2">
      <c r="A410" s="58">
        <v>2478</v>
      </c>
      <c r="B410" s="61">
        <v>348</v>
      </c>
      <c r="C410" s="61">
        <v>172</v>
      </c>
      <c r="D410" s="61">
        <v>176</v>
      </c>
      <c r="E410" s="61">
        <v>8</v>
      </c>
      <c r="H410" s="61">
        <v>14</v>
      </c>
      <c r="J410" s="61">
        <v>20</v>
      </c>
      <c r="K410" s="61">
        <v>306</v>
      </c>
      <c r="L410" s="61">
        <v>4</v>
      </c>
      <c r="M410" s="61">
        <v>1</v>
      </c>
      <c r="N410" s="61">
        <v>4</v>
      </c>
      <c r="O410" s="61">
        <v>123</v>
      </c>
      <c r="Q410" s="61">
        <v>6</v>
      </c>
      <c r="R410" s="61">
        <v>10</v>
      </c>
      <c r="S410" s="61">
        <v>14</v>
      </c>
      <c r="T410" s="61">
        <v>42</v>
      </c>
    </row>
    <row r="411" spans="1:20" ht="12.75" customHeight="1" x14ac:dyDescent="0.2">
      <c r="A411" s="58">
        <v>2479</v>
      </c>
      <c r="B411" s="61">
        <v>1508</v>
      </c>
      <c r="C411" s="61">
        <v>716</v>
      </c>
      <c r="D411" s="61">
        <v>792</v>
      </c>
      <c r="E411" s="61">
        <v>30</v>
      </c>
      <c r="F411" s="61">
        <v>74</v>
      </c>
      <c r="G411" s="61">
        <v>75</v>
      </c>
      <c r="H411" s="61">
        <v>193</v>
      </c>
      <c r="I411" s="61">
        <v>73</v>
      </c>
      <c r="J411" s="61">
        <v>230</v>
      </c>
      <c r="K411" s="61">
        <v>833</v>
      </c>
      <c r="L411" s="61">
        <v>201</v>
      </c>
      <c r="M411" s="61">
        <v>17</v>
      </c>
      <c r="N411" s="61">
        <v>161</v>
      </c>
      <c r="O411" s="61">
        <v>1211</v>
      </c>
      <c r="P411" s="61">
        <v>1</v>
      </c>
      <c r="Q411" s="61">
        <v>8</v>
      </c>
      <c r="R411" s="61">
        <v>135</v>
      </c>
      <c r="S411" s="61">
        <v>125</v>
      </c>
      <c r="T411" s="61">
        <v>299</v>
      </c>
    </row>
    <row r="412" spans="1:20" ht="12.75" customHeight="1" x14ac:dyDescent="0.2">
      <c r="A412" s="58">
        <v>2480</v>
      </c>
      <c r="B412" s="61">
        <v>128</v>
      </c>
      <c r="C412" s="61">
        <v>69</v>
      </c>
      <c r="D412" s="61">
        <v>59</v>
      </c>
      <c r="G412" s="61">
        <v>1</v>
      </c>
      <c r="H412" s="61">
        <v>20</v>
      </c>
      <c r="J412" s="61">
        <v>1</v>
      </c>
      <c r="K412" s="61">
        <v>106</v>
      </c>
      <c r="M412" s="61">
        <v>8</v>
      </c>
      <c r="N412" s="61">
        <v>1</v>
      </c>
      <c r="O412" s="61">
        <v>102</v>
      </c>
      <c r="P412" s="61">
        <v>2</v>
      </c>
      <c r="R412" s="61">
        <v>7</v>
      </c>
      <c r="S412" s="61">
        <v>5</v>
      </c>
      <c r="T412" s="61">
        <v>22</v>
      </c>
    </row>
    <row r="413" spans="1:20" ht="12.75" customHeight="1" x14ac:dyDescent="0.2">
      <c r="A413" s="58">
        <v>2481</v>
      </c>
      <c r="B413" s="61">
        <v>723</v>
      </c>
      <c r="C413" s="61">
        <v>362</v>
      </c>
      <c r="D413" s="61">
        <v>361</v>
      </c>
      <c r="E413" s="61">
        <v>17</v>
      </c>
      <c r="F413" s="61">
        <v>17</v>
      </c>
      <c r="G413" s="61">
        <v>11</v>
      </c>
      <c r="H413" s="61">
        <v>119</v>
      </c>
      <c r="I413" s="61">
        <v>10</v>
      </c>
      <c r="J413" s="61">
        <v>82</v>
      </c>
      <c r="K413" s="61">
        <v>467</v>
      </c>
      <c r="L413" s="61">
        <v>17</v>
      </c>
      <c r="M413" s="61">
        <v>8</v>
      </c>
      <c r="N413" s="61">
        <v>10</v>
      </c>
      <c r="O413" s="61">
        <v>378</v>
      </c>
      <c r="P413" s="61">
        <v>8</v>
      </c>
      <c r="Q413" s="61">
        <v>115</v>
      </c>
      <c r="R413" s="61">
        <v>34</v>
      </c>
      <c r="S413" s="61">
        <v>38</v>
      </c>
      <c r="T413" s="61">
        <v>107</v>
      </c>
    </row>
    <row r="414" spans="1:20" ht="12.75" customHeight="1" x14ac:dyDescent="0.2">
      <c r="A414" s="58">
        <v>2484</v>
      </c>
      <c r="B414" s="61">
        <v>163</v>
      </c>
      <c r="C414" s="61">
        <v>81</v>
      </c>
      <c r="D414" s="61">
        <v>82</v>
      </c>
      <c r="E414" s="61">
        <v>2</v>
      </c>
      <c r="F414" s="61">
        <v>2</v>
      </c>
      <c r="H414" s="61">
        <v>10</v>
      </c>
      <c r="J414" s="61">
        <v>8</v>
      </c>
      <c r="K414" s="61">
        <v>141</v>
      </c>
      <c r="N414" s="61">
        <v>22</v>
      </c>
      <c r="O414" s="61">
        <v>87</v>
      </c>
      <c r="Q414" s="61">
        <v>2</v>
      </c>
      <c r="R414" s="61">
        <v>6</v>
      </c>
      <c r="S414" s="61">
        <v>5</v>
      </c>
      <c r="T414" s="61">
        <v>21</v>
      </c>
    </row>
    <row r="415" spans="1:20" ht="12.75" customHeight="1" x14ac:dyDescent="0.2">
      <c r="A415" s="58">
        <v>2485</v>
      </c>
      <c r="B415" s="61">
        <v>460</v>
      </c>
      <c r="C415" s="61">
        <v>213</v>
      </c>
      <c r="D415" s="61">
        <v>247</v>
      </c>
      <c r="E415" s="61">
        <v>1</v>
      </c>
      <c r="F415" s="61">
        <v>20</v>
      </c>
      <c r="G415" s="61">
        <v>10</v>
      </c>
      <c r="H415" s="61">
        <v>65</v>
      </c>
      <c r="J415" s="61">
        <v>9</v>
      </c>
      <c r="K415" s="61">
        <v>355</v>
      </c>
      <c r="L415" s="61">
        <v>44</v>
      </c>
      <c r="M415" s="61">
        <v>2</v>
      </c>
      <c r="N415" s="61">
        <v>8</v>
      </c>
      <c r="O415" s="61">
        <v>96</v>
      </c>
      <c r="P415" s="61">
        <v>5</v>
      </c>
      <c r="Q415" s="61">
        <v>6</v>
      </c>
      <c r="R415" s="61">
        <v>28</v>
      </c>
      <c r="S415" s="61">
        <v>18</v>
      </c>
      <c r="T415" s="61">
        <v>99</v>
      </c>
    </row>
    <row r="416" spans="1:20" ht="12.75" customHeight="1" x14ac:dyDescent="0.2">
      <c r="A416" s="58">
        <v>2487</v>
      </c>
      <c r="B416" s="61">
        <v>200</v>
      </c>
      <c r="C416" s="61">
        <v>105</v>
      </c>
      <c r="D416" s="61">
        <v>95</v>
      </c>
      <c r="E416" s="61">
        <v>1</v>
      </c>
      <c r="F416" s="61">
        <v>2</v>
      </c>
      <c r="G416" s="61">
        <v>1</v>
      </c>
      <c r="H416" s="61">
        <v>14</v>
      </c>
      <c r="J416" s="61">
        <v>15</v>
      </c>
      <c r="K416" s="61">
        <v>167</v>
      </c>
      <c r="L416" s="61">
        <v>4</v>
      </c>
      <c r="M416" s="61">
        <v>1</v>
      </c>
      <c r="N416" s="61">
        <v>1</v>
      </c>
      <c r="O416" s="61">
        <v>34</v>
      </c>
      <c r="Q416" s="61">
        <v>8</v>
      </c>
      <c r="R416" s="61">
        <v>2</v>
      </c>
      <c r="S416" s="61">
        <v>6</v>
      </c>
      <c r="T416" s="61">
        <v>46</v>
      </c>
    </row>
    <row r="417" spans="1:20" ht="12.75" customHeight="1" x14ac:dyDescent="0.2">
      <c r="A417" s="58">
        <v>2488</v>
      </c>
      <c r="B417" s="61">
        <v>1468</v>
      </c>
      <c r="C417" s="61">
        <v>713</v>
      </c>
      <c r="D417" s="61">
        <v>755</v>
      </c>
      <c r="E417" s="61">
        <v>96</v>
      </c>
      <c r="F417" s="61">
        <v>64</v>
      </c>
      <c r="G417" s="61">
        <v>15</v>
      </c>
      <c r="H417" s="61">
        <v>315</v>
      </c>
      <c r="I417" s="61">
        <v>4</v>
      </c>
      <c r="J417" s="61">
        <v>89</v>
      </c>
      <c r="K417" s="61">
        <v>885</v>
      </c>
      <c r="L417" s="61">
        <v>82</v>
      </c>
      <c r="M417" s="61">
        <v>5</v>
      </c>
      <c r="N417" s="61">
        <v>29</v>
      </c>
      <c r="O417" s="61">
        <v>654</v>
      </c>
      <c r="P417" s="61">
        <v>33</v>
      </c>
      <c r="Q417" s="61">
        <v>10</v>
      </c>
      <c r="R417" s="61">
        <v>114</v>
      </c>
      <c r="S417" s="61">
        <v>108</v>
      </c>
      <c r="T417" s="61">
        <v>213</v>
      </c>
    </row>
    <row r="418" spans="1:20" ht="12.75" customHeight="1" x14ac:dyDescent="0.2">
      <c r="A418" s="58">
        <v>2489</v>
      </c>
      <c r="B418" s="61">
        <v>280</v>
      </c>
      <c r="C418" s="61">
        <v>136</v>
      </c>
      <c r="D418" s="61">
        <v>144</v>
      </c>
      <c r="E418" s="61">
        <v>7</v>
      </c>
      <c r="F418" s="61">
        <v>2</v>
      </c>
      <c r="G418" s="61">
        <v>2</v>
      </c>
      <c r="H418" s="61">
        <v>92</v>
      </c>
      <c r="J418" s="61">
        <v>13</v>
      </c>
      <c r="K418" s="61">
        <v>164</v>
      </c>
      <c r="L418" s="61">
        <v>32</v>
      </c>
      <c r="M418" s="61">
        <v>2</v>
      </c>
      <c r="N418" s="61">
        <v>17</v>
      </c>
      <c r="O418" s="61">
        <v>177</v>
      </c>
      <c r="P418" s="61">
        <v>5</v>
      </c>
      <c r="Q418" s="61">
        <v>4</v>
      </c>
      <c r="R418" s="61">
        <v>3</v>
      </c>
      <c r="S418" s="61">
        <v>10</v>
      </c>
      <c r="T418" s="61">
        <v>71</v>
      </c>
    </row>
    <row r="419" spans="1:20" ht="12.75" customHeight="1" x14ac:dyDescent="0.2">
      <c r="A419" s="58">
        <v>2491</v>
      </c>
      <c r="B419" s="61">
        <v>17</v>
      </c>
      <c r="C419" s="61">
        <v>9</v>
      </c>
      <c r="D419" s="61">
        <v>8</v>
      </c>
      <c r="E419" s="61">
        <v>10</v>
      </c>
      <c r="H419" s="61">
        <v>2</v>
      </c>
      <c r="J419" s="61">
        <v>4</v>
      </c>
      <c r="K419" s="61">
        <v>1</v>
      </c>
      <c r="O419" s="61">
        <v>17</v>
      </c>
      <c r="P419" s="61">
        <v>1</v>
      </c>
      <c r="R419" s="61">
        <v>2</v>
      </c>
      <c r="T419" s="61">
        <v>2</v>
      </c>
    </row>
    <row r="420" spans="1:20" ht="12.75" customHeight="1" x14ac:dyDescent="0.2">
      <c r="A420" s="58">
        <v>2493</v>
      </c>
      <c r="B420" s="61">
        <v>236</v>
      </c>
      <c r="C420" s="61">
        <v>83</v>
      </c>
      <c r="D420" s="61">
        <v>153</v>
      </c>
      <c r="F420" s="61">
        <v>34</v>
      </c>
      <c r="G420" s="61">
        <v>6</v>
      </c>
      <c r="H420" s="61">
        <v>41</v>
      </c>
      <c r="J420" s="61">
        <v>19</v>
      </c>
      <c r="K420" s="61">
        <v>136</v>
      </c>
      <c r="M420" s="61">
        <v>1</v>
      </c>
      <c r="N420" s="61">
        <v>1</v>
      </c>
      <c r="O420" s="61">
        <v>29</v>
      </c>
      <c r="R420" s="61">
        <v>12</v>
      </c>
      <c r="S420" s="61">
        <v>2</v>
      </c>
      <c r="T420" s="61">
        <v>145</v>
      </c>
    </row>
    <row r="421" spans="1:20" ht="12.75" customHeight="1" x14ac:dyDescent="0.2">
      <c r="A421" s="58">
        <v>2494</v>
      </c>
      <c r="B421" s="61">
        <v>158</v>
      </c>
      <c r="C421" s="61">
        <v>72</v>
      </c>
      <c r="D421" s="61">
        <v>86</v>
      </c>
      <c r="E421" s="61">
        <v>143</v>
      </c>
      <c r="J421" s="61">
        <v>10</v>
      </c>
      <c r="K421" s="61">
        <v>5</v>
      </c>
      <c r="L421" s="61">
        <v>120</v>
      </c>
      <c r="N421" s="61">
        <v>3</v>
      </c>
      <c r="O421" s="61">
        <v>155</v>
      </c>
      <c r="P421" s="61">
        <v>25</v>
      </c>
      <c r="R421" s="61">
        <v>8</v>
      </c>
      <c r="T421" s="61">
        <v>39</v>
      </c>
    </row>
    <row r="422" spans="1:20" ht="12.75" customHeight="1" x14ac:dyDescent="0.2">
      <c r="A422" s="58">
        <v>2495</v>
      </c>
      <c r="B422" s="61">
        <v>332</v>
      </c>
      <c r="C422" s="61">
        <v>145</v>
      </c>
      <c r="D422" s="61">
        <v>187</v>
      </c>
      <c r="E422" s="61">
        <v>20</v>
      </c>
      <c r="F422" s="61">
        <v>8</v>
      </c>
      <c r="G422" s="61">
        <v>16</v>
      </c>
      <c r="H422" s="61">
        <v>46</v>
      </c>
      <c r="I422" s="61">
        <v>3</v>
      </c>
      <c r="J422" s="61">
        <v>61</v>
      </c>
      <c r="K422" s="61">
        <v>178</v>
      </c>
      <c r="L422" s="61">
        <v>24</v>
      </c>
      <c r="M422" s="61">
        <v>6</v>
      </c>
      <c r="N422" s="61">
        <v>6</v>
      </c>
      <c r="O422" s="61">
        <v>183</v>
      </c>
      <c r="Q422" s="61">
        <v>4</v>
      </c>
      <c r="R422" s="61">
        <v>10</v>
      </c>
      <c r="S422" s="61">
        <v>19</v>
      </c>
      <c r="T422" s="61">
        <v>36</v>
      </c>
    </row>
    <row r="423" spans="1:20" ht="12.75" customHeight="1" x14ac:dyDescent="0.2">
      <c r="A423" s="58">
        <v>2496</v>
      </c>
      <c r="B423" s="61">
        <v>725</v>
      </c>
      <c r="C423" s="61">
        <v>326</v>
      </c>
      <c r="D423" s="61">
        <v>399</v>
      </c>
      <c r="E423" s="61">
        <v>1</v>
      </c>
      <c r="F423" s="61">
        <v>49</v>
      </c>
      <c r="G423" s="61">
        <v>37</v>
      </c>
      <c r="H423" s="61">
        <v>240</v>
      </c>
      <c r="I423" s="61">
        <v>18</v>
      </c>
      <c r="J423" s="61">
        <v>92</v>
      </c>
      <c r="K423" s="61">
        <v>288</v>
      </c>
      <c r="L423" s="61">
        <v>135</v>
      </c>
      <c r="M423" s="61">
        <v>5</v>
      </c>
      <c r="N423" s="61">
        <v>14</v>
      </c>
      <c r="O423" s="61">
        <v>430</v>
      </c>
      <c r="Q423" s="61">
        <v>30</v>
      </c>
      <c r="R423" s="61">
        <v>38</v>
      </c>
      <c r="S423" s="61">
        <v>49</v>
      </c>
      <c r="T423" s="61">
        <v>100</v>
      </c>
    </row>
    <row r="424" spans="1:20" ht="12.75" customHeight="1" x14ac:dyDescent="0.2">
      <c r="A424" s="58">
        <v>2497</v>
      </c>
      <c r="B424" s="61">
        <v>314</v>
      </c>
      <c r="C424" s="61">
        <v>147</v>
      </c>
      <c r="D424" s="61">
        <v>167</v>
      </c>
      <c r="E424" s="61">
        <v>4</v>
      </c>
      <c r="F424" s="61">
        <v>18</v>
      </c>
      <c r="G424" s="61">
        <v>5</v>
      </c>
      <c r="H424" s="61">
        <v>79</v>
      </c>
      <c r="I424" s="61">
        <v>5</v>
      </c>
      <c r="J424" s="61">
        <v>31</v>
      </c>
      <c r="K424" s="61">
        <v>172</v>
      </c>
      <c r="L424" s="61">
        <v>26</v>
      </c>
      <c r="M424" s="61">
        <v>4</v>
      </c>
      <c r="N424" s="61">
        <v>12</v>
      </c>
      <c r="O424" s="61">
        <v>181</v>
      </c>
      <c r="Q424" s="61">
        <v>3</v>
      </c>
      <c r="R424" s="61">
        <v>23</v>
      </c>
      <c r="S424" s="61">
        <v>15</v>
      </c>
      <c r="T424" s="61">
        <v>54</v>
      </c>
    </row>
    <row r="425" spans="1:20" ht="12.75" customHeight="1" x14ac:dyDescent="0.2">
      <c r="A425" s="58">
        <v>2498</v>
      </c>
      <c r="B425" s="61">
        <v>451</v>
      </c>
      <c r="C425" s="61">
        <v>208</v>
      </c>
      <c r="D425" s="61">
        <v>243</v>
      </c>
      <c r="E425" s="61">
        <v>2</v>
      </c>
      <c r="F425" s="61">
        <v>16</v>
      </c>
      <c r="G425" s="61">
        <v>4</v>
      </c>
      <c r="H425" s="61">
        <v>37</v>
      </c>
      <c r="I425" s="61">
        <v>1</v>
      </c>
      <c r="J425" s="61">
        <v>71</v>
      </c>
      <c r="K425" s="61">
        <v>320</v>
      </c>
      <c r="L425" s="61">
        <v>9</v>
      </c>
      <c r="M425" s="61">
        <v>2</v>
      </c>
      <c r="N425" s="61">
        <v>1</v>
      </c>
      <c r="O425" s="61">
        <v>113</v>
      </c>
      <c r="Q425" s="61">
        <v>7</v>
      </c>
      <c r="R425" s="61">
        <v>14</v>
      </c>
      <c r="S425" s="61">
        <v>25</v>
      </c>
      <c r="T425" s="61">
        <v>84</v>
      </c>
    </row>
    <row r="426" spans="1:20" ht="12.75" customHeight="1" x14ac:dyDescent="0.2">
      <c r="A426" s="58">
        <v>2499</v>
      </c>
      <c r="B426" s="61">
        <v>832</v>
      </c>
      <c r="C426" s="61">
        <v>396</v>
      </c>
      <c r="D426" s="61">
        <v>436</v>
      </c>
      <c r="E426" s="61">
        <v>5</v>
      </c>
      <c r="F426" s="61">
        <v>80</v>
      </c>
      <c r="G426" s="61">
        <v>27</v>
      </c>
      <c r="H426" s="61">
        <v>80</v>
      </c>
      <c r="I426" s="61">
        <v>3</v>
      </c>
      <c r="J426" s="61">
        <v>42</v>
      </c>
      <c r="K426" s="61">
        <v>595</v>
      </c>
      <c r="L426" s="61">
        <v>16</v>
      </c>
      <c r="M426" s="61">
        <v>3</v>
      </c>
      <c r="N426" s="61">
        <v>16</v>
      </c>
      <c r="O426" s="61">
        <v>229</v>
      </c>
      <c r="Q426" s="61">
        <v>7</v>
      </c>
      <c r="R426" s="61">
        <v>28</v>
      </c>
      <c r="S426" s="61">
        <v>91</v>
      </c>
      <c r="T426" s="61">
        <v>76</v>
      </c>
    </row>
    <row r="427" spans="1:20" ht="12.75" customHeight="1" x14ac:dyDescent="0.2">
      <c r="A427" s="58">
        <v>2501</v>
      </c>
      <c r="B427" s="61">
        <v>423</v>
      </c>
      <c r="C427" s="61">
        <v>207</v>
      </c>
      <c r="D427" s="61">
        <v>216</v>
      </c>
      <c r="E427" s="61">
        <v>6</v>
      </c>
      <c r="F427" s="61">
        <v>6</v>
      </c>
      <c r="G427" s="61">
        <v>8</v>
      </c>
      <c r="H427" s="61">
        <v>32</v>
      </c>
      <c r="J427" s="61">
        <v>19</v>
      </c>
      <c r="K427" s="61">
        <v>352</v>
      </c>
      <c r="L427" s="61">
        <v>4</v>
      </c>
      <c r="M427" s="61">
        <v>5</v>
      </c>
      <c r="N427" s="61">
        <v>35</v>
      </c>
      <c r="O427" s="61">
        <v>257</v>
      </c>
      <c r="Q427" s="61">
        <v>4</v>
      </c>
      <c r="R427" s="61">
        <v>13</v>
      </c>
      <c r="S427" s="61">
        <v>14</v>
      </c>
      <c r="T427" s="61">
        <v>57</v>
      </c>
    </row>
    <row r="428" spans="1:20" ht="12.75" customHeight="1" x14ac:dyDescent="0.2">
      <c r="A428" s="58">
        <v>2502</v>
      </c>
      <c r="B428" s="61">
        <v>26</v>
      </c>
      <c r="C428" s="61">
        <v>10</v>
      </c>
      <c r="D428" s="61">
        <v>16</v>
      </c>
      <c r="G428" s="61">
        <v>1</v>
      </c>
      <c r="H428" s="61">
        <v>17</v>
      </c>
      <c r="K428" s="61">
        <v>8</v>
      </c>
      <c r="L428" s="61">
        <v>15</v>
      </c>
      <c r="N428" s="61">
        <v>2</v>
      </c>
      <c r="O428" s="61">
        <v>22</v>
      </c>
      <c r="P428" s="61">
        <v>4</v>
      </c>
      <c r="T428" s="61">
        <v>6</v>
      </c>
    </row>
    <row r="429" spans="1:20" ht="12.75" customHeight="1" x14ac:dyDescent="0.2">
      <c r="A429" s="58">
        <v>2503</v>
      </c>
      <c r="B429" s="61">
        <v>348</v>
      </c>
      <c r="C429" s="61">
        <v>169</v>
      </c>
      <c r="D429" s="61">
        <v>177</v>
      </c>
      <c r="E429" s="61">
        <v>4</v>
      </c>
      <c r="F429" s="61">
        <v>8</v>
      </c>
      <c r="G429" s="61">
        <v>5</v>
      </c>
      <c r="H429" s="61">
        <v>25</v>
      </c>
      <c r="I429" s="61">
        <v>1</v>
      </c>
      <c r="J429" s="61">
        <v>15</v>
      </c>
      <c r="K429" s="61">
        <v>290</v>
      </c>
      <c r="L429" s="61">
        <v>10</v>
      </c>
      <c r="M429" s="61">
        <v>2</v>
      </c>
      <c r="N429" s="61">
        <v>3</v>
      </c>
      <c r="O429" s="61">
        <v>170</v>
      </c>
      <c r="P429" s="61">
        <v>3</v>
      </c>
      <c r="Q429" s="61">
        <v>3</v>
      </c>
      <c r="R429" s="61">
        <v>31</v>
      </c>
      <c r="S429" s="61">
        <v>16</v>
      </c>
      <c r="T429" s="61">
        <v>58</v>
      </c>
    </row>
    <row r="430" spans="1:20" ht="12.75" customHeight="1" x14ac:dyDescent="0.2">
      <c r="A430" s="58">
        <v>2505</v>
      </c>
      <c r="B430" s="61">
        <v>351</v>
      </c>
      <c r="C430" s="61">
        <v>173</v>
      </c>
      <c r="D430" s="61">
        <v>178</v>
      </c>
      <c r="E430" s="61">
        <v>3</v>
      </c>
      <c r="F430" s="61">
        <v>9</v>
      </c>
      <c r="G430" s="61">
        <v>2</v>
      </c>
      <c r="H430" s="61">
        <v>133</v>
      </c>
      <c r="J430" s="61">
        <v>16</v>
      </c>
      <c r="K430" s="61">
        <v>188</v>
      </c>
      <c r="L430" s="61">
        <v>45</v>
      </c>
      <c r="M430" s="61">
        <v>1</v>
      </c>
      <c r="N430" s="61">
        <v>7</v>
      </c>
      <c r="O430" s="61">
        <v>225</v>
      </c>
      <c r="P430" s="61">
        <v>6</v>
      </c>
      <c r="Q430" s="61">
        <v>6</v>
      </c>
      <c r="R430" s="61">
        <v>16</v>
      </c>
      <c r="S430" s="61">
        <v>3</v>
      </c>
      <c r="T430" s="61">
        <v>70</v>
      </c>
    </row>
    <row r="431" spans="1:20" ht="12.75" customHeight="1" x14ac:dyDescent="0.2">
      <c r="A431" s="58">
        <v>2506</v>
      </c>
      <c r="B431" s="61">
        <v>538</v>
      </c>
      <c r="C431" s="61">
        <v>248</v>
      </c>
      <c r="D431" s="61">
        <v>290</v>
      </c>
      <c r="E431" s="61">
        <v>274</v>
      </c>
      <c r="G431" s="61">
        <v>3</v>
      </c>
      <c r="H431" s="61">
        <v>199</v>
      </c>
      <c r="J431" s="61">
        <v>34</v>
      </c>
      <c r="K431" s="61">
        <v>28</v>
      </c>
      <c r="L431" s="61">
        <v>298</v>
      </c>
      <c r="M431" s="61">
        <v>2</v>
      </c>
      <c r="N431" s="61">
        <v>65</v>
      </c>
      <c r="O431" s="61">
        <v>507</v>
      </c>
      <c r="P431" s="61">
        <v>56</v>
      </c>
      <c r="R431" s="61">
        <v>15</v>
      </c>
      <c r="S431" s="61">
        <v>22</v>
      </c>
      <c r="T431" s="61">
        <v>87</v>
      </c>
    </row>
    <row r="432" spans="1:20" ht="12.75" customHeight="1" x14ac:dyDescent="0.2">
      <c r="A432" s="58">
        <v>2507</v>
      </c>
      <c r="B432" s="61">
        <v>317</v>
      </c>
      <c r="C432" s="61">
        <v>157</v>
      </c>
      <c r="D432" s="61">
        <v>160</v>
      </c>
      <c r="F432" s="61">
        <v>3</v>
      </c>
      <c r="H432" s="61">
        <v>13</v>
      </c>
      <c r="I432" s="61">
        <v>1</v>
      </c>
      <c r="J432" s="61">
        <v>12</v>
      </c>
      <c r="K432" s="61">
        <v>288</v>
      </c>
      <c r="M432" s="61">
        <v>2</v>
      </c>
      <c r="N432" s="61">
        <v>2</v>
      </c>
      <c r="O432" s="61">
        <v>131</v>
      </c>
      <c r="Q432" s="61">
        <v>8</v>
      </c>
      <c r="R432" s="61">
        <v>7</v>
      </c>
      <c r="S432" s="61">
        <v>4</v>
      </c>
      <c r="T432" s="61">
        <v>56</v>
      </c>
    </row>
    <row r="433" spans="1:20" ht="12.75" customHeight="1" x14ac:dyDescent="0.2">
      <c r="A433" s="58">
        <v>2508</v>
      </c>
      <c r="B433" s="61">
        <v>900</v>
      </c>
      <c r="C433" s="61">
        <v>454</v>
      </c>
      <c r="D433" s="61">
        <v>446</v>
      </c>
      <c r="E433" s="61">
        <v>7</v>
      </c>
      <c r="F433" s="61">
        <v>12</v>
      </c>
      <c r="G433" s="61">
        <v>5</v>
      </c>
      <c r="H433" s="61">
        <v>546</v>
      </c>
      <c r="I433" s="61">
        <v>3</v>
      </c>
      <c r="J433" s="61">
        <v>26</v>
      </c>
      <c r="K433" s="61">
        <v>301</v>
      </c>
      <c r="L433" s="61">
        <v>118</v>
      </c>
      <c r="N433" s="61">
        <v>19</v>
      </c>
      <c r="O433" s="61">
        <v>573</v>
      </c>
      <c r="P433" s="61">
        <v>187</v>
      </c>
      <c r="Q433" s="61">
        <v>4</v>
      </c>
      <c r="R433" s="61">
        <v>42</v>
      </c>
      <c r="S433" s="61">
        <v>26</v>
      </c>
      <c r="T433" s="61">
        <v>113</v>
      </c>
    </row>
    <row r="434" spans="1:20" ht="12.75" customHeight="1" x14ac:dyDescent="0.2">
      <c r="A434" s="58">
        <v>2509</v>
      </c>
      <c r="B434" s="61">
        <v>289</v>
      </c>
      <c r="C434" s="61">
        <v>145</v>
      </c>
      <c r="D434" s="61">
        <v>144</v>
      </c>
      <c r="E434" s="61">
        <v>2</v>
      </c>
      <c r="G434" s="61">
        <v>2</v>
      </c>
      <c r="H434" s="61">
        <v>36</v>
      </c>
      <c r="J434" s="61">
        <v>28</v>
      </c>
      <c r="K434" s="61">
        <v>221</v>
      </c>
      <c r="L434" s="61">
        <v>10</v>
      </c>
      <c r="M434" s="61">
        <v>2</v>
      </c>
      <c r="N434" s="61">
        <v>14</v>
      </c>
      <c r="O434" s="61">
        <v>157</v>
      </c>
      <c r="Q434" s="61">
        <v>5</v>
      </c>
      <c r="R434" s="61">
        <v>16</v>
      </c>
      <c r="S434" s="61">
        <v>7</v>
      </c>
      <c r="T434" s="61">
        <v>62</v>
      </c>
    </row>
    <row r="435" spans="1:20" ht="12.75" customHeight="1" x14ac:dyDescent="0.2">
      <c r="A435" s="58">
        <v>2510</v>
      </c>
      <c r="B435" s="61">
        <v>436</v>
      </c>
      <c r="C435" s="61">
        <v>204</v>
      </c>
      <c r="D435" s="61">
        <v>232</v>
      </c>
      <c r="G435" s="61">
        <v>1</v>
      </c>
      <c r="H435" s="61">
        <v>396</v>
      </c>
      <c r="J435" s="61">
        <v>1</v>
      </c>
      <c r="K435" s="61">
        <v>38</v>
      </c>
      <c r="L435" s="61">
        <v>183</v>
      </c>
      <c r="M435" s="61">
        <v>3</v>
      </c>
      <c r="N435" s="61">
        <v>7</v>
      </c>
      <c r="O435" s="61">
        <v>381</v>
      </c>
      <c r="P435" s="61">
        <v>66</v>
      </c>
      <c r="R435" s="61">
        <v>14</v>
      </c>
      <c r="S435" s="61">
        <v>10</v>
      </c>
      <c r="T435" s="61">
        <v>52</v>
      </c>
    </row>
    <row r="436" spans="1:20" ht="12.75" customHeight="1" x14ac:dyDescent="0.2">
      <c r="A436" s="58">
        <v>2511</v>
      </c>
      <c r="B436" s="61">
        <v>223</v>
      </c>
      <c r="C436" s="61">
        <v>111</v>
      </c>
      <c r="D436" s="61">
        <v>112</v>
      </c>
      <c r="F436" s="61">
        <v>4</v>
      </c>
      <c r="H436" s="61">
        <v>16</v>
      </c>
      <c r="I436" s="61">
        <v>1</v>
      </c>
      <c r="J436" s="61">
        <v>20</v>
      </c>
      <c r="K436" s="61">
        <v>182</v>
      </c>
      <c r="M436" s="61">
        <v>1</v>
      </c>
      <c r="N436" s="61">
        <v>14</v>
      </c>
      <c r="O436" s="61">
        <v>78</v>
      </c>
      <c r="Q436" s="61">
        <v>2</v>
      </c>
      <c r="R436" s="61">
        <v>6</v>
      </c>
      <c r="S436" s="61">
        <v>8</v>
      </c>
      <c r="T436" s="61">
        <v>36</v>
      </c>
    </row>
    <row r="437" spans="1:20" ht="12.75" customHeight="1" x14ac:dyDescent="0.2">
      <c r="A437" s="58">
        <v>2512</v>
      </c>
      <c r="B437" s="61">
        <v>43</v>
      </c>
      <c r="C437" s="61">
        <v>18</v>
      </c>
      <c r="D437" s="61">
        <v>25</v>
      </c>
      <c r="E437" s="61">
        <v>2</v>
      </c>
      <c r="H437" s="61">
        <v>4</v>
      </c>
      <c r="J437" s="61">
        <v>5</v>
      </c>
      <c r="K437" s="61">
        <v>32</v>
      </c>
      <c r="O437" s="61">
        <v>38</v>
      </c>
      <c r="T437" s="61">
        <v>17</v>
      </c>
    </row>
    <row r="438" spans="1:20" ht="12.75" customHeight="1" x14ac:dyDescent="0.2">
      <c r="A438" s="58">
        <v>2513</v>
      </c>
      <c r="B438" s="61">
        <v>14</v>
      </c>
      <c r="C438" s="61">
        <v>7</v>
      </c>
      <c r="D438" s="61">
        <v>7</v>
      </c>
      <c r="H438" s="61">
        <v>2</v>
      </c>
      <c r="J438" s="61">
        <v>1</v>
      </c>
      <c r="K438" s="61">
        <v>11</v>
      </c>
      <c r="O438" s="61">
        <v>12</v>
      </c>
      <c r="R438" s="61">
        <v>1</v>
      </c>
      <c r="T438" s="61">
        <v>8</v>
      </c>
    </row>
    <row r="439" spans="1:20" ht="12.75" customHeight="1" x14ac:dyDescent="0.2">
      <c r="A439" s="58">
        <v>2514</v>
      </c>
      <c r="B439" s="61">
        <v>209</v>
      </c>
      <c r="C439" s="61">
        <v>113</v>
      </c>
      <c r="D439" s="61">
        <v>95</v>
      </c>
      <c r="E439" s="61">
        <v>1</v>
      </c>
      <c r="F439" s="61">
        <v>3</v>
      </c>
      <c r="G439" s="61">
        <v>1</v>
      </c>
      <c r="H439" s="61">
        <v>21</v>
      </c>
      <c r="J439" s="61">
        <v>1</v>
      </c>
      <c r="K439" s="61">
        <v>182</v>
      </c>
      <c r="M439" s="61">
        <v>2</v>
      </c>
      <c r="O439" s="61">
        <v>100</v>
      </c>
      <c r="Q439" s="61">
        <v>6</v>
      </c>
      <c r="R439" s="61">
        <v>15</v>
      </c>
      <c r="S439" s="61">
        <v>1</v>
      </c>
      <c r="T439" s="61">
        <v>32</v>
      </c>
    </row>
    <row r="440" spans="1:20" ht="12.75" customHeight="1" x14ac:dyDescent="0.2">
      <c r="A440" s="58">
        <v>2516</v>
      </c>
      <c r="B440" s="61">
        <v>110</v>
      </c>
      <c r="C440" s="61">
        <v>51</v>
      </c>
      <c r="D440" s="61">
        <v>59</v>
      </c>
      <c r="E440" s="61">
        <v>2</v>
      </c>
      <c r="F440" s="61">
        <v>1</v>
      </c>
      <c r="G440" s="61">
        <v>1</v>
      </c>
      <c r="H440" s="61">
        <v>13</v>
      </c>
      <c r="J440" s="61">
        <v>9</v>
      </c>
      <c r="K440" s="61">
        <v>84</v>
      </c>
      <c r="L440" s="61">
        <v>3</v>
      </c>
      <c r="M440" s="61">
        <v>3</v>
      </c>
      <c r="N440" s="61">
        <v>1</v>
      </c>
      <c r="O440" s="61">
        <v>62</v>
      </c>
      <c r="R440" s="61">
        <v>4</v>
      </c>
      <c r="S440" s="61">
        <v>8</v>
      </c>
      <c r="T440" s="61">
        <v>29</v>
      </c>
    </row>
    <row r="441" spans="1:20" ht="12.75" customHeight="1" x14ac:dyDescent="0.2">
      <c r="A441" s="58">
        <v>2517</v>
      </c>
      <c r="B441" s="61">
        <v>337</v>
      </c>
      <c r="C441" s="61">
        <v>177</v>
      </c>
      <c r="D441" s="61">
        <v>160</v>
      </c>
      <c r="E441" s="61">
        <v>3</v>
      </c>
      <c r="F441" s="61">
        <v>1</v>
      </c>
      <c r="H441" s="61">
        <v>66</v>
      </c>
      <c r="J441" s="61">
        <v>21</v>
      </c>
      <c r="K441" s="61">
        <v>246</v>
      </c>
      <c r="L441" s="61">
        <v>15</v>
      </c>
      <c r="M441" s="61">
        <v>3</v>
      </c>
      <c r="N441" s="61">
        <v>42</v>
      </c>
      <c r="O441" s="61">
        <v>209</v>
      </c>
      <c r="P441" s="61">
        <v>20</v>
      </c>
      <c r="Q441" s="61">
        <v>8</v>
      </c>
      <c r="R441" s="61">
        <v>16</v>
      </c>
      <c r="S441" s="61">
        <v>15</v>
      </c>
      <c r="T441" s="61">
        <v>75</v>
      </c>
    </row>
    <row r="442" spans="1:20" ht="12.75" customHeight="1" x14ac:dyDescent="0.2">
      <c r="A442" s="58">
        <v>2518</v>
      </c>
      <c r="B442" s="61">
        <v>363</v>
      </c>
      <c r="C442" s="61">
        <v>165</v>
      </c>
      <c r="D442" s="61">
        <v>198</v>
      </c>
      <c r="E442" s="61">
        <v>2</v>
      </c>
      <c r="F442" s="61">
        <v>2</v>
      </c>
      <c r="G442" s="61">
        <v>1</v>
      </c>
      <c r="H442" s="61">
        <v>14</v>
      </c>
      <c r="J442" s="61">
        <v>21</v>
      </c>
      <c r="K442" s="61">
        <v>323</v>
      </c>
      <c r="N442" s="61">
        <v>34</v>
      </c>
      <c r="O442" s="61">
        <v>202</v>
      </c>
      <c r="R442" s="61">
        <v>28</v>
      </c>
      <c r="S442" s="61">
        <v>47</v>
      </c>
      <c r="T442" s="61">
        <v>49</v>
      </c>
    </row>
    <row r="443" spans="1:20" ht="12.75" customHeight="1" x14ac:dyDescent="0.2">
      <c r="A443" s="58">
        <v>2519</v>
      </c>
      <c r="B443" s="61">
        <v>752</v>
      </c>
      <c r="C443" s="61">
        <v>373</v>
      </c>
      <c r="D443" s="61">
        <v>379</v>
      </c>
      <c r="E443" s="61">
        <v>6</v>
      </c>
      <c r="F443" s="61">
        <v>24</v>
      </c>
      <c r="G443" s="61">
        <v>36</v>
      </c>
      <c r="H443" s="61">
        <v>129</v>
      </c>
      <c r="I443" s="61">
        <v>28</v>
      </c>
      <c r="J443" s="61">
        <v>89</v>
      </c>
      <c r="K443" s="61">
        <v>440</v>
      </c>
      <c r="L443" s="61">
        <v>40</v>
      </c>
      <c r="M443" s="61">
        <v>5</v>
      </c>
      <c r="N443" s="61">
        <v>13</v>
      </c>
      <c r="O443" s="61">
        <v>327</v>
      </c>
      <c r="Q443" s="61">
        <v>30</v>
      </c>
      <c r="R443" s="61">
        <v>41</v>
      </c>
      <c r="S443" s="61">
        <v>34</v>
      </c>
      <c r="T443" s="61">
        <v>96</v>
      </c>
    </row>
    <row r="444" spans="1:20" ht="12.75" customHeight="1" x14ac:dyDescent="0.2">
      <c r="A444" s="58">
        <v>2520</v>
      </c>
      <c r="B444" s="61">
        <v>328</v>
      </c>
      <c r="C444" s="61">
        <v>170</v>
      </c>
      <c r="D444" s="61">
        <v>158</v>
      </c>
      <c r="E444" s="61">
        <v>2</v>
      </c>
      <c r="F444" s="61">
        <v>1</v>
      </c>
      <c r="G444" s="61">
        <v>2</v>
      </c>
      <c r="H444" s="61">
        <v>64</v>
      </c>
      <c r="J444" s="61">
        <v>13</v>
      </c>
      <c r="K444" s="61">
        <v>246</v>
      </c>
      <c r="L444" s="61">
        <v>30</v>
      </c>
      <c r="N444" s="61">
        <v>9</v>
      </c>
      <c r="O444" s="61">
        <v>137</v>
      </c>
      <c r="P444" s="61">
        <v>3</v>
      </c>
      <c r="R444" s="61">
        <v>6</v>
      </c>
      <c r="S444" s="61">
        <v>2</v>
      </c>
      <c r="T444" s="61">
        <v>83</v>
      </c>
    </row>
    <row r="445" spans="1:20" ht="12.75" customHeight="1" x14ac:dyDescent="0.2">
      <c r="A445" s="58">
        <v>2521</v>
      </c>
      <c r="B445" s="61">
        <v>321</v>
      </c>
      <c r="C445" s="61">
        <v>168</v>
      </c>
      <c r="D445" s="61">
        <v>153</v>
      </c>
      <c r="E445" s="61">
        <v>1</v>
      </c>
      <c r="F445" s="61">
        <v>13</v>
      </c>
      <c r="G445" s="61">
        <v>1</v>
      </c>
      <c r="H445" s="61">
        <v>25</v>
      </c>
      <c r="J445" s="61">
        <v>12</v>
      </c>
      <c r="K445" s="61">
        <v>269</v>
      </c>
      <c r="L445" s="61">
        <v>14</v>
      </c>
      <c r="M445" s="61">
        <v>1</v>
      </c>
      <c r="N445" s="61">
        <v>4</v>
      </c>
      <c r="O445" s="61">
        <v>63</v>
      </c>
      <c r="Q445" s="61">
        <v>17</v>
      </c>
      <c r="R445" s="61">
        <v>7</v>
      </c>
      <c r="S445" s="61">
        <v>12</v>
      </c>
      <c r="T445" s="61">
        <v>38</v>
      </c>
    </row>
    <row r="446" spans="1:20" ht="12.75" customHeight="1" x14ac:dyDescent="0.2">
      <c r="A446" s="58">
        <v>2522</v>
      </c>
      <c r="B446" s="61">
        <v>298</v>
      </c>
      <c r="C446" s="61">
        <v>148</v>
      </c>
      <c r="D446" s="61">
        <v>150</v>
      </c>
      <c r="E446" s="61">
        <v>126</v>
      </c>
      <c r="F446" s="61">
        <v>2</v>
      </c>
      <c r="H446" s="61">
        <v>35</v>
      </c>
      <c r="J446" s="61">
        <v>19</v>
      </c>
      <c r="K446" s="61">
        <v>116</v>
      </c>
      <c r="L446" s="61">
        <v>80</v>
      </c>
      <c r="M446" s="61">
        <v>8</v>
      </c>
      <c r="N446" s="61">
        <v>15</v>
      </c>
      <c r="O446" s="61">
        <v>195</v>
      </c>
      <c r="P446" s="61">
        <v>66</v>
      </c>
      <c r="Q446" s="61">
        <v>4</v>
      </c>
      <c r="R446" s="61">
        <v>8</v>
      </c>
      <c r="S446" s="61">
        <v>1</v>
      </c>
      <c r="T446" s="61">
        <v>49</v>
      </c>
    </row>
    <row r="447" spans="1:20" ht="12.75" customHeight="1" x14ac:dyDescent="0.2">
      <c r="A447" s="58">
        <v>2523</v>
      </c>
      <c r="B447" s="61">
        <v>1666</v>
      </c>
      <c r="C447" s="61">
        <v>793</v>
      </c>
      <c r="D447" s="61">
        <v>873</v>
      </c>
      <c r="E447" s="61">
        <v>24</v>
      </c>
      <c r="F447" s="61">
        <v>35</v>
      </c>
      <c r="G447" s="61">
        <v>12</v>
      </c>
      <c r="H447" s="61">
        <v>216</v>
      </c>
      <c r="I447" s="61">
        <v>5</v>
      </c>
      <c r="J447" s="61">
        <v>102</v>
      </c>
      <c r="K447" s="61">
        <v>1272</v>
      </c>
      <c r="L447" s="61">
        <v>47</v>
      </c>
      <c r="M447" s="61">
        <v>6</v>
      </c>
      <c r="N447" s="61">
        <v>51</v>
      </c>
      <c r="O447" s="61">
        <v>489</v>
      </c>
      <c r="P447" s="61">
        <v>9</v>
      </c>
      <c r="Q447" s="61">
        <v>21</v>
      </c>
      <c r="R447" s="61">
        <v>58</v>
      </c>
      <c r="S447" s="61">
        <v>105</v>
      </c>
      <c r="T447" s="61">
        <v>174</v>
      </c>
    </row>
    <row r="448" spans="1:20" ht="12.75" customHeight="1" x14ac:dyDescent="0.2">
      <c r="A448" s="58">
        <v>2525</v>
      </c>
      <c r="B448" s="61">
        <v>277</v>
      </c>
      <c r="C448" s="61">
        <v>131</v>
      </c>
      <c r="D448" s="61">
        <v>145</v>
      </c>
      <c r="F448" s="61">
        <v>2</v>
      </c>
      <c r="G448" s="61">
        <v>1</v>
      </c>
      <c r="H448" s="61">
        <v>17</v>
      </c>
      <c r="I448" s="61">
        <v>1</v>
      </c>
      <c r="J448" s="61">
        <v>11</v>
      </c>
      <c r="K448" s="61">
        <v>245</v>
      </c>
      <c r="L448" s="61">
        <v>3</v>
      </c>
      <c r="M448" s="61">
        <v>1</v>
      </c>
      <c r="N448" s="61">
        <v>6</v>
      </c>
      <c r="O448" s="61">
        <v>163</v>
      </c>
      <c r="Q448" s="61">
        <v>2</v>
      </c>
      <c r="R448" s="61">
        <v>22</v>
      </c>
      <c r="S448" s="61">
        <v>4</v>
      </c>
      <c r="T448" s="61">
        <v>77</v>
      </c>
    </row>
    <row r="449" spans="1:20" ht="12.75" customHeight="1" x14ac:dyDescent="0.2">
      <c r="A449" s="58">
        <v>2527</v>
      </c>
      <c r="B449" s="61">
        <v>599</v>
      </c>
      <c r="C449" s="61">
        <v>268</v>
      </c>
      <c r="D449" s="61">
        <v>331</v>
      </c>
      <c r="E449" s="61">
        <v>21</v>
      </c>
      <c r="G449" s="61">
        <v>2</v>
      </c>
      <c r="H449" s="61">
        <v>136</v>
      </c>
      <c r="I449" s="61">
        <v>1</v>
      </c>
      <c r="J449" s="61">
        <v>50</v>
      </c>
      <c r="K449" s="61">
        <v>389</v>
      </c>
      <c r="L449" s="61">
        <v>103</v>
      </c>
      <c r="M449" s="61">
        <v>7</v>
      </c>
      <c r="N449" s="61">
        <v>25</v>
      </c>
      <c r="O449" s="61">
        <v>344</v>
      </c>
      <c r="P449" s="61">
        <v>6</v>
      </c>
      <c r="Q449" s="61">
        <v>11</v>
      </c>
      <c r="R449" s="61">
        <v>24</v>
      </c>
      <c r="S449" s="61">
        <v>41</v>
      </c>
      <c r="T449" s="61">
        <v>111</v>
      </c>
    </row>
    <row r="450" spans="1:20" ht="12.75" customHeight="1" x14ac:dyDescent="0.2">
      <c r="A450" s="58">
        <v>2528</v>
      </c>
      <c r="B450" s="61">
        <v>441</v>
      </c>
      <c r="C450" s="61">
        <v>232</v>
      </c>
      <c r="D450" s="61">
        <v>209</v>
      </c>
      <c r="E450" s="61">
        <v>2</v>
      </c>
      <c r="F450" s="61">
        <v>4</v>
      </c>
      <c r="G450" s="61">
        <v>1</v>
      </c>
      <c r="H450" s="61">
        <v>291</v>
      </c>
      <c r="J450" s="61">
        <v>10</v>
      </c>
      <c r="K450" s="61">
        <v>133</v>
      </c>
      <c r="L450" s="61">
        <v>204</v>
      </c>
      <c r="M450" s="61">
        <v>1</v>
      </c>
      <c r="N450" s="61">
        <v>23</v>
      </c>
      <c r="O450" s="61">
        <v>325</v>
      </c>
      <c r="P450" s="61">
        <v>15</v>
      </c>
      <c r="Q450" s="61">
        <v>4</v>
      </c>
      <c r="R450" s="61">
        <v>15</v>
      </c>
      <c r="S450" s="61">
        <v>3</v>
      </c>
      <c r="T450" s="61">
        <v>57</v>
      </c>
    </row>
    <row r="451" spans="1:20" ht="12.75" customHeight="1" x14ac:dyDescent="0.2">
      <c r="A451" s="58">
        <v>2529</v>
      </c>
      <c r="B451" s="61">
        <v>508</v>
      </c>
      <c r="C451" s="61">
        <v>243</v>
      </c>
      <c r="D451" s="61">
        <v>265</v>
      </c>
      <c r="E451" s="61">
        <v>1</v>
      </c>
      <c r="F451" s="61">
        <v>7</v>
      </c>
      <c r="G451" s="61">
        <v>7</v>
      </c>
      <c r="H451" s="61">
        <v>401</v>
      </c>
      <c r="I451" s="61">
        <v>1</v>
      </c>
      <c r="J451" s="61">
        <v>10</v>
      </c>
      <c r="K451" s="61">
        <v>81</v>
      </c>
      <c r="L451" s="61">
        <v>159</v>
      </c>
      <c r="M451" s="61">
        <v>10</v>
      </c>
      <c r="N451" s="61">
        <v>13</v>
      </c>
      <c r="O451" s="61">
        <v>423</v>
      </c>
      <c r="P451" s="61">
        <v>44</v>
      </c>
      <c r="Q451" s="61">
        <v>2</v>
      </c>
      <c r="R451" s="61">
        <v>19</v>
      </c>
      <c r="S451" s="61">
        <v>9</v>
      </c>
      <c r="T451" s="61">
        <v>76</v>
      </c>
    </row>
    <row r="452" spans="1:20" ht="12.75" customHeight="1" x14ac:dyDescent="0.2">
      <c r="A452" s="58">
        <v>2530</v>
      </c>
      <c r="B452" s="61">
        <v>509</v>
      </c>
      <c r="C452" s="61">
        <v>254</v>
      </c>
      <c r="D452" s="61">
        <v>255</v>
      </c>
      <c r="F452" s="61">
        <v>3</v>
      </c>
      <c r="H452" s="61">
        <v>316</v>
      </c>
      <c r="I452" s="61">
        <v>1</v>
      </c>
      <c r="J452" s="61">
        <v>14</v>
      </c>
      <c r="K452" s="61">
        <v>175</v>
      </c>
      <c r="L452" s="61">
        <v>135</v>
      </c>
      <c r="M452" s="61">
        <v>2</v>
      </c>
      <c r="N452" s="61">
        <v>15</v>
      </c>
      <c r="O452" s="61">
        <v>301</v>
      </c>
      <c r="P452" s="61">
        <v>41</v>
      </c>
      <c r="Q452" s="61">
        <v>3</v>
      </c>
      <c r="R452" s="61">
        <v>6</v>
      </c>
      <c r="S452" s="61">
        <v>11</v>
      </c>
      <c r="T452" s="61">
        <v>72</v>
      </c>
    </row>
    <row r="453" spans="1:20" ht="12.75" customHeight="1" x14ac:dyDescent="0.2">
      <c r="A453" s="58">
        <v>2531</v>
      </c>
      <c r="B453" s="61">
        <v>478</v>
      </c>
      <c r="C453" s="61">
        <v>215</v>
      </c>
      <c r="D453" s="61">
        <v>263</v>
      </c>
      <c r="E453" s="61">
        <v>15</v>
      </c>
      <c r="H453" s="61">
        <v>449</v>
      </c>
      <c r="K453" s="61">
        <v>14</v>
      </c>
      <c r="L453" s="61">
        <v>177</v>
      </c>
      <c r="N453" s="61">
        <v>21</v>
      </c>
      <c r="O453" s="61">
        <v>439</v>
      </c>
      <c r="P453" s="61">
        <v>101</v>
      </c>
      <c r="Q453" s="61">
        <v>1</v>
      </c>
      <c r="R453" s="61">
        <v>19</v>
      </c>
      <c r="S453" s="61">
        <v>6</v>
      </c>
      <c r="T453" s="61">
        <v>74</v>
      </c>
    </row>
    <row r="454" spans="1:20" ht="12.75" customHeight="1" x14ac:dyDescent="0.2">
      <c r="A454" s="58">
        <v>2532</v>
      </c>
      <c r="B454" s="61">
        <v>236</v>
      </c>
      <c r="C454" s="61">
        <v>116</v>
      </c>
      <c r="D454" s="61">
        <v>120</v>
      </c>
      <c r="E454" s="61">
        <v>132</v>
      </c>
      <c r="H454" s="61">
        <v>84</v>
      </c>
      <c r="J454" s="61">
        <v>14</v>
      </c>
      <c r="K454" s="61">
        <v>6</v>
      </c>
      <c r="L454" s="61">
        <v>101</v>
      </c>
      <c r="M454" s="61">
        <v>4</v>
      </c>
      <c r="N454" s="61">
        <v>35</v>
      </c>
      <c r="O454" s="61">
        <v>232</v>
      </c>
      <c r="P454" s="61">
        <v>22</v>
      </c>
      <c r="R454" s="61">
        <v>22</v>
      </c>
      <c r="S454" s="61">
        <v>25</v>
      </c>
      <c r="T454" s="61">
        <v>37</v>
      </c>
    </row>
    <row r="455" spans="1:20" ht="12.75" customHeight="1" x14ac:dyDescent="0.2">
      <c r="A455" s="58">
        <v>2539</v>
      </c>
      <c r="B455" s="61">
        <v>463</v>
      </c>
      <c r="C455" s="61">
        <v>214</v>
      </c>
      <c r="D455" s="61">
        <v>249</v>
      </c>
      <c r="E455" s="61">
        <v>23</v>
      </c>
      <c r="G455" s="61">
        <v>3</v>
      </c>
      <c r="H455" s="61">
        <v>148</v>
      </c>
      <c r="J455" s="61">
        <v>38</v>
      </c>
      <c r="K455" s="61">
        <v>251</v>
      </c>
      <c r="L455" s="61">
        <v>77</v>
      </c>
      <c r="M455" s="61">
        <v>2</v>
      </c>
      <c r="N455" s="61">
        <v>11</v>
      </c>
      <c r="O455" s="61">
        <v>326</v>
      </c>
      <c r="P455" s="61">
        <v>35</v>
      </c>
      <c r="Q455" s="61">
        <v>1</v>
      </c>
      <c r="R455" s="61">
        <v>13</v>
      </c>
      <c r="S455" s="61">
        <v>5</v>
      </c>
      <c r="T455" s="61">
        <v>109</v>
      </c>
    </row>
    <row r="456" spans="1:20" ht="12.75" customHeight="1" x14ac:dyDescent="0.2">
      <c r="A456" s="58">
        <v>2542</v>
      </c>
      <c r="B456" s="61">
        <v>199</v>
      </c>
      <c r="C456" s="61">
        <v>96</v>
      </c>
      <c r="D456" s="61">
        <v>103</v>
      </c>
      <c r="F456" s="61">
        <v>2</v>
      </c>
      <c r="H456" s="61">
        <v>27</v>
      </c>
      <c r="J456" s="61">
        <v>11</v>
      </c>
      <c r="K456" s="61">
        <v>159</v>
      </c>
      <c r="L456" s="61">
        <v>2</v>
      </c>
      <c r="M456" s="61">
        <v>3</v>
      </c>
      <c r="N456" s="61">
        <v>2</v>
      </c>
      <c r="O456" s="61">
        <v>88</v>
      </c>
      <c r="R456" s="61">
        <v>11</v>
      </c>
      <c r="S456" s="61">
        <v>7</v>
      </c>
      <c r="T456" s="61">
        <v>32</v>
      </c>
    </row>
    <row r="457" spans="1:20" ht="12.75" customHeight="1" x14ac:dyDescent="0.2">
      <c r="A457" s="58">
        <v>2543</v>
      </c>
      <c r="B457" s="61">
        <v>357</v>
      </c>
      <c r="C457" s="61">
        <v>163</v>
      </c>
      <c r="D457" s="61">
        <v>194</v>
      </c>
      <c r="E457" s="61">
        <v>4</v>
      </c>
      <c r="F457" s="61">
        <v>5</v>
      </c>
      <c r="G457" s="61">
        <v>5</v>
      </c>
      <c r="H457" s="61">
        <v>43</v>
      </c>
      <c r="I457" s="61">
        <v>3</v>
      </c>
      <c r="J457" s="61">
        <v>39</v>
      </c>
      <c r="K457" s="61">
        <v>258</v>
      </c>
      <c r="L457" s="61">
        <v>6</v>
      </c>
      <c r="M457" s="61">
        <v>8</v>
      </c>
      <c r="N457" s="61">
        <v>19</v>
      </c>
      <c r="O457" s="61">
        <v>223</v>
      </c>
      <c r="Q457" s="61">
        <v>52</v>
      </c>
      <c r="R457" s="61">
        <v>28</v>
      </c>
      <c r="S457" s="61">
        <v>12</v>
      </c>
      <c r="T457" s="61">
        <v>46</v>
      </c>
    </row>
    <row r="458" spans="1:20" ht="12.75" customHeight="1" x14ac:dyDescent="0.2">
      <c r="A458" s="58">
        <v>2545</v>
      </c>
      <c r="B458" s="61">
        <v>810</v>
      </c>
      <c r="C458" s="61">
        <v>406</v>
      </c>
      <c r="D458" s="61">
        <v>404</v>
      </c>
      <c r="E458" s="61">
        <v>3</v>
      </c>
      <c r="F458" s="61">
        <v>125</v>
      </c>
      <c r="G458" s="61">
        <v>44</v>
      </c>
      <c r="H458" s="61">
        <v>206</v>
      </c>
      <c r="I458" s="61">
        <v>8</v>
      </c>
      <c r="J458" s="61">
        <v>68</v>
      </c>
      <c r="K458" s="61">
        <v>356</v>
      </c>
      <c r="L458" s="61">
        <v>197</v>
      </c>
      <c r="M458" s="61">
        <v>6</v>
      </c>
      <c r="N458" s="61">
        <v>43</v>
      </c>
      <c r="O458" s="61">
        <v>406</v>
      </c>
      <c r="P458" s="61">
        <v>2</v>
      </c>
      <c r="Q458" s="61">
        <v>2</v>
      </c>
      <c r="R458" s="61">
        <v>59</v>
      </c>
      <c r="S458" s="61">
        <v>13</v>
      </c>
      <c r="T458" s="61">
        <v>108</v>
      </c>
    </row>
    <row r="459" spans="1:20" ht="12.75" customHeight="1" x14ac:dyDescent="0.2">
      <c r="A459" s="58">
        <v>2546</v>
      </c>
      <c r="B459" s="61">
        <v>436</v>
      </c>
      <c r="C459" s="61">
        <v>209</v>
      </c>
      <c r="D459" s="61">
        <v>227</v>
      </c>
      <c r="E459" s="61">
        <v>1</v>
      </c>
      <c r="F459" s="61">
        <v>13</v>
      </c>
      <c r="G459" s="61">
        <v>2</v>
      </c>
      <c r="H459" s="61">
        <v>55</v>
      </c>
      <c r="I459" s="61">
        <v>2</v>
      </c>
      <c r="J459" s="61">
        <v>23</v>
      </c>
      <c r="K459" s="61">
        <v>340</v>
      </c>
      <c r="L459" s="61">
        <v>35</v>
      </c>
      <c r="M459" s="61">
        <v>4</v>
      </c>
      <c r="N459" s="61">
        <v>6</v>
      </c>
      <c r="O459" s="61">
        <v>111</v>
      </c>
      <c r="Q459" s="61">
        <v>3</v>
      </c>
      <c r="R459" s="61">
        <v>6</v>
      </c>
      <c r="S459" s="61">
        <v>34</v>
      </c>
      <c r="T459" s="61">
        <v>85</v>
      </c>
    </row>
    <row r="460" spans="1:20" ht="12.75" customHeight="1" x14ac:dyDescent="0.2">
      <c r="A460" s="58">
        <v>2549</v>
      </c>
      <c r="B460" s="61">
        <v>179</v>
      </c>
      <c r="C460" s="61">
        <v>78</v>
      </c>
      <c r="D460" s="61">
        <v>101</v>
      </c>
      <c r="E460" s="61">
        <v>144</v>
      </c>
      <c r="H460" s="61">
        <v>9</v>
      </c>
      <c r="J460" s="61">
        <v>19</v>
      </c>
      <c r="K460" s="61">
        <v>7</v>
      </c>
      <c r="L460" s="61">
        <v>45</v>
      </c>
      <c r="M460" s="61">
        <v>1</v>
      </c>
      <c r="N460" s="61">
        <v>31</v>
      </c>
      <c r="O460" s="61">
        <v>168</v>
      </c>
      <c r="P460" s="61">
        <v>15</v>
      </c>
      <c r="R460" s="61">
        <v>9</v>
      </c>
      <c r="T460" s="61">
        <v>28</v>
      </c>
    </row>
    <row r="461" spans="1:20" ht="12.75" customHeight="1" x14ac:dyDescent="0.2">
      <c r="A461" s="58">
        <v>2550</v>
      </c>
      <c r="B461" s="61">
        <v>83</v>
      </c>
      <c r="C461" s="61">
        <v>40</v>
      </c>
      <c r="D461" s="61">
        <v>43</v>
      </c>
      <c r="E461" s="61">
        <v>55</v>
      </c>
      <c r="H461" s="61">
        <v>8</v>
      </c>
      <c r="J461" s="61">
        <v>16</v>
      </c>
      <c r="K461" s="61">
        <v>4</v>
      </c>
      <c r="L461" s="61">
        <v>23</v>
      </c>
      <c r="N461" s="61">
        <v>12</v>
      </c>
      <c r="O461" s="61">
        <v>73</v>
      </c>
      <c r="P461" s="61">
        <v>6</v>
      </c>
      <c r="R461" s="61">
        <v>8</v>
      </c>
      <c r="T461" s="61">
        <v>12</v>
      </c>
    </row>
    <row r="462" spans="1:20" ht="12.75" customHeight="1" x14ac:dyDescent="0.2">
      <c r="A462" s="58">
        <v>2552</v>
      </c>
      <c r="B462" s="61">
        <v>695</v>
      </c>
      <c r="C462" s="61">
        <v>305</v>
      </c>
      <c r="D462" s="61">
        <v>390</v>
      </c>
      <c r="E462" s="61">
        <v>3</v>
      </c>
      <c r="F462" s="61">
        <v>22</v>
      </c>
      <c r="G462" s="61">
        <v>14</v>
      </c>
      <c r="H462" s="61">
        <v>72</v>
      </c>
      <c r="I462" s="61">
        <v>5</v>
      </c>
      <c r="J462" s="61">
        <v>70</v>
      </c>
      <c r="K462" s="61">
        <v>509</v>
      </c>
      <c r="L462" s="61">
        <v>14</v>
      </c>
      <c r="M462" s="61">
        <v>4</v>
      </c>
      <c r="N462" s="61">
        <v>26</v>
      </c>
      <c r="O462" s="61">
        <v>280</v>
      </c>
      <c r="Q462" s="61">
        <v>20</v>
      </c>
      <c r="R462" s="61">
        <v>30</v>
      </c>
      <c r="S462" s="61">
        <v>25</v>
      </c>
      <c r="T462" s="61">
        <v>190</v>
      </c>
    </row>
    <row r="463" spans="1:20" ht="12.75" customHeight="1" x14ac:dyDescent="0.2">
      <c r="A463" s="58">
        <v>2553</v>
      </c>
      <c r="B463" s="61">
        <v>1126</v>
      </c>
      <c r="C463" s="61">
        <v>576</v>
      </c>
      <c r="D463" s="61">
        <v>549</v>
      </c>
      <c r="E463" s="61">
        <v>10</v>
      </c>
      <c r="F463" s="61">
        <v>48</v>
      </c>
      <c r="G463" s="61">
        <v>13</v>
      </c>
      <c r="H463" s="61">
        <v>182</v>
      </c>
      <c r="I463" s="61">
        <v>3</v>
      </c>
      <c r="J463" s="61">
        <v>71</v>
      </c>
      <c r="K463" s="61">
        <v>799</v>
      </c>
      <c r="L463" s="61">
        <v>41</v>
      </c>
      <c r="M463" s="61">
        <v>4</v>
      </c>
      <c r="N463" s="61">
        <v>52</v>
      </c>
      <c r="O463" s="61">
        <v>370</v>
      </c>
      <c r="P463" s="61">
        <v>1</v>
      </c>
      <c r="Q463" s="61">
        <v>8</v>
      </c>
      <c r="R463" s="61">
        <v>44</v>
      </c>
      <c r="S463" s="61">
        <v>103</v>
      </c>
      <c r="T463" s="61">
        <v>125</v>
      </c>
    </row>
    <row r="464" spans="1:20" ht="12.75" customHeight="1" x14ac:dyDescent="0.2">
      <c r="A464" s="58">
        <v>2554</v>
      </c>
      <c r="B464" s="61">
        <v>482</v>
      </c>
      <c r="C464" s="61">
        <v>219</v>
      </c>
      <c r="D464" s="61">
        <v>263</v>
      </c>
      <c r="E464" s="61">
        <v>2</v>
      </c>
      <c r="F464" s="61">
        <v>34</v>
      </c>
      <c r="G464" s="61">
        <v>2</v>
      </c>
      <c r="H464" s="61">
        <v>99</v>
      </c>
      <c r="I464" s="61">
        <v>2</v>
      </c>
      <c r="J464" s="61">
        <v>24</v>
      </c>
      <c r="K464" s="61">
        <v>319</v>
      </c>
      <c r="L464" s="61">
        <v>31</v>
      </c>
      <c r="M464" s="61">
        <v>2</v>
      </c>
      <c r="N464" s="61">
        <v>11</v>
      </c>
      <c r="O464" s="61">
        <v>204</v>
      </c>
      <c r="P464" s="61">
        <v>8</v>
      </c>
      <c r="Q464" s="61">
        <v>7</v>
      </c>
      <c r="R464" s="61">
        <v>22</v>
      </c>
      <c r="S464" s="61">
        <v>38</v>
      </c>
      <c r="T464" s="61">
        <v>68</v>
      </c>
    </row>
    <row r="465" spans="1:20" ht="12.75" customHeight="1" x14ac:dyDescent="0.2">
      <c r="A465" s="58">
        <v>2555</v>
      </c>
      <c r="B465" s="61">
        <v>959</v>
      </c>
      <c r="C465" s="61">
        <v>464</v>
      </c>
      <c r="D465" s="61">
        <v>495</v>
      </c>
      <c r="F465" s="61">
        <v>2</v>
      </c>
      <c r="G465" s="61">
        <v>1</v>
      </c>
      <c r="H465" s="61">
        <v>895</v>
      </c>
      <c r="J465" s="61">
        <v>2</v>
      </c>
      <c r="K465" s="61">
        <v>59</v>
      </c>
      <c r="L465" s="61">
        <v>255</v>
      </c>
      <c r="M465" s="61">
        <v>4</v>
      </c>
      <c r="N465" s="61">
        <v>34</v>
      </c>
      <c r="O465" s="61">
        <v>788</v>
      </c>
      <c r="P465" s="61">
        <v>122</v>
      </c>
      <c r="Q465" s="61">
        <v>2</v>
      </c>
      <c r="R465" s="61">
        <v>37</v>
      </c>
      <c r="S465" s="61">
        <v>21</v>
      </c>
      <c r="T465" s="61">
        <v>106</v>
      </c>
    </row>
    <row r="466" spans="1:20" ht="12.75" customHeight="1" x14ac:dyDescent="0.2">
      <c r="A466" s="58">
        <v>2558</v>
      </c>
      <c r="B466" s="61">
        <v>771</v>
      </c>
      <c r="C466" s="61">
        <v>373</v>
      </c>
      <c r="D466" s="61">
        <v>396</v>
      </c>
      <c r="E466" s="61">
        <v>1</v>
      </c>
      <c r="F466" s="61">
        <v>6</v>
      </c>
      <c r="G466" s="61">
        <v>4</v>
      </c>
      <c r="H466" s="61">
        <v>54</v>
      </c>
      <c r="I466" s="61">
        <v>3</v>
      </c>
      <c r="J466" s="61">
        <v>20</v>
      </c>
      <c r="K466" s="61">
        <v>683</v>
      </c>
      <c r="L466" s="61">
        <v>22</v>
      </c>
      <c r="M466" s="61">
        <v>6</v>
      </c>
      <c r="N466" s="61">
        <v>16</v>
      </c>
      <c r="O466" s="61">
        <v>216</v>
      </c>
      <c r="P466" s="61">
        <v>2</v>
      </c>
      <c r="Q466" s="61">
        <v>9</v>
      </c>
      <c r="R466" s="61">
        <v>17</v>
      </c>
      <c r="S466" s="61">
        <v>25</v>
      </c>
      <c r="T466" s="61">
        <v>121</v>
      </c>
    </row>
    <row r="467" spans="1:20" ht="12.75" customHeight="1" x14ac:dyDescent="0.2">
      <c r="A467" s="58">
        <v>2560</v>
      </c>
      <c r="B467" s="61">
        <v>331</v>
      </c>
      <c r="C467" s="61">
        <v>158</v>
      </c>
      <c r="D467" s="61">
        <v>173</v>
      </c>
      <c r="E467" s="61">
        <v>5</v>
      </c>
      <c r="F467" s="61">
        <v>6</v>
      </c>
      <c r="G467" s="61">
        <v>2</v>
      </c>
      <c r="H467" s="61">
        <v>18</v>
      </c>
      <c r="I467" s="61">
        <v>1</v>
      </c>
      <c r="J467" s="61">
        <v>10</v>
      </c>
      <c r="K467" s="61">
        <v>289</v>
      </c>
      <c r="L467" s="61">
        <v>3</v>
      </c>
      <c r="M467" s="61">
        <v>1</v>
      </c>
      <c r="N467" s="61">
        <v>3</v>
      </c>
      <c r="O467" s="61">
        <v>125</v>
      </c>
      <c r="R467" s="61">
        <v>14</v>
      </c>
      <c r="S467" s="61">
        <v>20</v>
      </c>
      <c r="T467" s="61">
        <v>43</v>
      </c>
    </row>
    <row r="468" spans="1:20" ht="12.75" customHeight="1" x14ac:dyDescent="0.2">
      <c r="A468" s="58">
        <v>2561</v>
      </c>
      <c r="B468" s="61">
        <v>255</v>
      </c>
      <c r="C468" s="61">
        <v>121</v>
      </c>
      <c r="D468" s="61">
        <v>134</v>
      </c>
      <c r="E468" s="61">
        <v>5</v>
      </c>
      <c r="F468" s="61">
        <v>2</v>
      </c>
      <c r="G468" s="61">
        <v>3</v>
      </c>
      <c r="H468" s="61">
        <v>27</v>
      </c>
      <c r="J468" s="61">
        <v>5</v>
      </c>
      <c r="K468" s="61">
        <v>213</v>
      </c>
      <c r="L468" s="61">
        <v>5</v>
      </c>
      <c r="M468" s="61">
        <v>3</v>
      </c>
      <c r="N468" s="61">
        <v>9</v>
      </c>
      <c r="O468" s="61">
        <v>104</v>
      </c>
      <c r="Q468" s="61">
        <v>1</v>
      </c>
      <c r="R468" s="61">
        <v>9</v>
      </c>
      <c r="S468" s="61">
        <v>21</v>
      </c>
      <c r="T468" s="61">
        <v>53</v>
      </c>
    </row>
    <row r="469" spans="1:20" ht="12.75" customHeight="1" x14ac:dyDescent="0.2">
      <c r="A469" s="58">
        <v>2562</v>
      </c>
      <c r="B469" s="61">
        <v>413</v>
      </c>
      <c r="C469" s="61">
        <v>215</v>
      </c>
      <c r="D469" s="61">
        <v>198</v>
      </c>
      <c r="E469" s="61">
        <v>2</v>
      </c>
      <c r="F469" s="61">
        <v>1</v>
      </c>
      <c r="H469" s="61">
        <v>389</v>
      </c>
      <c r="J469" s="61">
        <v>1</v>
      </c>
      <c r="K469" s="61">
        <v>20</v>
      </c>
      <c r="L469" s="61">
        <v>246</v>
      </c>
      <c r="N469" s="61">
        <v>27</v>
      </c>
      <c r="O469" s="61">
        <v>384</v>
      </c>
      <c r="P469" s="61">
        <v>86</v>
      </c>
      <c r="Q469" s="61">
        <v>1</v>
      </c>
      <c r="R469" s="61">
        <v>24</v>
      </c>
      <c r="S469" s="61">
        <v>4</v>
      </c>
      <c r="T469" s="61">
        <v>57</v>
      </c>
    </row>
    <row r="470" spans="1:20" ht="12.75" customHeight="1" x14ac:dyDescent="0.2">
      <c r="A470" s="58">
        <v>2563</v>
      </c>
      <c r="B470" s="61">
        <v>211</v>
      </c>
      <c r="C470" s="61">
        <v>96</v>
      </c>
      <c r="D470" s="61">
        <v>115</v>
      </c>
      <c r="E470" s="61">
        <v>1</v>
      </c>
      <c r="G470" s="61">
        <v>1</v>
      </c>
      <c r="H470" s="61">
        <v>147</v>
      </c>
      <c r="J470" s="61">
        <v>2</v>
      </c>
      <c r="K470" s="61">
        <v>60</v>
      </c>
      <c r="L470" s="61">
        <v>92</v>
      </c>
      <c r="M470" s="61">
        <v>2</v>
      </c>
      <c r="N470" s="61">
        <v>14</v>
      </c>
      <c r="O470" s="61">
        <v>174</v>
      </c>
      <c r="P470" s="61">
        <v>40</v>
      </c>
      <c r="Q470" s="61">
        <v>2</v>
      </c>
      <c r="R470" s="61">
        <v>8</v>
      </c>
      <c r="S470" s="61">
        <v>4</v>
      </c>
      <c r="T470" s="61">
        <v>33</v>
      </c>
    </row>
    <row r="471" spans="1:20" ht="12.75" customHeight="1" x14ac:dyDescent="0.2">
      <c r="A471" s="58">
        <v>2564</v>
      </c>
      <c r="B471" s="61">
        <v>633</v>
      </c>
      <c r="C471" s="61">
        <v>313</v>
      </c>
      <c r="D471" s="61">
        <v>319</v>
      </c>
      <c r="E471" s="61">
        <v>6</v>
      </c>
      <c r="F471" s="61">
        <v>168</v>
      </c>
      <c r="G471" s="61">
        <v>111</v>
      </c>
      <c r="H471" s="61">
        <v>222</v>
      </c>
      <c r="I471" s="61">
        <v>30</v>
      </c>
      <c r="J471" s="61">
        <v>27</v>
      </c>
      <c r="K471" s="61">
        <v>69</v>
      </c>
      <c r="L471" s="61">
        <v>178</v>
      </c>
      <c r="M471" s="61">
        <v>5</v>
      </c>
      <c r="N471" s="61">
        <v>36</v>
      </c>
      <c r="O471" s="61">
        <v>474</v>
      </c>
      <c r="P471" s="61">
        <v>1</v>
      </c>
      <c r="R471" s="61">
        <v>25</v>
      </c>
      <c r="S471" s="61">
        <v>12</v>
      </c>
      <c r="T471" s="61">
        <v>88</v>
      </c>
    </row>
    <row r="472" spans="1:20" ht="12.75" customHeight="1" x14ac:dyDescent="0.2">
      <c r="A472" s="58">
        <v>2565</v>
      </c>
      <c r="B472" s="61">
        <v>567</v>
      </c>
      <c r="C472" s="61">
        <v>271</v>
      </c>
      <c r="D472" s="61">
        <v>296</v>
      </c>
      <c r="E472" s="61">
        <v>1</v>
      </c>
      <c r="F472" s="61">
        <v>109</v>
      </c>
      <c r="G472" s="61">
        <v>42</v>
      </c>
      <c r="H472" s="61">
        <v>131</v>
      </c>
      <c r="I472" s="61">
        <v>16</v>
      </c>
      <c r="J472" s="61">
        <v>57</v>
      </c>
      <c r="K472" s="61">
        <v>211</v>
      </c>
      <c r="L472" s="61">
        <v>129</v>
      </c>
      <c r="M472" s="61">
        <v>1</v>
      </c>
      <c r="N472" s="61">
        <v>6</v>
      </c>
      <c r="O472" s="61">
        <v>259</v>
      </c>
      <c r="P472" s="61">
        <v>1</v>
      </c>
      <c r="Q472" s="61">
        <v>8</v>
      </c>
      <c r="R472" s="61">
        <v>24</v>
      </c>
      <c r="S472" s="61">
        <v>25</v>
      </c>
      <c r="T472" s="61">
        <v>77</v>
      </c>
    </row>
    <row r="473" spans="1:20" ht="12.75" customHeight="1" x14ac:dyDescent="0.2">
      <c r="A473" s="58">
        <v>2569</v>
      </c>
      <c r="B473" s="61">
        <v>284</v>
      </c>
      <c r="C473" s="61">
        <v>140</v>
      </c>
      <c r="D473" s="61">
        <v>144</v>
      </c>
      <c r="F473" s="61">
        <v>1</v>
      </c>
      <c r="H473" s="61">
        <v>61</v>
      </c>
      <c r="J473" s="61">
        <v>2</v>
      </c>
      <c r="K473" s="61">
        <v>220</v>
      </c>
      <c r="L473" s="61">
        <v>32</v>
      </c>
      <c r="M473" s="61">
        <v>4</v>
      </c>
      <c r="N473" s="61">
        <v>9</v>
      </c>
      <c r="O473" s="61">
        <v>137</v>
      </c>
      <c r="P473" s="61">
        <v>5</v>
      </c>
      <c r="Q473" s="61">
        <v>1</v>
      </c>
      <c r="R473" s="61">
        <v>11</v>
      </c>
      <c r="S473" s="61">
        <v>1</v>
      </c>
      <c r="T473" s="61">
        <v>54</v>
      </c>
    </row>
    <row r="474" spans="1:20" ht="12.75" customHeight="1" x14ac:dyDescent="0.2">
      <c r="A474" s="58">
        <v>2570</v>
      </c>
      <c r="B474" s="61">
        <v>200</v>
      </c>
      <c r="C474" s="61">
        <v>97</v>
      </c>
      <c r="D474" s="61">
        <v>101</v>
      </c>
      <c r="E474" s="61">
        <v>1</v>
      </c>
      <c r="F474" s="61">
        <v>2</v>
      </c>
      <c r="G474" s="61">
        <v>1</v>
      </c>
      <c r="H474" s="61">
        <v>18</v>
      </c>
      <c r="J474" s="61">
        <v>7</v>
      </c>
      <c r="K474" s="61">
        <v>171</v>
      </c>
      <c r="L474" s="61">
        <v>4</v>
      </c>
      <c r="M474" s="61">
        <v>1</v>
      </c>
      <c r="N474" s="61">
        <v>5</v>
      </c>
      <c r="O474" s="61">
        <v>83</v>
      </c>
      <c r="P474" s="61">
        <v>2</v>
      </c>
      <c r="Q474" s="61">
        <v>3</v>
      </c>
      <c r="R474" s="61">
        <v>5</v>
      </c>
      <c r="S474" s="61">
        <v>3</v>
      </c>
      <c r="T474" s="61">
        <v>27</v>
      </c>
    </row>
    <row r="475" spans="1:20" ht="12.75" customHeight="1" x14ac:dyDescent="0.2">
      <c r="A475" s="58">
        <v>2572</v>
      </c>
      <c r="B475" s="61">
        <v>282</v>
      </c>
      <c r="C475" s="61">
        <v>136</v>
      </c>
      <c r="D475" s="61">
        <v>146</v>
      </c>
      <c r="E475" s="61">
        <v>5</v>
      </c>
      <c r="G475" s="61">
        <v>1</v>
      </c>
      <c r="H475" s="61">
        <v>77</v>
      </c>
      <c r="I475" s="61">
        <v>2</v>
      </c>
      <c r="K475" s="61">
        <v>197</v>
      </c>
      <c r="L475" s="61">
        <v>39</v>
      </c>
      <c r="M475" s="61">
        <v>1</v>
      </c>
      <c r="N475" s="61">
        <v>2</v>
      </c>
      <c r="O475" s="61">
        <v>195</v>
      </c>
      <c r="P475" s="61">
        <v>26</v>
      </c>
      <c r="Q475" s="61">
        <v>1</v>
      </c>
      <c r="R475" s="61">
        <v>5</v>
      </c>
      <c r="T475" s="61">
        <v>61</v>
      </c>
    </row>
    <row r="476" spans="1:20" ht="12.75" customHeight="1" x14ac:dyDescent="0.2">
      <c r="A476" s="58">
        <v>2575</v>
      </c>
      <c r="B476" s="61">
        <v>511</v>
      </c>
      <c r="C476" s="61">
        <v>248</v>
      </c>
      <c r="D476" s="61">
        <v>263</v>
      </c>
      <c r="E476" s="61">
        <v>3</v>
      </c>
      <c r="F476" s="61">
        <v>40</v>
      </c>
      <c r="G476" s="61">
        <v>30</v>
      </c>
      <c r="H476" s="61">
        <v>76</v>
      </c>
      <c r="I476" s="61">
        <v>10</v>
      </c>
      <c r="J476" s="61">
        <v>65</v>
      </c>
      <c r="K476" s="61">
        <v>287</v>
      </c>
      <c r="L476" s="61">
        <v>27</v>
      </c>
      <c r="M476" s="61">
        <v>5</v>
      </c>
      <c r="N476" s="61">
        <v>4</v>
      </c>
      <c r="O476" s="61">
        <v>197</v>
      </c>
      <c r="Q476" s="61">
        <v>8</v>
      </c>
      <c r="R476" s="61">
        <v>27</v>
      </c>
      <c r="S476" s="61">
        <v>39</v>
      </c>
      <c r="T476" s="61">
        <v>50</v>
      </c>
    </row>
    <row r="477" spans="1:20" ht="12.75" customHeight="1" x14ac:dyDescent="0.2">
      <c r="A477" s="58">
        <v>2576</v>
      </c>
      <c r="B477" s="61">
        <v>764</v>
      </c>
      <c r="C477" s="61">
        <v>366</v>
      </c>
      <c r="D477" s="61">
        <v>398</v>
      </c>
      <c r="E477" s="61">
        <v>6</v>
      </c>
      <c r="F477" s="61">
        <v>63</v>
      </c>
      <c r="G477" s="61">
        <v>70</v>
      </c>
      <c r="H477" s="61">
        <v>158</v>
      </c>
      <c r="I477" s="61">
        <v>41</v>
      </c>
      <c r="J477" s="61">
        <v>109</v>
      </c>
      <c r="K477" s="61">
        <v>317</v>
      </c>
      <c r="L477" s="61">
        <v>66</v>
      </c>
      <c r="M477" s="61">
        <v>4</v>
      </c>
      <c r="N477" s="61">
        <v>16</v>
      </c>
      <c r="O477" s="61">
        <v>401</v>
      </c>
      <c r="Q477" s="61">
        <v>95</v>
      </c>
      <c r="R477" s="61">
        <v>36</v>
      </c>
      <c r="S477" s="61">
        <v>5</v>
      </c>
      <c r="T477" s="61">
        <v>90</v>
      </c>
    </row>
    <row r="478" spans="1:20" ht="12.75" customHeight="1" x14ac:dyDescent="0.2">
      <c r="A478" s="58">
        <v>2577</v>
      </c>
      <c r="B478" s="61">
        <v>272</v>
      </c>
      <c r="C478" s="61">
        <v>141</v>
      </c>
      <c r="D478" s="61">
        <v>131</v>
      </c>
      <c r="E478" s="61">
        <v>10</v>
      </c>
      <c r="F478" s="61">
        <v>2</v>
      </c>
      <c r="G478" s="61">
        <v>1</v>
      </c>
      <c r="H478" s="61">
        <v>24</v>
      </c>
      <c r="J478" s="61">
        <v>9</v>
      </c>
      <c r="K478" s="61">
        <v>226</v>
      </c>
      <c r="L478" s="61">
        <v>2</v>
      </c>
      <c r="M478" s="61">
        <v>2</v>
      </c>
      <c r="N478" s="61">
        <v>1</v>
      </c>
      <c r="O478" s="61">
        <v>184</v>
      </c>
      <c r="P478" s="61">
        <v>1</v>
      </c>
      <c r="Q478" s="61">
        <v>6</v>
      </c>
      <c r="R478" s="61">
        <v>12</v>
      </c>
      <c r="T478" s="61">
        <v>54</v>
      </c>
    </row>
    <row r="479" spans="1:20" ht="12.75" customHeight="1" x14ac:dyDescent="0.2">
      <c r="A479" s="58">
        <v>2578</v>
      </c>
      <c r="B479" s="61">
        <v>471</v>
      </c>
      <c r="C479" s="61">
        <v>234</v>
      </c>
      <c r="D479" s="61">
        <v>237</v>
      </c>
      <c r="F479" s="61">
        <v>2</v>
      </c>
      <c r="G479" s="61">
        <v>5</v>
      </c>
      <c r="H479" s="61">
        <v>63</v>
      </c>
      <c r="J479" s="61">
        <v>2</v>
      </c>
      <c r="K479" s="61">
        <v>399</v>
      </c>
      <c r="L479" s="61">
        <v>26</v>
      </c>
      <c r="N479" s="61">
        <v>8</v>
      </c>
      <c r="O479" s="61">
        <v>91</v>
      </c>
      <c r="P479" s="61">
        <v>25</v>
      </c>
      <c r="R479" s="61">
        <v>10</v>
      </c>
      <c r="S479" s="61">
        <v>21</v>
      </c>
      <c r="T479" s="61">
        <v>49</v>
      </c>
    </row>
    <row r="480" spans="1:20" ht="12.75" customHeight="1" x14ac:dyDescent="0.2">
      <c r="A480" s="58">
        <v>2579</v>
      </c>
      <c r="B480" s="61">
        <v>330</v>
      </c>
      <c r="C480" s="61">
        <v>163</v>
      </c>
      <c r="D480" s="61">
        <v>167</v>
      </c>
      <c r="F480" s="61">
        <v>10</v>
      </c>
      <c r="G480" s="61">
        <v>3</v>
      </c>
      <c r="H480" s="61">
        <v>158</v>
      </c>
      <c r="I480" s="61">
        <v>6</v>
      </c>
      <c r="J480" s="61">
        <v>15</v>
      </c>
      <c r="K480" s="61">
        <v>138</v>
      </c>
      <c r="L480" s="61">
        <v>72</v>
      </c>
      <c r="M480" s="61">
        <v>3</v>
      </c>
      <c r="N480" s="61">
        <v>12</v>
      </c>
      <c r="O480" s="61">
        <v>220</v>
      </c>
      <c r="P480" s="61">
        <v>30</v>
      </c>
      <c r="Q480" s="61">
        <v>10</v>
      </c>
      <c r="R480" s="61">
        <v>18</v>
      </c>
      <c r="S480" s="61">
        <v>9</v>
      </c>
      <c r="T480" s="61">
        <v>39</v>
      </c>
    </row>
    <row r="481" spans="1:20" ht="12.75" customHeight="1" x14ac:dyDescent="0.2">
      <c r="A481" s="58">
        <v>2580</v>
      </c>
      <c r="B481" s="61">
        <v>518</v>
      </c>
      <c r="C481" s="61">
        <v>239</v>
      </c>
      <c r="D481" s="61">
        <v>279</v>
      </c>
      <c r="E481" s="61">
        <v>3</v>
      </c>
      <c r="F481" s="61">
        <v>5</v>
      </c>
      <c r="G481" s="61">
        <v>5</v>
      </c>
      <c r="H481" s="61">
        <v>54</v>
      </c>
      <c r="I481" s="61">
        <v>2</v>
      </c>
      <c r="J481" s="61">
        <v>39</v>
      </c>
      <c r="K481" s="61">
        <v>410</v>
      </c>
      <c r="L481" s="61">
        <v>12</v>
      </c>
      <c r="M481" s="61">
        <v>2</v>
      </c>
      <c r="N481" s="61">
        <v>36</v>
      </c>
      <c r="O481" s="61">
        <v>198</v>
      </c>
      <c r="Q481" s="61">
        <v>6</v>
      </c>
      <c r="R481" s="61">
        <v>28</v>
      </c>
      <c r="S481" s="61">
        <v>10</v>
      </c>
      <c r="T481" s="61">
        <v>87</v>
      </c>
    </row>
    <row r="482" spans="1:20" ht="12.75" customHeight="1" x14ac:dyDescent="0.2">
      <c r="A482" s="58">
        <v>2581</v>
      </c>
      <c r="B482" s="61">
        <v>1292</v>
      </c>
      <c r="C482" s="61">
        <v>652</v>
      </c>
      <c r="D482" s="61">
        <v>640</v>
      </c>
      <c r="E482" s="61">
        <v>14</v>
      </c>
      <c r="F482" s="61">
        <v>13</v>
      </c>
      <c r="G482" s="61">
        <v>14</v>
      </c>
      <c r="H482" s="61">
        <v>135</v>
      </c>
      <c r="J482" s="61">
        <v>73</v>
      </c>
      <c r="K482" s="61">
        <v>1043</v>
      </c>
      <c r="L482" s="61">
        <v>27</v>
      </c>
      <c r="M482" s="61">
        <v>9</v>
      </c>
      <c r="N482" s="61">
        <v>46</v>
      </c>
      <c r="O482" s="61">
        <v>326</v>
      </c>
      <c r="P482" s="61">
        <v>6</v>
      </c>
      <c r="Q482" s="61">
        <v>25</v>
      </c>
      <c r="R482" s="61">
        <v>52</v>
      </c>
      <c r="S482" s="61">
        <v>71</v>
      </c>
      <c r="T482" s="61">
        <v>205</v>
      </c>
    </row>
    <row r="483" spans="1:20" ht="12.75" customHeight="1" x14ac:dyDescent="0.2">
      <c r="A483" s="58">
        <v>2584</v>
      </c>
      <c r="B483" s="61">
        <v>685</v>
      </c>
      <c r="C483" s="61">
        <v>348</v>
      </c>
      <c r="D483" s="61">
        <v>337</v>
      </c>
      <c r="E483" s="61">
        <v>6</v>
      </c>
      <c r="F483" s="61">
        <v>41</v>
      </c>
      <c r="G483" s="61">
        <v>6</v>
      </c>
      <c r="H483" s="61">
        <v>140</v>
      </c>
      <c r="J483" s="61">
        <v>45</v>
      </c>
      <c r="K483" s="61">
        <v>447</v>
      </c>
      <c r="L483" s="61">
        <v>110</v>
      </c>
      <c r="M483" s="61">
        <v>4</v>
      </c>
      <c r="N483" s="61">
        <v>12</v>
      </c>
      <c r="O483" s="61">
        <v>317</v>
      </c>
      <c r="P483" s="61">
        <v>18</v>
      </c>
      <c r="Q483" s="61">
        <v>5</v>
      </c>
      <c r="R483" s="61">
        <v>12</v>
      </c>
      <c r="S483" s="61">
        <v>17</v>
      </c>
      <c r="T483" s="61">
        <v>88</v>
      </c>
    </row>
    <row r="484" spans="1:20" ht="12.75" customHeight="1" x14ac:dyDescent="0.2">
      <c r="A484" s="58">
        <v>2585</v>
      </c>
      <c r="B484" s="61">
        <v>236</v>
      </c>
      <c r="C484" s="61">
        <v>114</v>
      </c>
      <c r="D484" s="61">
        <v>122</v>
      </c>
      <c r="E484" s="61">
        <v>25</v>
      </c>
      <c r="F484" s="61">
        <v>1</v>
      </c>
      <c r="G484" s="61">
        <v>2</v>
      </c>
      <c r="H484" s="61">
        <v>20</v>
      </c>
      <c r="J484" s="61">
        <v>35</v>
      </c>
      <c r="K484" s="61">
        <v>153</v>
      </c>
      <c r="L484" s="61">
        <v>31</v>
      </c>
      <c r="M484" s="61">
        <v>1</v>
      </c>
      <c r="N484" s="61">
        <v>6</v>
      </c>
      <c r="O484" s="61">
        <v>128</v>
      </c>
      <c r="Q484" s="61">
        <v>2</v>
      </c>
      <c r="R484" s="61">
        <v>7</v>
      </c>
      <c r="S484" s="61">
        <v>5</v>
      </c>
      <c r="T484" s="61">
        <v>39</v>
      </c>
    </row>
    <row r="485" spans="1:20" ht="12.75" customHeight="1" x14ac:dyDescent="0.2">
      <c r="A485" s="58">
        <v>2587</v>
      </c>
      <c r="B485" s="61">
        <v>438</v>
      </c>
      <c r="C485" s="61">
        <v>230</v>
      </c>
      <c r="D485" s="61">
        <v>208</v>
      </c>
      <c r="E485" s="61">
        <v>1</v>
      </c>
      <c r="F485" s="61">
        <v>37</v>
      </c>
      <c r="G485" s="61">
        <v>11</v>
      </c>
      <c r="H485" s="61">
        <v>47</v>
      </c>
      <c r="J485" s="61">
        <v>42</v>
      </c>
      <c r="K485" s="61">
        <v>300</v>
      </c>
      <c r="L485" s="61">
        <v>47</v>
      </c>
      <c r="M485" s="61">
        <v>2</v>
      </c>
      <c r="N485" s="61">
        <v>3</v>
      </c>
      <c r="O485" s="61">
        <v>163</v>
      </c>
      <c r="Q485" s="61">
        <v>4</v>
      </c>
      <c r="R485" s="61">
        <v>18</v>
      </c>
      <c r="S485" s="61">
        <v>17</v>
      </c>
      <c r="T485" s="61">
        <v>67</v>
      </c>
    </row>
    <row r="486" spans="1:20" ht="12.75" customHeight="1" x14ac:dyDescent="0.2">
      <c r="A486" s="58">
        <v>2588</v>
      </c>
      <c r="B486" s="61">
        <v>174</v>
      </c>
      <c r="C486" s="61">
        <v>77</v>
      </c>
      <c r="D486" s="61">
        <v>97</v>
      </c>
      <c r="F486" s="61">
        <v>2</v>
      </c>
      <c r="G486" s="61">
        <v>5</v>
      </c>
      <c r="H486" s="61">
        <v>1</v>
      </c>
      <c r="J486" s="61">
        <v>5</v>
      </c>
      <c r="K486" s="61">
        <v>161</v>
      </c>
      <c r="L486" s="61">
        <v>1</v>
      </c>
      <c r="N486" s="61">
        <v>1</v>
      </c>
      <c r="O486" s="61">
        <v>46</v>
      </c>
      <c r="Q486" s="61">
        <v>3</v>
      </c>
      <c r="R486" s="61">
        <v>8</v>
      </c>
      <c r="T486" s="61">
        <v>29</v>
      </c>
    </row>
    <row r="487" spans="1:20" ht="12.75" customHeight="1" x14ac:dyDescent="0.2">
      <c r="A487" s="58">
        <v>2591</v>
      </c>
      <c r="B487" s="61">
        <v>383</v>
      </c>
      <c r="C487" s="61">
        <v>190</v>
      </c>
      <c r="D487" s="61">
        <v>193</v>
      </c>
      <c r="E487" s="61">
        <v>2</v>
      </c>
      <c r="F487" s="61">
        <v>6</v>
      </c>
      <c r="G487" s="61">
        <v>1</v>
      </c>
      <c r="H487" s="61">
        <v>76</v>
      </c>
      <c r="J487" s="61">
        <v>10</v>
      </c>
      <c r="K487" s="61">
        <v>288</v>
      </c>
      <c r="L487" s="61">
        <v>20</v>
      </c>
      <c r="M487" s="61">
        <v>3</v>
      </c>
      <c r="N487" s="61">
        <v>6</v>
      </c>
      <c r="O487" s="61">
        <v>184</v>
      </c>
      <c r="P487" s="61">
        <v>18</v>
      </c>
      <c r="Q487" s="61">
        <v>8</v>
      </c>
      <c r="R487" s="61">
        <v>6</v>
      </c>
      <c r="S487" s="61">
        <v>19</v>
      </c>
      <c r="T487" s="61">
        <v>45</v>
      </c>
    </row>
    <row r="488" spans="1:20" ht="12.75" customHeight="1" x14ac:dyDescent="0.2">
      <c r="A488" s="58">
        <v>2592</v>
      </c>
      <c r="B488" s="61">
        <v>717</v>
      </c>
      <c r="C488" s="61">
        <v>345</v>
      </c>
      <c r="D488" s="61">
        <v>372</v>
      </c>
      <c r="E488" s="61">
        <v>2</v>
      </c>
      <c r="F488" s="61">
        <v>1</v>
      </c>
      <c r="H488" s="61">
        <v>688</v>
      </c>
      <c r="J488" s="61">
        <v>2</v>
      </c>
      <c r="K488" s="61">
        <v>24</v>
      </c>
      <c r="L488" s="61">
        <v>435</v>
      </c>
      <c r="M488" s="61">
        <v>1</v>
      </c>
      <c r="N488" s="61">
        <v>8</v>
      </c>
      <c r="O488" s="61">
        <v>689</v>
      </c>
      <c r="P488" s="61">
        <v>147</v>
      </c>
      <c r="Q488" s="61">
        <v>2</v>
      </c>
      <c r="R488" s="61">
        <v>10</v>
      </c>
      <c r="S488" s="61">
        <v>13</v>
      </c>
      <c r="T488" s="61">
        <v>140</v>
      </c>
    </row>
    <row r="489" spans="1:20" ht="12.75" customHeight="1" x14ac:dyDescent="0.2">
      <c r="A489" s="58">
        <v>2594</v>
      </c>
      <c r="B489" s="61">
        <v>193</v>
      </c>
      <c r="C489" s="61">
        <v>95</v>
      </c>
      <c r="D489" s="61">
        <v>98</v>
      </c>
      <c r="E489" s="61">
        <v>115</v>
      </c>
      <c r="H489" s="61">
        <v>28</v>
      </c>
      <c r="J489" s="61">
        <v>39</v>
      </c>
      <c r="K489" s="61">
        <v>11</v>
      </c>
      <c r="M489" s="61">
        <v>1</v>
      </c>
      <c r="O489" s="61">
        <v>157</v>
      </c>
      <c r="Q489" s="61">
        <v>5</v>
      </c>
      <c r="R489" s="61">
        <v>6</v>
      </c>
      <c r="S489" s="61">
        <v>6</v>
      </c>
      <c r="T489" s="61">
        <v>26</v>
      </c>
    </row>
    <row r="490" spans="1:20" ht="12.75" customHeight="1" x14ac:dyDescent="0.2">
      <c r="A490" s="58">
        <v>2596</v>
      </c>
      <c r="B490" s="61">
        <v>149</v>
      </c>
      <c r="C490" s="61">
        <v>69</v>
      </c>
      <c r="D490" s="61">
        <v>80</v>
      </c>
      <c r="E490" s="61">
        <v>1</v>
      </c>
      <c r="F490" s="61">
        <v>1</v>
      </c>
      <c r="H490" s="61">
        <v>12</v>
      </c>
      <c r="I490" s="61">
        <v>2</v>
      </c>
      <c r="J490" s="61">
        <v>2</v>
      </c>
      <c r="K490" s="61">
        <v>131</v>
      </c>
      <c r="L490" s="61">
        <v>3</v>
      </c>
      <c r="M490" s="61">
        <v>1</v>
      </c>
      <c r="O490" s="61">
        <v>42</v>
      </c>
      <c r="R490" s="61">
        <v>2</v>
      </c>
      <c r="S490" s="61">
        <v>9</v>
      </c>
      <c r="T490" s="61">
        <v>16</v>
      </c>
    </row>
    <row r="491" spans="1:20" ht="12.75" customHeight="1" x14ac:dyDescent="0.2">
      <c r="A491" s="58">
        <v>2597</v>
      </c>
      <c r="B491" s="61">
        <v>637</v>
      </c>
      <c r="C491" s="61">
        <v>313</v>
      </c>
      <c r="D491" s="61">
        <v>324</v>
      </c>
      <c r="F491" s="61">
        <v>164</v>
      </c>
      <c r="G491" s="61">
        <v>50</v>
      </c>
      <c r="H491" s="61">
        <v>121</v>
      </c>
      <c r="I491" s="61">
        <v>2</v>
      </c>
      <c r="J491" s="61">
        <v>65</v>
      </c>
      <c r="K491" s="61">
        <v>235</v>
      </c>
      <c r="L491" s="61">
        <v>136</v>
      </c>
      <c r="M491" s="61">
        <v>7</v>
      </c>
      <c r="N491" s="61">
        <v>11</v>
      </c>
      <c r="O491" s="61">
        <v>219</v>
      </c>
      <c r="Q491" s="61">
        <v>3</v>
      </c>
      <c r="R491" s="61">
        <v>16</v>
      </c>
      <c r="S491" s="61">
        <v>34</v>
      </c>
      <c r="T491" s="61">
        <v>69</v>
      </c>
    </row>
    <row r="492" spans="1:20" ht="12.75" customHeight="1" x14ac:dyDescent="0.2">
      <c r="A492" s="58">
        <v>2602</v>
      </c>
      <c r="B492" s="61">
        <v>32</v>
      </c>
      <c r="C492" s="61">
        <v>16</v>
      </c>
      <c r="D492" s="61">
        <v>16</v>
      </c>
      <c r="E492" s="61">
        <v>31</v>
      </c>
      <c r="J492" s="61">
        <v>1</v>
      </c>
      <c r="O492" s="61">
        <v>19</v>
      </c>
      <c r="P492" s="61">
        <v>1</v>
      </c>
      <c r="T492" s="61">
        <v>3</v>
      </c>
    </row>
    <row r="493" spans="1:20" ht="12.75" customHeight="1" x14ac:dyDescent="0.2">
      <c r="A493" s="58">
        <v>2603</v>
      </c>
      <c r="B493" s="61">
        <v>67</v>
      </c>
      <c r="C493" s="61">
        <v>36</v>
      </c>
      <c r="D493" s="61">
        <v>31</v>
      </c>
      <c r="E493" s="61">
        <v>59</v>
      </c>
      <c r="F493" s="61">
        <v>1</v>
      </c>
      <c r="H493" s="61">
        <v>1</v>
      </c>
      <c r="J493" s="61">
        <v>6</v>
      </c>
      <c r="L493" s="61">
        <v>25</v>
      </c>
      <c r="O493" s="61">
        <v>50</v>
      </c>
      <c r="R493" s="61">
        <v>10</v>
      </c>
      <c r="S493" s="61">
        <v>1</v>
      </c>
      <c r="T493" s="61">
        <v>8</v>
      </c>
    </row>
    <row r="494" spans="1:20" ht="12.75" customHeight="1" x14ac:dyDescent="0.2">
      <c r="A494" s="58">
        <v>2605</v>
      </c>
      <c r="B494" s="61">
        <v>71</v>
      </c>
      <c r="C494" s="61">
        <v>22</v>
      </c>
      <c r="D494" s="61">
        <v>49</v>
      </c>
      <c r="E494" s="61">
        <v>9</v>
      </c>
      <c r="H494" s="61">
        <v>4</v>
      </c>
      <c r="J494" s="61">
        <v>8</v>
      </c>
      <c r="K494" s="61">
        <v>50</v>
      </c>
      <c r="M494" s="61">
        <v>2</v>
      </c>
      <c r="N494" s="61">
        <v>5</v>
      </c>
      <c r="O494" s="61">
        <v>56</v>
      </c>
      <c r="P494" s="61">
        <v>4</v>
      </c>
      <c r="R494" s="61">
        <v>6</v>
      </c>
      <c r="S494" s="61">
        <v>2</v>
      </c>
      <c r="T494" s="61">
        <v>12</v>
      </c>
    </row>
    <row r="495" spans="1:20" ht="12.75" customHeight="1" x14ac:dyDescent="0.2">
      <c r="A495" s="58">
        <v>2607</v>
      </c>
      <c r="B495" s="61">
        <v>350</v>
      </c>
      <c r="C495" s="61">
        <v>166</v>
      </c>
      <c r="D495" s="61">
        <v>184</v>
      </c>
      <c r="E495" s="61">
        <v>7</v>
      </c>
      <c r="F495" s="61">
        <v>4</v>
      </c>
      <c r="H495" s="61">
        <v>63</v>
      </c>
      <c r="J495" s="61">
        <v>14</v>
      </c>
      <c r="K495" s="61">
        <v>262</v>
      </c>
      <c r="L495" s="61">
        <v>43</v>
      </c>
      <c r="M495" s="61">
        <v>4</v>
      </c>
      <c r="N495" s="61">
        <v>10</v>
      </c>
      <c r="O495" s="61">
        <v>181</v>
      </c>
      <c r="P495" s="61">
        <v>5</v>
      </c>
      <c r="Q495" s="61">
        <v>3</v>
      </c>
      <c r="R495" s="61">
        <v>9</v>
      </c>
      <c r="S495" s="61">
        <v>9</v>
      </c>
      <c r="T495" s="61">
        <v>61</v>
      </c>
    </row>
    <row r="496" spans="1:20" ht="12.75" customHeight="1" x14ac:dyDescent="0.2">
      <c r="A496" s="58">
        <v>2608</v>
      </c>
      <c r="B496" s="61">
        <v>402</v>
      </c>
      <c r="C496" s="61">
        <v>208</v>
      </c>
      <c r="D496" s="61">
        <v>194</v>
      </c>
      <c r="E496" s="61">
        <v>37</v>
      </c>
      <c r="G496" s="61">
        <v>4</v>
      </c>
      <c r="H496" s="61">
        <v>349</v>
      </c>
      <c r="J496" s="61">
        <v>4</v>
      </c>
      <c r="K496" s="61">
        <v>8</v>
      </c>
      <c r="L496" s="61">
        <v>208</v>
      </c>
      <c r="M496" s="61">
        <v>3</v>
      </c>
      <c r="N496" s="61">
        <v>8</v>
      </c>
      <c r="O496" s="61">
        <v>383</v>
      </c>
      <c r="P496" s="61">
        <v>69</v>
      </c>
      <c r="R496" s="61">
        <v>17</v>
      </c>
      <c r="S496" s="61">
        <v>12</v>
      </c>
      <c r="T496" s="61">
        <v>50</v>
      </c>
    </row>
    <row r="497" spans="1:20" ht="12.75" customHeight="1" x14ac:dyDescent="0.2">
      <c r="A497" s="58">
        <v>2610</v>
      </c>
      <c r="B497" s="61">
        <v>300</v>
      </c>
      <c r="C497" s="61">
        <v>145</v>
      </c>
      <c r="D497" s="61">
        <v>155</v>
      </c>
      <c r="E497" s="61">
        <v>1</v>
      </c>
      <c r="F497" s="61">
        <v>5</v>
      </c>
      <c r="G497" s="61">
        <v>12</v>
      </c>
      <c r="H497" s="61">
        <v>54</v>
      </c>
      <c r="J497" s="61">
        <v>34</v>
      </c>
      <c r="K497" s="61">
        <v>194</v>
      </c>
      <c r="L497" s="61">
        <v>21</v>
      </c>
      <c r="M497" s="61">
        <v>9</v>
      </c>
      <c r="N497" s="61">
        <v>19</v>
      </c>
      <c r="O497" s="61">
        <v>148</v>
      </c>
      <c r="P497" s="61">
        <v>2</v>
      </c>
      <c r="Q497" s="61">
        <v>2</v>
      </c>
      <c r="R497" s="61">
        <v>8</v>
      </c>
      <c r="S497" s="61">
        <v>1</v>
      </c>
      <c r="T497" s="61">
        <v>89</v>
      </c>
    </row>
    <row r="498" spans="1:20" ht="12.75" customHeight="1" x14ac:dyDescent="0.2">
      <c r="A498" s="58">
        <v>2613</v>
      </c>
      <c r="B498" s="61">
        <v>627</v>
      </c>
      <c r="C498" s="61">
        <v>308</v>
      </c>
      <c r="D498" s="61">
        <v>319</v>
      </c>
      <c r="E498" s="61">
        <v>1</v>
      </c>
      <c r="F498" s="61">
        <v>16</v>
      </c>
      <c r="G498" s="61">
        <v>51</v>
      </c>
      <c r="H498" s="61">
        <v>138</v>
      </c>
      <c r="I498" s="61">
        <v>15</v>
      </c>
      <c r="J498" s="61">
        <v>99</v>
      </c>
      <c r="K498" s="61">
        <v>307</v>
      </c>
      <c r="L498" s="61">
        <v>45</v>
      </c>
      <c r="M498" s="61">
        <v>12</v>
      </c>
      <c r="N498" s="61">
        <v>27</v>
      </c>
      <c r="O498" s="61">
        <v>472</v>
      </c>
      <c r="P498" s="61">
        <v>5</v>
      </c>
      <c r="Q498" s="61">
        <v>72</v>
      </c>
      <c r="R498" s="61">
        <v>46</v>
      </c>
      <c r="S498" s="61">
        <v>56</v>
      </c>
      <c r="T498" s="61">
        <v>106</v>
      </c>
    </row>
    <row r="499" spans="1:20" ht="12.75" customHeight="1" x14ac:dyDescent="0.2">
      <c r="A499" s="58">
        <v>2615</v>
      </c>
      <c r="B499" s="61">
        <v>1484</v>
      </c>
      <c r="C499" s="61">
        <v>737</v>
      </c>
      <c r="D499" s="61">
        <v>747</v>
      </c>
      <c r="E499" s="61">
        <v>4</v>
      </c>
      <c r="F499" s="61">
        <v>122</v>
      </c>
      <c r="G499" s="61">
        <v>60</v>
      </c>
      <c r="H499" s="61">
        <v>216</v>
      </c>
      <c r="I499" s="61">
        <v>17</v>
      </c>
      <c r="J499" s="61">
        <v>241</v>
      </c>
      <c r="K499" s="61">
        <v>824</v>
      </c>
      <c r="L499" s="61">
        <v>24</v>
      </c>
      <c r="M499" s="61">
        <v>7</v>
      </c>
      <c r="N499" s="61">
        <v>2</v>
      </c>
      <c r="O499" s="61">
        <v>269</v>
      </c>
      <c r="Q499" s="61">
        <v>280</v>
      </c>
      <c r="R499" s="61">
        <v>57</v>
      </c>
      <c r="S499" s="61">
        <v>87</v>
      </c>
      <c r="T499" s="61">
        <v>159</v>
      </c>
    </row>
    <row r="500" spans="1:20" ht="12.75" customHeight="1" x14ac:dyDescent="0.2">
      <c r="A500" s="58">
        <v>2616</v>
      </c>
      <c r="B500" s="61">
        <v>246</v>
      </c>
      <c r="C500" s="61">
        <v>117</v>
      </c>
      <c r="D500" s="61">
        <v>129</v>
      </c>
      <c r="E500" s="61">
        <v>1</v>
      </c>
      <c r="F500" s="61">
        <v>2</v>
      </c>
      <c r="G500" s="61">
        <v>2</v>
      </c>
      <c r="H500" s="61">
        <v>24</v>
      </c>
      <c r="I500" s="61">
        <v>1</v>
      </c>
      <c r="J500" s="61">
        <v>17</v>
      </c>
      <c r="K500" s="61">
        <v>199</v>
      </c>
      <c r="L500" s="61">
        <v>3</v>
      </c>
      <c r="N500" s="61">
        <v>27</v>
      </c>
      <c r="O500" s="61">
        <v>121</v>
      </c>
      <c r="R500" s="61">
        <v>10</v>
      </c>
      <c r="S500" s="61">
        <v>9</v>
      </c>
      <c r="T500" s="61">
        <v>37</v>
      </c>
    </row>
    <row r="501" spans="1:20" ht="12.75" customHeight="1" x14ac:dyDescent="0.2">
      <c r="A501" s="58">
        <v>2620</v>
      </c>
      <c r="B501" s="61">
        <v>184</v>
      </c>
      <c r="C501" s="61">
        <v>97</v>
      </c>
      <c r="D501" s="61">
        <v>87</v>
      </c>
      <c r="E501" s="61">
        <v>5</v>
      </c>
      <c r="G501" s="61">
        <v>1</v>
      </c>
      <c r="H501" s="61">
        <v>23</v>
      </c>
      <c r="J501" s="61">
        <v>13</v>
      </c>
      <c r="K501" s="61">
        <v>142</v>
      </c>
      <c r="L501" s="61">
        <v>6</v>
      </c>
      <c r="M501" s="61">
        <v>5</v>
      </c>
      <c r="N501" s="61">
        <v>7</v>
      </c>
      <c r="O501" s="61">
        <v>92</v>
      </c>
      <c r="P501" s="61">
        <v>6</v>
      </c>
      <c r="Q501" s="61">
        <v>2</v>
      </c>
      <c r="R501" s="61">
        <v>5</v>
      </c>
      <c r="S501" s="61">
        <v>2</v>
      </c>
      <c r="T501" s="61">
        <v>19</v>
      </c>
    </row>
    <row r="502" spans="1:20" ht="12.75" customHeight="1" x14ac:dyDescent="0.2">
      <c r="A502" s="58">
        <v>2621</v>
      </c>
      <c r="B502" s="61">
        <v>354</v>
      </c>
      <c r="C502" s="61">
        <v>153</v>
      </c>
      <c r="D502" s="61">
        <v>201</v>
      </c>
      <c r="E502" s="61">
        <v>3</v>
      </c>
      <c r="F502" s="61">
        <v>44</v>
      </c>
      <c r="G502" s="61">
        <v>10</v>
      </c>
      <c r="H502" s="61">
        <v>31</v>
      </c>
      <c r="I502" s="61">
        <v>1</v>
      </c>
      <c r="J502" s="61">
        <v>30</v>
      </c>
      <c r="K502" s="61">
        <v>235</v>
      </c>
      <c r="L502" s="61">
        <v>17</v>
      </c>
      <c r="M502" s="61">
        <v>1</v>
      </c>
      <c r="N502" s="61">
        <v>5</v>
      </c>
      <c r="O502" s="61">
        <v>117</v>
      </c>
      <c r="Q502" s="61">
        <v>18</v>
      </c>
      <c r="R502" s="61">
        <v>21</v>
      </c>
      <c r="S502" s="61">
        <v>10</v>
      </c>
      <c r="T502" s="61">
        <v>71</v>
      </c>
    </row>
    <row r="503" spans="1:20" ht="12.75" customHeight="1" x14ac:dyDescent="0.2">
      <c r="A503" s="58">
        <v>2622</v>
      </c>
      <c r="B503" s="61">
        <v>105</v>
      </c>
      <c r="C503" s="61">
        <v>54</v>
      </c>
      <c r="D503" s="61">
        <v>51</v>
      </c>
      <c r="E503" s="61">
        <v>1</v>
      </c>
      <c r="J503" s="61">
        <v>4</v>
      </c>
      <c r="K503" s="61">
        <v>100</v>
      </c>
      <c r="O503" s="61">
        <v>47</v>
      </c>
      <c r="R503" s="61">
        <v>1</v>
      </c>
      <c r="S503" s="61">
        <v>1</v>
      </c>
      <c r="T503" s="61">
        <v>9</v>
      </c>
    </row>
    <row r="504" spans="1:20" ht="12.75" customHeight="1" x14ac:dyDescent="0.2">
      <c r="A504" s="58">
        <v>2623</v>
      </c>
      <c r="B504" s="61">
        <v>193</v>
      </c>
      <c r="C504" s="61">
        <v>93</v>
      </c>
      <c r="D504" s="61">
        <v>100</v>
      </c>
      <c r="E504" s="61">
        <v>2</v>
      </c>
      <c r="G504" s="61">
        <v>1</v>
      </c>
      <c r="H504" s="61">
        <v>124</v>
      </c>
      <c r="J504" s="61">
        <v>1</v>
      </c>
      <c r="K504" s="61">
        <v>65</v>
      </c>
      <c r="L504" s="61">
        <v>54</v>
      </c>
      <c r="M504" s="61">
        <v>3</v>
      </c>
      <c r="N504" s="61">
        <v>7</v>
      </c>
      <c r="O504" s="61">
        <v>144</v>
      </c>
      <c r="P504" s="61">
        <v>18</v>
      </c>
      <c r="R504" s="61">
        <v>6</v>
      </c>
      <c r="S504" s="61">
        <v>3</v>
      </c>
      <c r="T504" s="61">
        <v>22</v>
      </c>
    </row>
    <row r="505" spans="1:20" ht="12.75" customHeight="1" x14ac:dyDescent="0.2">
      <c r="A505" s="58">
        <v>2624</v>
      </c>
      <c r="B505" s="61">
        <v>359</v>
      </c>
      <c r="C505" s="61">
        <v>159</v>
      </c>
      <c r="D505" s="61">
        <v>200</v>
      </c>
      <c r="E505" s="61">
        <v>2</v>
      </c>
      <c r="F505" s="61">
        <v>3</v>
      </c>
      <c r="G505" s="61">
        <v>2</v>
      </c>
      <c r="H505" s="61">
        <v>102</v>
      </c>
      <c r="I505" s="61">
        <v>17</v>
      </c>
      <c r="J505" s="61">
        <v>21</v>
      </c>
      <c r="K505" s="61">
        <v>212</v>
      </c>
      <c r="L505" s="61">
        <v>66</v>
      </c>
      <c r="M505" s="61">
        <v>3</v>
      </c>
      <c r="N505" s="61">
        <v>16</v>
      </c>
      <c r="O505" s="61">
        <v>314</v>
      </c>
      <c r="P505" s="61">
        <v>7</v>
      </c>
      <c r="Q505" s="61">
        <v>3</v>
      </c>
      <c r="R505" s="61">
        <v>23</v>
      </c>
      <c r="S505" s="61">
        <v>2</v>
      </c>
      <c r="T505" s="61">
        <v>71</v>
      </c>
    </row>
    <row r="506" spans="1:20" ht="12.75" customHeight="1" x14ac:dyDescent="0.2">
      <c r="A506" s="58">
        <v>2625</v>
      </c>
      <c r="B506" s="61">
        <v>283</v>
      </c>
      <c r="C506" s="61">
        <v>149</v>
      </c>
      <c r="D506" s="61">
        <v>134</v>
      </c>
      <c r="F506" s="61">
        <v>3</v>
      </c>
      <c r="G506" s="61">
        <v>4</v>
      </c>
      <c r="H506" s="61">
        <v>40</v>
      </c>
      <c r="I506" s="61">
        <v>1</v>
      </c>
      <c r="J506" s="61">
        <v>25</v>
      </c>
      <c r="K506" s="61">
        <v>210</v>
      </c>
      <c r="L506" s="61">
        <v>9</v>
      </c>
      <c r="N506" s="61">
        <v>25</v>
      </c>
      <c r="O506" s="61">
        <v>95</v>
      </c>
      <c r="P506" s="61">
        <v>5</v>
      </c>
      <c r="Q506" s="61">
        <v>9</v>
      </c>
      <c r="R506" s="61">
        <v>15</v>
      </c>
      <c r="S506" s="61">
        <v>22</v>
      </c>
      <c r="T506" s="61">
        <v>47</v>
      </c>
    </row>
    <row r="507" spans="1:20" ht="12.75" customHeight="1" x14ac:dyDescent="0.2">
      <c r="A507" s="58">
        <v>2632</v>
      </c>
      <c r="B507" s="61">
        <v>108</v>
      </c>
      <c r="C507" s="61">
        <v>58</v>
      </c>
      <c r="D507" s="61">
        <v>50</v>
      </c>
      <c r="E507" s="61">
        <v>1</v>
      </c>
      <c r="F507" s="61">
        <v>10</v>
      </c>
      <c r="H507" s="61">
        <v>30</v>
      </c>
      <c r="J507" s="61">
        <v>3</v>
      </c>
      <c r="K507" s="61">
        <v>64</v>
      </c>
      <c r="L507" s="61">
        <v>11</v>
      </c>
      <c r="N507" s="61">
        <v>10</v>
      </c>
      <c r="O507" s="61">
        <v>53</v>
      </c>
      <c r="Q507" s="61">
        <v>2</v>
      </c>
      <c r="R507" s="61">
        <v>1</v>
      </c>
      <c r="S507" s="61">
        <v>23</v>
      </c>
      <c r="T507" s="61">
        <v>26</v>
      </c>
    </row>
    <row r="508" spans="1:20" ht="12.75" customHeight="1" x14ac:dyDescent="0.2">
      <c r="A508" s="58">
        <v>2633</v>
      </c>
      <c r="B508" s="61">
        <v>1625</v>
      </c>
      <c r="C508" s="61">
        <v>791</v>
      </c>
      <c r="D508" s="61">
        <v>834</v>
      </c>
      <c r="E508" s="61">
        <v>21</v>
      </c>
      <c r="F508" s="61">
        <v>16</v>
      </c>
      <c r="G508" s="61">
        <v>22</v>
      </c>
      <c r="H508" s="61">
        <v>245</v>
      </c>
      <c r="I508" s="61">
        <v>19</v>
      </c>
      <c r="J508" s="61">
        <v>169</v>
      </c>
      <c r="K508" s="61">
        <v>1133</v>
      </c>
      <c r="L508" s="61">
        <v>26</v>
      </c>
      <c r="M508" s="61">
        <v>7</v>
      </c>
      <c r="N508" s="61">
        <v>24</v>
      </c>
      <c r="O508" s="61">
        <v>631</v>
      </c>
      <c r="P508" s="61">
        <v>16</v>
      </c>
      <c r="Q508" s="61">
        <v>62</v>
      </c>
      <c r="R508" s="61">
        <v>124</v>
      </c>
      <c r="S508" s="61">
        <v>86</v>
      </c>
      <c r="T508" s="61">
        <v>232</v>
      </c>
    </row>
    <row r="509" spans="1:20" ht="12.75" customHeight="1" x14ac:dyDescent="0.2">
      <c r="A509" s="58">
        <v>2634</v>
      </c>
      <c r="B509" s="61">
        <v>52</v>
      </c>
      <c r="C509" s="61">
        <v>23</v>
      </c>
      <c r="D509" s="61">
        <v>29</v>
      </c>
      <c r="H509" s="61">
        <v>2</v>
      </c>
      <c r="J509" s="61">
        <v>4</v>
      </c>
      <c r="K509" s="61">
        <v>46</v>
      </c>
      <c r="N509" s="61">
        <v>1</v>
      </c>
      <c r="O509" s="61">
        <v>11</v>
      </c>
      <c r="R509" s="61">
        <v>1</v>
      </c>
      <c r="S509" s="61">
        <v>4</v>
      </c>
      <c r="T509" s="61">
        <v>7</v>
      </c>
    </row>
    <row r="510" spans="1:20" ht="12.75" customHeight="1" x14ac:dyDescent="0.2">
      <c r="A510" s="58">
        <v>2635</v>
      </c>
      <c r="B510" s="61">
        <v>382</v>
      </c>
      <c r="C510" s="61">
        <v>185</v>
      </c>
      <c r="D510" s="61">
        <v>197</v>
      </c>
      <c r="E510" s="61">
        <v>47</v>
      </c>
      <c r="F510" s="61">
        <v>1</v>
      </c>
      <c r="H510" s="61">
        <v>324</v>
      </c>
      <c r="J510" s="61">
        <v>3</v>
      </c>
      <c r="K510" s="61">
        <v>7</v>
      </c>
      <c r="L510" s="61">
        <v>196</v>
      </c>
      <c r="M510" s="61">
        <v>2</v>
      </c>
      <c r="N510" s="61">
        <v>22</v>
      </c>
      <c r="O510" s="61">
        <v>366</v>
      </c>
      <c r="P510" s="61">
        <v>63</v>
      </c>
      <c r="R510" s="61">
        <v>24</v>
      </c>
      <c r="S510" s="61">
        <v>12</v>
      </c>
      <c r="T510" s="61">
        <v>46</v>
      </c>
    </row>
    <row r="511" spans="1:20" ht="12.75" customHeight="1" x14ac:dyDescent="0.2">
      <c r="A511" s="58">
        <v>2636</v>
      </c>
      <c r="B511" s="61">
        <v>324</v>
      </c>
      <c r="C511" s="61">
        <v>114</v>
      </c>
      <c r="D511" s="61">
        <v>210</v>
      </c>
      <c r="E511" s="61">
        <v>2</v>
      </c>
      <c r="F511" s="61">
        <v>2</v>
      </c>
      <c r="G511" s="61">
        <v>10</v>
      </c>
      <c r="H511" s="61">
        <v>92</v>
      </c>
      <c r="I511" s="61">
        <v>4</v>
      </c>
      <c r="J511" s="61">
        <v>29</v>
      </c>
      <c r="K511" s="61">
        <v>185</v>
      </c>
      <c r="M511" s="61">
        <v>4</v>
      </c>
      <c r="N511" s="61">
        <v>7</v>
      </c>
      <c r="O511" s="61">
        <v>152</v>
      </c>
      <c r="Q511" s="61">
        <v>3</v>
      </c>
      <c r="R511" s="61">
        <v>60</v>
      </c>
      <c r="T511" s="61">
        <v>324</v>
      </c>
    </row>
    <row r="512" spans="1:20" ht="12.75" customHeight="1" x14ac:dyDescent="0.2">
      <c r="A512" s="58">
        <v>2637</v>
      </c>
      <c r="B512" s="61">
        <v>261</v>
      </c>
      <c r="C512" s="61">
        <v>126</v>
      </c>
      <c r="D512" s="61">
        <v>135</v>
      </c>
      <c r="E512" s="61">
        <v>2</v>
      </c>
      <c r="F512" s="61">
        <v>4</v>
      </c>
      <c r="G512" s="61">
        <v>10</v>
      </c>
      <c r="H512" s="61">
        <v>120</v>
      </c>
      <c r="I512" s="61">
        <v>15</v>
      </c>
      <c r="J512" s="61">
        <v>34</v>
      </c>
      <c r="K512" s="61">
        <v>76</v>
      </c>
      <c r="L512" s="61">
        <v>91</v>
      </c>
      <c r="M512" s="61">
        <v>4</v>
      </c>
      <c r="N512" s="61">
        <v>15</v>
      </c>
      <c r="O512" s="61">
        <v>226</v>
      </c>
      <c r="P512" s="61">
        <v>1</v>
      </c>
      <c r="Q512" s="61">
        <v>1</v>
      </c>
      <c r="R512" s="61">
        <v>12</v>
      </c>
      <c r="S512" s="61">
        <v>2</v>
      </c>
      <c r="T512" s="61">
        <v>42</v>
      </c>
    </row>
    <row r="513" spans="1:20" ht="12.75" customHeight="1" x14ac:dyDescent="0.2">
      <c r="A513" s="58">
        <v>2639</v>
      </c>
      <c r="B513" s="61">
        <v>689</v>
      </c>
      <c r="C513" s="61">
        <v>333</v>
      </c>
      <c r="D513" s="61">
        <v>356</v>
      </c>
      <c r="E513" s="61">
        <v>10</v>
      </c>
      <c r="F513" s="61">
        <v>189</v>
      </c>
      <c r="G513" s="61">
        <v>181</v>
      </c>
      <c r="H513" s="61">
        <v>190</v>
      </c>
      <c r="I513" s="61">
        <v>15</v>
      </c>
      <c r="J513" s="61">
        <v>19</v>
      </c>
      <c r="K513" s="61">
        <v>85</v>
      </c>
      <c r="L513" s="61">
        <v>277</v>
      </c>
      <c r="M513" s="61">
        <v>6</v>
      </c>
      <c r="N513" s="61">
        <v>32</v>
      </c>
      <c r="O513" s="61">
        <v>518</v>
      </c>
      <c r="P513" s="61">
        <v>2</v>
      </c>
      <c r="R513" s="61">
        <v>27</v>
      </c>
      <c r="S513" s="61">
        <v>3</v>
      </c>
      <c r="T513" s="61">
        <v>131</v>
      </c>
    </row>
    <row r="514" spans="1:20" ht="12.75" customHeight="1" x14ac:dyDescent="0.2">
      <c r="A514" s="58">
        <v>2640</v>
      </c>
      <c r="B514" s="61">
        <v>465</v>
      </c>
      <c r="C514" s="61">
        <v>245</v>
      </c>
      <c r="D514" s="61">
        <v>220</v>
      </c>
      <c r="E514" s="61">
        <v>2</v>
      </c>
      <c r="F514" s="61">
        <v>87</v>
      </c>
      <c r="G514" s="61">
        <v>37</v>
      </c>
      <c r="H514" s="61">
        <v>232</v>
      </c>
      <c r="I514" s="61">
        <v>1</v>
      </c>
      <c r="J514" s="61">
        <v>38</v>
      </c>
      <c r="K514" s="61">
        <v>68</v>
      </c>
      <c r="L514" s="61">
        <v>200</v>
      </c>
      <c r="M514" s="61">
        <v>3</v>
      </c>
      <c r="N514" s="61">
        <v>12</v>
      </c>
      <c r="O514" s="61">
        <v>318</v>
      </c>
      <c r="R514" s="61">
        <v>19</v>
      </c>
      <c r="S514" s="61">
        <v>17</v>
      </c>
      <c r="T514" s="61">
        <v>87</v>
      </c>
    </row>
    <row r="515" spans="1:20" ht="12.75" customHeight="1" x14ac:dyDescent="0.2">
      <c r="A515" s="58">
        <v>2641</v>
      </c>
      <c r="B515" s="61">
        <v>467</v>
      </c>
      <c r="C515" s="61">
        <v>225</v>
      </c>
      <c r="D515" s="61">
        <v>242</v>
      </c>
      <c r="E515" s="61">
        <v>6</v>
      </c>
      <c r="F515" s="61">
        <v>12</v>
      </c>
      <c r="G515" s="61">
        <v>18</v>
      </c>
      <c r="H515" s="61">
        <v>76</v>
      </c>
      <c r="I515" s="61">
        <v>15</v>
      </c>
      <c r="J515" s="61">
        <v>56</v>
      </c>
      <c r="K515" s="61">
        <v>284</v>
      </c>
      <c r="L515" s="61">
        <v>37</v>
      </c>
      <c r="M515" s="61">
        <v>9</v>
      </c>
      <c r="N515" s="61">
        <v>17</v>
      </c>
      <c r="O515" s="61">
        <v>276</v>
      </c>
      <c r="Q515" s="61">
        <v>39</v>
      </c>
      <c r="R515" s="61">
        <v>22</v>
      </c>
      <c r="S515" s="61">
        <v>13</v>
      </c>
      <c r="T515" s="61">
        <v>78</v>
      </c>
    </row>
    <row r="516" spans="1:20" ht="12.75" customHeight="1" x14ac:dyDescent="0.2">
      <c r="A516" s="58">
        <v>2642</v>
      </c>
      <c r="B516" s="61">
        <v>432</v>
      </c>
      <c r="C516" s="61">
        <v>209</v>
      </c>
      <c r="D516" s="61">
        <v>223</v>
      </c>
      <c r="E516" s="61">
        <v>1</v>
      </c>
      <c r="F516" s="61">
        <v>10</v>
      </c>
      <c r="G516" s="61">
        <v>21</v>
      </c>
      <c r="H516" s="61">
        <v>106</v>
      </c>
      <c r="I516" s="61">
        <v>3</v>
      </c>
      <c r="J516" s="61">
        <v>19</v>
      </c>
      <c r="K516" s="61">
        <v>272</v>
      </c>
      <c r="L516" s="61">
        <v>40</v>
      </c>
      <c r="M516" s="61">
        <v>2</v>
      </c>
      <c r="N516" s="61">
        <v>14</v>
      </c>
      <c r="O516" s="61">
        <v>386</v>
      </c>
      <c r="P516" s="61">
        <v>4</v>
      </c>
      <c r="Q516" s="61">
        <v>1</v>
      </c>
      <c r="R516" s="61">
        <v>25</v>
      </c>
      <c r="S516" s="61">
        <v>12</v>
      </c>
      <c r="T516" s="61">
        <v>78</v>
      </c>
    </row>
    <row r="517" spans="1:20" ht="12.75" customHeight="1" x14ac:dyDescent="0.2">
      <c r="A517" s="58">
        <v>2643</v>
      </c>
      <c r="B517" s="61">
        <v>647</v>
      </c>
      <c r="C517" s="61">
        <v>322</v>
      </c>
      <c r="D517" s="61">
        <v>325</v>
      </c>
      <c r="E517" s="61">
        <v>6</v>
      </c>
      <c r="F517" s="61">
        <v>7</v>
      </c>
      <c r="G517" s="61">
        <v>13</v>
      </c>
      <c r="H517" s="61">
        <v>267</v>
      </c>
      <c r="I517" s="61">
        <v>24</v>
      </c>
      <c r="J517" s="61">
        <v>55</v>
      </c>
      <c r="K517" s="61">
        <v>275</v>
      </c>
      <c r="L517" s="61">
        <v>172</v>
      </c>
      <c r="M517" s="61">
        <v>2</v>
      </c>
      <c r="N517" s="61">
        <v>27</v>
      </c>
      <c r="O517" s="61">
        <v>401</v>
      </c>
      <c r="P517" s="61">
        <v>4</v>
      </c>
      <c r="Q517" s="61">
        <v>6</v>
      </c>
      <c r="R517" s="61">
        <v>23</v>
      </c>
      <c r="S517" s="61">
        <v>13</v>
      </c>
      <c r="T517" s="61">
        <v>94</v>
      </c>
    </row>
    <row r="518" spans="1:20" ht="12.75" customHeight="1" x14ac:dyDescent="0.2">
      <c r="A518" s="58">
        <v>2644</v>
      </c>
      <c r="B518" s="61">
        <v>576</v>
      </c>
      <c r="C518" s="61">
        <v>289</v>
      </c>
      <c r="D518" s="61">
        <v>287</v>
      </c>
      <c r="E518" s="61">
        <v>7</v>
      </c>
      <c r="F518" s="61">
        <v>14</v>
      </c>
      <c r="G518" s="61">
        <v>17</v>
      </c>
      <c r="H518" s="61">
        <v>222</v>
      </c>
      <c r="I518" s="61">
        <v>35</v>
      </c>
      <c r="J518" s="61">
        <v>44</v>
      </c>
      <c r="K518" s="61">
        <v>237</v>
      </c>
      <c r="L518" s="61">
        <v>195</v>
      </c>
      <c r="M518" s="61">
        <v>6</v>
      </c>
      <c r="N518" s="61">
        <v>36</v>
      </c>
      <c r="O518" s="61">
        <v>444</v>
      </c>
      <c r="Q518" s="61">
        <v>4</v>
      </c>
      <c r="R518" s="61">
        <v>44</v>
      </c>
      <c r="S518" s="61">
        <v>11</v>
      </c>
      <c r="T518" s="61">
        <v>71</v>
      </c>
    </row>
    <row r="519" spans="1:20" ht="12.75" customHeight="1" x14ac:dyDescent="0.2">
      <c r="A519" s="58">
        <v>2645</v>
      </c>
      <c r="B519" s="61">
        <v>461</v>
      </c>
      <c r="C519" s="61">
        <v>228</v>
      </c>
      <c r="D519" s="61">
        <v>233</v>
      </c>
      <c r="E519" s="61">
        <v>1</v>
      </c>
      <c r="F519" s="61">
        <v>23</v>
      </c>
      <c r="G519" s="61">
        <v>331</v>
      </c>
      <c r="H519" s="61">
        <v>39</v>
      </c>
      <c r="I519" s="61">
        <v>2</v>
      </c>
      <c r="J519" s="61">
        <v>28</v>
      </c>
      <c r="K519" s="61">
        <v>37</v>
      </c>
      <c r="L519" s="61">
        <v>171</v>
      </c>
      <c r="M519" s="61">
        <v>5</v>
      </c>
      <c r="N519" s="61">
        <v>15</v>
      </c>
      <c r="O519" s="61">
        <v>412</v>
      </c>
      <c r="R519" s="61">
        <v>17</v>
      </c>
      <c r="S519" s="61">
        <v>3</v>
      </c>
      <c r="T519" s="61">
        <v>82</v>
      </c>
    </row>
    <row r="520" spans="1:20" ht="12.75" customHeight="1" x14ac:dyDescent="0.2">
      <c r="A520" s="58">
        <v>2650</v>
      </c>
      <c r="B520" s="61">
        <v>645</v>
      </c>
      <c r="C520" s="61">
        <v>292</v>
      </c>
      <c r="D520" s="61">
        <v>353</v>
      </c>
      <c r="E520" s="61">
        <v>3</v>
      </c>
      <c r="F520" s="61">
        <v>5</v>
      </c>
      <c r="G520" s="61">
        <v>6</v>
      </c>
      <c r="H520" s="61">
        <v>96</v>
      </c>
      <c r="I520" s="61">
        <v>1</v>
      </c>
      <c r="J520" s="61">
        <v>88</v>
      </c>
      <c r="K520" s="61">
        <v>446</v>
      </c>
      <c r="L520" s="61">
        <v>20</v>
      </c>
      <c r="M520" s="61">
        <v>7</v>
      </c>
      <c r="N520" s="61">
        <v>14</v>
      </c>
      <c r="O520" s="61">
        <v>308</v>
      </c>
      <c r="Q520" s="61">
        <v>82</v>
      </c>
      <c r="R520" s="61">
        <v>32</v>
      </c>
      <c r="S520" s="61">
        <v>17</v>
      </c>
      <c r="T520" s="61">
        <v>105</v>
      </c>
    </row>
    <row r="521" spans="1:20" ht="12.75" customHeight="1" x14ac:dyDescent="0.2">
      <c r="A521" s="58">
        <v>2651</v>
      </c>
      <c r="B521" s="61">
        <v>364</v>
      </c>
      <c r="C521" s="61">
        <v>179</v>
      </c>
      <c r="D521" s="61">
        <v>185</v>
      </c>
      <c r="E521" s="61">
        <v>4</v>
      </c>
      <c r="F521" s="61">
        <v>8</v>
      </c>
      <c r="G521" s="61">
        <v>32</v>
      </c>
      <c r="H521" s="61">
        <v>147</v>
      </c>
      <c r="I521" s="61">
        <v>27</v>
      </c>
      <c r="J521" s="61">
        <v>55</v>
      </c>
      <c r="K521" s="61">
        <v>90</v>
      </c>
      <c r="L521" s="61">
        <v>91</v>
      </c>
      <c r="M521" s="61">
        <v>4</v>
      </c>
      <c r="N521" s="61">
        <v>15</v>
      </c>
      <c r="O521" s="61">
        <v>363</v>
      </c>
      <c r="Q521" s="61">
        <v>8</v>
      </c>
      <c r="R521" s="61">
        <v>38</v>
      </c>
      <c r="S521" s="61">
        <v>6</v>
      </c>
      <c r="T521" s="61">
        <v>62</v>
      </c>
    </row>
    <row r="522" spans="1:20" ht="12.75" customHeight="1" x14ac:dyDescent="0.2">
      <c r="A522" s="58">
        <v>2652</v>
      </c>
      <c r="B522" s="61">
        <v>652</v>
      </c>
      <c r="C522" s="61">
        <v>316</v>
      </c>
      <c r="D522" s="61">
        <v>336</v>
      </c>
      <c r="E522" s="61">
        <v>1</v>
      </c>
      <c r="F522" s="61">
        <v>15</v>
      </c>
      <c r="G522" s="61">
        <v>83</v>
      </c>
      <c r="H522" s="61">
        <v>354</v>
      </c>
      <c r="I522" s="61">
        <v>46</v>
      </c>
      <c r="J522" s="61">
        <v>85</v>
      </c>
      <c r="K522" s="61">
        <v>68</v>
      </c>
      <c r="L522" s="61">
        <v>270</v>
      </c>
      <c r="M522" s="61">
        <v>9</v>
      </c>
      <c r="N522" s="61">
        <v>44</v>
      </c>
      <c r="O522" s="61">
        <v>643</v>
      </c>
      <c r="P522" s="61">
        <v>1</v>
      </c>
      <c r="Q522" s="61">
        <v>14</v>
      </c>
      <c r="R522" s="61">
        <v>63</v>
      </c>
      <c r="S522" s="61">
        <v>12</v>
      </c>
      <c r="T522" s="61">
        <v>95</v>
      </c>
    </row>
    <row r="523" spans="1:20" ht="12.75" customHeight="1" x14ac:dyDescent="0.2">
      <c r="A523" s="58">
        <v>2653</v>
      </c>
      <c r="B523" s="61">
        <v>557</v>
      </c>
      <c r="C523" s="61">
        <v>244</v>
      </c>
      <c r="D523" s="61">
        <v>313</v>
      </c>
      <c r="E523" s="61">
        <v>14</v>
      </c>
      <c r="F523" s="61">
        <v>2</v>
      </c>
      <c r="G523" s="61">
        <v>22</v>
      </c>
      <c r="H523" s="61">
        <v>94</v>
      </c>
      <c r="I523" s="61">
        <v>9</v>
      </c>
      <c r="J523" s="61">
        <v>67</v>
      </c>
      <c r="K523" s="61">
        <v>349</v>
      </c>
      <c r="L523" s="61">
        <v>26</v>
      </c>
      <c r="M523" s="61">
        <v>14</v>
      </c>
      <c r="N523" s="61">
        <v>38</v>
      </c>
      <c r="O523" s="61">
        <v>492</v>
      </c>
      <c r="R523" s="61">
        <v>51</v>
      </c>
      <c r="S523" s="61">
        <v>14</v>
      </c>
      <c r="T523" s="61">
        <v>120</v>
      </c>
    </row>
    <row r="524" spans="1:20" ht="12.75" customHeight="1" x14ac:dyDescent="0.2">
      <c r="A524" s="58">
        <v>2656</v>
      </c>
      <c r="B524" s="61">
        <v>531</v>
      </c>
      <c r="C524" s="61">
        <v>268</v>
      </c>
      <c r="D524" s="61">
        <v>263</v>
      </c>
      <c r="E524" s="61">
        <v>6</v>
      </c>
      <c r="F524" s="61">
        <v>3</v>
      </c>
      <c r="G524" s="61">
        <v>6</v>
      </c>
      <c r="H524" s="61">
        <v>139</v>
      </c>
      <c r="J524" s="61">
        <v>28</v>
      </c>
      <c r="K524" s="61">
        <v>349</v>
      </c>
      <c r="L524" s="61">
        <v>42</v>
      </c>
      <c r="M524" s="61">
        <v>8</v>
      </c>
      <c r="N524" s="61">
        <v>14</v>
      </c>
      <c r="O524" s="61">
        <v>375</v>
      </c>
      <c r="P524" s="61">
        <v>5</v>
      </c>
      <c r="Q524" s="61">
        <v>2</v>
      </c>
      <c r="R524" s="61">
        <v>20</v>
      </c>
      <c r="S524" s="61">
        <v>6</v>
      </c>
      <c r="T524" s="61">
        <v>78</v>
      </c>
    </row>
    <row r="525" spans="1:20" ht="12.75" customHeight="1" x14ac:dyDescent="0.2">
      <c r="A525" s="58">
        <v>2657</v>
      </c>
      <c r="B525" s="61">
        <v>532</v>
      </c>
      <c r="C525" s="61">
        <v>252</v>
      </c>
      <c r="D525" s="61">
        <v>280</v>
      </c>
      <c r="E525" s="61">
        <v>4</v>
      </c>
      <c r="F525" s="61">
        <v>33</v>
      </c>
      <c r="G525" s="61">
        <v>10</v>
      </c>
      <c r="H525" s="61">
        <v>116</v>
      </c>
      <c r="J525" s="61">
        <v>25</v>
      </c>
      <c r="K525" s="61">
        <v>344</v>
      </c>
      <c r="L525" s="61">
        <v>35</v>
      </c>
      <c r="M525" s="61">
        <v>3</v>
      </c>
      <c r="N525" s="61">
        <v>5</v>
      </c>
      <c r="O525" s="61">
        <v>320</v>
      </c>
      <c r="P525" s="61">
        <v>9</v>
      </c>
      <c r="R525" s="61">
        <v>27</v>
      </c>
      <c r="S525" s="61">
        <v>1</v>
      </c>
      <c r="T525" s="61">
        <v>73</v>
      </c>
    </row>
    <row r="526" spans="1:20" ht="12.75" customHeight="1" x14ac:dyDescent="0.2">
      <c r="A526" s="58">
        <v>2659</v>
      </c>
      <c r="B526" s="61">
        <v>503</v>
      </c>
      <c r="C526" s="61">
        <v>253</v>
      </c>
      <c r="D526" s="61">
        <v>250</v>
      </c>
      <c r="E526" s="61">
        <v>2</v>
      </c>
      <c r="F526" s="61">
        <v>30</v>
      </c>
      <c r="G526" s="61">
        <v>43</v>
      </c>
      <c r="H526" s="61">
        <v>149</v>
      </c>
      <c r="I526" s="61">
        <v>38</v>
      </c>
      <c r="J526" s="61">
        <v>69</v>
      </c>
      <c r="K526" s="61">
        <v>172</v>
      </c>
      <c r="L526" s="61">
        <v>125</v>
      </c>
      <c r="M526" s="61">
        <v>4</v>
      </c>
      <c r="N526" s="61">
        <v>10</v>
      </c>
      <c r="O526" s="61">
        <v>369</v>
      </c>
      <c r="P526" s="61">
        <v>2</v>
      </c>
      <c r="Q526" s="61">
        <v>5</v>
      </c>
      <c r="R526" s="61">
        <v>37</v>
      </c>
      <c r="S526" s="61">
        <v>1</v>
      </c>
      <c r="T526" s="61">
        <v>69</v>
      </c>
    </row>
    <row r="527" spans="1:20" ht="12.75" customHeight="1" x14ac:dyDescent="0.2">
      <c r="A527" s="58">
        <v>2662</v>
      </c>
      <c r="B527" s="61">
        <v>503</v>
      </c>
      <c r="C527" s="61">
        <v>234</v>
      </c>
      <c r="D527" s="61">
        <v>269</v>
      </c>
      <c r="E527" s="61">
        <v>7</v>
      </c>
      <c r="F527" s="61">
        <v>1</v>
      </c>
      <c r="H527" s="61">
        <v>137</v>
      </c>
      <c r="J527" s="61">
        <v>38</v>
      </c>
      <c r="K527" s="61">
        <v>320</v>
      </c>
      <c r="L527" s="61">
        <v>78</v>
      </c>
      <c r="M527" s="61">
        <v>4</v>
      </c>
      <c r="N527" s="61">
        <v>52</v>
      </c>
      <c r="O527" s="61">
        <v>322</v>
      </c>
      <c r="P527" s="61">
        <v>3</v>
      </c>
      <c r="Q527" s="61">
        <v>43</v>
      </c>
      <c r="R527" s="61">
        <v>23</v>
      </c>
      <c r="S527" s="61">
        <v>16</v>
      </c>
      <c r="T527" s="61">
        <v>83</v>
      </c>
    </row>
    <row r="528" spans="1:20" ht="12.75" customHeight="1" x14ac:dyDescent="0.2">
      <c r="A528" s="58">
        <v>2664</v>
      </c>
      <c r="B528" s="61">
        <v>335</v>
      </c>
      <c r="C528" s="61">
        <v>154</v>
      </c>
      <c r="D528" s="61">
        <v>180</v>
      </c>
      <c r="E528" s="61">
        <v>2</v>
      </c>
      <c r="F528" s="61">
        <v>2</v>
      </c>
      <c r="H528" s="61">
        <v>21</v>
      </c>
      <c r="J528" s="61">
        <v>27</v>
      </c>
      <c r="K528" s="61">
        <v>283</v>
      </c>
      <c r="M528" s="61">
        <v>6</v>
      </c>
      <c r="N528" s="61">
        <v>18</v>
      </c>
      <c r="O528" s="61">
        <v>214</v>
      </c>
      <c r="Q528" s="61">
        <v>3</v>
      </c>
      <c r="R528" s="61">
        <v>15</v>
      </c>
      <c r="S528" s="61">
        <v>33</v>
      </c>
      <c r="T528" s="61">
        <v>67</v>
      </c>
    </row>
    <row r="529" spans="1:20" ht="12.75" customHeight="1" x14ac:dyDescent="0.2">
      <c r="A529" s="58">
        <v>2666</v>
      </c>
      <c r="B529" s="61">
        <v>206</v>
      </c>
      <c r="C529" s="61">
        <v>110</v>
      </c>
      <c r="D529" s="61">
        <v>96</v>
      </c>
      <c r="H529" s="61">
        <v>174</v>
      </c>
      <c r="J529" s="61">
        <v>1</v>
      </c>
      <c r="K529" s="61">
        <v>31</v>
      </c>
      <c r="L529" s="61">
        <v>78</v>
      </c>
      <c r="N529" s="61">
        <v>86</v>
      </c>
      <c r="O529" s="61">
        <v>169</v>
      </c>
      <c r="P529" s="61">
        <v>41</v>
      </c>
      <c r="R529" s="61">
        <v>15</v>
      </c>
      <c r="T529" s="61">
        <v>26</v>
      </c>
    </row>
    <row r="530" spans="1:20" ht="12.75" customHeight="1" x14ac:dyDescent="0.2">
      <c r="A530" s="58">
        <v>2667</v>
      </c>
      <c r="B530" s="61">
        <v>514</v>
      </c>
      <c r="C530" s="61">
        <v>261</v>
      </c>
      <c r="D530" s="61">
        <v>253</v>
      </c>
      <c r="E530" s="61">
        <v>3</v>
      </c>
      <c r="F530" s="61">
        <v>85</v>
      </c>
      <c r="G530" s="61">
        <v>11</v>
      </c>
      <c r="H530" s="61">
        <v>25</v>
      </c>
      <c r="J530" s="61">
        <v>92</v>
      </c>
      <c r="K530" s="61">
        <v>298</v>
      </c>
      <c r="L530" s="61">
        <v>36</v>
      </c>
      <c r="M530" s="61">
        <v>2</v>
      </c>
      <c r="N530" s="61">
        <v>3</v>
      </c>
      <c r="O530" s="61">
        <v>44</v>
      </c>
      <c r="Q530" s="61">
        <v>2</v>
      </c>
      <c r="R530" s="61">
        <v>7</v>
      </c>
      <c r="S530" s="61">
        <v>9</v>
      </c>
      <c r="T530" s="61">
        <v>63</v>
      </c>
    </row>
    <row r="531" spans="1:20" ht="12.75" customHeight="1" x14ac:dyDescent="0.2">
      <c r="A531" s="58">
        <v>2668</v>
      </c>
      <c r="B531" s="61">
        <v>271</v>
      </c>
      <c r="C531" s="61">
        <v>134</v>
      </c>
      <c r="D531" s="61">
        <v>137</v>
      </c>
      <c r="E531" s="61">
        <v>4</v>
      </c>
      <c r="F531" s="61">
        <v>3</v>
      </c>
      <c r="H531" s="61">
        <v>8</v>
      </c>
      <c r="J531" s="61">
        <v>12</v>
      </c>
      <c r="K531" s="61">
        <v>244</v>
      </c>
      <c r="L531" s="61">
        <v>1</v>
      </c>
      <c r="M531" s="61">
        <v>1</v>
      </c>
      <c r="N531" s="61">
        <v>1</v>
      </c>
      <c r="O531" s="61">
        <v>165</v>
      </c>
      <c r="Q531" s="61">
        <v>9</v>
      </c>
      <c r="R531" s="61">
        <v>9</v>
      </c>
      <c r="S531" s="61">
        <v>4</v>
      </c>
      <c r="T531" s="61">
        <v>48</v>
      </c>
    </row>
    <row r="532" spans="1:20" ht="12.75" customHeight="1" x14ac:dyDescent="0.2">
      <c r="A532" s="58">
        <v>2669</v>
      </c>
      <c r="B532" s="61">
        <v>466</v>
      </c>
      <c r="C532" s="61">
        <v>227</v>
      </c>
      <c r="D532" s="61">
        <v>239</v>
      </c>
      <c r="F532" s="61">
        <v>36</v>
      </c>
      <c r="G532" s="61">
        <v>23</v>
      </c>
      <c r="H532" s="61">
        <v>178</v>
      </c>
      <c r="I532" s="61">
        <v>11</v>
      </c>
      <c r="J532" s="61">
        <v>54</v>
      </c>
      <c r="K532" s="61">
        <v>164</v>
      </c>
      <c r="L532" s="61">
        <v>138</v>
      </c>
      <c r="M532" s="61">
        <v>7</v>
      </c>
      <c r="N532" s="61">
        <v>54</v>
      </c>
      <c r="O532" s="61">
        <v>338</v>
      </c>
      <c r="P532" s="61">
        <v>1</v>
      </c>
      <c r="Q532" s="61">
        <v>2</v>
      </c>
      <c r="R532" s="61">
        <v>39</v>
      </c>
      <c r="S532" s="61">
        <v>13</v>
      </c>
      <c r="T532" s="61">
        <v>78</v>
      </c>
    </row>
    <row r="533" spans="1:20" ht="12.75" customHeight="1" x14ac:dyDescent="0.2">
      <c r="A533" s="58">
        <v>2671</v>
      </c>
      <c r="B533" s="61">
        <v>588</v>
      </c>
      <c r="C533" s="61">
        <v>281</v>
      </c>
      <c r="D533" s="61">
        <v>307</v>
      </c>
      <c r="E533" s="61">
        <v>1</v>
      </c>
      <c r="H533" s="61">
        <v>13</v>
      </c>
      <c r="I533" s="61">
        <v>1</v>
      </c>
      <c r="J533" s="61">
        <v>17</v>
      </c>
      <c r="K533" s="61">
        <v>556</v>
      </c>
      <c r="L533" s="61">
        <v>2</v>
      </c>
      <c r="M533" s="61">
        <v>1</v>
      </c>
      <c r="N533" s="61">
        <v>9</v>
      </c>
      <c r="O533" s="61">
        <v>214</v>
      </c>
      <c r="Q533" s="61">
        <v>1</v>
      </c>
      <c r="R533" s="61">
        <v>15</v>
      </c>
      <c r="S533" s="61">
        <v>25</v>
      </c>
      <c r="T533" s="61">
        <v>106</v>
      </c>
    </row>
    <row r="534" spans="1:20" ht="12.75" customHeight="1" x14ac:dyDescent="0.2">
      <c r="A534" s="58">
        <v>2673</v>
      </c>
      <c r="B534" s="61">
        <v>736</v>
      </c>
      <c r="C534" s="61">
        <v>360</v>
      </c>
      <c r="D534" s="61">
        <v>376</v>
      </c>
      <c r="E534" s="61">
        <v>1</v>
      </c>
      <c r="F534" s="61">
        <v>10</v>
      </c>
      <c r="G534" s="61">
        <v>9</v>
      </c>
      <c r="H534" s="61">
        <v>352</v>
      </c>
      <c r="I534" s="61">
        <v>1</v>
      </c>
      <c r="J534" s="61">
        <v>24</v>
      </c>
      <c r="K534" s="61">
        <v>339</v>
      </c>
      <c r="L534" s="61">
        <v>84</v>
      </c>
      <c r="M534" s="61">
        <v>7</v>
      </c>
      <c r="N534" s="61">
        <v>14</v>
      </c>
      <c r="O534" s="61">
        <v>457</v>
      </c>
      <c r="P534" s="61">
        <v>21</v>
      </c>
      <c r="Q534" s="61">
        <v>3</v>
      </c>
      <c r="R534" s="61">
        <v>43</v>
      </c>
      <c r="S534" s="61">
        <v>21</v>
      </c>
      <c r="T534" s="61">
        <v>88</v>
      </c>
    </row>
    <row r="535" spans="1:20" ht="12.75" customHeight="1" x14ac:dyDescent="0.2">
      <c r="A535" s="58">
        <v>2676</v>
      </c>
      <c r="B535" s="61">
        <v>154</v>
      </c>
      <c r="C535" s="61">
        <v>83</v>
      </c>
      <c r="D535" s="61">
        <v>71</v>
      </c>
      <c r="E535" s="61">
        <v>5</v>
      </c>
      <c r="F535" s="61">
        <v>5</v>
      </c>
      <c r="H535" s="61">
        <v>22</v>
      </c>
      <c r="J535" s="61">
        <v>7</v>
      </c>
      <c r="K535" s="61">
        <v>115</v>
      </c>
      <c r="L535" s="61">
        <v>5</v>
      </c>
      <c r="M535" s="61">
        <v>1</v>
      </c>
      <c r="R535" s="61">
        <v>6</v>
      </c>
      <c r="S535" s="61">
        <v>8</v>
      </c>
      <c r="T535" s="61">
        <v>16</v>
      </c>
    </row>
    <row r="536" spans="1:20" ht="12.75" customHeight="1" x14ac:dyDescent="0.2">
      <c r="A536" s="58">
        <v>2677</v>
      </c>
      <c r="B536" s="61">
        <v>360</v>
      </c>
      <c r="C536" s="61">
        <v>161</v>
      </c>
      <c r="D536" s="61">
        <v>199</v>
      </c>
      <c r="E536" s="61">
        <v>11</v>
      </c>
      <c r="F536" s="61">
        <v>2</v>
      </c>
      <c r="G536" s="61">
        <v>1</v>
      </c>
      <c r="H536" s="61">
        <v>49</v>
      </c>
      <c r="I536" s="61">
        <v>1</v>
      </c>
      <c r="J536" s="61">
        <v>27</v>
      </c>
      <c r="K536" s="61">
        <v>269</v>
      </c>
      <c r="L536" s="61">
        <v>14</v>
      </c>
      <c r="M536" s="61">
        <v>4</v>
      </c>
      <c r="N536" s="61">
        <v>5</v>
      </c>
      <c r="O536" s="61">
        <v>241</v>
      </c>
      <c r="P536" s="61">
        <v>12</v>
      </c>
      <c r="Q536" s="61">
        <v>2</v>
      </c>
      <c r="R536" s="61">
        <v>28</v>
      </c>
      <c r="S536" s="61">
        <v>21</v>
      </c>
      <c r="T536" s="61">
        <v>57</v>
      </c>
    </row>
    <row r="537" spans="1:20" ht="12.75" customHeight="1" x14ac:dyDescent="0.2">
      <c r="A537" s="58">
        <v>2678</v>
      </c>
      <c r="B537" s="61">
        <v>172</v>
      </c>
      <c r="C537" s="61">
        <v>88</v>
      </c>
      <c r="D537" s="61">
        <v>84</v>
      </c>
      <c r="E537" s="61">
        <v>1</v>
      </c>
      <c r="F537" s="61">
        <v>4</v>
      </c>
      <c r="G537" s="61">
        <v>1</v>
      </c>
      <c r="H537" s="61">
        <v>14</v>
      </c>
      <c r="J537" s="61">
        <v>16</v>
      </c>
      <c r="K537" s="61">
        <v>136</v>
      </c>
      <c r="M537" s="61">
        <v>1</v>
      </c>
      <c r="N537" s="61">
        <v>1</v>
      </c>
      <c r="O537" s="61">
        <v>109</v>
      </c>
      <c r="Q537" s="61">
        <v>3</v>
      </c>
      <c r="R537" s="61">
        <v>4</v>
      </c>
      <c r="S537" s="61">
        <v>1</v>
      </c>
      <c r="T537" s="61">
        <v>36</v>
      </c>
    </row>
    <row r="538" spans="1:20" ht="12.75" customHeight="1" x14ac:dyDescent="0.2">
      <c r="A538" s="58">
        <v>2679</v>
      </c>
      <c r="B538" s="61">
        <v>337</v>
      </c>
      <c r="C538" s="61">
        <v>154</v>
      </c>
      <c r="D538" s="61">
        <v>183</v>
      </c>
      <c r="E538" s="61">
        <v>2</v>
      </c>
      <c r="F538" s="61">
        <v>2</v>
      </c>
      <c r="H538" s="61">
        <v>129</v>
      </c>
      <c r="J538" s="61">
        <v>14</v>
      </c>
      <c r="K538" s="61">
        <v>187</v>
      </c>
      <c r="L538" s="61">
        <v>21</v>
      </c>
      <c r="M538" s="61">
        <v>6</v>
      </c>
      <c r="N538" s="61">
        <v>28</v>
      </c>
      <c r="O538" s="61">
        <v>230</v>
      </c>
      <c r="P538" s="61">
        <v>70</v>
      </c>
      <c r="Q538" s="61">
        <v>1</v>
      </c>
      <c r="R538" s="61">
        <v>22</v>
      </c>
      <c r="S538" s="61">
        <v>8</v>
      </c>
      <c r="T538" s="61">
        <v>43</v>
      </c>
    </row>
    <row r="539" spans="1:20" ht="12.75" customHeight="1" x14ac:dyDescent="0.2">
      <c r="A539" s="58">
        <v>2681</v>
      </c>
      <c r="B539" s="61">
        <v>1460</v>
      </c>
      <c r="C539" s="61">
        <v>722</v>
      </c>
      <c r="D539" s="61">
        <v>738</v>
      </c>
      <c r="E539" s="61">
        <v>5</v>
      </c>
      <c r="F539" s="61">
        <v>27</v>
      </c>
      <c r="G539" s="61">
        <v>12</v>
      </c>
      <c r="H539" s="61">
        <v>128</v>
      </c>
      <c r="I539" s="61">
        <v>4</v>
      </c>
      <c r="J539" s="61">
        <v>160</v>
      </c>
      <c r="K539" s="61">
        <v>1124</v>
      </c>
      <c r="L539" s="61">
        <v>16</v>
      </c>
      <c r="M539" s="61">
        <v>8</v>
      </c>
      <c r="N539" s="61">
        <v>36</v>
      </c>
      <c r="O539" s="61">
        <v>377</v>
      </c>
      <c r="Q539" s="61">
        <v>57</v>
      </c>
      <c r="R539" s="61">
        <v>67</v>
      </c>
      <c r="S539" s="61">
        <v>86</v>
      </c>
      <c r="T539" s="61">
        <v>170</v>
      </c>
    </row>
    <row r="540" spans="1:20" ht="12.75" customHeight="1" x14ac:dyDescent="0.2">
      <c r="A540" s="58">
        <v>2682</v>
      </c>
      <c r="B540" s="61">
        <v>215</v>
      </c>
      <c r="C540" s="61">
        <v>102</v>
      </c>
      <c r="D540" s="61">
        <v>113</v>
      </c>
      <c r="E540" s="61">
        <v>1</v>
      </c>
      <c r="H540" s="61">
        <v>28</v>
      </c>
      <c r="I540" s="61">
        <v>1</v>
      </c>
      <c r="J540" s="61">
        <v>12</v>
      </c>
      <c r="K540" s="61">
        <v>171</v>
      </c>
      <c r="L540" s="61">
        <v>13</v>
      </c>
      <c r="M540" s="61">
        <v>3</v>
      </c>
      <c r="N540" s="61">
        <v>16</v>
      </c>
      <c r="O540" s="61">
        <v>109</v>
      </c>
      <c r="P540" s="61">
        <v>2</v>
      </c>
      <c r="Q540" s="61">
        <v>1</v>
      </c>
      <c r="R540" s="61">
        <v>10</v>
      </c>
      <c r="S540" s="61">
        <v>4</v>
      </c>
      <c r="T540" s="61">
        <v>28</v>
      </c>
    </row>
    <row r="541" spans="1:20" ht="12.75" customHeight="1" x14ac:dyDescent="0.2">
      <c r="A541" s="58">
        <v>2687</v>
      </c>
      <c r="B541" s="61">
        <v>372</v>
      </c>
      <c r="C541" s="61">
        <v>175</v>
      </c>
      <c r="D541" s="61">
        <v>197</v>
      </c>
      <c r="E541" s="61">
        <v>11</v>
      </c>
      <c r="F541" s="61">
        <v>4</v>
      </c>
      <c r="G541" s="61">
        <v>2</v>
      </c>
      <c r="H541" s="61">
        <v>134</v>
      </c>
      <c r="I541" s="61">
        <v>2</v>
      </c>
      <c r="J541" s="61">
        <v>16</v>
      </c>
      <c r="K541" s="61">
        <v>203</v>
      </c>
      <c r="L541" s="61">
        <v>41</v>
      </c>
      <c r="M541" s="61">
        <v>4</v>
      </c>
      <c r="N541" s="61">
        <v>5</v>
      </c>
      <c r="O541" s="61">
        <v>214</v>
      </c>
      <c r="P541" s="61">
        <v>23</v>
      </c>
      <c r="Q541" s="61">
        <v>2</v>
      </c>
      <c r="R541" s="61">
        <v>15</v>
      </c>
      <c r="S541" s="61">
        <v>36</v>
      </c>
      <c r="T541" s="61">
        <v>61</v>
      </c>
    </row>
    <row r="542" spans="1:20" ht="12.75" customHeight="1" x14ac:dyDescent="0.2">
      <c r="A542" s="58">
        <v>2688</v>
      </c>
      <c r="B542" s="61">
        <v>172</v>
      </c>
      <c r="C542" s="61">
        <v>74</v>
      </c>
      <c r="D542" s="61">
        <v>98</v>
      </c>
      <c r="F542" s="61">
        <v>3</v>
      </c>
      <c r="H542" s="61">
        <v>68</v>
      </c>
      <c r="J542" s="61">
        <v>1</v>
      </c>
      <c r="K542" s="61">
        <v>100</v>
      </c>
      <c r="L542" s="61">
        <v>29</v>
      </c>
      <c r="M542" s="61">
        <v>2</v>
      </c>
      <c r="O542" s="61">
        <v>105</v>
      </c>
      <c r="P542" s="61">
        <v>10</v>
      </c>
      <c r="Q542" s="61">
        <v>1</v>
      </c>
      <c r="R542" s="61">
        <v>6</v>
      </c>
      <c r="S542" s="61">
        <v>1</v>
      </c>
      <c r="T542" s="61">
        <v>21</v>
      </c>
    </row>
    <row r="543" spans="1:20" ht="12.75" customHeight="1" x14ac:dyDescent="0.2">
      <c r="A543" s="58">
        <v>2689</v>
      </c>
      <c r="B543" s="61">
        <v>579</v>
      </c>
      <c r="C543" s="61">
        <v>273</v>
      </c>
      <c r="D543" s="61">
        <v>306</v>
      </c>
      <c r="F543" s="61">
        <v>3</v>
      </c>
      <c r="H543" s="61">
        <v>353</v>
      </c>
      <c r="J543" s="61">
        <v>5</v>
      </c>
      <c r="K543" s="61">
        <v>218</v>
      </c>
      <c r="L543" s="61">
        <v>252</v>
      </c>
      <c r="M543" s="61">
        <v>3</v>
      </c>
      <c r="N543" s="61">
        <v>12</v>
      </c>
      <c r="O543" s="61">
        <v>420</v>
      </c>
      <c r="P543" s="61">
        <v>88</v>
      </c>
      <c r="Q543" s="61">
        <v>4</v>
      </c>
      <c r="R543" s="61">
        <v>12</v>
      </c>
      <c r="S543" s="61">
        <v>9</v>
      </c>
      <c r="T543" s="61">
        <v>61</v>
      </c>
    </row>
    <row r="544" spans="1:20" ht="12.75" customHeight="1" x14ac:dyDescent="0.2">
      <c r="A544" s="58">
        <v>2690</v>
      </c>
      <c r="B544" s="61">
        <v>444</v>
      </c>
      <c r="C544" s="61">
        <v>227</v>
      </c>
      <c r="D544" s="61">
        <v>217</v>
      </c>
      <c r="E544" s="61">
        <v>1</v>
      </c>
      <c r="F544" s="61">
        <v>10</v>
      </c>
      <c r="G544" s="61">
        <v>14</v>
      </c>
      <c r="H544" s="61">
        <v>139</v>
      </c>
      <c r="I544" s="61">
        <v>3</v>
      </c>
      <c r="J544" s="61">
        <v>48</v>
      </c>
      <c r="K544" s="61">
        <v>229</v>
      </c>
      <c r="L544" s="61">
        <v>81</v>
      </c>
      <c r="M544" s="61">
        <v>6</v>
      </c>
      <c r="N544" s="61">
        <v>18</v>
      </c>
      <c r="O544" s="61">
        <v>303</v>
      </c>
      <c r="Q544" s="61">
        <v>3</v>
      </c>
      <c r="R544" s="61">
        <v>32</v>
      </c>
      <c r="S544" s="61">
        <v>14</v>
      </c>
      <c r="T544" s="61">
        <v>40</v>
      </c>
    </row>
    <row r="545" spans="1:20" ht="12.75" customHeight="1" x14ac:dyDescent="0.2">
      <c r="A545" s="58">
        <v>2691</v>
      </c>
      <c r="B545" s="61">
        <v>365</v>
      </c>
      <c r="C545" s="61">
        <v>169</v>
      </c>
      <c r="D545" s="61">
        <v>196</v>
      </c>
      <c r="E545" s="61">
        <v>2</v>
      </c>
      <c r="F545" s="61">
        <v>1</v>
      </c>
      <c r="G545" s="61">
        <v>3</v>
      </c>
      <c r="H545" s="61">
        <v>63</v>
      </c>
      <c r="I545" s="61">
        <v>17</v>
      </c>
      <c r="J545" s="61">
        <v>30</v>
      </c>
      <c r="K545" s="61">
        <v>249</v>
      </c>
      <c r="L545" s="61">
        <v>39</v>
      </c>
      <c r="M545" s="61">
        <v>3</v>
      </c>
      <c r="N545" s="61">
        <v>21</v>
      </c>
      <c r="O545" s="61">
        <v>275</v>
      </c>
      <c r="Q545" s="61">
        <v>3</v>
      </c>
      <c r="R545" s="61">
        <v>28</v>
      </c>
      <c r="S545" s="61">
        <v>3</v>
      </c>
      <c r="T545" s="61">
        <v>64</v>
      </c>
    </row>
    <row r="546" spans="1:20" ht="12.75" customHeight="1" x14ac:dyDescent="0.2">
      <c r="A546" s="58">
        <v>2693</v>
      </c>
      <c r="B546" s="61">
        <v>97</v>
      </c>
      <c r="C546" s="61">
        <v>39</v>
      </c>
      <c r="D546" s="61">
        <v>58</v>
      </c>
      <c r="G546" s="61">
        <v>2</v>
      </c>
      <c r="H546" s="61">
        <v>4</v>
      </c>
      <c r="J546" s="61">
        <v>1</v>
      </c>
      <c r="K546" s="61">
        <v>90</v>
      </c>
      <c r="O546" s="61">
        <v>42</v>
      </c>
      <c r="R546" s="61">
        <v>1</v>
      </c>
      <c r="T546" s="61">
        <v>13</v>
      </c>
    </row>
    <row r="547" spans="1:20" ht="12.75" customHeight="1" x14ac:dyDescent="0.2">
      <c r="A547" s="58">
        <v>2694</v>
      </c>
      <c r="B547" s="61">
        <v>258</v>
      </c>
      <c r="C547" s="61">
        <v>128</v>
      </c>
      <c r="D547" s="61">
        <v>130</v>
      </c>
      <c r="E547" s="61">
        <v>2</v>
      </c>
      <c r="F547" s="61">
        <v>5</v>
      </c>
      <c r="G547" s="61">
        <v>2</v>
      </c>
      <c r="H547" s="61">
        <v>88</v>
      </c>
      <c r="J547" s="61">
        <v>4</v>
      </c>
      <c r="K547" s="61">
        <v>157</v>
      </c>
      <c r="L547" s="61">
        <v>67</v>
      </c>
      <c r="M547" s="61">
        <v>3</v>
      </c>
      <c r="N547" s="61">
        <v>10</v>
      </c>
      <c r="O547" s="61">
        <v>216</v>
      </c>
      <c r="P547" s="61">
        <v>17</v>
      </c>
      <c r="Q547" s="61">
        <v>1</v>
      </c>
      <c r="R547" s="61">
        <v>18</v>
      </c>
      <c r="T547" s="61">
        <v>52</v>
      </c>
    </row>
    <row r="548" spans="1:20" ht="12.75" customHeight="1" x14ac:dyDescent="0.2">
      <c r="A548" s="58">
        <v>2695</v>
      </c>
      <c r="B548" s="61">
        <v>411</v>
      </c>
      <c r="C548" s="61">
        <v>198</v>
      </c>
      <c r="D548" s="61">
        <v>213</v>
      </c>
      <c r="F548" s="61">
        <v>4</v>
      </c>
      <c r="G548" s="61">
        <v>2</v>
      </c>
      <c r="H548" s="61">
        <v>137</v>
      </c>
      <c r="J548" s="61">
        <v>5</v>
      </c>
      <c r="K548" s="61">
        <v>263</v>
      </c>
      <c r="L548" s="61">
        <v>32</v>
      </c>
      <c r="M548" s="61">
        <v>1</v>
      </c>
      <c r="N548" s="61">
        <v>14</v>
      </c>
      <c r="O548" s="61">
        <v>256</v>
      </c>
      <c r="P548" s="61">
        <v>24</v>
      </c>
      <c r="Q548" s="61">
        <v>2</v>
      </c>
      <c r="R548" s="61">
        <v>15</v>
      </c>
      <c r="S548" s="61">
        <v>12</v>
      </c>
      <c r="T548" s="61">
        <v>30</v>
      </c>
    </row>
    <row r="549" spans="1:20" ht="12.75" customHeight="1" x14ac:dyDescent="0.2">
      <c r="A549" s="58">
        <v>2696</v>
      </c>
      <c r="B549" s="61">
        <v>379</v>
      </c>
      <c r="C549" s="61">
        <v>181</v>
      </c>
      <c r="D549" s="61">
        <v>198</v>
      </c>
      <c r="F549" s="61">
        <v>15</v>
      </c>
      <c r="G549" s="61">
        <v>17</v>
      </c>
      <c r="H549" s="61">
        <v>74</v>
      </c>
      <c r="I549" s="61">
        <v>2</v>
      </c>
      <c r="J549" s="61">
        <v>54</v>
      </c>
      <c r="K549" s="61">
        <v>217</v>
      </c>
      <c r="L549" s="61">
        <v>24</v>
      </c>
      <c r="M549" s="61">
        <v>3</v>
      </c>
      <c r="N549" s="61">
        <v>6</v>
      </c>
      <c r="O549" s="61">
        <v>158</v>
      </c>
      <c r="Q549" s="61">
        <v>51</v>
      </c>
      <c r="R549" s="61">
        <v>28</v>
      </c>
      <c r="S549" s="61">
        <v>13</v>
      </c>
      <c r="T549" s="61">
        <v>95</v>
      </c>
    </row>
    <row r="550" spans="1:20" ht="12.75" customHeight="1" x14ac:dyDescent="0.2">
      <c r="A550" s="58">
        <v>2697</v>
      </c>
      <c r="B550" s="61">
        <v>190</v>
      </c>
      <c r="C550" s="61">
        <v>86</v>
      </c>
      <c r="D550" s="61">
        <v>104</v>
      </c>
      <c r="E550" s="61">
        <v>2</v>
      </c>
      <c r="F550" s="61">
        <v>5</v>
      </c>
      <c r="H550" s="61">
        <v>13</v>
      </c>
      <c r="J550" s="61">
        <v>16</v>
      </c>
      <c r="K550" s="61">
        <v>154</v>
      </c>
      <c r="L550" s="61">
        <v>3</v>
      </c>
      <c r="N550" s="61">
        <v>5</v>
      </c>
      <c r="O550" s="61">
        <v>112</v>
      </c>
      <c r="P550" s="61">
        <v>2</v>
      </c>
      <c r="Q550" s="61">
        <v>1</v>
      </c>
      <c r="R550" s="61">
        <v>10</v>
      </c>
      <c r="S550" s="61">
        <v>2</v>
      </c>
      <c r="T550" s="61">
        <v>33</v>
      </c>
    </row>
    <row r="551" spans="1:20" ht="12.75" customHeight="1" x14ac:dyDescent="0.2">
      <c r="A551" s="58">
        <v>2699</v>
      </c>
      <c r="B551" s="61">
        <v>676</v>
      </c>
      <c r="C551" s="61">
        <v>315</v>
      </c>
      <c r="D551" s="61">
        <v>361</v>
      </c>
      <c r="E551" s="61">
        <v>5</v>
      </c>
      <c r="F551" s="61">
        <v>95</v>
      </c>
      <c r="G551" s="61">
        <v>67</v>
      </c>
      <c r="H551" s="61">
        <v>342</v>
      </c>
      <c r="I551" s="61">
        <v>8</v>
      </c>
      <c r="J551" s="61">
        <v>45</v>
      </c>
      <c r="K551" s="61">
        <v>114</v>
      </c>
      <c r="L551" s="61">
        <v>274</v>
      </c>
      <c r="M551" s="61">
        <v>1</v>
      </c>
      <c r="N551" s="61">
        <v>63</v>
      </c>
      <c r="O551" s="61">
        <v>527</v>
      </c>
      <c r="R551" s="61">
        <v>54</v>
      </c>
      <c r="S551" s="61">
        <v>9</v>
      </c>
      <c r="T551" s="61">
        <v>133</v>
      </c>
    </row>
    <row r="552" spans="1:20" ht="12.75" customHeight="1" x14ac:dyDescent="0.2">
      <c r="A552" s="58">
        <v>2701</v>
      </c>
      <c r="B552" s="61">
        <v>1620</v>
      </c>
      <c r="C552" s="61">
        <v>780</v>
      </c>
      <c r="D552" s="61">
        <v>840</v>
      </c>
      <c r="E552" s="61">
        <v>2</v>
      </c>
      <c r="F552" s="61">
        <v>528</v>
      </c>
      <c r="G552" s="61">
        <v>31</v>
      </c>
      <c r="H552" s="61">
        <v>127</v>
      </c>
      <c r="I552" s="61">
        <v>1</v>
      </c>
      <c r="J552" s="61">
        <v>152</v>
      </c>
      <c r="K552" s="61">
        <v>779</v>
      </c>
      <c r="L552" s="61">
        <v>101</v>
      </c>
      <c r="M552" s="61">
        <v>1</v>
      </c>
      <c r="N552" s="61">
        <v>11</v>
      </c>
      <c r="O552" s="61">
        <v>183</v>
      </c>
      <c r="Q552" s="61">
        <v>9</v>
      </c>
      <c r="R552" s="61">
        <v>45</v>
      </c>
      <c r="S552" s="61">
        <v>206</v>
      </c>
      <c r="T552" s="61">
        <v>97</v>
      </c>
    </row>
    <row r="553" spans="1:20" ht="12.75" customHeight="1" x14ac:dyDescent="0.2">
      <c r="A553" s="58">
        <v>2702</v>
      </c>
      <c r="B553" s="61">
        <v>209</v>
      </c>
      <c r="C553" s="61">
        <v>94</v>
      </c>
      <c r="D553" s="61">
        <v>115</v>
      </c>
      <c r="E553" s="61">
        <v>11</v>
      </c>
      <c r="F553" s="61">
        <v>7</v>
      </c>
      <c r="G553" s="61">
        <v>17</v>
      </c>
      <c r="H553" s="61">
        <v>60</v>
      </c>
      <c r="I553" s="61">
        <v>17</v>
      </c>
      <c r="J553" s="61">
        <v>14</v>
      </c>
      <c r="K553" s="61">
        <v>83</v>
      </c>
      <c r="L553" s="61">
        <v>23</v>
      </c>
      <c r="M553" s="61">
        <v>2</v>
      </c>
      <c r="N553" s="61">
        <v>11</v>
      </c>
      <c r="O553" s="61">
        <v>145</v>
      </c>
      <c r="P553" s="61">
        <v>1</v>
      </c>
      <c r="Q553" s="61">
        <v>1</v>
      </c>
      <c r="R553" s="61">
        <v>74</v>
      </c>
      <c r="S553" s="61">
        <v>8</v>
      </c>
      <c r="T553" s="61">
        <v>35</v>
      </c>
    </row>
    <row r="554" spans="1:20" ht="12.75" customHeight="1" x14ac:dyDescent="0.2">
      <c r="A554" s="58">
        <v>2703</v>
      </c>
      <c r="B554" s="61">
        <v>502</v>
      </c>
      <c r="C554" s="61">
        <v>236</v>
      </c>
      <c r="D554" s="61">
        <v>266</v>
      </c>
      <c r="E554" s="61">
        <v>1</v>
      </c>
      <c r="F554" s="61">
        <v>68</v>
      </c>
      <c r="G554" s="61">
        <v>36</v>
      </c>
      <c r="H554" s="61">
        <v>66</v>
      </c>
      <c r="I554" s="61">
        <v>2</v>
      </c>
      <c r="J554" s="61">
        <v>74</v>
      </c>
      <c r="K554" s="61">
        <v>255</v>
      </c>
      <c r="L554" s="61">
        <v>51</v>
      </c>
      <c r="M554" s="61">
        <v>1</v>
      </c>
      <c r="N554" s="61">
        <v>5</v>
      </c>
      <c r="O554" s="61">
        <v>140</v>
      </c>
      <c r="R554" s="61">
        <v>2</v>
      </c>
      <c r="S554" s="61">
        <v>32</v>
      </c>
      <c r="T554" s="61">
        <v>44</v>
      </c>
    </row>
    <row r="555" spans="1:20" ht="12.75" customHeight="1" x14ac:dyDescent="0.2">
      <c r="A555" s="58">
        <v>2704</v>
      </c>
      <c r="B555" s="61">
        <v>371</v>
      </c>
      <c r="C555" s="61">
        <v>192</v>
      </c>
      <c r="D555" s="61">
        <v>179</v>
      </c>
      <c r="F555" s="61">
        <v>2</v>
      </c>
      <c r="G555" s="61">
        <v>1</v>
      </c>
      <c r="H555" s="61">
        <v>128</v>
      </c>
      <c r="J555" s="61">
        <v>14</v>
      </c>
      <c r="K555" s="61">
        <v>226</v>
      </c>
      <c r="L555" s="61">
        <v>58</v>
      </c>
      <c r="M555" s="61">
        <v>7</v>
      </c>
      <c r="N555" s="61">
        <v>10</v>
      </c>
      <c r="O555" s="61">
        <v>288</v>
      </c>
      <c r="P555" s="61">
        <v>3</v>
      </c>
      <c r="Q555" s="61">
        <v>3</v>
      </c>
      <c r="R555" s="61">
        <v>20</v>
      </c>
      <c r="S555" s="61">
        <v>2</v>
      </c>
      <c r="T555" s="61">
        <v>54</v>
      </c>
    </row>
    <row r="556" spans="1:20" ht="12.75" customHeight="1" x14ac:dyDescent="0.2">
      <c r="A556" s="58">
        <v>2706</v>
      </c>
      <c r="B556" s="61">
        <v>249</v>
      </c>
      <c r="C556" s="61">
        <v>125</v>
      </c>
      <c r="D556" s="61">
        <v>124</v>
      </c>
      <c r="E556" s="61">
        <v>7</v>
      </c>
      <c r="F556" s="61">
        <v>3</v>
      </c>
      <c r="H556" s="61">
        <v>91</v>
      </c>
      <c r="I556" s="61">
        <v>1</v>
      </c>
      <c r="J556" s="61">
        <v>4</v>
      </c>
      <c r="K556" s="61">
        <v>143</v>
      </c>
      <c r="L556" s="61">
        <v>30</v>
      </c>
      <c r="M556" s="61">
        <v>1</v>
      </c>
      <c r="N556" s="61">
        <v>3</v>
      </c>
      <c r="O556" s="61">
        <v>182</v>
      </c>
      <c r="P556" s="61">
        <v>20</v>
      </c>
      <c r="Q556" s="61">
        <v>2</v>
      </c>
      <c r="R556" s="61">
        <v>9</v>
      </c>
      <c r="S556" s="61">
        <v>11</v>
      </c>
      <c r="T556" s="61">
        <v>30</v>
      </c>
    </row>
    <row r="557" spans="1:20" ht="12.75" customHeight="1" x14ac:dyDescent="0.2">
      <c r="A557" s="58">
        <v>2707</v>
      </c>
      <c r="B557" s="61">
        <v>642</v>
      </c>
      <c r="C557" s="61">
        <v>311</v>
      </c>
      <c r="D557" s="61">
        <v>331</v>
      </c>
      <c r="E557" s="61">
        <v>2</v>
      </c>
      <c r="F557" s="61">
        <v>20</v>
      </c>
      <c r="G557" s="61">
        <v>9</v>
      </c>
      <c r="H557" s="61">
        <v>71</v>
      </c>
      <c r="J557" s="61">
        <v>22</v>
      </c>
      <c r="K557" s="61">
        <v>518</v>
      </c>
      <c r="L557" s="61">
        <v>9</v>
      </c>
      <c r="M557" s="61">
        <v>2</v>
      </c>
      <c r="N557" s="61">
        <v>9</v>
      </c>
      <c r="O557" s="61">
        <v>173</v>
      </c>
      <c r="P557" s="61">
        <v>2</v>
      </c>
      <c r="Q557" s="61">
        <v>64</v>
      </c>
      <c r="R557" s="61">
        <v>13</v>
      </c>
      <c r="S557" s="61">
        <v>43</v>
      </c>
      <c r="T557" s="61">
        <v>62</v>
      </c>
    </row>
    <row r="558" spans="1:20" ht="12.75" customHeight="1" x14ac:dyDescent="0.2">
      <c r="A558" s="58">
        <v>2708</v>
      </c>
      <c r="B558" s="61">
        <v>337</v>
      </c>
      <c r="C558" s="61">
        <v>178</v>
      </c>
      <c r="D558" s="61">
        <v>159</v>
      </c>
      <c r="E558" s="61">
        <v>1</v>
      </c>
      <c r="F558" s="61">
        <v>14</v>
      </c>
      <c r="G558" s="61">
        <v>5</v>
      </c>
      <c r="H558" s="61">
        <v>43</v>
      </c>
      <c r="J558" s="61">
        <v>46</v>
      </c>
      <c r="K558" s="61">
        <v>228</v>
      </c>
      <c r="L558" s="61">
        <v>17</v>
      </c>
      <c r="M558" s="61">
        <v>3</v>
      </c>
      <c r="N558" s="61">
        <v>6</v>
      </c>
      <c r="O558" s="61">
        <v>250</v>
      </c>
      <c r="Q558" s="61">
        <v>5</v>
      </c>
      <c r="R558" s="61">
        <v>6</v>
      </c>
      <c r="S558" s="61">
        <v>43</v>
      </c>
      <c r="T558" s="61">
        <v>60</v>
      </c>
    </row>
    <row r="559" spans="1:20" ht="12.75" customHeight="1" x14ac:dyDescent="0.2">
      <c r="A559" s="58">
        <v>2711</v>
      </c>
      <c r="B559" s="61">
        <v>212</v>
      </c>
      <c r="C559" s="61">
        <v>103</v>
      </c>
      <c r="D559" s="61">
        <v>109</v>
      </c>
      <c r="E559" s="61">
        <v>1</v>
      </c>
      <c r="F559" s="61">
        <v>1</v>
      </c>
      <c r="H559" s="61">
        <v>28</v>
      </c>
      <c r="I559" s="61">
        <v>1</v>
      </c>
      <c r="J559" s="61">
        <v>27</v>
      </c>
      <c r="K559" s="61">
        <v>154</v>
      </c>
      <c r="L559" s="61">
        <v>14</v>
      </c>
      <c r="M559" s="61">
        <v>2</v>
      </c>
      <c r="N559" s="61">
        <v>9</v>
      </c>
      <c r="O559" s="61">
        <v>114</v>
      </c>
      <c r="Q559" s="61">
        <v>6</v>
      </c>
      <c r="R559" s="61">
        <v>9</v>
      </c>
      <c r="S559" s="61">
        <v>2</v>
      </c>
      <c r="T559" s="61">
        <v>27</v>
      </c>
    </row>
    <row r="560" spans="1:20" ht="12.75" customHeight="1" x14ac:dyDescent="0.2">
      <c r="A560" s="58">
        <v>2712</v>
      </c>
      <c r="B560" s="61">
        <v>130</v>
      </c>
      <c r="C560" s="61">
        <v>56</v>
      </c>
      <c r="D560" s="61">
        <v>74</v>
      </c>
      <c r="E560" s="61">
        <v>1</v>
      </c>
      <c r="F560" s="61">
        <v>2</v>
      </c>
      <c r="H560" s="61">
        <v>20</v>
      </c>
      <c r="J560" s="61">
        <v>5</v>
      </c>
      <c r="K560" s="61">
        <v>102</v>
      </c>
      <c r="L560" s="61">
        <v>6</v>
      </c>
      <c r="M560" s="61">
        <v>2</v>
      </c>
      <c r="N560" s="61">
        <v>4</v>
      </c>
      <c r="O560" s="61">
        <v>80</v>
      </c>
      <c r="Q560" s="61">
        <v>2</v>
      </c>
      <c r="R560" s="61">
        <v>6</v>
      </c>
      <c r="T560" s="61">
        <v>12</v>
      </c>
    </row>
    <row r="561" spans="1:20" ht="12.75" customHeight="1" x14ac:dyDescent="0.2">
      <c r="A561" s="58">
        <v>2713</v>
      </c>
      <c r="B561" s="61">
        <v>497</v>
      </c>
      <c r="C561" s="61">
        <v>246</v>
      </c>
      <c r="D561" s="61">
        <v>251</v>
      </c>
      <c r="E561" s="61">
        <v>4</v>
      </c>
      <c r="F561" s="61">
        <v>24</v>
      </c>
      <c r="G561" s="61">
        <v>9</v>
      </c>
      <c r="H561" s="61">
        <v>50</v>
      </c>
      <c r="I561" s="61">
        <v>1</v>
      </c>
      <c r="J561" s="61">
        <v>30</v>
      </c>
      <c r="K561" s="61">
        <v>379</v>
      </c>
      <c r="L561" s="61">
        <v>27</v>
      </c>
      <c r="M561" s="61">
        <v>4</v>
      </c>
      <c r="N561" s="61">
        <v>17</v>
      </c>
      <c r="O561" s="61">
        <v>277</v>
      </c>
      <c r="Q561" s="61">
        <v>6</v>
      </c>
      <c r="R561" s="61">
        <v>13</v>
      </c>
      <c r="S561" s="61">
        <v>22</v>
      </c>
      <c r="T561" s="61">
        <v>98</v>
      </c>
    </row>
    <row r="562" spans="1:20" ht="12.75" customHeight="1" x14ac:dyDescent="0.2">
      <c r="A562" s="58">
        <v>2714</v>
      </c>
      <c r="B562" s="61">
        <v>651</v>
      </c>
      <c r="C562" s="61">
        <v>314</v>
      </c>
      <c r="D562" s="61">
        <v>337</v>
      </c>
      <c r="E562" s="61">
        <v>6</v>
      </c>
      <c r="F562" s="61">
        <v>4</v>
      </c>
      <c r="G562" s="61">
        <v>3</v>
      </c>
      <c r="H562" s="61">
        <v>506</v>
      </c>
      <c r="J562" s="61">
        <v>14</v>
      </c>
      <c r="K562" s="61">
        <v>118</v>
      </c>
      <c r="L562" s="61">
        <v>198</v>
      </c>
      <c r="M562" s="61">
        <v>1</v>
      </c>
      <c r="N562" s="61">
        <v>12</v>
      </c>
      <c r="O562" s="61">
        <v>613</v>
      </c>
      <c r="P562" s="61">
        <v>45</v>
      </c>
      <c r="Q562" s="61">
        <v>1</v>
      </c>
      <c r="R562" s="61">
        <v>29</v>
      </c>
      <c r="S562" s="61">
        <v>8</v>
      </c>
      <c r="T562" s="61">
        <v>91</v>
      </c>
    </row>
    <row r="563" spans="1:20" ht="12.75" customHeight="1" x14ac:dyDescent="0.2">
      <c r="A563" s="58">
        <v>2715</v>
      </c>
      <c r="B563" s="61">
        <v>828</v>
      </c>
      <c r="C563" s="61">
        <v>393</v>
      </c>
      <c r="D563" s="61">
        <v>435</v>
      </c>
      <c r="E563" s="61">
        <v>9</v>
      </c>
      <c r="G563" s="61">
        <v>1</v>
      </c>
      <c r="H563" s="61">
        <v>701</v>
      </c>
      <c r="I563" s="61">
        <v>5</v>
      </c>
      <c r="J563" s="61">
        <v>13</v>
      </c>
      <c r="K563" s="61">
        <v>99</v>
      </c>
      <c r="L563" s="61">
        <v>293</v>
      </c>
      <c r="M563" s="61">
        <v>5</v>
      </c>
      <c r="N563" s="61">
        <v>16</v>
      </c>
      <c r="O563" s="61">
        <v>725</v>
      </c>
      <c r="P563" s="61">
        <v>67</v>
      </c>
      <c r="Q563" s="61">
        <v>6</v>
      </c>
      <c r="R563" s="61">
        <v>38</v>
      </c>
      <c r="S563" s="61">
        <v>7</v>
      </c>
      <c r="T563" s="61">
        <v>216</v>
      </c>
    </row>
    <row r="564" spans="1:20" ht="12.75" customHeight="1" x14ac:dyDescent="0.2">
      <c r="A564" s="58">
        <v>2717</v>
      </c>
      <c r="B564" s="61">
        <v>707</v>
      </c>
      <c r="C564" s="61">
        <v>342</v>
      </c>
      <c r="D564" s="61">
        <v>365</v>
      </c>
      <c r="E564" s="61">
        <v>1</v>
      </c>
      <c r="F564" s="61">
        <v>1</v>
      </c>
      <c r="H564" s="61">
        <v>652</v>
      </c>
      <c r="J564" s="61">
        <v>4</v>
      </c>
      <c r="K564" s="61">
        <v>49</v>
      </c>
      <c r="L564" s="61">
        <v>243</v>
      </c>
      <c r="M564" s="61">
        <v>3</v>
      </c>
      <c r="N564" s="61">
        <v>34</v>
      </c>
      <c r="O564" s="61">
        <v>615</v>
      </c>
      <c r="P564" s="61">
        <v>111</v>
      </c>
      <c r="Q564" s="61">
        <v>15</v>
      </c>
      <c r="R564" s="61">
        <v>11</v>
      </c>
      <c r="S564" s="61">
        <v>7</v>
      </c>
      <c r="T564" s="61">
        <v>129</v>
      </c>
    </row>
    <row r="565" spans="1:20" ht="12.75" customHeight="1" x14ac:dyDescent="0.2">
      <c r="A565" s="58">
        <v>2718</v>
      </c>
      <c r="B565" s="61">
        <v>200</v>
      </c>
      <c r="C565" s="61">
        <v>104</v>
      </c>
      <c r="D565" s="61">
        <v>96</v>
      </c>
      <c r="G565" s="61">
        <v>1</v>
      </c>
      <c r="H565" s="61">
        <v>147</v>
      </c>
      <c r="J565" s="61">
        <v>5</v>
      </c>
      <c r="K565" s="61">
        <v>47</v>
      </c>
      <c r="L565" s="61">
        <v>49</v>
      </c>
      <c r="M565" s="61">
        <v>5</v>
      </c>
      <c r="N565" s="61">
        <v>8</v>
      </c>
      <c r="O565" s="61">
        <v>169</v>
      </c>
      <c r="P565" s="61">
        <v>25</v>
      </c>
      <c r="R565" s="61">
        <v>9</v>
      </c>
      <c r="S565" s="61">
        <v>3</v>
      </c>
      <c r="T565" s="61">
        <v>30</v>
      </c>
    </row>
    <row r="566" spans="1:20" ht="12.75" customHeight="1" x14ac:dyDescent="0.2">
      <c r="A566" s="58">
        <v>2719</v>
      </c>
      <c r="B566" s="61">
        <v>192</v>
      </c>
      <c r="C566" s="61">
        <v>79</v>
      </c>
      <c r="D566" s="61">
        <v>113</v>
      </c>
      <c r="E566" s="61">
        <v>3</v>
      </c>
      <c r="F566" s="61">
        <v>3</v>
      </c>
      <c r="H566" s="61">
        <v>27</v>
      </c>
      <c r="J566" s="61">
        <v>4</v>
      </c>
      <c r="K566" s="61">
        <v>155</v>
      </c>
      <c r="N566" s="61">
        <v>1</v>
      </c>
      <c r="O566" s="61">
        <v>113</v>
      </c>
      <c r="R566" s="61">
        <v>3</v>
      </c>
      <c r="T566" s="61">
        <v>27</v>
      </c>
    </row>
    <row r="567" spans="1:20" ht="12.75" customHeight="1" x14ac:dyDescent="0.2">
      <c r="A567" s="58">
        <v>2721</v>
      </c>
      <c r="B567" s="61">
        <v>904</v>
      </c>
      <c r="C567" s="61">
        <v>467</v>
      </c>
      <c r="D567" s="61">
        <v>437</v>
      </c>
      <c r="E567" s="61">
        <v>3</v>
      </c>
      <c r="F567" s="61">
        <v>32</v>
      </c>
      <c r="G567" s="61">
        <v>10</v>
      </c>
      <c r="H567" s="61">
        <v>235</v>
      </c>
      <c r="I567" s="61">
        <v>2</v>
      </c>
      <c r="J567" s="61">
        <v>52</v>
      </c>
      <c r="K567" s="61">
        <v>570</v>
      </c>
      <c r="L567" s="61">
        <v>39</v>
      </c>
      <c r="M567" s="61">
        <v>5</v>
      </c>
      <c r="N567" s="61">
        <v>6</v>
      </c>
      <c r="O567" s="61">
        <v>497</v>
      </c>
      <c r="P567" s="61">
        <v>13</v>
      </c>
      <c r="R567" s="61">
        <v>26</v>
      </c>
      <c r="S567" s="61">
        <v>13</v>
      </c>
      <c r="T567" s="61">
        <v>93</v>
      </c>
    </row>
    <row r="568" spans="1:20" ht="12.75" customHeight="1" x14ac:dyDescent="0.2">
      <c r="A568" s="58">
        <v>2722</v>
      </c>
      <c r="B568" s="61">
        <v>589</v>
      </c>
      <c r="C568" s="61">
        <v>283</v>
      </c>
      <c r="D568" s="61">
        <v>306</v>
      </c>
      <c r="E568" s="61">
        <v>8</v>
      </c>
      <c r="F568" s="61">
        <v>12</v>
      </c>
      <c r="G568" s="61">
        <v>4</v>
      </c>
      <c r="H568" s="61">
        <v>92</v>
      </c>
      <c r="J568" s="61">
        <v>45</v>
      </c>
      <c r="K568" s="61">
        <v>428</v>
      </c>
      <c r="L568" s="61">
        <v>25</v>
      </c>
      <c r="M568" s="61">
        <v>8</v>
      </c>
      <c r="N568" s="61">
        <v>8</v>
      </c>
      <c r="O568" s="61">
        <v>326</v>
      </c>
      <c r="Q568" s="61">
        <v>15</v>
      </c>
      <c r="R568" s="61">
        <v>13</v>
      </c>
      <c r="S568" s="61">
        <v>3</v>
      </c>
      <c r="T568" s="61">
        <v>114</v>
      </c>
    </row>
    <row r="569" spans="1:20" ht="12.75" customHeight="1" x14ac:dyDescent="0.2">
      <c r="A569" s="58">
        <v>2723</v>
      </c>
      <c r="B569" s="61">
        <v>535</v>
      </c>
      <c r="C569" s="61">
        <v>264</v>
      </c>
      <c r="D569" s="61">
        <v>271</v>
      </c>
      <c r="E569" s="61">
        <v>2</v>
      </c>
      <c r="F569" s="61">
        <v>17</v>
      </c>
      <c r="G569" s="61">
        <v>10</v>
      </c>
      <c r="H569" s="61">
        <v>117</v>
      </c>
      <c r="I569" s="61">
        <v>7</v>
      </c>
      <c r="J569" s="61">
        <v>61</v>
      </c>
      <c r="K569" s="61">
        <v>321</v>
      </c>
      <c r="L569" s="61">
        <v>81</v>
      </c>
      <c r="M569" s="61">
        <v>2</v>
      </c>
      <c r="N569" s="61">
        <v>12</v>
      </c>
      <c r="O569" s="61">
        <v>306</v>
      </c>
      <c r="Q569" s="61">
        <v>11</v>
      </c>
      <c r="R569" s="61">
        <v>23</v>
      </c>
      <c r="S569" s="61">
        <v>5</v>
      </c>
      <c r="T569" s="61">
        <v>79</v>
      </c>
    </row>
    <row r="570" spans="1:20" ht="12.75" customHeight="1" x14ac:dyDescent="0.2">
      <c r="A570" s="58">
        <v>2724</v>
      </c>
      <c r="B570" s="61">
        <v>1637</v>
      </c>
      <c r="C570" s="61">
        <v>802</v>
      </c>
      <c r="D570" s="61">
        <v>834</v>
      </c>
      <c r="E570" s="61">
        <v>8</v>
      </c>
      <c r="F570" s="61">
        <v>83</v>
      </c>
      <c r="G570" s="61">
        <v>57</v>
      </c>
      <c r="H570" s="61">
        <v>448</v>
      </c>
      <c r="I570" s="61">
        <v>46</v>
      </c>
      <c r="J570" s="61">
        <v>112</v>
      </c>
      <c r="K570" s="61">
        <v>883</v>
      </c>
      <c r="L570" s="61">
        <v>156</v>
      </c>
      <c r="M570" s="61">
        <v>9</v>
      </c>
      <c r="N570" s="61">
        <v>85</v>
      </c>
      <c r="O570" s="61">
        <v>954</v>
      </c>
      <c r="Q570" s="61">
        <v>2</v>
      </c>
      <c r="R570" s="61">
        <v>111</v>
      </c>
      <c r="S570" s="61">
        <v>71</v>
      </c>
      <c r="T570" s="61">
        <v>246</v>
      </c>
    </row>
    <row r="571" spans="1:20" ht="12.75" customHeight="1" x14ac:dyDescent="0.2">
      <c r="A571" s="58">
        <v>2725</v>
      </c>
      <c r="B571" s="61">
        <v>632</v>
      </c>
      <c r="C571" s="61">
        <v>310</v>
      </c>
      <c r="D571" s="61">
        <v>322</v>
      </c>
      <c r="E571" s="61">
        <v>1</v>
      </c>
      <c r="F571" s="61">
        <v>36</v>
      </c>
      <c r="G571" s="61">
        <v>2</v>
      </c>
      <c r="H571" s="61">
        <v>59</v>
      </c>
      <c r="J571" s="61">
        <v>66</v>
      </c>
      <c r="K571" s="61">
        <v>468</v>
      </c>
      <c r="L571" s="61">
        <v>29</v>
      </c>
      <c r="M571" s="61">
        <v>1</v>
      </c>
      <c r="N571" s="61">
        <v>4</v>
      </c>
      <c r="O571" s="61">
        <v>95</v>
      </c>
      <c r="Q571" s="61">
        <v>6</v>
      </c>
      <c r="R571" s="61">
        <v>11</v>
      </c>
      <c r="S571" s="61">
        <v>27</v>
      </c>
      <c r="T571" s="61">
        <v>66</v>
      </c>
    </row>
    <row r="572" spans="1:20" ht="12.75" customHeight="1" x14ac:dyDescent="0.2">
      <c r="A572" s="58">
        <v>2726</v>
      </c>
      <c r="B572" s="61">
        <v>397</v>
      </c>
      <c r="C572" s="61">
        <v>201</v>
      </c>
      <c r="D572" s="61">
        <v>196</v>
      </c>
      <c r="E572" s="61">
        <v>15</v>
      </c>
      <c r="F572" s="61">
        <v>9</v>
      </c>
      <c r="G572" s="61">
        <v>9</v>
      </c>
      <c r="H572" s="61">
        <v>97</v>
      </c>
      <c r="I572" s="61">
        <v>3</v>
      </c>
      <c r="J572" s="61">
        <v>20</v>
      </c>
      <c r="K572" s="61">
        <v>244</v>
      </c>
      <c r="L572" s="61">
        <v>45</v>
      </c>
      <c r="M572" s="61">
        <v>10</v>
      </c>
      <c r="N572" s="61">
        <v>25</v>
      </c>
      <c r="O572" s="61">
        <v>312</v>
      </c>
      <c r="P572" s="61">
        <v>1</v>
      </c>
      <c r="Q572" s="61">
        <v>7</v>
      </c>
      <c r="R572" s="61">
        <v>21</v>
      </c>
      <c r="S572" s="61">
        <v>6</v>
      </c>
      <c r="T572" s="61">
        <v>77</v>
      </c>
    </row>
    <row r="573" spans="1:20" ht="12.75" customHeight="1" x14ac:dyDescent="0.2">
      <c r="A573" s="58">
        <v>2727</v>
      </c>
      <c r="B573" s="61">
        <v>1487</v>
      </c>
      <c r="C573" s="61">
        <v>733</v>
      </c>
      <c r="D573" s="61">
        <v>754</v>
      </c>
      <c r="E573" s="61">
        <v>4</v>
      </c>
      <c r="F573" s="61">
        <v>19</v>
      </c>
      <c r="G573" s="61">
        <v>7</v>
      </c>
      <c r="H573" s="61">
        <v>680</v>
      </c>
      <c r="I573" s="61">
        <v>4</v>
      </c>
      <c r="J573" s="61">
        <v>42</v>
      </c>
      <c r="K573" s="61">
        <v>731</v>
      </c>
      <c r="L573" s="61">
        <v>169</v>
      </c>
      <c r="M573" s="61">
        <v>9</v>
      </c>
      <c r="N573" s="61">
        <v>63</v>
      </c>
      <c r="O573" s="61">
        <v>819</v>
      </c>
      <c r="P573" s="61">
        <v>167</v>
      </c>
      <c r="Q573" s="61">
        <v>3</v>
      </c>
      <c r="R573" s="61">
        <v>78</v>
      </c>
      <c r="S573" s="61">
        <v>59</v>
      </c>
      <c r="T573" s="61">
        <v>138</v>
      </c>
    </row>
    <row r="574" spans="1:20" ht="12.75" customHeight="1" x14ac:dyDescent="0.2">
      <c r="A574" s="58">
        <v>2728</v>
      </c>
      <c r="B574" s="61">
        <v>201</v>
      </c>
      <c r="C574" s="61">
        <v>93</v>
      </c>
      <c r="D574" s="61">
        <v>107</v>
      </c>
      <c r="E574" s="61">
        <v>29</v>
      </c>
      <c r="F574" s="61">
        <v>4</v>
      </c>
      <c r="G574" s="61">
        <v>7</v>
      </c>
      <c r="H574" s="61">
        <v>18</v>
      </c>
      <c r="I574" s="61">
        <v>1</v>
      </c>
      <c r="J574" s="61">
        <v>15</v>
      </c>
      <c r="K574" s="61">
        <v>127</v>
      </c>
      <c r="L574" s="61">
        <v>12</v>
      </c>
      <c r="M574" s="61">
        <v>2</v>
      </c>
      <c r="N574" s="61">
        <v>16</v>
      </c>
      <c r="O574" s="61">
        <v>140</v>
      </c>
      <c r="P574" s="61">
        <v>3</v>
      </c>
      <c r="Q574" s="61">
        <v>3</v>
      </c>
      <c r="R574" s="61">
        <v>17</v>
      </c>
      <c r="S574" s="61">
        <v>7</v>
      </c>
      <c r="T574" s="61">
        <v>50</v>
      </c>
    </row>
    <row r="575" spans="1:20" ht="12.75" customHeight="1" x14ac:dyDescent="0.2">
      <c r="A575" s="58">
        <v>2729</v>
      </c>
      <c r="B575" s="61">
        <v>1037</v>
      </c>
      <c r="C575" s="61">
        <v>521</v>
      </c>
      <c r="D575" s="61">
        <v>516</v>
      </c>
      <c r="E575" s="61">
        <v>4</v>
      </c>
      <c r="F575" s="61">
        <v>93</v>
      </c>
      <c r="G575" s="61">
        <v>44</v>
      </c>
      <c r="H575" s="61">
        <v>73</v>
      </c>
      <c r="I575" s="61">
        <v>1</v>
      </c>
      <c r="J575" s="61">
        <v>125</v>
      </c>
      <c r="K575" s="61">
        <v>697</v>
      </c>
      <c r="L575" s="61">
        <v>31</v>
      </c>
      <c r="M575" s="61">
        <v>1</v>
      </c>
      <c r="N575" s="61">
        <v>7</v>
      </c>
      <c r="O575" s="61">
        <v>129</v>
      </c>
      <c r="P575" s="61">
        <v>5</v>
      </c>
      <c r="Q575" s="61">
        <v>5</v>
      </c>
      <c r="R575" s="61">
        <v>16</v>
      </c>
      <c r="S575" s="61">
        <v>77</v>
      </c>
      <c r="T575" s="61">
        <v>144</v>
      </c>
    </row>
    <row r="576" spans="1:20" ht="12.75" customHeight="1" x14ac:dyDescent="0.2">
      <c r="A576" s="58">
        <v>2730</v>
      </c>
      <c r="B576" s="61">
        <v>585</v>
      </c>
      <c r="C576" s="61">
        <v>285</v>
      </c>
      <c r="D576" s="61">
        <v>300</v>
      </c>
      <c r="E576" s="61">
        <v>2</v>
      </c>
      <c r="F576" s="61">
        <v>36</v>
      </c>
      <c r="G576" s="61">
        <v>32</v>
      </c>
      <c r="H576" s="61">
        <v>67</v>
      </c>
      <c r="I576" s="61">
        <v>2</v>
      </c>
      <c r="J576" s="61">
        <v>92</v>
      </c>
      <c r="K576" s="61">
        <v>354</v>
      </c>
      <c r="L576" s="61">
        <v>45</v>
      </c>
      <c r="M576" s="61">
        <v>3</v>
      </c>
      <c r="N576" s="61">
        <v>10</v>
      </c>
      <c r="O576" s="61">
        <v>130</v>
      </c>
      <c r="Q576" s="61">
        <v>1</v>
      </c>
      <c r="R576" s="61">
        <v>6</v>
      </c>
      <c r="S576" s="61">
        <v>14</v>
      </c>
      <c r="T576" s="61">
        <v>113</v>
      </c>
    </row>
    <row r="577" spans="1:20" ht="12.75" customHeight="1" x14ac:dyDescent="0.2">
      <c r="A577" s="58">
        <v>2733</v>
      </c>
      <c r="B577" s="61">
        <v>420</v>
      </c>
      <c r="C577" s="61">
        <v>199</v>
      </c>
      <c r="D577" s="61">
        <v>221</v>
      </c>
      <c r="E577" s="61">
        <v>3</v>
      </c>
      <c r="F577" s="61">
        <v>22</v>
      </c>
      <c r="G577" s="61">
        <v>16</v>
      </c>
      <c r="H577" s="61">
        <v>29</v>
      </c>
      <c r="I577" s="61">
        <v>1</v>
      </c>
      <c r="J577" s="61">
        <v>64</v>
      </c>
      <c r="K577" s="61">
        <v>285</v>
      </c>
      <c r="L577" s="61">
        <v>17</v>
      </c>
      <c r="N577" s="61">
        <v>2</v>
      </c>
      <c r="O577" s="61">
        <v>59</v>
      </c>
      <c r="Q577" s="61">
        <v>2</v>
      </c>
      <c r="R577" s="61">
        <v>2</v>
      </c>
      <c r="S577" s="61">
        <v>1</v>
      </c>
      <c r="T577" s="61">
        <v>67</v>
      </c>
    </row>
    <row r="578" spans="1:20" ht="12.75" customHeight="1" x14ac:dyDescent="0.2">
      <c r="A578" s="58">
        <v>2734</v>
      </c>
      <c r="B578" s="61">
        <v>556</v>
      </c>
      <c r="C578" s="61">
        <v>248</v>
      </c>
      <c r="D578" s="61">
        <v>308</v>
      </c>
      <c r="E578" s="61">
        <v>2</v>
      </c>
      <c r="F578" s="61">
        <v>104</v>
      </c>
      <c r="G578" s="61">
        <v>177</v>
      </c>
      <c r="H578" s="61">
        <v>141</v>
      </c>
      <c r="I578" s="61">
        <v>41</v>
      </c>
      <c r="J578" s="61">
        <v>20</v>
      </c>
      <c r="K578" s="61">
        <v>71</v>
      </c>
      <c r="L578" s="61">
        <v>204</v>
      </c>
      <c r="M578" s="61">
        <v>7</v>
      </c>
      <c r="N578" s="61">
        <v>25</v>
      </c>
      <c r="O578" s="61">
        <v>450</v>
      </c>
      <c r="R578" s="61">
        <v>29</v>
      </c>
      <c r="S578" s="61">
        <v>12</v>
      </c>
      <c r="T578" s="61">
        <v>83</v>
      </c>
    </row>
    <row r="579" spans="1:20" ht="12.75" customHeight="1" x14ac:dyDescent="0.2">
      <c r="A579" s="58">
        <v>2738</v>
      </c>
      <c r="B579" s="61">
        <v>732</v>
      </c>
      <c r="C579" s="61">
        <v>362</v>
      </c>
      <c r="D579" s="61">
        <v>370</v>
      </c>
      <c r="E579" s="61">
        <v>2</v>
      </c>
      <c r="F579" s="61">
        <v>157</v>
      </c>
      <c r="G579" s="61">
        <v>33</v>
      </c>
      <c r="H579" s="61">
        <v>96</v>
      </c>
      <c r="I579" s="61">
        <v>1</v>
      </c>
      <c r="J579" s="61">
        <v>78</v>
      </c>
      <c r="K579" s="61">
        <v>365</v>
      </c>
      <c r="L579" s="61">
        <v>103</v>
      </c>
      <c r="N579" s="61">
        <v>6</v>
      </c>
      <c r="O579" s="61">
        <v>158</v>
      </c>
      <c r="Q579" s="61">
        <v>6</v>
      </c>
      <c r="R579" s="61">
        <v>34</v>
      </c>
      <c r="S579" s="61">
        <v>16</v>
      </c>
      <c r="T579" s="61">
        <v>64</v>
      </c>
    </row>
    <row r="580" spans="1:20" ht="12.75" customHeight="1" x14ac:dyDescent="0.2">
      <c r="A580" s="58">
        <v>2739</v>
      </c>
      <c r="B580" s="61">
        <v>1730</v>
      </c>
      <c r="C580" s="61">
        <v>800</v>
      </c>
      <c r="D580" s="61">
        <v>930</v>
      </c>
      <c r="E580" s="61">
        <v>4</v>
      </c>
      <c r="F580" s="61">
        <v>207</v>
      </c>
      <c r="G580" s="61">
        <v>34</v>
      </c>
      <c r="H580" s="61">
        <v>209</v>
      </c>
      <c r="J580" s="61">
        <v>138</v>
      </c>
      <c r="K580" s="61">
        <v>1138</v>
      </c>
      <c r="L580" s="61">
        <v>86</v>
      </c>
      <c r="M580" s="61">
        <v>4</v>
      </c>
      <c r="N580" s="61">
        <v>11</v>
      </c>
      <c r="O580" s="61">
        <v>249</v>
      </c>
      <c r="Q580" s="61">
        <v>7</v>
      </c>
      <c r="R580" s="61">
        <v>65</v>
      </c>
      <c r="S580" s="61">
        <v>190</v>
      </c>
      <c r="T580" s="61">
        <v>179</v>
      </c>
    </row>
    <row r="581" spans="1:20" ht="12.75" customHeight="1" x14ac:dyDescent="0.2">
      <c r="A581" s="58">
        <v>2741</v>
      </c>
      <c r="B581" s="61">
        <v>503</v>
      </c>
      <c r="C581" s="61">
        <v>236</v>
      </c>
      <c r="D581" s="61">
        <v>267</v>
      </c>
      <c r="E581" s="61">
        <v>7</v>
      </c>
      <c r="F581" s="61">
        <v>12</v>
      </c>
      <c r="G581" s="61">
        <v>9</v>
      </c>
      <c r="H581" s="61">
        <v>102</v>
      </c>
      <c r="I581" s="61">
        <v>3</v>
      </c>
      <c r="J581" s="61">
        <v>1</v>
      </c>
      <c r="K581" s="61">
        <v>369</v>
      </c>
      <c r="L581" s="61">
        <v>58</v>
      </c>
      <c r="M581" s="61">
        <v>2</v>
      </c>
      <c r="N581" s="61">
        <v>2</v>
      </c>
      <c r="O581" s="61">
        <v>200</v>
      </c>
      <c r="P581" s="61">
        <v>5</v>
      </c>
      <c r="R581" s="61">
        <v>8</v>
      </c>
      <c r="S581" s="61">
        <v>12</v>
      </c>
      <c r="T581" s="61">
        <v>72</v>
      </c>
    </row>
    <row r="582" spans="1:20" ht="12.75" customHeight="1" x14ac:dyDescent="0.2">
      <c r="A582" s="58">
        <v>2743</v>
      </c>
      <c r="B582" s="61">
        <v>97</v>
      </c>
      <c r="C582" s="61">
        <v>45</v>
      </c>
      <c r="D582" s="61">
        <v>51</v>
      </c>
      <c r="E582" s="61">
        <v>2</v>
      </c>
      <c r="F582" s="61">
        <v>2</v>
      </c>
      <c r="J582" s="61">
        <v>4</v>
      </c>
      <c r="K582" s="61">
        <v>89</v>
      </c>
      <c r="N582" s="61">
        <v>2</v>
      </c>
      <c r="O582" s="61">
        <v>43</v>
      </c>
      <c r="R582" s="61">
        <v>4</v>
      </c>
      <c r="T582" s="61">
        <v>19</v>
      </c>
    </row>
    <row r="583" spans="1:20" ht="12.75" customHeight="1" x14ac:dyDescent="0.2">
      <c r="A583" s="58">
        <v>2744</v>
      </c>
      <c r="B583" s="61">
        <v>212</v>
      </c>
      <c r="C583" s="61">
        <v>112</v>
      </c>
      <c r="D583" s="61">
        <v>100</v>
      </c>
      <c r="E583" s="61">
        <v>10</v>
      </c>
      <c r="F583" s="61">
        <v>2</v>
      </c>
      <c r="G583" s="61">
        <v>2</v>
      </c>
      <c r="H583" s="61">
        <v>21</v>
      </c>
      <c r="J583" s="61">
        <v>29</v>
      </c>
      <c r="K583" s="61">
        <v>148</v>
      </c>
      <c r="M583" s="61">
        <v>7</v>
      </c>
      <c r="N583" s="61">
        <v>22</v>
      </c>
      <c r="O583" s="61">
        <v>102</v>
      </c>
      <c r="Q583" s="61">
        <v>6</v>
      </c>
      <c r="R583" s="61">
        <v>6</v>
      </c>
      <c r="S583" s="61">
        <v>1</v>
      </c>
      <c r="T583" s="61">
        <v>30</v>
      </c>
    </row>
    <row r="584" spans="1:20" ht="12.75" customHeight="1" x14ac:dyDescent="0.2">
      <c r="A584" s="58">
        <v>2745</v>
      </c>
      <c r="B584" s="61">
        <v>605</v>
      </c>
      <c r="C584" s="61">
        <v>291</v>
      </c>
      <c r="D584" s="61">
        <v>314</v>
      </c>
      <c r="E584" s="61">
        <v>4</v>
      </c>
      <c r="G584" s="61">
        <v>3</v>
      </c>
      <c r="H584" s="61">
        <v>467</v>
      </c>
      <c r="I584" s="61">
        <v>2</v>
      </c>
      <c r="J584" s="61">
        <v>15</v>
      </c>
      <c r="K584" s="61">
        <v>114</v>
      </c>
      <c r="L584" s="61">
        <v>326</v>
      </c>
      <c r="M584" s="61">
        <v>11</v>
      </c>
      <c r="N584" s="61">
        <v>71</v>
      </c>
      <c r="O584" s="61">
        <v>537</v>
      </c>
      <c r="P584" s="61">
        <v>16</v>
      </c>
      <c r="R584" s="61">
        <v>48</v>
      </c>
      <c r="S584" s="61">
        <v>7</v>
      </c>
      <c r="T584" s="61">
        <v>118</v>
      </c>
    </row>
    <row r="585" spans="1:20" ht="12.75" customHeight="1" x14ac:dyDescent="0.2">
      <c r="A585" s="58">
        <v>2746</v>
      </c>
      <c r="B585" s="61">
        <v>507</v>
      </c>
      <c r="C585" s="61">
        <v>255</v>
      </c>
      <c r="D585" s="61">
        <v>252</v>
      </c>
      <c r="E585" s="61">
        <v>3</v>
      </c>
      <c r="F585" s="61">
        <v>39</v>
      </c>
      <c r="G585" s="61">
        <v>32</v>
      </c>
      <c r="H585" s="61">
        <v>75</v>
      </c>
      <c r="I585" s="61">
        <v>8</v>
      </c>
      <c r="J585" s="61">
        <v>81</v>
      </c>
      <c r="K585" s="61">
        <v>269</v>
      </c>
      <c r="L585" s="61">
        <v>40</v>
      </c>
      <c r="M585" s="61">
        <v>4</v>
      </c>
      <c r="N585" s="61">
        <v>31</v>
      </c>
      <c r="O585" s="61">
        <v>205</v>
      </c>
      <c r="Q585" s="61">
        <v>5</v>
      </c>
      <c r="R585" s="61">
        <v>20</v>
      </c>
      <c r="S585" s="61">
        <v>22</v>
      </c>
      <c r="T585" s="61">
        <v>56</v>
      </c>
    </row>
    <row r="586" spans="1:20" ht="12.75" customHeight="1" x14ac:dyDescent="0.2">
      <c r="A586" s="58">
        <v>2747</v>
      </c>
      <c r="B586" s="61">
        <v>325</v>
      </c>
      <c r="C586" s="61">
        <v>154</v>
      </c>
      <c r="D586" s="61">
        <v>171</v>
      </c>
      <c r="E586" s="61">
        <v>3</v>
      </c>
      <c r="F586" s="61">
        <v>11</v>
      </c>
      <c r="G586" s="61">
        <v>32</v>
      </c>
      <c r="H586" s="61">
        <v>43</v>
      </c>
      <c r="I586" s="61">
        <v>1</v>
      </c>
      <c r="J586" s="61">
        <v>66</v>
      </c>
      <c r="K586" s="61">
        <v>169</v>
      </c>
      <c r="L586" s="61">
        <v>9</v>
      </c>
      <c r="M586" s="61">
        <v>5</v>
      </c>
      <c r="N586" s="61">
        <v>5</v>
      </c>
      <c r="O586" s="61">
        <v>172</v>
      </c>
      <c r="Q586" s="61">
        <v>2</v>
      </c>
      <c r="R586" s="61">
        <v>18</v>
      </c>
      <c r="S586" s="61">
        <v>13</v>
      </c>
      <c r="T586" s="61">
        <v>49</v>
      </c>
    </row>
    <row r="587" spans="1:20" ht="12.75" customHeight="1" x14ac:dyDescent="0.2">
      <c r="A587" s="58">
        <v>2748</v>
      </c>
      <c r="B587" s="61">
        <v>381</v>
      </c>
      <c r="C587" s="61">
        <v>163</v>
      </c>
      <c r="D587" s="61">
        <v>218</v>
      </c>
      <c r="E587" s="61">
        <v>3</v>
      </c>
      <c r="F587" s="61">
        <v>4</v>
      </c>
      <c r="G587" s="61">
        <v>3</v>
      </c>
      <c r="H587" s="61">
        <v>34</v>
      </c>
      <c r="I587" s="61">
        <v>2</v>
      </c>
      <c r="J587" s="61">
        <v>38</v>
      </c>
      <c r="K587" s="61">
        <v>297</v>
      </c>
      <c r="L587" s="61">
        <v>15</v>
      </c>
      <c r="M587" s="61">
        <v>4</v>
      </c>
      <c r="N587" s="61">
        <v>7</v>
      </c>
      <c r="O587" s="61">
        <v>148</v>
      </c>
      <c r="Q587" s="61">
        <v>8</v>
      </c>
      <c r="R587" s="61">
        <v>16</v>
      </c>
      <c r="S587" s="61">
        <v>5</v>
      </c>
      <c r="T587" s="61">
        <v>54</v>
      </c>
    </row>
    <row r="588" spans="1:20" ht="12.75" customHeight="1" x14ac:dyDescent="0.2">
      <c r="A588" s="58">
        <v>2749</v>
      </c>
      <c r="B588" s="61">
        <v>197</v>
      </c>
      <c r="C588" s="61">
        <v>88</v>
      </c>
      <c r="D588" s="61">
        <v>109</v>
      </c>
      <c r="E588" s="61">
        <v>2</v>
      </c>
      <c r="F588" s="61">
        <v>1</v>
      </c>
      <c r="H588" s="61">
        <v>47</v>
      </c>
      <c r="I588" s="61">
        <v>1</v>
      </c>
      <c r="J588" s="61">
        <v>9</v>
      </c>
      <c r="K588" s="61">
        <v>137</v>
      </c>
      <c r="L588" s="61">
        <v>20</v>
      </c>
      <c r="M588" s="61">
        <v>1</v>
      </c>
      <c r="N588" s="61">
        <v>14</v>
      </c>
      <c r="O588" s="61">
        <v>99</v>
      </c>
      <c r="R588" s="61">
        <v>5</v>
      </c>
      <c r="S588" s="61">
        <v>5</v>
      </c>
      <c r="T588" s="61">
        <v>56</v>
      </c>
    </row>
    <row r="589" spans="1:20" ht="12.75" customHeight="1" x14ac:dyDescent="0.2">
      <c r="A589" s="58">
        <v>2750</v>
      </c>
      <c r="B589" s="61">
        <v>121</v>
      </c>
      <c r="C589" s="61">
        <v>65</v>
      </c>
      <c r="D589" s="61">
        <v>56</v>
      </c>
      <c r="E589" s="61">
        <v>1</v>
      </c>
      <c r="F589" s="61">
        <v>6</v>
      </c>
      <c r="H589" s="61">
        <v>14</v>
      </c>
      <c r="I589" s="61">
        <v>2</v>
      </c>
      <c r="J589" s="61">
        <v>10</v>
      </c>
      <c r="K589" s="61">
        <v>88</v>
      </c>
      <c r="L589" s="61">
        <v>6</v>
      </c>
      <c r="M589" s="61">
        <v>1</v>
      </c>
      <c r="N589" s="61">
        <v>3</v>
      </c>
      <c r="O589" s="61">
        <v>53</v>
      </c>
      <c r="R589" s="61">
        <v>3</v>
      </c>
      <c r="S589" s="61">
        <v>5</v>
      </c>
      <c r="T589" s="61">
        <v>21</v>
      </c>
    </row>
    <row r="590" spans="1:20" ht="12.75" customHeight="1" x14ac:dyDescent="0.2">
      <c r="A590" s="58">
        <v>2751</v>
      </c>
      <c r="B590" s="61">
        <v>334</v>
      </c>
      <c r="C590" s="61">
        <v>148</v>
      </c>
      <c r="D590" s="61">
        <v>186</v>
      </c>
      <c r="E590" s="61">
        <v>1</v>
      </c>
      <c r="F590" s="61">
        <v>10</v>
      </c>
      <c r="G590" s="61">
        <v>15</v>
      </c>
      <c r="H590" s="61">
        <v>68</v>
      </c>
      <c r="I590" s="61">
        <v>9</v>
      </c>
      <c r="J590" s="61">
        <v>42</v>
      </c>
      <c r="K590" s="61">
        <v>189</v>
      </c>
      <c r="L590" s="61">
        <v>62</v>
      </c>
      <c r="M590" s="61">
        <v>2</v>
      </c>
      <c r="N590" s="61">
        <v>28</v>
      </c>
      <c r="O590" s="61">
        <v>188</v>
      </c>
      <c r="Q590" s="61">
        <v>4</v>
      </c>
      <c r="R590" s="61">
        <v>32</v>
      </c>
      <c r="S590" s="61">
        <v>14</v>
      </c>
      <c r="T590" s="61">
        <v>88</v>
      </c>
    </row>
    <row r="591" spans="1:20" ht="12.75" customHeight="1" x14ac:dyDescent="0.2">
      <c r="A591" s="58">
        <v>2752</v>
      </c>
      <c r="B591" s="61">
        <v>495</v>
      </c>
      <c r="C591" s="61">
        <v>249</v>
      </c>
      <c r="D591" s="61">
        <v>246</v>
      </c>
      <c r="E591" s="61">
        <v>7</v>
      </c>
      <c r="F591" s="61">
        <v>12</v>
      </c>
      <c r="G591" s="61">
        <v>12</v>
      </c>
      <c r="H591" s="61">
        <v>74</v>
      </c>
      <c r="I591" s="61">
        <v>1</v>
      </c>
      <c r="J591" s="61">
        <v>69</v>
      </c>
      <c r="K591" s="61">
        <v>320</v>
      </c>
      <c r="L591" s="61">
        <v>45</v>
      </c>
      <c r="M591" s="61">
        <v>2</v>
      </c>
      <c r="N591" s="61">
        <v>13</v>
      </c>
      <c r="O591" s="61">
        <v>177</v>
      </c>
      <c r="P591" s="61">
        <v>1</v>
      </c>
      <c r="Q591" s="61">
        <v>2</v>
      </c>
      <c r="R591" s="61">
        <v>13</v>
      </c>
      <c r="S591" s="61">
        <v>21</v>
      </c>
      <c r="T591" s="61">
        <v>81</v>
      </c>
    </row>
    <row r="592" spans="1:20" ht="12.75" customHeight="1" x14ac:dyDescent="0.2">
      <c r="A592" s="58">
        <v>2754</v>
      </c>
      <c r="B592" s="61">
        <v>808</v>
      </c>
      <c r="C592" s="61">
        <v>404</v>
      </c>
      <c r="D592" s="61">
        <v>404</v>
      </c>
      <c r="E592" s="61">
        <v>8</v>
      </c>
      <c r="F592" s="61">
        <v>26</v>
      </c>
      <c r="G592" s="61">
        <v>26</v>
      </c>
      <c r="H592" s="61">
        <v>144</v>
      </c>
      <c r="I592" s="61">
        <v>6</v>
      </c>
      <c r="J592" s="61">
        <v>100</v>
      </c>
      <c r="K592" s="61">
        <v>498</v>
      </c>
      <c r="L592" s="61">
        <v>37</v>
      </c>
      <c r="M592" s="61">
        <v>2</v>
      </c>
      <c r="N592" s="61">
        <v>22</v>
      </c>
      <c r="O592" s="61">
        <v>271</v>
      </c>
      <c r="Q592" s="61">
        <v>121</v>
      </c>
      <c r="R592" s="61">
        <v>78</v>
      </c>
      <c r="S592" s="61">
        <v>22</v>
      </c>
      <c r="T592" s="61">
        <v>242</v>
      </c>
    </row>
    <row r="593" spans="1:20" ht="12.75" customHeight="1" x14ac:dyDescent="0.2">
      <c r="A593" s="58">
        <v>2756</v>
      </c>
      <c r="B593" s="61">
        <v>601</v>
      </c>
      <c r="C593" s="61">
        <v>277</v>
      </c>
      <c r="D593" s="61">
        <v>324</v>
      </c>
      <c r="E593" s="61">
        <v>2</v>
      </c>
      <c r="H593" s="61">
        <v>538</v>
      </c>
      <c r="I593" s="61">
        <v>3</v>
      </c>
      <c r="K593" s="61">
        <v>58</v>
      </c>
      <c r="L593" s="61">
        <v>190</v>
      </c>
      <c r="M593" s="61">
        <v>1</v>
      </c>
      <c r="N593" s="61">
        <v>31</v>
      </c>
      <c r="O593" s="61">
        <v>503</v>
      </c>
      <c r="P593" s="61">
        <v>66</v>
      </c>
      <c r="Q593" s="61">
        <v>3</v>
      </c>
      <c r="R593" s="61">
        <v>18</v>
      </c>
      <c r="S593" s="61">
        <v>4</v>
      </c>
      <c r="T593" s="61">
        <v>112</v>
      </c>
    </row>
    <row r="594" spans="1:20" ht="12.75" customHeight="1" x14ac:dyDescent="0.2">
      <c r="A594" s="58">
        <v>2757</v>
      </c>
      <c r="B594" s="61">
        <v>400</v>
      </c>
      <c r="C594" s="61">
        <v>177</v>
      </c>
      <c r="D594" s="61">
        <v>223</v>
      </c>
      <c r="E594" s="61">
        <v>112</v>
      </c>
      <c r="F594" s="61">
        <v>3</v>
      </c>
      <c r="H594" s="61">
        <v>262</v>
      </c>
      <c r="J594" s="61">
        <v>17</v>
      </c>
      <c r="K594" s="61">
        <v>6</v>
      </c>
      <c r="L594" s="61">
        <v>243</v>
      </c>
      <c r="M594" s="61">
        <v>3</v>
      </c>
      <c r="N594" s="61">
        <v>21</v>
      </c>
      <c r="O594" s="61">
        <v>375</v>
      </c>
      <c r="P594" s="61">
        <v>92</v>
      </c>
      <c r="R594" s="61">
        <v>16</v>
      </c>
      <c r="S594" s="61">
        <v>3</v>
      </c>
      <c r="T594" s="61">
        <v>60</v>
      </c>
    </row>
    <row r="595" spans="1:20" ht="12.75" customHeight="1" x14ac:dyDescent="0.2">
      <c r="A595" s="58">
        <v>2758</v>
      </c>
      <c r="B595" s="61">
        <v>206</v>
      </c>
      <c r="C595" s="61">
        <v>100</v>
      </c>
      <c r="D595" s="61">
        <v>106</v>
      </c>
      <c r="E595" s="61">
        <v>1</v>
      </c>
      <c r="H595" s="61">
        <v>62</v>
      </c>
      <c r="J595" s="61">
        <v>5</v>
      </c>
      <c r="K595" s="61">
        <v>138</v>
      </c>
      <c r="L595" s="61">
        <v>19</v>
      </c>
      <c r="M595" s="61">
        <v>1</v>
      </c>
      <c r="N595" s="61">
        <v>1</v>
      </c>
      <c r="O595" s="61">
        <v>119</v>
      </c>
      <c r="P595" s="61">
        <v>2</v>
      </c>
      <c r="Q595" s="61">
        <v>1</v>
      </c>
      <c r="R595" s="61">
        <v>3</v>
      </c>
      <c r="S595" s="61">
        <v>2</v>
      </c>
      <c r="T595" s="61">
        <v>50</v>
      </c>
    </row>
    <row r="596" spans="1:20" ht="12.75" customHeight="1" x14ac:dyDescent="0.2">
      <c r="A596" s="58">
        <v>2759</v>
      </c>
      <c r="B596" s="61">
        <v>343</v>
      </c>
      <c r="C596" s="61">
        <v>159</v>
      </c>
      <c r="D596" s="61">
        <v>184</v>
      </c>
      <c r="F596" s="61">
        <v>1</v>
      </c>
      <c r="G596" s="61">
        <v>1</v>
      </c>
      <c r="H596" s="61">
        <v>166</v>
      </c>
      <c r="J596" s="61">
        <v>10</v>
      </c>
      <c r="K596" s="61">
        <v>165</v>
      </c>
      <c r="L596" s="61">
        <v>116</v>
      </c>
      <c r="M596" s="61">
        <v>1</v>
      </c>
      <c r="N596" s="61">
        <v>2</v>
      </c>
      <c r="O596" s="61">
        <v>179</v>
      </c>
      <c r="P596" s="61">
        <v>56</v>
      </c>
      <c r="Q596" s="61">
        <v>3</v>
      </c>
      <c r="R596" s="61">
        <v>15</v>
      </c>
      <c r="S596" s="61">
        <v>4</v>
      </c>
      <c r="T596" s="61">
        <v>42</v>
      </c>
    </row>
    <row r="597" spans="1:20" ht="12.75" customHeight="1" x14ac:dyDescent="0.2">
      <c r="A597" s="58">
        <v>2760</v>
      </c>
      <c r="B597" s="61">
        <v>293</v>
      </c>
      <c r="C597" s="61">
        <v>143</v>
      </c>
      <c r="D597" s="61">
        <v>150</v>
      </c>
      <c r="E597" s="61">
        <v>1</v>
      </c>
      <c r="H597" s="61">
        <v>102</v>
      </c>
      <c r="J597" s="61">
        <v>11</v>
      </c>
      <c r="K597" s="61">
        <v>176</v>
      </c>
      <c r="L597" s="61">
        <v>67</v>
      </c>
      <c r="M597" s="61">
        <v>3</v>
      </c>
      <c r="N597" s="61">
        <v>3</v>
      </c>
      <c r="O597" s="61">
        <v>133</v>
      </c>
      <c r="P597" s="61">
        <v>13</v>
      </c>
      <c r="Q597" s="61">
        <v>1</v>
      </c>
      <c r="R597" s="61">
        <v>6</v>
      </c>
      <c r="S597" s="61">
        <v>2</v>
      </c>
      <c r="T597" s="61">
        <v>47</v>
      </c>
    </row>
    <row r="598" spans="1:20" ht="12.75" customHeight="1" x14ac:dyDescent="0.2">
      <c r="A598" s="58">
        <v>2762</v>
      </c>
      <c r="B598" s="61">
        <v>699</v>
      </c>
      <c r="C598" s="61">
        <v>325</v>
      </c>
      <c r="D598" s="61">
        <v>374</v>
      </c>
      <c r="E598" s="61">
        <v>4</v>
      </c>
      <c r="F598" s="61">
        <v>4</v>
      </c>
      <c r="G598" s="61">
        <v>1</v>
      </c>
      <c r="H598" s="61">
        <v>44</v>
      </c>
      <c r="I598" s="61">
        <v>2</v>
      </c>
      <c r="J598" s="61">
        <v>54</v>
      </c>
      <c r="K598" s="61">
        <v>590</v>
      </c>
      <c r="L598" s="61">
        <v>12</v>
      </c>
      <c r="M598" s="61">
        <v>6</v>
      </c>
      <c r="N598" s="61">
        <v>12</v>
      </c>
      <c r="O598" s="61">
        <v>398</v>
      </c>
      <c r="Q598" s="61">
        <v>3</v>
      </c>
      <c r="R598" s="61">
        <v>33</v>
      </c>
      <c r="S598" s="61">
        <v>26</v>
      </c>
      <c r="T598" s="61">
        <v>145</v>
      </c>
    </row>
    <row r="599" spans="1:20" ht="12.75" customHeight="1" x14ac:dyDescent="0.2">
      <c r="A599" s="58">
        <v>2763</v>
      </c>
      <c r="B599" s="61">
        <v>346</v>
      </c>
      <c r="C599" s="61">
        <v>170</v>
      </c>
      <c r="D599" s="61">
        <v>176</v>
      </c>
      <c r="E599" s="61">
        <v>5</v>
      </c>
      <c r="F599" s="61">
        <v>2</v>
      </c>
      <c r="H599" s="61">
        <v>140</v>
      </c>
      <c r="I599" s="61">
        <v>1</v>
      </c>
      <c r="J599" s="61">
        <v>22</v>
      </c>
      <c r="K599" s="61">
        <v>176</v>
      </c>
      <c r="L599" s="61">
        <v>71</v>
      </c>
      <c r="M599" s="61">
        <v>8</v>
      </c>
      <c r="N599" s="61">
        <v>19</v>
      </c>
      <c r="O599" s="61">
        <v>282</v>
      </c>
      <c r="P599" s="61">
        <v>19</v>
      </c>
      <c r="Q599" s="61">
        <v>2</v>
      </c>
      <c r="R599" s="61">
        <v>14</v>
      </c>
      <c r="S599" s="61">
        <v>15</v>
      </c>
      <c r="T599" s="61">
        <v>68</v>
      </c>
    </row>
    <row r="600" spans="1:20" ht="12.75" customHeight="1" x14ac:dyDescent="0.2">
      <c r="A600" s="58">
        <v>2765</v>
      </c>
      <c r="B600" s="61">
        <v>455</v>
      </c>
      <c r="C600" s="61">
        <v>201</v>
      </c>
      <c r="D600" s="61">
        <v>254</v>
      </c>
      <c r="E600" s="61">
        <v>12</v>
      </c>
      <c r="F600" s="61">
        <v>44</v>
      </c>
      <c r="G600" s="61">
        <v>92</v>
      </c>
      <c r="H600" s="61">
        <v>199</v>
      </c>
      <c r="I600" s="61">
        <v>16</v>
      </c>
      <c r="J600" s="61">
        <v>22</v>
      </c>
      <c r="K600" s="61">
        <v>70</v>
      </c>
      <c r="L600" s="61">
        <v>189</v>
      </c>
      <c r="M600" s="61">
        <v>5</v>
      </c>
      <c r="N600" s="61">
        <v>31</v>
      </c>
      <c r="O600" s="61">
        <v>377</v>
      </c>
      <c r="P600" s="61">
        <v>2</v>
      </c>
      <c r="R600" s="61">
        <v>33</v>
      </c>
      <c r="S600" s="61">
        <v>3</v>
      </c>
      <c r="T600" s="61">
        <v>91</v>
      </c>
    </row>
    <row r="601" spans="1:20" ht="12.75" customHeight="1" x14ac:dyDescent="0.2">
      <c r="A601" s="58">
        <v>2766</v>
      </c>
      <c r="B601" s="61">
        <v>383</v>
      </c>
      <c r="C601" s="61">
        <v>194</v>
      </c>
      <c r="D601" s="61">
        <v>189</v>
      </c>
      <c r="F601" s="61">
        <v>4</v>
      </c>
      <c r="G601" s="61">
        <v>1</v>
      </c>
      <c r="H601" s="61">
        <v>93</v>
      </c>
      <c r="J601" s="61">
        <v>2</v>
      </c>
      <c r="K601" s="61">
        <v>283</v>
      </c>
      <c r="L601" s="61">
        <v>29</v>
      </c>
      <c r="M601" s="61">
        <v>2</v>
      </c>
      <c r="N601" s="61">
        <v>20</v>
      </c>
      <c r="O601" s="61">
        <v>170</v>
      </c>
      <c r="P601" s="61">
        <v>10</v>
      </c>
      <c r="Q601" s="61">
        <v>3</v>
      </c>
      <c r="R601" s="61">
        <v>14</v>
      </c>
      <c r="S601" s="61">
        <v>8</v>
      </c>
      <c r="T601" s="61">
        <v>57</v>
      </c>
    </row>
    <row r="602" spans="1:20" ht="12.75" customHeight="1" x14ac:dyDescent="0.2">
      <c r="A602" s="58">
        <v>2768</v>
      </c>
      <c r="B602" s="61">
        <v>380</v>
      </c>
      <c r="C602" s="61">
        <v>208</v>
      </c>
      <c r="D602" s="61">
        <v>172</v>
      </c>
      <c r="E602" s="61">
        <v>2</v>
      </c>
      <c r="F602" s="61">
        <v>2</v>
      </c>
      <c r="G602" s="61">
        <v>4</v>
      </c>
      <c r="H602" s="61">
        <v>173</v>
      </c>
      <c r="J602" s="61">
        <v>15</v>
      </c>
      <c r="K602" s="61">
        <v>184</v>
      </c>
      <c r="L602" s="61">
        <v>61</v>
      </c>
      <c r="M602" s="61">
        <v>3</v>
      </c>
      <c r="N602" s="61">
        <v>12</v>
      </c>
      <c r="O602" s="61">
        <v>326</v>
      </c>
      <c r="P602" s="61">
        <v>11</v>
      </c>
      <c r="R602" s="61">
        <v>14</v>
      </c>
      <c r="S602" s="61">
        <v>6</v>
      </c>
      <c r="T602" s="61">
        <v>77</v>
      </c>
    </row>
    <row r="603" spans="1:20" ht="12.75" customHeight="1" x14ac:dyDescent="0.2">
      <c r="A603" s="58">
        <v>2769</v>
      </c>
      <c r="B603" s="61">
        <v>131</v>
      </c>
      <c r="C603" s="61">
        <v>62</v>
      </c>
      <c r="D603" s="61">
        <v>69</v>
      </c>
      <c r="E603" s="61">
        <v>1</v>
      </c>
      <c r="G603" s="61">
        <v>3</v>
      </c>
      <c r="H603" s="61">
        <v>17</v>
      </c>
      <c r="J603" s="61">
        <v>1</v>
      </c>
      <c r="K603" s="61">
        <v>109</v>
      </c>
      <c r="L603" s="61">
        <v>2</v>
      </c>
      <c r="M603" s="61">
        <v>2</v>
      </c>
      <c r="O603" s="61">
        <v>82</v>
      </c>
      <c r="P603" s="61">
        <v>5</v>
      </c>
      <c r="Q603" s="61">
        <v>2</v>
      </c>
      <c r="R603" s="61">
        <v>4</v>
      </c>
      <c r="S603" s="61">
        <v>12</v>
      </c>
      <c r="T603" s="61">
        <v>24</v>
      </c>
    </row>
    <row r="604" spans="1:20" ht="12.75" customHeight="1" x14ac:dyDescent="0.2">
      <c r="A604" s="58">
        <v>2770</v>
      </c>
      <c r="B604" s="61">
        <v>98</v>
      </c>
      <c r="C604" s="61">
        <v>50</v>
      </c>
      <c r="D604" s="61">
        <v>48</v>
      </c>
      <c r="E604" s="61">
        <v>24</v>
      </c>
      <c r="F604" s="61">
        <v>1</v>
      </c>
      <c r="H604" s="61">
        <v>12</v>
      </c>
      <c r="J604" s="61">
        <v>20</v>
      </c>
      <c r="K604" s="61">
        <v>41</v>
      </c>
      <c r="M604" s="61">
        <v>2</v>
      </c>
      <c r="N604" s="61">
        <v>9</v>
      </c>
      <c r="O604" s="61">
        <v>68</v>
      </c>
      <c r="P604" s="61">
        <v>2</v>
      </c>
      <c r="Q604" s="61">
        <v>1</v>
      </c>
      <c r="R604" s="61">
        <v>5</v>
      </c>
      <c r="S604" s="61">
        <v>2</v>
      </c>
      <c r="T604" s="61">
        <v>24</v>
      </c>
    </row>
    <row r="605" spans="1:20" ht="12.75" customHeight="1" x14ac:dyDescent="0.2">
      <c r="A605" s="58">
        <v>2771</v>
      </c>
      <c r="B605" s="61">
        <v>412</v>
      </c>
      <c r="C605" s="61">
        <v>204</v>
      </c>
      <c r="D605" s="61">
        <v>208</v>
      </c>
      <c r="E605" s="61">
        <v>12</v>
      </c>
      <c r="F605" s="61">
        <v>49</v>
      </c>
      <c r="G605" s="61">
        <v>85</v>
      </c>
      <c r="H605" s="61">
        <v>87</v>
      </c>
      <c r="I605" s="61">
        <v>29</v>
      </c>
      <c r="J605" s="61">
        <v>81</v>
      </c>
      <c r="K605" s="61">
        <v>69</v>
      </c>
      <c r="L605" s="61">
        <v>97</v>
      </c>
      <c r="M605" s="61">
        <v>3</v>
      </c>
      <c r="N605" s="61">
        <v>18</v>
      </c>
      <c r="O605" s="61">
        <v>358</v>
      </c>
      <c r="Q605" s="61">
        <v>4</v>
      </c>
      <c r="R605" s="61">
        <v>26</v>
      </c>
      <c r="S605" s="61">
        <v>8</v>
      </c>
      <c r="T605" s="61">
        <v>87</v>
      </c>
    </row>
    <row r="606" spans="1:20" ht="12.75" customHeight="1" x14ac:dyDescent="0.2">
      <c r="A606" s="58">
        <v>2772</v>
      </c>
      <c r="B606" s="61">
        <v>434</v>
      </c>
      <c r="C606" s="61">
        <v>209</v>
      </c>
      <c r="D606" s="61">
        <v>225</v>
      </c>
      <c r="E606" s="61">
        <v>6</v>
      </c>
      <c r="F606" s="61">
        <v>56</v>
      </c>
      <c r="G606" s="61">
        <v>33</v>
      </c>
      <c r="H606" s="61">
        <v>106</v>
      </c>
      <c r="I606" s="61">
        <v>6</v>
      </c>
      <c r="J606" s="61">
        <v>78</v>
      </c>
      <c r="K606" s="61">
        <v>149</v>
      </c>
      <c r="L606" s="61">
        <v>70</v>
      </c>
      <c r="M606" s="61">
        <v>9</v>
      </c>
      <c r="N606" s="61">
        <v>24</v>
      </c>
      <c r="O606" s="61">
        <v>309</v>
      </c>
      <c r="Q606" s="61">
        <v>3</v>
      </c>
      <c r="R606" s="61">
        <v>30</v>
      </c>
      <c r="S606" s="61">
        <v>15</v>
      </c>
      <c r="T606" s="61">
        <v>84</v>
      </c>
    </row>
    <row r="607" spans="1:20" ht="12.75" customHeight="1" x14ac:dyDescent="0.2">
      <c r="A607" s="58">
        <v>2773</v>
      </c>
      <c r="B607" s="61">
        <v>879</v>
      </c>
      <c r="C607" s="61">
        <v>418</v>
      </c>
      <c r="D607" s="61">
        <v>461</v>
      </c>
      <c r="E607" s="61">
        <v>4</v>
      </c>
      <c r="F607" s="61">
        <v>77</v>
      </c>
      <c r="G607" s="61">
        <v>41</v>
      </c>
      <c r="H607" s="61">
        <v>165</v>
      </c>
      <c r="I607" s="61">
        <v>53</v>
      </c>
      <c r="J607" s="61">
        <v>93</v>
      </c>
      <c r="K607" s="61">
        <v>446</v>
      </c>
      <c r="L607" s="61">
        <v>88</v>
      </c>
      <c r="M607" s="61">
        <v>2</v>
      </c>
      <c r="N607" s="61">
        <v>18</v>
      </c>
      <c r="O607" s="61">
        <v>393</v>
      </c>
      <c r="Q607" s="61">
        <v>1</v>
      </c>
      <c r="R607" s="61">
        <v>31</v>
      </c>
      <c r="S607" s="61">
        <v>29</v>
      </c>
      <c r="T607" s="61">
        <v>93</v>
      </c>
    </row>
    <row r="608" spans="1:20" ht="12.75" customHeight="1" x14ac:dyDescent="0.2">
      <c r="A608" s="58">
        <v>2774</v>
      </c>
      <c r="B608" s="61">
        <v>447</v>
      </c>
      <c r="C608" s="61">
        <v>230</v>
      </c>
      <c r="D608" s="61">
        <v>217</v>
      </c>
      <c r="E608" s="61">
        <v>3</v>
      </c>
      <c r="H608" s="61">
        <v>117</v>
      </c>
      <c r="I608" s="61">
        <v>1</v>
      </c>
      <c r="J608" s="61">
        <v>17</v>
      </c>
      <c r="K608" s="61">
        <v>309</v>
      </c>
      <c r="L608" s="61">
        <v>46</v>
      </c>
      <c r="M608" s="61">
        <v>3</v>
      </c>
      <c r="N608" s="61">
        <v>31</v>
      </c>
      <c r="O608" s="61">
        <v>304</v>
      </c>
      <c r="P608" s="61">
        <v>18</v>
      </c>
      <c r="Q608" s="61">
        <v>2</v>
      </c>
      <c r="R608" s="61">
        <v>9</v>
      </c>
      <c r="S608" s="61">
        <v>9</v>
      </c>
      <c r="T608" s="61">
        <v>79</v>
      </c>
    </row>
    <row r="609" spans="1:20" ht="12.75" customHeight="1" x14ac:dyDescent="0.2">
      <c r="A609" s="58">
        <v>2776</v>
      </c>
      <c r="B609" s="61">
        <v>549</v>
      </c>
      <c r="C609" s="61">
        <v>266</v>
      </c>
      <c r="D609" s="61">
        <v>283</v>
      </c>
      <c r="E609" s="61">
        <v>9</v>
      </c>
      <c r="F609" s="61">
        <v>11</v>
      </c>
      <c r="G609" s="61">
        <v>24</v>
      </c>
      <c r="H609" s="61">
        <v>7</v>
      </c>
      <c r="I609" s="61">
        <v>18</v>
      </c>
      <c r="J609" s="61">
        <v>36</v>
      </c>
      <c r="K609" s="61">
        <v>444</v>
      </c>
      <c r="L609" s="61">
        <v>53</v>
      </c>
      <c r="M609" s="61">
        <v>4</v>
      </c>
      <c r="N609" s="61">
        <v>15</v>
      </c>
      <c r="O609" s="61">
        <v>427</v>
      </c>
      <c r="Q609" s="61">
        <v>3</v>
      </c>
      <c r="R609" s="61">
        <v>36</v>
      </c>
      <c r="S609" s="61">
        <v>2</v>
      </c>
      <c r="T609" s="61">
        <v>70</v>
      </c>
    </row>
    <row r="610" spans="1:20" ht="12.75" customHeight="1" x14ac:dyDescent="0.2">
      <c r="A610" s="58">
        <v>2778</v>
      </c>
      <c r="B610" s="61">
        <v>401</v>
      </c>
      <c r="C610" s="61">
        <v>180</v>
      </c>
      <c r="D610" s="61">
        <v>221</v>
      </c>
      <c r="E610" s="61">
        <v>2</v>
      </c>
      <c r="F610" s="61">
        <v>13</v>
      </c>
      <c r="G610" s="61">
        <v>6</v>
      </c>
      <c r="H610" s="61">
        <v>68</v>
      </c>
      <c r="J610" s="61">
        <v>44</v>
      </c>
      <c r="K610" s="61">
        <v>268</v>
      </c>
      <c r="L610" s="61">
        <v>26</v>
      </c>
      <c r="M610" s="61">
        <v>2</v>
      </c>
      <c r="N610" s="61">
        <v>23</v>
      </c>
      <c r="O610" s="61">
        <v>159</v>
      </c>
      <c r="Q610" s="61">
        <v>11</v>
      </c>
      <c r="R610" s="61">
        <v>18</v>
      </c>
      <c r="S610" s="61">
        <v>6</v>
      </c>
      <c r="T610" s="61">
        <v>63</v>
      </c>
    </row>
    <row r="611" spans="1:20" ht="12.75" customHeight="1" x14ac:dyDescent="0.2">
      <c r="A611" s="58">
        <v>2780</v>
      </c>
      <c r="B611" s="61">
        <v>615</v>
      </c>
      <c r="C611" s="61">
        <v>293</v>
      </c>
      <c r="D611" s="61">
        <v>322</v>
      </c>
      <c r="E611" s="61">
        <v>3</v>
      </c>
      <c r="F611" s="61">
        <v>12</v>
      </c>
      <c r="G611" s="61">
        <v>4</v>
      </c>
      <c r="H611" s="61">
        <v>256</v>
      </c>
      <c r="J611" s="61">
        <v>16</v>
      </c>
      <c r="K611" s="61">
        <v>324</v>
      </c>
      <c r="L611" s="61">
        <v>73</v>
      </c>
      <c r="M611" s="61">
        <v>6</v>
      </c>
      <c r="N611" s="61">
        <v>20</v>
      </c>
      <c r="O611" s="61">
        <v>364</v>
      </c>
      <c r="P611" s="61">
        <v>9</v>
      </c>
      <c r="Q611" s="61">
        <v>6</v>
      </c>
      <c r="R611" s="61">
        <v>12</v>
      </c>
      <c r="S611" s="61">
        <v>26</v>
      </c>
      <c r="T611" s="61">
        <v>85</v>
      </c>
    </row>
    <row r="612" spans="1:20" ht="12.75" customHeight="1" x14ac:dyDescent="0.2">
      <c r="A612" s="58">
        <v>2783</v>
      </c>
      <c r="B612" s="61">
        <v>397</v>
      </c>
      <c r="C612" s="61">
        <v>199</v>
      </c>
      <c r="D612" s="61">
        <v>198</v>
      </c>
      <c r="E612" s="61">
        <v>12</v>
      </c>
      <c r="F612" s="61">
        <v>2</v>
      </c>
      <c r="H612" s="61">
        <v>237</v>
      </c>
      <c r="J612" s="61">
        <v>12</v>
      </c>
      <c r="K612" s="61">
        <v>134</v>
      </c>
      <c r="L612" s="61">
        <v>95</v>
      </c>
      <c r="N612" s="61">
        <v>15</v>
      </c>
      <c r="O612" s="61">
        <v>249</v>
      </c>
      <c r="P612" s="61">
        <v>22</v>
      </c>
      <c r="Q612" s="61">
        <v>2</v>
      </c>
      <c r="R612" s="61">
        <v>12</v>
      </c>
      <c r="S612" s="61">
        <v>6</v>
      </c>
      <c r="T612" s="61">
        <v>74</v>
      </c>
    </row>
    <row r="613" spans="1:20" ht="12.75" customHeight="1" x14ac:dyDescent="0.2">
      <c r="A613" s="58">
        <v>2785</v>
      </c>
      <c r="B613" s="61">
        <v>756</v>
      </c>
      <c r="C613" s="61">
        <v>372</v>
      </c>
      <c r="D613" s="61">
        <v>384</v>
      </c>
      <c r="E613" s="61">
        <v>5</v>
      </c>
      <c r="F613" s="61">
        <v>17</v>
      </c>
      <c r="G613" s="61">
        <v>18</v>
      </c>
      <c r="H613" s="61">
        <v>176</v>
      </c>
      <c r="I613" s="61">
        <v>7</v>
      </c>
      <c r="J613" s="61">
        <v>37</v>
      </c>
      <c r="K613" s="61">
        <v>496</v>
      </c>
      <c r="L613" s="61">
        <v>59</v>
      </c>
      <c r="M613" s="61">
        <v>3</v>
      </c>
      <c r="N613" s="61">
        <v>15</v>
      </c>
      <c r="O613" s="61">
        <v>505</v>
      </c>
      <c r="P613" s="61">
        <v>13</v>
      </c>
      <c r="Q613" s="61">
        <v>2</v>
      </c>
      <c r="R613" s="61">
        <v>45</v>
      </c>
      <c r="S613" s="61">
        <v>6</v>
      </c>
      <c r="T613" s="61">
        <v>115</v>
      </c>
    </row>
    <row r="614" spans="1:20" ht="12.75" customHeight="1" x14ac:dyDescent="0.2">
      <c r="A614" s="58">
        <v>2786</v>
      </c>
      <c r="B614" s="61">
        <v>508</v>
      </c>
      <c r="C614" s="61">
        <v>246</v>
      </c>
      <c r="D614" s="61">
        <v>262</v>
      </c>
      <c r="F614" s="61">
        <v>5</v>
      </c>
      <c r="G614" s="61">
        <v>2</v>
      </c>
      <c r="H614" s="61">
        <v>107</v>
      </c>
      <c r="J614" s="61">
        <v>32</v>
      </c>
      <c r="K614" s="61">
        <v>362</v>
      </c>
      <c r="L614" s="61">
        <v>37</v>
      </c>
      <c r="M614" s="61">
        <v>1</v>
      </c>
      <c r="N614" s="61">
        <v>7</v>
      </c>
      <c r="O614" s="61">
        <v>328</v>
      </c>
      <c r="P614" s="61">
        <v>5</v>
      </c>
      <c r="Q614" s="61">
        <v>2</v>
      </c>
      <c r="R614" s="61">
        <v>13</v>
      </c>
      <c r="S614" s="61">
        <v>11</v>
      </c>
      <c r="T614" s="61">
        <v>86</v>
      </c>
    </row>
    <row r="615" spans="1:20" ht="12.75" customHeight="1" x14ac:dyDescent="0.2">
      <c r="A615" s="58">
        <v>2787</v>
      </c>
      <c r="B615" s="61">
        <v>686</v>
      </c>
      <c r="C615" s="61">
        <v>314</v>
      </c>
      <c r="D615" s="61">
        <v>372</v>
      </c>
      <c r="F615" s="61">
        <v>3</v>
      </c>
      <c r="G615" s="61">
        <v>2</v>
      </c>
      <c r="H615" s="61">
        <v>282</v>
      </c>
      <c r="I615" s="61">
        <v>1</v>
      </c>
      <c r="J615" s="61">
        <v>18</v>
      </c>
      <c r="K615" s="61">
        <v>380</v>
      </c>
      <c r="L615" s="61">
        <v>155</v>
      </c>
      <c r="M615" s="61">
        <v>10</v>
      </c>
      <c r="N615" s="61">
        <v>14</v>
      </c>
      <c r="O615" s="61">
        <v>323</v>
      </c>
      <c r="P615" s="61">
        <v>33</v>
      </c>
      <c r="Q615" s="61">
        <v>1</v>
      </c>
      <c r="R615" s="61">
        <v>19</v>
      </c>
      <c r="S615" s="61">
        <v>19</v>
      </c>
      <c r="T615" s="61">
        <v>130</v>
      </c>
    </row>
    <row r="616" spans="1:20" ht="12.75" customHeight="1" x14ac:dyDescent="0.2">
      <c r="A616" s="58">
        <v>2788</v>
      </c>
      <c r="B616" s="61">
        <v>247</v>
      </c>
      <c r="C616" s="61">
        <v>101</v>
      </c>
      <c r="D616" s="61">
        <v>146</v>
      </c>
      <c r="E616" s="61">
        <v>2</v>
      </c>
      <c r="H616" s="61">
        <v>235</v>
      </c>
      <c r="J616" s="61">
        <v>1</v>
      </c>
      <c r="K616" s="61">
        <v>9</v>
      </c>
      <c r="L616" s="61">
        <v>92</v>
      </c>
      <c r="N616" s="61">
        <v>23</v>
      </c>
      <c r="O616" s="61">
        <v>234</v>
      </c>
      <c r="P616" s="61">
        <v>32</v>
      </c>
      <c r="R616" s="61">
        <v>13</v>
      </c>
      <c r="S616" s="61">
        <v>5</v>
      </c>
      <c r="T616" s="61">
        <v>31</v>
      </c>
    </row>
    <row r="617" spans="1:20" ht="12.75" customHeight="1" x14ac:dyDescent="0.2">
      <c r="A617" s="58">
        <v>2789</v>
      </c>
      <c r="B617" s="61">
        <v>165</v>
      </c>
      <c r="C617" s="61">
        <v>64</v>
      </c>
      <c r="D617" s="61">
        <v>101</v>
      </c>
      <c r="E617" s="61">
        <v>5</v>
      </c>
      <c r="F617" s="61">
        <v>1</v>
      </c>
      <c r="H617" s="61">
        <v>5</v>
      </c>
      <c r="J617" s="61">
        <v>16</v>
      </c>
      <c r="K617" s="61">
        <v>137</v>
      </c>
      <c r="M617" s="61">
        <v>2</v>
      </c>
      <c r="N617" s="61">
        <v>1</v>
      </c>
      <c r="O617" s="61">
        <v>112</v>
      </c>
      <c r="R617" s="61">
        <v>7</v>
      </c>
      <c r="T617" s="61">
        <v>29</v>
      </c>
    </row>
    <row r="618" spans="1:20" ht="12.75" customHeight="1" x14ac:dyDescent="0.2">
      <c r="A618" s="58">
        <v>2790</v>
      </c>
      <c r="B618" s="61">
        <v>460</v>
      </c>
      <c r="C618" s="61">
        <v>238</v>
      </c>
      <c r="D618" s="61">
        <v>222</v>
      </c>
      <c r="E618" s="61">
        <v>2</v>
      </c>
      <c r="F618" s="61">
        <v>1</v>
      </c>
      <c r="G618" s="61">
        <v>2</v>
      </c>
      <c r="H618" s="61">
        <v>432</v>
      </c>
      <c r="J618" s="61">
        <v>6</v>
      </c>
      <c r="K618" s="61">
        <v>17</v>
      </c>
      <c r="L618" s="61">
        <v>287</v>
      </c>
      <c r="N618" s="61">
        <v>7</v>
      </c>
      <c r="O618" s="61">
        <v>433</v>
      </c>
      <c r="P618" s="61">
        <v>58</v>
      </c>
      <c r="R618" s="61">
        <v>43</v>
      </c>
      <c r="S618" s="61">
        <v>7</v>
      </c>
      <c r="T618" s="61">
        <v>86</v>
      </c>
    </row>
    <row r="619" spans="1:20" ht="12.75" customHeight="1" x14ac:dyDescent="0.2">
      <c r="A619" s="58">
        <v>2792</v>
      </c>
      <c r="B619" s="61">
        <v>477</v>
      </c>
      <c r="C619" s="61">
        <v>229</v>
      </c>
      <c r="D619" s="61">
        <v>247</v>
      </c>
      <c r="G619" s="61">
        <v>3</v>
      </c>
      <c r="H619" s="61">
        <v>378</v>
      </c>
      <c r="J619" s="61">
        <v>3</v>
      </c>
      <c r="K619" s="61">
        <v>93</v>
      </c>
      <c r="L619" s="61">
        <v>186</v>
      </c>
      <c r="M619" s="61">
        <v>4</v>
      </c>
      <c r="N619" s="61">
        <v>68</v>
      </c>
      <c r="O619" s="61">
        <v>432</v>
      </c>
      <c r="P619" s="61">
        <v>121</v>
      </c>
      <c r="Q619" s="61">
        <v>1</v>
      </c>
      <c r="R619" s="61">
        <v>30</v>
      </c>
      <c r="S619" s="61">
        <v>4</v>
      </c>
      <c r="T619" s="61">
        <v>82</v>
      </c>
    </row>
    <row r="620" spans="1:20" ht="12.75" customHeight="1" x14ac:dyDescent="0.2">
      <c r="A620" s="58">
        <v>2793</v>
      </c>
      <c r="B620" s="61">
        <v>468</v>
      </c>
      <c r="C620" s="61">
        <v>234</v>
      </c>
      <c r="D620" s="61">
        <v>234</v>
      </c>
      <c r="F620" s="61">
        <v>3</v>
      </c>
      <c r="H620" s="61">
        <v>179</v>
      </c>
      <c r="I620" s="61">
        <v>1</v>
      </c>
      <c r="J620" s="61">
        <v>7</v>
      </c>
      <c r="K620" s="61">
        <v>278</v>
      </c>
      <c r="L620" s="61">
        <v>75</v>
      </c>
      <c r="M620" s="61">
        <v>2</v>
      </c>
      <c r="N620" s="61">
        <v>14</v>
      </c>
      <c r="O620" s="61">
        <v>318</v>
      </c>
      <c r="P620" s="61">
        <v>36</v>
      </c>
      <c r="Q620" s="61">
        <v>1</v>
      </c>
      <c r="R620" s="61">
        <v>20</v>
      </c>
      <c r="S620" s="61">
        <v>3</v>
      </c>
      <c r="T620" s="61">
        <v>81</v>
      </c>
    </row>
    <row r="621" spans="1:20" ht="12.75" customHeight="1" x14ac:dyDescent="0.2">
      <c r="A621" s="58">
        <v>2795</v>
      </c>
      <c r="B621" s="61">
        <v>1734</v>
      </c>
      <c r="C621" s="61">
        <v>841</v>
      </c>
      <c r="D621" s="61">
        <v>893</v>
      </c>
      <c r="E621" s="61">
        <v>36</v>
      </c>
      <c r="F621" s="61">
        <v>150</v>
      </c>
      <c r="G621" s="61">
        <v>154</v>
      </c>
      <c r="H621" s="61">
        <v>587</v>
      </c>
      <c r="I621" s="61">
        <v>110</v>
      </c>
      <c r="J621" s="61">
        <v>117</v>
      </c>
      <c r="K621" s="61">
        <v>580</v>
      </c>
      <c r="L621" s="61">
        <v>289</v>
      </c>
      <c r="M621" s="61">
        <v>12</v>
      </c>
      <c r="N621" s="61">
        <v>44</v>
      </c>
      <c r="O621" s="61">
        <v>1083</v>
      </c>
      <c r="P621" s="61">
        <v>6</v>
      </c>
      <c r="Q621" s="61">
        <v>19</v>
      </c>
      <c r="R621" s="61">
        <v>126</v>
      </c>
      <c r="S621" s="61">
        <v>53</v>
      </c>
      <c r="T621" s="61">
        <v>261</v>
      </c>
    </row>
    <row r="622" spans="1:20" ht="12.75" customHeight="1" x14ac:dyDescent="0.2">
      <c r="A622" s="58">
        <v>2796</v>
      </c>
      <c r="B622" s="61">
        <v>389</v>
      </c>
      <c r="C622" s="61">
        <v>179</v>
      </c>
      <c r="D622" s="61">
        <v>210</v>
      </c>
      <c r="F622" s="61">
        <v>60</v>
      </c>
      <c r="G622" s="61">
        <v>11</v>
      </c>
      <c r="H622" s="61">
        <v>72</v>
      </c>
      <c r="J622" s="61">
        <v>36</v>
      </c>
      <c r="K622" s="61">
        <v>210</v>
      </c>
      <c r="L622" s="61">
        <v>59</v>
      </c>
      <c r="N622" s="61">
        <v>3</v>
      </c>
      <c r="O622" s="61">
        <v>82</v>
      </c>
      <c r="Q622" s="61">
        <v>2</v>
      </c>
      <c r="R622" s="61">
        <v>10</v>
      </c>
      <c r="S622" s="61">
        <v>6</v>
      </c>
      <c r="T622" s="61">
        <v>71</v>
      </c>
    </row>
    <row r="623" spans="1:20" ht="12.75" customHeight="1" x14ac:dyDescent="0.2">
      <c r="A623" s="58">
        <v>2797</v>
      </c>
      <c r="B623" s="61">
        <v>1961</v>
      </c>
      <c r="C623" s="61">
        <v>966</v>
      </c>
      <c r="D623" s="61">
        <v>995</v>
      </c>
      <c r="E623" s="61">
        <v>2</v>
      </c>
      <c r="F623" s="61">
        <v>413</v>
      </c>
      <c r="G623" s="61">
        <v>395</v>
      </c>
      <c r="H623" s="61">
        <v>616</v>
      </c>
      <c r="I623" s="61">
        <v>83</v>
      </c>
      <c r="J623" s="61">
        <v>131</v>
      </c>
      <c r="K623" s="61">
        <v>321</v>
      </c>
      <c r="L623" s="61">
        <v>494</v>
      </c>
      <c r="M623" s="61">
        <v>8</v>
      </c>
      <c r="N623" s="61">
        <v>29</v>
      </c>
      <c r="O623" s="61">
        <v>1441</v>
      </c>
      <c r="P623" s="61">
        <v>9</v>
      </c>
      <c r="Q623" s="61">
        <v>1</v>
      </c>
      <c r="R623" s="61">
        <v>111</v>
      </c>
      <c r="S623" s="61">
        <v>57</v>
      </c>
      <c r="T623" s="61">
        <v>197</v>
      </c>
    </row>
    <row r="624" spans="1:20" ht="12.75" customHeight="1" x14ac:dyDescent="0.2">
      <c r="A624" s="58">
        <v>2798</v>
      </c>
      <c r="B624" s="61">
        <v>393</v>
      </c>
      <c r="C624" s="61">
        <v>189</v>
      </c>
      <c r="D624" s="61">
        <v>204</v>
      </c>
      <c r="E624" s="61">
        <v>73</v>
      </c>
      <c r="H624" s="61">
        <v>54</v>
      </c>
      <c r="I624" s="61">
        <v>1</v>
      </c>
      <c r="J624" s="61">
        <v>68</v>
      </c>
      <c r="K624" s="61">
        <v>197</v>
      </c>
      <c r="L624" s="61">
        <v>15</v>
      </c>
      <c r="M624" s="61">
        <v>5</v>
      </c>
      <c r="N624" s="61">
        <v>2</v>
      </c>
      <c r="O624" s="61">
        <v>215</v>
      </c>
      <c r="P624" s="61">
        <v>12</v>
      </c>
      <c r="Q624" s="61">
        <v>26</v>
      </c>
      <c r="R624" s="61">
        <v>22</v>
      </c>
      <c r="S624" s="61">
        <v>7</v>
      </c>
      <c r="T624" s="61">
        <v>123</v>
      </c>
    </row>
    <row r="625" spans="1:20" ht="12.75" customHeight="1" x14ac:dyDescent="0.2">
      <c r="A625" s="58">
        <v>2799</v>
      </c>
      <c r="B625" s="61">
        <v>983</v>
      </c>
      <c r="C625" s="61">
        <v>497</v>
      </c>
      <c r="D625" s="61">
        <v>486</v>
      </c>
      <c r="E625" s="61">
        <v>3</v>
      </c>
      <c r="F625" s="61">
        <v>18</v>
      </c>
      <c r="G625" s="61">
        <v>12</v>
      </c>
      <c r="H625" s="61">
        <v>159</v>
      </c>
      <c r="I625" s="61">
        <v>1</v>
      </c>
      <c r="J625" s="61">
        <v>52</v>
      </c>
      <c r="K625" s="61">
        <v>738</v>
      </c>
      <c r="L625" s="61">
        <v>35</v>
      </c>
      <c r="M625" s="61">
        <v>6</v>
      </c>
      <c r="N625" s="61">
        <v>52</v>
      </c>
      <c r="O625" s="61">
        <v>390</v>
      </c>
      <c r="P625" s="61">
        <v>9</v>
      </c>
      <c r="Q625" s="61">
        <v>15</v>
      </c>
      <c r="R625" s="61">
        <v>54</v>
      </c>
      <c r="S625" s="61">
        <v>48</v>
      </c>
      <c r="T625" s="61">
        <v>131</v>
      </c>
    </row>
    <row r="626" spans="1:20" ht="12.75" customHeight="1" x14ac:dyDescent="0.2">
      <c r="A626" s="58">
        <v>2800</v>
      </c>
      <c r="B626" s="61">
        <v>254</v>
      </c>
      <c r="C626" s="61">
        <v>116</v>
      </c>
      <c r="D626" s="61">
        <v>138</v>
      </c>
      <c r="E626" s="61">
        <v>4</v>
      </c>
      <c r="H626" s="61">
        <v>220</v>
      </c>
      <c r="J626" s="61">
        <v>2</v>
      </c>
      <c r="K626" s="61">
        <v>28</v>
      </c>
      <c r="L626" s="61">
        <v>84</v>
      </c>
      <c r="M626" s="61">
        <v>2</v>
      </c>
      <c r="O626" s="61">
        <v>229</v>
      </c>
      <c r="P626" s="61">
        <v>43</v>
      </c>
      <c r="R626" s="61">
        <v>19</v>
      </c>
      <c r="S626" s="61">
        <v>9</v>
      </c>
      <c r="T626" s="61">
        <v>33</v>
      </c>
    </row>
    <row r="627" spans="1:20" ht="12.75" customHeight="1" x14ac:dyDescent="0.2">
      <c r="A627" s="58">
        <v>2801</v>
      </c>
      <c r="B627" s="61">
        <v>339</v>
      </c>
      <c r="C627" s="61">
        <v>156</v>
      </c>
      <c r="D627" s="61">
        <v>183</v>
      </c>
      <c r="E627" s="61">
        <v>146</v>
      </c>
      <c r="F627" s="61">
        <v>1</v>
      </c>
      <c r="H627" s="61">
        <v>36</v>
      </c>
      <c r="J627" s="61">
        <v>65</v>
      </c>
      <c r="K627" s="61">
        <v>91</v>
      </c>
      <c r="L627" s="61">
        <v>45</v>
      </c>
      <c r="M627" s="61">
        <v>1</v>
      </c>
      <c r="N627" s="61">
        <v>8</v>
      </c>
      <c r="O627" s="61">
        <v>238</v>
      </c>
      <c r="P627" s="61">
        <v>75</v>
      </c>
      <c r="R627" s="61">
        <v>17</v>
      </c>
      <c r="S627" s="61">
        <v>8</v>
      </c>
      <c r="T627" s="61">
        <v>47</v>
      </c>
    </row>
    <row r="628" spans="1:20" ht="12.75" customHeight="1" x14ac:dyDescent="0.2">
      <c r="A628" s="58">
        <v>2802</v>
      </c>
      <c r="B628" s="61">
        <v>407</v>
      </c>
      <c r="C628" s="61">
        <v>198</v>
      </c>
      <c r="D628" s="61">
        <v>209</v>
      </c>
      <c r="E628" s="61">
        <v>130</v>
      </c>
      <c r="F628" s="61">
        <v>1</v>
      </c>
      <c r="G628" s="61">
        <v>2</v>
      </c>
      <c r="H628" s="61">
        <v>48</v>
      </c>
      <c r="J628" s="61">
        <v>100</v>
      </c>
      <c r="K628" s="61">
        <v>126</v>
      </c>
      <c r="L628" s="61">
        <v>43</v>
      </c>
      <c r="M628" s="61">
        <v>4</v>
      </c>
      <c r="N628" s="61">
        <v>9</v>
      </c>
      <c r="O628" s="61">
        <v>309</v>
      </c>
      <c r="P628" s="61">
        <v>60</v>
      </c>
      <c r="Q628" s="61">
        <v>1</v>
      </c>
      <c r="R628" s="61">
        <v>28</v>
      </c>
      <c r="S628" s="61">
        <v>3</v>
      </c>
      <c r="T628" s="61">
        <v>83</v>
      </c>
    </row>
    <row r="629" spans="1:20" ht="12.75" customHeight="1" x14ac:dyDescent="0.2">
      <c r="A629" s="58">
        <v>2803</v>
      </c>
      <c r="B629" s="61">
        <v>323</v>
      </c>
      <c r="C629" s="61">
        <v>163</v>
      </c>
      <c r="D629" s="61">
        <v>159</v>
      </c>
      <c r="E629" s="61">
        <v>3</v>
      </c>
      <c r="F629" s="61">
        <v>12</v>
      </c>
      <c r="G629" s="61">
        <v>1</v>
      </c>
      <c r="H629" s="61">
        <v>91</v>
      </c>
      <c r="I629" s="61">
        <v>1</v>
      </c>
      <c r="J629" s="61">
        <v>6</v>
      </c>
      <c r="K629" s="61">
        <v>209</v>
      </c>
      <c r="L629" s="61">
        <v>40</v>
      </c>
      <c r="M629" s="61">
        <v>6</v>
      </c>
      <c r="N629" s="61">
        <v>33</v>
      </c>
      <c r="O629" s="61">
        <v>214</v>
      </c>
      <c r="P629" s="61">
        <v>5</v>
      </c>
      <c r="R629" s="61">
        <v>14</v>
      </c>
      <c r="S629" s="61">
        <v>2</v>
      </c>
      <c r="T629" s="61">
        <v>51</v>
      </c>
    </row>
    <row r="630" spans="1:20" ht="12.75" customHeight="1" x14ac:dyDescent="0.2">
      <c r="A630" s="58">
        <v>2804</v>
      </c>
      <c r="B630" s="61">
        <v>376</v>
      </c>
      <c r="C630" s="61">
        <v>181</v>
      </c>
      <c r="D630" s="61">
        <v>195</v>
      </c>
      <c r="E630" s="61">
        <v>10</v>
      </c>
      <c r="F630" s="61">
        <v>10</v>
      </c>
      <c r="G630" s="61">
        <v>1</v>
      </c>
      <c r="H630" s="61">
        <v>194</v>
      </c>
      <c r="I630" s="61">
        <v>1</v>
      </c>
      <c r="J630" s="61">
        <v>24</v>
      </c>
      <c r="K630" s="61">
        <v>136</v>
      </c>
      <c r="L630" s="61">
        <v>76</v>
      </c>
      <c r="M630" s="61">
        <v>6</v>
      </c>
      <c r="N630" s="61">
        <v>51</v>
      </c>
      <c r="O630" s="61">
        <v>276</v>
      </c>
      <c r="P630" s="61">
        <v>3</v>
      </c>
      <c r="Q630" s="61">
        <v>5</v>
      </c>
      <c r="R630" s="61">
        <v>12</v>
      </c>
      <c r="S630" s="61">
        <v>7</v>
      </c>
      <c r="T630" s="61">
        <v>60</v>
      </c>
    </row>
    <row r="631" spans="1:20" ht="12.75" customHeight="1" x14ac:dyDescent="0.2">
      <c r="A631" s="58">
        <v>2805</v>
      </c>
      <c r="B631" s="61">
        <v>418</v>
      </c>
      <c r="C631" s="61">
        <v>188</v>
      </c>
      <c r="D631" s="61">
        <v>230</v>
      </c>
      <c r="F631" s="61">
        <v>10</v>
      </c>
      <c r="G631" s="61">
        <v>19</v>
      </c>
      <c r="H631" s="61">
        <v>42</v>
      </c>
      <c r="I631" s="61">
        <v>1</v>
      </c>
      <c r="J631" s="61">
        <v>52</v>
      </c>
      <c r="K631" s="61">
        <v>294</v>
      </c>
      <c r="L631" s="61">
        <v>1</v>
      </c>
      <c r="M631" s="61">
        <v>1</v>
      </c>
      <c r="N631" s="61">
        <v>6</v>
      </c>
      <c r="O631" s="61">
        <v>76</v>
      </c>
      <c r="Q631" s="61">
        <v>11</v>
      </c>
      <c r="R631" s="61">
        <v>11</v>
      </c>
      <c r="S631" s="61">
        <v>17</v>
      </c>
      <c r="T631" s="61">
        <v>35</v>
      </c>
    </row>
    <row r="632" spans="1:20" ht="12.75" customHeight="1" x14ac:dyDescent="0.2">
      <c r="A632" s="58">
        <v>2806</v>
      </c>
      <c r="B632" s="61">
        <v>412</v>
      </c>
      <c r="C632" s="61">
        <v>181</v>
      </c>
      <c r="D632" s="61">
        <v>231</v>
      </c>
      <c r="E632" s="61">
        <v>4</v>
      </c>
      <c r="F632" s="61">
        <v>22</v>
      </c>
      <c r="G632" s="61">
        <v>94</v>
      </c>
      <c r="H632" s="61">
        <v>108</v>
      </c>
      <c r="I632" s="61">
        <v>28</v>
      </c>
      <c r="J632" s="61">
        <v>96</v>
      </c>
      <c r="K632" s="61">
        <v>60</v>
      </c>
      <c r="L632" s="61">
        <v>69</v>
      </c>
      <c r="M632" s="61">
        <v>6</v>
      </c>
      <c r="N632" s="61">
        <v>33</v>
      </c>
      <c r="O632" s="61">
        <v>355</v>
      </c>
      <c r="R632" s="61">
        <v>46</v>
      </c>
      <c r="S632" s="61">
        <v>23</v>
      </c>
      <c r="T632" s="61">
        <v>99</v>
      </c>
    </row>
    <row r="633" spans="1:20" ht="12.75" customHeight="1" x14ac:dyDescent="0.2">
      <c r="A633" s="58">
        <v>2807</v>
      </c>
      <c r="B633" s="61">
        <v>1747</v>
      </c>
      <c r="C633" s="61">
        <v>831</v>
      </c>
      <c r="D633" s="61">
        <v>916</v>
      </c>
      <c r="E633" s="61">
        <v>25</v>
      </c>
      <c r="F633" s="61">
        <v>75</v>
      </c>
      <c r="G633" s="61">
        <v>106</v>
      </c>
      <c r="H633" s="61">
        <v>285</v>
      </c>
      <c r="I633" s="61">
        <v>63</v>
      </c>
      <c r="J633" s="61">
        <v>191</v>
      </c>
      <c r="K633" s="61">
        <v>1002</v>
      </c>
      <c r="L633" s="61">
        <v>42</v>
      </c>
      <c r="M633" s="61">
        <v>10</v>
      </c>
      <c r="N633" s="61">
        <v>39</v>
      </c>
      <c r="O633" s="61">
        <v>803</v>
      </c>
      <c r="P633" s="61">
        <v>2</v>
      </c>
      <c r="Q633" s="61">
        <v>124</v>
      </c>
      <c r="R633" s="61">
        <v>100</v>
      </c>
      <c r="S633" s="61">
        <v>37</v>
      </c>
      <c r="T633" s="61">
        <v>261</v>
      </c>
    </row>
    <row r="634" spans="1:20" ht="12.75" customHeight="1" x14ac:dyDescent="0.2">
      <c r="A634" s="58">
        <v>2808</v>
      </c>
      <c r="B634" s="61">
        <v>204</v>
      </c>
      <c r="C634" s="61">
        <v>104</v>
      </c>
      <c r="D634" s="61">
        <v>100</v>
      </c>
      <c r="E634" s="61">
        <v>1</v>
      </c>
      <c r="F634" s="61">
        <v>2</v>
      </c>
      <c r="G634" s="61">
        <v>1</v>
      </c>
      <c r="H634" s="61">
        <v>15</v>
      </c>
      <c r="J634" s="61">
        <v>20</v>
      </c>
      <c r="K634" s="61">
        <v>165</v>
      </c>
      <c r="M634" s="61">
        <v>4</v>
      </c>
      <c r="N634" s="61">
        <v>6</v>
      </c>
      <c r="O634" s="61">
        <v>115</v>
      </c>
      <c r="Q634" s="61">
        <v>8</v>
      </c>
      <c r="R634" s="61">
        <v>11</v>
      </c>
      <c r="S634" s="61">
        <v>6</v>
      </c>
      <c r="T634" s="61">
        <v>19</v>
      </c>
    </row>
    <row r="635" spans="1:20" ht="12.75" customHeight="1" x14ac:dyDescent="0.2">
      <c r="A635" s="58">
        <v>2809</v>
      </c>
      <c r="B635" s="61">
        <v>598</v>
      </c>
      <c r="C635" s="61">
        <v>296</v>
      </c>
      <c r="D635" s="61">
        <v>301</v>
      </c>
      <c r="E635" s="61">
        <v>4</v>
      </c>
      <c r="F635" s="61">
        <v>45</v>
      </c>
      <c r="G635" s="61">
        <v>45</v>
      </c>
      <c r="H635" s="61">
        <v>146</v>
      </c>
      <c r="I635" s="61">
        <v>51</v>
      </c>
      <c r="J635" s="61">
        <v>98</v>
      </c>
      <c r="K635" s="61">
        <v>209</v>
      </c>
      <c r="L635" s="61">
        <v>97</v>
      </c>
      <c r="M635" s="61">
        <v>2</v>
      </c>
      <c r="N635" s="61">
        <v>12</v>
      </c>
      <c r="O635" s="61">
        <v>345</v>
      </c>
      <c r="Q635" s="61">
        <v>6</v>
      </c>
      <c r="R635" s="61">
        <v>25</v>
      </c>
      <c r="S635" s="61">
        <v>10</v>
      </c>
      <c r="T635" s="61">
        <v>74</v>
      </c>
    </row>
    <row r="636" spans="1:20" ht="12.75" customHeight="1" x14ac:dyDescent="0.2">
      <c r="A636" s="58">
        <v>2810</v>
      </c>
      <c r="B636" s="61">
        <v>223</v>
      </c>
      <c r="C636" s="61">
        <v>86</v>
      </c>
      <c r="D636" s="61">
        <v>137</v>
      </c>
      <c r="E636" s="61">
        <v>4</v>
      </c>
      <c r="F636" s="61">
        <v>1</v>
      </c>
      <c r="H636" s="61">
        <v>25</v>
      </c>
      <c r="I636" s="61">
        <v>1</v>
      </c>
      <c r="J636" s="61">
        <v>1</v>
      </c>
      <c r="K636" s="61">
        <v>191</v>
      </c>
      <c r="L636" s="61">
        <v>2</v>
      </c>
      <c r="M636" s="61">
        <v>6</v>
      </c>
      <c r="N636" s="61">
        <v>5</v>
      </c>
      <c r="O636" s="61">
        <v>144</v>
      </c>
      <c r="Q636" s="61">
        <v>3</v>
      </c>
      <c r="R636" s="61">
        <v>16</v>
      </c>
      <c r="S636" s="61">
        <v>4</v>
      </c>
      <c r="T636" s="61">
        <v>40</v>
      </c>
    </row>
    <row r="637" spans="1:20" ht="12.75" customHeight="1" x14ac:dyDescent="0.2">
      <c r="A637" s="58">
        <v>2811</v>
      </c>
      <c r="B637" s="61">
        <v>572</v>
      </c>
      <c r="C637" s="61">
        <v>283</v>
      </c>
      <c r="D637" s="61">
        <v>289</v>
      </c>
      <c r="E637" s="61">
        <v>3</v>
      </c>
      <c r="F637" s="61">
        <v>37</v>
      </c>
      <c r="G637" s="61">
        <v>28</v>
      </c>
      <c r="H637" s="61">
        <v>159</v>
      </c>
      <c r="I637" s="61">
        <v>10</v>
      </c>
      <c r="J637" s="61">
        <v>59</v>
      </c>
      <c r="K637" s="61">
        <v>276</v>
      </c>
      <c r="L637" s="61">
        <v>124</v>
      </c>
      <c r="M637" s="61">
        <v>6</v>
      </c>
      <c r="N637" s="61">
        <v>52</v>
      </c>
      <c r="O637" s="61">
        <v>379</v>
      </c>
      <c r="P637" s="61">
        <v>4</v>
      </c>
      <c r="Q637" s="61">
        <v>2</v>
      </c>
      <c r="R637" s="61">
        <v>26</v>
      </c>
      <c r="S637" s="61">
        <v>12</v>
      </c>
      <c r="T637" s="61">
        <v>88</v>
      </c>
    </row>
    <row r="638" spans="1:20" ht="12.75" customHeight="1" x14ac:dyDescent="0.2">
      <c r="A638" s="58">
        <v>2813</v>
      </c>
      <c r="B638" s="61">
        <v>555</v>
      </c>
      <c r="C638" s="61">
        <v>292</v>
      </c>
      <c r="D638" s="61">
        <v>263</v>
      </c>
      <c r="E638" s="61">
        <v>81</v>
      </c>
      <c r="F638" s="61">
        <v>42</v>
      </c>
      <c r="G638" s="61">
        <v>6</v>
      </c>
      <c r="H638" s="61">
        <v>115</v>
      </c>
      <c r="I638" s="61">
        <v>3</v>
      </c>
      <c r="J638" s="61">
        <v>55</v>
      </c>
      <c r="K638" s="61">
        <v>253</v>
      </c>
      <c r="L638" s="61">
        <v>120</v>
      </c>
      <c r="M638" s="61">
        <v>3</v>
      </c>
      <c r="N638" s="61">
        <v>25</v>
      </c>
      <c r="O638" s="61">
        <v>338</v>
      </c>
      <c r="P638" s="61">
        <v>35</v>
      </c>
      <c r="Q638" s="61">
        <v>14</v>
      </c>
      <c r="R638" s="61">
        <v>29</v>
      </c>
      <c r="S638" s="61">
        <v>9</v>
      </c>
      <c r="T638" s="61">
        <v>85</v>
      </c>
    </row>
    <row r="639" spans="1:20" ht="12.75" customHeight="1" x14ac:dyDescent="0.2">
      <c r="A639" s="58">
        <v>2814</v>
      </c>
      <c r="B639" s="61">
        <v>549</v>
      </c>
      <c r="C639" s="61">
        <v>258</v>
      </c>
      <c r="D639" s="61">
        <v>291</v>
      </c>
      <c r="E639" s="61">
        <v>29</v>
      </c>
      <c r="F639" s="61">
        <v>14</v>
      </c>
      <c r="G639" s="61">
        <v>11</v>
      </c>
      <c r="H639" s="61">
        <v>86</v>
      </c>
      <c r="I639" s="61">
        <v>26</v>
      </c>
      <c r="J639" s="61">
        <v>57</v>
      </c>
      <c r="K639" s="61">
        <v>326</v>
      </c>
      <c r="L639" s="61">
        <v>55</v>
      </c>
      <c r="M639" s="61">
        <v>2</v>
      </c>
      <c r="N639" s="61">
        <v>14</v>
      </c>
      <c r="O639" s="61">
        <v>394</v>
      </c>
      <c r="P639" s="61">
        <v>2</v>
      </c>
      <c r="Q639" s="61">
        <v>21</v>
      </c>
      <c r="R639" s="61">
        <v>40</v>
      </c>
      <c r="S639" s="61">
        <v>12</v>
      </c>
      <c r="T639" s="61">
        <v>180</v>
      </c>
    </row>
    <row r="640" spans="1:20" ht="12.75" customHeight="1" x14ac:dyDescent="0.2">
      <c r="A640" s="58">
        <v>2816</v>
      </c>
      <c r="B640" s="61">
        <v>289</v>
      </c>
      <c r="C640" s="61">
        <v>134</v>
      </c>
      <c r="D640" s="61">
        <v>155</v>
      </c>
      <c r="F640" s="61">
        <v>7</v>
      </c>
      <c r="G640" s="61">
        <v>1</v>
      </c>
      <c r="H640" s="61">
        <v>38</v>
      </c>
      <c r="I640" s="61">
        <v>2</v>
      </c>
      <c r="J640" s="61">
        <v>28</v>
      </c>
      <c r="K640" s="61">
        <v>213</v>
      </c>
      <c r="L640" s="61">
        <v>4</v>
      </c>
      <c r="M640" s="61">
        <v>1</v>
      </c>
      <c r="N640" s="61">
        <v>4</v>
      </c>
      <c r="O640" s="61">
        <v>107</v>
      </c>
      <c r="Q640" s="61">
        <v>9</v>
      </c>
      <c r="R640" s="61">
        <v>7</v>
      </c>
      <c r="S640" s="61">
        <v>5</v>
      </c>
      <c r="T640" s="61">
        <v>62</v>
      </c>
    </row>
    <row r="641" spans="1:20" ht="12.75" customHeight="1" x14ac:dyDescent="0.2">
      <c r="A641" s="58">
        <v>2817</v>
      </c>
      <c r="B641" s="61">
        <v>322</v>
      </c>
      <c r="C641" s="61">
        <v>174</v>
      </c>
      <c r="D641" s="61">
        <v>148</v>
      </c>
      <c r="E641" s="61">
        <v>4</v>
      </c>
      <c r="F641" s="61">
        <v>16</v>
      </c>
      <c r="G641" s="61">
        <v>3</v>
      </c>
      <c r="H641" s="61">
        <v>58</v>
      </c>
      <c r="I641" s="61">
        <v>7</v>
      </c>
      <c r="J641" s="61">
        <v>24</v>
      </c>
      <c r="K641" s="61">
        <v>210</v>
      </c>
      <c r="L641" s="61">
        <v>30</v>
      </c>
      <c r="M641" s="61">
        <v>5</v>
      </c>
      <c r="N641" s="61">
        <v>32</v>
      </c>
      <c r="O641" s="61">
        <v>181</v>
      </c>
      <c r="P641" s="61">
        <v>3</v>
      </c>
      <c r="Q641" s="61">
        <v>2</v>
      </c>
      <c r="R641" s="61">
        <v>15</v>
      </c>
      <c r="S641" s="61">
        <v>13</v>
      </c>
      <c r="T641" s="61">
        <v>79</v>
      </c>
    </row>
    <row r="642" spans="1:20" ht="12.75" customHeight="1" x14ac:dyDescent="0.2">
      <c r="A642" s="58">
        <v>2818</v>
      </c>
      <c r="B642" s="61">
        <v>549</v>
      </c>
      <c r="C642" s="61">
        <v>262</v>
      </c>
      <c r="D642" s="61">
        <v>287</v>
      </c>
      <c r="E642" s="61">
        <v>18</v>
      </c>
      <c r="G642" s="61">
        <v>4</v>
      </c>
      <c r="H642" s="61">
        <v>350</v>
      </c>
      <c r="I642" s="61">
        <v>1</v>
      </c>
      <c r="J642" s="61">
        <v>26</v>
      </c>
      <c r="K642" s="61">
        <v>150</v>
      </c>
      <c r="L642" s="61">
        <v>129</v>
      </c>
      <c r="M642" s="61">
        <v>10</v>
      </c>
      <c r="N642" s="61">
        <v>24</v>
      </c>
      <c r="O642" s="61">
        <v>407</v>
      </c>
      <c r="P642" s="61">
        <v>34</v>
      </c>
      <c r="Q642" s="61">
        <v>3</v>
      </c>
      <c r="R642" s="61">
        <v>24</v>
      </c>
      <c r="S642" s="61">
        <v>44</v>
      </c>
      <c r="T642" s="61">
        <v>119</v>
      </c>
    </row>
    <row r="643" spans="1:20" ht="12.75" customHeight="1" x14ac:dyDescent="0.2">
      <c r="A643" s="58">
        <v>2819</v>
      </c>
      <c r="B643" s="61">
        <v>498</v>
      </c>
      <c r="C643" s="61">
        <v>241</v>
      </c>
      <c r="D643" s="61">
        <v>257</v>
      </c>
      <c r="E643" s="61">
        <v>3</v>
      </c>
      <c r="G643" s="61">
        <v>2</v>
      </c>
      <c r="H643" s="61">
        <v>293</v>
      </c>
      <c r="J643" s="61">
        <v>22</v>
      </c>
      <c r="K643" s="61">
        <v>178</v>
      </c>
      <c r="L643" s="61">
        <v>73</v>
      </c>
      <c r="M643" s="61">
        <v>3</v>
      </c>
      <c r="N643" s="61">
        <v>9</v>
      </c>
      <c r="O643" s="61">
        <v>309</v>
      </c>
      <c r="P643" s="61">
        <v>17</v>
      </c>
      <c r="Q643" s="61">
        <v>2</v>
      </c>
      <c r="R643" s="61">
        <v>20</v>
      </c>
      <c r="S643" s="61">
        <v>22</v>
      </c>
      <c r="T643" s="61">
        <v>69</v>
      </c>
    </row>
    <row r="644" spans="1:20" ht="12.75" customHeight="1" x14ac:dyDescent="0.2">
      <c r="A644" s="58">
        <v>2821</v>
      </c>
      <c r="B644" s="61">
        <v>505</v>
      </c>
      <c r="C644" s="61">
        <v>250</v>
      </c>
      <c r="D644" s="61">
        <v>255</v>
      </c>
      <c r="E644" s="61">
        <v>4</v>
      </c>
      <c r="F644" s="61">
        <v>6</v>
      </c>
      <c r="G644" s="61">
        <v>4</v>
      </c>
      <c r="H644" s="61">
        <v>235</v>
      </c>
      <c r="J644" s="61">
        <v>20</v>
      </c>
      <c r="K644" s="61">
        <v>236</v>
      </c>
      <c r="L644" s="61">
        <v>48</v>
      </c>
      <c r="M644" s="61">
        <v>2</v>
      </c>
      <c r="N644" s="61">
        <v>16</v>
      </c>
      <c r="O644" s="61">
        <v>320</v>
      </c>
      <c r="P644" s="61">
        <v>17</v>
      </c>
      <c r="Q644" s="61">
        <v>1</v>
      </c>
      <c r="R644" s="61">
        <v>13</v>
      </c>
      <c r="S644" s="61">
        <v>4</v>
      </c>
      <c r="T644" s="61">
        <v>71</v>
      </c>
    </row>
    <row r="645" spans="1:20" ht="12.75" customHeight="1" x14ac:dyDescent="0.2">
      <c r="A645" s="58">
        <v>2822</v>
      </c>
      <c r="B645" s="61">
        <v>289</v>
      </c>
      <c r="C645" s="61">
        <v>142</v>
      </c>
      <c r="D645" s="61">
        <v>147</v>
      </c>
      <c r="E645" s="61">
        <v>7</v>
      </c>
      <c r="F645" s="61">
        <v>1</v>
      </c>
      <c r="G645" s="61">
        <v>1</v>
      </c>
      <c r="H645" s="61">
        <v>99</v>
      </c>
      <c r="J645" s="61">
        <v>10</v>
      </c>
      <c r="K645" s="61">
        <v>171</v>
      </c>
      <c r="L645" s="61">
        <v>34</v>
      </c>
      <c r="M645" s="61">
        <v>1</v>
      </c>
      <c r="N645" s="61">
        <v>2</v>
      </c>
      <c r="O645" s="61">
        <v>186</v>
      </c>
      <c r="P645" s="61">
        <v>3</v>
      </c>
      <c r="Q645" s="61">
        <v>3</v>
      </c>
      <c r="R645" s="61">
        <v>10</v>
      </c>
      <c r="S645" s="61">
        <v>3</v>
      </c>
      <c r="T645" s="61">
        <v>57</v>
      </c>
    </row>
    <row r="646" spans="1:20" ht="12.75" customHeight="1" x14ac:dyDescent="0.2">
      <c r="A646" s="58">
        <v>2823</v>
      </c>
      <c r="B646" s="61">
        <v>323</v>
      </c>
      <c r="C646" s="61">
        <v>161</v>
      </c>
      <c r="D646" s="61">
        <v>162</v>
      </c>
      <c r="E646" s="61">
        <v>9</v>
      </c>
      <c r="F646" s="61">
        <v>3</v>
      </c>
      <c r="G646" s="61">
        <v>4</v>
      </c>
      <c r="H646" s="61">
        <v>17</v>
      </c>
      <c r="J646" s="61">
        <v>18</v>
      </c>
      <c r="K646" s="61">
        <v>272</v>
      </c>
      <c r="L646" s="61">
        <v>2</v>
      </c>
      <c r="M646" s="61">
        <v>3</v>
      </c>
      <c r="N646" s="61">
        <v>12</v>
      </c>
      <c r="O646" s="61">
        <v>218</v>
      </c>
      <c r="Q646" s="61">
        <v>9</v>
      </c>
      <c r="R646" s="61">
        <v>8</v>
      </c>
      <c r="S646" s="61">
        <v>12</v>
      </c>
      <c r="T646" s="61">
        <v>46</v>
      </c>
    </row>
    <row r="647" spans="1:20" ht="12.75" customHeight="1" x14ac:dyDescent="0.2">
      <c r="A647" s="58">
        <v>2824</v>
      </c>
      <c r="B647" s="61">
        <v>577</v>
      </c>
      <c r="C647" s="61">
        <v>304</v>
      </c>
      <c r="D647" s="61">
        <v>273</v>
      </c>
      <c r="E647" s="61">
        <v>1</v>
      </c>
      <c r="F647" s="61">
        <v>5</v>
      </c>
      <c r="G647" s="61">
        <v>24</v>
      </c>
      <c r="H647" s="61">
        <v>422</v>
      </c>
      <c r="J647" s="61">
        <v>9</v>
      </c>
      <c r="K647" s="61">
        <v>116</v>
      </c>
      <c r="L647" s="61">
        <v>236</v>
      </c>
      <c r="N647" s="61">
        <v>8</v>
      </c>
      <c r="O647" s="61">
        <v>534</v>
      </c>
      <c r="P647" s="61">
        <v>144</v>
      </c>
      <c r="Q647" s="61">
        <v>1</v>
      </c>
      <c r="R647" s="61">
        <v>30</v>
      </c>
      <c r="S647" s="61">
        <v>18</v>
      </c>
      <c r="T647" s="61">
        <v>53</v>
      </c>
    </row>
    <row r="648" spans="1:20" ht="12.75" customHeight="1" x14ac:dyDescent="0.2">
      <c r="A648" s="58">
        <v>2825</v>
      </c>
      <c r="B648" s="61">
        <v>534</v>
      </c>
      <c r="C648" s="61">
        <v>241</v>
      </c>
      <c r="D648" s="61">
        <v>293</v>
      </c>
      <c r="F648" s="61">
        <v>38</v>
      </c>
      <c r="G648" s="61">
        <v>52</v>
      </c>
      <c r="H648" s="61">
        <v>152</v>
      </c>
      <c r="I648" s="61">
        <v>5</v>
      </c>
      <c r="J648" s="61">
        <v>33</v>
      </c>
      <c r="K648" s="61">
        <v>254</v>
      </c>
      <c r="L648" s="61">
        <v>212</v>
      </c>
      <c r="M648" s="61">
        <v>1</v>
      </c>
      <c r="N648" s="61">
        <v>21</v>
      </c>
      <c r="O648" s="61">
        <v>480</v>
      </c>
      <c r="P648" s="61">
        <v>95</v>
      </c>
      <c r="Q648" s="61">
        <v>1</v>
      </c>
      <c r="R648" s="61">
        <v>40</v>
      </c>
      <c r="S648" s="61">
        <v>8</v>
      </c>
      <c r="T648" s="61">
        <v>45</v>
      </c>
    </row>
    <row r="649" spans="1:20" ht="12.75" customHeight="1" x14ac:dyDescent="0.2">
      <c r="A649" s="58">
        <v>2826</v>
      </c>
      <c r="B649" s="61">
        <v>1699</v>
      </c>
      <c r="C649" s="61">
        <v>818</v>
      </c>
      <c r="D649" s="61">
        <v>881</v>
      </c>
      <c r="E649" s="61">
        <v>9</v>
      </c>
      <c r="F649" s="61">
        <v>58</v>
      </c>
      <c r="G649" s="61">
        <v>69</v>
      </c>
      <c r="H649" s="61">
        <v>850</v>
      </c>
      <c r="I649" s="61">
        <v>5</v>
      </c>
      <c r="J649" s="61">
        <v>64</v>
      </c>
      <c r="K649" s="61">
        <v>644</v>
      </c>
      <c r="L649" s="61">
        <v>218</v>
      </c>
      <c r="M649" s="61">
        <v>4</v>
      </c>
      <c r="N649" s="61">
        <v>39</v>
      </c>
      <c r="O649" s="61">
        <v>1191</v>
      </c>
      <c r="P649" s="61">
        <v>374</v>
      </c>
      <c r="Q649" s="61">
        <v>2</v>
      </c>
      <c r="R649" s="61">
        <v>90</v>
      </c>
      <c r="S649" s="61">
        <v>47</v>
      </c>
      <c r="T649" s="61">
        <v>181</v>
      </c>
    </row>
    <row r="650" spans="1:20" ht="12.75" customHeight="1" x14ac:dyDescent="0.2">
      <c r="A650" s="58">
        <v>2827</v>
      </c>
      <c r="B650" s="61">
        <v>291</v>
      </c>
      <c r="C650" s="61">
        <v>151</v>
      </c>
      <c r="D650" s="61">
        <v>139</v>
      </c>
      <c r="E650" s="61">
        <v>1</v>
      </c>
      <c r="G650" s="61">
        <v>1</v>
      </c>
      <c r="H650" s="61">
        <v>82</v>
      </c>
      <c r="J650" s="61">
        <v>10</v>
      </c>
      <c r="K650" s="61">
        <v>197</v>
      </c>
      <c r="L650" s="61">
        <v>42</v>
      </c>
      <c r="M650" s="61">
        <v>4</v>
      </c>
      <c r="N650" s="61">
        <v>14</v>
      </c>
      <c r="O650" s="61">
        <v>154</v>
      </c>
      <c r="P650" s="61">
        <v>11</v>
      </c>
      <c r="Q650" s="61">
        <v>6</v>
      </c>
      <c r="R650" s="61">
        <v>7</v>
      </c>
      <c r="S650" s="61">
        <v>9</v>
      </c>
      <c r="T650" s="61">
        <v>35</v>
      </c>
    </row>
    <row r="651" spans="1:20" ht="12.75" customHeight="1" x14ac:dyDescent="0.2">
      <c r="A651" s="58">
        <v>2828</v>
      </c>
      <c r="B651" s="61">
        <v>746</v>
      </c>
      <c r="C651" s="61">
        <v>381</v>
      </c>
      <c r="D651" s="61">
        <v>365</v>
      </c>
      <c r="E651" s="61">
        <v>4</v>
      </c>
      <c r="F651" s="61">
        <v>29</v>
      </c>
      <c r="G651" s="61">
        <v>31</v>
      </c>
      <c r="H651" s="61">
        <v>213</v>
      </c>
      <c r="I651" s="61">
        <v>18</v>
      </c>
      <c r="J651" s="61">
        <v>73</v>
      </c>
      <c r="K651" s="61">
        <v>378</v>
      </c>
      <c r="L651" s="61">
        <v>201</v>
      </c>
      <c r="M651" s="61">
        <v>6</v>
      </c>
      <c r="N651" s="61">
        <v>34</v>
      </c>
      <c r="O651" s="61">
        <v>495</v>
      </c>
      <c r="P651" s="61">
        <v>3</v>
      </c>
      <c r="Q651" s="61">
        <v>5</v>
      </c>
      <c r="R651" s="61">
        <v>36</v>
      </c>
      <c r="S651" s="61">
        <v>15</v>
      </c>
      <c r="T651" s="61">
        <v>86</v>
      </c>
    </row>
    <row r="652" spans="1:20" ht="12.75" customHeight="1" x14ac:dyDescent="0.2">
      <c r="A652" s="58">
        <v>2829</v>
      </c>
      <c r="B652" s="61">
        <v>460</v>
      </c>
      <c r="C652" s="61">
        <v>228</v>
      </c>
      <c r="D652" s="61">
        <v>232</v>
      </c>
      <c r="E652" s="61">
        <v>5</v>
      </c>
      <c r="F652" s="61">
        <v>12</v>
      </c>
      <c r="G652" s="61">
        <v>8</v>
      </c>
      <c r="H652" s="61">
        <v>152</v>
      </c>
      <c r="I652" s="61">
        <v>11</v>
      </c>
      <c r="J652" s="61">
        <v>48</v>
      </c>
      <c r="K652" s="61">
        <v>224</v>
      </c>
      <c r="L652" s="61">
        <v>122</v>
      </c>
      <c r="M652" s="61">
        <v>2</v>
      </c>
      <c r="N652" s="61">
        <v>16</v>
      </c>
      <c r="O652" s="61">
        <v>286</v>
      </c>
      <c r="P652" s="61">
        <v>2</v>
      </c>
      <c r="Q652" s="61">
        <v>4</v>
      </c>
      <c r="R652" s="61">
        <v>22</v>
      </c>
      <c r="S652" s="61">
        <v>12</v>
      </c>
      <c r="T652" s="61">
        <v>77</v>
      </c>
    </row>
    <row r="653" spans="1:20" ht="12.75" customHeight="1" x14ac:dyDescent="0.2">
      <c r="A653" s="58">
        <v>2830</v>
      </c>
      <c r="B653" s="61">
        <v>204</v>
      </c>
      <c r="C653" s="61">
        <v>95</v>
      </c>
      <c r="D653" s="61">
        <v>109</v>
      </c>
      <c r="E653" s="61">
        <v>1</v>
      </c>
      <c r="G653" s="61">
        <v>2</v>
      </c>
      <c r="H653" s="61">
        <v>38</v>
      </c>
      <c r="J653" s="61">
        <v>3</v>
      </c>
      <c r="K653" s="61">
        <v>160</v>
      </c>
      <c r="L653" s="61">
        <v>2</v>
      </c>
      <c r="M653" s="61">
        <v>1</v>
      </c>
      <c r="N653" s="61">
        <v>8</v>
      </c>
      <c r="O653" s="61">
        <v>124</v>
      </c>
      <c r="R653" s="61">
        <v>9</v>
      </c>
      <c r="S653" s="61">
        <v>4</v>
      </c>
      <c r="T653" s="61">
        <v>35</v>
      </c>
    </row>
    <row r="654" spans="1:20" ht="12.75" customHeight="1" x14ac:dyDescent="0.2">
      <c r="A654" s="58">
        <v>2831</v>
      </c>
      <c r="B654" s="61">
        <v>557</v>
      </c>
      <c r="C654" s="61">
        <v>286</v>
      </c>
      <c r="D654" s="61">
        <v>271</v>
      </c>
      <c r="E654" s="61">
        <v>9</v>
      </c>
      <c r="F654" s="61">
        <v>8</v>
      </c>
      <c r="G654" s="61">
        <v>6</v>
      </c>
      <c r="H654" s="61">
        <v>133</v>
      </c>
      <c r="I654" s="61">
        <v>11</v>
      </c>
      <c r="J654" s="61">
        <v>44</v>
      </c>
      <c r="K654" s="61">
        <v>346</v>
      </c>
      <c r="L654" s="61">
        <v>36</v>
      </c>
      <c r="M654" s="61">
        <v>7</v>
      </c>
      <c r="N654" s="61">
        <v>36</v>
      </c>
      <c r="O654" s="61">
        <v>442</v>
      </c>
      <c r="P654" s="61">
        <v>1</v>
      </c>
      <c r="Q654" s="61">
        <v>2</v>
      </c>
      <c r="R654" s="61">
        <v>34</v>
      </c>
      <c r="S654" s="61">
        <v>24</v>
      </c>
      <c r="T654" s="61">
        <v>82</v>
      </c>
    </row>
    <row r="655" spans="1:20" ht="12.75" customHeight="1" x14ac:dyDescent="0.2">
      <c r="A655" s="58">
        <v>2832</v>
      </c>
      <c r="B655" s="61">
        <v>473</v>
      </c>
      <c r="C655" s="61">
        <v>226</v>
      </c>
      <c r="D655" s="61">
        <v>247</v>
      </c>
      <c r="E655" s="61">
        <v>2</v>
      </c>
      <c r="F655" s="61">
        <v>3</v>
      </c>
      <c r="G655" s="61">
        <v>2</v>
      </c>
      <c r="H655" s="61">
        <v>240</v>
      </c>
      <c r="J655" s="61">
        <v>13</v>
      </c>
      <c r="K655" s="61">
        <v>213</v>
      </c>
      <c r="L655" s="61">
        <v>119</v>
      </c>
      <c r="M655" s="61">
        <v>2</v>
      </c>
      <c r="N655" s="61">
        <v>8</v>
      </c>
      <c r="O655" s="61">
        <v>303</v>
      </c>
      <c r="P655" s="61">
        <v>28</v>
      </c>
      <c r="Q655" s="61">
        <v>2</v>
      </c>
      <c r="R655" s="61">
        <v>8</v>
      </c>
      <c r="S655" s="61">
        <v>10</v>
      </c>
      <c r="T655" s="61">
        <v>57</v>
      </c>
    </row>
    <row r="656" spans="1:20" ht="12.75" customHeight="1" x14ac:dyDescent="0.2">
      <c r="A656" s="58">
        <v>2833</v>
      </c>
      <c r="B656" s="61">
        <v>432</v>
      </c>
      <c r="C656" s="61">
        <v>216</v>
      </c>
      <c r="D656" s="61">
        <v>216</v>
      </c>
      <c r="E656" s="61">
        <v>2</v>
      </c>
      <c r="F656" s="61">
        <v>3</v>
      </c>
      <c r="G656" s="61">
        <v>7</v>
      </c>
      <c r="H656" s="61">
        <v>234</v>
      </c>
      <c r="J656" s="61">
        <v>12</v>
      </c>
      <c r="K656" s="61">
        <v>174</v>
      </c>
      <c r="L656" s="61">
        <v>113</v>
      </c>
      <c r="M656" s="61">
        <v>4</v>
      </c>
      <c r="N656" s="61">
        <v>16</v>
      </c>
      <c r="O656" s="61">
        <v>337</v>
      </c>
      <c r="P656" s="61">
        <v>17</v>
      </c>
      <c r="Q656" s="61">
        <v>3</v>
      </c>
      <c r="R656" s="61">
        <v>22</v>
      </c>
      <c r="S656" s="61">
        <v>3</v>
      </c>
      <c r="T656" s="61">
        <v>59</v>
      </c>
    </row>
    <row r="657" spans="1:20" ht="12.75" customHeight="1" x14ac:dyDescent="0.2">
      <c r="A657" s="58">
        <v>2834</v>
      </c>
      <c r="B657" s="61">
        <v>434</v>
      </c>
      <c r="C657" s="61">
        <v>227</v>
      </c>
      <c r="D657" s="61">
        <v>207</v>
      </c>
      <c r="E657" s="61">
        <v>9</v>
      </c>
      <c r="F657" s="61">
        <v>3</v>
      </c>
      <c r="G657" s="61">
        <v>4</v>
      </c>
      <c r="H657" s="61">
        <v>195</v>
      </c>
      <c r="J657" s="61">
        <v>33</v>
      </c>
      <c r="K657" s="61">
        <v>190</v>
      </c>
      <c r="L657" s="61">
        <v>93</v>
      </c>
      <c r="M657" s="61">
        <v>10</v>
      </c>
      <c r="N657" s="61">
        <v>22</v>
      </c>
      <c r="O657" s="61">
        <v>345</v>
      </c>
      <c r="P657" s="61">
        <v>17</v>
      </c>
      <c r="Q657" s="61">
        <v>4</v>
      </c>
      <c r="R657" s="61">
        <v>18</v>
      </c>
      <c r="S657" s="61">
        <v>20</v>
      </c>
      <c r="T657" s="61">
        <v>95</v>
      </c>
    </row>
    <row r="658" spans="1:20" ht="12.75" customHeight="1" x14ac:dyDescent="0.2">
      <c r="A658" s="58">
        <v>2835</v>
      </c>
      <c r="B658" s="61">
        <v>338</v>
      </c>
      <c r="C658" s="61">
        <v>144</v>
      </c>
      <c r="D658" s="61">
        <v>194</v>
      </c>
      <c r="E658" s="61">
        <v>4</v>
      </c>
      <c r="F658" s="61">
        <v>4</v>
      </c>
      <c r="G658" s="61">
        <v>2</v>
      </c>
      <c r="H658" s="61">
        <v>19</v>
      </c>
      <c r="J658" s="61">
        <v>8</v>
      </c>
      <c r="K658" s="61">
        <v>301</v>
      </c>
      <c r="M658" s="61">
        <v>7</v>
      </c>
      <c r="N658" s="61">
        <v>27</v>
      </c>
      <c r="O658" s="61">
        <v>202</v>
      </c>
      <c r="Q658" s="61">
        <v>6</v>
      </c>
      <c r="R658" s="61">
        <v>26</v>
      </c>
      <c r="S658" s="61">
        <v>14</v>
      </c>
      <c r="T658" s="61">
        <v>76</v>
      </c>
    </row>
    <row r="659" spans="1:20" ht="12.75" customHeight="1" x14ac:dyDescent="0.2">
      <c r="A659" s="58">
        <v>2836</v>
      </c>
      <c r="B659" s="61">
        <v>88</v>
      </c>
      <c r="C659" s="61">
        <v>36</v>
      </c>
      <c r="D659" s="61">
        <v>52</v>
      </c>
      <c r="E659" s="61">
        <v>2</v>
      </c>
      <c r="G659" s="61">
        <v>1</v>
      </c>
      <c r="H659" s="61">
        <v>3</v>
      </c>
      <c r="I659" s="61">
        <v>2</v>
      </c>
      <c r="K659" s="61">
        <v>80</v>
      </c>
      <c r="M659" s="61">
        <v>1</v>
      </c>
      <c r="N659" s="61">
        <v>1</v>
      </c>
      <c r="O659" s="61">
        <v>75</v>
      </c>
      <c r="Q659" s="61">
        <v>3</v>
      </c>
      <c r="R659" s="61">
        <v>7</v>
      </c>
      <c r="S659" s="61">
        <v>1</v>
      </c>
      <c r="T659" s="61">
        <v>18</v>
      </c>
    </row>
    <row r="660" spans="1:20" ht="12.75" customHeight="1" x14ac:dyDescent="0.2">
      <c r="A660" s="58">
        <v>2838</v>
      </c>
      <c r="B660" s="61">
        <v>759</v>
      </c>
      <c r="C660" s="61">
        <v>352</v>
      </c>
      <c r="D660" s="61">
        <v>407</v>
      </c>
      <c r="E660" s="61">
        <v>1</v>
      </c>
      <c r="F660" s="61">
        <v>41</v>
      </c>
      <c r="G660" s="61">
        <v>12</v>
      </c>
      <c r="H660" s="61">
        <v>55</v>
      </c>
      <c r="I660" s="61">
        <v>4</v>
      </c>
      <c r="J660" s="61">
        <v>92</v>
      </c>
      <c r="K660" s="61">
        <v>554</v>
      </c>
      <c r="L660" s="61">
        <v>35</v>
      </c>
      <c r="M660" s="61">
        <v>3</v>
      </c>
      <c r="N660" s="61">
        <v>4</v>
      </c>
      <c r="O660" s="61">
        <v>60</v>
      </c>
      <c r="Q660" s="61">
        <v>2</v>
      </c>
      <c r="R660" s="61">
        <v>14</v>
      </c>
      <c r="S660" s="61">
        <v>25</v>
      </c>
      <c r="T660" s="61">
        <v>98</v>
      </c>
    </row>
    <row r="661" spans="1:20" ht="12.75" customHeight="1" x14ac:dyDescent="0.2">
      <c r="A661" s="58">
        <v>2839</v>
      </c>
      <c r="B661" s="61">
        <v>868</v>
      </c>
      <c r="C661" s="61">
        <v>391</v>
      </c>
      <c r="D661" s="61">
        <v>477</v>
      </c>
      <c r="E661" s="61">
        <v>13</v>
      </c>
      <c r="F661" s="61">
        <v>133</v>
      </c>
      <c r="G661" s="61">
        <v>184</v>
      </c>
      <c r="H661" s="61">
        <v>283</v>
      </c>
      <c r="I661" s="61">
        <v>14</v>
      </c>
      <c r="J661" s="61">
        <v>65</v>
      </c>
      <c r="K661" s="61">
        <v>176</v>
      </c>
      <c r="L661" s="61">
        <v>164</v>
      </c>
      <c r="M661" s="61">
        <v>10</v>
      </c>
      <c r="N661" s="61">
        <v>72</v>
      </c>
      <c r="O661" s="61">
        <v>633</v>
      </c>
      <c r="P661" s="61">
        <v>3</v>
      </c>
      <c r="R661" s="61">
        <v>28</v>
      </c>
      <c r="S661" s="61">
        <v>17</v>
      </c>
      <c r="T661" s="61">
        <v>206</v>
      </c>
    </row>
    <row r="662" spans="1:20" ht="12.75" customHeight="1" x14ac:dyDescent="0.2">
      <c r="A662" s="58">
        <v>2841</v>
      </c>
      <c r="B662" s="61">
        <v>412</v>
      </c>
      <c r="C662" s="61">
        <v>225</v>
      </c>
      <c r="D662" s="61">
        <v>187</v>
      </c>
      <c r="E662" s="61">
        <v>2</v>
      </c>
      <c r="F662" s="61">
        <v>53</v>
      </c>
      <c r="G662" s="61">
        <v>40</v>
      </c>
      <c r="H662" s="61">
        <v>74</v>
      </c>
      <c r="I662" s="61">
        <v>11</v>
      </c>
      <c r="J662" s="61">
        <v>39</v>
      </c>
      <c r="K662" s="61">
        <v>193</v>
      </c>
      <c r="L662" s="61">
        <v>93</v>
      </c>
      <c r="M662" s="61">
        <v>5</v>
      </c>
      <c r="N662" s="61">
        <v>12</v>
      </c>
      <c r="O662" s="61">
        <v>231</v>
      </c>
      <c r="Q662" s="61">
        <v>3</v>
      </c>
      <c r="R662" s="61">
        <v>17</v>
      </c>
      <c r="S662" s="61">
        <v>5</v>
      </c>
      <c r="T662" s="61">
        <v>51</v>
      </c>
    </row>
    <row r="663" spans="1:20" ht="12.75" customHeight="1" x14ac:dyDescent="0.2">
      <c r="A663" s="58">
        <v>2842</v>
      </c>
      <c r="B663" s="61">
        <v>635</v>
      </c>
      <c r="C663" s="61">
        <v>300</v>
      </c>
      <c r="D663" s="61">
        <v>335</v>
      </c>
      <c r="E663" s="61">
        <v>4</v>
      </c>
      <c r="F663" s="61">
        <v>132</v>
      </c>
      <c r="G663" s="61">
        <v>60</v>
      </c>
      <c r="H663" s="61">
        <v>166</v>
      </c>
      <c r="I663" s="61">
        <v>7</v>
      </c>
      <c r="J663" s="61">
        <v>61</v>
      </c>
      <c r="K663" s="61">
        <v>205</v>
      </c>
      <c r="L663" s="61">
        <v>151</v>
      </c>
      <c r="M663" s="61">
        <v>10</v>
      </c>
      <c r="N663" s="61">
        <v>44</v>
      </c>
      <c r="O663" s="61">
        <v>369</v>
      </c>
      <c r="R663" s="61">
        <v>17</v>
      </c>
      <c r="S663" s="61">
        <v>8</v>
      </c>
      <c r="T663" s="61">
        <v>104</v>
      </c>
    </row>
    <row r="664" spans="1:20" ht="12.75" customHeight="1" x14ac:dyDescent="0.2">
      <c r="A664" s="58">
        <v>2844</v>
      </c>
      <c r="B664" s="61">
        <v>643</v>
      </c>
      <c r="C664" s="61">
        <v>308</v>
      </c>
      <c r="D664" s="61">
        <v>335</v>
      </c>
      <c r="E664" s="61">
        <v>7</v>
      </c>
      <c r="F664" s="61">
        <v>55</v>
      </c>
      <c r="G664" s="61">
        <v>52</v>
      </c>
      <c r="H664" s="61">
        <v>241</v>
      </c>
      <c r="I664" s="61">
        <v>17</v>
      </c>
      <c r="J664" s="61">
        <v>31</v>
      </c>
      <c r="K664" s="61">
        <v>240</v>
      </c>
      <c r="L664" s="61">
        <v>167</v>
      </c>
      <c r="M664" s="61">
        <v>1</v>
      </c>
      <c r="N664" s="61">
        <v>21</v>
      </c>
      <c r="O664" s="61">
        <v>351</v>
      </c>
      <c r="R664" s="61">
        <v>46</v>
      </c>
      <c r="S664" s="61">
        <v>7</v>
      </c>
      <c r="T664" s="61">
        <v>100</v>
      </c>
    </row>
    <row r="665" spans="1:20" ht="12.75" customHeight="1" x14ac:dyDescent="0.2">
      <c r="A665" s="58">
        <v>2846</v>
      </c>
      <c r="B665" s="61">
        <v>541</v>
      </c>
      <c r="C665" s="61">
        <v>256</v>
      </c>
      <c r="D665" s="61">
        <v>285</v>
      </c>
      <c r="E665" s="61">
        <v>2</v>
      </c>
      <c r="F665" s="61">
        <v>165</v>
      </c>
      <c r="G665" s="61">
        <v>20</v>
      </c>
      <c r="H665" s="61">
        <v>60</v>
      </c>
      <c r="J665" s="61">
        <v>65</v>
      </c>
      <c r="K665" s="61">
        <v>229</v>
      </c>
      <c r="L665" s="61">
        <v>102</v>
      </c>
      <c r="N665" s="61">
        <v>19</v>
      </c>
      <c r="O665" s="61">
        <v>108</v>
      </c>
      <c r="Q665" s="61">
        <v>3</v>
      </c>
      <c r="R665" s="61">
        <v>15</v>
      </c>
      <c r="S665" s="61">
        <v>20</v>
      </c>
      <c r="T665" s="61">
        <v>56</v>
      </c>
    </row>
    <row r="666" spans="1:20" ht="12.75" customHeight="1" x14ac:dyDescent="0.2">
      <c r="A666" s="58">
        <v>2847</v>
      </c>
      <c r="B666" s="61">
        <v>468</v>
      </c>
      <c r="C666" s="61">
        <v>219</v>
      </c>
      <c r="D666" s="61">
        <v>249</v>
      </c>
      <c r="F666" s="61">
        <v>221</v>
      </c>
      <c r="G666" s="61">
        <v>4</v>
      </c>
      <c r="H666" s="61">
        <v>26</v>
      </c>
      <c r="I666" s="61">
        <v>1</v>
      </c>
      <c r="J666" s="61">
        <v>44</v>
      </c>
      <c r="K666" s="61">
        <v>172</v>
      </c>
      <c r="L666" s="61">
        <v>107</v>
      </c>
      <c r="O666" s="61">
        <v>37</v>
      </c>
      <c r="Q666" s="61">
        <v>1</v>
      </c>
      <c r="R666" s="61">
        <v>18</v>
      </c>
      <c r="S666" s="61">
        <v>18</v>
      </c>
      <c r="T666" s="61">
        <v>28</v>
      </c>
    </row>
    <row r="667" spans="1:20" ht="12.75" customHeight="1" x14ac:dyDescent="0.2">
      <c r="A667" s="58">
        <v>2848</v>
      </c>
      <c r="B667" s="61">
        <v>915</v>
      </c>
      <c r="C667" s="61">
        <v>439</v>
      </c>
      <c r="D667" s="61">
        <v>476</v>
      </c>
      <c r="E667" s="61">
        <v>6</v>
      </c>
      <c r="F667" s="61">
        <v>292</v>
      </c>
      <c r="G667" s="61">
        <v>187</v>
      </c>
      <c r="H667" s="61">
        <v>234</v>
      </c>
      <c r="I667" s="61">
        <v>42</v>
      </c>
      <c r="J667" s="61">
        <v>51</v>
      </c>
      <c r="K667" s="61">
        <v>103</v>
      </c>
      <c r="L667" s="61">
        <v>263</v>
      </c>
      <c r="M667" s="61">
        <v>8</v>
      </c>
      <c r="N667" s="61">
        <v>66</v>
      </c>
      <c r="O667" s="61">
        <v>657</v>
      </c>
      <c r="P667" s="61">
        <v>1</v>
      </c>
      <c r="R667" s="61">
        <v>36</v>
      </c>
      <c r="S667" s="61">
        <v>27</v>
      </c>
      <c r="T667" s="61">
        <v>85</v>
      </c>
    </row>
    <row r="668" spans="1:20" ht="12.75" customHeight="1" x14ac:dyDescent="0.2">
      <c r="A668" s="58">
        <v>2849</v>
      </c>
      <c r="B668" s="61">
        <v>2677</v>
      </c>
      <c r="C668" s="61">
        <v>1321</v>
      </c>
      <c r="D668" s="61">
        <v>1356</v>
      </c>
      <c r="E668" s="61">
        <v>9</v>
      </c>
      <c r="F668" s="61">
        <v>145</v>
      </c>
      <c r="G668" s="61">
        <v>71</v>
      </c>
      <c r="H668" s="61">
        <v>262</v>
      </c>
      <c r="I668" s="61">
        <v>16</v>
      </c>
      <c r="J668" s="61">
        <v>215</v>
      </c>
      <c r="K668" s="61">
        <v>1959</v>
      </c>
      <c r="L668" s="61">
        <v>36</v>
      </c>
      <c r="M668" s="61">
        <v>6</v>
      </c>
      <c r="N668" s="61">
        <v>10</v>
      </c>
      <c r="O668" s="61">
        <v>366</v>
      </c>
      <c r="Q668" s="61">
        <v>27</v>
      </c>
      <c r="R668" s="61">
        <v>78</v>
      </c>
      <c r="S668" s="61">
        <v>232</v>
      </c>
      <c r="T668" s="61">
        <v>297</v>
      </c>
    </row>
    <row r="669" spans="1:20" ht="12.75" customHeight="1" x14ac:dyDescent="0.2">
      <c r="A669" s="58">
        <v>2850</v>
      </c>
      <c r="B669" s="61">
        <v>1944</v>
      </c>
      <c r="C669" s="61">
        <v>917</v>
      </c>
      <c r="D669" s="61">
        <v>1027</v>
      </c>
      <c r="E669" s="61">
        <v>8</v>
      </c>
      <c r="F669" s="61">
        <v>101</v>
      </c>
      <c r="G669" s="61">
        <v>15</v>
      </c>
      <c r="H669" s="61">
        <v>145</v>
      </c>
      <c r="I669" s="61">
        <v>7</v>
      </c>
      <c r="J669" s="61">
        <v>71</v>
      </c>
      <c r="K669" s="61">
        <v>1597</v>
      </c>
      <c r="L669" s="61">
        <v>21</v>
      </c>
      <c r="M669" s="61">
        <v>2</v>
      </c>
      <c r="N669" s="61">
        <v>12</v>
      </c>
      <c r="O669" s="61">
        <v>191</v>
      </c>
      <c r="Q669" s="61">
        <v>11</v>
      </c>
      <c r="R669" s="61">
        <v>55</v>
      </c>
      <c r="S669" s="61">
        <v>205</v>
      </c>
      <c r="T669" s="61">
        <v>176</v>
      </c>
    </row>
    <row r="670" spans="1:20" ht="12.75" customHeight="1" x14ac:dyDescent="0.2">
      <c r="A670" s="58">
        <v>2851</v>
      </c>
      <c r="B670" s="61">
        <v>494</v>
      </c>
      <c r="C670" s="61">
        <v>256</v>
      </c>
      <c r="D670" s="61">
        <v>238</v>
      </c>
      <c r="F670" s="61">
        <v>126</v>
      </c>
      <c r="G670" s="61">
        <v>82</v>
      </c>
      <c r="H670" s="61">
        <v>130</v>
      </c>
      <c r="I670" s="61">
        <v>15</v>
      </c>
      <c r="J670" s="61">
        <v>48</v>
      </c>
      <c r="K670" s="61">
        <v>93</v>
      </c>
      <c r="L670" s="61">
        <v>218</v>
      </c>
      <c r="M670" s="61">
        <v>3</v>
      </c>
      <c r="N670" s="61">
        <v>10</v>
      </c>
      <c r="O670" s="61">
        <v>370</v>
      </c>
      <c r="Q670" s="61">
        <v>6</v>
      </c>
      <c r="R670" s="61">
        <v>28</v>
      </c>
      <c r="S670" s="61">
        <v>17</v>
      </c>
      <c r="T670" s="61">
        <v>58</v>
      </c>
    </row>
    <row r="671" spans="1:20" ht="12.75" customHeight="1" x14ac:dyDescent="0.2">
      <c r="A671" s="58">
        <v>2853</v>
      </c>
      <c r="B671" s="61">
        <v>447</v>
      </c>
      <c r="C671" s="61">
        <v>238</v>
      </c>
      <c r="D671" s="61">
        <v>209</v>
      </c>
      <c r="E671" s="61">
        <v>3</v>
      </c>
      <c r="F671" s="61">
        <v>13</v>
      </c>
      <c r="G671" s="61">
        <v>24</v>
      </c>
      <c r="H671" s="61">
        <v>76</v>
      </c>
      <c r="I671" s="61">
        <v>13</v>
      </c>
      <c r="J671" s="61">
        <v>89</v>
      </c>
      <c r="K671" s="61">
        <v>229</v>
      </c>
      <c r="L671" s="61">
        <v>37</v>
      </c>
      <c r="M671" s="61">
        <v>3</v>
      </c>
      <c r="N671" s="61">
        <v>7</v>
      </c>
      <c r="O671" s="61">
        <v>293</v>
      </c>
      <c r="P671" s="61">
        <v>1</v>
      </c>
      <c r="Q671" s="61">
        <v>49</v>
      </c>
      <c r="R671" s="61">
        <v>37</v>
      </c>
      <c r="S671" s="61">
        <v>49</v>
      </c>
      <c r="T671" s="61">
        <v>93</v>
      </c>
    </row>
    <row r="672" spans="1:20" ht="12.75" customHeight="1" x14ac:dyDescent="0.2">
      <c r="A672" s="58">
        <v>2854</v>
      </c>
      <c r="B672" s="61">
        <v>326</v>
      </c>
      <c r="C672" s="61">
        <v>157</v>
      </c>
      <c r="D672" s="61">
        <v>169</v>
      </c>
      <c r="E672" s="61">
        <v>3</v>
      </c>
      <c r="F672" s="61">
        <v>11</v>
      </c>
      <c r="G672" s="61">
        <v>8</v>
      </c>
      <c r="H672" s="61">
        <v>55</v>
      </c>
      <c r="I672" s="61">
        <v>3</v>
      </c>
      <c r="J672" s="61">
        <v>40</v>
      </c>
      <c r="K672" s="61">
        <v>206</v>
      </c>
      <c r="L672" s="61">
        <v>12</v>
      </c>
      <c r="M672" s="61">
        <v>2</v>
      </c>
      <c r="N672" s="61">
        <v>5</v>
      </c>
      <c r="O672" s="61">
        <v>116</v>
      </c>
      <c r="Q672" s="61">
        <v>101</v>
      </c>
      <c r="R672" s="61">
        <v>15</v>
      </c>
      <c r="S672" s="61">
        <v>9</v>
      </c>
      <c r="T672" s="61">
        <v>65</v>
      </c>
    </row>
    <row r="673" spans="1:20" ht="12.75" customHeight="1" x14ac:dyDescent="0.2">
      <c r="A673" s="58">
        <v>2856</v>
      </c>
      <c r="B673" s="61">
        <v>297</v>
      </c>
      <c r="C673" s="61">
        <v>141</v>
      </c>
      <c r="D673" s="61">
        <v>156</v>
      </c>
      <c r="E673" s="61">
        <v>17</v>
      </c>
      <c r="F673" s="61">
        <v>2</v>
      </c>
      <c r="G673" s="61">
        <v>2</v>
      </c>
      <c r="H673" s="61">
        <v>40</v>
      </c>
      <c r="J673" s="61">
        <v>9</v>
      </c>
      <c r="K673" s="61">
        <v>227</v>
      </c>
      <c r="L673" s="61">
        <v>9</v>
      </c>
      <c r="M673" s="61">
        <v>7</v>
      </c>
      <c r="N673" s="61">
        <v>5</v>
      </c>
      <c r="O673" s="61">
        <v>139</v>
      </c>
      <c r="P673" s="61">
        <v>14</v>
      </c>
      <c r="Q673" s="61">
        <v>3</v>
      </c>
      <c r="R673" s="61">
        <v>22</v>
      </c>
      <c r="S673" s="61">
        <v>36</v>
      </c>
      <c r="T673" s="61">
        <v>27</v>
      </c>
    </row>
    <row r="674" spans="1:20" ht="12.75" customHeight="1" x14ac:dyDescent="0.2">
      <c r="A674" s="58">
        <v>2858</v>
      </c>
      <c r="B674" s="61">
        <v>297</v>
      </c>
      <c r="C674" s="61">
        <v>128</v>
      </c>
      <c r="D674" s="61">
        <v>169</v>
      </c>
      <c r="E674" s="61">
        <v>5</v>
      </c>
      <c r="F674" s="61">
        <v>1</v>
      </c>
      <c r="G674" s="61">
        <v>1</v>
      </c>
      <c r="H674" s="61">
        <v>24</v>
      </c>
      <c r="J674" s="61">
        <v>17</v>
      </c>
      <c r="K674" s="61">
        <v>249</v>
      </c>
      <c r="N674" s="61">
        <v>19</v>
      </c>
      <c r="O674" s="61">
        <v>158</v>
      </c>
      <c r="Q674" s="61">
        <v>7</v>
      </c>
      <c r="R674" s="61">
        <v>10</v>
      </c>
      <c r="S674" s="61">
        <v>8</v>
      </c>
      <c r="T674" s="61">
        <v>62</v>
      </c>
    </row>
    <row r="675" spans="1:20" ht="12.75" customHeight="1" x14ac:dyDescent="0.2">
      <c r="A675" s="58">
        <v>2859</v>
      </c>
      <c r="B675" s="61">
        <v>212</v>
      </c>
      <c r="C675" s="61">
        <v>99</v>
      </c>
      <c r="D675" s="61">
        <v>113</v>
      </c>
      <c r="E675" s="61">
        <v>3</v>
      </c>
      <c r="G675" s="61">
        <v>2</v>
      </c>
      <c r="H675" s="61">
        <v>12</v>
      </c>
      <c r="J675" s="61">
        <v>5</v>
      </c>
      <c r="K675" s="61">
        <v>190</v>
      </c>
      <c r="M675" s="61">
        <v>2</v>
      </c>
      <c r="N675" s="61">
        <v>34</v>
      </c>
      <c r="O675" s="61">
        <v>131</v>
      </c>
      <c r="R675" s="61">
        <v>15</v>
      </c>
      <c r="S675" s="61">
        <v>5</v>
      </c>
      <c r="T675" s="61">
        <v>35</v>
      </c>
    </row>
    <row r="676" spans="1:20" ht="12.75" customHeight="1" x14ac:dyDescent="0.2">
      <c r="A676" s="58">
        <v>2860</v>
      </c>
      <c r="B676" s="61">
        <v>116</v>
      </c>
      <c r="C676" s="61">
        <v>66</v>
      </c>
      <c r="D676" s="61">
        <v>50</v>
      </c>
      <c r="H676" s="61">
        <v>6</v>
      </c>
      <c r="J676" s="61">
        <v>11</v>
      </c>
      <c r="K676" s="61">
        <v>99</v>
      </c>
      <c r="M676" s="61">
        <v>2</v>
      </c>
      <c r="O676" s="61">
        <v>43</v>
      </c>
      <c r="S676" s="61">
        <v>4</v>
      </c>
      <c r="T676" s="61">
        <v>17</v>
      </c>
    </row>
    <row r="677" spans="1:20" ht="12.75" customHeight="1" x14ac:dyDescent="0.2">
      <c r="A677" s="58">
        <v>2862</v>
      </c>
      <c r="B677" s="61">
        <v>37</v>
      </c>
      <c r="C677" s="61">
        <v>13</v>
      </c>
      <c r="D677" s="61">
        <v>24</v>
      </c>
      <c r="H677" s="61">
        <v>2</v>
      </c>
      <c r="J677" s="61">
        <v>5</v>
      </c>
      <c r="K677" s="61">
        <v>30</v>
      </c>
      <c r="N677" s="61">
        <v>5</v>
      </c>
      <c r="O677" s="61">
        <v>16</v>
      </c>
      <c r="R677" s="61">
        <v>1</v>
      </c>
      <c r="S677" s="61">
        <v>1</v>
      </c>
      <c r="T677" s="61">
        <v>8</v>
      </c>
    </row>
    <row r="678" spans="1:20" ht="12.75" customHeight="1" x14ac:dyDescent="0.2">
      <c r="A678" s="58">
        <v>2863</v>
      </c>
      <c r="B678" s="61">
        <v>55</v>
      </c>
      <c r="C678" s="61">
        <v>22</v>
      </c>
      <c r="D678" s="61">
        <v>33</v>
      </c>
      <c r="E678" s="61">
        <v>1</v>
      </c>
      <c r="G678" s="61">
        <v>1</v>
      </c>
      <c r="H678" s="61">
        <v>1</v>
      </c>
      <c r="J678" s="61">
        <v>2</v>
      </c>
      <c r="K678" s="61">
        <v>50</v>
      </c>
      <c r="N678" s="61">
        <v>3</v>
      </c>
      <c r="O678" s="61">
        <v>13</v>
      </c>
      <c r="R678" s="61">
        <v>2</v>
      </c>
      <c r="T678" s="61">
        <v>11</v>
      </c>
    </row>
    <row r="679" spans="1:20" ht="12.75" customHeight="1" x14ac:dyDescent="0.2">
      <c r="A679" s="58">
        <v>2864</v>
      </c>
      <c r="B679" s="61">
        <v>274</v>
      </c>
      <c r="C679" s="61">
        <v>132</v>
      </c>
      <c r="D679" s="61">
        <v>142</v>
      </c>
      <c r="E679" s="61">
        <v>13</v>
      </c>
      <c r="F679" s="61">
        <v>1</v>
      </c>
      <c r="G679" s="61">
        <v>1</v>
      </c>
      <c r="H679" s="61">
        <v>8</v>
      </c>
      <c r="J679" s="61">
        <v>10</v>
      </c>
      <c r="K679" s="61">
        <v>241</v>
      </c>
      <c r="L679" s="61">
        <v>7</v>
      </c>
      <c r="M679" s="61">
        <v>4</v>
      </c>
      <c r="O679" s="61">
        <v>129</v>
      </c>
      <c r="Q679" s="61">
        <v>10</v>
      </c>
      <c r="R679" s="61">
        <v>4</v>
      </c>
      <c r="S679" s="61">
        <v>4</v>
      </c>
      <c r="T679" s="61">
        <v>35</v>
      </c>
    </row>
    <row r="680" spans="1:20" ht="12.75" customHeight="1" x14ac:dyDescent="0.2">
      <c r="A680" s="58">
        <v>2865</v>
      </c>
      <c r="B680" s="61">
        <v>240</v>
      </c>
      <c r="C680" s="61">
        <v>111</v>
      </c>
      <c r="D680" s="61">
        <v>129</v>
      </c>
      <c r="E680" s="61">
        <v>6</v>
      </c>
      <c r="G680" s="61">
        <v>3</v>
      </c>
      <c r="H680" s="61">
        <v>29</v>
      </c>
      <c r="J680" s="61">
        <v>14</v>
      </c>
      <c r="K680" s="61">
        <v>188</v>
      </c>
      <c r="L680" s="61">
        <v>2</v>
      </c>
      <c r="M680" s="61">
        <v>6</v>
      </c>
      <c r="N680" s="61">
        <v>2</v>
      </c>
      <c r="O680" s="61">
        <v>157</v>
      </c>
      <c r="Q680" s="61">
        <v>4</v>
      </c>
      <c r="R680" s="61">
        <v>10</v>
      </c>
      <c r="S680" s="61">
        <v>6</v>
      </c>
      <c r="T680" s="61">
        <v>39</v>
      </c>
    </row>
    <row r="681" spans="1:20" ht="12.75" customHeight="1" x14ac:dyDescent="0.2">
      <c r="A681" s="58">
        <v>2868</v>
      </c>
      <c r="B681" s="61">
        <v>165</v>
      </c>
      <c r="C681" s="61">
        <v>86</v>
      </c>
      <c r="D681" s="61">
        <v>79</v>
      </c>
      <c r="F681" s="61">
        <v>5</v>
      </c>
      <c r="G681" s="61">
        <v>5</v>
      </c>
      <c r="H681" s="61">
        <v>14</v>
      </c>
      <c r="I681" s="61">
        <v>1</v>
      </c>
      <c r="J681" s="61">
        <v>3</v>
      </c>
      <c r="K681" s="61">
        <v>137</v>
      </c>
      <c r="L681" s="61">
        <v>7</v>
      </c>
      <c r="N681" s="61">
        <v>3</v>
      </c>
      <c r="O681" s="61">
        <v>88</v>
      </c>
      <c r="P681" s="61">
        <v>22</v>
      </c>
      <c r="R681" s="61">
        <v>6</v>
      </c>
      <c r="S681" s="61">
        <v>3</v>
      </c>
      <c r="T681" s="61">
        <v>27</v>
      </c>
    </row>
    <row r="682" spans="1:20" ht="12.75" customHeight="1" x14ac:dyDescent="0.2">
      <c r="A682" s="58">
        <v>2870</v>
      </c>
      <c r="B682" s="61">
        <v>369</v>
      </c>
      <c r="C682" s="61">
        <v>161</v>
      </c>
      <c r="D682" s="61">
        <v>208</v>
      </c>
      <c r="E682" s="61">
        <v>12</v>
      </c>
      <c r="F682" s="61">
        <v>17</v>
      </c>
      <c r="G682" s="61">
        <v>15</v>
      </c>
      <c r="H682" s="61">
        <v>131</v>
      </c>
      <c r="I682" s="61">
        <v>6</v>
      </c>
      <c r="J682" s="61">
        <v>34</v>
      </c>
      <c r="K682" s="61">
        <v>154</v>
      </c>
      <c r="L682" s="61">
        <v>60</v>
      </c>
      <c r="M682" s="61">
        <v>2</v>
      </c>
      <c r="N682" s="61">
        <v>9</v>
      </c>
      <c r="O682" s="61">
        <v>196</v>
      </c>
      <c r="Q682" s="61">
        <v>10</v>
      </c>
      <c r="R682" s="61">
        <v>14</v>
      </c>
      <c r="S682" s="61">
        <v>11</v>
      </c>
      <c r="T682" s="61">
        <v>58</v>
      </c>
    </row>
    <row r="683" spans="1:20" ht="12.75" customHeight="1" x14ac:dyDescent="0.2">
      <c r="A683" s="58">
        <v>2871</v>
      </c>
      <c r="B683" s="61">
        <v>429</v>
      </c>
      <c r="C683" s="61">
        <v>208</v>
      </c>
      <c r="D683" s="61">
        <v>221</v>
      </c>
      <c r="E683" s="61">
        <v>3</v>
      </c>
      <c r="F683" s="61">
        <v>16</v>
      </c>
      <c r="G683" s="61">
        <v>71</v>
      </c>
      <c r="H683" s="61">
        <v>112</v>
      </c>
      <c r="I683" s="61">
        <v>19</v>
      </c>
      <c r="J683" s="61">
        <v>88</v>
      </c>
      <c r="K683" s="61">
        <v>120</v>
      </c>
      <c r="L683" s="61">
        <v>62</v>
      </c>
      <c r="M683" s="61">
        <v>1</v>
      </c>
      <c r="N683" s="61">
        <v>25</v>
      </c>
      <c r="O683" s="61">
        <v>353</v>
      </c>
      <c r="Q683" s="61">
        <v>3</v>
      </c>
      <c r="R683" s="61">
        <v>28</v>
      </c>
      <c r="S683" s="61">
        <v>11</v>
      </c>
      <c r="T683" s="61">
        <v>53</v>
      </c>
    </row>
    <row r="684" spans="1:20" ht="12.75" customHeight="1" x14ac:dyDescent="0.2">
      <c r="A684" s="58">
        <v>2872</v>
      </c>
      <c r="B684" s="61">
        <v>422</v>
      </c>
      <c r="C684" s="61">
        <v>206</v>
      </c>
      <c r="D684" s="61">
        <v>216</v>
      </c>
      <c r="E684" s="61">
        <v>3</v>
      </c>
      <c r="F684" s="61">
        <v>55</v>
      </c>
      <c r="G684" s="61">
        <v>3</v>
      </c>
      <c r="H684" s="61">
        <v>53</v>
      </c>
      <c r="I684" s="61">
        <v>1</v>
      </c>
      <c r="J684" s="61">
        <v>85</v>
      </c>
      <c r="K684" s="61">
        <v>222</v>
      </c>
      <c r="L684" s="61">
        <v>27</v>
      </c>
      <c r="N684" s="61">
        <v>1</v>
      </c>
      <c r="O684" s="61">
        <v>76</v>
      </c>
      <c r="Q684" s="61">
        <v>4</v>
      </c>
      <c r="R684" s="61">
        <v>1</v>
      </c>
      <c r="S684" s="61">
        <v>12</v>
      </c>
      <c r="T684" s="61">
        <v>53</v>
      </c>
    </row>
    <row r="685" spans="1:20" ht="12.75" customHeight="1" x14ac:dyDescent="0.2">
      <c r="A685" s="58">
        <v>2874</v>
      </c>
      <c r="B685" s="61">
        <v>423</v>
      </c>
      <c r="C685" s="61">
        <v>214</v>
      </c>
      <c r="D685" s="61">
        <v>209</v>
      </c>
      <c r="E685" s="61">
        <v>3</v>
      </c>
      <c r="F685" s="61">
        <v>41</v>
      </c>
      <c r="G685" s="61">
        <v>36</v>
      </c>
      <c r="H685" s="61">
        <v>84</v>
      </c>
      <c r="I685" s="61">
        <v>37</v>
      </c>
      <c r="J685" s="61">
        <v>110</v>
      </c>
      <c r="K685" s="61">
        <v>112</v>
      </c>
      <c r="L685" s="61">
        <v>41</v>
      </c>
      <c r="M685" s="61">
        <v>9</v>
      </c>
      <c r="N685" s="61">
        <v>42</v>
      </c>
      <c r="O685" s="61">
        <v>328</v>
      </c>
      <c r="Q685" s="61">
        <v>3</v>
      </c>
      <c r="R685" s="61">
        <v>34</v>
      </c>
      <c r="S685" s="61">
        <v>7</v>
      </c>
      <c r="T685" s="61">
        <v>85</v>
      </c>
    </row>
    <row r="686" spans="1:20" ht="12.75" customHeight="1" x14ac:dyDescent="0.2">
      <c r="A686" s="58">
        <v>2875</v>
      </c>
      <c r="B686" s="61">
        <v>686</v>
      </c>
      <c r="C686" s="61">
        <v>331</v>
      </c>
      <c r="D686" s="61">
        <v>355</v>
      </c>
      <c r="E686" s="61">
        <v>3</v>
      </c>
      <c r="F686" s="61">
        <v>13</v>
      </c>
      <c r="G686" s="61">
        <v>9</v>
      </c>
      <c r="H686" s="61">
        <v>117</v>
      </c>
      <c r="I686" s="61">
        <v>11</v>
      </c>
      <c r="J686" s="61">
        <v>66</v>
      </c>
      <c r="K686" s="61">
        <v>467</v>
      </c>
      <c r="L686" s="61">
        <v>43</v>
      </c>
      <c r="M686" s="61">
        <v>1</v>
      </c>
      <c r="N686" s="61">
        <v>12</v>
      </c>
      <c r="O686" s="61">
        <v>201</v>
      </c>
      <c r="Q686" s="61">
        <v>2</v>
      </c>
      <c r="R686" s="61">
        <v>19</v>
      </c>
      <c r="S686" s="61">
        <v>22</v>
      </c>
      <c r="T686" s="61">
        <v>54</v>
      </c>
    </row>
    <row r="687" spans="1:20" ht="12.75" customHeight="1" x14ac:dyDescent="0.2">
      <c r="A687" s="58">
        <v>2876</v>
      </c>
      <c r="B687" s="61">
        <v>1155</v>
      </c>
      <c r="C687" s="61">
        <v>556</v>
      </c>
      <c r="D687" s="61">
        <v>599</v>
      </c>
      <c r="E687" s="61">
        <v>5</v>
      </c>
      <c r="F687" s="61">
        <v>103</v>
      </c>
      <c r="G687" s="61">
        <v>104</v>
      </c>
      <c r="H687" s="61">
        <v>288</v>
      </c>
      <c r="I687" s="61">
        <v>43</v>
      </c>
      <c r="J687" s="61">
        <v>127</v>
      </c>
      <c r="K687" s="61">
        <v>485</v>
      </c>
      <c r="L687" s="61">
        <v>78</v>
      </c>
      <c r="M687" s="61">
        <v>7</v>
      </c>
      <c r="N687" s="61">
        <v>38</v>
      </c>
      <c r="O687" s="61">
        <v>824</v>
      </c>
      <c r="Q687" s="61">
        <v>14</v>
      </c>
      <c r="R687" s="61">
        <v>44</v>
      </c>
      <c r="S687" s="61">
        <v>31</v>
      </c>
      <c r="T687" s="61">
        <v>139</v>
      </c>
    </row>
    <row r="688" spans="1:20" ht="12.75" customHeight="1" x14ac:dyDescent="0.2">
      <c r="A688" s="58">
        <v>2877</v>
      </c>
      <c r="B688" s="61">
        <v>576</v>
      </c>
      <c r="C688" s="61">
        <v>296</v>
      </c>
      <c r="D688" s="61">
        <v>280</v>
      </c>
      <c r="F688" s="61">
        <v>11</v>
      </c>
      <c r="G688" s="61">
        <v>34</v>
      </c>
      <c r="H688" s="61">
        <v>68</v>
      </c>
      <c r="I688" s="61">
        <v>5</v>
      </c>
      <c r="J688" s="61">
        <v>118</v>
      </c>
      <c r="K688" s="61">
        <v>340</v>
      </c>
      <c r="L688" s="61">
        <v>12</v>
      </c>
      <c r="M688" s="61">
        <v>3</v>
      </c>
      <c r="N688" s="61">
        <v>8</v>
      </c>
      <c r="O688" s="61">
        <v>197</v>
      </c>
      <c r="Q688" s="61">
        <v>49</v>
      </c>
      <c r="R688" s="61">
        <v>9</v>
      </c>
      <c r="S688" s="61">
        <v>29</v>
      </c>
      <c r="T688" s="61">
        <v>49</v>
      </c>
    </row>
    <row r="689" spans="1:20" ht="12.75" customHeight="1" x14ac:dyDescent="0.2">
      <c r="A689" s="58">
        <v>2878</v>
      </c>
      <c r="B689" s="61">
        <v>657</v>
      </c>
      <c r="C689" s="61">
        <v>295</v>
      </c>
      <c r="D689" s="61">
        <v>362</v>
      </c>
      <c r="E689" s="61">
        <v>4</v>
      </c>
      <c r="F689" s="61">
        <v>34</v>
      </c>
      <c r="G689" s="61">
        <v>32</v>
      </c>
      <c r="H689" s="61">
        <v>145</v>
      </c>
      <c r="I689" s="61">
        <v>43</v>
      </c>
      <c r="J689" s="61">
        <v>110</v>
      </c>
      <c r="K689" s="61">
        <v>289</v>
      </c>
      <c r="L689" s="61">
        <v>134</v>
      </c>
      <c r="M689" s="61">
        <v>4</v>
      </c>
      <c r="N689" s="61">
        <v>24</v>
      </c>
      <c r="O689" s="61">
        <v>330</v>
      </c>
      <c r="Q689" s="61">
        <v>14</v>
      </c>
      <c r="R689" s="61">
        <v>34</v>
      </c>
      <c r="T689" s="61">
        <v>126</v>
      </c>
    </row>
    <row r="690" spans="1:20" ht="12.75" customHeight="1" x14ac:dyDescent="0.2">
      <c r="A690" s="58">
        <v>2879</v>
      </c>
      <c r="B690" s="61">
        <v>259</v>
      </c>
      <c r="C690" s="61">
        <v>135</v>
      </c>
      <c r="D690" s="61">
        <v>124</v>
      </c>
      <c r="E690" s="61">
        <v>1</v>
      </c>
      <c r="F690" s="61">
        <v>7</v>
      </c>
      <c r="H690" s="61">
        <v>42</v>
      </c>
      <c r="J690" s="61">
        <v>9</v>
      </c>
      <c r="K690" s="61">
        <v>200</v>
      </c>
      <c r="L690" s="61">
        <v>6</v>
      </c>
      <c r="M690" s="61">
        <v>1</v>
      </c>
      <c r="N690" s="61">
        <v>12</v>
      </c>
      <c r="O690" s="61">
        <v>99</v>
      </c>
      <c r="P690" s="61">
        <v>3</v>
      </c>
      <c r="R690" s="61">
        <v>10</v>
      </c>
      <c r="S690" s="61">
        <v>7</v>
      </c>
      <c r="T690" s="61">
        <v>29</v>
      </c>
    </row>
    <row r="691" spans="1:20" ht="12.75" customHeight="1" x14ac:dyDescent="0.2">
      <c r="A691" s="58">
        <v>2880</v>
      </c>
      <c r="B691" s="61">
        <v>413</v>
      </c>
      <c r="C691" s="61">
        <v>190</v>
      </c>
      <c r="D691" s="61">
        <v>223</v>
      </c>
      <c r="E691" s="61">
        <v>1</v>
      </c>
      <c r="F691" s="61">
        <v>2</v>
      </c>
      <c r="G691" s="61">
        <v>3</v>
      </c>
      <c r="H691" s="61">
        <v>261</v>
      </c>
      <c r="J691" s="61">
        <v>5</v>
      </c>
      <c r="K691" s="61">
        <v>141</v>
      </c>
      <c r="L691" s="61">
        <v>123</v>
      </c>
      <c r="M691" s="61">
        <v>8</v>
      </c>
      <c r="N691" s="61">
        <v>35</v>
      </c>
      <c r="O691" s="61">
        <v>340</v>
      </c>
      <c r="P691" s="61">
        <v>124</v>
      </c>
      <c r="Q691" s="61">
        <v>11</v>
      </c>
      <c r="R691" s="61">
        <v>20</v>
      </c>
      <c r="S691" s="61">
        <v>8</v>
      </c>
      <c r="T691" s="61">
        <v>83</v>
      </c>
    </row>
    <row r="692" spans="1:20" ht="12.75" customHeight="1" x14ac:dyDescent="0.2">
      <c r="A692" s="58">
        <v>2882</v>
      </c>
      <c r="B692" s="61">
        <v>281</v>
      </c>
      <c r="C692" s="61">
        <v>143</v>
      </c>
      <c r="D692" s="61">
        <v>138</v>
      </c>
      <c r="E692" s="61">
        <v>8</v>
      </c>
      <c r="F692" s="61">
        <v>1</v>
      </c>
      <c r="H692" s="61">
        <v>40</v>
      </c>
      <c r="J692" s="61">
        <v>16</v>
      </c>
      <c r="K692" s="61">
        <v>216</v>
      </c>
      <c r="L692" s="61">
        <v>7</v>
      </c>
      <c r="M692" s="61">
        <v>3</v>
      </c>
      <c r="N692" s="61">
        <v>18</v>
      </c>
      <c r="O692" s="61">
        <v>160</v>
      </c>
      <c r="P692" s="61">
        <v>5</v>
      </c>
      <c r="Q692" s="61">
        <v>1</v>
      </c>
      <c r="R692" s="61">
        <v>11</v>
      </c>
      <c r="S692" s="61">
        <v>15</v>
      </c>
      <c r="T692" s="61">
        <v>57</v>
      </c>
    </row>
    <row r="693" spans="1:20" ht="12.75" customHeight="1" x14ac:dyDescent="0.2">
      <c r="A693" s="58">
        <v>2883</v>
      </c>
      <c r="B693" s="61">
        <v>488</v>
      </c>
      <c r="C693" s="61">
        <v>233</v>
      </c>
      <c r="D693" s="61">
        <v>255</v>
      </c>
      <c r="E693" s="61">
        <v>6</v>
      </c>
      <c r="F693" s="61">
        <v>18</v>
      </c>
      <c r="G693" s="61">
        <v>30</v>
      </c>
      <c r="H693" s="61">
        <v>173</v>
      </c>
      <c r="I693" s="61">
        <v>22</v>
      </c>
      <c r="J693" s="61">
        <v>37</v>
      </c>
      <c r="K693" s="61">
        <v>202</v>
      </c>
      <c r="L693" s="61">
        <v>177</v>
      </c>
      <c r="M693" s="61">
        <v>8</v>
      </c>
      <c r="N693" s="61">
        <v>79</v>
      </c>
      <c r="O693" s="61">
        <v>417</v>
      </c>
      <c r="R693" s="61">
        <v>43</v>
      </c>
      <c r="S693" s="61">
        <v>10</v>
      </c>
      <c r="T693" s="61">
        <v>101</v>
      </c>
    </row>
    <row r="694" spans="1:20" ht="12.75" customHeight="1" x14ac:dyDescent="0.2">
      <c r="A694" s="58">
        <v>2884</v>
      </c>
      <c r="B694" s="61">
        <v>537</v>
      </c>
      <c r="C694" s="61">
        <v>258</v>
      </c>
      <c r="D694" s="61">
        <v>279</v>
      </c>
      <c r="E694" s="61">
        <v>1</v>
      </c>
      <c r="F694" s="61">
        <v>8</v>
      </c>
      <c r="G694" s="61">
        <v>9</v>
      </c>
      <c r="H694" s="61">
        <v>83</v>
      </c>
      <c r="I694" s="61">
        <v>1</v>
      </c>
      <c r="J694" s="61">
        <v>43</v>
      </c>
      <c r="K694" s="61">
        <v>392</v>
      </c>
      <c r="L694" s="61">
        <v>27</v>
      </c>
      <c r="M694" s="61">
        <v>2</v>
      </c>
      <c r="N694" s="61">
        <v>3</v>
      </c>
      <c r="O694" s="61">
        <v>179</v>
      </c>
      <c r="Q694" s="61">
        <v>85</v>
      </c>
      <c r="R694" s="61">
        <v>21</v>
      </c>
      <c r="S694" s="61">
        <v>11</v>
      </c>
      <c r="T694" s="61">
        <v>103</v>
      </c>
    </row>
    <row r="695" spans="1:20" ht="12.75" customHeight="1" x14ac:dyDescent="0.2">
      <c r="A695" s="58">
        <v>2885</v>
      </c>
      <c r="B695" s="61">
        <v>745</v>
      </c>
      <c r="C695" s="61">
        <v>383</v>
      </c>
      <c r="D695" s="61">
        <v>362</v>
      </c>
      <c r="E695" s="61">
        <v>3</v>
      </c>
      <c r="F695" s="61">
        <v>35</v>
      </c>
      <c r="G695" s="61">
        <v>19</v>
      </c>
      <c r="H695" s="61">
        <v>129</v>
      </c>
      <c r="I695" s="61">
        <v>3</v>
      </c>
      <c r="J695" s="61">
        <v>58</v>
      </c>
      <c r="K695" s="61">
        <v>498</v>
      </c>
      <c r="L695" s="61">
        <v>75</v>
      </c>
      <c r="M695" s="61">
        <v>4</v>
      </c>
      <c r="N695" s="61">
        <v>8</v>
      </c>
      <c r="O695" s="61">
        <v>198</v>
      </c>
      <c r="Q695" s="61">
        <v>14</v>
      </c>
      <c r="R695" s="61">
        <v>15</v>
      </c>
      <c r="S695" s="61">
        <v>51</v>
      </c>
      <c r="T695" s="61">
        <v>142</v>
      </c>
    </row>
    <row r="696" spans="1:20" ht="12.75" customHeight="1" x14ac:dyDescent="0.2">
      <c r="A696" s="58">
        <v>2886</v>
      </c>
      <c r="B696" s="61">
        <v>521</v>
      </c>
      <c r="C696" s="61">
        <v>253</v>
      </c>
      <c r="D696" s="61">
        <v>268</v>
      </c>
      <c r="E696" s="61">
        <v>1</v>
      </c>
      <c r="F696" s="61">
        <v>78</v>
      </c>
      <c r="G696" s="61">
        <v>49</v>
      </c>
      <c r="H696" s="61">
        <v>155</v>
      </c>
      <c r="I696" s="61">
        <v>10</v>
      </c>
      <c r="J696" s="61">
        <v>50</v>
      </c>
      <c r="K696" s="61">
        <v>178</v>
      </c>
      <c r="L696" s="61">
        <v>194</v>
      </c>
      <c r="M696" s="61">
        <v>2</v>
      </c>
      <c r="N696" s="61">
        <v>7</v>
      </c>
      <c r="O696" s="61">
        <v>349</v>
      </c>
      <c r="P696" s="61">
        <v>4</v>
      </c>
      <c r="R696" s="61">
        <v>26</v>
      </c>
      <c r="S696" s="61">
        <v>18</v>
      </c>
      <c r="T696" s="61">
        <v>124</v>
      </c>
    </row>
    <row r="697" spans="1:20" ht="12.75" customHeight="1" x14ac:dyDescent="0.2">
      <c r="A697" s="58">
        <v>2887</v>
      </c>
      <c r="B697" s="61">
        <v>455</v>
      </c>
      <c r="C697" s="61">
        <v>222</v>
      </c>
      <c r="D697" s="61">
        <v>233</v>
      </c>
      <c r="E697" s="61">
        <v>4</v>
      </c>
      <c r="F697" s="61">
        <v>93</v>
      </c>
      <c r="G697" s="61">
        <v>25</v>
      </c>
      <c r="H697" s="61">
        <v>128</v>
      </c>
      <c r="I697" s="61">
        <v>12</v>
      </c>
      <c r="J697" s="61">
        <v>35</v>
      </c>
      <c r="K697" s="61">
        <v>158</v>
      </c>
      <c r="L697" s="61">
        <v>138</v>
      </c>
      <c r="M697" s="61">
        <v>3</v>
      </c>
      <c r="N697" s="61">
        <v>10</v>
      </c>
      <c r="O697" s="61">
        <v>240</v>
      </c>
      <c r="Q697" s="61">
        <v>8</v>
      </c>
      <c r="R697" s="61">
        <v>14</v>
      </c>
      <c r="S697" s="61">
        <v>20</v>
      </c>
      <c r="T697" s="61">
        <v>69</v>
      </c>
    </row>
    <row r="698" spans="1:20" ht="12.75" customHeight="1" x14ac:dyDescent="0.2">
      <c r="A698" s="58">
        <v>2888</v>
      </c>
      <c r="B698" s="61">
        <v>302</v>
      </c>
      <c r="C698" s="61">
        <v>149</v>
      </c>
      <c r="D698" s="61">
        <v>153</v>
      </c>
      <c r="F698" s="61">
        <v>31</v>
      </c>
      <c r="G698" s="61">
        <v>22</v>
      </c>
      <c r="H698" s="61">
        <v>53</v>
      </c>
      <c r="I698" s="61">
        <v>7</v>
      </c>
      <c r="J698" s="61">
        <v>40</v>
      </c>
      <c r="K698" s="61">
        <v>149</v>
      </c>
      <c r="L698" s="61">
        <v>47</v>
      </c>
      <c r="N698" s="61">
        <v>9</v>
      </c>
      <c r="O698" s="61">
        <v>113</v>
      </c>
      <c r="Q698" s="61">
        <v>5</v>
      </c>
      <c r="R698" s="61">
        <v>16</v>
      </c>
      <c r="S698" s="61">
        <v>15</v>
      </c>
      <c r="T698" s="61">
        <v>52</v>
      </c>
    </row>
    <row r="699" spans="1:20" ht="12.75" customHeight="1" x14ac:dyDescent="0.2">
      <c r="A699" s="58">
        <v>2890</v>
      </c>
      <c r="B699" s="61">
        <v>513</v>
      </c>
      <c r="C699" s="61">
        <v>229</v>
      </c>
      <c r="D699" s="61">
        <v>284</v>
      </c>
      <c r="E699" s="61">
        <v>1</v>
      </c>
      <c r="F699" s="61">
        <v>3</v>
      </c>
      <c r="G699" s="61">
        <v>15</v>
      </c>
      <c r="H699" s="61">
        <v>47</v>
      </c>
      <c r="I699" s="61">
        <v>1</v>
      </c>
      <c r="J699" s="61">
        <v>40</v>
      </c>
      <c r="K699" s="61">
        <v>406</v>
      </c>
      <c r="L699" s="61">
        <v>2</v>
      </c>
      <c r="M699" s="61">
        <v>5</v>
      </c>
      <c r="N699" s="61">
        <v>5</v>
      </c>
      <c r="O699" s="61">
        <v>177</v>
      </c>
      <c r="Q699" s="61">
        <v>88</v>
      </c>
      <c r="R699" s="61">
        <v>28</v>
      </c>
      <c r="S699" s="61">
        <v>38</v>
      </c>
      <c r="T699" s="61">
        <v>56</v>
      </c>
    </row>
    <row r="700" spans="1:20" ht="12.75" customHeight="1" x14ac:dyDescent="0.2">
      <c r="A700" s="58">
        <v>2892</v>
      </c>
      <c r="B700" s="61">
        <v>347</v>
      </c>
      <c r="C700" s="61">
        <v>159</v>
      </c>
      <c r="D700" s="61">
        <v>188</v>
      </c>
      <c r="E700" s="61">
        <v>9</v>
      </c>
      <c r="F700" s="61">
        <v>5</v>
      </c>
      <c r="G700" s="61">
        <v>15</v>
      </c>
      <c r="H700" s="61">
        <v>6</v>
      </c>
      <c r="I700" s="61">
        <v>9</v>
      </c>
      <c r="J700" s="61">
        <v>21</v>
      </c>
      <c r="K700" s="61">
        <v>282</v>
      </c>
      <c r="L700" s="61">
        <v>26</v>
      </c>
      <c r="M700" s="61">
        <v>3</v>
      </c>
      <c r="N700" s="61">
        <v>10</v>
      </c>
      <c r="O700" s="61">
        <v>270</v>
      </c>
      <c r="P700" s="61">
        <v>2</v>
      </c>
      <c r="Q700" s="61">
        <v>4</v>
      </c>
      <c r="R700" s="61">
        <v>10</v>
      </c>
      <c r="S700" s="61">
        <v>3</v>
      </c>
      <c r="T700" s="61">
        <v>55</v>
      </c>
    </row>
    <row r="701" spans="1:20" ht="12.75" customHeight="1" x14ac:dyDescent="0.2">
      <c r="A701" s="58">
        <v>2893</v>
      </c>
      <c r="B701" s="61">
        <v>348</v>
      </c>
      <c r="C701" s="61">
        <v>161</v>
      </c>
      <c r="D701" s="61">
        <v>187</v>
      </c>
      <c r="E701" s="61">
        <v>2</v>
      </c>
      <c r="F701" s="61">
        <v>1</v>
      </c>
      <c r="G701" s="61">
        <v>1</v>
      </c>
      <c r="H701" s="61">
        <v>39</v>
      </c>
      <c r="I701" s="61">
        <v>2</v>
      </c>
      <c r="J701" s="61">
        <v>29</v>
      </c>
      <c r="K701" s="61">
        <v>274</v>
      </c>
      <c r="L701" s="61">
        <v>15</v>
      </c>
      <c r="M701" s="61">
        <v>16</v>
      </c>
      <c r="N701" s="61">
        <v>33</v>
      </c>
      <c r="O701" s="61">
        <v>240</v>
      </c>
      <c r="P701" s="61">
        <v>3</v>
      </c>
      <c r="Q701" s="61">
        <v>7</v>
      </c>
      <c r="R701" s="61">
        <v>25</v>
      </c>
      <c r="S701" s="61">
        <v>4</v>
      </c>
      <c r="T701" s="61">
        <v>69</v>
      </c>
    </row>
    <row r="702" spans="1:20" ht="12.75" customHeight="1" x14ac:dyDescent="0.2">
      <c r="A702" s="58">
        <v>2894</v>
      </c>
      <c r="B702" s="61">
        <v>278</v>
      </c>
      <c r="C702" s="61">
        <v>129</v>
      </c>
      <c r="D702" s="61">
        <v>149</v>
      </c>
      <c r="F702" s="61">
        <v>3</v>
      </c>
      <c r="H702" s="61">
        <v>12</v>
      </c>
      <c r="J702" s="61">
        <v>22</v>
      </c>
      <c r="K702" s="61">
        <v>241</v>
      </c>
      <c r="L702" s="61">
        <v>1</v>
      </c>
      <c r="M702" s="61">
        <v>5</v>
      </c>
      <c r="N702" s="61">
        <v>9</v>
      </c>
      <c r="O702" s="61">
        <v>99</v>
      </c>
      <c r="Q702" s="61">
        <v>4</v>
      </c>
      <c r="R702" s="61">
        <v>5</v>
      </c>
      <c r="S702" s="61">
        <v>4</v>
      </c>
      <c r="T702" s="61">
        <v>43</v>
      </c>
    </row>
    <row r="703" spans="1:20" ht="12.75" customHeight="1" x14ac:dyDescent="0.2">
      <c r="A703" s="58">
        <v>2895</v>
      </c>
      <c r="B703" s="61">
        <v>83</v>
      </c>
      <c r="C703" s="61">
        <v>40</v>
      </c>
      <c r="D703" s="61">
        <v>43</v>
      </c>
      <c r="E703" s="61">
        <v>1</v>
      </c>
      <c r="F703" s="61">
        <v>1</v>
      </c>
      <c r="G703" s="61">
        <v>1</v>
      </c>
      <c r="H703" s="61">
        <v>6</v>
      </c>
      <c r="J703" s="61">
        <v>4</v>
      </c>
      <c r="K703" s="61">
        <v>70</v>
      </c>
      <c r="O703" s="61">
        <v>49</v>
      </c>
      <c r="R703" s="61">
        <v>1</v>
      </c>
      <c r="T703" s="61">
        <v>20</v>
      </c>
    </row>
    <row r="704" spans="1:20" ht="12.75" customHeight="1" x14ac:dyDescent="0.2">
      <c r="A704" s="58">
        <v>2896</v>
      </c>
      <c r="B704" s="61">
        <v>23</v>
      </c>
      <c r="C704" s="61">
        <v>10</v>
      </c>
      <c r="D704" s="61">
        <v>13</v>
      </c>
      <c r="H704" s="61">
        <v>1</v>
      </c>
      <c r="K704" s="61">
        <v>22</v>
      </c>
      <c r="O704" s="61">
        <v>14</v>
      </c>
      <c r="R704" s="61">
        <v>2</v>
      </c>
      <c r="T704" s="61">
        <v>3</v>
      </c>
    </row>
    <row r="705" spans="1:20" ht="12.75" customHeight="1" x14ac:dyDescent="0.2">
      <c r="A705" s="58">
        <v>2898</v>
      </c>
      <c r="B705" s="61">
        <v>399</v>
      </c>
      <c r="C705" s="61">
        <v>188</v>
      </c>
      <c r="D705" s="61">
        <v>211</v>
      </c>
      <c r="E705" s="61">
        <v>1</v>
      </c>
      <c r="G705" s="61">
        <v>1</v>
      </c>
      <c r="H705" s="61">
        <v>93</v>
      </c>
      <c r="J705" s="61">
        <v>13</v>
      </c>
      <c r="K705" s="61">
        <v>291</v>
      </c>
      <c r="L705" s="61">
        <v>28</v>
      </c>
      <c r="M705" s="61">
        <v>4</v>
      </c>
      <c r="N705" s="61">
        <v>3</v>
      </c>
      <c r="O705" s="61">
        <v>209</v>
      </c>
      <c r="P705" s="61">
        <v>26</v>
      </c>
      <c r="Q705" s="61">
        <v>3</v>
      </c>
      <c r="R705" s="61">
        <v>12</v>
      </c>
      <c r="S705" s="61">
        <v>25</v>
      </c>
      <c r="T705" s="61">
        <v>47</v>
      </c>
    </row>
    <row r="706" spans="1:20" ht="12.75" customHeight="1" x14ac:dyDescent="0.2">
      <c r="A706" s="58">
        <v>2899</v>
      </c>
      <c r="B706" s="61">
        <v>593</v>
      </c>
      <c r="C706" s="61">
        <v>303</v>
      </c>
      <c r="D706" s="61">
        <v>290</v>
      </c>
      <c r="E706" s="61">
        <v>3</v>
      </c>
      <c r="F706" s="61">
        <v>2</v>
      </c>
      <c r="G706" s="61">
        <v>4</v>
      </c>
      <c r="H706" s="61">
        <v>439</v>
      </c>
      <c r="J706" s="61">
        <v>18</v>
      </c>
      <c r="K706" s="61">
        <v>127</v>
      </c>
      <c r="L706" s="61">
        <v>178</v>
      </c>
      <c r="N706" s="61">
        <v>20</v>
      </c>
      <c r="O706" s="61">
        <v>479</v>
      </c>
      <c r="P706" s="61">
        <v>21</v>
      </c>
      <c r="Q706" s="61">
        <v>5</v>
      </c>
      <c r="R706" s="61">
        <v>17</v>
      </c>
      <c r="S706" s="61">
        <v>13</v>
      </c>
      <c r="T706" s="61">
        <v>119</v>
      </c>
    </row>
    <row r="707" spans="1:20" ht="12.75" customHeight="1" x14ac:dyDescent="0.2">
      <c r="A707" s="58">
        <v>2900</v>
      </c>
      <c r="B707" s="61">
        <v>929</v>
      </c>
      <c r="C707" s="61">
        <v>468</v>
      </c>
      <c r="D707" s="61">
        <v>461</v>
      </c>
      <c r="E707" s="61">
        <v>103</v>
      </c>
      <c r="G707" s="61">
        <v>1</v>
      </c>
      <c r="H707" s="61">
        <v>800</v>
      </c>
      <c r="J707" s="61">
        <v>7</v>
      </c>
      <c r="K707" s="61">
        <v>18</v>
      </c>
      <c r="L707" s="61">
        <v>296</v>
      </c>
      <c r="M707" s="61">
        <v>2</v>
      </c>
      <c r="N707" s="61">
        <v>9</v>
      </c>
      <c r="O707" s="61">
        <v>845</v>
      </c>
      <c r="P707" s="61">
        <v>192</v>
      </c>
      <c r="R707" s="61">
        <v>31</v>
      </c>
      <c r="S707" s="61">
        <v>23</v>
      </c>
      <c r="T707" s="61">
        <v>149</v>
      </c>
    </row>
    <row r="708" spans="1:20" ht="12.75" customHeight="1" x14ac:dyDescent="0.2">
      <c r="A708" s="58">
        <v>2902</v>
      </c>
      <c r="B708" s="61">
        <v>642</v>
      </c>
      <c r="C708" s="61">
        <v>313</v>
      </c>
      <c r="D708" s="61">
        <v>329</v>
      </c>
      <c r="F708" s="61">
        <v>2</v>
      </c>
      <c r="G708" s="61">
        <v>1</v>
      </c>
      <c r="H708" s="61">
        <v>610</v>
      </c>
      <c r="I708" s="61">
        <v>1</v>
      </c>
      <c r="J708" s="61">
        <v>1</v>
      </c>
      <c r="K708" s="61">
        <v>24</v>
      </c>
      <c r="L708" s="61">
        <v>362</v>
      </c>
      <c r="M708" s="61">
        <v>1</v>
      </c>
      <c r="N708" s="61">
        <v>4</v>
      </c>
      <c r="O708" s="61">
        <v>573</v>
      </c>
      <c r="P708" s="61">
        <v>74</v>
      </c>
      <c r="Q708" s="61">
        <v>1</v>
      </c>
      <c r="R708" s="61">
        <v>9</v>
      </c>
      <c r="S708" s="61">
        <v>6</v>
      </c>
      <c r="T708" s="61">
        <v>79</v>
      </c>
    </row>
    <row r="709" spans="1:20" ht="12.75" customHeight="1" x14ac:dyDescent="0.2">
      <c r="A709" s="58">
        <v>2903</v>
      </c>
      <c r="B709" s="61">
        <v>53</v>
      </c>
      <c r="C709" s="61">
        <v>30</v>
      </c>
      <c r="D709" s="61">
        <v>23</v>
      </c>
      <c r="F709" s="61">
        <v>3</v>
      </c>
      <c r="H709" s="61">
        <v>23</v>
      </c>
      <c r="J709" s="61">
        <v>1</v>
      </c>
      <c r="K709" s="61">
        <v>26</v>
      </c>
      <c r="L709" s="61">
        <v>8</v>
      </c>
      <c r="M709" s="61">
        <v>1</v>
      </c>
      <c r="N709" s="61">
        <v>8</v>
      </c>
      <c r="O709" s="61">
        <v>39</v>
      </c>
      <c r="P709" s="61">
        <v>11</v>
      </c>
      <c r="R709" s="61">
        <v>3</v>
      </c>
      <c r="S709" s="61">
        <v>2</v>
      </c>
      <c r="T709" s="61">
        <v>7</v>
      </c>
    </row>
    <row r="710" spans="1:20" ht="12.75" customHeight="1" x14ac:dyDescent="0.2">
      <c r="A710" s="58">
        <v>2904</v>
      </c>
      <c r="B710" s="61">
        <v>411</v>
      </c>
      <c r="C710" s="61">
        <v>185</v>
      </c>
      <c r="D710" s="61">
        <v>225</v>
      </c>
      <c r="E710" s="61">
        <v>1</v>
      </c>
      <c r="F710" s="61">
        <v>3</v>
      </c>
      <c r="G710" s="61">
        <v>1</v>
      </c>
      <c r="H710" s="61">
        <v>171</v>
      </c>
      <c r="J710" s="61">
        <v>6</v>
      </c>
      <c r="K710" s="61">
        <v>229</v>
      </c>
      <c r="L710" s="61">
        <v>63</v>
      </c>
      <c r="M710" s="61">
        <v>2</v>
      </c>
      <c r="N710" s="61">
        <v>10</v>
      </c>
      <c r="O710" s="61">
        <v>258</v>
      </c>
      <c r="P710" s="61">
        <v>79</v>
      </c>
      <c r="Q710" s="61">
        <v>2</v>
      </c>
      <c r="R710" s="61">
        <v>21</v>
      </c>
      <c r="S710" s="61">
        <v>16</v>
      </c>
      <c r="T710" s="61">
        <v>71</v>
      </c>
    </row>
    <row r="711" spans="1:20" ht="12.75" customHeight="1" x14ac:dyDescent="0.2">
      <c r="A711" s="58">
        <v>2905</v>
      </c>
      <c r="B711" s="61">
        <v>264</v>
      </c>
      <c r="C711" s="61">
        <v>133</v>
      </c>
      <c r="D711" s="61">
        <v>131</v>
      </c>
      <c r="F711" s="61">
        <v>1</v>
      </c>
      <c r="H711" s="61">
        <v>185</v>
      </c>
      <c r="J711" s="61">
        <v>7</v>
      </c>
      <c r="K711" s="61">
        <v>71</v>
      </c>
      <c r="L711" s="61">
        <v>112</v>
      </c>
      <c r="N711" s="61">
        <v>16</v>
      </c>
      <c r="O711" s="61">
        <v>218</v>
      </c>
      <c r="P711" s="61">
        <v>65</v>
      </c>
      <c r="R711" s="61">
        <v>12</v>
      </c>
      <c r="S711" s="61">
        <v>5</v>
      </c>
      <c r="T711" s="61">
        <v>35</v>
      </c>
    </row>
    <row r="712" spans="1:20" ht="12.75" customHeight="1" x14ac:dyDescent="0.2">
      <c r="A712" s="58">
        <v>2906</v>
      </c>
      <c r="B712" s="61">
        <v>631</v>
      </c>
      <c r="C712" s="61">
        <v>324</v>
      </c>
      <c r="D712" s="61">
        <v>307</v>
      </c>
      <c r="E712" s="61">
        <v>2</v>
      </c>
      <c r="F712" s="61">
        <v>5</v>
      </c>
      <c r="G712" s="61">
        <v>1</v>
      </c>
      <c r="H712" s="61">
        <v>406</v>
      </c>
      <c r="J712" s="61">
        <v>19</v>
      </c>
      <c r="K712" s="61">
        <v>198</v>
      </c>
      <c r="L712" s="61">
        <v>123</v>
      </c>
      <c r="M712" s="61">
        <v>1</v>
      </c>
      <c r="N712" s="61">
        <v>24</v>
      </c>
      <c r="O712" s="61">
        <v>450</v>
      </c>
      <c r="P712" s="61">
        <v>125</v>
      </c>
      <c r="Q712" s="61">
        <v>6</v>
      </c>
      <c r="R712" s="61">
        <v>22</v>
      </c>
      <c r="S712" s="61">
        <v>23</v>
      </c>
      <c r="T712" s="61">
        <v>84</v>
      </c>
    </row>
    <row r="713" spans="1:20" ht="12.75" customHeight="1" x14ac:dyDescent="0.2">
      <c r="A713" s="58">
        <v>2907</v>
      </c>
      <c r="B713" s="61">
        <v>563</v>
      </c>
      <c r="C713" s="61">
        <v>264</v>
      </c>
      <c r="D713" s="61">
        <v>299</v>
      </c>
      <c r="E713" s="61">
        <v>1</v>
      </c>
      <c r="F713" s="61">
        <v>9</v>
      </c>
      <c r="G713" s="61">
        <v>12</v>
      </c>
      <c r="H713" s="61">
        <v>195</v>
      </c>
      <c r="I713" s="61">
        <v>2</v>
      </c>
      <c r="J713" s="61">
        <v>10</v>
      </c>
      <c r="K713" s="61">
        <v>334</v>
      </c>
      <c r="L713" s="61">
        <v>89</v>
      </c>
      <c r="M713" s="61">
        <v>1</v>
      </c>
      <c r="N713" s="61">
        <v>7</v>
      </c>
      <c r="O713" s="61">
        <v>254</v>
      </c>
      <c r="P713" s="61">
        <v>38</v>
      </c>
      <c r="Q713" s="61">
        <v>5</v>
      </c>
      <c r="R713" s="61">
        <v>6</v>
      </c>
      <c r="S713" s="61">
        <v>33</v>
      </c>
      <c r="T713" s="61">
        <v>81</v>
      </c>
    </row>
    <row r="714" spans="1:20" ht="12.75" customHeight="1" x14ac:dyDescent="0.2">
      <c r="A714" s="58">
        <v>2908</v>
      </c>
      <c r="B714" s="61">
        <v>1126</v>
      </c>
      <c r="C714" s="61">
        <v>542</v>
      </c>
      <c r="D714" s="61">
        <v>584</v>
      </c>
      <c r="E714" s="61">
        <v>42</v>
      </c>
      <c r="F714" s="61">
        <v>25</v>
      </c>
      <c r="G714" s="61">
        <v>5</v>
      </c>
      <c r="H714" s="61">
        <v>89</v>
      </c>
      <c r="I714" s="61">
        <v>3</v>
      </c>
      <c r="J714" s="61">
        <v>112</v>
      </c>
      <c r="K714" s="61">
        <v>850</v>
      </c>
      <c r="L714" s="61">
        <v>19</v>
      </c>
      <c r="M714" s="61">
        <v>11</v>
      </c>
      <c r="N714" s="61">
        <v>20</v>
      </c>
      <c r="O714" s="61">
        <v>491</v>
      </c>
      <c r="Q714" s="61">
        <v>6</v>
      </c>
      <c r="R714" s="61">
        <v>50</v>
      </c>
      <c r="S714" s="61">
        <v>76</v>
      </c>
      <c r="T714" s="61">
        <v>151</v>
      </c>
    </row>
    <row r="715" spans="1:20" ht="12.75" customHeight="1" x14ac:dyDescent="0.2">
      <c r="A715" s="58">
        <v>2909</v>
      </c>
      <c r="B715" s="61">
        <v>422</v>
      </c>
      <c r="C715" s="61">
        <v>187</v>
      </c>
      <c r="D715" s="61">
        <v>235</v>
      </c>
      <c r="E715" s="61">
        <v>18</v>
      </c>
      <c r="F715" s="61">
        <v>11</v>
      </c>
      <c r="G715" s="61">
        <v>4</v>
      </c>
      <c r="H715" s="61">
        <v>41</v>
      </c>
      <c r="J715" s="61">
        <v>31</v>
      </c>
      <c r="K715" s="61">
        <v>317</v>
      </c>
      <c r="L715" s="61">
        <v>5</v>
      </c>
      <c r="M715" s="61">
        <v>10</v>
      </c>
      <c r="N715" s="61">
        <v>5</v>
      </c>
      <c r="O715" s="61">
        <v>243</v>
      </c>
      <c r="Q715" s="61">
        <v>9</v>
      </c>
      <c r="R715" s="61">
        <v>18</v>
      </c>
      <c r="S715" s="61">
        <v>8</v>
      </c>
      <c r="T715" s="61">
        <v>75</v>
      </c>
    </row>
    <row r="716" spans="1:20" ht="12.75" customHeight="1" x14ac:dyDescent="0.2">
      <c r="A716" s="58">
        <v>2910</v>
      </c>
      <c r="B716" s="61">
        <v>757</v>
      </c>
      <c r="C716" s="61">
        <v>350</v>
      </c>
      <c r="D716" s="61">
        <v>407</v>
      </c>
      <c r="E716" s="61">
        <v>2</v>
      </c>
      <c r="F716" s="61">
        <v>4</v>
      </c>
      <c r="H716" s="61">
        <v>19</v>
      </c>
      <c r="I716" s="61">
        <v>1</v>
      </c>
      <c r="J716" s="61">
        <v>18</v>
      </c>
      <c r="K716" s="61">
        <v>713</v>
      </c>
      <c r="L716" s="61">
        <v>12</v>
      </c>
      <c r="N716" s="61">
        <v>6</v>
      </c>
      <c r="O716" s="61">
        <v>268</v>
      </c>
      <c r="Q716" s="61">
        <v>4</v>
      </c>
      <c r="R716" s="61">
        <v>12</v>
      </c>
      <c r="S716" s="61">
        <v>16</v>
      </c>
      <c r="T716" s="61">
        <v>118</v>
      </c>
    </row>
    <row r="717" spans="1:20" ht="12.75" customHeight="1" x14ac:dyDescent="0.2">
      <c r="A717" s="58">
        <v>2911</v>
      </c>
      <c r="B717" s="61">
        <v>340</v>
      </c>
      <c r="C717" s="61">
        <v>160</v>
      </c>
      <c r="D717" s="61">
        <v>180</v>
      </c>
      <c r="F717" s="61">
        <v>1</v>
      </c>
      <c r="G717" s="61">
        <v>1</v>
      </c>
      <c r="H717" s="61">
        <v>25</v>
      </c>
      <c r="I717" s="61">
        <v>1</v>
      </c>
      <c r="J717" s="61">
        <v>24</v>
      </c>
      <c r="K717" s="61">
        <v>288</v>
      </c>
      <c r="L717" s="61">
        <v>3</v>
      </c>
      <c r="M717" s="61">
        <v>4</v>
      </c>
      <c r="N717" s="61">
        <v>6</v>
      </c>
      <c r="O717" s="61">
        <v>134</v>
      </c>
      <c r="Q717" s="61">
        <v>5</v>
      </c>
      <c r="R717" s="61">
        <v>13</v>
      </c>
      <c r="S717" s="61">
        <v>16</v>
      </c>
      <c r="T717" s="61">
        <v>52</v>
      </c>
    </row>
    <row r="718" spans="1:20" ht="12.75" customHeight="1" x14ac:dyDescent="0.2">
      <c r="A718" s="58">
        <v>2912</v>
      </c>
      <c r="B718" s="61">
        <v>506</v>
      </c>
      <c r="C718" s="61">
        <v>231</v>
      </c>
      <c r="D718" s="61">
        <v>275</v>
      </c>
      <c r="E718" s="61">
        <v>4</v>
      </c>
      <c r="F718" s="61">
        <v>21</v>
      </c>
      <c r="G718" s="61">
        <v>13</v>
      </c>
      <c r="H718" s="61">
        <v>154</v>
      </c>
      <c r="I718" s="61">
        <v>14</v>
      </c>
      <c r="J718" s="61">
        <v>53</v>
      </c>
      <c r="K718" s="61">
        <v>247</v>
      </c>
      <c r="L718" s="61">
        <v>122</v>
      </c>
      <c r="M718" s="61">
        <v>5</v>
      </c>
      <c r="N718" s="61">
        <v>38</v>
      </c>
      <c r="O718" s="61">
        <v>363</v>
      </c>
      <c r="Q718" s="61">
        <v>1</v>
      </c>
      <c r="R718" s="61">
        <v>26</v>
      </c>
      <c r="S718" s="61">
        <v>10</v>
      </c>
      <c r="T718" s="61">
        <v>130</v>
      </c>
    </row>
    <row r="719" spans="1:20" ht="12.75" customHeight="1" x14ac:dyDescent="0.2">
      <c r="A719" s="58">
        <v>2913</v>
      </c>
      <c r="B719" s="61">
        <v>139</v>
      </c>
      <c r="C719" s="61">
        <v>67</v>
      </c>
      <c r="D719" s="61">
        <v>72</v>
      </c>
      <c r="F719" s="61">
        <v>6</v>
      </c>
      <c r="H719" s="61">
        <v>11</v>
      </c>
      <c r="J719" s="61">
        <v>6</v>
      </c>
      <c r="K719" s="61">
        <v>116</v>
      </c>
      <c r="L719" s="61">
        <v>6</v>
      </c>
      <c r="N719" s="61">
        <v>2</v>
      </c>
      <c r="O719" s="61">
        <v>56</v>
      </c>
      <c r="Q719" s="61">
        <v>4</v>
      </c>
      <c r="R719" s="61">
        <v>4</v>
      </c>
      <c r="S719" s="61">
        <v>12</v>
      </c>
      <c r="T719" s="61">
        <v>12</v>
      </c>
    </row>
    <row r="720" spans="1:20" ht="12.75" customHeight="1" x14ac:dyDescent="0.2">
      <c r="A720" s="58">
        <v>2914</v>
      </c>
      <c r="B720" s="61">
        <v>331</v>
      </c>
      <c r="C720" s="61">
        <v>164</v>
      </c>
      <c r="D720" s="61">
        <v>167</v>
      </c>
      <c r="E720" s="61">
        <v>2</v>
      </c>
      <c r="F720" s="61">
        <v>7</v>
      </c>
      <c r="G720" s="61">
        <v>4</v>
      </c>
      <c r="H720" s="61">
        <v>115</v>
      </c>
      <c r="J720" s="61">
        <v>25</v>
      </c>
      <c r="K720" s="61">
        <v>178</v>
      </c>
      <c r="L720" s="61">
        <v>53</v>
      </c>
      <c r="M720" s="61">
        <v>4</v>
      </c>
      <c r="N720" s="61">
        <v>27</v>
      </c>
      <c r="O720" s="61">
        <v>263</v>
      </c>
      <c r="P720" s="61">
        <v>9</v>
      </c>
      <c r="Q720" s="61">
        <v>5</v>
      </c>
      <c r="R720" s="61">
        <v>25</v>
      </c>
      <c r="S720" s="61">
        <v>8</v>
      </c>
      <c r="T720" s="61">
        <v>74</v>
      </c>
    </row>
    <row r="721" spans="1:20" ht="12.75" customHeight="1" x14ac:dyDescent="0.2">
      <c r="A721" s="58">
        <v>2915</v>
      </c>
      <c r="B721" s="61">
        <v>488</v>
      </c>
      <c r="C721" s="61">
        <v>226</v>
      </c>
      <c r="D721" s="61">
        <v>262</v>
      </c>
      <c r="E721" s="61">
        <v>3</v>
      </c>
      <c r="F721" s="61">
        <v>4</v>
      </c>
      <c r="G721" s="61">
        <v>10</v>
      </c>
      <c r="H721" s="61">
        <v>44</v>
      </c>
      <c r="I721" s="61">
        <v>5</v>
      </c>
      <c r="J721" s="61">
        <v>2</v>
      </c>
      <c r="K721" s="61">
        <v>420</v>
      </c>
      <c r="L721" s="61">
        <v>28</v>
      </c>
      <c r="M721" s="61">
        <v>5</v>
      </c>
      <c r="N721" s="61">
        <v>13</v>
      </c>
      <c r="O721" s="61">
        <v>200</v>
      </c>
      <c r="R721" s="61">
        <v>13</v>
      </c>
      <c r="S721" s="61">
        <v>18</v>
      </c>
      <c r="T721" s="61">
        <v>114</v>
      </c>
    </row>
    <row r="722" spans="1:20" ht="12.75" customHeight="1" x14ac:dyDescent="0.2">
      <c r="A722" s="58">
        <v>2916</v>
      </c>
      <c r="B722" s="61">
        <v>586</v>
      </c>
      <c r="C722" s="61">
        <v>283</v>
      </c>
      <c r="D722" s="61">
        <v>303</v>
      </c>
      <c r="E722" s="61">
        <v>3</v>
      </c>
      <c r="F722" s="61">
        <v>2</v>
      </c>
      <c r="G722" s="61">
        <v>1</v>
      </c>
      <c r="H722" s="61">
        <v>122</v>
      </c>
      <c r="I722" s="61">
        <v>8</v>
      </c>
      <c r="J722" s="61">
        <v>51</v>
      </c>
      <c r="K722" s="61">
        <v>399</v>
      </c>
      <c r="L722" s="61">
        <v>33</v>
      </c>
      <c r="M722" s="61">
        <v>6</v>
      </c>
      <c r="N722" s="61">
        <v>17</v>
      </c>
      <c r="O722" s="61">
        <v>384</v>
      </c>
      <c r="P722" s="61">
        <v>3</v>
      </c>
      <c r="Q722" s="61">
        <v>2</v>
      </c>
      <c r="R722" s="61">
        <v>38</v>
      </c>
      <c r="S722" s="61">
        <v>33</v>
      </c>
      <c r="T722" s="61">
        <v>99</v>
      </c>
    </row>
    <row r="723" spans="1:20" ht="12.75" customHeight="1" x14ac:dyDescent="0.2">
      <c r="A723" s="58">
        <v>2917</v>
      </c>
      <c r="B723" s="61">
        <v>2295</v>
      </c>
      <c r="C723" s="61">
        <v>1133</v>
      </c>
      <c r="D723" s="61">
        <v>1162</v>
      </c>
      <c r="F723" s="61">
        <v>24</v>
      </c>
      <c r="G723" s="61">
        <v>33</v>
      </c>
      <c r="H723" s="61">
        <v>1864</v>
      </c>
      <c r="I723" s="61">
        <v>2</v>
      </c>
      <c r="J723" s="61">
        <v>36</v>
      </c>
      <c r="K723" s="61">
        <v>336</v>
      </c>
      <c r="L723" s="61">
        <v>685</v>
      </c>
      <c r="M723" s="61">
        <v>2</v>
      </c>
      <c r="N723" s="61">
        <v>74</v>
      </c>
      <c r="O723" s="61">
        <v>1751</v>
      </c>
      <c r="P723" s="61">
        <v>206</v>
      </c>
      <c r="R723" s="61">
        <v>141</v>
      </c>
      <c r="S723" s="61">
        <v>48</v>
      </c>
      <c r="T723" s="61">
        <v>308</v>
      </c>
    </row>
    <row r="724" spans="1:20" ht="12.75" customHeight="1" x14ac:dyDescent="0.2">
      <c r="A724" s="58">
        <v>2918</v>
      </c>
      <c r="B724" s="61">
        <v>561</v>
      </c>
      <c r="C724" s="61">
        <v>276</v>
      </c>
      <c r="D724" s="61">
        <v>284</v>
      </c>
      <c r="E724" s="61">
        <v>1</v>
      </c>
      <c r="F724" s="61">
        <v>12</v>
      </c>
      <c r="H724" s="61">
        <v>416</v>
      </c>
      <c r="J724" s="61">
        <v>10</v>
      </c>
      <c r="K724" s="61">
        <v>122</v>
      </c>
      <c r="L724" s="61">
        <v>231</v>
      </c>
      <c r="M724" s="61">
        <v>1</v>
      </c>
      <c r="N724" s="61">
        <v>2</v>
      </c>
      <c r="O724" s="61">
        <v>453</v>
      </c>
      <c r="P724" s="61">
        <v>105</v>
      </c>
      <c r="Q724" s="61">
        <v>4</v>
      </c>
      <c r="R724" s="61">
        <v>28</v>
      </c>
      <c r="S724" s="61">
        <v>15</v>
      </c>
      <c r="T724" s="61">
        <v>104</v>
      </c>
    </row>
    <row r="725" spans="1:20" ht="12.75" customHeight="1" x14ac:dyDescent="0.2">
      <c r="A725" s="58">
        <v>2919</v>
      </c>
      <c r="B725" s="61">
        <v>418</v>
      </c>
      <c r="C725" s="61">
        <v>226</v>
      </c>
      <c r="D725" s="61">
        <v>192</v>
      </c>
      <c r="H725" s="61">
        <v>371</v>
      </c>
      <c r="J725" s="61">
        <v>2</v>
      </c>
      <c r="K725" s="61">
        <v>45</v>
      </c>
      <c r="L725" s="61">
        <v>242</v>
      </c>
      <c r="M725" s="61">
        <v>8</v>
      </c>
      <c r="N725" s="61">
        <v>10</v>
      </c>
      <c r="O725" s="61">
        <v>345</v>
      </c>
      <c r="P725" s="61">
        <v>39</v>
      </c>
      <c r="R725" s="61">
        <v>7</v>
      </c>
      <c r="S725" s="61">
        <v>13</v>
      </c>
      <c r="T725" s="61">
        <v>87</v>
      </c>
    </row>
    <row r="726" spans="1:20" ht="12.75" customHeight="1" x14ac:dyDescent="0.2">
      <c r="A726" s="58">
        <v>2920</v>
      </c>
      <c r="B726" s="61">
        <v>796</v>
      </c>
      <c r="C726" s="61">
        <v>381</v>
      </c>
      <c r="D726" s="61">
        <v>415</v>
      </c>
      <c r="E726" s="61">
        <v>1</v>
      </c>
      <c r="F726" s="61">
        <v>5</v>
      </c>
      <c r="G726" s="61">
        <v>2</v>
      </c>
      <c r="H726" s="61">
        <v>232</v>
      </c>
      <c r="J726" s="61">
        <v>12</v>
      </c>
      <c r="K726" s="61">
        <v>544</v>
      </c>
      <c r="L726" s="61">
        <v>55</v>
      </c>
      <c r="M726" s="61">
        <v>2</v>
      </c>
      <c r="N726" s="61">
        <v>33</v>
      </c>
      <c r="O726" s="61">
        <v>403</v>
      </c>
      <c r="P726" s="61">
        <v>29</v>
      </c>
      <c r="Q726" s="61">
        <v>14</v>
      </c>
      <c r="R726" s="61">
        <v>42</v>
      </c>
      <c r="S726" s="61">
        <v>49</v>
      </c>
      <c r="T726" s="61">
        <v>94</v>
      </c>
    </row>
    <row r="727" spans="1:20" ht="12.75" customHeight="1" x14ac:dyDescent="0.2">
      <c r="A727" s="58">
        <v>2921</v>
      </c>
      <c r="B727" s="61">
        <v>198</v>
      </c>
      <c r="C727" s="61">
        <v>95</v>
      </c>
      <c r="D727" s="61">
        <v>103</v>
      </c>
      <c r="E727" s="61">
        <v>41</v>
      </c>
      <c r="H727" s="61">
        <v>71</v>
      </c>
      <c r="J727" s="61">
        <v>6</v>
      </c>
      <c r="K727" s="61">
        <v>80</v>
      </c>
      <c r="L727" s="61">
        <v>32</v>
      </c>
      <c r="M727" s="61">
        <v>1</v>
      </c>
      <c r="N727" s="61">
        <v>36</v>
      </c>
      <c r="O727" s="61">
        <v>196</v>
      </c>
      <c r="P727" s="61">
        <v>8</v>
      </c>
      <c r="R727" s="61">
        <v>11</v>
      </c>
      <c r="S727" s="61">
        <v>1</v>
      </c>
      <c r="T727" s="61">
        <v>42</v>
      </c>
    </row>
    <row r="728" spans="1:20" ht="12.75" customHeight="1" x14ac:dyDescent="0.2">
      <c r="A728" s="58">
        <v>2922</v>
      </c>
      <c r="B728" s="61">
        <v>107</v>
      </c>
      <c r="C728" s="61">
        <v>45</v>
      </c>
      <c r="D728" s="61">
        <v>62</v>
      </c>
      <c r="E728" s="61">
        <v>32</v>
      </c>
      <c r="F728" s="61">
        <v>1</v>
      </c>
      <c r="G728" s="61">
        <v>1</v>
      </c>
      <c r="H728" s="61">
        <v>13</v>
      </c>
      <c r="J728" s="61">
        <v>8</v>
      </c>
      <c r="K728" s="61">
        <v>52</v>
      </c>
      <c r="L728" s="61">
        <v>36</v>
      </c>
      <c r="M728" s="61">
        <v>1</v>
      </c>
      <c r="N728" s="61">
        <v>11</v>
      </c>
      <c r="O728" s="61">
        <v>83</v>
      </c>
      <c r="Q728" s="61">
        <v>1</v>
      </c>
      <c r="R728" s="61">
        <v>8</v>
      </c>
      <c r="S728" s="61">
        <v>3</v>
      </c>
      <c r="T728" s="61">
        <v>22</v>
      </c>
    </row>
    <row r="729" spans="1:20" ht="12.75" customHeight="1" x14ac:dyDescent="0.2">
      <c r="A729" s="58">
        <v>2926</v>
      </c>
      <c r="B729" s="61">
        <v>611</v>
      </c>
      <c r="C729" s="61">
        <v>319</v>
      </c>
      <c r="D729" s="61">
        <v>292</v>
      </c>
      <c r="E729" s="61">
        <v>3</v>
      </c>
      <c r="F729" s="61">
        <v>100</v>
      </c>
      <c r="G729" s="61">
        <v>63</v>
      </c>
      <c r="H729" s="61">
        <v>300</v>
      </c>
      <c r="I729" s="61">
        <v>16</v>
      </c>
      <c r="J729" s="61">
        <v>43</v>
      </c>
      <c r="K729" s="61">
        <v>86</v>
      </c>
      <c r="L729" s="61">
        <v>249</v>
      </c>
      <c r="M729" s="61">
        <v>5</v>
      </c>
      <c r="N729" s="61">
        <v>22</v>
      </c>
      <c r="O729" s="61">
        <v>485</v>
      </c>
      <c r="R729" s="61">
        <v>29</v>
      </c>
      <c r="S729" s="61">
        <v>9</v>
      </c>
      <c r="T729" s="61">
        <v>104</v>
      </c>
    </row>
    <row r="730" spans="1:20" ht="12.75" customHeight="1" x14ac:dyDescent="0.2">
      <c r="A730" s="58">
        <v>2927</v>
      </c>
      <c r="B730" s="61">
        <v>627</v>
      </c>
      <c r="C730" s="61">
        <v>318</v>
      </c>
      <c r="D730" s="61">
        <v>309</v>
      </c>
      <c r="E730" s="61">
        <v>1</v>
      </c>
      <c r="F730" s="61">
        <v>104</v>
      </c>
      <c r="G730" s="61">
        <v>46</v>
      </c>
      <c r="H730" s="61">
        <v>272</v>
      </c>
      <c r="I730" s="61">
        <v>26</v>
      </c>
      <c r="J730" s="61">
        <v>43</v>
      </c>
      <c r="K730" s="61">
        <v>135</v>
      </c>
      <c r="L730" s="61">
        <v>161</v>
      </c>
      <c r="M730" s="61">
        <v>3</v>
      </c>
      <c r="N730" s="61">
        <v>40</v>
      </c>
      <c r="O730" s="61">
        <v>453</v>
      </c>
      <c r="R730" s="61">
        <v>32</v>
      </c>
      <c r="S730" s="61">
        <v>14</v>
      </c>
      <c r="T730" s="61">
        <v>94</v>
      </c>
    </row>
    <row r="731" spans="1:20" ht="12.75" customHeight="1" x14ac:dyDescent="0.2">
      <c r="A731" s="58">
        <v>2929</v>
      </c>
      <c r="B731" s="61">
        <v>399</v>
      </c>
      <c r="C731" s="61">
        <v>210</v>
      </c>
      <c r="D731" s="61">
        <v>189</v>
      </c>
      <c r="E731" s="61">
        <v>5</v>
      </c>
      <c r="F731" s="61">
        <v>54</v>
      </c>
      <c r="G731" s="61">
        <v>197</v>
      </c>
      <c r="H731" s="61">
        <v>70</v>
      </c>
      <c r="I731" s="61">
        <v>5</v>
      </c>
      <c r="J731" s="61">
        <v>24</v>
      </c>
      <c r="K731" s="61">
        <v>44</v>
      </c>
      <c r="L731" s="61">
        <v>133</v>
      </c>
      <c r="M731" s="61">
        <v>4</v>
      </c>
      <c r="N731" s="61">
        <v>13</v>
      </c>
      <c r="O731" s="61">
        <v>327</v>
      </c>
      <c r="R731" s="61">
        <v>32</v>
      </c>
      <c r="S731" s="61">
        <v>8</v>
      </c>
      <c r="T731" s="61">
        <v>58</v>
      </c>
    </row>
    <row r="732" spans="1:20" ht="12.75" customHeight="1" x14ac:dyDescent="0.2">
      <c r="A732" s="58">
        <v>2932</v>
      </c>
      <c r="B732" s="61">
        <v>543</v>
      </c>
      <c r="C732" s="61">
        <v>260</v>
      </c>
      <c r="D732" s="61">
        <v>283</v>
      </c>
      <c r="E732" s="61">
        <v>3</v>
      </c>
      <c r="F732" s="61">
        <v>29</v>
      </c>
      <c r="G732" s="61">
        <v>48</v>
      </c>
      <c r="H732" s="61">
        <v>154</v>
      </c>
      <c r="I732" s="61">
        <v>40</v>
      </c>
      <c r="J732" s="61">
        <v>73</v>
      </c>
      <c r="K732" s="61">
        <v>196</v>
      </c>
      <c r="L732" s="61">
        <v>140</v>
      </c>
      <c r="M732" s="61">
        <v>4</v>
      </c>
      <c r="N732" s="61">
        <v>36</v>
      </c>
      <c r="O732" s="61">
        <v>418</v>
      </c>
      <c r="R732" s="61">
        <v>28</v>
      </c>
      <c r="S732" s="61">
        <v>5</v>
      </c>
      <c r="T732" s="61">
        <v>108</v>
      </c>
    </row>
    <row r="733" spans="1:20" ht="12.75" customHeight="1" x14ac:dyDescent="0.2">
      <c r="A733" s="58">
        <v>2938</v>
      </c>
      <c r="B733" s="61">
        <v>455</v>
      </c>
      <c r="C733" s="61">
        <v>216</v>
      </c>
      <c r="D733" s="61">
        <v>239</v>
      </c>
      <c r="E733" s="61">
        <v>2</v>
      </c>
      <c r="F733" s="61">
        <v>10</v>
      </c>
      <c r="G733" s="61">
        <v>6</v>
      </c>
      <c r="H733" s="61">
        <v>30</v>
      </c>
      <c r="I733" s="61">
        <v>1</v>
      </c>
      <c r="J733" s="61">
        <v>56</v>
      </c>
      <c r="K733" s="61">
        <v>350</v>
      </c>
      <c r="L733" s="61">
        <v>5</v>
      </c>
      <c r="M733" s="61">
        <v>4</v>
      </c>
      <c r="N733" s="61">
        <v>2</v>
      </c>
      <c r="O733" s="61">
        <v>65</v>
      </c>
      <c r="Q733" s="61">
        <v>8</v>
      </c>
      <c r="R733" s="61">
        <v>5</v>
      </c>
      <c r="S733" s="61">
        <v>34</v>
      </c>
      <c r="T733" s="61">
        <v>39</v>
      </c>
    </row>
    <row r="734" spans="1:20" ht="12.75" customHeight="1" x14ac:dyDescent="0.2">
      <c r="A734" s="58">
        <v>2939</v>
      </c>
      <c r="B734" s="61">
        <v>445</v>
      </c>
      <c r="C734" s="61">
        <v>225</v>
      </c>
      <c r="D734" s="61">
        <v>220</v>
      </c>
      <c r="E734" s="61">
        <v>2</v>
      </c>
      <c r="F734" s="61">
        <v>25</v>
      </c>
      <c r="G734" s="61">
        <v>84</v>
      </c>
      <c r="H734" s="61">
        <v>83</v>
      </c>
      <c r="I734" s="61">
        <v>9</v>
      </c>
      <c r="J734" s="61">
        <v>91</v>
      </c>
      <c r="K734" s="61">
        <v>151</v>
      </c>
      <c r="L734" s="61">
        <v>42</v>
      </c>
      <c r="M734" s="61">
        <v>6</v>
      </c>
      <c r="N734" s="61">
        <v>42</v>
      </c>
      <c r="O734" s="61">
        <v>311</v>
      </c>
      <c r="Q734" s="61">
        <v>6</v>
      </c>
      <c r="R734" s="61">
        <v>20</v>
      </c>
      <c r="S734" s="61">
        <v>3</v>
      </c>
      <c r="T734" s="61">
        <v>82</v>
      </c>
    </row>
    <row r="735" spans="1:20" ht="12.75" customHeight="1" x14ac:dyDescent="0.2">
      <c r="A735" s="58">
        <v>2940</v>
      </c>
      <c r="B735" s="61">
        <v>440</v>
      </c>
      <c r="C735" s="61">
        <v>208</v>
      </c>
      <c r="D735" s="61">
        <v>232</v>
      </c>
      <c r="E735" s="61">
        <v>3</v>
      </c>
      <c r="F735" s="61">
        <v>32</v>
      </c>
      <c r="G735" s="61">
        <v>62</v>
      </c>
      <c r="H735" s="61">
        <v>110</v>
      </c>
      <c r="I735" s="61">
        <v>20</v>
      </c>
      <c r="J735" s="61">
        <v>78</v>
      </c>
      <c r="K735" s="61">
        <v>135</v>
      </c>
      <c r="L735" s="61">
        <v>101</v>
      </c>
      <c r="M735" s="61">
        <v>5</v>
      </c>
      <c r="N735" s="61">
        <v>49</v>
      </c>
      <c r="O735" s="61">
        <v>340</v>
      </c>
      <c r="Q735" s="61">
        <v>5</v>
      </c>
      <c r="R735" s="61">
        <v>28</v>
      </c>
      <c r="S735" s="61">
        <v>10</v>
      </c>
      <c r="T735" s="61">
        <v>62</v>
      </c>
    </row>
    <row r="736" spans="1:20" ht="12.75" customHeight="1" x14ac:dyDescent="0.2">
      <c r="A736" s="58">
        <v>2941</v>
      </c>
      <c r="B736" s="61">
        <v>498</v>
      </c>
      <c r="C736" s="61">
        <v>216</v>
      </c>
      <c r="D736" s="61">
        <v>282</v>
      </c>
      <c r="E736" s="61">
        <v>5</v>
      </c>
      <c r="F736" s="61">
        <v>43</v>
      </c>
      <c r="G736" s="61">
        <v>52</v>
      </c>
      <c r="H736" s="61">
        <v>104</v>
      </c>
      <c r="I736" s="61">
        <v>19</v>
      </c>
      <c r="J736" s="61">
        <v>114</v>
      </c>
      <c r="K736" s="61">
        <v>161</v>
      </c>
      <c r="L736" s="61">
        <v>54</v>
      </c>
      <c r="M736" s="61">
        <v>5</v>
      </c>
      <c r="N736" s="61">
        <v>25</v>
      </c>
      <c r="O736" s="61">
        <v>351</v>
      </c>
      <c r="Q736" s="61">
        <v>1</v>
      </c>
      <c r="R736" s="61">
        <v>28</v>
      </c>
      <c r="S736" s="61">
        <v>19</v>
      </c>
      <c r="T736" s="61">
        <v>98</v>
      </c>
    </row>
    <row r="737" spans="1:20" ht="12.75" customHeight="1" x14ac:dyDescent="0.2">
      <c r="A737" s="58">
        <v>2942</v>
      </c>
      <c r="B737" s="61">
        <v>829</v>
      </c>
      <c r="C737" s="61">
        <v>410</v>
      </c>
      <c r="D737" s="61">
        <v>419</v>
      </c>
      <c r="E737" s="61">
        <v>4</v>
      </c>
      <c r="F737" s="61">
        <v>15</v>
      </c>
      <c r="G737" s="61">
        <v>9</v>
      </c>
      <c r="H737" s="61">
        <v>124</v>
      </c>
      <c r="I737" s="61">
        <v>3</v>
      </c>
      <c r="J737" s="61">
        <v>71</v>
      </c>
      <c r="K737" s="61">
        <v>603</v>
      </c>
      <c r="L737" s="61">
        <v>13</v>
      </c>
      <c r="M737" s="61">
        <v>4</v>
      </c>
      <c r="N737" s="61">
        <v>23</v>
      </c>
      <c r="O737" s="61">
        <v>286</v>
      </c>
      <c r="Q737" s="61">
        <v>14</v>
      </c>
      <c r="R737" s="61">
        <v>34</v>
      </c>
      <c r="S737" s="61">
        <v>61</v>
      </c>
      <c r="T737" s="61">
        <v>108</v>
      </c>
    </row>
    <row r="738" spans="1:20" ht="12.75" customHeight="1" x14ac:dyDescent="0.2">
      <c r="A738" s="58">
        <v>2943</v>
      </c>
      <c r="B738" s="61">
        <v>306</v>
      </c>
      <c r="C738" s="61">
        <v>147</v>
      </c>
      <c r="D738" s="61">
        <v>159</v>
      </c>
      <c r="E738" s="61">
        <v>2</v>
      </c>
      <c r="F738" s="61">
        <v>6</v>
      </c>
      <c r="G738" s="61">
        <v>59</v>
      </c>
      <c r="H738" s="61">
        <v>76</v>
      </c>
      <c r="I738" s="61">
        <v>15</v>
      </c>
      <c r="J738" s="61">
        <v>37</v>
      </c>
      <c r="K738" s="61">
        <v>111</v>
      </c>
      <c r="L738" s="61">
        <v>29</v>
      </c>
      <c r="M738" s="61">
        <v>3</v>
      </c>
      <c r="N738" s="61">
        <v>20</v>
      </c>
      <c r="O738" s="61">
        <v>305</v>
      </c>
      <c r="Q738" s="61">
        <v>21</v>
      </c>
      <c r="R738" s="61">
        <v>24</v>
      </c>
      <c r="S738" s="61">
        <v>4</v>
      </c>
      <c r="T738" s="61">
        <v>94</v>
      </c>
    </row>
    <row r="739" spans="1:20" ht="12.75" customHeight="1" x14ac:dyDescent="0.2">
      <c r="A739" s="58">
        <v>2944</v>
      </c>
      <c r="B739" s="61">
        <v>589</v>
      </c>
      <c r="C739" s="61">
        <v>311</v>
      </c>
      <c r="D739" s="61">
        <v>278</v>
      </c>
      <c r="E739" s="61">
        <v>1</v>
      </c>
      <c r="F739" s="61">
        <v>8</v>
      </c>
      <c r="G739" s="61">
        <v>6</v>
      </c>
      <c r="H739" s="61">
        <v>84</v>
      </c>
      <c r="I739" s="61">
        <v>1</v>
      </c>
      <c r="J739" s="61">
        <v>70</v>
      </c>
      <c r="K739" s="61">
        <v>419</v>
      </c>
      <c r="L739" s="61">
        <v>33</v>
      </c>
      <c r="M739" s="61">
        <v>2</v>
      </c>
      <c r="N739" s="61">
        <v>9</v>
      </c>
      <c r="O739" s="61">
        <v>121</v>
      </c>
      <c r="Q739" s="61">
        <v>34</v>
      </c>
      <c r="R739" s="61">
        <v>17</v>
      </c>
      <c r="S739" s="61">
        <v>24</v>
      </c>
      <c r="T739" s="61">
        <v>108</v>
      </c>
    </row>
    <row r="740" spans="1:20" ht="12.75" customHeight="1" x14ac:dyDescent="0.2">
      <c r="A740" s="58">
        <v>2945</v>
      </c>
      <c r="B740" s="61">
        <v>447</v>
      </c>
      <c r="C740" s="61">
        <v>218</v>
      </c>
      <c r="D740" s="61">
        <v>229</v>
      </c>
      <c r="E740" s="61">
        <v>7</v>
      </c>
      <c r="F740" s="61">
        <v>14</v>
      </c>
      <c r="G740" s="61">
        <v>55</v>
      </c>
      <c r="H740" s="61">
        <v>141</v>
      </c>
      <c r="I740" s="61">
        <v>22</v>
      </c>
      <c r="J740" s="61">
        <v>78</v>
      </c>
      <c r="K740" s="61">
        <v>130</v>
      </c>
      <c r="L740" s="61">
        <v>52</v>
      </c>
      <c r="M740" s="61">
        <v>10</v>
      </c>
      <c r="N740" s="61">
        <v>20</v>
      </c>
      <c r="O740" s="61">
        <v>395</v>
      </c>
      <c r="Q740" s="61">
        <v>7</v>
      </c>
      <c r="R740" s="61">
        <v>28</v>
      </c>
      <c r="S740" s="61">
        <v>10</v>
      </c>
      <c r="T740" s="61">
        <v>71</v>
      </c>
    </row>
    <row r="741" spans="1:20" ht="12.75" customHeight="1" x14ac:dyDescent="0.2">
      <c r="A741" s="58">
        <v>2946</v>
      </c>
      <c r="B741" s="61">
        <v>373</v>
      </c>
      <c r="C741" s="61">
        <v>210</v>
      </c>
      <c r="D741" s="61">
        <v>163</v>
      </c>
      <c r="F741" s="61">
        <v>1</v>
      </c>
      <c r="G741" s="61">
        <v>1</v>
      </c>
      <c r="H741" s="61">
        <v>271</v>
      </c>
      <c r="J741" s="61">
        <v>6</v>
      </c>
      <c r="K741" s="61">
        <v>94</v>
      </c>
      <c r="L741" s="61">
        <v>182</v>
      </c>
      <c r="N741" s="61">
        <v>20</v>
      </c>
      <c r="O741" s="61">
        <v>259</v>
      </c>
      <c r="P741" s="61">
        <v>22</v>
      </c>
      <c r="Q741" s="61">
        <v>3</v>
      </c>
      <c r="R741" s="61">
        <v>9</v>
      </c>
      <c r="S741" s="61">
        <v>8</v>
      </c>
      <c r="T741" s="61">
        <v>60</v>
      </c>
    </row>
    <row r="742" spans="1:20" ht="12.75" customHeight="1" x14ac:dyDescent="0.2">
      <c r="A742" s="58">
        <v>2950</v>
      </c>
      <c r="B742" s="61">
        <v>348</v>
      </c>
      <c r="C742" s="61">
        <v>171</v>
      </c>
      <c r="D742" s="61">
        <v>177</v>
      </c>
      <c r="E742" s="61">
        <v>2</v>
      </c>
      <c r="F742" s="61">
        <v>4</v>
      </c>
      <c r="G742" s="61">
        <v>4</v>
      </c>
      <c r="H742" s="61">
        <v>40</v>
      </c>
      <c r="I742" s="61">
        <v>1</v>
      </c>
      <c r="J742" s="61">
        <v>55</v>
      </c>
      <c r="K742" s="61">
        <v>242</v>
      </c>
      <c r="L742" s="61">
        <v>7</v>
      </c>
      <c r="M742" s="61">
        <v>6</v>
      </c>
      <c r="N742" s="61">
        <v>6</v>
      </c>
      <c r="O742" s="61">
        <v>244</v>
      </c>
      <c r="Q742" s="61">
        <v>8</v>
      </c>
      <c r="R742" s="61">
        <v>12</v>
      </c>
      <c r="S742" s="61">
        <v>33</v>
      </c>
      <c r="T742" s="61">
        <v>75</v>
      </c>
    </row>
    <row r="743" spans="1:20" ht="12.75" customHeight="1" x14ac:dyDescent="0.2">
      <c r="A743" s="58">
        <v>2951</v>
      </c>
      <c r="B743" s="61">
        <v>553</v>
      </c>
      <c r="C743" s="61">
        <v>266</v>
      </c>
      <c r="D743" s="61">
        <v>287</v>
      </c>
      <c r="E743" s="61">
        <v>3</v>
      </c>
      <c r="F743" s="61">
        <v>10</v>
      </c>
      <c r="G743" s="61">
        <v>14</v>
      </c>
      <c r="H743" s="61">
        <v>61</v>
      </c>
      <c r="J743" s="61">
        <v>76</v>
      </c>
      <c r="K743" s="61">
        <v>389</v>
      </c>
      <c r="L743" s="61">
        <v>40</v>
      </c>
      <c r="M743" s="61">
        <v>5</v>
      </c>
      <c r="N743" s="61">
        <v>21</v>
      </c>
      <c r="O743" s="61">
        <v>315</v>
      </c>
      <c r="P743" s="61">
        <v>1</v>
      </c>
      <c r="Q743" s="61">
        <v>20</v>
      </c>
      <c r="R743" s="61">
        <v>19</v>
      </c>
      <c r="S743" s="61">
        <v>63</v>
      </c>
      <c r="T743" s="61">
        <v>132</v>
      </c>
    </row>
    <row r="744" spans="1:20" ht="12.75" customHeight="1" x14ac:dyDescent="0.2">
      <c r="A744" s="58">
        <v>2952</v>
      </c>
      <c r="B744" s="61">
        <v>433</v>
      </c>
      <c r="C744" s="61">
        <v>216</v>
      </c>
      <c r="D744" s="61">
        <v>217</v>
      </c>
      <c r="E744" s="61">
        <v>6</v>
      </c>
      <c r="F744" s="61">
        <v>17</v>
      </c>
      <c r="G744" s="61">
        <v>20</v>
      </c>
      <c r="H744" s="61">
        <v>63</v>
      </c>
      <c r="I744" s="61">
        <v>24</v>
      </c>
      <c r="J744" s="61">
        <v>88</v>
      </c>
      <c r="K744" s="61">
        <v>215</v>
      </c>
      <c r="L744" s="61">
        <v>50</v>
      </c>
      <c r="M744" s="61">
        <v>7</v>
      </c>
      <c r="N744" s="61">
        <v>19</v>
      </c>
      <c r="O744" s="61">
        <v>367</v>
      </c>
      <c r="Q744" s="61">
        <v>3</v>
      </c>
      <c r="R744" s="61">
        <v>28</v>
      </c>
      <c r="S744" s="61">
        <v>23</v>
      </c>
      <c r="T744" s="61">
        <v>91</v>
      </c>
    </row>
    <row r="745" spans="1:20" ht="12.75" customHeight="1" x14ac:dyDescent="0.2">
      <c r="A745" s="58">
        <v>2953</v>
      </c>
      <c r="B745" s="61">
        <v>296</v>
      </c>
      <c r="C745" s="61">
        <v>150</v>
      </c>
      <c r="D745" s="61">
        <v>146</v>
      </c>
      <c r="E745" s="61">
        <v>6</v>
      </c>
      <c r="F745" s="61">
        <v>3</v>
      </c>
      <c r="G745" s="61">
        <v>12</v>
      </c>
      <c r="H745" s="61">
        <v>11</v>
      </c>
      <c r="I745" s="61">
        <v>12</v>
      </c>
      <c r="J745" s="61">
        <v>19</v>
      </c>
      <c r="K745" s="61">
        <v>233</v>
      </c>
      <c r="L745" s="61">
        <v>22</v>
      </c>
      <c r="M745" s="61">
        <v>12</v>
      </c>
      <c r="N745" s="61">
        <v>9</v>
      </c>
      <c r="O745" s="61">
        <v>191</v>
      </c>
      <c r="Q745" s="61">
        <v>2</v>
      </c>
      <c r="R745" s="61">
        <v>15</v>
      </c>
      <c r="T745" s="61">
        <v>39</v>
      </c>
    </row>
    <row r="746" spans="1:20" ht="12.75" customHeight="1" x14ac:dyDescent="0.2">
      <c r="A746" s="58">
        <v>2954</v>
      </c>
      <c r="B746" s="61">
        <v>470</v>
      </c>
      <c r="C746" s="61">
        <v>221</v>
      </c>
      <c r="D746" s="61">
        <v>249</v>
      </c>
      <c r="F746" s="61">
        <v>14</v>
      </c>
      <c r="G746" s="61">
        <v>13</v>
      </c>
      <c r="H746" s="61">
        <v>58</v>
      </c>
      <c r="J746" s="61">
        <v>17</v>
      </c>
      <c r="K746" s="61">
        <v>368</v>
      </c>
      <c r="L746" s="61">
        <v>21</v>
      </c>
      <c r="M746" s="61">
        <v>2</v>
      </c>
      <c r="N746" s="61">
        <v>14</v>
      </c>
      <c r="O746" s="61">
        <v>238</v>
      </c>
      <c r="P746" s="61">
        <v>3</v>
      </c>
      <c r="Q746" s="61">
        <v>21</v>
      </c>
      <c r="R746" s="61">
        <v>28</v>
      </c>
      <c r="S746" s="61">
        <v>9</v>
      </c>
      <c r="T746" s="61">
        <v>110</v>
      </c>
    </row>
    <row r="747" spans="1:20" ht="12.75" customHeight="1" x14ac:dyDescent="0.2">
      <c r="A747" s="58">
        <v>2955</v>
      </c>
      <c r="B747" s="61">
        <v>411</v>
      </c>
      <c r="C747" s="61">
        <v>200</v>
      </c>
      <c r="D747" s="61">
        <v>211</v>
      </c>
      <c r="E747" s="61">
        <v>2</v>
      </c>
      <c r="F747" s="61">
        <v>3</v>
      </c>
      <c r="G747" s="61">
        <v>8</v>
      </c>
      <c r="H747" s="61">
        <v>24</v>
      </c>
      <c r="J747" s="61">
        <v>19</v>
      </c>
      <c r="K747" s="61">
        <v>355</v>
      </c>
      <c r="L747" s="61">
        <v>17</v>
      </c>
      <c r="M747" s="61">
        <v>8</v>
      </c>
      <c r="N747" s="61">
        <v>35</v>
      </c>
      <c r="O747" s="61">
        <v>276</v>
      </c>
      <c r="Q747" s="61">
        <v>3</v>
      </c>
      <c r="R747" s="61">
        <v>31</v>
      </c>
      <c r="S747" s="61">
        <v>14</v>
      </c>
      <c r="T747" s="61">
        <v>81</v>
      </c>
    </row>
    <row r="748" spans="1:20" ht="12.75" customHeight="1" x14ac:dyDescent="0.2">
      <c r="A748" s="58">
        <v>2956</v>
      </c>
      <c r="B748" s="61">
        <v>266</v>
      </c>
      <c r="C748" s="61">
        <v>130</v>
      </c>
      <c r="D748" s="61">
        <v>136</v>
      </c>
      <c r="H748" s="61">
        <v>31</v>
      </c>
      <c r="I748" s="61">
        <v>1</v>
      </c>
      <c r="J748" s="61">
        <v>26</v>
      </c>
      <c r="K748" s="61">
        <v>208</v>
      </c>
      <c r="L748" s="61">
        <v>10</v>
      </c>
      <c r="M748" s="61">
        <v>1</v>
      </c>
      <c r="N748" s="61">
        <v>1</v>
      </c>
      <c r="O748" s="61">
        <v>152</v>
      </c>
      <c r="Q748" s="61">
        <v>3</v>
      </c>
      <c r="R748" s="61">
        <v>4</v>
      </c>
      <c r="S748" s="61">
        <v>8</v>
      </c>
      <c r="T748" s="61">
        <v>64</v>
      </c>
    </row>
    <row r="749" spans="1:20" ht="12.75" customHeight="1" x14ac:dyDescent="0.2">
      <c r="A749" s="58">
        <v>2957</v>
      </c>
      <c r="B749" s="61">
        <v>387</v>
      </c>
      <c r="C749" s="61">
        <v>179</v>
      </c>
      <c r="D749" s="61">
        <v>208</v>
      </c>
      <c r="E749" s="61">
        <v>2</v>
      </c>
      <c r="F749" s="61">
        <v>4</v>
      </c>
      <c r="G749" s="61">
        <v>2</v>
      </c>
      <c r="H749" s="61">
        <v>29</v>
      </c>
      <c r="J749" s="61">
        <v>16</v>
      </c>
      <c r="K749" s="61">
        <v>334</v>
      </c>
      <c r="L749" s="61">
        <v>13</v>
      </c>
      <c r="M749" s="61">
        <v>10</v>
      </c>
      <c r="N749" s="61">
        <v>7</v>
      </c>
      <c r="O749" s="61">
        <v>233</v>
      </c>
      <c r="Q749" s="61">
        <v>3</v>
      </c>
      <c r="R749" s="61">
        <v>11</v>
      </c>
      <c r="T749" s="61">
        <v>94</v>
      </c>
    </row>
    <row r="750" spans="1:20" ht="12.75" customHeight="1" x14ac:dyDescent="0.2">
      <c r="A750" s="58">
        <v>2958</v>
      </c>
      <c r="B750" s="61">
        <v>57</v>
      </c>
      <c r="C750" s="61">
        <v>28</v>
      </c>
      <c r="D750" s="61">
        <v>29</v>
      </c>
      <c r="E750" s="61">
        <v>1</v>
      </c>
      <c r="H750" s="61">
        <v>5</v>
      </c>
      <c r="J750" s="61">
        <v>1</v>
      </c>
      <c r="K750" s="61">
        <v>50</v>
      </c>
      <c r="N750" s="61">
        <v>9</v>
      </c>
      <c r="O750" s="61">
        <v>45</v>
      </c>
      <c r="Q750" s="61">
        <v>1</v>
      </c>
      <c r="R750" s="61">
        <v>1</v>
      </c>
      <c r="S750" s="61">
        <v>1</v>
      </c>
      <c r="T750" s="61">
        <v>8</v>
      </c>
    </row>
    <row r="751" spans="1:20" ht="12.75" customHeight="1" x14ac:dyDescent="0.2">
      <c r="A751" s="58">
        <v>2959</v>
      </c>
      <c r="B751" s="61">
        <v>2071</v>
      </c>
      <c r="C751" s="61">
        <v>1058</v>
      </c>
      <c r="D751" s="61">
        <v>1013</v>
      </c>
      <c r="F751" s="61">
        <v>1</v>
      </c>
      <c r="G751" s="61">
        <v>4</v>
      </c>
      <c r="H751" s="61">
        <v>1912</v>
      </c>
      <c r="J751" s="61">
        <v>18</v>
      </c>
      <c r="K751" s="61">
        <v>136</v>
      </c>
      <c r="L751" s="61">
        <v>469</v>
      </c>
      <c r="M751" s="61">
        <v>10</v>
      </c>
      <c r="N751" s="61">
        <v>50</v>
      </c>
      <c r="O751" s="61">
        <v>1735</v>
      </c>
      <c r="P751" s="61">
        <v>352</v>
      </c>
      <c r="Q751" s="61">
        <v>45</v>
      </c>
      <c r="R751" s="61">
        <v>118</v>
      </c>
      <c r="S751" s="61">
        <v>21</v>
      </c>
      <c r="T751" s="61">
        <v>285</v>
      </c>
    </row>
    <row r="752" spans="1:20" ht="12.75" customHeight="1" x14ac:dyDescent="0.2">
      <c r="A752" s="58">
        <v>2961</v>
      </c>
      <c r="B752" s="61">
        <v>627</v>
      </c>
      <c r="C752" s="61">
        <v>293</v>
      </c>
      <c r="D752" s="61">
        <v>334</v>
      </c>
      <c r="F752" s="61">
        <v>3</v>
      </c>
      <c r="H752" s="61">
        <v>547</v>
      </c>
      <c r="J752" s="61">
        <v>3</v>
      </c>
      <c r="K752" s="61">
        <v>74</v>
      </c>
      <c r="L752" s="61">
        <v>329</v>
      </c>
      <c r="M752" s="61">
        <v>1</v>
      </c>
      <c r="N752" s="61">
        <v>10</v>
      </c>
      <c r="O752" s="61">
        <v>550</v>
      </c>
      <c r="P752" s="61">
        <v>119</v>
      </c>
      <c r="Q752" s="61">
        <v>2</v>
      </c>
      <c r="R752" s="61">
        <v>17</v>
      </c>
      <c r="S752" s="61">
        <v>13</v>
      </c>
      <c r="T752" s="61">
        <v>81</v>
      </c>
    </row>
    <row r="753" spans="1:20" ht="12.75" customHeight="1" x14ac:dyDescent="0.2">
      <c r="A753" s="58">
        <v>2962</v>
      </c>
      <c r="B753" s="61">
        <v>269</v>
      </c>
      <c r="C753" s="61">
        <v>127</v>
      </c>
      <c r="D753" s="61">
        <v>142</v>
      </c>
      <c r="E753" s="61">
        <v>3</v>
      </c>
      <c r="G753" s="61">
        <v>3</v>
      </c>
      <c r="H753" s="61">
        <v>28</v>
      </c>
      <c r="J753" s="61">
        <v>22</v>
      </c>
      <c r="K753" s="61">
        <v>213</v>
      </c>
      <c r="L753" s="61">
        <v>1</v>
      </c>
      <c r="M753" s="61">
        <v>2</v>
      </c>
      <c r="N753" s="61">
        <v>16</v>
      </c>
      <c r="O753" s="61">
        <v>225</v>
      </c>
      <c r="Q753" s="61">
        <v>4</v>
      </c>
      <c r="R753" s="61">
        <v>17</v>
      </c>
      <c r="S753" s="61">
        <v>11</v>
      </c>
      <c r="T753" s="61">
        <v>75</v>
      </c>
    </row>
    <row r="754" spans="1:20" ht="12.75" customHeight="1" x14ac:dyDescent="0.2">
      <c r="A754" s="58">
        <v>2964</v>
      </c>
      <c r="B754" s="61">
        <v>457</v>
      </c>
      <c r="C754" s="61">
        <v>241</v>
      </c>
      <c r="D754" s="61">
        <v>216</v>
      </c>
      <c r="E754" s="61">
        <v>1</v>
      </c>
      <c r="F754" s="61">
        <v>17</v>
      </c>
      <c r="G754" s="61">
        <v>5</v>
      </c>
      <c r="H754" s="61">
        <v>56</v>
      </c>
      <c r="J754" s="61">
        <v>34</v>
      </c>
      <c r="K754" s="61">
        <v>344</v>
      </c>
      <c r="L754" s="61">
        <v>25</v>
      </c>
      <c r="M754" s="61">
        <v>1</v>
      </c>
      <c r="N754" s="61">
        <v>6</v>
      </c>
      <c r="O754" s="61">
        <v>149</v>
      </c>
      <c r="Q754" s="61">
        <v>5</v>
      </c>
      <c r="R754" s="61">
        <v>13</v>
      </c>
      <c r="S754" s="61">
        <v>15</v>
      </c>
      <c r="T754" s="61">
        <v>60</v>
      </c>
    </row>
    <row r="755" spans="1:20" ht="12.75" customHeight="1" x14ac:dyDescent="0.2">
      <c r="A755" s="58">
        <v>2966</v>
      </c>
      <c r="B755" s="61">
        <v>497</v>
      </c>
      <c r="C755" s="61">
        <v>259</v>
      </c>
      <c r="D755" s="61">
        <v>238</v>
      </c>
      <c r="F755" s="61">
        <v>4</v>
      </c>
      <c r="H755" s="61">
        <v>242</v>
      </c>
      <c r="I755" s="61">
        <v>1</v>
      </c>
      <c r="J755" s="61">
        <v>14</v>
      </c>
      <c r="K755" s="61">
        <v>236</v>
      </c>
      <c r="L755" s="61">
        <v>136</v>
      </c>
      <c r="M755" s="61">
        <v>3</v>
      </c>
      <c r="N755" s="61">
        <v>21</v>
      </c>
      <c r="O755" s="61">
        <v>284</v>
      </c>
      <c r="P755" s="61">
        <v>56</v>
      </c>
      <c r="Q755" s="61">
        <v>5</v>
      </c>
      <c r="R755" s="61">
        <v>14</v>
      </c>
      <c r="S755" s="61">
        <v>9</v>
      </c>
      <c r="T755" s="61">
        <v>51</v>
      </c>
    </row>
    <row r="756" spans="1:20" ht="12.75" customHeight="1" x14ac:dyDescent="0.2">
      <c r="A756" s="58">
        <v>2967</v>
      </c>
      <c r="B756" s="61">
        <v>622</v>
      </c>
      <c r="C756" s="61">
        <v>326</v>
      </c>
      <c r="D756" s="61">
        <v>296</v>
      </c>
      <c r="E756" s="61">
        <v>1</v>
      </c>
      <c r="F756" s="61">
        <v>1</v>
      </c>
      <c r="G756" s="61">
        <v>3</v>
      </c>
      <c r="H756" s="61">
        <v>579</v>
      </c>
      <c r="I756" s="61">
        <v>1</v>
      </c>
      <c r="J756" s="61">
        <v>5</v>
      </c>
      <c r="K756" s="61">
        <v>32</v>
      </c>
      <c r="L756" s="61">
        <v>369</v>
      </c>
      <c r="M756" s="61">
        <v>5</v>
      </c>
      <c r="N756" s="61">
        <v>31</v>
      </c>
      <c r="O756" s="61">
        <v>566</v>
      </c>
      <c r="P756" s="61">
        <v>60</v>
      </c>
      <c r="R756" s="61">
        <v>32</v>
      </c>
      <c r="S756" s="61">
        <v>4</v>
      </c>
      <c r="T756" s="61">
        <v>79</v>
      </c>
    </row>
    <row r="757" spans="1:20" ht="12.75" customHeight="1" x14ac:dyDescent="0.2">
      <c r="A757" s="58">
        <v>2968</v>
      </c>
      <c r="B757" s="61">
        <v>95</v>
      </c>
      <c r="C757" s="61">
        <v>46</v>
      </c>
      <c r="D757" s="61">
        <v>49</v>
      </c>
      <c r="J757" s="61">
        <v>1</v>
      </c>
      <c r="K757" s="61">
        <v>94</v>
      </c>
      <c r="N757" s="61">
        <v>1</v>
      </c>
      <c r="O757" s="61">
        <v>32</v>
      </c>
      <c r="R757" s="61">
        <v>3</v>
      </c>
      <c r="T757" s="61">
        <v>8</v>
      </c>
    </row>
    <row r="758" spans="1:20" ht="12.75" customHeight="1" x14ac:dyDescent="0.2">
      <c r="A758" s="58">
        <v>2969</v>
      </c>
      <c r="B758" s="61">
        <v>412</v>
      </c>
      <c r="C758" s="61">
        <v>209</v>
      </c>
      <c r="D758" s="61">
        <v>203</v>
      </c>
      <c r="F758" s="61">
        <v>5</v>
      </c>
      <c r="G758" s="61">
        <v>4</v>
      </c>
      <c r="H758" s="61">
        <v>181</v>
      </c>
      <c r="I758" s="61">
        <v>1</v>
      </c>
      <c r="J758" s="61">
        <v>7</v>
      </c>
      <c r="K758" s="61">
        <v>214</v>
      </c>
      <c r="L758" s="61">
        <v>49</v>
      </c>
      <c r="M758" s="61">
        <v>4</v>
      </c>
      <c r="N758" s="61">
        <v>12</v>
      </c>
      <c r="O758" s="61">
        <v>257</v>
      </c>
      <c r="P758" s="61">
        <v>3</v>
      </c>
      <c r="Q758" s="61">
        <v>2</v>
      </c>
      <c r="R758" s="61">
        <v>18</v>
      </c>
      <c r="S758" s="61">
        <v>15</v>
      </c>
      <c r="T758" s="61">
        <v>50</v>
      </c>
    </row>
    <row r="759" spans="1:20" ht="12.75" customHeight="1" x14ac:dyDescent="0.2">
      <c r="A759" s="58">
        <v>2970</v>
      </c>
      <c r="B759" s="61">
        <v>367</v>
      </c>
      <c r="C759" s="61">
        <v>164</v>
      </c>
      <c r="D759" s="61">
        <v>203</v>
      </c>
      <c r="F759" s="61">
        <v>3</v>
      </c>
      <c r="G759" s="61">
        <v>1</v>
      </c>
      <c r="H759" s="61">
        <v>162</v>
      </c>
      <c r="J759" s="61">
        <v>11</v>
      </c>
      <c r="K759" s="61">
        <v>190</v>
      </c>
      <c r="L759" s="61">
        <v>39</v>
      </c>
      <c r="M759" s="61">
        <v>1</v>
      </c>
      <c r="N759" s="61">
        <v>19</v>
      </c>
      <c r="O759" s="61">
        <v>267</v>
      </c>
      <c r="P759" s="61">
        <v>7</v>
      </c>
      <c r="Q759" s="61">
        <v>1</v>
      </c>
      <c r="R759" s="61">
        <v>26</v>
      </c>
      <c r="S759" s="61">
        <v>6</v>
      </c>
      <c r="T759" s="61">
        <v>107</v>
      </c>
    </row>
    <row r="760" spans="1:20" ht="12.75" customHeight="1" x14ac:dyDescent="0.2">
      <c r="A760" s="58">
        <v>2971</v>
      </c>
      <c r="B760" s="61">
        <v>513</v>
      </c>
      <c r="C760" s="61">
        <v>247</v>
      </c>
      <c r="D760" s="61">
        <v>266</v>
      </c>
      <c r="E760" s="61">
        <v>6</v>
      </c>
      <c r="F760" s="61">
        <v>12</v>
      </c>
      <c r="G760" s="61">
        <v>7</v>
      </c>
      <c r="H760" s="61">
        <v>179</v>
      </c>
      <c r="J760" s="61">
        <v>54</v>
      </c>
      <c r="K760" s="61">
        <v>255</v>
      </c>
      <c r="L760" s="61">
        <v>87</v>
      </c>
      <c r="M760" s="61">
        <v>6</v>
      </c>
      <c r="N760" s="61">
        <v>32</v>
      </c>
      <c r="O760" s="61">
        <v>423</v>
      </c>
      <c r="P760" s="61">
        <v>15</v>
      </c>
      <c r="R760" s="61">
        <v>26</v>
      </c>
      <c r="S760" s="61">
        <v>8</v>
      </c>
      <c r="T760" s="61">
        <v>90</v>
      </c>
    </row>
    <row r="761" spans="1:20" ht="12.75" customHeight="1" x14ac:dyDescent="0.2">
      <c r="A761" s="58">
        <v>2972</v>
      </c>
      <c r="B761" s="61">
        <v>226</v>
      </c>
      <c r="C761" s="61">
        <v>121</v>
      </c>
      <c r="D761" s="61">
        <v>105</v>
      </c>
      <c r="E761" s="61">
        <v>19</v>
      </c>
      <c r="F761" s="61">
        <v>1</v>
      </c>
      <c r="G761" s="61">
        <v>2</v>
      </c>
      <c r="H761" s="61">
        <v>47</v>
      </c>
      <c r="J761" s="61">
        <v>20</v>
      </c>
      <c r="K761" s="61">
        <v>137</v>
      </c>
      <c r="L761" s="61">
        <v>10</v>
      </c>
      <c r="M761" s="61">
        <v>4</v>
      </c>
      <c r="N761" s="61">
        <v>12</v>
      </c>
      <c r="O761" s="61">
        <v>186</v>
      </c>
      <c r="P761" s="61">
        <v>2</v>
      </c>
      <c r="R761" s="61">
        <v>3</v>
      </c>
      <c r="S761" s="61">
        <v>5</v>
      </c>
      <c r="T761" s="61">
        <v>44</v>
      </c>
    </row>
    <row r="762" spans="1:20" ht="12.75" customHeight="1" x14ac:dyDescent="0.2">
      <c r="A762" s="58">
        <v>2974</v>
      </c>
      <c r="B762" s="61">
        <v>1574</v>
      </c>
      <c r="C762" s="61">
        <v>749</v>
      </c>
      <c r="D762" s="61">
        <v>825</v>
      </c>
      <c r="E762" s="61">
        <v>8</v>
      </c>
      <c r="F762" s="61">
        <v>155</v>
      </c>
      <c r="G762" s="61">
        <v>61</v>
      </c>
      <c r="H762" s="61">
        <v>247</v>
      </c>
      <c r="I762" s="61">
        <v>13</v>
      </c>
      <c r="J762" s="61">
        <v>139</v>
      </c>
      <c r="K762" s="61">
        <v>951</v>
      </c>
      <c r="L762" s="61">
        <v>89</v>
      </c>
      <c r="M762" s="61">
        <v>5</v>
      </c>
      <c r="N762" s="61">
        <v>73</v>
      </c>
      <c r="O762" s="61">
        <v>611</v>
      </c>
      <c r="P762" s="61">
        <v>2</v>
      </c>
      <c r="Q762" s="61">
        <v>174</v>
      </c>
      <c r="R762" s="61">
        <v>72</v>
      </c>
      <c r="S762" s="61">
        <v>108</v>
      </c>
      <c r="T762" s="61">
        <v>223</v>
      </c>
    </row>
    <row r="763" spans="1:20" ht="12.75" customHeight="1" x14ac:dyDescent="0.2">
      <c r="A763" s="58">
        <v>2975</v>
      </c>
      <c r="B763" s="61">
        <v>343</v>
      </c>
      <c r="C763" s="61">
        <v>164</v>
      </c>
      <c r="D763" s="61">
        <v>179</v>
      </c>
      <c r="E763" s="61">
        <v>4</v>
      </c>
      <c r="F763" s="61">
        <v>32</v>
      </c>
      <c r="G763" s="61">
        <v>60</v>
      </c>
      <c r="H763" s="61">
        <v>53</v>
      </c>
      <c r="I763" s="61">
        <v>2</v>
      </c>
      <c r="J763" s="61">
        <v>54</v>
      </c>
      <c r="K763" s="61">
        <v>138</v>
      </c>
      <c r="L763" s="61">
        <v>66</v>
      </c>
      <c r="M763" s="61">
        <v>3</v>
      </c>
      <c r="N763" s="61">
        <v>34</v>
      </c>
      <c r="O763" s="61">
        <v>140</v>
      </c>
      <c r="P763" s="61">
        <v>1</v>
      </c>
      <c r="Q763" s="61">
        <v>3</v>
      </c>
      <c r="R763" s="61">
        <v>23</v>
      </c>
      <c r="S763" s="61">
        <v>1</v>
      </c>
      <c r="T763" s="61">
        <v>50</v>
      </c>
    </row>
    <row r="764" spans="1:20" ht="12.75" customHeight="1" x14ac:dyDescent="0.2">
      <c r="A764" s="58">
        <v>2976</v>
      </c>
      <c r="B764" s="61">
        <v>500</v>
      </c>
      <c r="C764" s="61">
        <v>248</v>
      </c>
      <c r="D764" s="61">
        <v>252</v>
      </c>
      <c r="E764" s="61">
        <v>2</v>
      </c>
      <c r="F764" s="61">
        <v>56</v>
      </c>
      <c r="G764" s="61">
        <v>127</v>
      </c>
      <c r="H764" s="61">
        <v>125</v>
      </c>
      <c r="I764" s="61">
        <v>3</v>
      </c>
      <c r="J764" s="61">
        <v>54</v>
      </c>
      <c r="K764" s="61">
        <v>133</v>
      </c>
      <c r="L764" s="61">
        <v>159</v>
      </c>
      <c r="M764" s="61">
        <v>5</v>
      </c>
      <c r="N764" s="61">
        <v>30</v>
      </c>
      <c r="O764" s="61">
        <v>326</v>
      </c>
      <c r="Q764" s="61">
        <v>3</v>
      </c>
      <c r="R764" s="61">
        <v>29</v>
      </c>
      <c r="S764" s="61">
        <v>4</v>
      </c>
      <c r="T764" s="61">
        <v>88</v>
      </c>
    </row>
    <row r="765" spans="1:20" ht="12.75" customHeight="1" x14ac:dyDescent="0.2">
      <c r="A765" s="58">
        <v>2977</v>
      </c>
      <c r="B765" s="61">
        <v>375</v>
      </c>
      <c r="C765" s="61">
        <v>193</v>
      </c>
      <c r="D765" s="61">
        <v>182</v>
      </c>
      <c r="E765" s="61">
        <v>2</v>
      </c>
      <c r="F765" s="61">
        <v>39</v>
      </c>
      <c r="G765" s="61">
        <v>34</v>
      </c>
      <c r="H765" s="61">
        <v>58</v>
      </c>
      <c r="I765" s="61">
        <v>4</v>
      </c>
      <c r="J765" s="61">
        <v>45</v>
      </c>
      <c r="K765" s="61">
        <v>193</v>
      </c>
      <c r="L765" s="61">
        <v>64</v>
      </c>
      <c r="M765" s="61">
        <v>2</v>
      </c>
      <c r="N765" s="61">
        <v>11</v>
      </c>
      <c r="O765" s="61">
        <v>132</v>
      </c>
      <c r="P765" s="61">
        <v>3</v>
      </c>
      <c r="Q765" s="61">
        <v>1</v>
      </c>
      <c r="R765" s="61">
        <v>13</v>
      </c>
      <c r="S765" s="61">
        <v>5</v>
      </c>
      <c r="T765" s="61">
        <v>73</v>
      </c>
    </row>
    <row r="766" spans="1:20" ht="12.75" customHeight="1" x14ac:dyDescent="0.2">
      <c r="A766" s="58">
        <v>2980</v>
      </c>
      <c r="B766" s="61">
        <v>441</v>
      </c>
      <c r="C766" s="61">
        <v>218</v>
      </c>
      <c r="D766" s="61">
        <v>223</v>
      </c>
      <c r="E766" s="61">
        <v>2</v>
      </c>
      <c r="F766" s="61">
        <v>3</v>
      </c>
      <c r="G766" s="61">
        <v>1</v>
      </c>
      <c r="H766" s="61">
        <v>80</v>
      </c>
      <c r="I766" s="61">
        <v>1</v>
      </c>
      <c r="J766" s="61">
        <v>19</v>
      </c>
      <c r="K766" s="61">
        <v>335</v>
      </c>
      <c r="L766" s="61">
        <v>38</v>
      </c>
      <c r="M766" s="61">
        <v>3</v>
      </c>
      <c r="N766" s="61">
        <v>29</v>
      </c>
      <c r="O766" s="61">
        <v>192</v>
      </c>
      <c r="P766" s="61">
        <v>1</v>
      </c>
      <c r="Q766" s="61">
        <v>1</v>
      </c>
      <c r="R766" s="61">
        <v>9</v>
      </c>
      <c r="S766" s="61">
        <v>10</v>
      </c>
      <c r="T766" s="61">
        <v>81</v>
      </c>
    </row>
    <row r="767" spans="1:20" ht="12.75" customHeight="1" x14ac:dyDescent="0.2">
      <c r="A767" s="58">
        <v>2981</v>
      </c>
      <c r="B767" s="61">
        <v>463</v>
      </c>
      <c r="C767" s="61">
        <v>217</v>
      </c>
      <c r="D767" s="61">
        <v>246</v>
      </c>
      <c r="F767" s="61">
        <v>96</v>
      </c>
      <c r="G767" s="61">
        <v>1</v>
      </c>
      <c r="H767" s="61">
        <v>17</v>
      </c>
      <c r="J767" s="61">
        <v>66</v>
      </c>
      <c r="K767" s="61">
        <v>283</v>
      </c>
      <c r="L767" s="61">
        <v>31</v>
      </c>
      <c r="O767" s="61">
        <v>3</v>
      </c>
      <c r="Q767" s="61">
        <v>1</v>
      </c>
      <c r="R767" s="61">
        <v>1</v>
      </c>
      <c r="S767" s="61">
        <v>50</v>
      </c>
      <c r="T767" s="61">
        <v>30</v>
      </c>
    </row>
    <row r="768" spans="1:20" ht="12.75" customHeight="1" x14ac:dyDescent="0.2">
      <c r="A768" s="58">
        <v>2982</v>
      </c>
      <c r="B768" s="61">
        <v>696</v>
      </c>
      <c r="C768" s="61">
        <v>353</v>
      </c>
      <c r="D768" s="61">
        <v>343</v>
      </c>
      <c r="E768" s="61">
        <v>4</v>
      </c>
      <c r="F768" s="61">
        <v>100</v>
      </c>
      <c r="G768" s="61">
        <v>191</v>
      </c>
      <c r="H768" s="61">
        <v>238</v>
      </c>
      <c r="I768" s="61">
        <v>44</v>
      </c>
      <c r="J768" s="61">
        <v>36</v>
      </c>
      <c r="K768" s="61">
        <v>83</v>
      </c>
      <c r="L768" s="61">
        <v>285</v>
      </c>
      <c r="M768" s="61">
        <v>5</v>
      </c>
      <c r="N768" s="61">
        <v>37</v>
      </c>
      <c r="O768" s="61">
        <v>585</v>
      </c>
      <c r="P768" s="61">
        <v>2</v>
      </c>
      <c r="R768" s="61">
        <v>62</v>
      </c>
      <c r="S768" s="61">
        <v>3</v>
      </c>
      <c r="T768" s="61">
        <v>102</v>
      </c>
    </row>
    <row r="769" spans="1:20" ht="12.75" customHeight="1" x14ac:dyDescent="0.2">
      <c r="A769" s="58">
        <v>2983</v>
      </c>
      <c r="B769" s="61">
        <v>616</v>
      </c>
      <c r="C769" s="61">
        <v>303</v>
      </c>
      <c r="D769" s="61">
        <v>313</v>
      </c>
      <c r="E769" s="61">
        <v>4</v>
      </c>
      <c r="F769" s="61">
        <v>66</v>
      </c>
      <c r="G769" s="61">
        <v>59</v>
      </c>
      <c r="H769" s="61">
        <v>118</v>
      </c>
      <c r="I769" s="61">
        <v>15</v>
      </c>
      <c r="J769" s="61">
        <v>87</v>
      </c>
      <c r="K769" s="61">
        <v>267</v>
      </c>
      <c r="L769" s="61">
        <v>93</v>
      </c>
      <c r="M769" s="61">
        <v>7</v>
      </c>
      <c r="N769" s="61">
        <v>12</v>
      </c>
      <c r="O769" s="61">
        <v>268</v>
      </c>
      <c r="R769" s="61">
        <v>19</v>
      </c>
      <c r="S769" s="61">
        <v>20</v>
      </c>
      <c r="T769" s="61">
        <v>73</v>
      </c>
    </row>
    <row r="770" spans="1:20" ht="12.75" customHeight="1" x14ac:dyDescent="0.2">
      <c r="A770" s="58">
        <v>2984</v>
      </c>
      <c r="B770" s="61">
        <v>675</v>
      </c>
      <c r="C770" s="61">
        <v>351</v>
      </c>
      <c r="D770" s="61">
        <v>324</v>
      </c>
      <c r="E770" s="61">
        <v>4</v>
      </c>
      <c r="F770" s="61">
        <v>79</v>
      </c>
      <c r="G770" s="61">
        <v>104</v>
      </c>
      <c r="H770" s="61">
        <v>319</v>
      </c>
      <c r="I770" s="61">
        <v>54</v>
      </c>
      <c r="J770" s="61">
        <v>50</v>
      </c>
      <c r="K770" s="61">
        <v>65</v>
      </c>
      <c r="L770" s="61">
        <v>273</v>
      </c>
      <c r="M770" s="61">
        <v>8</v>
      </c>
      <c r="N770" s="61">
        <v>55</v>
      </c>
      <c r="O770" s="61">
        <v>530</v>
      </c>
      <c r="P770" s="61">
        <v>4</v>
      </c>
      <c r="R770" s="61">
        <v>51</v>
      </c>
      <c r="S770" s="61">
        <v>11</v>
      </c>
      <c r="T770" s="61">
        <v>90</v>
      </c>
    </row>
    <row r="771" spans="1:20" ht="12.75" customHeight="1" x14ac:dyDescent="0.2">
      <c r="A771" s="58">
        <v>2990</v>
      </c>
      <c r="B771" s="61">
        <v>517</v>
      </c>
      <c r="C771" s="61">
        <v>249</v>
      </c>
      <c r="D771" s="61">
        <v>268</v>
      </c>
      <c r="F771" s="61">
        <v>52</v>
      </c>
      <c r="G771" s="61">
        <v>59</v>
      </c>
      <c r="H771" s="61">
        <v>103</v>
      </c>
      <c r="I771" s="61">
        <v>1</v>
      </c>
      <c r="J771" s="61">
        <v>55</v>
      </c>
      <c r="K771" s="61">
        <v>247</v>
      </c>
      <c r="L771" s="61">
        <v>90</v>
      </c>
      <c r="M771" s="61">
        <v>1</v>
      </c>
      <c r="N771" s="61">
        <v>1</v>
      </c>
      <c r="O771" s="61">
        <v>190</v>
      </c>
      <c r="P771" s="61">
        <v>1</v>
      </c>
      <c r="Q771" s="61">
        <v>1</v>
      </c>
      <c r="R771" s="61">
        <v>4</v>
      </c>
      <c r="S771" s="61">
        <v>27</v>
      </c>
      <c r="T771" s="61">
        <v>65</v>
      </c>
    </row>
    <row r="772" spans="1:20" ht="12.75" customHeight="1" x14ac:dyDescent="0.2">
      <c r="A772" s="58">
        <v>2992</v>
      </c>
      <c r="B772" s="61">
        <v>489</v>
      </c>
      <c r="C772" s="61">
        <v>225</v>
      </c>
      <c r="D772" s="61">
        <v>264</v>
      </c>
      <c r="F772" s="61">
        <v>148</v>
      </c>
      <c r="G772" s="61">
        <v>8</v>
      </c>
      <c r="H772" s="61">
        <v>84</v>
      </c>
      <c r="J772" s="61">
        <v>60</v>
      </c>
      <c r="K772" s="61">
        <v>189</v>
      </c>
      <c r="L772" s="61">
        <v>104</v>
      </c>
      <c r="M772" s="61">
        <v>2</v>
      </c>
      <c r="N772" s="61">
        <v>7</v>
      </c>
      <c r="O772" s="61">
        <v>96</v>
      </c>
      <c r="Q772" s="61">
        <v>3</v>
      </c>
      <c r="R772" s="61">
        <v>19</v>
      </c>
      <c r="S772" s="61">
        <v>18</v>
      </c>
      <c r="T772" s="61">
        <v>52</v>
      </c>
    </row>
    <row r="773" spans="1:20" ht="12.75" customHeight="1" x14ac:dyDescent="0.2">
      <c r="A773" s="58">
        <v>2993</v>
      </c>
      <c r="B773" s="61">
        <v>552</v>
      </c>
      <c r="C773" s="61">
        <v>284</v>
      </c>
      <c r="D773" s="61">
        <v>268</v>
      </c>
      <c r="E773" s="61">
        <v>1</v>
      </c>
      <c r="F773" s="61">
        <v>38</v>
      </c>
      <c r="G773" s="61">
        <v>22</v>
      </c>
      <c r="H773" s="61">
        <v>160</v>
      </c>
      <c r="I773" s="61">
        <v>4</v>
      </c>
      <c r="J773" s="61">
        <v>53</v>
      </c>
      <c r="K773" s="61">
        <v>274</v>
      </c>
      <c r="L773" s="61">
        <v>108</v>
      </c>
      <c r="M773" s="61">
        <v>4</v>
      </c>
      <c r="N773" s="61">
        <v>30</v>
      </c>
      <c r="O773" s="61">
        <v>226</v>
      </c>
      <c r="R773" s="61">
        <v>17</v>
      </c>
      <c r="S773" s="61">
        <v>37</v>
      </c>
      <c r="T773" s="61">
        <v>78</v>
      </c>
    </row>
    <row r="774" spans="1:20" ht="12.75" customHeight="1" x14ac:dyDescent="0.2">
      <c r="A774" s="58">
        <v>2994</v>
      </c>
      <c r="B774" s="61">
        <v>470</v>
      </c>
      <c r="C774" s="61">
        <v>218</v>
      </c>
      <c r="D774" s="61">
        <v>252</v>
      </c>
      <c r="F774" s="61">
        <v>14</v>
      </c>
      <c r="G774" s="61">
        <v>5</v>
      </c>
      <c r="H774" s="61">
        <v>36</v>
      </c>
      <c r="I774" s="61">
        <v>5</v>
      </c>
      <c r="J774" s="61">
        <v>107</v>
      </c>
      <c r="K774" s="61">
        <v>303</v>
      </c>
      <c r="L774" s="61">
        <v>11</v>
      </c>
      <c r="O774" s="61">
        <v>32</v>
      </c>
      <c r="Q774" s="61">
        <v>79</v>
      </c>
      <c r="R774" s="61">
        <v>6</v>
      </c>
      <c r="S774" s="61">
        <v>12</v>
      </c>
      <c r="T774" s="61">
        <v>46</v>
      </c>
    </row>
    <row r="775" spans="1:20" ht="12.75" customHeight="1" x14ac:dyDescent="0.2">
      <c r="A775" s="58">
        <v>2995</v>
      </c>
      <c r="B775" s="61">
        <v>329</v>
      </c>
      <c r="C775" s="61">
        <v>151</v>
      </c>
      <c r="D775" s="61">
        <v>178</v>
      </c>
      <c r="E775" s="61">
        <v>3</v>
      </c>
      <c r="F775" s="61">
        <v>1</v>
      </c>
      <c r="H775" s="61">
        <v>35</v>
      </c>
      <c r="I775" s="61">
        <v>7</v>
      </c>
      <c r="J775" s="61">
        <v>33</v>
      </c>
      <c r="K775" s="61">
        <v>250</v>
      </c>
      <c r="L775" s="61">
        <v>12</v>
      </c>
      <c r="M775" s="61">
        <v>3</v>
      </c>
      <c r="N775" s="61">
        <v>2</v>
      </c>
      <c r="O775" s="61">
        <v>135</v>
      </c>
      <c r="Q775" s="61">
        <v>18</v>
      </c>
      <c r="R775" s="61">
        <v>11</v>
      </c>
      <c r="S775" s="61">
        <v>10</v>
      </c>
      <c r="T775" s="61">
        <v>57</v>
      </c>
    </row>
    <row r="776" spans="1:20" ht="12.75" customHeight="1" x14ac:dyDescent="0.2">
      <c r="A776" s="58">
        <v>2996</v>
      </c>
      <c r="B776" s="61">
        <v>942</v>
      </c>
      <c r="C776" s="61">
        <v>481</v>
      </c>
      <c r="D776" s="61">
        <v>461</v>
      </c>
      <c r="E776" s="61">
        <v>7</v>
      </c>
      <c r="F776" s="61">
        <v>19</v>
      </c>
      <c r="G776" s="61">
        <v>7</v>
      </c>
      <c r="H776" s="61">
        <v>151</v>
      </c>
      <c r="I776" s="61">
        <v>3</v>
      </c>
      <c r="J776" s="61">
        <v>28</v>
      </c>
      <c r="K776" s="61">
        <v>727</v>
      </c>
      <c r="L776" s="61">
        <v>49</v>
      </c>
      <c r="M776" s="61">
        <v>7</v>
      </c>
      <c r="N776" s="61">
        <v>6</v>
      </c>
      <c r="O776" s="61">
        <v>329</v>
      </c>
      <c r="P776" s="61">
        <v>9</v>
      </c>
      <c r="Q776" s="61">
        <v>6</v>
      </c>
      <c r="R776" s="61">
        <v>36</v>
      </c>
      <c r="S776" s="61">
        <v>31</v>
      </c>
      <c r="T776" s="61">
        <v>101</v>
      </c>
    </row>
    <row r="777" spans="1:20" ht="12.75" customHeight="1" x14ac:dyDescent="0.2">
      <c r="A777" s="58">
        <v>2997</v>
      </c>
      <c r="B777" s="61">
        <v>393</v>
      </c>
      <c r="C777" s="61">
        <v>192</v>
      </c>
      <c r="D777" s="61">
        <v>201</v>
      </c>
      <c r="E777" s="61">
        <v>2</v>
      </c>
      <c r="F777" s="61">
        <v>2</v>
      </c>
      <c r="H777" s="61">
        <v>111</v>
      </c>
      <c r="I777" s="61">
        <v>1</v>
      </c>
      <c r="J777" s="61">
        <v>13</v>
      </c>
      <c r="K777" s="61">
        <v>264</v>
      </c>
      <c r="L777" s="61">
        <v>85</v>
      </c>
      <c r="M777" s="61">
        <v>6</v>
      </c>
      <c r="N777" s="61">
        <v>9</v>
      </c>
      <c r="O777" s="61">
        <v>180</v>
      </c>
      <c r="P777" s="61">
        <v>9</v>
      </c>
      <c r="Q777" s="61">
        <v>1</v>
      </c>
      <c r="R777" s="61">
        <v>14</v>
      </c>
      <c r="T777" s="61">
        <v>75</v>
      </c>
    </row>
    <row r="778" spans="1:20" ht="12.75" customHeight="1" x14ac:dyDescent="0.2">
      <c r="A778" s="58">
        <v>2998</v>
      </c>
      <c r="B778" s="61">
        <v>350</v>
      </c>
      <c r="C778" s="61">
        <v>160</v>
      </c>
      <c r="D778" s="61">
        <v>189</v>
      </c>
      <c r="E778" s="61">
        <v>9</v>
      </c>
      <c r="F778" s="61">
        <v>3</v>
      </c>
      <c r="G778" s="61">
        <v>3</v>
      </c>
      <c r="H778" s="61">
        <v>30</v>
      </c>
      <c r="J778" s="61">
        <v>5</v>
      </c>
      <c r="K778" s="61">
        <v>300</v>
      </c>
      <c r="L778" s="61">
        <v>4</v>
      </c>
      <c r="M778" s="61">
        <v>1</v>
      </c>
      <c r="N778" s="61">
        <v>66</v>
      </c>
      <c r="O778" s="61">
        <v>195</v>
      </c>
      <c r="Q778" s="61">
        <v>3</v>
      </c>
      <c r="R778" s="61">
        <v>9</v>
      </c>
      <c r="T778" s="61">
        <v>71</v>
      </c>
    </row>
    <row r="779" spans="1:20" ht="12.75" customHeight="1" x14ac:dyDescent="0.2">
      <c r="A779" s="58">
        <v>2999</v>
      </c>
      <c r="B779" s="61">
        <v>581</v>
      </c>
      <c r="C779" s="61">
        <v>269</v>
      </c>
      <c r="D779" s="61">
        <v>312</v>
      </c>
      <c r="E779" s="61">
        <v>83</v>
      </c>
      <c r="F779" s="61">
        <v>2</v>
      </c>
      <c r="G779" s="61">
        <v>6</v>
      </c>
      <c r="H779" s="61">
        <v>159</v>
      </c>
      <c r="J779" s="61">
        <v>56</v>
      </c>
      <c r="K779" s="61">
        <v>275</v>
      </c>
      <c r="L779" s="61">
        <v>52</v>
      </c>
      <c r="M779" s="61">
        <v>7</v>
      </c>
      <c r="N779" s="61">
        <v>19</v>
      </c>
      <c r="O779" s="61">
        <v>440</v>
      </c>
      <c r="P779" s="61">
        <v>7</v>
      </c>
      <c r="Q779" s="61">
        <v>1</v>
      </c>
      <c r="R779" s="61">
        <v>31</v>
      </c>
      <c r="S779" s="61">
        <v>1</v>
      </c>
      <c r="T779" s="61">
        <v>164</v>
      </c>
    </row>
    <row r="780" spans="1:20" ht="12.75" customHeight="1" x14ac:dyDescent="0.2">
      <c r="A780" s="58">
        <v>3000</v>
      </c>
      <c r="B780" s="61">
        <v>424</v>
      </c>
      <c r="C780" s="61">
        <v>232</v>
      </c>
      <c r="D780" s="61">
        <v>192</v>
      </c>
      <c r="F780" s="61">
        <v>20</v>
      </c>
      <c r="G780" s="61">
        <v>31</v>
      </c>
      <c r="H780" s="61">
        <v>238</v>
      </c>
      <c r="I780" s="61">
        <v>21</v>
      </c>
      <c r="J780" s="61">
        <v>55</v>
      </c>
      <c r="K780" s="61">
        <v>59</v>
      </c>
      <c r="L780" s="61">
        <v>146</v>
      </c>
      <c r="M780" s="61">
        <v>9</v>
      </c>
      <c r="N780" s="61">
        <v>27</v>
      </c>
      <c r="O780" s="61">
        <v>380</v>
      </c>
      <c r="P780" s="61">
        <v>3</v>
      </c>
      <c r="Q780" s="61">
        <v>6</v>
      </c>
      <c r="R780" s="61">
        <v>26</v>
      </c>
      <c r="S780" s="61">
        <v>11</v>
      </c>
      <c r="T780" s="61">
        <v>61</v>
      </c>
    </row>
    <row r="781" spans="1:20" ht="12.75" customHeight="1" x14ac:dyDescent="0.2">
      <c r="A781" s="58">
        <v>3001</v>
      </c>
      <c r="B781" s="61">
        <v>550</v>
      </c>
      <c r="C781" s="61">
        <v>271</v>
      </c>
      <c r="D781" s="61">
        <v>279</v>
      </c>
      <c r="F781" s="61">
        <v>4</v>
      </c>
      <c r="G781" s="61">
        <v>5</v>
      </c>
      <c r="H781" s="61">
        <v>400</v>
      </c>
      <c r="J781" s="61">
        <v>2</v>
      </c>
      <c r="K781" s="61">
        <v>139</v>
      </c>
      <c r="L781" s="61">
        <v>243</v>
      </c>
      <c r="M781" s="61">
        <v>1</v>
      </c>
      <c r="N781" s="61">
        <v>11</v>
      </c>
      <c r="O781" s="61">
        <v>351</v>
      </c>
      <c r="P781" s="61">
        <v>115</v>
      </c>
      <c r="Q781" s="61">
        <v>7</v>
      </c>
      <c r="R781" s="61">
        <v>10</v>
      </c>
      <c r="S781" s="61">
        <v>20</v>
      </c>
      <c r="T781" s="61">
        <v>82</v>
      </c>
    </row>
    <row r="782" spans="1:20" ht="12.75" customHeight="1" x14ac:dyDescent="0.2">
      <c r="A782" s="58">
        <v>3002</v>
      </c>
      <c r="B782" s="61">
        <v>557</v>
      </c>
      <c r="C782" s="61">
        <v>275</v>
      </c>
      <c r="D782" s="61">
        <v>282</v>
      </c>
      <c r="F782" s="61">
        <v>35</v>
      </c>
      <c r="G782" s="61">
        <v>17</v>
      </c>
      <c r="H782" s="61">
        <v>90</v>
      </c>
      <c r="I782" s="61">
        <v>5</v>
      </c>
      <c r="J782" s="61">
        <v>50</v>
      </c>
      <c r="K782" s="61">
        <v>360</v>
      </c>
      <c r="L782" s="61">
        <v>95</v>
      </c>
      <c r="M782" s="61">
        <v>1</v>
      </c>
      <c r="N782" s="61">
        <v>16</v>
      </c>
      <c r="O782" s="61">
        <v>226</v>
      </c>
      <c r="Q782" s="61">
        <v>3</v>
      </c>
      <c r="R782" s="61">
        <v>15</v>
      </c>
      <c r="S782" s="61">
        <v>22</v>
      </c>
      <c r="T782" s="61">
        <v>113</v>
      </c>
    </row>
    <row r="783" spans="1:20" ht="12.75" customHeight="1" x14ac:dyDescent="0.2">
      <c r="A783" s="58">
        <v>3003</v>
      </c>
      <c r="B783" s="61">
        <v>294</v>
      </c>
      <c r="C783" s="61">
        <v>144</v>
      </c>
      <c r="D783" s="61">
        <v>150</v>
      </c>
      <c r="E783" s="61">
        <v>22</v>
      </c>
      <c r="F783" s="61">
        <v>3</v>
      </c>
      <c r="G783" s="61">
        <v>4</v>
      </c>
      <c r="H783" s="61">
        <v>43</v>
      </c>
      <c r="J783" s="61">
        <v>18</v>
      </c>
      <c r="K783" s="61">
        <v>204</v>
      </c>
      <c r="L783" s="61">
        <v>30</v>
      </c>
      <c r="M783" s="61">
        <v>2</v>
      </c>
      <c r="N783" s="61">
        <v>7</v>
      </c>
      <c r="O783" s="61">
        <v>184</v>
      </c>
      <c r="P783" s="61">
        <v>2</v>
      </c>
      <c r="Q783" s="61">
        <v>1</v>
      </c>
      <c r="R783" s="61">
        <v>9</v>
      </c>
      <c r="S783" s="61">
        <v>16</v>
      </c>
      <c r="T783" s="61">
        <v>61</v>
      </c>
    </row>
    <row r="784" spans="1:20" ht="12.75" customHeight="1" x14ac:dyDescent="0.2">
      <c r="A784" s="58">
        <v>3005</v>
      </c>
      <c r="B784" s="61">
        <v>277</v>
      </c>
      <c r="C784" s="61">
        <v>132</v>
      </c>
      <c r="D784" s="61">
        <v>145</v>
      </c>
      <c r="E784" s="61">
        <v>1</v>
      </c>
      <c r="G784" s="61">
        <v>4</v>
      </c>
      <c r="H784" s="61">
        <v>68</v>
      </c>
      <c r="J784" s="61">
        <v>20</v>
      </c>
      <c r="K784" s="61">
        <v>184</v>
      </c>
      <c r="L784" s="61">
        <v>26</v>
      </c>
      <c r="M784" s="61">
        <v>1</v>
      </c>
      <c r="N784" s="61">
        <v>4</v>
      </c>
      <c r="O784" s="61">
        <v>141</v>
      </c>
      <c r="P784" s="61">
        <v>10</v>
      </c>
      <c r="Q784" s="61">
        <v>2</v>
      </c>
      <c r="R784" s="61">
        <v>8</v>
      </c>
      <c r="S784" s="61">
        <v>15</v>
      </c>
      <c r="T784" s="61">
        <v>44</v>
      </c>
    </row>
    <row r="785" spans="1:20" ht="12.75" customHeight="1" x14ac:dyDescent="0.2">
      <c r="A785" s="58">
        <v>3006</v>
      </c>
      <c r="B785" s="61">
        <v>65</v>
      </c>
      <c r="C785" s="61">
        <v>29</v>
      </c>
      <c r="D785" s="61">
        <v>36</v>
      </c>
      <c r="F785" s="61">
        <v>3</v>
      </c>
      <c r="H785" s="61">
        <v>6</v>
      </c>
      <c r="J785" s="61">
        <v>3</v>
      </c>
      <c r="K785" s="61">
        <v>53</v>
      </c>
      <c r="O785" s="61">
        <v>1</v>
      </c>
      <c r="Q785" s="61">
        <v>3</v>
      </c>
      <c r="R785" s="61">
        <v>3</v>
      </c>
      <c r="S785" s="61">
        <v>3</v>
      </c>
      <c r="T785" s="61">
        <v>4</v>
      </c>
    </row>
    <row r="786" spans="1:20" ht="12.75" customHeight="1" x14ac:dyDescent="0.2">
      <c r="A786" s="58">
        <v>3007</v>
      </c>
      <c r="B786" s="61">
        <v>527</v>
      </c>
      <c r="C786" s="61">
        <v>240</v>
      </c>
      <c r="D786" s="61">
        <v>287</v>
      </c>
      <c r="E786" s="61">
        <v>2</v>
      </c>
      <c r="F786" s="61">
        <v>6</v>
      </c>
      <c r="G786" s="61">
        <v>7</v>
      </c>
      <c r="H786" s="61">
        <v>52</v>
      </c>
      <c r="J786" s="61">
        <v>72</v>
      </c>
      <c r="K786" s="61">
        <v>388</v>
      </c>
      <c r="L786" s="61">
        <v>24</v>
      </c>
      <c r="M786" s="61">
        <v>9</v>
      </c>
      <c r="N786" s="61">
        <v>6</v>
      </c>
      <c r="O786" s="61">
        <v>200</v>
      </c>
      <c r="Q786" s="61">
        <v>15</v>
      </c>
      <c r="R786" s="61">
        <v>12</v>
      </c>
      <c r="S786" s="61">
        <v>44</v>
      </c>
      <c r="T786" s="61">
        <v>74</v>
      </c>
    </row>
    <row r="787" spans="1:20" ht="12.75" customHeight="1" x14ac:dyDescent="0.2">
      <c r="A787" s="58">
        <v>3008</v>
      </c>
      <c r="B787" s="61">
        <v>1010</v>
      </c>
      <c r="C787" s="61">
        <v>510</v>
      </c>
      <c r="D787" s="61">
        <v>500</v>
      </c>
      <c r="E787" s="61">
        <v>19</v>
      </c>
      <c r="F787" s="61">
        <v>18</v>
      </c>
      <c r="G787" s="61">
        <v>16</v>
      </c>
      <c r="H787" s="61">
        <v>105</v>
      </c>
      <c r="I787" s="61">
        <v>3</v>
      </c>
      <c r="J787" s="61">
        <v>76</v>
      </c>
      <c r="K787" s="61">
        <v>773</v>
      </c>
      <c r="L787" s="61">
        <v>5</v>
      </c>
      <c r="O787" s="61">
        <v>267</v>
      </c>
      <c r="P787" s="61">
        <v>2</v>
      </c>
      <c r="Q787" s="61">
        <v>15</v>
      </c>
      <c r="R787" s="61">
        <v>40</v>
      </c>
      <c r="S787" s="61">
        <v>109</v>
      </c>
      <c r="T787" s="61">
        <v>38</v>
      </c>
    </row>
    <row r="788" spans="1:20" ht="12.75" customHeight="1" x14ac:dyDescent="0.2">
      <c r="A788" s="58">
        <v>3010</v>
      </c>
      <c r="B788" s="61">
        <v>1389</v>
      </c>
      <c r="C788" s="61">
        <v>679</v>
      </c>
      <c r="D788" s="61">
        <v>710</v>
      </c>
      <c r="E788" s="61">
        <v>13</v>
      </c>
      <c r="F788" s="61">
        <v>156</v>
      </c>
      <c r="G788" s="61">
        <v>51</v>
      </c>
      <c r="H788" s="61">
        <v>250</v>
      </c>
      <c r="I788" s="61">
        <v>27</v>
      </c>
      <c r="J788" s="61">
        <v>165</v>
      </c>
      <c r="K788" s="61">
        <v>727</v>
      </c>
      <c r="L788" s="61">
        <v>83</v>
      </c>
      <c r="M788" s="61">
        <v>6</v>
      </c>
      <c r="N788" s="61">
        <v>59</v>
      </c>
      <c r="O788" s="61">
        <v>573</v>
      </c>
      <c r="P788" s="61">
        <v>1</v>
      </c>
      <c r="Q788" s="61">
        <v>111</v>
      </c>
      <c r="R788" s="61">
        <v>57</v>
      </c>
      <c r="S788" s="61">
        <v>101</v>
      </c>
      <c r="T788" s="61">
        <v>132</v>
      </c>
    </row>
    <row r="789" spans="1:20" ht="12.75" customHeight="1" x14ac:dyDescent="0.2">
      <c r="A789" s="58">
        <v>3011</v>
      </c>
      <c r="B789" s="61">
        <v>196</v>
      </c>
      <c r="C789" s="61">
        <v>97</v>
      </c>
      <c r="D789" s="61">
        <v>99</v>
      </c>
      <c r="E789" s="61">
        <v>2</v>
      </c>
      <c r="F789" s="61">
        <v>2</v>
      </c>
      <c r="H789" s="61">
        <v>43</v>
      </c>
      <c r="J789" s="61">
        <v>8</v>
      </c>
      <c r="K789" s="61">
        <v>141</v>
      </c>
      <c r="L789" s="61">
        <v>9</v>
      </c>
      <c r="M789" s="61">
        <v>1</v>
      </c>
      <c r="N789" s="61">
        <v>5</v>
      </c>
      <c r="O789" s="61">
        <v>92</v>
      </c>
      <c r="P789" s="61">
        <v>2</v>
      </c>
      <c r="R789" s="61">
        <v>7</v>
      </c>
      <c r="S789" s="61">
        <v>3</v>
      </c>
      <c r="T789" s="61">
        <v>29</v>
      </c>
    </row>
    <row r="790" spans="1:20" ht="12.75" customHeight="1" x14ac:dyDescent="0.2">
      <c r="A790" s="58">
        <v>3012</v>
      </c>
      <c r="B790" s="61">
        <v>173</v>
      </c>
      <c r="C790" s="61">
        <v>87</v>
      </c>
      <c r="D790" s="61">
        <v>86</v>
      </c>
      <c r="E790" s="61">
        <v>1</v>
      </c>
      <c r="G790" s="61">
        <v>2</v>
      </c>
      <c r="H790" s="61">
        <v>74</v>
      </c>
      <c r="J790" s="61">
        <v>5</v>
      </c>
      <c r="K790" s="61">
        <v>91</v>
      </c>
      <c r="L790" s="61">
        <v>32</v>
      </c>
      <c r="M790" s="61">
        <v>1</v>
      </c>
      <c r="N790" s="61">
        <v>2</v>
      </c>
      <c r="O790" s="61">
        <v>98</v>
      </c>
      <c r="P790" s="61">
        <v>11</v>
      </c>
      <c r="R790" s="61">
        <v>4</v>
      </c>
      <c r="T790" s="61">
        <v>24</v>
      </c>
    </row>
    <row r="791" spans="1:20" ht="12.75" customHeight="1" x14ac:dyDescent="0.2">
      <c r="A791" s="58">
        <v>3013</v>
      </c>
      <c r="B791" s="61">
        <v>600</v>
      </c>
      <c r="C791" s="61">
        <v>288</v>
      </c>
      <c r="D791" s="61">
        <v>312</v>
      </c>
      <c r="F791" s="61">
        <v>1</v>
      </c>
      <c r="G791" s="61">
        <v>2</v>
      </c>
      <c r="H791" s="61">
        <v>560</v>
      </c>
      <c r="J791" s="61">
        <v>5</v>
      </c>
      <c r="K791" s="61">
        <v>32</v>
      </c>
      <c r="L791" s="61">
        <v>253</v>
      </c>
      <c r="M791" s="61">
        <v>3</v>
      </c>
      <c r="N791" s="61">
        <v>8</v>
      </c>
      <c r="O791" s="61">
        <v>499</v>
      </c>
      <c r="P791" s="61">
        <v>76</v>
      </c>
      <c r="R791" s="61">
        <v>20</v>
      </c>
      <c r="S791" s="61">
        <v>4</v>
      </c>
      <c r="T791" s="61">
        <v>77</v>
      </c>
    </row>
    <row r="792" spans="1:20" ht="12.75" customHeight="1" x14ac:dyDescent="0.2">
      <c r="A792" s="58">
        <v>3014</v>
      </c>
      <c r="B792" s="61">
        <v>269</v>
      </c>
      <c r="C792" s="61">
        <v>133</v>
      </c>
      <c r="D792" s="61">
        <v>136</v>
      </c>
      <c r="F792" s="61">
        <v>62</v>
      </c>
      <c r="G792" s="61">
        <v>32</v>
      </c>
      <c r="H792" s="61">
        <v>25</v>
      </c>
      <c r="J792" s="61">
        <v>30</v>
      </c>
      <c r="K792" s="61">
        <v>120</v>
      </c>
      <c r="L792" s="61">
        <v>12</v>
      </c>
      <c r="O792" s="61">
        <v>91</v>
      </c>
      <c r="Q792" s="61">
        <v>1</v>
      </c>
      <c r="R792" s="61">
        <v>15</v>
      </c>
      <c r="S792" s="61">
        <v>35</v>
      </c>
      <c r="T792" s="61">
        <v>25</v>
      </c>
    </row>
    <row r="793" spans="1:20" ht="12.75" customHeight="1" x14ac:dyDescent="0.2">
      <c r="A793" s="58">
        <v>3015</v>
      </c>
      <c r="B793" s="61">
        <v>1118</v>
      </c>
      <c r="C793" s="61">
        <v>529</v>
      </c>
      <c r="D793" s="61">
        <v>589</v>
      </c>
      <c r="E793" s="61">
        <v>2</v>
      </c>
      <c r="F793" s="61">
        <v>4</v>
      </c>
      <c r="G793" s="61">
        <v>4</v>
      </c>
      <c r="H793" s="61">
        <v>973</v>
      </c>
      <c r="I793" s="61">
        <v>1</v>
      </c>
      <c r="J793" s="61">
        <v>2</v>
      </c>
      <c r="K793" s="61">
        <v>126</v>
      </c>
      <c r="L793" s="61">
        <v>306</v>
      </c>
      <c r="M793" s="61">
        <v>1</v>
      </c>
      <c r="N793" s="61">
        <v>9</v>
      </c>
      <c r="O793" s="61">
        <v>893</v>
      </c>
      <c r="P793" s="61">
        <v>144</v>
      </c>
      <c r="Q793" s="61">
        <v>7</v>
      </c>
      <c r="R793" s="61">
        <v>64</v>
      </c>
      <c r="S793" s="61">
        <v>30</v>
      </c>
      <c r="T793" s="61">
        <v>177</v>
      </c>
    </row>
    <row r="794" spans="1:20" ht="12.75" customHeight="1" x14ac:dyDescent="0.2">
      <c r="A794" s="58">
        <v>3016</v>
      </c>
      <c r="B794" s="61">
        <v>737</v>
      </c>
      <c r="C794" s="61">
        <v>353</v>
      </c>
      <c r="D794" s="61">
        <v>384</v>
      </c>
      <c r="E794" s="61">
        <v>1</v>
      </c>
      <c r="F794" s="61">
        <v>15</v>
      </c>
      <c r="G794" s="61">
        <v>12</v>
      </c>
      <c r="H794" s="61">
        <v>322</v>
      </c>
      <c r="I794" s="61">
        <v>13</v>
      </c>
      <c r="J794" s="61">
        <v>53</v>
      </c>
      <c r="K794" s="61">
        <v>321</v>
      </c>
      <c r="L794" s="61">
        <v>190</v>
      </c>
      <c r="M794" s="61">
        <v>4</v>
      </c>
      <c r="N794" s="61">
        <v>27</v>
      </c>
      <c r="O794" s="61">
        <v>418</v>
      </c>
      <c r="P794" s="61">
        <v>1</v>
      </c>
      <c r="Q794" s="61">
        <v>6</v>
      </c>
      <c r="R794" s="61">
        <v>30</v>
      </c>
      <c r="S794" s="61">
        <v>22</v>
      </c>
      <c r="T794" s="61">
        <v>100</v>
      </c>
    </row>
    <row r="795" spans="1:20" ht="12.75" customHeight="1" x14ac:dyDescent="0.2">
      <c r="A795" s="58">
        <v>3017</v>
      </c>
      <c r="B795" s="61">
        <v>469</v>
      </c>
      <c r="C795" s="61">
        <v>215</v>
      </c>
      <c r="D795" s="61">
        <v>254</v>
      </c>
      <c r="F795" s="61">
        <v>13</v>
      </c>
      <c r="G795" s="61">
        <v>3</v>
      </c>
      <c r="H795" s="61">
        <v>51</v>
      </c>
      <c r="I795" s="61">
        <v>3</v>
      </c>
      <c r="J795" s="61">
        <v>37</v>
      </c>
      <c r="K795" s="61">
        <v>362</v>
      </c>
      <c r="L795" s="61">
        <v>27</v>
      </c>
      <c r="M795" s="61">
        <v>7</v>
      </c>
      <c r="N795" s="61">
        <v>6</v>
      </c>
      <c r="O795" s="61">
        <v>137</v>
      </c>
      <c r="Q795" s="61">
        <v>10</v>
      </c>
      <c r="R795" s="61">
        <v>23</v>
      </c>
      <c r="S795" s="61">
        <v>7</v>
      </c>
      <c r="T795" s="61">
        <v>93</v>
      </c>
    </row>
    <row r="796" spans="1:20" ht="12.75" customHeight="1" x14ac:dyDescent="0.2">
      <c r="A796" s="58">
        <v>3018</v>
      </c>
      <c r="B796" s="61">
        <v>794</v>
      </c>
      <c r="C796" s="61">
        <v>413</v>
      </c>
      <c r="D796" s="61">
        <v>381</v>
      </c>
      <c r="E796" s="61">
        <v>3</v>
      </c>
      <c r="F796" s="61">
        <v>44</v>
      </c>
      <c r="G796" s="61">
        <v>13</v>
      </c>
      <c r="H796" s="61">
        <v>119</v>
      </c>
      <c r="I796" s="61">
        <v>2</v>
      </c>
      <c r="J796" s="61">
        <v>62</v>
      </c>
      <c r="K796" s="61">
        <v>551</v>
      </c>
      <c r="L796" s="61">
        <v>139</v>
      </c>
      <c r="M796" s="61">
        <v>4</v>
      </c>
      <c r="N796" s="61">
        <v>18</v>
      </c>
      <c r="O796" s="61">
        <v>298</v>
      </c>
      <c r="P796" s="61">
        <v>1</v>
      </c>
      <c r="Q796" s="61">
        <v>9</v>
      </c>
      <c r="R796" s="61">
        <v>29</v>
      </c>
      <c r="S796" s="61">
        <v>14</v>
      </c>
      <c r="T796" s="61">
        <v>113</v>
      </c>
    </row>
    <row r="797" spans="1:20" ht="12.75" customHeight="1" x14ac:dyDescent="0.2">
      <c r="A797" s="58">
        <v>3019</v>
      </c>
      <c r="B797" s="61">
        <v>445</v>
      </c>
      <c r="C797" s="61">
        <v>241</v>
      </c>
      <c r="D797" s="61">
        <v>204</v>
      </c>
      <c r="E797" s="61">
        <v>11</v>
      </c>
      <c r="F797" s="61">
        <v>3</v>
      </c>
      <c r="G797" s="61">
        <v>1</v>
      </c>
      <c r="H797" s="61">
        <v>42</v>
      </c>
      <c r="J797" s="61">
        <v>25</v>
      </c>
      <c r="K797" s="61">
        <v>363</v>
      </c>
      <c r="L797" s="61">
        <v>16</v>
      </c>
      <c r="M797" s="61">
        <v>4</v>
      </c>
      <c r="N797" s="61">
        <v>23</v>
      </c>
      <c r="O797" s="61">
        <v>211</v>
      </c>
      <c r="Q797" s="61">
        <v>4</v>
      </c>
      <c r="R797" s="61">
        <v>7</v>
      </c>
      <c r="S797" s="61">
        <v>16</v>
      </c>
      <c r="T797" s="61">
        <v>78</v>
      </c>
    </row>
    <row r="798" spans="1:20" ht="12.75" customHeight="1" x14ac:dyDescent="0.2">
      <c r="A798" s="58">
        <v>3020</v>
      </c>
      <c r="B798" s="61">
        <v>446</v>
      </c>
      <c r="C798" s="61">
        <v>215</v>
      </c>
      <c r="D798" s="61">
        <v>231</v>
      </c>
      <c r="F798" s="61">
        <v>1</v>
      </c>
      <c r="G798" s="61">
        <v>4</v>
      </c>
      <c r="H798" s="61">
        <v>394</v>
      </c>
      <c r="J798" s="61">
        <v>1</v>
      </c>
      <c r="K798" s="61">
        <v>46</v>
      </c>
      <c r="L798" s="61">
        <v>263</v>
      </c>
      <c r="M798" s="61">
        <v>3</v>
      </c>
      <c r="N798" s="61">
        <v>8</v>
      </c>
      <c r="O798" s="61">
        <v>363</v>
      </c>
      <c r="P798" s="61">
        <v>50</v>
      </c>
      <c r="R798" s="61">
        <v>27</v>
      </c>
      <c r="S798" s="61">
        <v>9</v>
      </c>
      <c r="T798" s="61">
        <v>101</v>
      </c>
    </row>
    <row r="799" spans="1:20" ht="12.75" customHeight="1" x14ac:dyDescent="0.2">
      <c r="A799" s="58">
        <v>3021</v>
      </c>
      <c r="B799" s="61">
        <v>318</v>
      </c>
      <c r="C799" s="61">
        <v>155</v>
      </c>
      <c r="D799" s="61">
        <v>163</v>
      </c>
      <c r="E799" s="61">
        <v>1</v>
      </c>
      <c r="F799" s="61">
        <v>1</v>
      </c>
      <c r="G799" s="61">
        <v>3</v>
      </c>
      <c r="H799" s="61">
        <v>170</v>
      </c>
      <c r="J799" s="61">
        <v>6</v>
      </c>
      <c r="K799" s="61">
        <v>137</v>
      </c>
      <c r="L799" s="61">
        <v>89</v>
      </c>
      <c r="M799" s="61">
        <v>7</v>
      </c>
      <c r="N799" s="61">
        <v>11</v>
      </c>
      <c r="O799" s="61">
        <v>292</v>
      </c>
      <c r="P799" s="61">
        <v>15</v>
      </c>
      <c r="Q799" s="61">
        <v>1</v>
      </c>
      <c r="R799" s="61">
        <v>8</v>
      </c>
      <c r="S799" s="61">
        <v>10</v>
      </c>
      <c r="T799" s="61">
        <v>55</v>
      </c>
    </row>
    <row r="800" spans="1:20" ht="12.75" customHeight="1" x14ac:dyDescent="0.2">
      <c r="A800" s="58">
        <v>3022</v>
      </c>
      <c r="B800" s="61">
        <v>978</v>
      </c>
      <c r="C800" s="61">
        <v>443</v>
      </c>
      <c r="D800" s="61">
        <v>535</v>
      </c>
      <c r="F800" s="61">
        <v>12</v>
      </c>
      <c r="G800" s="61">
        <v>11</v>
      </c>
      <c r="H800" s="61">
        <v>471</v>
      </c>
      <c r="I800" s="61">
        <v>2</v>
      </c>
      <c r="J800" s="61">
        <v>26</v>
      </c>
      <c r="K800" s="61">
        <v>456</v>
      </c>
      <c r="L800" s="61">
        <v>142</v>
      </c>
      <c r="M800" s="61">
        <v>7</v>
      </c>
      <c r="N800" s="61">
        <v>14</v>
      </c>
      <c r="O800" s="61">
        <v>643</v>
      </c>
      <c r="P800" s="61">
        <v>51</v>
      </c>
      <c r="Q800" s="61">
        <v>6</v>
      </c>
      <c r="R800" s="61">
        <v>31</v>
      </c>
      <c r="S800" s="61">
        <v>31</v>
      </c>
      <c r="T800" s="61">
        <v>138</v>
      </c>
    </row>
    <row r="801" spans="1:20" ht="12.75" customHeight="1" x14ac:dyDescent="0.2">
      <c r="A801" s="58">
        <v>3023</v>
      </c>
      <c r="B801" s="61">
        <v>213</v>
      </c>
      <c r="C801" s="61">
        <v>113</v>
      </c>
      <c r="D801" s="61">
        <v>100</v>
      </c>
      <c r="E801" s="61">
        <v>1</v>
      </c>
      <c r="H801" s="61">
        <v>119</v>
      </c>
      <c r="J801" s="61">
        <v>11</v>
      </c>
      <c r="K801" s="61">
        <v>82</v>
      </c>
      <c r="L801" s="61">
        <v>34</v>
      </c>
      <c r="M801" s="61">
        <v>1</v>
      </c>
      <c r="N801" s="61">
        <v>1</v>
      </c>
      <c r="O801" s="61">
        <v>120</v>
      </c>
      <c r="P801" s="61">
        <v>10</v>
      </c>
      <c r="R801" s="61">
        <v>6</v>
      </c>
      <c r="S801" s="61">
        <v>14</v>
      </c>
      <c r="T801" s="61">
        <v>25</v>
      </c>
    </row>
    <row r="802" spans="1:20" ht="12.75" customHeight="1" x14ac:dyDescent="0.2">
      <c r="A802" s="58">
        <v>3024</v>
      </c>
      <c r="B802" s="61">
        <v>293</v>
      </c>
      <c r="C802" s="61">
        <v>144</v>
      </c>
      <c r="D802" s="61">
        <v>149</v>
      </c>
      <c r="E802" s="61">
        <v>13</v>
      </c>
      <c r="F802" s="61">
        <v>1</v>
      </c>
      <c r="G802" s="61">
        <v>2</v>
      </c>
      <c r="H802" s="61">
        <v>65</v>
      </c>
      <c r="J802" s="61">
        <v>39</v>
      </c>
      <c r="K802" s="61">
        <v>173</v>
      </c>
      <c r="L802" s="61">
        <v>19</v>
      </c>
      <c r="N802" s="61">
        <v>48</v>
      </c>
      <c r="O802" s="61">
        <v>246</v>
      </c>
      <c r="P802" s="61">
        <v>28</v>
      </c>
      <c r="Q802" s="61">
        <v>6</v>
      </c>
      <c r="R802" s="61">
        <v>17</v>
      </c>
      <c r="S802" s="61">
        <v>16</v>
      </c>
      <c r="T802" s="61">
        <v>50</v>
      </c>
    </row>
    <row r="803" spans="1:20" ht="12.75" customHeight="1" x14ac:dyDescent="0.2">
      <c r="A803" s="58">
        <v>3025</v>
      </c>
      <c r="B803" s="61">
        <v>344</v>
      </c>
      <c r="C803" s="61">
        <v>159</v>
      </c>
      <c r="D803" s="61">
        <v>185</v>
      </c>
      <c r="E803" s="61">
        <v>8</v>
      </c>
      <c r="G803" s="61">
        <v>4</v>
      </c>
      <c r="H803" s="61">
        <v>75</v>
      </c>
      <c r="J803" s="61">
        <v>39</v>
      </c>
      <c r="K803" s="61">
        <v>218</v>
      </c>
      <c r="L803" s="61">
        <v>32</v>
      </c>
      <c r="M803" s="61">
        <v>1</v>
      </c>
      <c r="N803" s="61">
        <v>101</v>
      </c>
      <c r="O803" s="61">
        <v>294</v>
      </c>
      <c r="P803" s="61">
        <v>21</v>
      </c>
      <c r="Q803" s="61">
        <v>13</v>
      </c>
      <c r="R803" s="61">
        <v>12</v>
      </c>
      <c r="S803" s="61">
        <v>5</v>
      </c>
      <c r="T803" s="61">
        <v>58</v>
      </c>
    </row>
    <row r="804" spans="1:20" ht="12.75" customHeight="1" x14ac:dyDescent="0.2">
      <c r="A804" s="58">
        <v>3026</v>
      </c>
      <c r="B804" s="61">
        <v>476</v>
      </c>
      <c r="C804" s="61">
        <v>245</v>
      </c>
      <c r="D804" s="61">
        <v>231</v>
      </c>
      <c r="F804" s="61">
        <v>53</v>
      </c>
      <c r="G804" s="61">
        <v>13</v>
      </c>
      <c r="H804" s="61">
        <v>39</v>
      </c>
      <c r="J804" s="61">
        <v>90</v>
      </c>
      <c r="K804" s="61">
        <v>281</v>
      </c>
      <c r="L804" s="61">
        <v>23</v>
      </c>
      <c r="M804" s="61">
        <v>1</v>
      </c>
      <c r="N804" s="61">
        <v>1</v>
      </c>
      <c r="O804" s="61">
        <v>33</v>
      </c>
      <c r="R804" s="61">
        <v>6</v>
      </c>
      <c r="S804" s="61">
        <v>9</v>
      </c>
      <c r="T804" s="61">
        <v>61</v>
      </c>
    </row>
    <row r="805" spans="1:20" ht="12.75" customHeight="1" x14ac:dyDescent="0.2">
      <c r="A805" s="58">
        <v>3027</v>
      </c>
      <c r="B805" s="61">
        <v>245</v>
      </c>
      <c r="C805" s="61">
        <v>131</v>
      </c>
      <c r="D805" s="61">
        <v>114</v>
      </c>
      <c r="E805" s="61">
        <v>2</v>
      </c>
      <c r="F805" s="61">
        <v>19</v>
      </c>
      <c r="G805" s="61">
        <v>59</v>
      </c>
      <c r="H805" s="61">
        <v>87</v>
      </c>
      <c r="I805" s="61">
        <v>3</v>
      </c>
      <c r="J805" s="61">
        <v>26</v>
      </c>
      <c r="K805" s="61">
        <v>49</v>
      </c>
      <c r="L805" s="61">
        <v>75</v>
      </c>
      <c r="M805" s="61">
        <v>3</v>
      </c>
      <c r="N805" s="61">
        <v>25</v>
      </c>
      <c r="O805" s="61">
        <v>176</v>
      </c>
      <c r="P805" s="61">
        <v>1</v>
      </c>
      <c r="Q805" s="61">
        <v>1</v>
      </c>
      <c r="R805" s="61">
        <v>32</v>
      </c>
      <c r="S805" s="61">
        <v>4</v>
      </c>
      <c r="T805" s="61">
        <v>43</v>
      </c>
    </row>
    <row r="806" spans="1:20" ht="12.75" customHeight="1" x14ac:dyDescent="0.2">
      <c r="A806" s="58">
        <v>3028</v>
      </c>
      <c r="B806" s="61">
        <v>249</v>
      </c>
      <c r="C806" s="61">
        <v>116</v>
      </c>
      <c r="D806" s="61">
        <v>133</v>
      </c>
      <c r="E806" s="61">
        <v>1</v>
      </c>
      <c r="F806" s="61">
        <v>32</v>
      </c>
      <c r="G806" s="61">
        <v>10</v>
      </c>
      <c r="H806" s="61">
        <v>36</v>
      </c>
      <c r="J806" s="61">
        <v>37</v>
      </c>
      <c r="K806" s="61">
        <v>133</v>
      </c>
      <c r="L806" s="61">
        <v>30</v>
      </c>
      <c r="M806" s="61">
        <v>3</v>
      </c>
      <c r="N806" s="61">
        <v>8</v>
      </c>
      <c r="O806" s="61">
        <v>76</v>
      </c>
      <c r="Q806" s="61">
        <v>3</v>
      </c>
      <c r="R806" s="61">
        <v>17</v>
      </c>
      <c r="S806" s="61">
        <v>5</v>
      </c>
      <c r="T806" s="61">
        <v>78</v>
      </c>
    </row>
    <row r="807" spans="1:20" ht="12.75" customHeight="1" x14ac:dyDescent="0.2">
      <c r="A807" s="58">
        <v>3029</v>
      </c>
      <c r="B807" s="61">
        <v>1553</v>
      </c>
      <c r="C807" s="61">
        <v>711</v>
      </c>
      <c r="D807" s="61">
        <v>838</v>
      </c>
      <c r="E807" s="61">
        <v>3</v>
      </c>
      <c r="F807" s="61">
        <v>303</v>
      </c>
      <c r="G807" s="61">
        <v>19</v>
      </c>
      <c r="H807" s="61">
        <v>58</v>
      </c>
      <c r="I807" s="61">
        <v>4</v>
      </c>
      <c r="J807" s="61">
        <v>109</v>
      </c>
      <c r="K807" s="61">
        <v>1057</v>
      </c>
      <c r="L807" s="61">
        <v>19</v>
      </c>
      <c r="M807" s="61">
        <v>1</v>
      </c>
      <c r="N807" s="61">
        <v>6</v>
      </c>
      <c r="O807" s="61">
        <v>64</v>
      </c>
      <c r="Q807" s="61">
        <v>5</v>
      </c>
      <c r="R807" s="61">
        <v>25</v>
      </c>
      <c r="S807" s="61">
        <v>309</v>
      </c>
      <c r="T807" s="61">
        <v>128</v>
      </c>
    </row>
    <row r="808" spans="1:20" ht="12.75" customHeight="1" x14ac:dyDescent="0.2">
      <c r="A808" s="58">
        <v>3032</v>
      </c>
      <c r="B808" s="61">
        <v>275</v>
      </c>
      <c r="C808" s="61">
        <v>117</v>
      </c>
      <c r="D808" s="61">
        <v>158</v>
      </c>
      <c r="E808" s="61">
        <v>2</v>
      </c>
      <c r="F808" s="61">
        <v>50</v>
      </c>
      <c r="G808" s="61">
        <v>11</v>
      </c>
      <c r="H808" s="61">
        <v>136</v>
      </c>
      <c r="I808" s="61">
        <v>16</v>
      </c>
      <c r="J808" s="61">
        <v>23</v>
      </c>
      <c r="K808" s="61">
        <v>37</v>
      </c>
      <c r="L808" s="61">
        <v>108</v>
      </c>
      <c r="M808" s="61">
        <v>1</v>
      </c>
      <c r="N808" s="61">
        <v>29</v>
      </c>
      <c r="O808" s="61">
        <v>225</v>
      </c>
      <c r="R808" s="61">
        <v>13</v>
      </c>
      <c r="S808" s="61">
        <v>3</v>
      </c>
      <c r="T808" s="61">
        <v>63</v>
      </c>
    </row>
    <row r="809" spans="1:20" ht="12.75" customHeight="1" x14ac:dyDescent="0.2">
      <c r="A809" s="58">
        <v>3034</v>
      </c>
      <c r="B809" s="61">
        <v>362</v>
      </c>
      <c r="C809" s="61">
        <v>191</v>
      </c>
      <c r="D809" s="61">
        <v>171</v>
      </c>
      <c r="E809" s="61">
        <v>2</v>
      </c>
      <c r="F809" s="61">
        <v>85</v>
      </c>
      <c r="G809" s="61">
        <v>143</v>
      </c>
      <c r="H809" s="61">
        <v>78</v>
      </c>
      <c r="I809" s="61">
        <v>8</v>
      </c>
      <c r="J809" s="61">
        <v>24</v>
      </c>
      <c r="K809" s="61">
        <v>22</v>
      </c>
      <c r="L809" s="61">
        <v>115</v>
      </c>
      <c r="M809" s="61">
        <v>8</v>
      </c>
      <c r="N809" s="61">
        <v>32</v>
      </c>
      <c r="O809" s="61">
        <v>292</v>
      </c>
      <c r="R809" s="61">
        <v>19</v>
      </c>
      <c r="S809" s="61">
        <v>16</v>
      </c>
      <c r="T809" s="61">
        <v>45</v>
      </c>
    </row>
    <row r="810" spans="1:20" ht="12.75" customHeight="1" x14ac:dyDescent="0.2">
      <c r="A810" s="58">
        <v>3035</v>
      </c>
      <c r="B810" s="61">
        <v>866</v>
      </c>
      <c r="C810" s="61">
        <v>437</v>
      </c>
      <c r="D810" s="61">
        <v>429</v>
      </c>
      <c r="E810" s="61">
        <v>1</v>
      </c>
      <c r="F810" s="61">
        <v>220</v>
      </c>
      <c r="G810" s="61">
        <v>68</v>
      </c>
      <c r="H810" s="61">
        <v>290</v>
      </c>
      <c r="I810" s="61">
        <v>7</v>
      </c>
      <c r="J810" s="61">
        <v>74</v>
      </c>
      <c r="K810" s="61">
        <v>206</v>
      </c>
      <c r="L810" s="61">
        <v>132</v>
      </c>
      <c r="M810" s="61">
        <v>2</v>
      </c>
      <c r="N810" s="61">
        <v>15</v>
      </c>
      <c r="O810" s="61">
        <v>445</v>
      </c>
      <c r="Q810" s="61">
        <v>3</v>
      </c>
      <c r="R810" s="61">
        <v>23</v>
      </c>
      <c r="S810" s="61">
        <v>54</v>
      </c>
      <c r="T810" s="61">
        <v>105</v>
      </c>
    </row>
    <row r="811" spans="1:20" ht="12.75" customHeight="1" x14ac:dyDescent="0.2">
      <c r="A811" s="58">
        <v>3036</v>
      </c>
      <c r="B811" s="61">
        <v>493</v>
      </c>
      <c r="C811" s="61">
        <v>238</v>
      </c>
      <c r="D811" s="61">
        <v>255</v>
      </c>
      <c r="F811" s="61">
        <v>197</v>
      </c>
      <c r="G811" s="61">
        <v>9</v>
      </c>
      <c r="H811" s="61">
        <v>49</v>
      </c>
      <c r="I811" s="61">
        <v>3</v>
      </c>
      <c r="J811" s="61">
        <v>59</v>
      </c>
      <c r="K811" s="61">
        <v>176</v>
      </c>
      <c r="L811" s="61">
        <v>92</v>
      </c>
      <c r="N811" s="61">
        <v>6</v>
      </c>
      <c r="O811" s="61">
        <v>88</v>
      </c>
      <c r="Q811" s="61">
        <v>5</v>
      </c>
      <c r="R811" s="61">
        <v>14</v>
      </c>
      <c r="S811" s="61">
        <v>13</v>
      </c>
      <c r="T811" s="61">
        <v>70</v>
      </c>
    </row>
    <row r="812" spans="1:20" ht="12.75" customHeight="1" x14ac:dyDescent="0.2">
      <c r="A812" s="58">
        <v>3038</v>
      </c>
      <c r="B812" s="61">
        <v>994</v>
      </c>
      <c r="C812" s="61">
        <v>480</v>
      </c>
      <c r="D812" s="61">
        <v>514</v>
      </c>
      <c r="E812" s="61">
        <v>2</v>
      </c>
      <c r="F812" s="61">
        <v>230</v>
      </c>
      <c r="G812" s="61">
        <v>21</v>
      </c>
      <c r="H812" s="61">
        <v>134</v>
      </c>
      <c r="I812" s="61">
        <v>2</v>
      </c>
      <c r="J812" s="61">
        <v>83</v>
      </c>
      <c r="K812" s="61">
        <v>522</v>
      </c>
      <c r="L812" s="61">
        <v>60</v>
      </c>
      <c r="M812" s="61">
        <v>1</v>
      </c>
      <c r="N812" s="61">
        <v>4</v>
      </c>
      <c r="O812" s="61">
        <v>148</v>
      </c>
      <c r="Q812" s="61">
        <v>8</v>
      </c>
      <c r="R812" s="61">
        <v>31</v>
      </c>
      <c r="S812" s="61">
        <v>74</v>
      </c>
      <c r="T812" s="61">
        <v>99</v>
      </c>
    </row>
    <row r="813" spans="1:20" ht="12.75" customHeight="1" x14ac:dyDescent="0.2">
      <c r="A813" s="58">
        <v>3041</v>
      </c>
      <c r="B813" s="61">
        <v>547</v>
      </c>
      <c r="C813" s="61">
        <v>257</v>
      </c>
      <c r="D813" s="61">
        <v>290</v>
      </c>
      <c r="F813" s="61">
        <v>95</v>
      </c>
      <c r="G813" s="61">
        <v>20</v>
      </c>
      <c r="H813" s="61">
        <v>58</v>
      </c>
      <c r="I813" s="61">
        <v>1</v>
      </c>
      <c r="J813" s="61">
        <v>65</v>
      </c>
      <c r="K813" s="61">
        <v>308</v>
      </c>
      <c r="L813" s="61">
        <v>79</v>
      </c>
      <c r="N813" s="61">
        <v>10</v>
      </c>
      <c r="O813" s="61">
        <v>71</v>
      </c>
      <c r="Q813" s="61">
        <v>1</v>
      </c>
      <c r="R813" s="61">
        <v>30</v>
      </c>
      <c r="S813" s="61">
        <v>23</v>
      </c>
      <c r="T813" s="61">
        <v>58</v>
      </c>
    </row>
    <row r="814" spans="1:20" ht="12.75" customHeight="1" x14ac:dyDescent="0.2">
      <c r="A814" s="58">
        <v>3043</v>
      </c>
      <c r="B814" s="61">
        <v>372</v>
      </c>
      <c r="C814" s="61">
        <v>176</v>
      </c>
      <c r="D814" s="61">
        <v>196</v>
      </c>
      <c r="E814" s="61">
        <v>2</v>
      </c>
      <c r="F814" s="61">
        <v>12</v>
      </c>
      <c r="G814" s="61">
        <v>1</v>
      </c>
      <c r="H814" s="61">
        <v>26</v>
      </c>
      <c r="J814" s="61">
        <v>25</v>
      </c>
      <c r="K814" s="61">
        <v>306</v>
      </c>
      <c r="L814" s="61">
        <v>3</v>
      </c>
      <c r="N814" s="61">
        <v>1</v>
      </c>
      <c r="O814" s="61">
        <v>11</v>
      </c>
      <c r="Q814" s="61">
        <v>8</v>
      </c>
      <c r="R814" s="61">
        <v>9</v>
      </c>
      <c r="S814" s="61">
        <v>34</v>
      </c>
      <c r="T814" s="61">
        <v>80</v>
      </c>
    </row>
    <row r="815" spans="1:20" ht="12.75" customHeight="1" x14ac:dyDescent="0.2">
      <c r="A815" s="58">
        <v>3046</v>
      </c>
      <c r="B815" s="61">
        <v>662</v>
      </c>
      <c r="C815" s="61">
        <v>319</v>
      </c>
      <c r="D815" s="61">
        <v>343</v>
      </c>
      <c r="E815" s="61">
        <v>5</v>
      </c>
      <c r="F815" s="61">
        <v>16</v>
      </c>
      <c r="G815" s="61">
        <v>14</v>
      </c>
      <c r="H815" s="61">
        <v>88</v>
      </c>
      <c r="I815" s="61">
        <v>16</v>
      </c>
      <c r="J815" s="61">
        <v>104</v>
      </c>
      <c r="K815" s="61">
        <v>419</v>
      </c>
      <c r="L815" s="61">
        <v>21</v>
      </c>
      <c r="M815" s="61">
        <v>8</v>
      </c>
      <c r="N815" s="61">
        <v>8</v>
      </c>
      <c r="O815" s="61">
        <v>302</v>
      </c>
      <c r="Q815" s="61">
        <v>67</v>
      </c>
      <c r="R815" s="61">
        <v>26</v>
      </c>
      <c r="S815" s="61">
        <v>32</v>
      </c>
      <c r="T815" s="61">
        <v>116</v>
      </c>
    </row>
    <row r="816" spans="1:20" ht="12.75" customHeight="1" x14ac:dyDescent="0.2">
      <c r="A816" s="58">
        <v>3047</v>
      </c>
      <c r="B816" s="61">
        <v>39</v>
      </c>
      <c r="C816" s="61">
        <v>20</v>
      </c>
      <c r="D816" s="61">
        <v>19</v>
      </c>
      <c r="E816" s="61">
        <v>5</v>
      </c>
      <c r="H816" s="61">
        <v>4</v>
      </c>
      <c r="J816" s="61">
        <v>3</v>
      </c>
      <c r="K816" s="61">
        <v>27</v>
      </c>
      <c r="O816" s="61">
        <v>29</v>
      </c>
      <c r="P816" s="61">
        <v>5</v>
      </c>
      <c r="R816" s="61">
        <v>3</v>
      </c>
      <c r="T816" s="61">
        <v>7</v>
      </c>
    </row>
    <row r="817" spans="1:20" ht="12.75" customHeight="1" x14ac:dyDescent="0.2">
      <c r="A817" s="58">
        <v>3048</v>
      </c>
      <c r="B817" s="61">
        <v>51</v>
      </c>
      <c r="C817" s="61">
        <v>24</v>
      </c>
      <c r="D817" s="61">
        <v>27</v>
      </c>
      <c r="E817" s="61">
        <v>3</v>
      </c>
      <c r="G817" s="61">
        <v>1</v>
      </c>
      <c r="H817" s="61">
        <v>3</v>
      </c>
      <c r="J817" s="61">
        <v>14</v>
      </c>
      <c r="K817" s="61">
        <v>30</v>
      </c>
      <c r="O817" s="61">
        <v>24</v>
      </c>
      <c r="P817" s="61">
        <v>1</v>
      </c>
      <c r="R817" s="61">
        <v>1</v>
      </c>
      <c r="T817" s="61">
        <v>6</v>
      </c>
    </row>
    <row r="818" spans="1:20" ht="12.75" customHeight="1" x14ac:dyDescent="0.2">
      <c r="A818" s="58">
        <v>3049</v>
      </c>
      <c r="B818" s="61">
        <v>142</v>
      </c>
      <c r="C818" s="61">
        <v>64</v>
      </c>
      <c r="D818" s="61">
        <v>78</v>
      </c>
      <c r="E818" s="61">
        <v>13</v>
      </c>
      <c r="F818" s="61">
        <v>2</v>
      </c>
      <c r="H818" s="61">
        <v>15</v>
      </c>
      <c r="J818" s="61">
        <v>10</v>
      </c>
      <c r="K818" s="61">
        <v>101</v>
      </c>
      <c r="L818" s="61">
        <v>3</v>
      </c>
      <c r="M818" s="61">
        <v>4</v>
      </c>
      <c r="N818" s="61">
        <v>19</v>
      </c>
      <c r="O818" s="61">
        <v>102</v>
      </c>
      <c r="P818" s="61">
        <v>8</v>
      </c>
      <c r="R818" s="61">
        <v>7</v>
      </c>
      <c r="T818" s="61">
        <v>30</v>
      </c>
    </row>
    <row r="819" spans="1:20" ht="12.75" customHeight="1" x14ac:dyDescent="0.2">
      <c r="A819" s="58">
        <v>3050</v>
      </c>
      <c r="B819" s="61">
        <v>53</v>
      </c>
      <c r="C819" s="61">
        <v>29</v>
      </c>
      <c r="D819" s="61">
        <v>24</v>
      </c>
      <c r="H819" s="61">
        <v>4</v>
      </c>
      <c r="K819" s="61">
        <v>49</v>
      </c>
      <c r="N819" s="61">
        <v>1</v>
      </c>
      <c r="O819" s="61">
        <v>31</v>
      </c>
      <c r="R819" s="61">
        <v>2</v>
      </c>
      <c r="S819" s="61">
        <v>2</v>
      </c>
      <c r="T819" s="61">
        <v>10</v>
      </c>
    </row>
    <row r="820" spans="1:20" ht="12.75" customHeight="1" x14ac:dyDescent="0.2">
      <c r="A820" s="58">
        <v>3051</v>
      </c>
      <c r="B820" s="61">
        <v>396</v>
      </c>
      <c r="C820" s="61">
        <v>195</v>
      </c>
      <c r="D820" s="61">
        <v>201</v>
      </c>
      <c r="E820" s="61">
        <v>75</v>
      </c>
      <c r="F820" s="61">
        <v>6</v>
      </c>
      <c r="G820" s="61">
        <v>1</v>
      </c>
      <c r="H820" s="61">
        <v>108</v>
      </c>
      <c r="J820" s="61">
        <v>26</v>
      </c>
      <c r="K820" s="61">
        <v>180</v>
      </c>
      <c r="L820" s="61">
        <v>42</v>
      </c>
      <c r="M820" s="61">
        <v>12</v>
      </c>
      <c r="N820" s="61">
        <v>4</v>
      </c>
      <c r="O820" s="61">
        <v>305</v>
      </c>
      <c r="P820" s="61">
        <v>10</v>
      </c>
      <c r="R820" s="61">
        <v>20</v>
      </c>
      <c r="S820" s="61">
        <v>5</v>
      </c>
      <c r="T820" s="61">
        <v>80</v>
      </c>
    </row>
    <row r="821" spans="1:20" ht="12.75" customHeight="1" x14ac:dyDescent="0.2">
      <c r="A821" s="58">
        <v>3052</v>
      </c>
      <c r="B821" s="61">
        <v>897</v>
      </c>
      <c r="C821" s="61">
        <v>418</v>
      </c>
      <c r="D821" s="61">
        <v>479</v>
      </c>
      <c r="E821" s="61">
        <v>4</v>
      </c>
      <c r="F821" s="61">
        <v>68</v>
      </c>
      <c r="G821" s="61">
        <v>26</v>
      </c>
      <c r="H821" s="61">
        <v>128</v>
      </c>
      <c r="I821" s="61">
        <v>3</v>
      </c>
      <c r="J821" s="61">
        <v>115</v>
      </c>
      <c r="K821" s="61">
        <v>553</v>
      </c>
      <c r="L821" s="61">
        <v>18</v>
      </c>
      <c r="M821" s="61">
        <v>4</v>
      </c>
      <c r="N821" s="61">
        <v>15</v>
      </c>
      <c r="O821" s="61">
        <v>281</v>
      </c>
      <c r="P821" s="61">
        <v>1</v>
      </c>
      <c r="Q821" s="61">
        <v>20</v>
      </c>
      <c r="R821" s="61">
        <v>24</v>
      </c>
      <c r="S821" s="61">
        <v>76</v>
      </c>
      <c r="T821" s="61">
        <v>76</v>
      </c>
    </row>
    <row r="822" spans="1:20" ht="12.75" customHeight="1" x14ac:dyDescent="0.2">
      <c r="A822" s="58">
        <v>3053</v>
      </c>
      <c r="B822" s="61">
        <v>332</v>
      </c>
      <c r="C822" s="61">
        <v>169</v>
      </c>
      <c r="D822" s="61">
        <v>163</v>
      </c>
      <c r="E822" s="61">
        <v>1</v>
      </c>
      <c r="F822" s="61">
        <v>5</v>
      </c>
      <c r="G822" s="61">
        <v>27</v>
      </c>
      <c r="H822" s="61">
        <v>46</v>
      </c>
      <c r="I822" s="61">
        <v>2</v>
      </c>
      <c r="J822" s="61">
        <v>41</v>
      </c>
      <c r="K822" s="61">
        <v>210</v>
      </c>
      <c r="L822" s="61">
        <v>4</v>
      </c>
      <c r="M822" s="61">
        <v>3</v>
      </c>
      <c r="N822" s="61">
        <v>7</v>
      </c>
      <c r="O822" s="61">
        <v>116</v>
      </c>
      <c r="Q822" s="61">
        <v>1</v>
      </c>
      <c r="R822" s="61">
        <v>16</v>
      </c>
      <c r="S822" s="61">
        <v>12</v>
      </c>
      <c r="T822" s="61">
        <v>59</v>
      </c>
    </row>
    <row r="823" spans="1:20" ht="12.75" customHeight="1" x14ac:dyDescent="0.2">
      <c r="A823" s="58">
        <v>3054</v>
      </c>
      <c r="B823" s="61">
        <v>776</v>
      </c>
      <c r="C823" s="61">
        <v>385</v>
      </c>
      <c r="D823" s="61">
        <v>391</v>
      </c>
      <c r="E823" s="61">
        <v>3</v>
      </c>
      <c r="F823" s="61">
        <v>102</v>
      </c>
      <c r="G823" s="61">
        <v>129</v>
      </c>
      <c r="H823" s="61">
        <v>218</v>
      </c>
      <c r="I823" s="61">
        <v>43</v>
      </c>
      <c r="J823" s="61">
        <v>83</v>
      </c>
      <c r="K823" s="61">
        <v>198</v>
      </c>
      <c r="L823" s="61">
        <v>93</v>
      </c>
      <c r="M823" s="61">
        <v>6</v>
      </c>
      <c r="N823" s="61">
        <v>68</v>
      </c>
      <c r="O823" s="61">
        <v>612</v>
      </c>
      <c r="P823" s="61">
        <v>3</v>
      </c>
      <c r="Q823" s="61">
        <v>10</v>
      </c>
      <c r="R823" s="61">
        <v>53</v>
      </c>
      <c r="S823" s="61">
        <v>38</v>
      </c>
      <c r="T823" s="61">
        <v>117</v>
      </c>
    </row>
    <row r="824" spans="1:20" ht="12.75" customHeight="1" x14ac:dyDescent="0.2">
      <c r="A824" s="58">
        <v>3055</v>
      </c>
      <c r="B824" s="61">
        <v>281</v>
      </c>
      <c r="C824" s="61">
        <v>141</v>
      </c>
      <c r="D824" s="61">
        <v>140</v>
      </c>
      <c r="G824" s="61">
        <v>2</v>
      </c>
      <c r="H824" s="61">
        <v>24</v>
      </c>
      <c r="J824" s="61">
        <v>36</v>
      </c>
      <c r="K824" s="61">
        <v>219</v>
      </c>
      <c r="M824" s="61">
        <v>3</v>
      </c>
      <c r="N824" s="61">
        <v>26</v>
      </c>
      <c r="O824" s="61">
        <v>154</v>
      </c>
      <c r="Q824" s="61">
        <v>2</v>
      </c>
      <c r="R824" s="61">
        <v>15</v>
      </c>
      <c r="S824" s="61">
        <v>9</v>
      </c>
      <c r="T824" s="61">
        <v>61</v>
      </c>
    </row>
    <row r="825" spans="1:20" ht="12.75" customHeight="1" x14ac:dyDescent="0.2">
      <c r="A825" s="58">
        <v>3056</v>
      </c>
      <c r="B825" s="61">
        <v>454</v>
      </c>
      <c r="C825" s="61">
        <v>209</v>
      </c>
      <c r="D825" s="61">
        <v>245</v>
      </c>
      <c r="E825" s="61">
        <v>1</v>
      </c>
      <c r="F825" s="61">
        <v>1</v>
      </c>
      <c r="G825" s="61">
        <v>4</v>
      </c>
      <c r="H825" s="61">
        <v>41</v>
      </c>
      <c r="J825" s="61">
        <v>61</v>
      </c>
      <c r="K825" s="61">
        <v>346</v>
      </c>
      <c r="L825" s="61">
        <v>8</v>
      </c>
      <c r="M825" s="61">
        <v>8</v>
      </c>
      <c r="N825" s="61">
        <v>19</v>
      </c>
      <c r="O825" s="61">
        <v>177</v>
      </c>
      <c r="Q825" s="61">
        <v>12</v>
      </c>
      <c r="R825" s="61">
        <v>17</v>
      </c>
      <c r="S825" s="61">
        <v>13</v>
      </c>
      <c r="T825" s="61">
        <v>133</v>
      </c>
    </row>
    <row r="826" spans="1:20" ht="12.75" customHeight="1" x14ac:dyDescent="0.2">
      <c r="A826" s="58">
        <v>3057</v>
      </c>
      <c r="B826" s="61">
        <v>379</v>
      </c>
      <c r="C826" s="61">
        <v>192</v>
      </c>
      <c r="D826" s="61">
        <v>187</v>
      </c>
      <c r="E826" s="61">
        <v>6</v>
      </c>
      <c r="F826" s="61">
        <v>9</v>
      </c>
      <c r="G826" s="61">
        <v>1</v>
      </c>
      <c r="H826" s="61">
        <v>29</v>
      </c>
      <c r="I826" s="61">
        <v>2</v>
      </c>
      <c r="J826" s="61">
        <v>15</v>
      </c>
      <c r="K826" s="61">
        <v>317</v>
      </c>
      <c r="L826" s="61">
        <v>6</v>
      </c>
      <c r="M826" s="61">
        <v>4</v>
      </c>
      <c r="N826" s="61">
        <v>5</v>
      </c>
      <c r="O826" s="61">
        <v>105</v>
      </c>
      <c r="Q826" s="61">
        <v>32</v>
      </c>
      <c r="R826" s="61">
        <v>5</v>
      </c>
      <c r="S826" s="61">
        <v>11</v>
      </c>
      <c r="T826" s="61">
        <v>53</v>
      </c>
    </row>
    <row r="827" spans="1:20" ht="12.75" customHeight="1" x14ac:dyDescent="0.2">
      <c r="A827" s="58">
        <v>3059</v>
      </c>
      <c r="B827" s="61">
        <v>437</v>
      </c>
      <c r="C827" s="61">
        <v>215</v>
      </c>
      <c r="D827" s="61">
        <v>222</v>
      </c>
      <c r="E827" s="61">
        <v>7</v>
      </c>
      <c r="F827" s="61">
        <v>46</v>
      </c>
      <c r="G827" s="61">
        <v>9</v>
      </c>
      <c r="H827" s="61">
        <v>141</v>
      </c>
      <c r="I827" s="61">
        <v>5</v>
      </c>
      <c r="J827" s="61">
        <v>49</v>
      </c>
      <c r="K827" s="61">
        <v>180</v>
      </c>
      <c r="L827" s="61">
        <v>90</v>
      </c>
      <c r="M827" s="61">
        <v>7</v>
      </c>
      <c r="N827" s="61">
        <v>17</v>
      </c>
      <c r="O827" s="61">
        <v>247</v>
      </c>
      <c r="P827" s="61">
        <v>4</v>
      </c>
      <c r="Q827" s="61">
        <v>16</v>
      </c>
      <c r="R827" s="61">
        <v>18</v>
      </c>
      <c r="S827" s="61">
        <v>6</v>
      </c>
      <c r="T827" s="61">
        <v>76</v>
      </c>
    </row>
    <row r="828" spans="1:20" ht="12.75" customHeight="1" x14ac:dyDescent="0.2">
      <c r="A828" s="58">
        <v>3060</v>
      </c>
      <c r="B828" s="61">
        <v>596</v>
      </c>
      <c r="C828" s="61">
        <v>279</v>
      </c>
      <c r="D828" s="61">
        <v>317</v>
      </c>
      <c r="F828" s="61">
        <v>12</v>
      </c>
      <c r="G828" s="61">
        <v>8</v>
      </c>
      <c r="H828" s="61">
        <v>342</v>
      </c>
      <c r="I828" s="61">
        <v>2</v>
      </c>
      <c r="J828" s="61">
        <v>25</v>
      </c>
      <c r="K828" s="61">
        <v>207</v>
      </c>
      <c r="L828" s="61">
        <v>268</v>
      </c>
      <c r="M828" s="61">
        <v>4</v>
      </c>
      <c r="N828" s="61">
        <v>17</v>
      </c>
      <c r="O828" s="61">
        <v>412</v>
      </c>
      <c r="P828" s="61">
        <v>4</v>
      </c>
      <c r="Q828" s="61">
        <v>3</v>
      </c>
      <c r="R828" s="61">
        <v>21</v>
      </c>
      <c r="S828" s="61">
        <v>7</v>
      </c>
      <c r="T828" s="61">
        <v>125</v>
      </c>
    </row>
    <row r="829" spans="1:20" ht="12.75" customHeight="1" x14ac:dyDescent="0.2">
      <c r="A829" s="58">
        <v>3062</v>
      </c>
      <c r="B829" s="61">
        <v>80</v>
      </c>
      <c r="C829" s="61">
        <v>42</v>
      </c>
      <c r="D829" s="61">
        <v>38</v>
      </c>
      <c r="H829" s="61">
        <v>7</v>
      </c>
      <c r="J829" s="61">
        <v>6</v>
      </c>
      <c r="K829" s="61">
        <v>67</v>
      </c>
      <c r="L829" s="61">
        <v>2</v>
      </c>
      <c r="Q829" s="61">
        <v>1</v>
      </c>
      <c r="R829" s="61">
        <v>6</v>
      </c>
      <c r="T829" s="61">
        <v>9</v>
      </c>
    </row>
    <row r="830" spans="1:20" ht="12.75" customHeight="1" x14ac:dyDescent="0.2">
      <c r="A830" s="58">
        <v>3063</v>
      </c>
      <c r="B830" s="61">
        <v>546</v>
      </c>
      <c r="C830" s="61">
        <v>256</v>
      </c>
      <c r="D830" s="61">
        <v>290</v>
      </c>
      <c r="E830" s="61">
        <v>1</v>
      </c>
      <c r="F830" s="61">
        <v>2</v>
      </c>
      <c r="G830" s="61">
        <v>8</v>
      </c>
      <c r="H830" s="61">
        <v>61</v>
      </c>
      <c r="I830" s="61">
        <v>4</v>
      </c>
      <c r="J830" s="61">
        <v>91</v>
      </c>
      <c r="K830" s="61">
        <v>379</v>
      </c>
      <c r="L830" s="61">
        <v>8</v>
      </c>
      <c r="M830" s="61">
        <v>8</v>
      </c>
      <c r="N830" s="61">
        <v>14</v>
      </c>
      <c r="O830" s="61">
        <v>368</v>
      </c>
      <c r="P830" s="61">
        <v>1</v>
      </c>
      <c r="Q830" s="61">
        <v>4</v>
      </c>
      <c r="R830" s="61">
        <v>22</v>
      </c>
      <c r="S830" s="61">
        <v>59</v>
      </c>
      <c r="T830" s="61">
        <v>100</v>
      </c>
    </row>
    <row r="831" spans="1:20" ht="12.75" customHeight="1" x14ac:dyDescent="0.2">
      <c r="A831" s="58">
        <v>3064</v>
      </c>
      <c r="B831" s="61">
        <v>291</v>
      </c>
      <c r="C831" s="61">
        <v>145</v>
      </c>
      <c r="D831" s="61">
        <v>146</v>
      </c>
      <c r="E831" s="61">
        <v>6</v>
      </c>
      <c r="F831" s="61">
        <v>8</v>
      </c>
      <c r="G831" s="61">
        <v>8</v>
      </c>
      <c r="H831" s="61">
        <v>3</v>
      </c>
      <c r="I831" s="61">
        <v>5</v>
      </c>
      <c r="J831" s="61">
        <v>14</v>
      </c>
      <c r="K831" s="61">
        <v>247</v>
      </c>
      <c r="L831" s="61">
        <v>14</v>
      </c>
      <c r="M831" s="61">
        <v>2</v>
      </c>
      <c r="N831" s="61">
        <v>5</v>
      </c>
      <c r="O831" s="61">
        <v>161</v>
      </c>
      <c r="Q831" s="61">
        <v>2</v>
      </c>
      <c r="R831" s="61">
        <v>8</v>
      </c>
      <c r="S831" s="61">
        <v>1</v>
      </c>
      <c r="T831" s="61">
        <v>66</v>
      </c>
    </row>
    <row r="832" spans="1:20" ht="12.75" customHeight="1" x14ac:dyDescent="0.2">
      <c r="A832" s="58">
        <v>3065</v>
      </c>
      <c r="B832" s="61">
        <v>2240</v>
      </c>
      <c r="C832" s="61">
        <v>1109</v>
      </c>
      <c r="D832" s="61">
        <v>1131</v>
      </c>
      <c r="E832" s="61">
        <v>19</v>
      </c>
      <c r="F832" s="61">
        <v>77</v>
      </c>
      <c r="G832" s="61">
        <v>36</v>
      </c>
      <c r="H832" s="61">
        <v>12</v>
      </c>
      <c r="I832" s="61">
        <v>29</v>
      </c>
      <c r="J832" s="61">
        <v>105</v>
      </c>
      <c r="K832" s="61">
        <v>1962</v>
      </c>
      <c r="L832" s="61">
        <v>94</v>
      </c>
      <c r="M832" s="61">
        <v>12</v>
      </c>
      <c r="N832" s="61">
        <v>17</v>
      </c>
      <c r="O832" s="61">
        <v>699</v>
      </c>
      <c r="Q832" s="61">
        <v>18</v>
      </c>
      <c r="R832" s="61">
        <v>67</v>
      </c>
      <c r="S832" s="61">
        <v>96</v>
      </c>
      <c r="T832" s="61">
        <v>208</v>
      </c>
    </row>
    <row r="833" spans="1:20" ht="12.75" customHeight="1" x14ac:dyDescent="0.2">
      <c r="A833" s="58">
        <v>3066</v>
      </c>
      <c r="B833" s="61">
        <v>246</v>
      </c>
      <c r="C833" s="61">
        <v>122</v>
      </c>
      <c r="D833" s="61">
        <v>122</v>
      </c>
      <c r="E833" s="61">
        <v>1</v>
      </c>
      <c r="F833" s="61">
        <v>12</v>
      </c>
      <c r="G833" s="61">
        <v>8</v>
      </c>
      <c r="H833" s="61">
        <v>45</v>
      </c>
      <c r="I833" s="61">
        <v>2</v>
      </c>
      <c r="J833" s="61">
        <v>34</v>
      </c>
      <c r="K833" s="61">
        <v>144</v>
      </c>
      <c r="L833" s="61">
        <v>18</v>
      </c>
      <c r="M833" s="61">
        <v>5</v>
      </c>
      <c r="N833" s="61">
        <v>9</v>
      </c>
      <c r="O833" s="61">
        <v>118</v>
      </c>
      <c r="Q833" s="61">
        <v>22</v>
      </c>
      <c r="R833" s="61">
        <v>11</v>
      </c>
      <c r="S833" s="61">
        <v>5</v>
      </c>
      <c r="T833" s="61">
        <v>52</v>
      </c>
    </row>
    <row r="834" spans="1:20" ht="12.75" customHeight="1" x14ac:dyDescent="0.2">
      <c r="A834" s="58">
        <v>3067</v>
      </c>
      <c r="B834" s="61">
        <v>548</v>
      </c>
      <c r="C834" s="61">
        <v>271</v>
      </c>
      <c r="D834" s="61">
        <v>277</v>
      </c>
      <c r="E834" s="61">
        <v>21</v>
      </c>
      <c r="F834" s="61">
        <v>2</v>
      </c>
      <c r="H834" s="61">
        <v>107</v>
      </c>
      <c r="I834" s="61">
        <v>2</v>
      </c>
      <c r="J834" s="61">
        <v>49</v>
      </c>
      <c r="K834" s="61">
        <v>367</v>
      </c>
      <c r="L834" s="61">
        <v>30</v>
      </c>
      <c r="M834" s="61">
        <v>5</v>
      </c>
      <c r="N834" s="61">
        <v>20</v>
      </c>
      <c r="O834" s="61">
        <v>296</v>
      </c>
      <c r="P834" s="61">
        <v>7</v>
      </c>
      <c r="Q834" s="61">
        <v>13</v>
      </c>
      <c r="R834" s="61">
        <v>23</v>
      </c>
      <c r="S834" s="61">
        <v>38</v>
      </c>
      <c r="T834" s="61">
        <v>95</v>
      </c>
    </row>
    <row r="835" spans="1:20" ht="12.75" customHeight="1" x14ac:dyDescent="0.2">
      <c r="A835" s="58">
        <v>3068</v>
      </c>
      <c r="B835" s="61">
        <v>77</v>
      </c>
      <c r="C835" s="61">
        <v>35</v>
      </c>
      <c r="D835" s="61">
        <v>42</v>
      </c>
      <c r="E835" s="61">
        <v>1</v>
      </c>
      <c r="G835" s="61">
        <v>3</v>
      </c>
      <c r="J835" s="61">
        <v>2</v>
      </c>
      <c r="K835" s="61">
        <v>71</v>
      </c>
      <c r="O835" s="61">
        <v>38</v>
      </c>
      <c r="R835" s="61">
        <v>1</v>
      </c>
      <c r="T835" s="61">
        <v>3</v>
      </c>
    </row>
    <row r="836" spans="1:20" ht="12.75" customHeight="1" x14ac:dyDescent="0.2">
      <c r="A836" s="58">
        <v>3069</v>
      </c>
      <c r="B836" s="61">
        <v>73</v>
      </c>
      <c r="C836" s="61">
        <v>40</v>
      </c>
      <c r="D836" s="61">
        <v>33</v>
      </c>
      <c r="G836" s="61">
        <v>1</v>
      </c>
      <c r="H836" s="61">
        <v>7</v>
      </c>
      <c r="J836" s="61">
        <v>2</v>
      </c>
      <c r="K836" s="61">
        <v>63</v>
      </c>
      <c r="L836" s="61">
        <v>1</v>
      </c>
      <c r="O836" s="61">
        <v>25</v>
      </c>
      <c r="R836" s="61">
        <v>1</v>
      </c>
      <c r="T836" s="61">
        <v>10</v>
      </c>
    </row>
    <row r="837" spans="1:20" ht="12.75" customHeight="1" x14ac:dyDescent="0.2">
      <c r="A837" s="58">
        <v>3070</v>
      </c>
      <c r="B837" s="61">
        <v>491</v>
      </c>
      <c r="C837" s="61">
        <v>233</v>
      </c>
      <c r="D837" s="61">
        <v>258</v>
      </c>
      <c r="E837" s="61">
        <v>2</v>
      </c>
      <c r="H837" s="61">
        <v>480</v>
      </c>
      <c r="K837" s="61">
        <v>9</v>
      </c>
      <c r="L837" s="61">
        <v>237</v>
      </c>
      <c r="N837" s="61">
        <v>15</v>
      </c>
      <c r="O837" s="61">
        <v>469</v>
      </c>
      <c r="P837" s="61">
        <v>131</v>
      </c>
      <c r="Q837" s="61">
        <v>2</v>
      </c>
      <c r="R837" s="61">
        <v>20</v>
      </c>
      <c r="T837" s="61">
        <v>56</v>
      </c>
    </row>
    <row r="838" spans="1:20" ht="12.75" customHeight="1" x14ac:dyDescent="0.2">
      <c r="A838" s="58">
        <v>3071</v>
      </c>
      <c r="B838" s="61">
        <v>877</v>
      </c>
      <c r="C838" s="61">
        <v>434</v>
      </c>
      <c r="D838" s="61">
        <v>443</v>
      </c>
      <c r="G838" s="61">
        <v>1</v>
      </c>
      <c r="H838" s="61">
        <v>808</v>
      </c>
      <c r="J838" s="61">
        <v>1</v>
      </c>
      <c r="K838" s="61">
        <v>67</v>
      </c>
      <c r="L838" s="61">
        <v>241</v>
      </c>
      <c r="M838" s="61">
        <v>2</v>
      </c>
      <c r="N838" s="61">
        <v>13</v>
      </c>
      <c r="O838" s="61">
        <v>770</v>
      </c>
      <c r="P838" s="61">
        <v>98</v>
      </c>
      <c r="Q838" s="61">
        <v>3</v>
      </c>
      <c r="R838" s="61">
        <v>23</v>
      </c>
      <c r="S838" s="61">
        <v>6</v>
      </c>
      <c r="T838" s="61">
        <v>131</v>
      </c>
    </row>
    <row r="839" spans="1:20" ht="12.75" customHeight="1" x14ac:dyDescent="0.2">
      <c r="A839" s="58">
        <v>3072</v>
      </c>
      <c r="B839" s="61">
        <v>350</v>
      </c>
      <c r="C839" s="61">
        <v>167</v>
      </c>
      <c r="D839" s="61">
        <v>183</v>
      </c>
      <c r="F839" s="61">
        <v>1</v>
      </c>
      <c r="H839" s="61">
        <v>271</v>
      </c>
      <c r="J839" s="61">
        <v>3</v>
      </c>
      <c r="K839" s="61">
        <v>75</v>
      </c>
      <c r="L839" s="61">
        <v>172</v>
      </c>
      <c r="M839" s="61">
        <v>3</v>
      </c>
      <c r="N839" s="61">
        <v>7</v>
      </c>
      <c r="O839" s="61">
        <v>279</v>
      </c>
      <c r="P839" s="61">
        <v>46</v>
      </c>
      <c r="R839" s="61">
        <v>16</v>
      </c>
      <c r="S839" s="61">
        <v>11</v>
      </c>
      <c r="T839" s="61">
        <v>55</v>
      </c>
    </row>
    <row r="840" spans="1:20" ht="12.75" customHeight="1" x14ac:dyDescent="0.2">
      <c r="A840" s="58">
        <v>3073</v>
      </c>
      <c r="B840" s="61">
        <v>283</v>
      </c>
      <c r="C840" s="61">
        <v>132</v>
      </c>
      <c r="D840" s="61">
        <v>151</v>
      </c>
      <c r="F840" s="61">
        <v>1</v>
      </c>
      <c r="G840" s="61">
        <v>1</v>
      </c>
      <c r="H840" s="61">
        <v>219</v>
      </c>
      <c r="J840" s="61">
        <v>2</v>
      </c>
      <c r="K840" s="61">
        <v>60</v>
      </c>
      <c r="L840" s="61">
        <v>79</v>
      </c>
      <c r="M840" s="61">
        <v>4</v>
      </c>
      <c r="N840" s="61">
        <v>7</v>
      </c>
      <c r="O840" s="61">
        <v>245</v>
      </c>
      <c r="P840" s="61">
        <v>38</v>
      </c>
      <c r="Q840" s="61">
        <v>2</v>
      </c>
      <c r="R840" s="61">
        <v>13</v>
      </c>
      <c r="S840" s="61">
        <v>6</v>
      </c>
      <c r="T840" s="61">
        <v>33</v>
      </c>
    </row>
    <row r="841" spans="1:20" ht="12.75" customHeight="1" x14ac:dyDescent="0.2">
      <c r="A841" s="58">
        <v>3074</v>
      </c>
      <c r="B841" s="61">
        <v>1188</v>
      </c>
      <c r="C841" s="61">
        <v>570</v>
      </c>
      <c r="D841" s="61">
        <v>617</v>
      </c>
      <c r="E841" s="61">
        <v>13</v>
      </c>
      <c r="F841" s="61">
        <v>26</v>
      </c>
      <c r="G841" s="61">
        <v>14</v>
      </c>
      <c r="H841" s="61">
        <v>332</v>
      </c>
      <c r="I841" s="61">
        <v>5</v>
      </c>
      <c r="J841" s="61">
        <v>25</v>
      </c>
      <c r="K841" s="61">
        <v>773</v>
      </c>
      <c r="L841" s="61">
        <v>73</v>
      </c>
      <c r="M841" s="61">
        <v>7</v>
      </c>
      <c r="N841" s="61">
        <v>17</v>
      </c>
      <c r="O841" s="61">
        <v>477</v>
      </c>
      <c r="P841" s="61">
        <v>8</v>
      </c>
      <c r="Q841" s="61">
        <v>15</v>
      </c>
      <c r="R841" s="61">
        <v>67</v>
      </c>
      <c r="S841" s="61">
        <v>30</v>
      </c>
      <c r="T841" s="61">
        <v>109</v>
      </c>
    </row>
    <row r="842" spans="1:20" ht="12.75" customHeight="1" x14ac:dyDescent="0.2">
      <c r="A842" s="58">
        <v>3075</v>
      </c>
      <c r="B842" s="61">
        <v>57</v>
      </c>
      <c r="C842" s="61">
        <v>24</v>
      </c>
      <c r="D842" s="61">
        <v>33</v>
      </c>
      <c r="H842" s="61">
        <v>4</v>
      </c>
      <c r="J842" s="61">
        <v>2</v>
      </c>
      <c r="K842" s="61">
        <v>51</v>
      </c>
      <c r="O842" s="61">
        <v>42</v>
      </c>
      <c r="R842" s="61">
        <v>5</v>
      </c>
      <c r="T842" s="61">
        <v>5</v>
      </c>
    </row>
    <row r="843" spans="1:20" ht="12.75" customHeight="1" x14ac:dyDescent="0.2">
      <c r="A843" s="58">
        <v>3077</v>
      </c>
      <c r="B843" s="61">
        <v>382</v>
      </c>
      <c r="C843" s="61">
        <v>185</v>
      </c>
      <c r="D843" s="61">
        <v>197</v>
      </c>
      <c r="E843" s="61">
        <v>1</v>
      </c>
      <c r="F843" s="61">
        <v>5</v>
      </c>
      <c r="G843" s="61">
        <v>14</v>
      </c>
      <c r="H843" s="61">
        <v>191</v>
      </c>
      <c r="I843" s="61">
        <v>3</v>
      </c>
      <c r="J843" s="61">
        <v>21</v>
      </c>
      <c r="K843" s="61">
        <v>147</v>
      </c>
      <c r="L843" s="61">
        <v>58</v>
      </c>
      <c r="M843" s="61">
        <v>4</v>
      </c>
      <c r="N843" s="61">
        <v>11</v>
      </c>
      <c r="O843" s="61">
        <v>323</v>
      </c>
      <c r="P843" s="61">
        <v>25</v>
      </c>
      <c r="Q843" s="61">
        <v>4</v>
      </c>
      <c r="R843" s="61">
        <v>26</v>
      </c>
      <c r="S843" s="61">
        <v>19</v>
      </c>
      <c r="T843" s="61">
        <v>47</v>
      </c>
    </row>
    <row r="844" spans="1:20" ht="12.75" customHeight="1" x14ac:dyDescent="0.2">
      <c r="A844" s="58">
        <v>3078</v>
      </c>
      <c r="B844" s="61">
        <v>399</v>
      </c>
      <c r="C844" s="61">
        <v>194</v>
      </c>
      <c r="D844" s="61">
        <v>205</v>
      </c>
      <c r="G844" s="61">
        <v>1</v>
      </c>
      <c r="H844" s="61">
        <v>192</v>
      </c>
      <c r="J844" s="61">
        <v>19</v>
      </c>
      <c r="K844" s="61">
        <v>187</v>
      </c>
      <c r="L844" s="61">
        <v>101</v>
      </c>
      <c r="M844" s="61">
        <v>2</v>
      </c>
      <c r="N844" s="61">
        <v>10</v>
      </c>
      <c r="O844" s="61">
        <v>313</v>
      </c>
      <c r="P844" s="61">
        <v>14</v>
      </c>
      <c r="Q844" s="61">
        <v>6</v>
      </c>
      <c r="R844" s="61">
        <v>18</v>
      </c>
      <c r="S844" s="61">
        <v>7</v>
      </c>
      <c r="T844" s="61">
        <v>56</v>
      </c>
    </row>
    <row r="845" spans="1:20" ht="12.75" customHeight="1" x14ac:dyDescent="0.2">
      <c r="A845" s="58">
        <v>3079</v>
      </c>
      <c r="B845" s="61">
        <v>414</v>
      </c>
      <c r="C845" s="61">
        <v>183</v>
      </c>
      <c r="D845" s="61">
        <v>231</v>
      </c>
      <c r="E845" s="61">
        <v>18</v>
      </c>
      <c r="F845" s="61">
        <v>6</v>
      </c>
      <c r="G845" s="61">
        <v>1</v>
      </c>
      <c r="H845" s="61">
        <v>42</v>
      </c>
      <c r="J845" s="61">
        <v>41</v>
      </c>
      <c r="K845" s="61">
        <v>306</v>
      </c>
      <c r="L845" s="61">
        <v>5</v>
      </c>
      <c r="M845" s="61">
        <v>8</v>
      </c>
      <c r="N845" s="61">
        <v>6</v>
      </c>
      <c r="O845" s="61">
        <v>242</v>
      </c>
      <c r="Q845" s="61">
        <v>28</v>
      </c>
      <c r="R845" s="61">
        <v>14</v>
      </c>
      <c r="S845" s="61">
        <v>9</v>
      </c>
      <c r="T845" s="61">
        <v>73</v>
      </c>
    </row>
    <row r="846" spans="1:20" ht="12.75" customHeight="1" x14ac:dyDescent="0.2">
      <c r="A846" s="58">
        <v>3080</v>
      </c>
      <c r="B846" s="61">
        <v>407</v>
      </c>
      <c r="C846" s="61">
        <v>213</v>
      </c>
      <c r="D846" s="61">
        <v>194</v>
      </c>
      <c r="E846" s="61">
        <v>2</v>
      </c>
      <c r="F846" s="61">
        <v>42</v>
      </c>
      <c r="G846" s="61">
        <v>6</v>
      </c>
      <c r="H846" s="61">
        <v>36</v>
      </c>
      <c r="J846" s="61">
        <v>83</v>
      </c>
      <c r="K846" s="61">
        <v>238</v>
      </c>
      <c r="L846" s="61">
        <v>31</v>
      </c>
      <c r="M846" s="61">
        <v>1</v>
      </c>
      <c r="N846" s="61">
        <v>5</v>
      </c>
      <c r="O846" s="61">
        <v>82</v>
      </c>
      <c r="Q846" s="61">
        <v>1</v>
      </c>
      <c r="R846" s="61">
        <v>1</v>
      </c>
      <c r="S846" s="61">
        <v>3</v>
      </c>
      <c r="T846" s="61">
        <v>33</v>
      </c>
    </row>
    <row r="847" spans="1:20" ht="12.75" customHeight="1" x14ac:dyDescent="0.2">
      <c r="A847" s="58">
        <v>3081</v>
      </c>
      <c r="B847" s="61">
        <v>1147</v>
      </c>
      <c r="C847" s="61">
        <v>577</v>
      </c>
      <c r="D847" s="61">
        <v>570</v>
      </c>
      <c r="E847" s="61">
        <v>12</v>
      </c>
      <c r="F847" s="61">
        <v>22</v>
      </c>
      <c r="G847" s="61">
        <v>46</v>
      </c>
      <c r="H847" s="61">
        <v>402</v>
      </c>
      <c r="I847" s="61">
        <v>29</v>
      </c>
      <c r="J847" s="61">
        <v>69</v>
      </c>
      <c r="K847" s="61">
        <v>567</v>
      </c>
      <c r="L847" s="61">
        <v>127</v>
      </c>
      <c r="M847" s="61">
        <v>6</v>
      </c>
      <c r="N847" s="61">
        <v>46</v>
      </c>
      <c r="O847" s="61">
        <v>750</v>
      </c>
      <c r="P847" s="61">
        <v>2</v>
      </c>
      <c r="Q847" s="61">
        <v>3</v>
      </c>
      <c r="R847" s="61">
        <v>84</v>
      </c>
      <c r="S847" s="61">
        <v>33</v>
      </c>
      <c r="T847" s="61">
        <v>178</v>
      </c>
    </row>
    <row r="848" spans="1:20" ht="12.75" customHeight="1" x14ac:dyDescent="0.2">
      <c r="A848" s="58">
        <v>3082</v>
      </c>
      <c r="B848" s="61">
        <v>410</v>
      </c>
      <c r="C848" s="61">
        <v>210</v>
      </c>
      <c r="D848" s="61">
        <v>200</v>
      </c>
      <c r="E848" s="61">
        <v>7</v>
      </c>
      <c r="F848" s="61">
        <v>7</v>
      </c>
      <c r="G848" s="61">
        <v>1</v>
      </c>
      <c r="H848" s="61">
        <v>47</v>
      </c>
      <c r="I848" s="61">
        <v>1</v>
      </c>
      <c r="J848" s="61">
        <v>24</v>
      </c>
      <c r="K848" s="61">
        <v>323</v>
      </c>
      <c r="L848" s="61">
        <v>19</v>
      </c>
      <c r="M848" s="61">
        <v>7</v>
      </c>
      <c r="N848" s="61">
        <v>13</v>
      </c>
      <c r="O848" s="61">
        <v>215</v>
      </c>
      <c r="P848" s="61">
        <v>2</v>
      </c>
      <c r="Q848" s="61">
        <v>3</v>
      </c>
      <c r="R848" s="61">
        <v>20</v>
      </c>
      <c r="S848" s="61">
        <v>17</v>
      </c>
      <c r="T848" s="61">
        <v>75</v>
      </c>
    </row>
    <row r="849" spans="1:20" ht="12.75" customHeight="1" x14ac:dyDescent="0.2">
      <c r="A849" s="58">
        <v>3083</v>
      </c>
      <c r="B849" s="61">
        <v>454</v>
      </c>
      <c r="C849" s="61">
        <v>225</v>
      </c>
      <c r="D849" s="61">
        <v>229</v>
      </c>
      <c r="E849" s="61">
        <v>1</v>
      </c>
      <c r="F849" s="61">
        <v>4</v>
      </c>
      <c r="H849" s="61">
        <v>210</v>
      </c>
      <c r="I849" s="61">
        <v>1</v>
      </c>
      <c r="J849" s="61">
        <v>22</v>
      </c>
      <c r="K849" s="61">
        <v>216</v>
      </c>
      <c r="L849" s="61">
        <v>122</v>
      </c>
      <c r="M849" s="61">
        <v>3</v>
      </c>
      <c r="N849" s="61">
        <v>17</v>
      </c>
      <c r="O849" s="61">
        <v>344</v>
      </c>
      <c r="P849" s="61">
        <v>47</v>
      </c>
      <c r="R849" s="61">
        <v>18</v>
      </c>
      <c r="S849" s="61">
        <v>22</v>
      </c>
      <c r="T849" s="61">
        <v>67</v>
      </c>
    </row>
    <row r="850" spans="1:20" ht="12.75" customHeight="1" x14ac:dyDescent="0.2">
      <c r="A850" s="58">
        <v>3085</v>
      </c>
      <c r="B850" s="61">
        <v>736</v>
      </c>
      <c r="C850" s="61">
        <v>361</v>
      </c>
      <c r="D850" s="61">
        <v>375</v>
      </c>
      <c r="E850" s="61">
        <v>1</v>
      </c>
      <c r="F850" s="61">
        <v>5</v>
      </c>
      <c r="G850" s="61">
        <v>10</v>
      </c>
      <c r="H850" s="61">
        <v>510</v>
      </c>
      <c r="J850" s="61">
        <v>24</v>
      </c>
      <c r="K850" s="61">
        <v>186</v>
      </c>
      <c r="L850" s="61">
        <v>218</v>
      </c>
      <c r="M850" s="61">
        <v>3</v>
      </c>
      <c r="N850" s="61">
        <v>19</v>
      </c>
      <c r="O850" s="61">
        <v>515</v>
      </c>
      <c r="P850" s="61">
        <v>23</v>
      </c>
      <c r="Q850" s="61">
        <v>2</v>
      </c>
      <c r="R850" s="61">
        <v>26</v>
      </c>
      <c r="S850" s="61">
        <v>8</v>
      </c>
      <c r="T850" s="61">
        <v>92</v>
      </c>
    </row>
    <row r="851" spans="1:20" ht="12.75" customHeight="1" x14ac:dyDescent="0.2">
      <c r="A851" s="58">
        <v>3086</v>
      </c>
      <c r="B851" s="61">
        <v>203</v>
      </c>
      <c r="C851" s="61">
        <v>105</v>
      </c>
      <c r="D851" s="61">
        <v>98</v>
      </c>
      <c r="H851" s="61">
        <v>134</v>
      </c>
      <c r="J851" s="61">
        <v>3</v>
      </c>
      <c r="K851" s="61">
        <v>66</v>
      </c>
      <c r="L851" s="61">
        <v>75</v>
      </c>
      <c r="M851" s="61">
        <v>1</v>
      </c>
      <c r="O851" s="61">
        <v>147</v>
      </c>
      <c r="P851" s="61">
        <v>53</v>
      </c>
      <c r="R851" s="61">
        <v>12</v>
      </c>
      <c r="S851" s="61">
        <v>1</v>
      </c>
      <c r="T851" s="61">
        <v>33</v>
      </c>
    </row>
    <row r="852" spans="1:20" ht="12.75" customHeight="1" x14ac:dyDescent="0.2">
      <c r="A852" s="58">
        <v>3087</v>
      </c>
      <c r="B852" s="61">
        <v>230</v>
      </c>
      <c r="C852" s="61">
        <v>117</v>
      </c>
      <c r="D852" s="61">
        <v>113</v>
      </c>
      <c r="F852" s="61">
        <v>1</v>
      </c>
      <c r="G852" s="61">
        <v>1</v>
      </c>
      <c r="H852" s="61">
        <v>22</v>
      </c>
      <c r="J852" s="61">
        <v>1</v>
      </c>
      <c r="K852" s="61">
        <v>205</v>
      </c>
      <c r="L852" s="61">
        <v>4</v>
      </c>
      <c r="M852" s="61">
        <v>1</v>
      </c>
      <c r="O852" s="61">
        <v>101</v>
      </c>
      <c r="P852" s="61">
        <v>2</v>
      </c>
      <c r="R852" s="61">
        <v>9</v>
      </c>
      <c r="T852" s="61">
        <v>42</v>
      </c>
    </row>
    <row r="853" spans="1:20" ht="12.75" customHeight="1" x14ac:dyDescent="0.2">
      <c r="A853" s="58">
        <v>3088</v>
      </c>
      <c r="B853" s="61">
        <v>805</v>
      </c>
      <c r="C853" s="61">
        <v>400</v>
      </c>
      <c r="D853" s="61">
        <v>405</v>
      </c>
      <c r="E853" s="61">
        <v>2</v>
      </c>
      <c r="F853" s="61">
        <v>4</v>
      </c>
      <c r="G853" s="61">
        <v>4</v>
      </c>
      <c r="H853" s="61">
        <v>689</v>
      </c>
      <c r="J853" s="61">
        <v>1</v>
      </c>
      <c r="K853" s="61">
        <v>105</v>
      </c>
      <c r="L853" s="61">
        <v>194</v>
      </c>
      <c r="M853" s="61">
        <v>3</v>
      </c>
      <c r="N853" s="61">
        <v>15</v>
      </c>
      <c r="O853" s="61">
        <v>647</v>
      </c>
      <c r="P853" s="61">
        <v>89</v>
      </c>
      <c r="R853" s="61">
        <v>27</v>
      </c>
      <c r="S853" s="61">
        <v>38</v>
      </c>
      <c r="T853" s="61">
        <v>81</v>
      </c>
    </row>
    <row r="854" spans="1:20" ht="12.75" customHeight="1" x14ac:dyDescent="0.2">
      <c r="A854" s="58">
        <v>3089</v>
      </c>
      <c r="B854" s="61">
        <v>292</v>
      </c>
      <c r="C854" s="61">
        <v>129</v>
      </c>
      <c r="D854" s="61">
        <v>163</v>
      </c>
      <c r="E854" s="61">
        <v>1</v>
      </c>
      <c r="F854" s="61">
        <v>3</v>
      </c>
      <c r="G854" s="61">
        <v>6</v>
      </c>
      <c r="H854" s="61">
        <v>95</v>
      </c>
      <c r="J854" s="61">
        <v>3</v>
      </c>
      <c r="K854" s="61">
        <v>184</v>
      </c>
      <c r="L854" s="61">
        <v>46</v>
      </c>
      <c r="M854" s="61">
        <v>3</v>
      </c>
      <c r="N854" s="61">
        <v>28</v>
      </c>
      <c r="O854" s="61">
        <v>257</v>
      </c>
      <c r="P854" s="61">
        <v>18</v>
      </c>
      <c r="R854" s="61">
        <v>25</v>
      </c>
      <c r="S854" s="61">
        <v>6</v>
      </c>
      <c r="T854" s="61">
        <v>44</v>
      </c>
    </row>
    <row r="855" spans="1:20" ht="12.75" customHeight="1" x14ac:dyDescent="0.2">
      <c r="A855" s="58">
        <v>3090</v>
      </c>
      <c r="B855" s="61">
        <v>555</v>
      </c>
      <c r="C855" s="61">
        <v>268</v>
      </c>
      <c r="D855" s="61">
        <v>287</v>
      </c>
      <c r="H855" s="61">
        <v>446</v>
      </c>
      <c r="J855" s="61">
        <v>3</v>
      </c>
      <c r="K855" s="61">
        <v>106</v>
      </c>
      <c r="L855" s="61">
        <v>361</v>
      </c>
      <c r="M855" s="61">
        <v>2</v>
      </c>
      <c r="N855" s="61">
        <v>35</v>
      </c>
      <c r="O855" s="61">
        <v>435</v>
      </c>
      <c r="P855" s="61">
        <v>60</v>
      </c>
      <c r="R855" s="61">
        <v>27</v>
      </c>
      <c r="S855" s="61">
        <v>9</v>
      </c>
      <c r="T855" s="61">
        <v>74</v>
      </c>
    </row>
    <row r="856" spans="1:20" ht="12.75" customHeight="1" x14ac:dyDescent="0.2">
      <c r="A856" s="58">
        <v>3091</v>
      </c>
      <c r="B856" s="61">
        <v>523</v>
      </c>
      <c r="C856" s="61">
        <v>249</v>
      </c>
      <c r="D856" s="61">
        <v>274</v>
      </c>
      <c r="E856" s="61">
        <v>2</v>
      </c>
      <c r="F856" s="61">
        <v>4</v>
      </c>
      <c r="G856" s="61">
        <v>2</v>
      </c>
      <c r="H856" s="61">
        <v>239</v>
      </c>
      <c r="J856" s="61">
        <v>20</v>
      </c>
      <c r="K856" s="61">
        <v>256</v>
      </c>
      <c r="L856" s="61">
        <v>58</v>
      </c>
      <c r="M856" s="61">
        <v>3</v>
      </c>
      <c r="N856" s="61">
        <v>11</v>
      </c>
      <c r="O856" s="61">
        <v>309</v>
      </c>
      <c r="P856" s="61">
        <v>8</v>
      </c>
      <c r="Q856" s="61">
        <v>1</v>
      </c>
      <c r="R856" s="61">
        <v>11</v>
      </c>
      <c r="S856" s="61">
        <v>10</v>
      </c>
      <c r="T856" s="61">
        <v>74</v>
      </c>
    </row>
    <row r="857" spans="1:20" ht="12.75" customHeight="1" x14ac:dyDescent="0.2">
      <c r="A857" s="58">
        <v>3092</v>
      </c>
      <c r="B857" s="61">
        <v>487</v>
      </c>
      <c r="C857" s="61">
        <v>231</v>
      </c>
      <c r="D857" s="61">
        <v>256</v>
      </c>
      <c r="F857" s="61">
        <v>3</v>
      </c>
      <c r="G857" s="61">
        <v>1</v>
      </c>
      <c r="H857" s="61">
        <v>166</v>
      </c>
      <c r="J857" s="61">
        <v>11</v>
      </c>
      <c r="K857" s="61">
        <v>306</v>
      </c>
      <c r="L857" s="61">
        <v>86</v>
      </c>
      <c r="M857" s="61">
        <v>7</v>
      </c>
      <c r="N857" s="61">
        <v>16</v>
      </c>
      <c r="O857" s="61">
        <v>288</v>
      </c>
      <c r="P857" s="61">
        <v>35</v>
      </c>
      <c r="Q857" s="61">
        <v>11</v>
      </c>
      <c r="R857" s="61">
        <v>13</v>
      </c>
      <c r="S857" s="61">
        <v>12</v>
      </c>
      <c r="T857" s="61">
        <v>84</v>
      </c>
    </row>
    <row r="858" spans="1:20" ht="12.75" customHeight="1" x14ac:dyDescent="0.2">
      <c r="A858" s="58">
        <v>3094</v>
      </c>
      <c r="B858" s="61">
        <v>533</v>
      </c>
      <c r="C858" s="61">
        <v>265</v>
      </c>
      <c r="D858" s="61">
        <v>268</v>
      </c>
      <c r="E858" s="61">
        <v>6</v>
      </c>
      <c r="F858" s="61">
        <v>12</v>
      </c>
      <c r="G858" s="61">
        <v>6</v>
      </c>
      <c r="H858" s="61">
        <v>39</v>
      </c>
      <c r="I858" s="61">
        <v>1</v>
      </c>
      <c r="J858" s="61">
        <v>27</v>
      </c>
      <c r="K858" s="61">
        <v>442</v>
      </c>
      <c r="L858" s="61">
        <v>24</v>
      </c>
      <c r="M858" s="61">
        <v>7</v>
      </c>
      <c r="N858" s="61">
        <v>7</v>
      </c>
      <c r="O858" s="61">
        <v>312</v>
      </c>
      <c r="Q858" s="61">
        <v>4</v>
      </c>
      <c r="R858" s="61">
        <v>18</v>
      </c>
      <c r="S858" s="61">
        <v>22</v>
      </c>
      <c r="T858" s="61">
        <v>108</v>
      </c>
    </row>
    <row r="859" spans="1:20" ht="12.75" customHeight="1" x14ac:dyDescent="0.2">
      <c r="A859" s="58">
        <v>3095</v>
      </c>
      <c r="B859" s="61">
        <v>1146</v>
      </c>
      <c r="C859" s="61">
        <v>559</v>
      </c>
      <c r="D859" s="61">
        <v>587</v>
      </c>
      <c r="E859" s="61">
        <v>3</v>
      </c>
      <c r="F859" s="61">
        <v>459</v>
      </c>
      <c r="G859" s="61">
        <v>231</v>
      </c>
      <c r="H859" s="61">
        <v>199</v>
      </c>
      <c r="J859" s="61">
        <v>94</v>
      </c>
      <c r="K859" s="61">
        <v>160</v>
      </c>
      <c r="L859" s="61">
        <v>189</v>
      </c>
      <c r="M859" s="61">
        <v>8</v>
      </c>
      <c r="N859" s="61">
        <v>59</v>
      </c>
      <c r="O859" s="61">
        <v>720</v>
      </c>
      <c r="P859" s="61">
        <v>1</v>
      </c>
      <c r="Q859" s="61">
        <v>1</v>
      </c>
      <c r="R859" s="61">
        <v>25</v>
      </c>
      <c r="S859" s="61">
        <v>22</v>
      </c>
      <c r="T859" s="61">
        <v>154</v>
      </c>
    </row>
    <row r="860" spans="1:20" ht="12.75" customHeight="1" x14ac:dyDescent="0.2">
      <c r="A860" s="58">
        <v>3096</v>
      </c>
      <c r="B860" s="61">
        <v>1061</v>
      </c>
      <c r="C860" s="61">
        <v>507</v>
      </c>
      <c r="D860" s="61">
        <v>554</v>
      </c>
      <c r="E860" s="61">
        <v>18</v>
      </c>
      <c r="F860" s="61">
        <v>186</v>
      </c>
      <c r="G860" s="61">
        <v>227</v>
      </c>
      <c r="H860" s="61">
        <v>298</v>
      </c>
      <c r="I860" s="61">
        <v>9</v>
      </c>
      <c r="J860" s="61">
        <v>87</v>
      </c>
      <c r="K860" s="61">
        <v>236</v>
      </c>
      <c r="L860" s="61">
        <v>168</v>
      </c>
      <c r="M860" s="61">
        <v>1</v>
      </c>
      <c r="N860" s="61">
        <v>67</v>
      </c>
      <c r="O860" s="61">
        <v>697</v>
      </c>
      <c r="P860" s="61">
        <v>4</v>
      </c>
      <c r="Q860" s="61">
        <v>1</v>
      </c>
      <c r="R860" s="61">
        <v>58</v>
      </c>
      <c r="S860" s="61">
        <v>31</v>
      </c>
      <c r="T860" s="61">
        <v>193</v>
      </c>
    </row>
    <row r="861" spans="1:20" ht="12.75" customHeight="1" x14ac:dyDescent="0.2">
      <c r="A861" s="58">
        <v>3097</v>
      </c>
      <c r="B861" s="61">
        <v>589</v>
      </c>
      <c r="C861" s="61">
        <v>287</v>
      </c>
      <c r="D861" s="61">
        <v>302</v>
      </c>
      <c r="E861" s="61">
        <v>4</v>
      </c>
      <c r="F861" s="61">
        <v>24</v>
      </c>
      <c r="G861" s="61">
        <v>79</v>
      </c>
      <c r="H861" s="61">
        <v>123</v>
      </c>
      <c r="I861" s="61">
        <v>11</v>
      </c>
      <c r="J861" s="61">
        <v>38</v>
      </c>
      <c r="K861" s="61">
        <v>310</v>
      </c>
      <c r="L861" s="61">
        <v>64</v>
      </c>
      <c r="M861" s="61">
        <v>1</v>
      </c>
      <c r="N861" s="61">
        <v>8</v>
      </c>
      <c r="O861" s="61">
        <v>202</v>
      </c>
      <c r="R861" s="61">
        <v>16</v>
      </c>
      <c r="S861" s="61">
        <v>19</v>
      </c>
      <c r="T861" s="61">
        <v>91</v>
      </c>
    </row>
    <row r="862" spans="1:20" ht="12.75" customHeight="1" x14ac:dyDescent="0.2">
      <c r="A862" s="58">
        <v>3098</v>
      </c>
      <c r="B862" s="61">
        <v>609</v>
      </c>
      <c r="C862" s="61">
        <v>284</v>
      </c>
      <c r="D862" s="61">
        <v>325</v>
      </c>
      <c r="E862" s="61">
        <v>1</v>
      </c>
      <c r="F862" s="61">
        <v>100</v>
      </c>
      <c r="G862" s="61">
        <v>117</v>
      </c>
      <c r="H862" s="61">
        <v>231</v>
      </c>
      <c r="I862" s="61">
        <v>56</v>
      </c>
      <c r="J862" s="61">
        <v>24</v>
      </c>
      <c r="K862" s="61">
        <v>80</v>
      </c>
      <c r="L862" s="61">
        <v>172</v>
      </c>
      <c r="M862" s="61">
        <v>2</v>
      </c>
      <c r="N862" s="61">
        <v>31</v>
      </c>
      <c r="O862" s="61">
        <v>502</v>
      </c>
      <c r="R862" s="61">
        <v>27</v>
      </c>
      <c r="S862" s="61">
        <v>13</v>
      </c>
      <c r="T862" s="61">
        <v>96</v>
      </c>
    </row>
    <row r="863" spans="1:20" ht="12.75" customHeight="1" x14ac:dyDescent="0.2">
      <c r="A863" s="58">
        <v>3099</v>
      </c>
      <c r="B863" s="61">
        <v>959</v>
      </c>
      <c r="C863" s="61">
        <v>450</v>
      </c>
      <c r="D863" s="61">
        <v>509</v>
      </c>
      <c r="E863" s="61">
        <v>13</v>
      </c>
      <c r="F863" s="61">
        <v>223</v>
      </c>
      <c r="G863" s="61">
        <v>114</v>
      </c>
      <c r="H863" s="61">
        <v>437</v>
      </c>
      <c r="I863" s="61">
        <v>35</v>
      </c>
      <c r="J863" s="61">
        <v>45</v>
      </c>
      <c r="K863" s="61">
        <v>92</v>
      </c>
      <c r="L863" s="61">
        <v>274</v>
      </c>
      <c r="M863" s="61">
        <v>4</v>
      </c>
      <c r="N863" s="61">
        <v>49</v>
      </c>
      <c r="O863" s="61">
        <v>760</v>
      </c>
      <c r="P863" s="61">
        <v>2</v>
      </c>
      <c r="R863" s="61">
        <v>66</v>
      </c>
      <c r="S863" s="61">
        <v>11</v>
      </c>
      <c r="T863" s="61">
        <v>196</v>
      </c>
    </row>
    <row r="864" spans="1:20" ht="12.75" customHeight="1" x14ac:dyDescent="0.2">
      <c r="A864" s="58">
        <v>3100</v>
      </c>
      <c r="B864" s="61">
        <v>685</v>
      </c>
      <c r="C864" s="61">
        <v>332</v>
      </c>
      <c r="D864" s="61">
        <v>353</v>
      </c>
      <c r="F864" s="61">
        <v>372</v>
      </c>
      <c r="G864" s="61">
        <v>34</v>
      </c>
      <c r="H864" s="61">
        <v>214</v>
      </c>
      <c r="I864" s="61">
        <v>6</v>
      </c>
      <c r="J864" s="61">
        <v>18</v>
      </c>
      <c r="K864" s="61">
        <v>41</v>
      </c>
      <c r="L864" s="61">
        <v>347</v>
      </c>
      <c r="N864" s="61">
        <v>19</v>
      </c>
      <c r="O864" s="61">
        <v>302</v>
      </c>
      <c r="P864" s="61">
        <v>3</v>
      </c>
      <c r="Q864" s="61">
        <v>1</v>
      </c>
      <c r="R864" s="61">
        <v>59</v>
      </c>
      <c r="S864" s="61">
        <v>9</v>
      </c>
      <c r="T864" s="61">
        <v>69</v>
      </c>
    </row>
    <row r="865" spans="1:20" ht="12.75" customHeight="1" x14ac:dyDescent="0.2">
      <c r="A865" s="58">
        <v>3101</v>
      </c>
      <c r="B865" s="61">
        <v>515</v>
      </c>
      <c r="C865" s="61">
        <v>248</v>
      </c>
      <c r="D865" s="61">
        <v>266</v>
      </c>
      <c r="E865" s="61">
        <v>1</v>
      </c>
      <c r="F865" s="61">
        <v>27</v>
      </c>
      <c r="G865" s="61">
        <v>4</v>
      </c>
      <c r="H865" s="61">
        <v>63</v>
      </c>
      <c r="J865" s="61">
        <v>30</v>
      </c>
      <c r="K865" s="61">
        <v>390</v>
      </c>
      <c r="L865" s="61">
        <v>45</v>
      </c>
      <c r="M865" s="61">
        <v>1</v>
      </c>
      <c r="N865" s="61">
        <v>4</v>
      </c>
      <c r="O865" s="61">
        <v>57</v>
      </c>
      <c r="Q865" s="61">
        <v>4</v>
      </c>
      <c r="R865" s="61">
        <v>7</v>
      </c>
      <c r="S865" s="61">
        <v>29</v>
      </c>
      <c r="T865" s="61">
        <v>58</v>
      </c>
    </row>
    <row r="866" spans="1:20" ht="12.75" customHeight="1" x14ac:dyDescent="0.2">
      <c r="A866" s="58">
        <v>3104</v>
      </c>
      <c r="B866" s="61">
        <v>508</v>
      </c>
      <c r="C866" s="61">
        <v>241</v>
      </c>
      <c r="D866" s="61">
        <v>267</v>
      </c>
      <c r="F866" s="61">
        <v>94</v>
      </c>
      <c r="G866" s="61">
        <v>41</v>
      </c>
      <c r="H866" s="61">
        <v>95</v>
      </c>
      <c r="I866" s="61">
        <v>7</v>
      </c>
      <c r="J866" s="61">
        <v>68</v>
      </c>
      <c r="K866" s="61">
        <v>203</v>
      </c>
      <c r="L866" s="61">
        <v>117</v>
      </c>
      <c r="M866" s="61">
        <v>1</v>
      </c>
      <c r="N866" s="61">
        <v>12</v>
      </c>
      <c r="O866" s="61">
        <v>203</v>
      </c>
      <c r="Q866" s="61">
        <v>4</v>
      </c>
      <c r="R866" s="61">
        <v>27</v>
      </c>
      <c r="S866" s="61">
        <v>20</v>
      </c>
      <c r="T866" s="61">
        <v>80</v>
      </c>
    </row>
    <row r="867" spans="1:20" ht="12.75" customHeight="1" x14ac:dyDescent="0.2">
      <c r="A867" s="58">
        <v>3105</v>
      </c>
      <c r="B867" s="61">
        <v>599</v>
      </c>
      <c r="C867" s="61">
        <v>323</v>
      </c>
      <c r="D867" s="61">
        <v>276</v>
      </c>
      <c r="E867" s="61">
        <v>2</v>
      </c>
      <c r="F867" s="61">
        <v>161</v>
      </c>
      <c r="G867" s="61">
        <v>22</v>
      </c>
      <c r="H867" s="61">
        <v>104</v>
      </c>
      <c r="J867" s="61">
        <v>68</v>
      </c>
      <c r="K867" s="61">
        <v>242</v>
      </c>
      <c r="L867" s="61">
        <v>137</v>
      </c>
      <c r="N867" s="61">
        <v>3</v>
      </c>
      <c r="O867" s="61">
        <v>162</v>
      </c>
      <c r="R867" s="61">
        <v>35</v>
      </c>
      <c r="S867" s="61">
        <v>26</v>
      </c>
      <c r="T867" s="61">
        <v>82</v>
      </c>
    </row>
    <row r="868" spans="1:20" ht="12.75" customHeight="1" x14ac:dyDescent="0.2">
      <c r="A868" s="58">
        <v>3106</v>
      </c>
      <c r="B868" s="61">
        <v>1448</v>
      </c>
      <c r="C868" s="61">
        <v>721</v>
      </c>
      <c r="D868" s="61">
        <v>727</v>
      </c>
      <c r="E868" s="61">
        <v>4</v>
      </c>
      <c r="F868" s="61">
        <v>162</v>
      </c>
      <c r="G868" s="61">
        <v>41</v>
      </c>
      <c r="H868" s="61">
        <v>209</v>
      </c>
      <c r="I868" s="61">
        <v>5</v>
      </c>
      <c r="J868" s="61">
        <v>128</v>
      </c>
      <c r="K868" s="61">
        <v>899</v>
      </c>
      <c r="L868" s="61">
        <v>51</v>
      </c>
      <c r="M868" s="61">
        <v>4</v>
      </c>
      <c r="N868" s="61">
        <v>16</v>
      </c>
      <c r="O868" s="61">
        <v>269</v>
      </c>
      <c r="P868" s="61">
        <v>1</v>
      </c>
      <c r="R868" s="61">
        <v>42</v>
      </c>
      <c r="S868" s="61">
        <v>122</v>
      </c>
      <c r="T868" s="61">
        <v>173</v>
      </c>
    </row>
    <row r="869" spans="1:20" ht="12.75" customHeight="1" x14ac:dyDescent="0.2">
      <c r="A869" s="58">
        <v>3107</v>
      </c>
      <c r="B869" s="61">
        <v>431</v>
      </c>
      <c r="C869" s="61">
        <v>229</v>
      </c>
      <c r="D869" s="61">
        <v>202</v>
      </c>
      <c r="F869" s="61">
        <v>37</v>
      </c>
      <c r="G869" s="61">
        <v>12</v>
      </c>
      <c r="H869" s="61">
        <v>45</v>
      </c>
      <c r="I869" s="61">
        <v>1</v>
      </c>
      <c r="J869" s="61">
        <v>50</v>
      </c>
      <c r="K869" s="61">
        <v>286</v>
      </c>
      <c r="L869" s="61">
        <v>36</v>
      </c>
      <c r="N869" s="61">
        <v>1</v>
      </c>
      <c r="O869" s="61">
        <v>46</v>
      </c>
      <c r="R869" s="61">
        <v>8</v>
      </c>
      <c r="S869" s="61">
        <v>19</v>
      </c>
      <c r="T869" s="61">
        <v>74</v>
      </c>
    </row>
    <row r="870" spans="1:20" ht="12.75" customHeight="1" x14ac:dyDescent="0.2">
      <c r="A870" s="58">
        <v>3108</v>
      </c>
      <c r="B870" s="61">
        <v>393</v>
      </c>
      <c r="C870" s="61">
        <v>196</v>
      </c>
      <c r="D870" s="61">
        <v>197</v>
      </c>
      <c r="E870" s="61">
        <v>3</v>
      </c>
      <c r="F870" s="61">
        <v>6</v>
      </c>
      <c r="G870" s="61">
        <v>15</v>
      </c>
      <c r="H870" s="61">
        <v>75</v>
      </c>
      <c r="I870" s="61">
        <v>4</v>
      </c>
      <c r="J870" s="61">
        <v>70</v>
      </c>
      <c r="K870" s="61">
        <v>220</v>
      </c>
      <c r="L870" s="61">
        <v>23</v>
      </c>
      <c r="M870" s="61">
        <v>5</v>
      </c>
      <c r="N870" s="61">
        <v>15</v>
      </c>
      <c r="O870" s="61">
        <v>243</v>
      </c>
      <c r="P870" s="61">
        <v>3</v>
      </c>
      <c r="Q870" s="61">
        <v>41</v>
      </c>
      <c r="R870" s="61">
        <v>28</v>
      </c>
      <c r="S870" s="61">
        <v>43</v>
      </c>
      <c r="T870" s="61">
        <v>73</v>
      </c>
    </row>
    <row r="871" spans="1:20" ht="12.75" customHeight="1" x14ac:dyDescent="0.2">
      <c r="A871" s="58">
        <v>3109</v>
      </c>
      <c r="B871" s="61">
        <v>1191</v>
      </c>
      <c r="C871" s="61">
        <v>566</v>
      </c>
      <c r="D871" s="61">
        <v>625</v>
      </c>
      <c r="E871" s="61">
        <v>12</v>
      </c>
      <c r="F871" s="61">
        <v>78</v>
      </c>
      <c r="G871" s="61">
        <v>61</v>
      </c>
      <c r="H871" s="61">
        <v>222</v>
      </c>
      <c r="I871" s="61">
        <v>26</v>
      </c>
      <c r="J871" s="61">
        <v>189</v>
      </c>
      <c r="K871" s="61">
        <v>603</v>
      </c>
      <c r="L871" s="61">
        <v>74</v>
      </c>
      <c r="M871" s="61">
        <v>9</v>
      </c>
      <c r="N871" s="61">
        <v>27</v>
      </c>
      <c r="O871" s="61">
        <v>727</v>
      </c>
      <c r="P871" s="61">
        <v>12</v>
      </c>
      <c r="Q871" s="61">
        <v>71</v>
      </c>
      <c r="R871" s="61">
        <v>83</v>
      </c>
      <c r="S871" s="61">
        <v>57</v>
      </c>
      <c r="T871" s="61">
        <v>188</v>
      </c>
    </row>
    <row r="872" spans="1:20" ht="12.75" customHeight="1" x14ac:dyDescent="0.2">
      <c r="A872" s="58">
        <v>3110</v>
      </c>
      <c r="B872" s="61">
        <v>322</v>
      </c>
      <c r="C872" s="61">
        <v>171</v>
      </c>
      <c r="D872" s="61">
        <v>151</v>
      </c>
      <c r="E872" s="61">
        <v>3</v>
      </c>
      <c r="F872" s="61">
        <v>8</v>
      </c>
      <c r="G872" s="61">
        <v>1</v>
      </c>
      <c r="H872" s="61">
        <v>30</v>
      </c>
      <c r="I872" s="61">
        <v>4</v>
      </c>
      <c r="J872" s="61">
        <v>37</v>
      </c>
      <c r="K872" s="61">
        <v>239</v>
      </c>
      <c r="L872" s="61">
        <v>7</v>
      </c>
      <c r="M872" s="61">
        <v>1</v>
      </c>
      <c r="N872" s="61">
        <v>5</v>
      </c>
      <c r="O872" s="61">
        <v>88</v>
      </c>
      <c r="Q872" s="61">
        <v>31</v>
      </c>
      <c r="R872" s="61">
        <v>5</v>
      </c>
      <c r="S872" s="61">
        <v>6</v>
      </c>
      <c r="T872" s="61">
        <v>46</v>
      </c>
    </row>
    <row r="873" spans="1:20" ht="12.75" customHeight="1" x14ac:dyDescent="0.2">
      <c r="A873" s="58">
        <v>3111</v>
      </c>
      <c r="B873" s="61">
        <v>72</v>
      </c>
      <c r="C873" s="61">
        <v>39</v>
      </c>
      <c r="D873" s="61">
        <v>33</v>
      </c>
      <c r="E873" s="61">
        <v>6</v>
      </c>
      <c r="H873" s="61">
        <v>18</v>
      </c>
      <c r="J873" s="61">
        <v>5</v>
      </c>
      <c r="K873" s="61">
        <v>43</v>
      </c>
      <c r="L873" s="61">
        <v>4</v>
      </c>
      <c r="M873" s="61">
        <v>2</v>
      </c>
      <c r="N873" s="61">
        <v>13</v>
      </c>
      <c r="O873" s="61">
        <v>47</v>
      </c>
      <c r="P873" s="61">
        <v>4</v>
      </c>
      <c r="R873" s="61">
        <v>9</v>
      </c>
      <c r="S873" s="61">
        <v>1</v>
      </c>
      <c r="T873" s="61">
        <v>5</v>
      </c>
    </row>
    <row r="874" spans="1:20" ht="12.75" customHeight="1" x14ac:dyDescent="0.2">
      <c r="A874" s="58">
        <v>3112</v>
      </c>
      <c r="B874" s="61">
        <v>164</v>
      </c>
      <c r="C874" s="61">
        <v>67</v>
      </c>
      <c r="D874" s="61">
        <v>97</v>
      </c>
      <c r="E874" s="61">
        <v>1</v>
      </c>
      <c r="F874" s="61">
        <v>5</v>
      </c>
      <c r="H874" s="61">
        <v>20</v>
      </c>
      <c r="J874" s="61">
        <v>11</v>
      </c>
      <c r="K874" s="61">
        <v>127</v>
      </c>
      <c r="M874" s="61">
        <v>3</v>
      </c>
      <c r="N874" s="61">
        <v>2</v>
      </c>
      <c r="O874" s="61">
        <v>95</v>
      </c>
      <c r="Q874" s="61">
        <v>4</v>
      </c>
      <c r="R874" s="61">
        <v>6</v>
      </c>
      <c r="S874" s="61">
        <v>5</v>
      </c>
      <c r="T874" s="61">
        <v>25</v>
      </c>
    </row>
    <row r="875" spans="1:20" ht="12.75" customHeight="1" x14ac:dyDescent="0.2">
      <c r="A875" s="58">
        <v>3113</v>
      </c>
      <c r="B875" s="61">
        <v>55</v>
      </c>
      <c r="C875" s="61">
        <v>23</v>
      </c>
      <c r="D875" s="61">
        <v>32</v>
      </c>
      <c r="E875" s="61">
        <v>1</v>
      </c>
      <c r="F875" s="61">
        <v>2</v>
      </c>
      <c r="G875" s="61">
        <v>1</v>
      </c>
      <c r="H875" s="61">
        <v>2</v>
      </c>
      <c r="I875" s="61">
        <v>1</v>
      </c>
      <c r="J875" s="61">
        <v>1</v>
      </c>
      <c r="K875" s="61">
        <v>47</v>
      </c>
      <c r="N875" s="61">
        <v>2</v>
      </c>
      <c r="O875" s="61">
        <v>21</v>
      </c>
      <c r="R875" s="61">
        <v>9</v>
      </c>
      <c r="T875" s="61">
        <v>10</v>
      </c>
    </row>
    <row r="876" spans="1:20" ht="12.75" customHeight="1" x14ac:dyDescent="0.2">
      <c r="A876" s="58">
        <v>3116</v>
      </c>
      <c r="B876" s="61">
        <v>502</v>
      </c>
      <c r="C876" s="61">
        <v>268</v>
      </c>
      <c r="D876" s="61">
        <v>234</v>
      </c>
      <c r="E876" s="61">
        <v>5</v>
      </c>
      <c r="F876" s="61">
        <v>27</v>
      </c>
      <c r="G876" s="61">
        <v>96</v>
      </c>
      <c r="H876" s="61">
        <v>69</v>
      </c>
      <c r="I876" s="61">
        <v>4</v>
      </c>
      <c r="J876" s="61">
        <v>70</v>
      </c>
      <c r="K876" s="61">
        <v>231</v>
      </c>
      <c r="L876" s="61">
        <v>23</v>
      </c>
      <c r="M876" s="61">
        <v>1</v>
      </c>
      <c r="N876" s="61">
        <v>26</v>
      </c>
      <c r="O876" s="61">
        <v>261</v>
      </c>
      <c r="Q876" s="61">
        <v>5</v>
      </c>
      <c r="R876" s="61">
        <v>19</v>
      </c>
      <c r="S876" s="61">
        <v>17</v>
      </c>
      <c r="T876" s="61">
        <v>75</v>
      </c>
    </row>
    <row r="877" spans="1:20" ht="12.75" customHeight="1" x14ac:dyDescent="0.2">
      <c r="A877" s="58">
        <v>3117</v>
      </c>
      <c r="B877" s="61">
        <v>507</v>
      </c>
      <c r="C877" s="61">
        <v>236</v>
      </c>
      <c r="D877" s="61">
        <v>271</v>
      </c>
      <c r="E877" s="61">
        <v>3</v>
      </c>
      <c r="F877" s="61">
        <v>23</v>
      </c>
      <c r="G877" s="61">
        <v>38</v>
      </c>
      <c r="H877" s="61">
        <v>99</v>
      </c>
      <c r="I877" s="61">
        <v>9</v>
      </c>
      <c r="J877" s="61">
        <v>91</v>
      </c>
      <c r="K877" s="61">
        <v>244</v>
      </c>
      <c r="L877" s="61">
        <v>24</v>
      </c>
      <c r="M877" s="61">
        <v>6</v>
      </c>
      <c r="N877" s="61">
        <v>11</v>
      </c>
      <c r="O877" s="61">
        <v>197</v>
      </c>
      <c r="Q877" s="61">
        <v>31</v>
      </c>
      <c r="R877" s="61">
        <v>12</v>
      </c>
      <c r="S877" s="61">
        <v>11</v>
      </c>
      <c r="T877" s="61">
        <v>56</v>
      </c>
    </row>
    <row r="878" spans="1:20" ht="12.75" customHeight="1" x14ac:dyDescent="0.2">
      <c r="A878" s="58">
        <v>3119</v>
      </c>
      <c r="B878" s="61">
        <v>294</v>
      </c>
      <c r="C878" s="61">
        <v>145</v>
      </c>
      <c r="D878" s="61">
        <v>149</v>
      </c>
      <c r="E878" s="61">
        <v>5</v>
      </c>
      <c r="F878" s="61">
        <v>3</v>
      </c>
      <c r="G878" s="61">
        <v>3</v>
      </c>
      <c r="H878" s="61">
        <v>38</v>
      </c>
      <c r="J878" s="61">
        <v>12</v>
      </c>
      <c r="K878" s="61">
        <v>233</v>
      </c>
      <c r="L878" s="61">
        <v>6</v>
      </c>
      <c r="M878" s="61">
        <v>6</v>
      </c>
      <c r="N878" s="61">
        <v>18</v>
      </c>
      <c r="O878" s="61">
        <v>144</v>
      </c>
      <c r="P878" s="61">
        <v>2</v>
      </c>
      <c r="R878" s="61">
        <v>15</v>
      </c>
      <c r="S878" s="61">
        <v>27</v>
      </c>
      <c r="T878" s="61">
        <v>49</v>
      </c>
    </row>
    <row r="879" spans="1:20" ht="12.75" customHeight="1" x14ac:dyDescent="0.2">
      <c r="A879" s="58">
        <v>3120</v>
      </c>
      <c r="B879" s="61">
        <v>987</v>
      </c>
      <c r="C879" s="61">
        <v>490</v>
      </c>
      <c r="D879" s="61">
        <v>497</v>
      </c>
      <c r="E879" s="61">
        <v>3</v>
      </c>
      <c r="F879" s="61">
        <v>107</v>
      </c>
      <c r="G879" s="61">
        <v>72</v>
      </c>
      <c r="H879" s="61">
        <v>254</v>
      </c>
      <c r="I879" s="61">
        <v>5</v>
      </c>
      <c r="J879" s="61">
        <v>97</v>
      </c>
      <c r="K879" s="61">
        <v>449</v>
      </c>
      <c r="L879" s="61">
        <v>113</v>
      </c>
      <c r="M879" s="61">
        <v>2</v>
      </c>
      <c r="N879" s="61">
        <v>10</v>
      </c>
      <c r="O879" s="61">
        <v>484</v>
      </c>
      <c r="P879" s="61">
        <v>2</v>
      </c>
      <c r="Q879" s="61">
        <v>3</v>
      </c>
      <c r="R879" s="61">
        <v>29</v>
      </c>
      <c r="S879" s="61">
        <v>49</v>
      </c>
      <c r="T879" s="61">
        <v>132</v>
      </c>
    </row>
    <row r="880" spans="1:20" ht="12.75" customHeight="1" x14ac:dyDescent="0.2">
      <c r="A880" s="58">
        <v>3121</v>
      </c>
      <c r="B880" s="61">
        <v>572</v>
      </c>
      <c r="C880" s="61">
        <v>270</v>
      </c>
      <c r="D880" s="61">
        <v>302</v>
      </c>
      <c r="E880" s="61">
        <v>3</v>
      </c>
      <c r="F880" s="61">
        <v>76</v>
      </c>
      <c r="G880" s="61">
        <v>59</v>
      </c>
      <c r="H880" s="61">
        <v>219</v>
      </c>
      <c r="I880" s="61">
        <v>4</v>
      </c>
      <c r="J880" s="61">
        <v>53</v>
      </c>
      <c r="K880" s="61">
        <v>158</v>
      </c>
      <c r="L880" s="61">
        <v>235</v>
      </c>
      <c r="M880" s="61">
        <v>2</v>
      </c>
      <c r="N880" s="61">
        <v>5</v>
      </c>
      <c r="O880" s="61">
        <v>413</v>
      </c>
      <c r="P880" s="61">
        <v>1</v>
      </c>
      <c r="R880" s="61">
        <v>20</v>
      </c>
      <c r="S880" s="61">
        <v>12</v>
      </c>
      <c r="T880" s="61">
        <v>89</v>
      </c>
    </row>
    <row r="881" spans="1:20" ht="12.75" customHeight="1" x14ac:dyDescent="0.2">
      <c r="A881" s="58">
        <v>3122</v>
      </c>
      <c r="B881" s="61">
        <v>428</v>
      </c>
      <c r="C881" s="61">
        <v>201</v>
      </c>
      <c r="D881" s="61">
        <v>226</v>
      </c>
      <c r="E881" s="61">
        <v>3</v>
      </c>
      <c r="F881" s="61">
        <v>35</v>
      </c>
      <c r="G881" s="61">
        <v>22</v>
      </c>
      <c r="H881" s="61">
        <v>108</v>
      </c>
      <c r="I881" s="61">
        <v>2</v>
      </c>
      <c r="J881" s="61">
        <v>50</v>
      </c>
      <c r="K881" s="61">
        <v>208</v>
      </c>
      <c r="L881" s="61">
        <v>70</v>
      </c>
      <c r="M881" s="61">
        <v>1</v>
      </c>
      <c r="N881" s="61">
        <v>11</v>
      </c>
      <c r="O881" s="61">
        <v>192</v>
      </c>
      <c r="Q881" s="61">
        <v>3</v>
      </c>
      <c r="R881" s="61">
        <v>9</v>
      </c>
      <c r="S881" s="61">
        <v>9</v>
      </c>
      <c r="T881" s="61">
        <v>84</v>
      </c>
    </row>
    <row r="882" spans="1:20" ht="12.75" customHeight="1" x14ac:dyDescent="0.2">
      <c r="A882" s="58">
        <v>3123</v>
      </c>
      <c r="B882" s="61">
        <v>1596</v>
      </c>
      <c r="C882" s="61">
        <v>760</v>
      </c>
      <c r="D882" s="61">
        <v>835</v>
      </c>
      <c r="E882" s="61">
        <v>7</v>
      </c>
      <c r="F882" s="61">
        <v>235</v>
      </c>
      <c r="G882" s="61">
        <v>118</v>
      </c>
      <c r="H882" s="61">
        <v>300</v>
      </c>
      <c r="I882" s="61">
        <v>10</v>
      </c>
      <c r="J882" s="61">
        <v>145</v>
      </c>
      <c r="K882" s="61">
        <v>781</v>
      </c>
      <c r="L882" s="61">
        <v>137</v>
      </c>
      <c r="M882" s="61">
        <v>5</v>
      </c>
      <c r="N882" s="61">
        <v>36</v>
      </c>
      <c r="O882" s="61">
        <v>527</v>
      </c>
      <c r="Q882" s="61">
        <v>8</v>
      </c>
      <c r="R882" s="61">
        <v>45</v>
      </c>
      <c r="S882" s="61">
        <v>145</v>
      </c>
      <c r="T882" s="61">
        <v>193</v>
      </c>
    </row>
    <row r="883" spans="1:20" ht="12.75" customHeight="1" x14ac:dyDescent="0.2">
      <c r="A883" s="58">
        <v>3124</v>
      </c>
      <c r="B883" s="61">
        <v>654</v>
      </c>
      <c r="C883" s="61">
        <v>291</v>
      </c>
      <c r="D883" s="61">
        <v>363</v>
      </c>
      <c r="E883" s="61">
        <v>4</v>
      </c>
      <c r="F883" s="61">
        <v>10</v>
      </c>
      <c r="G883" s="61">
        <v>2</v>
      </c>
      <c r="H883" s="61">
        <v>89</v>
      </c>
      <c r="I883" s="61">
        <v>2</v>
      </c>
      <c r="J883" s="61">
        <v>61</v>
      </c>
      <c r="K883" s="61">
        <v>486</v>
      </c>
      <c r="L883" s="61">
        <v>30</v>
      </c>
      <c r="M883" s="61">
        <v>4</v>
      </c>
      <c r="N883" s="61">
        <v>22</v>
      </c>
      <c r="O883" s="61">
        <v>259</v>
      </c>
      <c r="P883" s="61">
        <v>5</v>
      </c>
      <c r="Q883" s="61">
        <v>18</v>
      </c>
      <c r="R883" s="61">
        <v>17</v>
      </c>
      <c r="S883" s="61">
        <v>31</v>
      </c>
      <c r="T883" s="61">
        <v>93</v>
      </c>
    </row>
    <row r="884" spans="1:20" ht="12.75" customHeight="1" x14ac:dyDescent="0.2">
      <c r="A884" s="58">
        <v>3125</v>
      </c>
      <c r="B884" s="61">
        <v>491</v>
      </c>
      <c r="C884" s="61">
        <v>224</v>
      </c>
      <c r="D884" s="61">
        <v>267</v>
      </c>
      <c r="E884" s="61">
        <v>4</v>
      </c>
      <c r="F884" s="61">
        <v>6</v>
      </c>
      <c r="G884" s="61">
        <v>3</v>
      </c>
      <c r="H884" s="61">
        <v>45</v>
      </c>
      <c r="J884" s="61">
        <v>31</v>
      </c>
      <c r="K884" s="61">
        <v>402</v>
      </c>
      <c r="L884" s="61">
        <v>15</v>
      </c>
      <c r="M884" s="61">
        <v>5</v>
      </c>
      <c r="N884" s="61">
        <v>26</v>
      </c>
      <c r="O884" s="61">
        <v>184</v>
      </c>
      <c r="P884" s="61">
        <v>1</v>
      </c>
      <c r="Q884" s="61">
        <v>5</v>
      </c>
      <c r="R884" s="61">
        <v>17</v>
      </c>
      <c r="S884" s="61">
        <v>15</v>
      </c>
      <c r="T884" s="61">
        <v>124</v>
      </c>
    </row>
    <row r="885" spans="1:20" ht="12.75" customHeight="1" x14ac:dyDescent="0.2">
      <c r="A885" s="58">
        <v>3126</v>
      </c>
      <c r="B885" s="61">
        <v>30</v>
      </c>
      <c r="C885" s="61">
        <v>15</v>
      </c>
      <c r="D885" s="61">
        <v>15</v>
      </c>
      <c r="H885" s="61">
        <v>1</v>
      </c>
      <c r="J885" s="61">
        <v>3</v>
      </c>
      <c r="K885" s="61">
        <v>26</v>
      </c>
      <c r="O885" s="61">
        <v>6</v>
      </c>
      <c r="Q885" s="61">
        <v>1</v>
      </c>
      <c r="R885" s="61">
        <v>1</v>
      </c>
      <c r="S885" s="61">
        <v>1</v>
      </c>
      <c r="T885" s="61">
        <v>2</v>
      </c>
    </row>
    <row r="886" spans="1:20" ht="12.75" customHeight="1" x14ac:dyDescent="0.2">
      <c r="A886" s="58">
        <v>3127</v>
      </c>
      <c r="B886" s="61">
        <v>299</v>
      </c>
      <c r="C886" s="61">
        <v>132</v>
      </c>
      <c r="D886" s="61">
        <v>167</v>
      </c>
      <c r="E886" s="61">
        <v>9</v>
      </c>
      <c r="F886" s="61">
        <v>2</v>
      </c>
      <c r="G886" s="61">
        <v>15</v>
      </c>
      <c r="H886" s="61">
        <v>1</v>
      </c>
      <c r="I886" s="61">
        <v>10</v>
      </c>
      <c r="J886" s="61">
        <v>14</v>
      </c>
      <c r="K886" s="61">
        <v>248</v>
      </c>
      <c r="L886" s="61">
        <v>17</v>
      </c>
      <c r="M886" s="61">
        <v>7</v>
      </c>
      <c r="N886" s="61">
        <v>4</v>
      </c>
      <c r="O886" s="61">
        <v>180</v>
      </c>
      <c r="Q886" s="61">
        <v>2</v>
      </c>
      <c r="R886" s="61">
        <v>12</v>
      </c>
      <c r="T886" s="61">
        <v>59</v>
      </c>
    </row>
    <row r="887" spans="1:20" ht="12.75" customHeight="1" x14ac:dyDescent="0.2">
      <c r="A887" s="58">
        <v>3128</v>
      </c>
      <c r="B887" s="61">
        <v>454</v>
      </c>
      <c r="C887" s="61">
        <v>203</v>
      </c>
      <c r="D887" s="61">
        <v>251</v>
      </c>
      <c r="E887" s="61">
        <v>7</v>
      </c>
      <c r="F887" s="61">
        <v>7</v>
      </c>
      <c r="G887" s="61">
        <v>2</v>
      </c>
      <c r="H887" s="61">
        <v>64</v>
      </c>
      <c r="I887" s="61">
        <v>2</v>
      </c>
      <c r="J887" s="61">
        <v>34</v>
      </c>
      <c r="K887" s="61">
        <v>338</v>
      </c>
      <c r="L887" s="61">
        <v>18</v>
      </c>
      <c r="M887" s="61">
        <v>6</v>
      </c>
      <c r="N887" s="61">
        <v>18</v>
      </c>
      <c r="O887" s="61">
        <v>314</v>
      </c>
      <c r="R887" s="61">
        <v>20</v>
      </c>
      <c r="S887" s="61">
        <v>5</v>
      </c>
      <c r="T887" s="61">
        <v>91</v>
      </c>
    </row>
    <row r="888" spans="1:20" ht="12.75" customHeight="1" x14ac:dyDescent="0.2">
      <c r="A888" s="58">
        <v>3129</v>
      </c>
      <c r="B888" s="61">
        <v>251</v>
      </c>
      <c r="C888" s="61">
        <v>122</v>
      </c>
      <c r="D888" s="61">
        <v>129</v>
      </c>
      <c r="E888" s="61">
        <v>9</v>
      </c>
      <c r="G888" s="61">
        <v>5</v>
      </c>
      <c r="H888" s="61">
        <v>21</v>
      </c>
      <c r="J888" s="61">
        <v>21</v>
      </c>
      <c r="K888" s="61">
        <v>195</v>
      </c>
      <c r="L888" s="61">
        <v>7</v>
      </c>
      <c r="M888" s="61">
        <v>5</v>
      </c>
      <c r="N888" s="61">
        <v>15</v>
      </c>
      <c r="O888" s="61">
        <v>156</v>
      </c>
      <c r="Q888" s="61">
        <v>3</v>
      </c>
      <c r="R888" s="61">
        <v>9</v>
      </c>
      <c r="S888" s="61">
        <v>3</v>
      </c>
      <c r="T888" s="61">
        <v>47</v>
      </c>
    </row>
    <row r="889" spans="1:20" ht="12.75" customHeight="1" x14ac:dyDescent="0.2">
      <c r="A889" s="58">
        <v>3130</v>
      </c>
      <c r="B889" s="61">
        <v>642</v>
      </c>
      <c r="C889" s="61">
        <v>319</v>
      </c>
      <c r="D889" s="61">
        <v>323</v>
      </c>
      <c r="E889" s="61">
        <v>2</v>
      </c>
      <c r="F889" s="61">
        <v>39</v>
      </c>
      <c r="G889" s="61">
        <v>28</v>
      </c>
      <c r="H889" s="61">
        <v>163</v>
      </c>
      <c r="I889" s="61">
        <v>11</v>
      </c>
      <c r="J889" s="61">
        <v>100</v>
      </c>
      <c r="K889" s="61">
        <v>299</v>
      </c>
      <c r="L889" s="61">
        <v>67</v>
      </c>
      <c r="M889" s="61">
        <v>5</v>
      </c>
      <c r="N889" s="61">
        <v>42</v>
      </c>
      <c r="O889" s="61">
        <v>358</v>
      </c>
      <c r="Q889" s="61">
        <v>87</v>
      </c>
      <c r="R889" s="61">
        <v>27</v>
      </c>
      <c r="S889" s="61">
        <v>11</v>
      </c>
      <c r="T889" s="61">
        <v>159</v>
      </c>
    </row>
    <row r="890" spans="1:20" ht="12.75" customHeight="1" x14ac:dyDescent="0.2">
      <c r="A890" s="58">
        <v>3132</v>
      </c>
      <c r="B890" s="61">
        <v>1865</v>
      </c>
      <c r="C890" s="61">
        <v>893</v>
      </c>
      <c r="D890" s="61">
        <v>972</v>
      </c>
      <c r="E890" s="61">
        <v>5</v>
      </c>
      <c r="F890" s="61">
        <v>179</v>
      </c>
      <c r="G890" s="61">
        <v>45</v>
      </c>
      <c r="H890" s="61">
        <v>164</v>
      </c>
      <c r="I890" s="61">
        <v>5</v>
      </c>
      <c r="J890" s="61">
        <v>170</v>
      </c>
      <c r="K890" s="61">
        <v>1297</v>
      </c>
      <c r="L890" s="61">
        <v>28</v>
      </c>
      <c r="M890" s="61">
        <v>15</v>
      </c>
      <c r="N890" s="61">
        <v>21</v>
      </c>
      <c r="O890" s="61">
        <v>359</v>
      </c>
      <c r="P890" s="61">
        <v>5</v>
      </c>
      <c r="Q890" s="61">
        <v>37</v>
      </c>
      <c r="R890" s="61">
        <v>96</v>
      </c>
      <c r="S890" s="61">
        <v>137</v>
      </c>
      <c r="T890" s="61">
        <v>161</v>
      </c>
    </row>
    <row r="891" spans="1:20" ht="12.75" customHeight="1" x14ac:dyDescent="0.2">
      <c r="A891" s="58">
        <v>3133</v>
      </c>
      <c r="B891" s="61">
        <v>466</v>
      </c>
      <c r="C891" s="61">
        <v>227</v>
      </c>
      <c r="D891" s="61">
        <v>239</v>
      </c>
      <c r="E891" s="61">
        <v>2</v>
      </c>
      <c r="F891" s="61">
        <v>57</v>
      </c>
      <c r="G891" s="61">
        <v>23</v>
      </c>
      <c r="H891" s="61">
        <v>73</v>
      </c>
      <c r="I891" s="61">
        <v>3</v>
      </c>
      <c r="J891" s="61">
        <v>55</v>
      </c>
      <c r="K891" s="61">
        <v>253</v>
      </c>
      <c r="L891" s="61">
        <v>10</v>
      </c>
      <c r="M891" s="61">
        <v>1</v>
      </c>
      <c r="N891" s="61">
        <v>13</v>
      </c>
      <c r="O891" s="61">
        <v>216</v>
      </c>
      <c r="Q891" s="61">
        <v>11</v>
      </c>
      <c r="R891" s="61">
        <v>21</v>
      </c>
      <c r="S891" s="61">
        <v>14</v>
      </c>
      <c r="T891" s="61">
        <v>88</v>
      </c>
    </row>
    <row r="892" spans="1:20" ht="12.75" customHeight="1" x14ac:dyDescent="0.2">
      <c r="A892" s="58">
        <v>3134</v>
      </c>
      <c r="B892" s="61">
        <v>432</v>
      </c>
      <c r="C892" s="61">
        <v>221</v>
      </c>
      <c r="D892" s="61">
        <v>211</v>
      </c>
      <c r="E892" s="61">
        <v>6</v>
      </c>
      <c r="F892" s="61">
        <v>19</v>
      </c>
      <c r="G892" s="61">
        <v>5</v>
      </c>
      <c r="H892" s="61">
        <v>54</v>
      </c>
      <c r="I892" s="61">
        <v>1</v>
      </c>
      <c r="J892" s="61">
        <v>40</v>
      </c>
      <c r="K892" s="61">
        <v>307</v>
      </c>
      <c r="L892" s="61">
        <v>28</v>
      </c>
      <c r="M892" s="61">
        <v>1</v>
      </c>
      <c r="N892" s="61">
        <v>20</v>
      </c>
      <c r="O892" s="61">
        <v>131</v>
      </c>
      <c r="P892" s="61">
        <v>1</v>
      </c>
      <c r="Q892" s="61">
        <v>1</v>
      </c>
      <c r="R892" s="61">
        <v>11</v>
      </c>
      <c r="S892" s="61">
        <v>16</v>
      </c>
      <c r="T892" s="61">
        <v>61</v>
      </c>
    </row>
    <row r="893" spans="1:20" ht="12.75" customHeight="1" x14ac:dyDescent="0.2">
      <c r="A893" s="58">
        <v>3136</v>
      </c>
      <c r="B893" s="61">
        <v>654</v>
      </c>
      <c r="C893" s="61">
        <v>307</v>
      </c>
      <c r="D893" s="61">
        <v>347</v>
      </c>
      <c r="E893" s="61">
        <v>5</v>
      </c>
      <c r="F893" s="61">
        <v>23</v>
      </c>
      <c r="G893" s="61">
        <v>8</v>
      </c>
      <c r="H893" s="61">
        <v>87</v>
      </c>
      <c r="I893" s="61">
        <v>11</v>
      </c>
      <c r="J893" s="61">
        <v>40</v>
      </c>
      <c r="K893" s="61">
        <v>480</v>
      </c>
      <c r="L893" s="61">
        <v>21</v>
      </c>
      <c r="M893" s="61">
        <v>4</v>
      </c>
      <c r="N893" s="61">
        <v>11</v>
      </c>
      <c r="O893" s="61">
        <v>305</v>
      </c>
      <c r="P893" s="61">
        <v>4</v>
      </c>
      <c r="Q893" s="61">
        <v>3</v>
      </c>
      <c r="R893" s="61">
        <v>35</v>
      </c>
      <c r="S893" s="61">
        <v>56</v>
      </c>
      <c r="T893" s="61">
        <v>85</v>
      </c>
    </row>
    <row r="894" spans="1:20" ht="12.75" customHeight="1" x14ac:dyDescent="0.2">
      <c r="A894" s="58">
        <v>3137</v>
      </c>
      <c r="B894" s="61">
        <v>33</v>
      </c>
      <c r="C894" s="61">
        <v>17</v>
      </c>
      <c r="D894" s="61">
        <v>16</v>
      </c>
      <c r="H894" s="61">
        <v>1</v>
      </c>
      <c r="J894" s="61">
        <v>1</v>
      </c>
      <c r="K894" s="61">
        <v>31</v>
      </c>
      <c r="M894" s="61">
        <v>1</v>
      </c>
      <c r="N894" s="61">
        <v>4</v>
      </c>
      <c r="O894" s="61">
        <v>24</v>
      </c>
      <c r="S894" s="61">
        <v>1</v>
      </c>
      <c r="T894" s="61">
        <v>12</v>
      </c>
    </row>
    <row r="895" spans="1:20" ht="12.75" customHeight="1" x14ac:dyDescent="0.2">
      <c r="A895" s="58">
        <v>3138</v>
      </c>
      <c r="B895" s="61">
        <v>678</v>
      </c>
      <c r="C895" s="61">
        <v>348</v>
      </c>
      <c r="D895" s="61">
        <v>330</v>
      </c>
      <c r="E895" s="61">
        <v>8</v>
      </c>
      <c r="G895" s="61">
        <v>3</v>
      </c>
      <c r="H895" s="61">
        <v>615</v>
      </c>
      <c r="J895" s="61">
        <v>14</v>
      </c>
      <c r="K895" s="61">
        <v>38</v>
      </c>
      <c r="L895" s="61">
        <v>324</v>
      </c>
      <c r="M895" s="61">
        <v>4</v>
      </c>
      <c r="N895" s="61">
        <v>11</v>
      </c>
      <c r="O895" s="61">
        <v>651</v>
      </c>
      <c r="P895" s="61">
        <v>86</v>
      </c>
      <c r="Q895" s="61">
        <v>1</v>
      </c>
      <c r="R895" s="61">
        <v>39</v>
      </c>
      <c r="S895" s="61">
        <v>32</v>
      </c>
      <c r="T895" s="61">
        <v>124</v>
      </c>
    </row>
    <row r="896" spans="1:20" ht="12.75" customHeight="1" x14ac:dyDescent="0.2">
      <c r="A896" s="58">
        <v>3141</v>
      </c>
      <c r="B896" s="61">
        <v>854</v>
      </c>
      <c r="C896" s="61">
        <v>429</v>
      </c>
      <c r="D896" s="61">
        <v>425</v>
      </c>
      <c r="E896" s="61">
        <v>142</v>
      </c>
      <c r="F896" s="61">
        <v>27</v>
      </c>
      <c r="H896" s="61">
        <v>628</v>
      </c>
      <c r="I896" s="61">
        <v>2</v>
      </c>
      <c r="J896" s="61">
        <v>23</v>
      </c>
      <c r="K896" s="61">
        <v>32</v>
      </c>
      <c r="L896" s="61">
        <v>302</v>
      </c>
      <c r="M896" s="61">
        <v>3</v>
      </c>
      <c r="N896" s="61">
        <v>40</v>
      </c>
      <c r="O896" s="61">
        <v>771</v>
      </c>
      <c r="P896" s="61">
        <v>211</v>
      </c>
      <c r="Q896" s="61">
        <v>3</v>
      </c>
      <c r="R896" s="61">
        <v>45</v>
      </c>
      <c r="S896" s="61">
        <v>20</v>
      </c>
      <c r="T896" s="61">
        <v>77</v>
      </c>
    </row>
    <row r="897" spans="1:20" ht="12.75" customHeight="1" x14ac:dyDescent="0.2">
      <c r="A897" s="58">
        <v>3144</v>
      </c>
      <c r="B897" s="61">
        <v>508</v>
      </c>
      <c r="C897" s="61">
        <v>219</v>
      </c>
      <c r="D897" s="61">
        <v>289</v>
      </c>
      <c r="F897" s="61">
        <v>4</v>
      </c>
      <c r="G897" s="61">
        <v>38</v>
      </c>
      <c r="H897" s="61">
        <v>184</v>
      </c>
      <c r="I897" s="61">
        <v>5</v>
      </c>
      <c r="J897" s="61">
        <v>15</v>
      </c>
      <c r="K897" s="61">
        <v>262</v>
      </c>
      <c r="L897" s="61">
        <v>86</v>
      </c>
      <c r="M897" s="61">
        <v>7</v>
      </c>
      <c r="N897" s="61">
        <v>8</v>
      </c>
      <c r="O897" s="61">
        <v>414</v>
      </c>
      <c r="P897" s="61">
        <v>54</v>
      </c>
      <c r="Q897" s="61">
        <v>1</v>
      </c>
      <c r="R897" s="61">
        <v>36</v>
      </c>
      <c r="S897" s="61">
        <v>6</v>
      </c>
      <c r="T897" s="61">
        <v>66</v>
      </c>
    </row>
    <row r="898" spans="1:20" ht="12.75" customHeight="1" x14ac:dyDescent="0.2">
      <c r="A898" s="58">
        <v>3145</v>
      </c>
      <c r="B898" s="61">
        <v>180</v>
      </c>
      <c r="C898" s="61">
        <v>91</v>
      </c>
      <c r="D898" s="61">
        <v>89</v>
      </c>
      <c r="E898" s="61">
        <v>112</v>
      </c>
      <c r="H898" s="61">
        <v>28</v>
      </c>
      <c r="J898" s="61">
        <v>35</v>
      </c>
      <c r="K898" s="61">
        <v>5</v>
      </c>
      <c r="O898" s="61">
        <v>139</v>
      </c>
      <c r="Q898" s="61">
        <v>3</v>
      </c>
      <c r="R898" s="61">
        <v>6</v>
      </c>
      <c r="S898" s="61">
        <v>16</v>
      </c>
      <c r="T898" s="61">
        <v>25</v>
      </c>
    </row>
    <row r="899" spans="1:20" ht="12.75" customHeight="1" x14ac:dyDescent="0.2">
      <c r="A899" s="58">
        <v>3146</v>
      </c>
      <c r="B899" s="61">
        <v>1014</v>
      </c>
      <c r="C899" s="61">
        <v>510</v>
      </c>
      <c r="D899" s="61">
        <v>504</v>
      </c>
      <c r="E899" s="61">
        <v>6</v>
      </c>
      <c r="F899" s="61">
        <v>27</v>
      </c>
      <c r="G899" s="61">
        <v>34</v>
      </c>
      <c r="H899" s="61">
        <v>472</v>
      </c>
      <c r="I899" s="61">
        <v>55</v>
      </c>
      <c r="J899" s="61">
        <v>69</v>
      </c>
      <c r="K899" s="61">
        <v>351</v>
      </c>
      <c r="L899" s="61">
        <v>257</v>
      </c>
      <c r="M899" s="61">
        <v>8</v>
      </c>
      <c r="N899" s="61">
        <v>50</v>
      </c>
      <c r="O899" s="61">
        <v>820</v>
      </c>
      <c r="P899" s="61">
        <v>9</v>
      </c>
      <c r="Q899" s="61">
        <v>4</v>
      </c>
      <c r="R899" s="61">
        <v>63</v>
      </c>
      <c r="S899" s="61">
        <v>28</v>
      </c>
      <c r="T899" s="61">
        <v>131</v>
      </c>
    </row>
    <row r="900" spans="1:20" ht="12.75" customHeight="1" x14ac:dyDescent="0.2">
      <c r="A900" s="58">
        <v>3147</v>
      </c>
      <c r="B900" s="61">
        <v>1049</v>
      </c>
      <c r="C900" s="61">
        <v>501</v>
      </c>
      <c r="D900" s="61">
        <v>548</v>
      </c>
      <c r="E900" s="61">
        <v>6</v>
      </c>
      <c r="F900" s="61">
        <v>20</v>
      </c>
      <c r="G900" s="61">
        <v>13</v>
      </c>
      <c r="H900" s="61">
        <v>113</v>
      </c>
      <c r="I900" s="61">
        <v>2</v>
      </c>
      <c r="J900" s="61">
        <v>69</v>
      </c>
      <c r="K900" s="61">
        <v>826</v>
      </c>
      <c r="L900" s="61">
        <v>14</v>
      </c>
      <c r="M900" s="61">
        <v>5</v>
      </c>
      <c r="N900" s="61">
        <v>22</v>
      </c>
      <c r="O900" s="61">
        <v>380</v>
      </c>
      <c r="Q900" s="61">
        <v>13</v>
      </c>
      <c r="R900" s="61">
        <v>103</v>
      </c>
      <c r="S900" s="61">
        <v>64</v>
      </c>
      <c r="T900" s="61">
        <v>146</v>
      </c>
    </row>
    <row r="901" spans="1:20" ht="12.75" customHeight="1" x14ac:dyDescent="0.2">
      <c r="A901" s="58">
        <v>3148</v>
      </c>
      <c r="B901" s="61">
        <v>401</v>
      </c>
      <c r="C901" s="61">
        <v>188</v>
      </c>
      <c r="D901" s="61">
        <v>213</v>
      </c>
      <c r="E901" s="61">
        <v>1</v>
      </c>
      <c r="F901" s="61">
        <v>11</v>
      </c>
      <c r="G901" s="61">
        <v>11</v>
      </c>
      <c r="H901" s="61">
        <v>133</v>
      </c>
      <c r="I901" s="61">
        <v>7</v>
      </c>
      <c r="J901" s="61">
        <v>52</v>
      </c>
      <c r="K901" s="61">
        <v>186</v>
      </c>
      <c r="L901" s="61">
        <v>90</v>
      </c>
      <c r="M901" s="61">
        <v>5</v>
      </c>
      <c r="N901" s="61">
        <v>15</v>
      </c>
      <c r="O901" s="61">
        <v>247</v>
      </c>
      <c r="R901" s="61">
        <v>21</v>
      </c>
      <c r="S901" s="61">
        <v>1</v>
      </c>
      <c r="T901" s="61">
        <v>58</v>
      </c>
    </row>
    <row r="902" spans="1:20" ht="12.75" customHeight="1" x14ac:dyDescent="0.2">
      <c r="A902" s="58">
        <v>3149</v>
      </c>
      <c r="B902" s="61">
        <v>433</v>
      </c>
      <c r="C902" s="61">
        <v>245</v>
      </c>
      <c r="D902" s="61">
        <v>188</v>
      </c>
      <c r="F902" s="61">
        <v>29</v>
      </c>
      <c r="G902" s="61">
        <v>9</v>
      </c>
      <c r="H902" s="61">
        <v>120</v>
      </c>
      <c r="I902" s="61">
        <v>7</v>
      </c>
      <c r="J902" s="61">
        <v>33</v>
      </c>
      <c r="K902" s="61">
        <v>235</v>
      </c>
      <c r="L902" s="61">
        <v>113</v>
      </c>
      <c r="M902" s="61">
        <v>3</v>
      </c>
      <c r="N902" s="61">
        <v>14</v>
      </c>
      <c r="O902" s="61">
        <v>280</v>
      </c>
      <c r="P902" s="61">
        <v>3</v>
      </c>
      <c r="Q902" s="61">
        <v>1</v>
      </c>
      <c r="R902" s="61">
        <v>22</v>
      </c>
      <c r="S902" s="61">
        <v>8</v>
      </c>
      <c r="T902" s="61">
        <v>76</v>
      </c>
    </row>
    <row r="903" spans="1:20" ht="12.75" customHeight="1" x14ac:dyDescent="0.2">
      <c r="A903" s="58">
        <v>3151</v>
      </c>
      <c r="B903" s="61">
        <v>958</v>
      </c>
      <c r="C903" s="61">
        <v>486</v>
      </c>
      <c r="D903" s="61">
        <v>472</v>
      </c>
      <c r="E903" s="61">
        <v>10</v>
      </c>
      <c r="F903" s="61">
        <v>21</v>
      </c>
      <c r="G903" s="61">
        <v>4</v>
      </c>
      <c r="H903" s="61">
        <v>176</v>
      </c>
      <c r="I903" s="61">
        <v>2</v>
      </c>
      <c r="J903" s="61">
        <v>70</v>
      </c>
      <c r="K903" s="61">
        <v>675</v>
      </c>
      <c r="L903" s="61">
        <v>33</v>
      </c>
      <c r="M903" s="61">
        <v>4</v>
      </c>
      <c r="N903" s="61">
        <v>41</v>
      </c>
      <c r="O903" s="61">
        <v>447</v>
      </c>
      <c r="P903" s="61">
        <v>7</v>
      </c>
      <c r="Q903" s="61">
        <v>4</v>
      </c>
      <c r="R903" s="61">
        <v>61</v>
      </c>
      <c r="S903" s="61">
        <v>26</v>
      </c>
      <c r="T903" s="61">
        <v>161</v>
      </c>
    </row>
    <row r="904" spans="1:20" ht="12.75" customHeight="1" x14ac:dyDescent="0.2">
      <c r="A904" s="58">
        <v>3152</v>
      </c>
      <c r="B904" s="61">
        <v>411</v>
      </c>
      <c r="C904" s="61">
        <v>187</v>
      </c>
      <c r="D904" s="61">
        <v>224</v>
      </c>
      <c r="E904" s="61">
        <v>4</v>
      </c>
      <c r="G904" s="61">
        <v>2</v>
      </c>
      <c r="H904" s="61">
        <v>386</v>
      </c>
      <c r="K904" s="61">
        <v>19</v>
      </c>
      <c r="L904" s="61">
        <v>281</v>
      </c>
      <c r="N904" s="61">
        <v>48</v>
      </c>
      <c r="O904" s="61">
        <v>376</v>
      </c>
      <c r="P904" s="61">
        <v>184</v>
      </c>
      <c r="R904" s="61">
        <v>34</v>
      </c>
      <c r="S904" s="61">
        <v>5</v>
      </c>
      <c r="T904" s="61">
        <v>49</v>
      </c>
    </row>
    <row r="905" spans="1:20" ht="12.75" customHeight="1" x14ac:dyDescent="0.2">
      <c r="A905" s="58">
        <v>3153</v>
      </c>
      <c r="B905" s="61">
        <v>455</v>
      </c>
      <c r="C905" s="61">
        <v>209</v>
      </c>
      <c r="D905" s="61">
        <v>246</v>
      </c>
      <c r="G905" s="61">
        <v>1</v>
      </c>
      <c r="H905" s="61">
        <v>240</v>
      </c>
      <c r="I905" s="61">
        <v>2</v>
      </c>
      <c r="J905" s="61">
        <v>6</v>
      </c>
      <c r="K905" s="61">
        <v>206</v>
      </c>
      <c r="L905" s="61">
        <v>140</v>
      </c>
      <c r="M905" s="61">
        <v>7</v>
      </c>
      <c r="N905" s="61">
        <v>9</v>
      </c>
      <c r="O905" s="61">
        <v>327</v>
      </c>
      <c r="P905" s="61">
        <v>24</v>
      </c>
      <c r="Q905" s="61">
        <v>3</v>
      </c>
      <c r="R905" s="61">
        <v>12</v>
      </c>
      <c r="S905" s="61">
        <v>3</v>
      </c>
      <c r="T905" s="61">
        <v>71</v>
      </c>
    </row>
    <row r="906" spans="1:20" ht="12.75" customHeight="1" x14ac:dyDescent="0.2">
      <c r="A906" s="58">
        <v>3154</v>
      </c>
      <c r="B906" s="61">
        <v>127</v>
      </c>
      <c r="C906" s="61">
        <v>60</v>
      </c>
      <c r="D906" s="61">
        <v>67</v>
      </c>
      <c r="E906" s="61">
        <v>2</v>
      </c>
      <c r="G906" s="61">
        <v>1</v>
      </c>
      <c r="H906" s="61">
        <v>36</v>
      </c>
      <c r="J906" s="61">
        <v>13</v>
      </c>
      <c r="K906" s="61">
        <v>75</v>
      </c>
      <c r="M906" s="61">
        <v>2</v>
      </c>
      <c r="N906" s="61">
        <v>3</v>
      </c>
      <c r="O906" s="61">
        <v>106</v>
      </c>
      <c r="Q906" s="61">
        <v>3</v>
      </c>
      <c r="R906" s="61">
        <v>9</v>
      </c>
      <c r="T906" s="61">
        <v>69</v>
      </c>
    </row>
    <row r="907" spans="1:20" ht="12.75" customHeight="1" x14ac:dyDescent="0.2">
      <c r="A907" s="58">
        <v>3155</v>
      </c>
      <c r="B907" s="61">
        <v>150</v>
      </c>
      <c r="C907" s="61">
        <v>75</v>
      </c>
      <c r="D907" s="61">
        <v>75</v>
      </c>
      <c r="E907" s="61">
        <v>44</v>
      </c>
      <c r="H907" s="61">
        <v>23</v>
      </c>
      <c r="J907" s="61">
        <v>27</v>
      </c>
      <c r="K907" s="61">
        <v>56</v>
      </c>
      <c r="L907" s="61">
        <v>27</v>
      </c>
      <c r="N907" s="61">
        <v>12</v>
      </c>
      <c r="O907" s="61">
        <v>122</v>
      </c>
      <c r="P907" s="61">
        <v>13</v>
      </c>
      <c r="Q907" s="61">
        <v>1</v>
      </c>
      <c r="R907" s="61">
        <v>16</v>
      </c>
      <c r="S907" s="61">
        <v>1</v>
      </c>
      <c r="T907" s="61">
        <v>20</v>
      </c>
    </row>
    <row r="908" spans="1:20" ht="12.75" customHeight="1" x14ac:dyDescent="0.2">
      <c r="A908" s="58">
        <v>3157</v>
      </c>
      <c r="B908" s="61">
        <v>314</v>
      </c>
      <c r="C908" s="61">
        <v>150</v>
      </c>
      <c r="D908" s="61">
        <v>164</v>
      </c>
      <c r="E908" s="61">
        <v>3</v>
      </c>
      <c r="F908" s="61">
        <v>32</v>
      </c>
      <c r="G908" s="61">
        <v>101</v>
      </c>
      <c r="H908" s="61">
        <v>93</v>
      </c>
      <c r="I908" s="61">
        <v>5</v>
      </c>
      <c r="J908" s="61">
        <v>36</v>
      </c>
      <c r="K908" s="61">
        <v>44</v>
      </c>
      <c r="L908" s="61">
        <v>87</v>
      </c>
      <c r="M908" s="61">
        <v>2</v>
      </c>
      <c r="N908" s="61">
        <v>23</v>
      </c>
      <c r="O908" s="61">
        <v>228</v>
      </c>
      <c r="Q908" s="61">
        <v>2</v>
      </c>
      <c r="R908" s="61">
        <v>14</v>
      </c>
      <c r="T908" s="61">
        <v>52</v>
      </c>
    </row>
    <row r="909" spans="1:20" ht="12.75" customHeight="1" x14ac:dyDescent="0.2">
      <c r="A909" s="58">
        <v>3159</v>
      </c>
      <c r="B909" s="61">
        <v>468</v>
      </c>
      <c r="C909" s="61">
        <v>220</v>
      </c>
      <c r="D909" s="61">
        <v>248</v>
      </c>
      <c r="F909" s="61">
        <v>43</v>
      </c>
      <c r="G909" s="61">
        <v>138</v>
      </c>
      <c r="H909" s="61">
        <v>143</v>
      </c>
      <c r="I909" s="61">
        <v>33</v>
      </c>
      <c r="J909" s="61">
        <v>44</v>
      </c>
      <c r="K909" s="61">
        <v>67</v>
      </c>
      <c r="L909" s="61">
        <v>149</v>
      </c>
      <c r="M909" s="61">
        <v>9</v>
      </c>
      <c r="N909" s="61">
        <v>15</v>
      </c>
      <c r="O909" s="61">
        <v>431</v>
      </c>
      <c r="Q909" s="61">
        <v>4</v>
      </c>
      <c r="R909" s="61">
        <v>28</v>
      </c>
      <c r="S909" s="61">
        <v>6</v>
      </c>
      <c r="T909" s="61">
        <v>65</v>
      </c>
    </row>
    <row r="910" spans="1:20" ht="12.75" customHeight="1" x14ac:dyDescent="0.2">
      <c r="A910" s="58">
        <v>3160</v>
      </c>
      <c r="B910" s="61">
        <v>413</v>
      </c>
      <c r="C910" s="61">
        <v>189</v>
      </c>
      <c r="D910" s="61">
        <v>224</v>
      </c>
      <c r="E910" s="61">
        <v>5</v>
      </c>
      <c r="F910" s="61">
        <v>39</v>
      </c>
      <c r="G910" s="61">
        <v>76</v>
      </c>
      <c r="H910" s="61">
        <v>120</v>
      </c>
      <c r="I910" s="61">
        <v>37</v>
      </c>
      <c r="J910" s="61">
        <v>60</v>
      </c>
      <c r="K910" s="61">
        <v>76</v>
      </c>
      <c r="L910" s="61">
        <v>124</v>
      </c>
      <c r="M910" s="61">
        <v>3</v>
      </c>
      <c r="N910" s="61">
        <v>11</v>
      </c>
      <c r="O910" s="61">
        <v>280</v>
      </c>
      <c r="Q910" s="61">
        <v>2</v>
      </c>
      <c r="R910" s="61">
        <v>22</v>
      </c>
      <c r="T910" s="61">
        <v>57</v>
      </c>
    </row>
    <row r="911" spans="1:20" ht="12.75" customHeight="1" x14ac:dyDescent="0.2">
      <c r="A911" s="58">
        <v>3162</v>
      </c>
      <c r="B911" s="61">
        <v>399</v>
      </c>
      <c r="C911" s="61">
        <v>175</v>
      </c>
      <c r="D911" s="61">
        <v>224</v>
      </c>
      <c r="F911" s="61">
        <v>80</v>
      </c>
      <c r="G911" s="61">
        <v>3</v>
      </c>
      <c r="H911" s="61">
        <v>25</v>
      </c>
      <c r="J911" s="61">
        <v>53</v>
      </c>
      <c r="K911" s="61">
        <v>238</v>
      </c>
      <c r="L911" s="61">
        <v>29</v>
      </c>
      <c r="O911" s="61">
        <v>4</v>
      </c>
      <c r="Q911" s="61">
        <v>1</v>
      </c>
      <c r="R911" s="61">
        <v>2</v>
      </c>
      <c r="S911" s="61">
        <v>37</v>
      </c>
      <c r="T911" s="61">
        <v>44</v>
      </c>
    </row>
    <row r="912" spans="1:20" ht="12.75" customHeight="1" x14ac:dyDescent="0.2">
      <c r="A912" s="58">
        <v>3163</v>
      </c>
      <c r="B912" s="61">
        <v>539</v>
      </c>
      <c r="C912" s="61">
        <v>252</v>
      </c>
      <c r="D912" s="61">
        <v>287</v>
      </c>
      <c r="E912" s="61">
        <v>5</v>
      </c>
      <c r="F912" s="61">
        <v>105</v>
      </c>
      <c r="G912" s="61">
        <v>47</v>
      </c>
      <c r="H912" s="61">
        <v>267</v>
      </c>
      <c r="I912" s="61">
        <v>19</v>
      </c>
      <c r="J912" s="61">
        <v>30</v>
      </c>
      <c r="K912" s="61">
        <v>66</v>
      </c>
      <c r="L912" s="61">
        <v>171</v>
      </c>
      <c r="M912" s="61">
        <v>2</v>
      </c>
      <c r="N912" s="61">
        <v>24</v>
      </c>
      <c r="O912" s="61">
        <v>440</v>
      </c>
      <c r="P912" s="61">
        <v>1</v>
      </c>
      <c r="R912" s="61">
        <v>31</v>
      </c>
      <c r="S912" s="61">
        <v>11</v>
      </c>
      <c r="T912" s="61">
        <v>100</v>
      </c>
    </row>
    <row r="913" spans="1:20" ht="12.75" customHeight="1" x14ac:dyDescent="0.2">
      <c r="A913" s="58">
        <v>3165</v>
      </c>
      <c r="B913" s="61">
        <v>634</v>
      </c>
      <c r="C913" s="61">
        <v>322</v>
      </c>
      <c r="D913" s="61">
        <v>312</v>
      </c>
      <c r="F913" s="61">
        <v>114</v>
      </c>
      <c r="G913" s="61">
        <v>61</v>
      </c>
      <c r="H913" s="61">
        <v>348</v>
      </c>
      <c r="I913" s="61">
        <v>27</v>
      </c>
      <c r="J913" s="61">
        <v>33</v>
      </c>
      <c r="K913" s="61">
        <v>51</v>
      </c>
      <c r="L913" s="61">
        <v>298</v>
      </c>
      <c r="M913" s="61">
        <v>7</v>
      </c>
      <c r="N913" s="61">
        <v>24</v>
      </c>
      <c r="O913" s="61">
        <v>528</v>
      </c>
      <c r="P913" s="61">
        <v>1</v>
      </c>
      <c r="R913" s="61">
        <v>32</v>
      </c>
      <c r="S913" s="61">
        <v>16</v>
      </c>
      <c r="T913" s="61">
        <v>94</v>
      </c>
    </row>
    <row r="914" spans="1:20" ht="12.75" customHeight="1" x14ac:dyDescent="0.2">
      <c r="A914" s="58">
        <v>3166</v>
      </c>
      <c r="B914" s="61">
        <v>450</v>
      </c>
      <c r="C914" s="61">
        <v>214</v>
      </c>
      <c r="D914" s="61">
        <v>236</v>
      </c>
      <c r="F914" s="61">
        <v>79</v>
      </c>
      <c r="G914" s="61">
        <v>37</v>
      </c>
      <c r="H914" s="61">
        <v>156</v>
      </c>
      <c r="I914" s="61">
        <v>2</v>
      </c>
      <c r="J914" s="61">
        <v>37</v>
      </c>
      <c r="K914" s="61">
        <v>139</v>
      </c>
      <c r="L914" s="61">
        <v>103</v>
      </c>
      <c r="N914" s="61">
        <v>15</v>
      </c>
      <c r="O914" s="61">
        <v>235</v>
      </c>
      <c r="Q914" s="61">
        <v>3</v>
      </c>
      <c r="R914" s="61">
        <v>23</v>
      </c>
      <c r="S914" s="61">
        <v>26</v>
      </c>
      <c r="T914" s="61">
        <v>76</v>
      </c>
    </row>
    <row r="915" spans="1:20" ht="12.75" customHeight="1" x14ac:dyDescent="0.2">
      <c r="A915" s="58">
        <v>3167</v>
      </c>
      <c r="B915" s="61">
        <v>500</v>
      </c>
      <c r="C915" s="61">
        <v>221</v>
      </c>
      <c r="D915" s="61">
        <v>279</v>
      </c>
      <c r="E915" s="61">
        <v>1</v>
      </c>
      <c r="F915" s="61">
        <v>220</v>
      </c>
      <c r="G915" s="61">
        <v>23</v>
      </c>
      <c r="H915" s="61">
        <v>37</v>
      </c>
      <c r="I915" s="61">
        <v>1</v>
      </c>
      <c r="J915" s="61">
        <v>36</v>
      </c>
      <c r="K915" s="61">
        <v>182</v>
      </c>
      <c r="L915" s="61">
        <v>119</v>
      </c>
      <c r="M915" s="61">
        <v>2</v>
      </c>
      <c r="N915" s="61">
        <v>5</v>
      </c>
      <c r="O915" s="61">
        <v>91</v>
      </c>
      <c r="Q915" s="61">
        <v>8</v>
      </c>
      <c r="R915" s="61">
        <v>24</v>
      </c>
      <c r="S915" s="61">
        <v>11</v>
      </c>
      <c r="T915" s="61">
        <v>42</v>
      </c>
    </row>
    <row r="916" spans="1:20" ht="12.75" customHeight="1" x14ac:dyDescent="0.2">
      <c r="A916" s="58">
        <v>3168</v>
      </c>
      <c r="B916" s="61">
        <v>461</v>
      </c>
      <c r="C916" s="61">
        <v>214</v>
      </c>
      <c r="D916" s="61">
        <v>246</v>
      </c>
      <c r="F916" s="61">
        <v>124</v>
      </c>
      <c r="G916" s="61">
        <v>20</v>
      </c>
      <c r="H916" s="61">
        <v>71</v>
      </c>
      <c r="J916" s="61">
        <v>58</v>
      </c>
      <c r="K916" s="61">
        <v>188</v>
      </c>
      <c r="L916" s="61">
        <v>76</v>
      </c>
      <c r="M916" s="61">
        <v>4</v>
      </c>
      <c r="N916" s="61">
        <v>9</v>
      </c>
      <c r="O916" s="61">
        <v>128</v>
      </c>
      <c r="Q916" s="61">
        <v>9</v>
      </c>
      <c r="R916" s="61">
        <v>25</v>
      </c>
      <c r="S916" s="61">
        <v>15</v>
      </c>
      <c r="T916" s="61">
        <v>101</v>
      </c>
    </row>
    <row r="917" spans="1:20" ht="12.75" customHeight="1" x14ac:dyDescent="0.2">
      <c r="A917" s="58">
        <v>3169</v>
      </c>
      <c r="B917" s="61">
        <v>877</v>
      </c>
      <c r="C917" s="61">
        <v>421</v>
      </c>
      <c r="D917" s="61">
        <v>456</v>
      </c>
      <c r="E917" s="61">
        <v>35</v>
      </c>
      <c r="F917" s="61">
        <v>65</v>
      </c>
      <c r="G917" s="61">
        <v>47</v>
      </c>
      <c r="H917" s="61">
        <v>342</v>
      </c>
      <c r="I917" s="61">
        <v>66</v>
      </c>
      <c r="J917" s="61">
        <v>99</v>
      </c>
      <c r="K917" s="61">
        <v>223</v>
      </c>
      <c r="L917" s="61">
        <v>191</v>
      </c>
      <c r="M917" s="61">
        <v>4</v>
      </c>
      <c r="N917" s="61">
        <v>10</v>
      </c>
      <c r="O917" s="61">
        <v>653</v>
      </c>
      <c r="P917" s="61">
        <v>8</v>
      </c>
      <c r="Q917" s="61">
        <v>7</v>
      </c>
      <c r="R917" s="61">
        <v>45</v>
      </c>
      <c r="S917" s="61">
        <v>12</v>
      </c>
      <c r="T917" s="61">
        <v>92</v>
      </c>
    </row>
    <row r="918" spans="1:20" ht="12.75" customHeight="1" x14ac:dyDescent="0.2">
      <c r="A918" s="58">
        <v>3171</v>
      </c>
      <c r="B918" s="61">
        <v>355</v>
      </c>
      <c r="C918" s="61">
        <v>170</v>
      </c>
      <c r="D918" s="61">
        <v>185</v>
      </c>
      <c r="F918" s="61">
        <v>6</v>
      </c>
      <c r="G918" s="61">
        <v>17</v>
      </c>
      <c r="H918" s="61">
        <v>116</v>
      </c>
      <c r="I918" s="61">
        <v>9</v>
      </c>
      <c r="J918" s="61">
        <v>46</v>
      </c>
      <c r="K918" s="61">
        <v>161</v>
      </c>
      <c r="L918" s="61">
        <v>59</v>
      </c>
      <c r="M918" s="61">
        <v>8</v>
      </c>
      <c r="N918" s="61">
        <v>16</v>
      </c>
      <c r="O918" s="61">
        <v>222</v>
      </c>
      <c r="P918" s="61">
        <v>9</v>
      </c>
      <c r="Q918" s="61">
        <v>41</v>
      </c>
      <c r="R918" s="61">
        <v>26</v>
      </c>
      <c r="S918" s="61">
        <v>17</v>
      </c>
      <c r="T918" s="61">
        <v>68</v>
      </c>
    </row>
    <row r="919" spans="1:20" ht="12.75" customHeight="1" x14ac:dyDescent="0.2">
      <c r="A919" s="58">
        <v>3172</v>
      </c>
      <c r="B919" s="61">
        <v>386</v>
      </c>
      <c r="C919" s="61">
        <v>175</v>
      </c>
      <c r="D919" s="61">
        <v>211</v>
      </c>
      <c r="E919" s="61">
        <v>1</v>
      </c>
      <c r="F919" s="61">
        <v>1</v>
      </c>
      <c r="G919" s="61">
        <v>2</v>
      </c>
      <c r="H919" s="61">
        <v>163</v>
      </c>
      <c r="J919" s="61">
        <v>22</v>
      </c>
      <c r="K919" s="61">
        <v>197</v>
      </c>
      <c r="L919" s="61">
        <v>89</v>
      </c>
      <c r="M919" s="61">
        <v>6</v>
      </c>
      <c r="N919" s="61">
        <v>24</v>
      </c>
      <c r="O919" s="61">
        <v>340</v>
      </c>
      <c r="P919" s="61">
        <v>13</v>
      </c>
      <c r="R919" s="61">
        <v>27</v>
      </c>
      <c r="T919" s="61">
        <v>70</v>
      </c>
    </row>
    <row r="920" spans="1:20" ht="12.75" customHeight="1" x14ac:dyDescent="0.2">
      <c r="A920" s="58">
        <v>3173</v>
      </c>
      <c r="B920" s="61">
        <v>320</v>
      </c>
      <c r="C920" s="61">
        <v>169</v>
      </c>
      <c r="D920" s="61">
        <v>151</v>
      </c>
      <c r="E920" s="61">
        <v>7</v>
      </c>
      <c r="F920" s="61">
        <v>2</v>
      </c>
      <c r="G920" s="61">
        <v>1</v>
      </c>
      <c r="H920" s="61">
        <v>9</v>
      </c>
      <c r="J920" s="61">
        <v>5</v>
      </c>
      <c r="K920" s="61">
        <v>296</v>
      </c>
      <c r="L920" s="61">
        <v>1</v>
      </c>
      <c r="M920" s="61">
        <v>4</v>
      </c>
      <c r="N920" s="61">
        <v>4</v>
      </c>
      <c r="O920" s="61">
        <v>179</v>
      </c>
      <c r="Q920" s="61">
        <v>8</v>
      </c>
      <c r="R920" s="61">
        <v>5</v>
      </c>
      <c r="S920" s="61">
        <v>12</v>
      </c>
      <c r="T920" s="61">
        <v>44</v>
      </c>
    </row>
    <row r="921" spans="1:20" ht="12.75" customHeight="1" x14ac:dyDescent="0.2">
      <c r="A921" s="58">
        <v>3174</v>
      </c>
      <c r="B921" s="61">
        <v>491</v>
      </c>
      <c r="C921" s="61">
        <v>242</v>
      </c>
      <c r="D921" s="61">
        <v>249</v>
      </c>
      <c r="E921" s="61">
        <v>6</v>
      </c>
      <c r="F921" s="61">
        <v>4</v>
      </c>
      <c r="G921" s="61">
        <v>2</v>
      </c>
      <c r="H921" s="61">
        <v>126</v>
      </c>
      <c r="I921" s="61">
        <v>4</v>
      </c>
      <c r="J921" s="61">
        <v>34</v>
      </c>
      <c r="K921" s="61">
        <v>315</v>
      </c>
      <c r="L921" s="61">
        <v>40</v>
      </c>
      <c r="M921" s="61">
        <v>3</v>
      </c>
      <c r="N921" s="61">
        <v>28</v>
      </c>
      <c r="O921" s="61">
        <v>369</v>
      </c>
      <c r="P921" s="61">
        <v>1</v>
      </c>
      <c r="Q921" s="61">
        <v>31</v>
      </c>
      <c r="R921" s="61">
        <v>17</v>
      </c>
      <c r="S921" s="61">
        <v>30</v>
      </c>
      <c r="T921" s="61">
        <v>63</v>
      </c>
    </row>
    <row r="922" spans="1:20" ht="12.75" customHeight="1" x14ac:dyDescent="0.2">
      <c r="A922" s="58">
        <v>3175</v>
      </c>
      <c r="B922" s="61">
        <v>749</v>
      </c>
      <c r="C922" s="61">
        <v>346</v>
      </c>
      <c r="D922" s="61">
        <v>403</v>
      </c>
      <c r="E922" s="61">
        <v>12</v>
      </c>
      <c r="F922" s="61">
        <v>6</v>
      </c>
      <c r="G922" s="61">
        <v>7</v>
      </c>
      <c r="H922" s="61">
        <v>158</v>
      </c>
      <c r="I922" s="61">
        <v>2</v>
      </c>
      <c r="J922" s="61">
        <v>32</v>
      </c>
      <c r="K922" s="61">
        <v>532</v>
      </c>
      <c r="L922" s="61">
        <v>76</v>
      </c>
      <c r="M922" s="61">
        <v>2</v>
      </c>
      <c r="N922" s="61">
        <v>55</v>
      </c>
      <c r="O922" s="61">
        <v>383</v>
      </c>
      <c r="P922" s="61">
        <v>2</v>
      </c>
      <c r="Q922" s="61">
        <v>37</v>
      </c>
      <c r="R922" s="61">
        <v>33</v>
      </c>
      <c r="S922" s="61">
        <v>51</v>
      </c>
      <c r="T922" s="61">
        <v>98</v>
      </c>
    </row>
    <row r="923" spans="1:20" ht="12.75" customHeight="1" x14ac:dyDescent="0.2">
      <c r="A923" s="58">
        <v>3176</v>
      </c>
      <c r="B923" s="61">
        <v>548</v>
      </c>
      <c r="C923" s="61">
        <v>268</v>
      </c>
      <c r="D923" s="61">
        <v>280</v>
      </c>
      <c r="E923" s="61">
        <v>4</v>
      </c>
      <c r="G923" s="61">
        <v>3</v>
      </c>
      <c r="H923" s="61">
        <v>209</v>
      </c>
      <c r="J923" s="61">
        <v>29</v>
      </c>
      <c r="K923" s="61">
        <v>302</v>
      </c>
      <c r="L923" s="61">
        <v>106</v>
      </c>
      <c r="M923" s="61">
        <v>8</v>
      </c>
      <c r="N923" s="61">
        <v>37</v>
      </c>
      <c r="O923" s="61">
        <v>398</v>
      </c>
      <c r="P923" s="61">
        <v>110</v>
      </c>
      <c r="Q923" s="61">
        <v>3</v>
      </c>
      <c r="R923" s="61">
        <v>27</v>
      </c>
      <c r="S923" s="61">
        <v>8</v>
      </c>
      <c r="T923" s="61">
        <v>79</v>
      </c>
    </row>
    <row r="924" spans="1:20" ht="12.75" customHeight="1" x14ac:dyDescent="0.2">
      <c r="A924" s="58">
        <v>3179</v>
      </c>
      <c r="B924" s="61">
        <v>983</v>
      </c>
      <c r="C924" s="61">
        <v>514</v>
      </c>
      <c r="D924" s="61">
        <v>469</v>
      </c>
      <c r="E924" s="61">
        <v>7</v>
      </c>
      <c r="F924" s="61">
        <v>101</v>
      </c>
      <c r="G924" s="61">
        <v>93</v>
      </c>
      <c r="H924" s="61">
        <v>162</v>
      </c>
      <c r="I924" s="61">
        <v>12</v>
      </c>
      <c r="J924" s="61">
        <v>152</v>
      </c>
      <c r="K924" s="61">
        <v>456</v>
      </c>
      <c r="L924" s="61">
        <v>38</v>
      </c>
      <c r="M924" s="61">
        <v>9</v>
      </c>
      <c r="N924" s="61">
        <v>10</v>
      </c>
      <c r="O924" s="61">
        <v>374</v>
      </c>
      <c r="Q924" s="61">
        <v>58</v>
      </c>
      <c r="R924" s="61">
        <v>36</v>
      </c>
      <c r="S924" s="61">
        <v>63</v>
      </c>
      <c r="T924" s="61">
        <v>81</v>
      </c>
    </row>
    <row r="925" spans="1:20" ht="12.75" customHeight="1" x14ac:dyDescent="0.2">
      <c r="A925" s="58">
        <v>3180</v>
      </c>
      <c r="B925" s="61">
        <v>502</v>
      </c>
      <c r="C925" s="61">
        <v>252</v>
      </c>
      <c r="D925" s="61">
        <v>250</v>
      </c>
      <c r="E925" s="61">
        <v>9</v>
      </c>
      <c r="F925" s="61">
        <v>36</v>
      </c>
      <c r="G925" s="61">
        <v>32</v>
      </c>
      <c r="H925" s="61">
        <v>138</v>
      </c>
      <c r="I925" s="61">
        <v>44</v>
      </c>
      <c r="J925" s="61">
        <v>97</v>
      </c>
      <c r="K925" s="61">
        <v>146</v>
      </c>
      <c r="L925" s="61">
        <v>48</v>
      </c>
      <c r="M925" s="61">
        <v>11</v>
      </c>
      <c r="N925" s="61">
        <v>14</v>
      </c>
      <c r="O925" s="61">
        <v>382</v>
      </c>
      <c r="P925" s="61">
        <v>1</v>
      </c>
      <c r="Q925" s="61">
        <v>14</v>
      </c>
      <c r="R925" s="61">
        <v>27</v>
      </c>
      <c r="S925" s="61">
        <v>9</v>
      </c>
      <c r="T925" s="61">
        <v>55</v>
      </c>
    </row>
    <row r="926" spans="1:20" ht="12.75" customHeight="1" x14ac:dyDescent="0.2">
      <c r="A926" s="58">
        <v>3181</v>
      </c>
      <c r="B926" s="61">
        <v>706</v>
      </c>
      <c r="C926" s="61">
        <v>342</v>
      </c>
      <c r="D926" s="61">
        <v>364</v>
      </c>
      <c r="E926" s="61">
        <v>13</v>
      </c>
      <c r="F926" s="61">
        <v>3</v>
      </c>
      <c r="G926" s="61">
        <v>2</v>
      </c>
      <c r="H926" s="61">
        <v>163</v>
      </c>
      <c r="I926" s="61">
        <v>4</v>
      </c>
      <c r="J926" s="61">
        <v>28</v>
      </c>
      <c r="K926" s="61">
        <v>493</v>
      </c>
      <c r="L926" s="61">
        <v>45</v>
      </c>
      <c r="M926" s="61">
        <v>8</v>
      </c>
      <c r="N926" s="61">
        <v>28</v>
      </c>
      <c r="O926" s="61">
        <v>373</v>
      </c>
      <c r="P926" s="61">
        <v>22</v>
      </c>
      <c r="Q926" s="61">
        <v>13</v>
      </c>
      <c r="R926" s="61">
        <v>19</v>
      </c>
      <c r="S926" s="61">
        <v>71</v>
      </c>
      <c r="T926" s="61">
        <v>140</v>
      </c>
    </row>
    <row r="927" spans="1:20" ht="12.75" customHeight="1" x14ac:dyDescent="0.2">
      <c r="A927" s="58">
        <v>3182</v>
      </c>
      <c r="B927" s="61">
        <v>358</v>
      </c>
      <c r="C927" s="61">
        <v>163</v>
      </c>
      <c r="D927" s="61">
        <v>195</v>
      </c>
      <c r="E927" s="61">
        <v>7</v>
      </c>
      <c r="F927" s="61">
        <v>11</v>
      </c>
      <c r="G927" s="61">
        <v>2</v>
      </c>
      <c r="H927" s="61">
        <v>38</v>
      </c>
      <c r="J927" s="61">
        <v>17</v>
      </c>
      <c r="K927" s="61">
        <v>283</v>
      </c>
      <c r="L927" s="61">
        <v>10</v>
      </c>
      <c r="M927" s="61">
        <v>2</v>
      </c>
      <c r="N927" s="61">
        <v>9</v>
      </c>
      <c r="O927" s="61">
        <v>111</v>
      </c>
      <c r="Q927" s="61">
        <v>58</v>
      </c>
      <c r="R927" s="61">
        <v>10</v>
      </c>
      <c r="S927" s="61">
        <v>8</v>
      </c>
      <c r="T927" s="61">
        <v>60</v>
      </c>
    </row>
    <row r="928" spans="1:20" ht="12.75" customHeight="1" x14ac:dyDescent="0.2">
      <c r="A928" s="58">
        <v>3183</v>
      </c>
      <c r="B928" s="61">
        <v>495</v>
      </c>
      <c r="C928" s="61">
        <v>227</v>
      </c>
      <c r="D928" s="61">
        <v>268</v>
      </c>
      <c r="E928" s="61">
        <v>3</v>
      </c>
      <c r="F928" s="61">
        <v>12</v>
      </c>
      <c r="G928" s="61">
        <v>2</v>
      </c>
      <c r="H928" s="61">
        <v>242</v>
      </c>
      <c r="I928" s="61">
        <v>5</v>
      </c>
      <c r="J928" s="61">
        <v>10</v>
      </c>
      <c r="K928" s="61">
        <v>221</v>
      </c>
      <c r="L928" s="61">
        <v>117</v>
      </c>
      <c r="M928" s="61">
        <v>4</v>
      </c>
      <c r="N928" s="61">
        <v>11</v>
      </c>
      <c r="O928" s="61">
        <v>313</v>
      </c>
      <c r="P928" s="61">
        <v>63</v>
      </c>
      <c r="Q928" s="61">
        <v>5</v>
      </c>
      <c r="R928" s="61">
        <v>9</v>
      </c>
      <c r="S928" s="61">
        <v>13</v>
      </c>
      <c r="T928" s="61">
        <v>83</v>
      </c>
    </row>
    <row r="929" spans="1:20" ht="12.75" customHeight="1" x14ac:dyDescent="0.2">
      <c r="A929" s="58">
        <v>3184</v>
      </c>
      <c r="B929" s="61">
        <v>645</v>
      </c>
      <c r="C929" s="61">
        <v>329</v>
      </c>
      <c r="D929" s="61">
        <v>316</v>
      </c>
      <c r="E929" s="61">
        <v>1</v>
      </c>
      <c r="F929" s="61">
        <v>63</v>
      </c>
      <c r="G929" s="61">
        <v>37</v>
      </c>
      <c r="H929" s="61">
        <v>232</v>
      </c>
      <c r="I929" s="61">
        <v>10</v>
      </c>
      <c r="J929" s="61">
        <v>55</v>
      </c>
      <c r="K929" s="61">
        <v>247</v>
      </c>
      <c r="L929" s="61">
        <v>223</v>
      </c>
      <c r="M929" s="61">
        <v>4</v>
      </c>
      <c r="N929" s="61">
        <v>46</v>
      </c>
      <c r="O929" s="61">
        <v>409</v>
      </c>
      <c r="P929" s="61">
        <v>4</v>
      </c>
      <c r="Q929" s="61">
        <v>3</v>
      </c>
      <c r="R929" s="61">
        <v>34</v>
      </c>
      <c r="S929" s="61">
        <v>3</v>
      </c>
      <c r="T929" s="61">
        <v>98</v>
      </c>
    </row>
    <row r="930" spans="1:20" ht="12.75" customHeight="1" x14ac:dyDescent="0.2">
      <c r="A930" s="58">
        <v>3186</v>
      </c>
      <c r="B930" s="61">
        <v>541</v>
      </c>
      <c r="C930" s="61">
        <v>275</v>
      </c>
      <c r="D930" s="61">
        <v>266</v>
      </c>
      <c r="E930" s="61">
        <v>4</v>
      </c>
      <c r="F930" s="61">
        <v>40</v>
      </c>
      <c r="G930" s="61">
        <v>37</v>
      </c>
      <c r="H930" s="61">
        <v>90</v>
      </c>
      <c r="I930" s="61">
        <v>9</v>
      </c>
      <c r="J930" s="61">
        <v>64</v>
      </c>
      <c r="K930" s="61">
        <v>297</v>
      </c>
      <c r="L930" s="61">
        <v>77</v>
      </c>
      <c r="M930" s="61">
        <v>6</v>
      </c>
      <c r="N930" s="61">
        <v>18</v>
      </c>
      <c r="O930" s="61">
        <v>195</v>
      </c>
      <c r="Q930" s="61">
        <v>1</v>
      </c>
      <c r="R930" s="61">
        <v>16</v>
      </c>
      <c r="S930" s="61">
        <v>17</v>
      </c>
      <c r="T930" s="61">
        <v>87</v>
      </c>
    </row>
    <row r="931" spans="1:20" ht="12.75" customHeight="1" x14ac:dyDescent="0.2">
      <c r="A931" s="58">
        <v>3187</v>
      </c>
      <c r="B931" s="61">
        <v>456</v>
      </c>
      <c r="C931" s="61">
        <v>234</v>
      </c>
      <c r="D931" s="61">
        <v>222</v>
      </c>
      <c r="E931" s="61">
        <v>3</v>
      </c>
      <c r="F931" s="61">
        <v>33</v>
      </c>
      <c r="G931" s="61">
        <v>8</v>
      </c>
      <c r="H931" s="61">
        <v>127</v>
      </c>
      <c r="I931" s="61">
        <v>4</v>
      </c>
      <c r="J931" s="61">
        <v>48</v>
      </c>
      <c r="K931" s="61">
        <v>233</v>
      </c>
      <c r="L931" s="61">
        <v>65</v>
      </c>
      <c r="N931" s="61">
        <v>18</v>
      </c>
      <c r="O931" s="61">
        <v>260</v>
      </c>
      <c r="P931" s="61">
        <v>1</v>
      </c>
      <c r="Q931" s="61">
        <v>21</v>
      </c>
      <c r="R931" s="61">
        <v>17</v>
      </c>
      <c r="S931" s="61">
        <v>13</v>
      </c>
      <c r="T931" s="61">
        <v>70</v>
      </c>
    </row>
    <row r="932" spans="1:20" ht="12.75" customHeight="1" x14ac:dyDescent="0.2">
      <c r="A932" s="58">
        <v>3188</v>
      </c>
      <c r="B932" s="61">
        <v>140</v>
      </c>
      <c r="C932" s="61">
        <v>71</v>
      </c>
      <c r="D932" s="61">
        <v>68</v>
      </c>
      <c r="E932" s="61">
        <v>6</v>
      </c>
      <c r="F932" s="61">
        <v>3</v>
      </c>
      <c r="G932" s="61">
        <v>2</v>
      </c>
      <c r="H932" s="61">
        <v>5</v>
      </c>
      <c r="J932" s="61">
        <v>11</v>
      </c>
      <c r="K932" s="61">
        <v>113</v>
      </c>
      <c r="N932" s="61">
        <v>5</v>
      </c>
      <c r="O932" s="61">
        <v>62</v>
      </c>
      <c r="Q932" s="61">
        <v>3</v>
      </c>
      <c r="R932" s="61">
        <v>8</v>
      </c>
      <c r="S932" s="61">
        <v>10</v>
      </c>
      <c r="T932" s="61">
        <v>27</v>
      </c>
    </row>
    <row r="933" spans="1:20" ht="12.75" customHeight="1" x14ac:dyDescent="0.2">
      <c r="A933" s="58">
        <v>3189</v>
      </c>
      <c r="B933" s="61">
        <v>1220</v>
      </c>
      <c r="C933" s="61">
        <v>549</v>
      </c>
      <c r="D933" s="61">
        <v>671</v>
      </c>
      <c r="E933" s="61">
        <v>15</v>
      </c>
      <c r="F933" s="61">
        <v>9</v>
      </c>
      <c r="G933" s="61">
        <v>24</v>
      </c>
      <c r="H933" s="61">
        <v>130</v>
      </c>
      <c r="I933" s="61">
        <v>11</v>
      </c>
      <c r="J933" s="61">
        <v>149</v>
      </c>
      <c r="K933" s="61">
        <v>882</v>
      </c>
      <c r="L933" s="61">
        <v>30</v>
      </c>
      <c r="M933" s="61">
        <v>15</v>
      </c>
      <c r="N933" s="61">
        <v>49</v>
      </c>
      <c r="O933" s="61">
        <v>659</v>
      </c>
      <c r="Q933" s="61">
        <v>7</v>
      </c>
      <c r="R933" s="61">
        <v>55</v>
      </c>
      <c r="S933" s="61">
        <v>171</v>
      </c>
      <c r="T933" s="61">
        <v>213</v>
      </c>
    </row>
    <row r="934" spans="1:20" ht="12.75" customHeight="1" x14ac:dyDescent="0.2">
      <c r="A934" s="58">
        <v>3190</v>
      </c>
      <c r="B934" s="61">
        <v>512</v>
      </c>
      <c r="C934" s="61">
        <v>265</v>
      </c>
      <c r="D934" s="61">
        <v>247</v>
      </c>
      <c r="E934" s="61">
        <v>3</v>
      </c>
      <c r="F934" s="61">
        <v>3</v>
      </c>
      <c r="G934" s="61">
        <v>15</v>
      </c>
      <c r="H934" s="61">
        <v>60</v>
      </c>
      <c r="I934" s="61">
        <v>16</v>
      </c>
      <c r="J934" s="61">
        <v>123</v>
      </c>
      <c r="K934" s="61">
        <v>292</v>
      </c>
      <c r="L934" s="61">
        <v>73</v>
      </c>
      <c r="M934" s="61">
        <v>5</v>
      </c>
      <c r="N934" s="61">
        <v>18</v>
      </c>
      <c r="O934" s="61">
        <v>362</v>
      </c>
      <c r="Q934" s="61">
        <v>5</v>
      </c>
      <c r="R934" s="61">
        <v>33</v>
      </c>
      <c r="S934" s="61">
        <v>32</v>
      </c>
      <c r="T934" s="61">
        <v>80</v>
      </c>
    </row>
    <row r="935" spans="1:20" ht="12.75" customHeight="1" x14ac:dyDescent="0.2">
      <c r="A935" s="58">
        <v>3191</v>
      </c>
      <c r="B935" s="61">
        <v>769</v>
      </c>
      <c r="C935" s="61">
        <v>398</v>
      </c>
      <c r="D935" s="61">
        <v>371</v>
      </c>
      <c r="E935" s="61">
        <v>4</v>
      </c>
      <c r="F935" s="61">
        <v>7</v>
      </c>
      <c r="G935" s="61">
        <v>8</v>
      </c>
      <c r="H935" s="61">
        <v>46</v>
      </c>
      <c r="I935" s="61">
        <v>24</v>
      </c>
      <c r="J935" s="61">
        <v>57</v>
      </c>
      <c r="K935" s="61">
        <v>623</v>
      </c>
      <c r="L935" s="61">
        <v>15</v>
      </c>
      <c r="M935" s="61">
        <v>6</v>
      </c>
      <c r="N935" s="61">
        <v>21</v>
      </c>
      <c r="O935" s="61">
        <v>272</v>
      </c>
      <c r="Q935" s="61">
        <v>16</v>
      </c>
      <c r="R935" s="61">
        <v>18</v>
      </c>
      <c r="S935" s="61">
        <v>11</v>
      </c>
      <c r="T935" s="61">
        <v>96</v>
      </c>
    </row>
    <row r="936" spans="1:20" ht="12.75" customHeight="1" x14ac:dyDescent="0.2">
      <c r="A936" s="58">
        <v>3192</v>
      </c>
      <c r="B936" s="61">
        <v>303</v>
      </c>
      <c r="C936" s="61">
        <v>156</v>
      </c>
      <c r="D936" s="61">
        <v>147</v>
      </c>
      <c r="F936" s="61">
        <v>6</v>
      </c>
      <c r="G936" s="61">
        <v>4</v>
      </c>
      <c r="H936" s="61">
        <v>25</v>
      </c>
      <c r="J936" s="61">
        <v>3</v>
      </c>
      <c r="K936" s="61">
        <v>265</v>
      </c>
      <c r="O936" s="61">
        <v>65</v>
      </c>
      <c r="Q936" s="61">
        <v>3</v>
      </c>
      <c r="R936" s="61">
        <v>7</v>
      </c>
      <c r="S936" s="61">
        <v>29</v>
      </c>
      <c r="T936" s="61">
        <v>26</v>
      </c>
    </row>
    <row r="937" spans="1:20" ht="12.75" customHeight="1" x14ac:dyDescent="0.2">
      <c r="A937" s="58">
        <v>3194</v>
      </c>
      <c r="B937" s="61">
        <v>369</v>
      </c>
      <c r="C937" s="61">
        <v>159</v>
      </c>
      <c r="D937" s="61">
        <v>210</v>
      </c>
      <c r="F937" s="61">
        <v>13</v>
      </c>
      <c r="G937" s="61">
        <v>2</v>
      </c>
      <c r="H937" s="61">
        <v>23</v>
      </c>
      <c r="I937" s="61">
        <v>3</v>
      </c>
      <c r="J937" s="61">
        <v>35</v>
      </c>
      <c r="K937" s="61">
        <v>293</v>
      </c>
      <c r="L937" s="61">
        <v>13</v>
      </c>
      <c r="M937" s="61">
        <v>1</v>
      </c>
      <c r="O937" s="61">
        <v>146</v>
      </c>
      <c r="Q937" s="61">
        <v>11</v>
      </c>
      <c r="R937" s="61">
        <v>16</v>
      </c>
      <c r="S937" s="61">
        <v>6</v>
      </c>
      <c r="T937" s="61">
        <v>44</v>
      </c>
    </row>
    <row r="938" spans="1:20" ht="12.75" customHeight="1" x14ac:dyDescent="0.2">
      <c r="A938" s="58">
        <v>3195</v>
      </c>
      <c r="B938" s="61">
        <v>933</v>
      </c>
      <c r="C938" s="61">
        <v>452</v>
      </c>
      <c r="D938" s="61">
        <v>474</v>
      </c>
      <c r="E938" s="61">
        <v>2</v>
      </c>
      <c r="F938" s="61">
        <v>21</v>
      </c>
      <c r="G938" s="61">
        <v>18</v>
      </c>
      <c r="H938" s="61">
        <v>79</v>
      </c>
      <c r="I938" s="61">
        <v>1</v>
      </c>
      <c r="J938" s="61">
        <v>69</v>
      </c>
      <c r="K938" s="61">
        <v>743</v>
      </c>
      <c r="L938" s="61">
        <v>16</v>
      </c>
      <c r="M938" s="61">
        <v>8</v>
      </c>
      <c r="N938" s="61">
        <v>6</v>
      </c>
      <c r="O938" s="61">
        <v>408</v>
      </c>
      <c r="Q938" s="61">
        <v>7</v>
      </c>
      <c r="R938" s="61">
        <v>33</v>
      </c>
      <c r="S938" s="61">
        <v>48</v>
      </c>
      <c r="T938" s="61">
        <v>134</v>
      </c>
    </row>
    <row r="939" spans="1:20" ht="12.75" customHeight="1" x14ac:dyDescent="0.2">
      <c r="A939" s="58">
        <v>3196</v>
      </c>
      <c r="B939" s="61">
        <v>281</v>
      </c>
      <c r="C939" s="61">
        <v>124</v>
      </c>
      <c r="D939" s="61">
        <v>157</v>
      </c>
      <c r="E939" s="61">
        <v>2</v>
      </c>
      <c r="G939" s="61">
        <v>8</v>
      </c>
      <c r="H939" s="61">
        <v>29</v>
      </c>
      <c r="J939" s="61">
        <v>19</v>
      </c>
      <c r="K939" s="61">
        <v>223</v>
      </c>
      <c r="L939" s="61">
        <v>19</v>
      </c>
      <c r="M939" s="61">
        <v>1</v>
      </c>
      <c r="N939" s="61">
        <v>7</v>
      </c>
      <c r="O939" s="61">
        <v>196</v>
      </c>
      <c r="Q939" s="61">
        <v>2</v>
      </c>
      <c r="R939" s="61">
        <v>14</v>
      </c>
      <c r="S939" s="61">
        <v>10</v>
      </c>
      <c r="T939" s="61">
        <v>40</v>
      </c>
    </row>
    <row r="940" spans="1:20" ht="12.75" customHeight="1" x14ac:dyDescent="0.2">
      <c r="A940" s="58">
        <v>3197</v>
      </c>
      <c r="B940" s="61">
        <v>33</v>
      </c>
      <c r="C940" s="61">
        <v>19</v>
      </c>
      <c r="D940" s="61">
        <v>14</v>
      </c>
      <c r="E940" s="61">
        <v>9</v>
      </c>
      <c r="J940" s="61">
        <v>8</v>
      </c>
      <c r="K940" s="61">
        <v>16</v>
      </c>
      <c r="O940" s="61">
        <v>27</v>
      </c>
      <c r="R940" s="61">
        <v>1</v>
      </c>
      <c r="T940" s="61">
        <v>3</v>
      </c>
    </row>
    <row r="941" spans="1:20" ht="12.75" customHeight="1" x14ac:dyDescent="0.2">
      <c r="A941" s="58">
        <v>3198</v>
      </c>
      <c r="B941" s="61">
        <v>240</v>
      </c>
      <c r="C941" s="61">
        <v>124</v>
      </c>
      <c r="D941" s="61">
        <v>116</v>
      </c>
      <c r="E941" s="61">
        <v>3</v>
      </c>
      <c r="F941" s="61">
        <v>2</v>
      </c>
      <c r="G941" s="61">
        <v>1</v>
      </c>
      <c r="H941" s="61">
        <v>15</v>
      </c>
      <c r="J941" s="61">
        <v>9</v>
      </c>
      <c r="K941" s="61">
        <v>210</v>
      </c>
      <c r="M941" s="61">
        <v>3</v>
      </c>
      <c r="N941" s="61">
        <v>6</v>
      </c>
      <c r="O941" s="61">
        <v>165</v>
      </c>
      <c r="Q941" s="61">
        <v>4</v>
      </c>
      <c r="R941" s="61">
        <v>8</v>
      </c>
      <c r="S941" s="61">
        <v>5</v>
      </c>
      <c r="T941" s="61">
        <v>38</v>
      </c>
    </row>
    <row r="942" spans="1:20" ht="12.75" customHeight="1" x14ac:dyDescent="0.2">
      <c r="A942" s="58">
        <v>3199</v>
      </c>
      <c r="B942" s="61">
        <v>586</v>
      </c>
      <c r="C942" s="61">
        <v>288</v>
      </c>
      <c r="D942" s="61">
        <v>298</v>
      </c>
      <c r="E942" s="61">
        <v>4</v>
      </c>
      <c r="F942" s="61">
        <v>10</v>
      </c>
      <c r="G942" s="61">
        <v>13</v>
      </c>
      <c r="H942" s="61">
        <v>80</v>
      </c>
      <c r="J942" s="61">
        <v>75</v>
      </c>
      <c r="K942" s="61">
        <v>404</v>
      </c>
      <c r="L942" s="61">
        <v>25</v>
      </c>
      <c r="M942" s="61">
        <v>8</v>
      </c>
      <c r="N942" s="61">
        <v>23</v>
      </c>
      <c r="O942" s="61">
        <v>252</v>
      </c>
      <c r="Q942" s="61">
        <v>30</v>
      </c>
      <c r="R942" s="61">
        <v>25</v>
      </c>
      <c r="S942" s="61">
        <v>4</v>
      </c>
      <c r="T942" s="61">
        <v>80</v>
      </c>
    </row>
    <row r="943" spans="1:20" ht="12.75" customHeight="1" x14ac:dyDescent="0.2">
      <c r="A943" s="58">
        <v>3200</v>
      </c>
      <c r="B943" s="61">
        <v>255</v>
      </c>
      <c r="C943" s="61">
        <v>128</v>
      </c>
      <c r="D943" s="61">
        <v>127</v>
      </c>
      <c r="E943" s="61">
        <v>1</v>
      </c>
      <c r="F943" s="61">
        <v>20</v>
      </c>
      <c r="G943" s="61">
        <v>6</v>
      </c>
      <c r="H943" s="61">
        <v>97</v>
      </c>
      <c r="J943" s="61">
        <v>25</v>
      </c>
      <c r="K943" s="61">
        <v>106</v>
      </c>
      <c r="L943" s="61">
        <v>62</v>
      </c>
      <c r="M943" s="61">
        <v>1</v>
      </c>
      <c r="N943" s="61">
        <v>14</v>
      </c>
      <c r="O943" s="61">
        <v>188</v>
      </c>
      <c r="P943" s="61">
        <v>14</v>
      </c>
      <c r="R943" s="61">
        <v>15</v>
      </c>
      <c r="S943" s="61">
        <v>12</v>
      </c>
      <c r="T943" s="61">
        <v>41</v>
      </c>
    </row>
    <row r="944" spans="1:20" ht="12.75" customHeight="1" x14ac:dyDescent="0.2">
      <c r="A944" s="58">
        <v>3201</v>
      </c>
      <c r="B944" s="61">
        <v>682</v>
      </c>
      <c r="C944" s="61">
        <v>345</v>
      </c>
      <c r="D944" s="61">
        <v>335</v>
      </c>
      <c r="E944" s="61">
        <v>6</v>
      </c>
      <c r="F944" s="61">
        <v>70</v>
      </c>
      <c r="G944" s="61">
        <v>17</v>
      </c>
      <c r="H944" s="61">
        <v>222</v>
      </c>
      <c r="I944" s="61">
        <v>4</v>
      </c>
      <c r="J944" s="61">
        <v>55</v>
      </c>
      <c r="K944" s="61">
        <v>308</v>
      </c>
      <c r="L944" s="61">
        <v>110</v>
      </c>
      <c r="M944" s="61">
        <v>4</v>
      </c>
      <c r="N944" s="61">
        <v>29</v>
      </c>
      <c r="O944" s="61">
        <v>414</v>
      </c>
      <c r="P944" s="61">
        <v>28</v>
      </c>
      <c r="Q944" s="61">
        <v>6</v>
      </c>
      <c r="R944" s="61">
        <v>29</v>
      </c>
      <c r="S944" s="61">
        <v>46</v>
      </c>
      <c r="T944" s="61">
        <v>113</v>
      </c>
    </row>
    <row r="945" spans="1:20" ht="12.75" customHeight="1" x14ac:dyDescent="0.2">
      <c r="A945" s="58">
        <v>3202</v>
      </c>
      <c r="B945" s="61">
        <v>346</v>
      </c>
      <c r="C945" s="61">
        <v>168</v>
      </c>
      <c r="D945" s="61">
        <v>178</v>
      </c>
      <c r="E945" s="61">
        <v>2</v>
      </c>
      <c r="F945" s="61">
        <v>5</v>
      </c>
      <c r="G945" s="61">
        <v>6</v>
      </c>
      <c r="H945" s="61">
        <v>48</v>
      </c>
      <c r="J945" s="61">
        <v>31</v>
      </c>
      <c r="K945" s="61">
        <v>254</v>
      </c>
      <c r="L945" s="61">
        <v>16</v>
      </c>
      <c r="M945" s="61">
        <v>9</v>
      </c>
      <c r="N945" s="61">
        <v>19</v>
      </c>
      <c r="O945" s="61">
        <v>125</v>
      </c>
      <c r="P945" s="61">
        <v>1</v>
      </c>
      <c r="Q945" s="61">
        <v>2</v>
      </c>
      <c r="R945" s="61">
        <v>8</v>
      </c>
      <c r="S945" s="61">
        <v>23</v>
      </c>
      <c r="T945" s="61">
        <v>58</v>
      </c>
    </row>
    <row r="946" spans="1:20" ht="12.75" customHeight="1" x14ac:dyDescent="0.2">
      <c r="A946" s="58">
        <v>3203</v>
      </c>
      <c r="B946" s="61">
        <v>525</v>
      </c>
      <c r="C946" s="61">
        <v>250</v>
      </c>
      <c r="D946" s="61">
        <v>275</v>
      </c>
      <c r="E946" s="61">
        <v>1</v>
      </c>
      <c r="F946" s="61">
        <v>43</v>
      </c>
      <c r="G946" s="61">
        <v>16</v>
      </c>
      <c r="H946" s="61">
        <v>85</v>
      </c>
      <c r="I946" s="61">
        <v>2</v>
      </c>
      <c r="J946" s="61">
        <v>35</v>
      </c>
      <c r="K946" s="61">
        <v>343</v>
      </c>
      <c r="L946" s="61">
        <v>62</v>
      </c>
      <c r="M946" s="61">
        <v>4</v>
      </c>
      <c r="N946" s="61">
        <v>13</v>
      </c>
      <c r="O946" s="61">
        <v>224</v>
      </c>
      <c r="Q946" s="61">
        <v>4</v>
      </c>
      <c r="R946" s="61">
        <v>26</v>
      </c>
      <c r="S946" s="61">
        <v>8</v>
      </c>
      <c r="T946" s="61">
        <v>92</v>
      </c>
    </row>
    <row r="947" spans="1:20" ht="12.75" customHeight="1" x14ac:dyDescent="0.2">
      <c r="A947" s="58">
        <v>3204</v>
      </c>
      <c r="B947" s="61">
        <v>212</v>
      </c>
      <c r="C947" s="61">
        <v>112</v>
      </c>
      <c r="D947" s="61">
        <v>100</v>
      </c>
      <c r="E947" s="61">
        <v>4</v>
      </c>
      <c r="F947" s="61">
        <v>1</v>
      </c>
      <c r="G947" s="61">
        <v>1</v>
      </c>
      <c r="H947" s="61">
        <v>6</v>
      </c>
      <c r="J947" s="61">
        <v>6</v>
      </c>
      <c r="K947" s="61">
        <v>194</v>
      </c>
      <c r="M947" s="61">
        <v>2</v>
      </c>
      <c r="O947" s="61">
        <v>144</v>
      </c>
      <c r="Q947" s="61">
        <v>2</v>
      </c>
      <c r="R947" s="61">
        <v>7</v>
      </c>
      <c r="S947" s="61">
        <v>1</v>
      </c>
      <c r="T947" s="61">
        <v>38</v>
      </c>
    </row>
    <row r="948" spans="1:20" ht="12.75" customHeight="1" x14ac:dyDescent="0.2">
      <c r="A948" s="58">
        <v>3205</v>
      </c>
      <c r="B948" s="61">
        <v>67</v>
      </c>
      <c r="C948" s="61">
        <v>27</v>
      </c>
      <c r="D948" s="61">
        <v>40</v>
      </c>
      <c r="J948" s="61">
        <v>4</v>
      </c>
      <c r="K948" s="61">
        <v>63</v>
      </c>
      <c r="M948" s="61">
        <v>1</v>
      </c>
      <c r="N948" s="61">
        <v>4</v>
      </c>
      <c r="O948" s="61">
        <v>29</v>
      </c>
      <c r="R948" s="61">
        <v>1</v>
      </c>
      <c r="T948" s="61">
        <v>15</v>
      </c>
    </row>
    <row r="949" spans="1:20" ht="12.75" customHeight="1" x14ac:dyDescent="0.2">
      <c r="A949" s="58">
        <v>3206</v>
      </c>
      <c r="B949" s="61">
        <v>2044</v>
      </c>
      <c r="C949" s="61">
        <v>1016</v>
      </c>
      <c r="D949" s="61">
        <v>1028</v>
      </c>
      <c r="E949" s="61">
        <v>18</v>
      </c>
      <c r="F949" s="61">
        <v>18</v>
      </c>
      <c r="G949" s="61">
        <v>7</v>
      </c>
      <c r="H949" s="61">
        <v>1462</v>
      </c>
      <c r="I949" s="61">
        <v>1</v>
      </c>
      <c r="J949" s="61">
        <v>55</v>
      </c>
      <c r="K949" s="61">
        <v>483</v>
      </c>
      <c r="L949" s="61">
        <v>477</v>
      </c>
      <c r="M949" s="61">
        <v>27</v>
      </c>
      <c r="N949" s="61">
        <v>59</v>
      </c>
      <c r="O949" s="61">
        <v>1504</v>
      </c>
      <c r="P949" s="61">
        <v>213</v>
      </c>
      <c r="Q949" s="61">
        <v>16</v>
      </c>
      <c r="R949" s="61">
        <v>174</v>
      </c>
      <c r="S949" s="61">
        <v>56</v>
      </c>
      <c r="T949" s="61">
        <v>255</v>
      </c>
    </row>
    <row r="950" spans="1:20" ht="12.75" customHeight="1" x14ac:dyDescent="0.2">
      <c r="A950" s="58">
        <v>3207</v>
      </c>
      <c r="B950" s="61">
        <v>327</v>
      </c>
      <c r="C950" s="61">
        <v>177</v>
      </c>
      <c r="D950" s="61">
        <v>150</v>
      </c>
      <c r="F950" s="61">
        <v>2</v>
      </c>
      <c r="G950" s="61">
        <v>3</v>
      </c>
      <c r="H950" s="61">
        <v>140</v>
      </c>
      <c r="J950" s="61">
        <v>15</v>
      </c>
      <c r="K950" s="61">
        <v>167</v>
      </c>
      <c r="L950" s="61">
        <v>42</v>
      </c>
      <c r="M950" s="61">
        <v>2</v>
      </c>
      <c r="N950" s="61">
        <v>4</v>
      </c>
      <c r="O950" s="61">
        <v>171</v>
      </c>
      <c r="P950" s="61">
        <v>2</v>
      </c>
      <c r="Q950" s="61">
        <v>10</v>
      </c>
      <c r="R950" s="61">
        <v>6</v>
      </c>
      <c r="S950" s="61">
        <v>2</v>
      </c>
      <c r="T950" s="61">
        <v>48</v>
      </c>
    </row>
    <row r="951" spans="1:20" ht="12.75" customHeight="1" x14ac:dyDescent="0.2">
      <c r="A951" s="58">
        <v>3208</v>
      </c>
      <c r="B951" s="61">
        <v>318</v>
      </c>
      <c r="C951" s="61">
        <v>158</v>
      </c>
      <c r="D951" s="61">
        <v>160</v>
      </c>
      <c r="F951" s="61">
        <v>6</v>
      </c>
      <c r="G951" s="61">
        <v>2</v>
      </c>
      <c r="H951" s="61">
        <v>57</v>
      </c>
      <c r="I951" s="61">
        <v>1</v>
      </c>
      <c r="J951" s="61">
        <v>17</v>
      </c>
      <c r="K951" s="61">
        <v>235</v>
      </c>
      <c r="L951" s="61">
        <v>25</v>
      </c>
      <c r="M951" s="61">
        <v>1</v>
      </c>
      <c r="N951" s="61">
        <v>5</v>
      </c>
      <c r="O951" s="61">
        <v>89</v>
      </c>
      <c r="P951" s="61">
        <v>6</v>
      </c>
      <c r="Q951" s="61">
        <v>4</v>
      </c>
      <c r="R951" s="61">
        <v>3</v>
      </c>
      <c r="S951" s="61">
        <v>22</v>
      </c>
      <c r="T951" s="61">
        <v>44</v>
      </c>
    </row>
    <row r="952" spans="1:20" ht="12.75" customHeight="1" x14ac:dyDescent="0.2">
      <c r="A952" s="58">
        <v>3209</v>
      </c>
      <c r="B952" s="61">
        <v>522</v>
      </c>
      <c r="C952" s="61">
        <v>240</v>
      </c>
      <c r="D952" s="61">
        <v>282</v>
      </c>
      <c r="F952" s="61">
        <v>3</v>
      </c>
      <c r="G952" s="61">
        <v>1</v>
      </c>
      <c r="H952" s="61">
        <v>384</v>
      </c>
      <c r="J952" s="61">
        <v>4</v>
      </c>
      <c r="K952" s="61">
        <v>130</v>
      </c>
      <c r="L952" s="61">
        <v>249</v>
      </c>
      <c r="M952" s="61">
        <v>3</v>
      </c>
      <c r="N952" s="61">
        <v>52</v>
      </c>
      <c r="O952" s="61">
        <v>413</v>
      </c>
      <c r="P952" s="61">
        <v>133</v>
      </c>
      <c r="Q952" s="61">
        <v>3</v>
      </c>
      <c r="R952" s="61">
        <v>25</v>
      </c>
      <c r="S952" s="61">
        <v>9</v>
      </c>
      <c r="T952" s="61">
        <v>75</v>
      </c>
    </row>
    <row r="953" spans="1:20" ht="12.75" customHeight="1" x14ac:dyDescent="0.2">
      <c r="A953" s="58">
        <v>3210</v>
      </c>
      <c r="B953" s="61">
        <v>619</v>
      </c>
      <c r="C953" s="61">
        <v>291</v>
      </c>
      <c r="D953" s="61">
        <v>328</v>
      </c>
      <c r="E953" s="61">
        <v>5</v>
      </c>
      <c r="F953" s="61">
        <v>3</v>
      </c>
      <c r="G953" s="61">
        <v>2</v>
      </c>
      <c r="H953" s="61">
        <v>350</v>
      </c>
      <c r="I953" s="61">
        <v>1</v>
      </c>
      <c r="J953" s="61">
        <v>9</v>
      </c>
      <c r="K953" s="61">
        <v>249</v>
      </c>
      <c r="L953" s="61">
        <v>136</v>
      </c>
      <c r="N953" s="61">
        <v>32</v>
      </c>
      <c r="O953" s="61">
        <v>401</v>
      </c>
      <c r="P953" s="61">
        <v>109</v>
      </c>
      <c r="Q953" s="61">
        <v>1</v>
      </c>
      <c r="R953" s="61">
        <v>17</v>
      </c>
      <c r="S953" s="61">
        <v>46</v>
      </c>
      <c r="T953" s="61">
        <v>70</v>
      </c>
    </row>
    <row r="954" spans="1:20" ht="12.75" customHeight="1" x14ac:dyDescent="0.2">
      <c r="A954" s="58">
        <v>3211</v>
      </c>
      <c r="B954" s="61">
        <v>343</v>
      </c>
      <c r="C954" s="61">
        <v>166</v>
      </c>
      <c r="D954" s="61">
        <v>177</v>
      </c>
      <c r="E954" s="61">
        <v>1</v>
      </c>
      <c r="F954" s="61">
        <v>5</v>
      </c>
      <c r="G954" s="61">
        <v>3</v>
      </c>
      <c r="H954" s="61">
        <v>48</v>
      </c>
      <c r="J954" s="61">
        <v>32</v>
      </c>
      <c r="K954" s="61">
        <v>254</v>
      </c>
      <c r="L954" s="61">
        <v>20</v>
      </c>
      <c r="M954" s="61">
        <v>4</v>
      </c>
      <c r="N954" s="61">
        <v>19</v>
      </c>
      <c r="O954" s="61">
        <v>183</v>
      </c>
      <c r="Q954" s="61">
        <v>2</v>
      </c>
      <c r="R954" s="61">
        <v>9</v>
      </c>
      <c r="S954" s="61">
        <v>6</v>
      </c>
      <c r="T954" s="61">
        <v>50</v>
      </c>
    </row>
    <row r="955" spans="1:20" ht="12.75" customHeight="1" x14ac:dyDescent="0.2">
      <c r="A955" s="58">
        <v>3212</v>
      </c>
      <c r="B955" s="61">
        <v>466</v>
      </c>
      <c r="C955" s="61">
        <v>224</v>
      </c>
      <c r="D955" s="61">
        <v>242</v>
      </c>
      <c r="F955" s="61">
        <v>2</v>
      </c>
      <c r="H955" s="61">
        <v>215</v>
      </c>
      <c r="J955" s="61">
        <v>19</v>
      </c>
      <c r="K955" s="61">
        <v>230</v>
      </c>
      <c r="L955" s="61">
        <v>111</v>
      </c>
      <c r="M955" s="61">
        <v>6</v>
      </c>
      <c r="N955" s="61">
        <v>10</v>
      </c>
      <c r="O955" s="61">
        <v>303</v>
      </c>
      <c r="P955" s="61">
        <v>32</v>
      </c>
      <c r="Q955" s="61">
        <v>1</v>
      </c>
      <c r="R955" s="61">
        <v>13</v>
      </c>
      <c r="S955" s="61">
        <v>10</v>
      </c>
      <c r="T955" s="61">
        <v>63</v>
      </c>
    </row>
    <row r="956" spans="1:20" ht="12.75" customHeight="1" x14ac:dyDescent="0.2">
      <c r="A956" s="58">
        <v>3214</v>
      </c>
      <c r="B956" s="61">
        <v>49</v>
      </c>
      <c r="C956" s="61">
        <v>29</v>
      </c>
      <c r="D956" s="61">
        <v>20</v>
      </c>
      <c r="H956" s="61">
        <v>12</v>
      </c>
      <c r="J956" s="61">
        <v>2</v>
      </c>
      <c r="K956" s="61">
        <v>35</v>
      </c>
      <c r="N956" s="61">
        <v>1</v>
      </c>
      <c r="O956" s="61">
        <v>37</v>
      </c>
      <c r="R956" s="61">
        <v>3</v>
      </c>
      <c r="S956" s="61">
        <v>1</v>
      </c>
      <c r="T956" s="61">
        <v>6</v>
      </c>
    </row>
    <row r="957" spans="1:20" ht="12.75" customHeight="1" x14ac:dyDescent="0.2">
      <c r="A957" s="58">
        <v>3215</v>
      </c>
      <c r="B957" s="61">
        <v>2405</v>
      </c>
      <c r="C957" s="61">
        <v>1219</v>
      </c>
      <c r="D957" s="61">
        <v>1186</v>
      </c>
      <c r="E957" s="61">
        <v>9</v>
      </c>
      <c r="F957" s="61">
        <v>28</v>
      </c>
      <c r="G957" s="61">
        <v>25</v>
      </c>
      <c r="H957" s="61">
        <v>1138</v>
      </c>
      <c r="J957" s="61">
        <v>67</v>
      </c>
      <c r="K957" s="61">
        <v>1138</v>
      </c>
      <c r="L957" s="61">
        <v>224</v>
      </c>
      <c r="M957" s="61">
        <v>10</v>
      </c>
      <c r="N957" s="61">
        <v>25</v>
      </c>
      <c r="O957" s="61">
        <v>1426</v>
      </c>
      <c r="P957" s="61">
        <v>103</v>
      </c>
      <c r="Q957" s="61">
        <v>10</v>
      </c>
      <c r="R957" s="61">
        <v>155</v>
      </c>
      <c r="S957" s="61">
        <v>75</v>
      </c>
      <c r="T957" s="61">
        <v>322</v>
      </c>
    </row>
    <row r="958" spans="1:20" ht="12.75" customHeight="1" x14ac:dyDescent="0.2">
      <c r="A958" s="58">
        <v>3216</v>
      </c>
      <c r="B958" s="61">
        <v>191</v>
      </c>
      <c r="C958" s="61">
        <v>91</v>
      </c>
      <c r="D958" s="61">
        <v>100</v>
      </c>
      <c r="E958" s="61">
        <v>1</v>
      </c>
      <c r="F958" s="61">
        <v>5</v>
      </c>
      <c r="H958" s="61">
        <v>31</v>
      </c>
      <c r="J958" s="61">
        <v>20</v>
      </c>
      <c r="K958" s="61">
        <v>134</v>
      </c>
      <c r="L958" s="61">
        <v>9</v>
      </c>
      <c r="M958" s="61">
        <v>10</v>
      </c>
      <c r="N958" s="61">
        <v>2</v>
      </c>
      <c r="O958" s="61">
        <v>112</v>
      </c>
      <c r="R958" s="61">
        <v>2</v>
      </c>
      <c r="S958" s="61">
        <v>7</v>
      </c>
      <c r="T958" s="61">
        <v>27</v>
      </c>
    </row>
    <row r="959" spans="1:20" ht="12.75" customHeight="1" x14ac:dyDescent="0.2">
      <c r="A959" s="58">
        <v>3217</v>
      </c>
      <c r="B959" s="61">
        <v>662</v>
      </c>
      <c r="C959" s="61">
        <v>329</v>
      </c>
      <c r="D959" s="61">
        <v>333</v>
      </c>
      <c r="E959" s="61">
        <v>11</v>
      </c>
      <c r="F959" s="61">
        <v>4</v>
      </c>
      <c r="G959" s="61">
        <v>4</v>
      </c>
      <c r="H959" s="61">
        <v>154</v>
      </c>
      <c r="J959" s="61">
        <v>52</v>
      </c>
      <c r="K959" s="61">
        <v>437</v>
      </c>
      <c r="L959" s="61">
        <v>79</v>
      </c>
      <c r="M959" s="61">
        <v>13</v>
      </c>
      <c r="N959" s="61">
        <v>7</v>
      </c>
      <c r="O959" s="61">
        <v>529</v>
      </c>
      <c r="P959" s="61">
        <v>27</v>
      </c>
      <c r="Q959" s="61">
        <v>5</v>
      </c>
      <c r="R959" s="61">
        <v>12</v>
      </c>
      <c r="S959" s="61">
        <v>16</v>
      </c>
      <c r="T959" s="61">
        <v>150</v>
      </c>
    </row>
    <row r="960" spans="1:20" ht="12.75" customHeight="1" x14ac:dyDescent="0.2">
      <c r="A960" s="58">
        <v>3218</v>
      </c>
      <c r="B960" s="61">
        <v>382</v>
      </c>
      <c r="C960" s="61">
        <v>185</v>
      </c>
      <c r="D960" s="61">
        <v>197</v>
      </c>
      <c r="F960" s="61">
        <v>18</v>
      </c>
      <c r="G960" s="61">
        <v>4</v>
      </c>
      <c r="H960" s="61">
        <v>21</v>
      </c>
      <c r="I960" s="61">
        <v>3</v>
      </c>
      <c r="J960" s="61">
        <v>49</v>
      </c>
      <c r="K960" s="61">
        <v>287</v>
      </c>
      <c r="L960" s="61">
        <v>16</v>
      </c>
      <c r="M960" s="61">
        <v>1</v>
      </c>
      <c r="N960" s="61">
        <v>1</v>
      </c>
      <c r="O960" s="61">
        <v>20</v>
      </c>
      <c r="Q960" s="61">
        <v>2</v>
      </c>
      <c r="R960" s="61">
        <v>7</v>
      </c>
      <c r="S960" s="61">
        <v>5</v>
      </c>
      <c r="T960" s="61">
        <v>77</v>
      </c>
    </row>
    <row r="961" spans="1:20" ht="12.75" customHeight="1" x14ac:dyDescent="0.2">
      <c r="A961" s="58">
        <v>3219</v>
      </c>
      <c r="B961" s="61">
        <v>1136</v>
      </c>
      <c r="C961" s="61">
        <v>533</v>
      </c>
      <c r="D961" s="61">
        <v>603</v>
      </c>
      <c r="E961" s="61">
        <v>1</v>
      </c>
      <c r="F961" s="61">
        <v>246</v>
      </c>
      <c r="G961" s="61">
        <v>8</v>
      </c>
      <c r="H961" s="61">
        <v>52</v>
      </c>
      <c r="I961" s="61">
        <v>1</v>
      </c>
      <c r="J961" s="61">
        <v>121</v>
      </c>
      <c r="K961" s="61">
        <v>707</v>
      </c>
      <c r="L961" s="61">
        <v>19</v>
      </c>
      <c r="M961" s="61">
        <v>1</v>
      </c>
      <c r="N961" s="61">
        <v>3</v>
      </c>
      <c r="O961" s="61">
        <v>57</v>
      </c>
      <c r="Q961" s="61">
        <v>5</v>
      </c>
      <c r="R961" s="61">
        <v>15</v>
      </c>
      <c r="S961" s="61">
        <v>204</v>
      </c>
      <c r="T961" s="61">
        <v>129</v>
      </c>
    </row>
    <row r="962" spans="1:20" ht="12.75" customHeight="1" x14ac:dyDescent="0.2">
      <c r="A962" s="58">
        <v>3224</v>
      </c>
      <c r="B962" s="61">
        <v>593</v>
      </c>
      <c r="C962" s="61">
        <v>268</v>
      </c>
      <c r="D962" s="61">
        <v>325</v>
      </c>
      <c r="E962" s="61">
        <v>4</v>
      </c>
      <c r="F962" s="61">
        <v>89</v>
      </c>
      <c r="G962" s="61">
        <v>15</v>
      </c>
      <c r="H962" s="61">
        <v>132</v>
      </c>
      <c r="I962" s="61">
        <v>1</v>
      </c>
      <c r="J962" s="61">
        <v>84</v>
      </c>
      <c r="K962" s="61">
        <v>268</v>
      </c>
      <c r="L962" s="61">
        <v>36</v>
      </c>
      <c r="N962" s="61">
        <v>1</v>
      </c>
      <c r="O962" s="61">
        <v>43</v>
      </c>
      <c r="Q962" s="61">
        <v>3</v>
      </c>
      <c r="R962" s="61">
        <v>7</v>
      </c>
      <c r="S962" s="61">
        <v>32</v>
      </c>
      <c r="T962" s="61">
        <v>33</v>
      </c>
    </row>
    <row r="963" spans="1:20" ht="12.75" customHeight="1" x14ac:dyDescent="0.2">
      <c r="A963" s="58">
        <v>3225</v>
      </c>
      <c r="B963" s="61">
        <v>573</v>
      </c>
      <c r="C963" s="61">
        <v>267</v>
      </c>
      <c r="D963" s="61">
        <v>306</v>
      </c>
      <c r="F963" s="61">
        <v>125</v>
      </c>
      <c r="G963" s="61">
        <v>37</v>
      </c>
      <c r="H963" s="61">
        <v>238</v>
      </c>
      <c r="I963" s="61">
        <v>3</v>
      </c>
      <c r="J963" s="61">
        <v>45</v>
      </c>
      <c r="K963" s="61">
        <v>125</v>
      </c>
      <c r="L963" s="61">
        <v>215</v>
      </c>
      <c r="M963" s="61">
        <v>3</v>
      </c>
      <c r="N963" s="61">
        <v>7</v>
      </c>
      <c r="O963" s="61">
        <v>323</v>
      </c>
      <c r="Q963" s="61">
        <v>2</v>
      </c>
      <c r="R963" s="61">
        <v>24</v>
      </c>
      <c r="S963" s="61">
        <v>12</v>
      </c>
      <c r="T963" s="61">
        <v>59</v>
      </c>
    </row>
    <row r="964" spans="1:20" ht="12.75" customHeight="1" x14ac:dyDescent="0.2">
      <c r="A964" s="58">
        <v>3226</v>
      </c>
      <c r="B964" s="61">
        <v>475</v>
      </c>
      <c r="C964" s="61">
        <v>225</v>
      </c>
      <c r="D964" s="61">
        <v>250</v>
      </c>
      <c r="E964" s="61">
        <v>2</v>
      </c>
      <c r="F964" s="61">
        <v>178</v>
      </c>
      <c r="G964" s="61">
        <v>62</v>
      </c>
      <c r="H964" s="61">
        <v>147</v>
      </c>
      <c r="I964" s="61">
        <v>8</v>
      </c>
      <c r="J964" s="61">
        <v>17</v>
      </c>
      <c r="K964" s="61">
        <v>61</v>
      </c>
      <c r="L964" s="61">
        <v>243</v>
      </c>
      <c r="M964" s="61">
        <v>3</v>
      </c>
      <c r="N964" s="61">
        <v>46</v>
      </c>
      <c r="O964" s="61">
        <v>417</v>
      </c>
      <c r="Q964" s="61">
        <v>2</v>
      </c>
      <c r="R964" s="61">
        <v>24</v>
      </c>
      <c r="S964" s="61">
        <v>3</v>
      </c>
      <c r="T964" s="61">
        <v>88</v>
      </c>
    </row>
    <row r="965" spans="1:20" ht="12.75" customHeight="1" x14ac:dyDescent="0.2">
      <c r="A965" s="58">
        <v>3227</v>
      </c>
      <c r="B965" s="61">
        <v>530</v>
      </c>
      <c r="C965" s="61">
        <v>245</v>
      </c>
      <c r="D965" s="61">
        <v>285</v>
      </c>
      <c r="E965" s="61">
        <v>3</v>
      </c>
      <c r="F965" s="61">
        <v>19</v>
      </c>
      <c r="G965" s="61">
        <v>12</v>
      </c>
      <c r="H965" s="61">
        <v>332</v>
      </c>
      <c r="I965" s="61">
        <v>32</v>
      </c>
      <c r="J965" s="61">
        <v>43</v>
      </c>
      <c r="K965" s="61">
        <v>89</v>
      </c>
      <c r="L965" s="61">
        <v>234</v>
      </c>
      <c r="M965" s="61">
        <v>2</v>
      </c>
      <c r="N965" s="61">
        <v>8</v>
      </c>
      <c r="O965" s="61">
        <v>452</v>
      </c>
      <c r="Q965" s="61">
        <v>1</v>
      </c>
      <c r="R965" s="61">
        <v>40</v>
      </c>
      <c r="S965" s="61">
        <v>3</v>
      </c>
      <c r="T965" s="61">
        <v>44</v>
      </c>
    </row>
    <row r="966" spans="1:20" ht="12.75" customHeight="1" x14ac:dyDescent="0.2">
      <c r="A966" s="58">
        <v>3228</v>
      </c>
      <c r="B966" s="61">
        <v>614</v>
      </c>
      <c r="C966" s="61">
        <v>299</v>
      </c>
      <c r="D966" s="61">
        <v>315</v>
      </c>
      <c r="E966" s="61">
        <v>1</v>
      </c>
      <c r="F966" s="61">
        <v>136</v>
      </c>
      <c r="G966" s="61">
        <v>22</v>
      </c>
      <c r="H966" s="61">
        <v>48</v>
      </c>
      <c r="I966" s="61">
        <v>2</v>
      </c>
      <c r="J966" s="61">
        <v>55</v>
      </c>
      <c r="K966" s="61">
        <v>350</v>
      </c>
      <c r="L966" s="61">
        <v>67</v>
      </c>
      <c r="N966" s="61">
        <v>2</v>
      </c>
      <c r="O966" s="61">
        <v>55</v>
      </c>
      <c r="Q966" s="61">
        <v>5</v>
      </c>
      <c r="R966" s="61">
        <v>16</v>
      </c>
      <c r="S966" s="61">
        <v>41</v>
      </c>
      <c r="T966" s="61">
        <v>93</v>
      </c>
    </row>
    <row r="967" spans="1:20" ht="12.75" customHeight="1" x14ac:dyDescent="0.2">
      <c r="A967" s="58">
        <v>3230</v>
      </c>
      <c r="B967" s="61">
        <v>477</v>
      </c>
      <c r="C967" s="61">
        <v>236</v>
      </c>
      <c r="D967" s="61">
        <v>241</v>
      </c>
      <c r="F967" s="61">
        <v>38</v>
      </c>
      <c r="G967" s="61">
        <v>11</v>
      </c>
      <c r="H967" s="61">
        <v>59</v>
      </c>
      <c r="I967" s="61">
        <v>1</v>
      </c>
      <c r="J967" s="61">
        <v>72</v>
      </c>
      <c r="K967" s="61">
        <v>296</v>
      </c>
      <c r="L967" s="61">
        <v>23</v>
      </c>
      <c r="N967" s="61">
        <v>13</v>
      </c>
      <c r="O967" s="61">
        <v>83</v>
      </c>
      <c r="R967" s="61">
        <v>6</v>
      </c>
      <c r="S967" s="61">
        <v>49</v>
      </c>
      <c r="T967" s="61">
        <v>43</v>
      </c>
    </row>
    <row r="968" spans="1:20" ht="12.75" customHeight="1" x14ac:dyDescent="0.2">
      <c r="A968" s="58">
        <v>3231</v>
      </c>
      <c r="B968" s="61">
        <v>482</v>
      </c>
      <c r="C968" s="61">
        <v>240</v>
      </c>
      <c r="D968" s="61">
        <v>242</v>
      </c>
      <c r="F968" s="61">
        <v>47</v>
      </c>
      <c r="G968" s="61">
        <v>16</v>
      </c>
      <c r="H968" s="61">
        <v>39</v>
      </c>
      <c r="I968" s="61">
        <v>4</v>
      </c>
      <c r="J968" s="61">
        <v>64</v>
      </c>
      <c r="K968" s="61">
        <v>312</v>
      </c>
      <c r="L968" s="61">
        <v>24</v>
      </c>
      <c r="M968" s="61">
        <v>2</v>
      </c>
      <c r="N968" s="61">
        <v>7</v>
      </c>
      <c r="O968" s="61">
        <v>70</v>
      </c>
      <c r="Q968" s="61">
        <v>3</v>
      </c>
      <c r="R968" s="61">
        <v>5</v>
      </c>
      <c r="S968" s="61">
        <v>44</v>
      </c>
      <c r="T968" s="61">
        <v>82</v>
      </c>
    </row>
    <row r="969" spans="1:20" ht="12.75" customHeight="1" x14ac:dyDescent="0.2">
      <c r="A969" s="58">
        <v>3232</v>
      </c>
      <c r="B969" s="61">
        <v>1057</v>
      </c>
      <c r="C969" s="61">
        <v>496</v>
      </c>
      <c r="D969" s="61">
        <v>561</v>
      </c>
      <c r="E969" s="61">
        <v>1</v>
      </c>
      <c r="F969" s="61">
        <v>373</v>
      </c>
      <c r="G969" s="61">
        <v>21</v>
      </c>
      <c r="H969" s="61">
        <v>139</v>
      </c>
      <c r="J969" s="61">
        <v>103</v>
      </c>
      <c r="K969" s="61">
        <v>420</v>
      </c>
      <c r="L969" s="61">
        <v>59</v>
      </c>
      <c r="M969" s="61">
        <v>2</v>
      </c>
      <c r="N969" s="61">
        <v>14</v>
      </c>
      <c r="O969" s="61">
        <v>160</v>
      </c>
      <c r="Q969" s="61">
        <v>4</v>
      </c>
      <c r="R969" s="61">
        <v>26</v>
      </c>
      <c r="S969" s="61">
        <v>61</v>
      </c>
      <c r="T969" s="61">
        <v>118</v>
      </c>
    </row>
    <row r="970" spans="1:20" ht="12.75" customHeight="1" x14ac:dyDescent="0.2">
      <c r="A970" s="58">
        <v>3233</v>
      </c>
      <c r="B970" s="61">
        <v>559</v>
      </c>
      <c r="C970" s="61">
        <v>270</v>
      </c>
      <c r="D970" s="61">
        <v>289</v>
      </c>
      <c r="E970" s="61">
        <v>1</v>
      </c>
      <c r="F970" s="61">
        <v>161</v>
      </c>
      <c r="G970" s="61">
        <v>75</v>
      </c>
      <c r="H970" s="61">
        <v>131</v>
      </c>
      <c r="I970" s="61">
        <v>15</v>
      </c>
      <c r="J970" s="61">
        <v>41</v>
      </c>
      <c r="K970" s="61">
        <v>135</v>
      </c>
      <c r="L970" s="61">
        <v>103</v>
      </c>
      <c r="M970" s="61">
        <v>3</v>
      </c>
      <c r="N970" s="61">
        <v>14</v>
      </c>
      <c r="O970" s="61">
        <v>362</v>
      </c>
      <c r="R970" s="61">
        <v>12</v>
      </c>
      <c r="S970" s="61">
        <v>34</v>
      </c>
      <c r="T970" s="61">
        <v>74</v>
      </c>
    </row>
    <row r="971" spans="1:20" ht="12.75" customHeight="1" x14ac:dyDescent="0.2">
      <c r="A971" s="58">
        <v>3234</v>
      </c>
      <c r="B971" s="61">
        <v>329</v>
      </c>
      <c r="C971" s="61">
        <v>135</v>
      </c>
      <c r="D971" s="61">
        <v>194</v>
      </c>
      <c r="F971" s="61">
        <v>21</v>
      </c>
      <c r="G971" s="61">
        <v>3</v>
      </c>
      <c r="H971" s="61">
        <v>31</v>
      </c>
      <c r="J971" s="61">
        <v>28</v>
      </c>
      <c r="K971" s="61">
        <v>246</v>
      </c>
      <c r="L971" s="61">
        <v>17</v>
      </c>
      <c r="N971" s="61">
        <v>2</v>
      </c>
      <c r="O971" s="61">
        <v>37</v>
      </c>
      <c r="R971" s="61">
        <v>2</v>
      </c>
      <c r="S971" s="61">
        <v>13</v>
      </c>
      <c r="T971" s="61">
        <v>100</v>
      </c>
    </row>
    <row r="972" spans="1:20" ht="12.75" customHeight="1" x14ac:dyDescent="0.2">
      <c r="A972" s="58">
        <v>3236</v>
      </c>
      <c r="B972" s="61">
        <v>1161</v>
      </c>
      <c r="C972" s="61">
        <v>588</v>
      </c>
      <c r="D972" s="61">
        <v>571</v>
      </c>
      <c r="E972" s="61">
        <v>10</v>
      </c>
      <c r="F972" s="61">
        <v>51</v>
      </c>
      <c r="G972" s="61">
        <v>13</v>
      </c>
      <c r="H972" s="61">
        <v>150</v>
      </c>
      <c r="I972" s="61">
        <v>9</v>
      </c>
      <c r="J972" s="61">
        <v>123</v>
      </c>
      <c r="K972" s="61">
        <v>805</v>
      </c>
      <c r="L972" s="61">
        <v>25</v>
      </c>
      <c r="M972" s="61">
        <v>3</v>
      </c>
      <c r="N972" s="61">
        <v>11</v>
      </c>
      <c r="O972" s="61">
        <v>266</v>
      </c>
      <c r="P972" s="61">
        <v>4</v>
      </c>
      <c r="Q972" s="61">
        <v>122</v>
      </c>
      <c r="R972" s="61">
        <v>46</v>
      </c>
      <c r="S972" s="61">
        <v>54</v>
      </c>
      <c r="T972" s="61">
        <v>140</v>
      </c>
    </row>
    <row r="973" spans="1:20" ht="12.75" customHeight="1" x14ac:dyDescent="0.2">
      <c r="A973" s="58">
        <v>3237</v>
      </c>
      <c r="B973" s="61">
        <v>750</v>
      </c>
      <c r="C973" s="61">
        <v>385</v>
      </c>
      <c r="D973" s="61">
        <v>365</v>
      </c>
      <c r="F973" s="61">
        <v>38</v>
      </c>
      <c r="G973" s="61">
        <v>23</v>
      </c>
      <c r="H973" s="61">
        <v>100</v>
      </c>
      <c r="I973" s="61">
        <v>4</v>
      </c>
      <c r="J973" s="61">
        <v>116</v>
      </c>
      <c r="K973" s="61">
        <v>469</v>
      </c>
      <c r="L973" s="61">
        <v>14</v>
      </c>
      <c r="M973" s="61">
        <v>5</v>
      </c>
      <c r="N973" s="61">
        <v>3</v>
      </c>
      <c r="O973" s="61">
        <v>98</v>
      </c>
      <c r="Q973" s="61">
        <v>170</v>
      </c>
      <c r="R973" s="61">
        <v>32</v>
      </c>
      <c r="S973" s="61">
        <v>28</v>
      </c>
      <c r="T973" s="61">
        <v>61</v>
      </c>
    </row>
    <row r="974" spans="1:20" ht="12.75" customHeight="1" x14ac:dyDescent="0.2">
      <c r="A974" s="58">
        <v>3238</v>
      </c>
      <c r="B974" s="61">
        <v>225</v>
      </c>
      <c r="C974" s="61">
        <v>105</v>
      </c>
      <c r="D974" s="61">
        <v>120</v>
      </c>
      <c r="E974" s="61">
        <v>4</v>
      </c>
      <c r="F974" s="61">
        <v>3</v>
      </c>
      <c r="G974" s="61">
        <v>1</v>
      </c>
      <c r="H974" s="61">
        <v>66</v>
      </c>
      <c r="I974" s="61">
        <v>1</v>
      </c>
      <c r="J974" s="61">
        <v>1</v>
      </c>
      <c r="K974" s="61">
        <v>149</v>
      </c>
      <c r="L974" s="61">
        <v>16</v>
      </c>
      <c r="N974" s="61">
        <v>9</v>
      </c>
      <c r="O974" s="61">
        <v>142</v>
      </c>
      <c r="P974" s="61">
        <v>11</v>
      </c>
      <c r="R974" s="61">
        <v>4</v>
      </c>
      <c r="S974" s="61">
        <v>1</v>
      </c>
      <c r="T974" s="61">
        <v>38</v>
      </c>
    </row>
    <row r="975" spans="1:20" ht="12.75" customHeight="1" x14ac:dyDescent="0.2">
      <c r="A975" s="58">
        <v>3239</v>
      </c>
      <c r="B975" s="61">
        <v>441</v>
      </c>
      <c r="C975" s="61">
        <v>211</v>
      </c>
      <c r="D975" s="61">
        <v>230</v>
      </c>
      <c r="E975" s="61">
        <v>1</v>
      </c>
      <c r="F975" s="61">
        <v>1</v>
      </c>
      <c r="H975" s="61">
        <v>46</v>
      </c>
      <c r="I975" s="61">
        <v>1</v>
      </c>
      <c r="J975" s="61">
        <v>27</v>
      </c>
      <c r="K975" s="61">
        <v>365</v>
      </c>
      <c r="L975" s="61">
        <v>23</v>
      </c>
      <c r="M975" s="61">
        <v>4</v>
      </c>
      <c r="N975" s="61">
        <v>21</v>
      </c>
      <c r="O975" s="61">
        <v>282</v>
      </c>
      <c r="P975" s="61">
        <v>2</v>
      </c>
      <c r="Q975" s="61">
        <v>3</v>
      </c>
      <c r="R975" s="61">
        <v>24</v>
      </c>
      <c r="S975" s="61">
        <v>7</v>
      </c>
      <c r="T975" s="61">
        <v>80</v>
      </c>
    </row>
    <row r="976" spans="1:20" ht="12.75" customHeight="1" x14ac:dyDescent="0.2">
      <c r="A976" s="58">
        <v>3240</v>
      </c>
      <c r="B976" s="61">
        <v>539</v>
      </c>
      <c r="C976" s="61">
        <v>248</v>
      </c>
      <c r="D976" s="61">
        <v>291</v>
      </c>
      <c r="E976" s="61">
        <v>4</v>
      </c>
      <c r="F976" s="61">
        <v>2</v>
      </c>
      <c r="G976" s="61">
        <v>6</v>
      </c>
      <c r="H976" s="61">
        <v>206</v>
      </c>
      <c r="I976" s="61">
        <v>2</v>
      </c>
      <c r="J976" s="61">
        <v>15</v>
      </c>
      <c r="K976" s="61">
        <v>304</v>
      </c>
      <c r="L976" s="61">
        <v>51</v>
      </c>
      <c r="M976" s="61">
        <v>5</v>
      </c>
      <c r="N976" s="61">
        <v>14</v>
      </c>
      <c r="O976" s="61">
        <v>423</v>
      </c>
      <c r="P976" s="61">
        <v>13</v>
      </c>
      <c r="R976" s="61">
        <v>28</v>
      </c>
      <c r="S976" s="61">
        <v>11</v>
      </c>
      <c r="T976" s="61">
        <v>105</v>
      </c>
    </row>
    <row r="977" spans="1:20" ht="12.75" customHeight="1" x14ac:dyDescent="0.2">
      <c r="A977" s="58">
        <v>3241</v>
      </c>
      <c r="B977" s="61">
        <v>966</v>
      </c>
      <c r="C977" s="61">
        <v>420</v>
      </c>
      <c r="D977" s="61">
        <v>545</v>
      </c>
      <c r="E977" s="61">
        <v>35</v>
      </c>
      <c r="F977" s="61">
        <v>11</v>
      </c>
      <c r="G977" s="61">
        <v>9</v>
      </c>
      <c r="H977" s="61">
        <v>257</v>
      </c>
      <c r="I977" s="61">
        <v>5</v>
      </c>
      <c r="J977" s="61">
        <v>91</v>
      </c>
      <c r="K977" s="61">
        <v>558</v>
      </c>
      <c r="L977" s="61">
        <v>99</v>
      </c>
      <c r="M977" s="61">
        <v>14</v>
      </c>
      <c r="N977" s="61">
        <v>87</v>
      </c>
      <c r="O977" s="61">
        <v>580</v>
      </c>
      <c r="P977" s="61">
        <v>20</v>
      </c>
      <c r="Q977" s="61">
        <v>4</v>
      </c>
      <c r="R977" s="61">
        <v>53</v>
      </c>
      <c r="S977" s="61">
        <v>96</v>
      </c>
      <c r="T977" s="61">
        <v>121</v>
      </c>
    </row>
    <row r="978" spans="1:20" ht="12.75" customHeight="1" x14ac:dyDescent="0.2">
      <c r="A978" s="58">
        <v>3244</v>
      </c>
      <c r="B978" s="61">
        <v>683</v>
      </c>
      <c r="C978" s="61">
        <v>300</v>
      </c>
      <c r="D978" s="61">
        <v>383</v>
      </c>
      <c r="E978" s="61">
        <v>5</v>
      </c>
      <c r="F978" s="61">
        <v>71</v>
      </c>
      <c r="G978" s="61">
        <v>53</v>
      </c>
      <c r="H978" s="61">
        <v>102</v>
      </c>
      <c r="I978" s="61">
        <v>16</v>
      </c>
      <c r="J978" s="61">
        <v>92</v>
      </c>
      <c r="K978" s="61">
        <v>344</v>
      </c>
      <c r="L978" s="61">
        <v>48</v>
      </c>
      <c r="M978" s="61">
        <v>3</v>
      </c>
      <c r="N978" s="61">
        <v>23</v>
      </c>
      <c r="O978" s="61">
        <v>235</v>
      </c>
      <c r="Q978" s="61">
        <v>7</v>
      </c>
      <c r="R978" s="61">
        <v>22</v>
      </c>
      <c r="S978" s="61">
        <v>27</v>
      </c>
      <c r="T978" s="61">
        <v>82</v>
      </c>
    </row>
    <row r="979" spans="1:20" ht="12.75" customHeight="1" x14ac:dyDescent="0.2">
      <c r="A979" s="58">
        <v>3246</v>
      </c>
      <c r="B979" s="61">
        <v>1325</v>
      </c>
      <c r="C979" s="61">
        <v>634</v>
      </c>
      <c r="D979" s="61">
        <v>691</v>
      </c>
      <c r="E979" s="61">
        <v>11</v>
      </c>
      <c r="F979" s="61">
        <v>122</v>
      </c>
      <c r="G979" s="61">
        <v>173</v>
      </c>
      <c r="H979" s="61">
        <v>160</v>
      </c>
      <c r="I979" s="61">
        <v>15</v>
      </c>
      <c r="J979" s="61">
        <v>114</v>
      </c>
      <c r="K979" s="61">
        <v>730</v>
      </c>
      <c r="L979" s="61">
        <v>60</v>
      </c>
      <c r="M979" s="61">
        <v>14</v>
      </c>
      <c r="N979" s="61">
        <v>39</v>
      </c>
      <c r="O979" s="61">
        <v>560</v>
      </c>
      <c r="Q979" s="61">
        <v>6</v>
      </c>
      <c r="R979" s="61">
        <v>59</v>
      </c>
      <c r="S979" s="61">
        <v>49</v>
      </c>
      <c r="T979" s="61">
        <v>163</v>
      </c>
    </row>
    <row r="980" spans="1:20" ht="12.75" customHeight="1" x14ac:dyDescent="0.2">
      <c r="A980" s="58">
        <v>3247</v>
      </c>
      <c r="B980" s="61">
        <v>1809</v>
      </c>
      <c r="C980" s="61">
        <v>868</v>
      </c>
      <c r="D980" s="61">
        <v>941</v>
      </c>
      <c r="E980" s="61">
        <v>13</v>
      </c>
      <c r="F980" s="61">
        <v>40</v>
      </c>
      <c r="G980" s="61">
        <v>10</v>
      </c>
      <c r="H980" s="61">
        <v>253</v>
      </c>
      <c r="I980" s="61">
        <v>8</v>
      </c>
      <c r="J980" s="61">
        <v>156</v>
      </c>
      <c r="K980" s="61">
        <v>1329</v>
      </c>
      <c r="L980" s="61">
        <v>50</v>
      </c>
      <c r="M980" s="61">
        <v>3</v>
      </c>
      <c r="N980" s="61">
        <v>28</v>
      </c>
      <c r="O980" s="61">
        <v>462</v>
      </c>
      <c r="Q980" s="61">
        <v>11</v>
      </c>
      <c r="R980" s="61">
        <v>53</v>
      </c>
      <c r="S980" s="61">
        <v>109</v>
      </c>
      <c r="T980" s="61">
        <v>199</v>
      </c>
    </row>
    <row r="981" spans="1:20" ht="12.75" customHeight="1" x14ac:dyDescent="0.2">
      <c r="A981" s="58">
        <v>3248</v>
      </c>
      <c r="B981" s="61">
        <v>737</v>
      </c>
      <c r="C981" s="61">
        <v>338</v>
      </c>
      <c r="D981" s="61">
        <v>399</v>
      </c>
      <c r="E981" s="61">
        <v>4</v>
      </c>
      <c r="F981" s="61">
        <v>37</v>
      </c>
      <c r="G981" s="61">
        <v>83</v>
      </c>
      <c r="H981" s="61">
        <v>301</v>
      </c>
      <c r="I981" s="61">
        <v>27</v>
      </c>
      <c r="J981" s="61">
        <v>111</v>
      </c>
      <c r="K981" s="61">
        <v>173</v>
      </c>
      <c r="L981" s="61">
        <v>138</v>
      </c>
      <c r="M981" s="61">
        <v>4</v>
      </c>
      <c r="N981" s="61">
        <v>33</v>
      </c>
      <c r="O981" s="61">
        <v>547</v>
      </c>
      <c r="Q981" s="61">
        <v>37</v>
      </c>
      <c r="R981" s="61">
        <v>45</v>
      </c>
      <c r="S981" s="61">
        <v>11</v>
      </c>
      <c r="T981" s="61">
        <v>96</v>
      </c>
    </row>
    <row r="982" spans="1:20" ht="12.75" customHeight="1" x14ac:dyDescent="0.2">
      <c r="A982" s="58">
        <v>3249</v>
      </c>
      <c r="B982" s="61">
        <v>441</v>
      </c>
      <c r="C982" s="61">
        <v>206</v>
      </c>
      <c r="D982" s="61">
        <v>235</v>
      </c>
      <c r="F982" s="61">
        <v>7</v>
      </c>
      <c r="G982" s="61">
        <v>63</v>
      </c>
      <c r="H982" s="61">
        <v>162</v>
      </c>
      <c r="I982" s="61">
        <v>45</v>
      </c>
      <c r="J982" s="61">
        <v>79</v>
      </c>
      <c r="K982" s="61">
        <v>85</v>
      </c>
      <c r="L982" s="61">
        <v>120</v>
      </c>
      <c r="M982" s="61">
        <v>12</v>
      </c>
      <c r="N982" s="61">
        <v>43</v>
      </c>
      <c r="O982" s="61">
        <v>434</v>
      </c>
      <c r="P982" s="61">
        <v>1</v>
      </c>
      <c r="Q982" s="61">
        <v>11</v>
      </c>
      <c r="R982" s="61">
        <v>56</v>
      </c>
      <c r="S982" s="61">
        <v>4</v>
      </c>
      <c r="T982" s="61">
        <v>90</v>
      </c>
    </row>
    <row r="983" spans="1:20" ht="12.75" customHeight="1" x14ac:dyDescent="0.2">
      <c r="A983" s="58">
        <v>3250</v>
      </c>
      <c r="B983" s="61">
        <v>725</v>
      </c>
      <c r="C983" s="61">
        <v>331</v>
      </c>
      <c r="D983" s="61">
        <v>394</v>
      </c>
      <c r="E983" s="61">
        <v>5</v>
      </c>
      <c r="F983" s="61">
        <v>28</v>
      </c>
      <c r="G983" s="61">
        <v>52</v>
      </c>
      <c r="H983" s="61">
        <v>169</v>
      </c>
      <c r="I983" s="61">
        <v>40</v>
      </c>
      <c r="J983" s="61">
        <v>119</v>
      </c>
      <c r="K983" s="61">
        <v>312</v>
      </c>
      <c r="L983" s="61">
        <v>40</v>
      </c>
      <c r="M983" s="61">
        <v>6</v>
      </c>
      <c r="N983" s="61">
        <v>30</v>
      </c>
      <c r="O983" s="61">
        <v>435</v>
      </c>
      <c r="P983" s="61">
        <v>3</v>
      </c>
      <c r="Q983" s="61">
        <v>80</v>
      </c>
      <c r="R983" s="61">
        <v>31</v>
      </c>
      <c r="S983" s="61">
        <v>16</v>
      </c>
      <c r="T983" s="61">
        <v>89</v>
      </c>
    </row>
    <row r="984" spans="1:20" ht="12.75" customHeight="1" x14ac:dyDescent="0.2">
      <c r="A984" s="58">
        <v>3251</v>
      </c>
      <c r="B984" s="61">
        <v>636</v>
      </c>
      <c r="C984" s="61">
        <v>287</v>
      </c>
      <c r="D984" s="61">
        <v>349</v>
      </c>
      <c r="E984" s="61">
        <v>10</v>
      </c>
      <c r="F984" s="61">
        <v>10</v>
      </c>
      <c r="G984" s="61">
        <v>1</v>
      </c>
      <c r="H984" s="61">
        <v>351</v>
      </c>
      <c r="J984" s="61">
        <v>28</v>
      </c>
      <c r="K984" s="61">
        <v>236</v>
      </c>
      <c r="L984" s="61">
        <v>182</v>
      </c>
      <c r="M984" s="61">
        <v>1</v>
      </c>
      <c r="N984" s="61">
        <v>36</v>
      </c>
      <c r="O984" s="61">
        <v>444</v>
      </c>
      <c r="P984" s="61">
        <v>16</v>
      </c>
      <c r="Q984" s="61">
        <v>6</v>
      </c>
      <c r="R984" s="61">
        <v>22</v>
      </c>
      <c r="S984" s="61">
        <v>22</v>
      </c>
      <c r="T984" s="61">
        <v>99</v>
      </c>
    </row>
    <row r="985" spans="1:20" ht="12.75" customHeight="1" x14ac:dyDescent="0.2">
      <c r="A985" s="58">
        <v>3252</v>
      </c>
      <c r="B985" s="61">
        <v>416</v>
      </c>
      <c r="C985" s="61">
        <v>214</v>
      </c>
      <c r="D985" s="61">
        <v>202</v>
      </c>
      <c r="E985" s="61">
        <v>3</v>
      </c>
      <c r="F985" s="61">
        <v>9</v>
      </c>
      <c r="G985" s="61">
        <v>7</v>
      </c>
      <c r="H985" s="61">
        <v>40</v>
      </c>
      <c r="I985" s="61">
        <v>1</v>
      </c>
      <c r="J985" s="61">
        <v>21</v>
      </c>
      <c r="K985" s="61">
        <v>335</v>
      </c>
      <c r="L985" s="61">
        <v>19</v>
      </c>
      <c r="M985" s="61">
        <v>2</v>
      </c>
      <c r="N985" s="61">
        <v>1</v>
      </c>
      <c r="O985" s="61">
        <v>122</v>
      </c>
      <c r="P985" s="61">
        <v>3</v>
      </c>
      <c r="Q985" s="61">
        <v>47</v>
      </c>
      <c r="R985" s="61">
        <v>12</v>
      </c>
      <c r="S985" s="61">
        <v>8</v>
      </c>
      <c r="T985" s="61">
        <v>59</v>
      </c>
    </row>
    <row r="986" spans="1:20" ht="12.75" customHeight="1" x14ac:dyDescent="0.2">
      <c r="A986" s="58">
        <v>3253</v>
      </c>
      <c r="B986" s="61">
        <v>1040</v>
      </c>
      <c r="C986" s="61">
        <v>506</v>
      </c>
      <c r="D986" s="61">
        <v>534</v>
      </c>
      <c r="E986" s="61">
        <v>3</v>
      </c>
      <c r="F986" s="61">
        <v>92</v>
      </c>
      <c r="G986" s="61">
        <v>49</v>
      </c>
      <c r="H986" s="61">
        <v>321</v>
      </c>
      <c r="I986" s="61">
        <v>9</v>
      </c>
      <c r="J986" s="61">
        <v>81</v>
      </c>
      <c r="K986" s="61">
        <v>485</v>
      </c>
      <c r="L986" s="61">
        <v>174</v>
      </c>
      <c r="M986" s="61">
        <v>13</v>
      </c>
      <c r="N986" s="61">
        <v>73</v>
      </c>
      <c r="O986" s="61">
        <v>654</v>
      </c>
      <c r="P986" s="61">
        <v>4</v>
      </c>
      <c r="Q986" s="61">
        <v>3</v>
      </c>
      <c r="R986" s="61">
        <v>44</v>
      </c>
      <c r="S986" s="61">
        <v>39</v>
      </c>
      <c r="T986" s="61">
        <v>151</v>
      </c>
    </row>
    <row r="987" spans="1:20" ht="12.75" customHeight="1" x14ac:dyDescent="0.2">
      <c r="A987" s="58">
        <v>3254</v>
      </c>
      <c r="B987" s="61">
        <v>441</v>
      </c>
      <c r="C987" s="61">
        <v>199</v>
      </c>
      <c r="D987" s="61">
        <v>242</v>
      </c>
      <c r="E987" s="61">
        <v>1</v>
      </c>
      <c r="F987" s="61">
        <v>47</v>
      </c>
      <c r="G987" s="61">
        <v>23</v>
      </c>
      <c r="H987" s="61">
        <v>116</v>
      </c>
      <c r="I987" s="61">
        <v>8</v>
      </c>
      <c r="J987" s="61">
        <v>49</v>
      </c>
      <c r="K987" s="61">
        <v>197</v>
      </c>
      <c r="L987" s="61">
        <v>77</v>
      </c>
      <c r="M987" s="61">
        <v>7</v>
      </c>
      <c r="N987" s="61">
        <v>26</v>
      </c>
      <c r="O987" s="61">
        <v>262</v>
      </c>
      <c r="Q987" s="61">
        <v>2</v>
      </c>
      <c r="R987" s="61">
        <v>14</v>
      </c>
      <c r="S987" s="61">
        <v>22</v>
      </c>
      <c r="T987" s="61">
        <v>83</v>
      </c>
    </row>
    <row r="988" spans="1:20" ht="12.75" customHeight="1" x14ac:dyDescent="0.2">
      <c r="A988" s="58">
        <v>3255</v>
      </c>
      <c r="B988" s="61">
        <v>437</v>
      </c>
      <c r="C988" s="61">
        <v>224</v>
      </c>
      <c r="D988" s="61">
        <v>213</v>
      </c>
      <c r="E988" s="61">
        <v>4</v>
      </c>
      <c r="F988" s="61">
        <v>3</v>
      </c>
      <c r="G988" s="61">
        <v>10</v>
      </c>
      <c r="H988" s="61">
        <v>77</v>
      </c>
      <c r="I988" s="61">
        <v>7</v>
      </c>
      <c r="J988" s="61">
        <v>64</v>
      </c>
      <c r="K988" s="61">
        <v>272</v>
      </c>
      <c r="L988" s="61">
        <v>30</v>
      </c>
      <c r="M988" s="61">
        <v>7</v>
      </c>
      <c r="N988" s="61">
        <v>18</v>
      </c>
      <c r="O988" s="61">
        <v>234</v>
      </c>
      <c r="P988" s="61">
        <v>2</v>
      </c>
      <c r="Q988" s="61">
        <v>13</v>
      </c>
      <c r="R988" s="61">
        <v>28</v>
      </c>
      <c r="S988" s="61">
        <v>8</v>
      </c>
      <c r="T988" s="61">
        <v>102</v>
      </c>
    </row>
    <row r="989" spans="1:20" ht="12.75" customHeight="1" x14ac:dyDescent="0.2">
      <c r="A989" s="58">
        <v>3257</v>
      </c>
      <c r="B989" s="61">
        <v>587</v>
      </c>
      <c r="C989" s="61">
        <v>281</v>
      </c>
      <c r="D989" s="61">
        <v>306</v>
      </c>
      <c r="E989" s="61">
        <v>13</v>
      </c>
      <c r="F989" s="61">
        <v>7</v>
      </c>
      <c r="G989" s="61">
        <v>36</v>
      </c>
      <c r="H989" s="61">
        <v>85</v>
      </c>
      <c r="I989" s="61">
        <v>35</v>
      </c>
      <c r="J989" s="61">
        <v>110</v>
      </c>
      <c r="K989" s="61">
        <v>301</v>
      </c>
      <c r="L989" s="61">
        <v>91</v>
      </c>
      <c r="M989" s="61">
        <v>12</v>
      </c>
      <c r="N989" s="61">
        <v>56</v>
      </c>
      <c r="O989" s="61">
        <v>498</v>
      </c>
      <c r="Q989" s="61">
        <v>2</v>
      </c>
      <c r="R989" s="61">
        <v>45</v>
      </c>
      <c r="S989" s="61">
        <v>80</v>
      </c>
      <c r="T989" s="61">
        <v>123</v>
      </c>
    </row>
    <row r="990" spans="1:20" ht="12.75" customHeight="1" x14ac:dyDescent="0.2">
      <c r="A990" s="58">
        <v>3258</v>
      </c>
      <c r="B990" s="61">
        <v>510</v>
      </c>
      <c r="C990" s="61">
        <v>227</v>
      </c>
      <c r="D990" s="61">
        <v>283</v>
      </c>
      <c r="E990" s="61">
        <v>8</v>
      </c>
      <c r="F990" s="61">
        <v>7</v>
      </c>
      <c r="G990" s="61">
        <v>22</v>
      </c>
      <c r="H990" s="61">
        <v>56</v>
      </c>
      <c r="I990" s="61">
        <v>7</v>
      </c>
      <c r="J990" s="61">
        <v>75</v>
      </c>
      <c r="K990" s="61">
        <v>335</v>
      </c>
      <c r="L990" s="61">
        <v>31</v>
      </c>
      <c r="M990" s="61">
        <v>13</v>
      </c>
      <c r="N990" s="61">
        <v>33</v>
      </c>
      <c r="O990" s="61">
        <v>387</v>
      </c>
      <c r="Q990" s="61">
        <v>1</v>
      </c>
      <c r="R990" s="61">
        <v>31</v>
      </c>
      <c r="S990" s="61">
        <v>63</v>
      </c>
      <c r="T990" s="61">
        <v>97</v>
      </c>
    </row>
    <row r="991" spans="1:20" ht="12.75" customHeight="1" x14ac:dyDescent="0.2">
      <c r="A991" s="58">
        <v>3259</v>
      </c>
      <c r="B991" s="61">
        <v>409</v>
      </c>
      <c r="C991" s="61">
        <v>196</v>
      </c>
      <c r="D991" s="61">
        <v>213</v>
      </c>
      <c r="E991" s="61">
        <v>6</v>
      </c>
      <c r="F991" s="61">
        <v>16</v>
      </c>
      <c r="G991" s="61">
        <v>14</v>
      </c>
      <c r="H991" s="61">
        <v>6</v>
      </c>
      <c r="I991" s="61">
        <v>6</v>
      </c>
      <c r="J991" s="61">
        <v>27</v>
      </c>
      <c r="K991" s="61">
        <v>334</v>
      </c>
      <c r="L991" s="61">
        <v>21</v>
      </c>
      <c r="M991" s="61">
        <v>3</v>
      </c>
      <c r="N991" s="61">
        <v>3</v>
      </c>
      <c r="O991" s="61">
        <v>213</v>
      </c>
      <c r="Q991" s="61">
        <v>8</v>
      </c>
      <c r="R991" s="61">
        <v>20</v>
      </c>
      <c r="S991" s="61">
        <v>5</v>
      </c>
      <c r="T991" s="61">
        <v>44</v>
      </c>
    </row>
    <row r="992" spans="1:20" ht="12.75" customHeight="1" x14ac:dyDescent="0.2">
      <c r="A992" s="58">
        <v>3260</v>
      </c>
      <c r="B992" s="61">
        <v>494</v>
      </c>
      <c r="C992" s="61">
        <v>230</v>
      </c>
      <c r="D992" s="61">
        <v>264</v>
      </c>
      <c r="E992" s="61">
        <v>8</v>
      </c>
      <c r="F992" s="61">
        <v>4</v>
      </c>
      <c r="G992" s="61">
        <v>10</v>
      </c>
      <c r="H992" s="61">
        <v>9</v>
      </c>
      <c r="I992" s="61">
        <v>3</v>
      </c>
      <c r="J992" s="61">
        <v>24</v>
      </c>
      <c r="K992" s="61">
        <v>436</v>
      </c>
      <c r="L992" s="61">
        <v>7</v>
      </c>
      <c r="M992" s="61">
        <v>9</v>
      </c>
      <c r="N992" s="61">
        <v>13</v>
      </c>
      <c r="O992" s="61">
        <v>273</v>
      </c>
      <c r="Q992" s="61">
        <v>9</v>
      </c>
      <c r="R992" s="61">
        <v>25</v>
      </c>
      <c r="S992" s="61">
        <v>12</v>
      </c>
      <c r="T992" s="61">
        <v>52</v>
      </c>
    </row>
    <row r="993" spans="1:20" ht="12.75" customHeight="1" x14ac:dyDescent="0.2">
      <c r="A993" s="58">
        <v>3261</v>
      </c>
      <c r="B993" s="61">
        <v>464</v>
      </c>
      <c r="C993" s="61">
        <v>205</v>
      </c>
      <c r="D993" s="61">
        <v>259</v>
      </c>
      <c r="E993" s="61">
        <v>13</v>
      </c>
      <c r="F993" s="61">
        <v>2</v>
      </c>
      <c r="G993" s="61">
        <v>3</v>
      </c>
      <c r="H993" s="61">
        <v>32</v>
      </c>
      <c r="J993" s="61">
        <v>3</v>
      </c>
      <c r="K993" s="61">
        <v>411</v>
      </c>
      <c r="L993" s="61">
        <v>1</v>
      </c>
      <c r="M993" s="61">
        <v>10</v>
      </c>
      <c r="N993" s="61">
        <v>17</v>
      </c>
      <c r="O993" s="61">
        <v>258</v>
      </c>
      <c r="Q993" s="61">
        <v>2</v>
      </c>
      <c r="R993" s="61">
        <v>16</v>
      </c>
      <c r="S993" s="61">
        <v>33</v>
      </c>
      <c r="T993" s="61">
        <v>72</v>
      </c>
    </row>
    <row r="994" spans="1:20" ht="12.75" customHeight="1" x14ac:dyDescent="0.2">
      <c r="A994" s="58">
        <v>3262</v>
      </c>
      <c r="B994" s="61">
        <v>501</v>
      </c>
      <c r="C994" s="61">
        <v>224</v>
      </c>
      <c r="D994" s="61">
        <v>277</v>
      </c>
      <c r="E994" s="61">
        <v>1</v>
      </c>
      <c r="F994" s="61">
        <v>16</v>
      </c>
      <c r="G994" s="61">
        <v>19</v>
      </c>
      <c r="H994" s="61">
        <v>186</v>
      </c>
      <c r="I994" s="61">
        <v>8</v>
      </c>
      <c r="J994" s="61">
        <v>76</v>
      </c>
      <c r="K994" s="61">
        <v>195</v>
      </c>
      <c r="L994" s="61">
        <v>99</v>
      </c>
      <c r="M994" s="61">
        <v>8</v>
      </c>
      <c r="N994" s="61">
        <v>35</v>
      </c>
      <c r="O994" s="61">
        <v>382</v>
      </c>
      <c r="P994" s="61">
        <v>1</v>
      </c>
      <c r="Q994" s="61">
        <v>57</v>
      </c>
      <c r="R994" s="61">
        <v>36</v>
      </c>
      <c r="S994" s="61">
        <v>10</v>
      </c>
      <c r="T994" s="61">
        <v>106</v>
      </c>
    </row>
    <row r="995" spans="1:20" ht="12.75" customHeight="1" x14ac:dyDescent="0.2">
      <c r="A995" s="58">
        <v>3264</v>
      </c>
      <c r="B995" s="61">
        <v>502</v>
      </c>
      <c r="C995" s="61">
        <v>252</v>
      </c>
      <c r="D995" s="61">
        <v>250</v>
      </c>
      <c r="E995" s="61">
        <v>4</v>
      </c>
      <c r="F995" s="61">
        <v>1</v>
      </c>
      <c r="G995" s="61">
        <v>5</v>
      </c>
      <c r="H995" s="61">
        <v>364</v>
      </c>
      <c r="J995" s="61">
        <v>14</v>
      </c>
      <c r="K995" s="61">
        <v>114</v>
      </c>
      <c r="L995" s="61">
        <v>120</v>
      </c>
      <c r="M995" s="61">
        <v>6</v>
      </c>
      <c r="N995" s="61">
        <v>34</v>
      </c>
      <c r="O995" s="61">
        <v>414</v>
      </c>
      <c r="P995" s="61">
        <v>41</v>
      </c>
      <c r="Q995" s="61">
        <v>1</v>
      </c>
      <c r="R995" s="61">
        <v>15</v>
      </c>
      <c r="S995" s="61">
        <v>16</v>
      </c>
      <c r="T995" s="61">
        <v>106</v>
      </c>
    </row>
    <row r="996" spans="1:20" ht="12.75" customHeight="1" x14ac:dyDescent="0.2">
      <c r="A996" s="58">
        <v>3266</v>
      </c>
      <c r="B996" s="61">
        <v>287</v>
      </c>
      <c r="C996" s="61">
        <v>151</v>
      </c>
      <c r="D996" s="61">
        <v>136</v>
      </c>
      <c r="E996" s="61">
        <v>4</v>
      </c>
      <c r="F996" s="61">
        <v>6</v>
      </c>
      <c r="G996" s="61">
        <v>2</v>
      </c>
      <c r="H996" s="61">
        <v>34</v>
      </c>
      <c r="J996" s="61">
        <v>16</v>
      </c>
      <c r="K996" s="61">
        <v>225</v>
      </c>
      <c r="L996" s="61">
        <v>15</v>
      </c>
      <c r="M996" s="61">
        <v>7</v>
      </c>
      <c r="N996" s="61">
        <v>23</v>
      </c>
      <c r="O996" s="61">
        <v>222</v>
      </c>
      <c r="Q996" s="61">
        <v>1</v>
      </c>
      <c r="R996" s="61">
        <v>17</v>
      </c>
      <c r="S996" s="61">
        <v>10</v>
      </c>
      <c r="T996" s="61">
        <v>56</v>
      </c>
    </row>
    <row r="997" spans="1:20" ht="12.75" customHeight="1" x14ac:dyDescent="0.2">
      <c r="A997" s="58">
        <v>3267</v>
      </c>
      <c r="B997" s="61">
        <v>882</v>
      </c>
      <c r="C997" s="61">
        <v>428</v>
      </c>
      <c r="D997" s="61">
        <v>453</v>
      </c>
      <c r="E997" s="61">
        <v>5</v>
      </c>
      <c r="F997" s="61">
        <v>8</v>
      </c>
      <c r="G997" s="61">
        <v>27</v>
      </c>
      <c r="H997" s="61">
        <v>459</v>
      </c>
      <c r="I997" s="61">
        <v>1</v>
      </c>
      <c r="J997" s="61">
        <v>35</v>
      </c>
      <c r="K997" s="61">
        <v>347</v>
      </c>
      <c r="L997" s="61">
        <v>136</v>
      </c>
      <c r="M997" s="61">
        <v>2</v>
      </c>
      <c r="N997" s="61">
        <v>30</v>
      </c>
      <c r="O997" s="61">
        <v>692</v>
      </c>
      <c r="P997" s="61">
        <v>193</v>
      </c>
      <c r="Q997" s="61">
        <v>1</v>
      </c>
      <c r="R997" s="61">
        <v>48</v>
      </c>
      <c r="S997" s="61">
        <v>26</v>
      </c>
      <c r="T997" s="61">
        <v>114</v>
      </c>
    </row>
    <row r="998" spans="1:20" ht="12.75" customHeight="1" x14ac:dyDescent="0.2">
      <c r="A998" s="58">
        <v>3268</v>
      </c>
      <c r="B998" s="61">
        <v>502</v>
      </c>
      <c r="C998" s="61">
        <v>273</v>
      </c>
      <c r="D998" s="61">
        <v>229</v>
      </c>
      <c r="E998" s="61">
        <v>2</v>
      </c>
      <c r="F998" s="61">
        <v>2</v>
      </c>
      <c r="G998" s="61">
        <v>4</v>
      </c>
      <c r="H998" s="61">
        <v>186</v>
      </c>
      <c r="J998" s="61">
        <v>19</v>
      </c>
      <c r="K998" s="61">
        <v>289</v>
      </c>
      <c r="L998" s="61">
        <v>33</v>
      </c>
      <c r="M998" s="61">
        <v>3</v>
      </c>
      <c r="N998" s="61">
        <v>4</v>
      </c>
      <c r="O998" s="61">
        <v>218</v>
      </c>
      <c r="P998" s="61">
        <v>29</v>
      </c>
      <c r="Q998" s="61">
        <v>2</v>
      </c>
      <c r="R998" s="61">
        <v>28</v>
      </c>
      <c r="S998" s="61">
        <v>28</v>
      </c>
      <c r="T998" s="61">
        <v>43</v>
      </c>
    </row>
    <row r="999" spans="1:20" ht="12.75" customHeight="1" x14ac:dyDescent="0.2">
      <c r="A999" s="58">
        <v>3270</v>
      </c>
      <c r="B999" s="61">
        <v>326</v>
      </c>
      <c r="C999" s="61">
        <v>161</v>
      </c>
      <c r="D999" s="61">
        <v>165</v>
      </c>
      <c r="E999" s="61">
        <v>1</v>
      </c>
      <c r="F999" s="61">
        <v>7</v>
      </c>
      <c r="G999" s="61">
        <v>1</v>
      </c>
      <c r="H999" s="61">
        <v>21</v>
      </c>
      <c r="J999" s="61">
        <v>19</v>
      </c>
      <c r="K999" s="61">
        <v>277</v>
      </c>
      <c r="L999" s="61">
        <v>11</v>
      </c>
      <c r="M999" s="61">
        <v>2</v>
      </c>
      <c r="N999" s="61">
        <v>1</v>
      </c>
      <c r="O999" s="61">
        <v>94</v>
      </c>
      <c r="Q999" s="61">
        <v>1</v>
      </c>
      <c r="R999" s="61">
        <v>12</v>
      </c>
      <c r="S999" s="61">
        <v>6</v>
      </c>
      <c r="T999" s="61">
        <v>41</v>
      </c>
    </row>
    <row r="1000" spans="1:20" ht="12.75" customHeight="1" x14ac:dyDescent="0.2">
      <c r="A1000" s="58">
        <v>3272</v>
      </c>
      <c r="B1000" s="61">
        <v>618</v>
      </c>
      <c r="C1000" s="61">
        <v>285</v>
      </c>
      <c r="D1000" s="61">
        <v>333</v>
      </c>
      <c r="F1000" s="61">
        <v>6</v>
      </c>
      <c r="G1000" s="61">
        <v>3</v>
      </c>
      <c r="H1000" s="61">
        <v>422</v>
      </c>
      <c r="J1000" s="61">
        <v>4</v>
      </c>
      <c r="K1000" s="61">
        <v>183</v>
      </c>
      <c r="L1000" s="61">
        <v>135</v>
      </c>
      <c r="N1000" s="61">
        <v>4</v>
      </c>
      <c r="O1000" s="61">
        <v>433</v>
      </c>
      <c r="P1000" s="61">
        <v>137</v>
      </c>
      <c r="R1000" s="61">
        <v>19</v>
      </c>
      <c r="S1000" s="61">
        <v>13</v>
      </c>
      <c r="T1000" s="61">
        <v>67</v>
      </c>
    </row>
    <row r="1001" spans="1:20" ht="12.75" customHeight="1" x14ac:dyDescent="0.2">
      <c r="A1001" s="58">
        <v>3273</v>
      </c>
      <c r="B1001" s="61">
        <v>251</v>
      </c>
      <c r="C1001" s="61">
        <v>128</v>
      </c>
      <c r="D1001" s="61">
        <v>123</v>
      </c>
      <c r="F1001" s="61">
        <v>1</v>
      </c>
      <c r="G1001" s="61">
        <v>2</v>
      </c>
      <c r="H1001" s="61">
        <v>190</v>
      </c>
      <c r="J1001" s="61">
        <v>4</v>
      </c>
      <c r="K1001" s="61">
        <v>54</v>
      </c>
      <c r="L1001" s="61">
        <v>44</v>
      </c>
      <c r="N1001" s="61">
        <v>27</v>
      </c>
      <c r="O1001" s="61">
        <v>196</v>
      </c>
      <c r="P1001" s="61">
        <v>67</v>
      </c>
      <c r="Q1001" s="61">
        <v>1</v>
      </c>
      <c r="R1001" s="61">
        <v>12</v>
      </c>
      <c r="S1001" s="61">
        <v>6</v>
      </c>
      <c r="T1001" s="61">
        <v>40</v>
      </c>
    </row>
    <row r="1002" spans="1:20" ht="12.75" customHeight="1" x14ac:dyDescent="0.2">
      <c r="A1002" s="58">
        <v>3274</v>
      </c>
      <c r="B1002" s="61">
        <v>906</v>
      </c>
      <c r="C1002" s="61">
        <v>442</v>
      </c>
      <c r="D1002" s="61">
        <v>464</v>
      </c>
      <c r="E1002" s="61">
        <v>1</v>
      </c>
      <c r="F1002" s="61">
        <v>42</v>
      </c>
      <c r="G1002" s="61">
        <v>39</v>
      </c>
      <c r="H1002" s="61">
        <v>172</v>
      </c>
      <c r="I1002" s="61">
        <v>11</v>
      </c>
      <c r="J1002" s="61">
        <v>123</v>
      </c>
      <c r="K1002" s="61">
        <v>518</v>
      </c>
      <c r="L1002" s="61">
        <v>38</v>
      </c>
      <c r="M1002" s="61">
        <v>6</v>
      </c>
      <c r="N1002" s="61">
        <v>18</v>
      </c>
      <c r="O1002" s="61">
        <v>396</v>
      </c>
      <c r="P1002" s="61">
        <v>7</v>
      </c>
      <c r="Q1002" s="61">
        <v>201</v>
      </c>
      <c r="R1002" s="61">
        <v>32</v>
      </c>
      <c r="S1002" s="61">
        <v>41</v>
      </c>
      <c r="T1002" s="61">
        <v>144</v>
      </c>
    </row>
    <row r="1003" spans="1:20" ht="12.75" customHeight="1" x14ac:dyDescent="0.2">
      <c r="A1003" s="58">
        <v>3275</v>
      </c>
      <c r="B1003" s="61">
        <v>261</v>
      </c>
      <c r="C1003" s="61">
        <v>136</v>
      </c>
      <c r="D1003" s="61">
        <v>125</v>
      </c>
      <c r="E1003" s="61">
        <v>1</v>
      </c>
      <c r="F1003" s="61">
        <v>3</v>
      </c>
      <c r="G1003" s="61">
        <v>3</v>
      </c>
      <c r="H1003" s="61">
        <v>24</v>
      </c>
      <c r="J1003" s="61">
        <v>19</v>
      </c>
      <c r="K1003" s="61">
        <v>211</v>
      </c>
      <c r="L1003" s="61">
        <v>5</v>
      </c>
      <c r="N1003" s="61">
        <v>5</v>
      </c>
      <c r="O1003" s="61">
        <v>114</v>
      </c>
      <c r="Q1003" s="61">
        <v>4</v>
      </c>
      <c r="R1003" s="61">
        <v>9</v>
      </c>
      <c r="S1003" s="61">
        <v>20</v>
      </c>
      <c r="T1003" s="61">
        <v>41</v>
      </c>
    </row>
    <row r="1004" spans="1:20" ht="12.75" customHeight="1" x14ac:dyDescent="0.2">
      <c r="A1004" s="58">
        <v>3276</v>
      </c>
      <c r="B1004" s="61">
        <v>1398</v>
      </c>
      <c r="C1004" s="61">
        <v>650</v>
      </c>
      <c r="D1004" s="61">
        <v>747</v>
      </c>
      <c r="E1004" s="61">
        <v>14</v>
      </c>
      <c r="F1004" s="61">
        <v>170</v>
      </c>
      <c r="G1004" s="61">
        <v>132</v>
      </c>
      <c r="H1004" s="61">
        <v>189</v>
      </c>
      <c r="I1004" s="61">
        <v>2</v>
      </c>
      <c r="J1004" s="61">
        <v>124</v>
      </c>
      <c r="K1004" s="61">
        <v>767</v>
      </c>
      <c r="L1004" s="61">
        <v>124</v>
      </c>
      <c r="M1004" s="61">
        <v>9</v>
      </c>
      <c r="N1004" s="61">
        <v>32</v>
      </c>
      <c r="O1004" s="61">
        <v>401</v>
      </c>
      <c r="P1004" s="61">
        <v>37</v>
      </c>
      <c r="Q1004" s="61">
        <v>1</v>
      </c>
      <c r="R1004" s="61">
        <v>51</v>
      </c>
      <c r="S1004" s="61">
        <v>104</v>
      </c>
      <c r="T1004" s="61">
        <v>175</v>
      </c>
    </row>
    <row r="1005" spans="1:20" ht="12.75" customHeight="1" x14ac:dyDescent="0.2">
      <c r="A1005" s="58">
        <v>3277</v>
      </c>
      <c r="B1005" s="61">
        <v>573</v>
      </c>
      <c r="C1005" s="61">
        <v>276</v>
      </c>
      <c r="D1005" s="61">
        <v>296</v>
      </c>
      <c r="E1005" s="61">
        <v>4</v>
      </c>
      <c r="F1005" s="61">
        <v>24</v>
      </c>
      <c r="G1005" s="61">
        <v>19</v>
      </c>
      <c r="H1005" s="61">
        <v>56</v>
      </c>
      <c r="I1005" s="61">
        <v>2</v>
      </c>
      <c r="J1005" s="61">
        <v>70</v>
      </c>
      <c r="K1005" s="61">
        <v>398</v>
      </c>
      <c r="L1005" s="61">
        <v>24</v>
      </c>
      <c r="M1005" s="61">
        <v>3</v>
      </c>
      <c r="N1005" s="61">
        <v>6</v>
      </c>
      <c r="O1005" s="61">
        <v>96</v>
      </c>
      <c r="P1005" s="61">
        <v>2</v>
      </c>
      <c r="R1005" s="61">
        <v>10</v>
      </c>
      <c r="S1005" s="61">
        <v>54</v>
      </c>
      <c r="T1005" s="61">
        <v>86</v>
      </c>
    </row>
    <row r="1006" spans="1:20" ht="12.75" customHeight="1" x14ac:dyDescent="0.2">
      <c r="A1006" s="58">
        <v>3278</v>
      </c>
      <c r="B1006" s="61">
        <v>607</v>
      </c>
      <c r="C1006" s="61">
        <v>289</v>
      </c>
      <c r="D1006" s="61">
        <v>318</v>
      </c>
      <c r="E1006" s="61">
        <v>7</v>
      </c>
      <c r="F1006" s="61">
        <v>29</v>
      </c>
      <c r="G1006" s="61">
        <v>167</v>
      </c>
      <c r="H1006" s="61">
        <v>289</v>
      </c>
      <c r="I1006" s="61">
        <v>55</v>
      </c>
      <c r="J1006" s="61">
        <v>32</v>
      </c>
      <c r="K1006" s="61">
        <v>28</v>
      </c>
      <c r="L1006" s="61">
        <v>294</v>
      </c>
      <c r="M1006" s="61">
        <v>1</v>
      </c>
      <c r="N1006" s="61">
        <v>47</v>
      </c>
      <c r="O1006" s="61">
        <v>541</v>
      </c>
      <c r="P1006" s="61">
        <v>2</v>
      </c>
      <c r="R1006" s="61">
        <v>42</v>
      </c>
      <c r="S1006" s="61">
        <v>4</v>
      </c>
      <c r="T1006" s="61">
        <v>105</v>
      </c>
    </row>
    <row r="1007" spans="1:20" ht="12.75" customHeight="1" x14ac:dyDescent="0.2">
      <c r="A1007" s="58">
        <v>3279</v>
      </c>
      <c r="B1007" s="61">
        <v>1635</v>
      </c>
      <c r="C1007" s="61">
        <v>789</v>
      </c>
      <c r="D1007" s="61">
        <v>846</v>
      </c>
      <c r="E1007" s="61">
        <v>16</v>
      </c>
      <c r="F1007" s="61">
        <v>229</v>
      </c>
      <c r="G1007" s="61">
        <v>203</v>
      </c>
      <c r="H1007" s="61">
        <v>515</v>
      </c>
      <c r="I1007" s="61">
        <v>57</v>
      </c>
      <c r="J1007" s="61">
        <v>126</v>
      </c>
      <c r="K1007" s="61">
        <v>489</v>
      </c>
      <c r="L1007" s="61">
        <v>232</v>
      </c>
      <c r="M1007" s="61">
        <v>6</v>
      </c>
      <c r="N1007" s="61">
        <v>67</v>
      </c>
      <c r="O1007" s="61">
        <v>919</v>
      </c>
      <c r="P1007" s="61">
        <v>1</v>
      </c>
      <c r="R1007" s="61">
        <v>107</v>
      </c>
      <c r="S1007" s="61">
        <v>66</v>
      </c>
      <c r="T1007" s="61">
        <v>180</v>
      </c>
    </row>
    <row r="1008" spans="1:20" ht="12.75" customHeight="1" x14ac:dyDescent="0.2">
      <c r="A1008" s="58">
        <v>3280</v>
      </c>
      <c r="B1008" s="61">
        <v>651</v>
      </c>
      <c r="C1008" s="61">
        <v>339</v>
      </c>
      <c r="D1008" s="61">
        <v>312</v>
      </c>
      <c r="E1008" s="61">
        <v>7</v>
      </c>
      <c r="F1008" s="61">
        <v>170</v>
      </c>
      <c r="G1008" s="61">
        <v>214</v>
      </c>
      <c r="H1008" s="61">
        <v>140</v>
      </c>
      <c r="I1008" s="61">
        <v>16</v>
      </c>
      <c r="J1008" s="61">
        <v>57</v>
      </c>
      <c r="K1008" s="61">
        <v>47</v>
      </c>
      <c r="L1008" s="61">
        <v>118</v>
      </c>
      <c r="M1008" s="61">
        <v>10</v>
      </c>
      <c r="N1008" s="61">
        <v>37</v>
      </c>
      <c r="O1008" s="61">
        <v>497</v>
      </c>
      <c r="P1008" s="61">
        <v>2</v>
      </c>
      <c r="Q1008" s="61">
        <v>2</v>
      </c>
      <c r="R1008" s="61">
        <v>33</v>
      </c>
      <c r="S1008" s="61">
        <v>36</v>
      </c>
      <c r="T1008" s="61">
        <v>90</v>
      </c>
    </row>
    <row r="1009" spans="1:20" ht="12.75" customHeight="1" x14ac:dyDescent="0.2">
      <c r="A1009" s="58">
        <v>3282</v>
      </c>
      <c r="B1009" s="61">
        <v>1228</v>
      </c>
      <c r="C1009" s="61">
        <v>592</v>
      </c>
      <c r="D1009" s="61">
        <v>635</v>
      </c>
      <c r="E1009" s="61">
        <v>5</v>
      </c>
      <c r="F1009" s="61">
        <v>247</v>
      </c>
      <c r="G1009" s="61">
        <v>69</v>
      </c>
      <c r="H1009" s="61">
        <v>235</v>
      </c>
      <c r="I1009" s="61">
        <v>4</v>
      </c>
      <c r="J1009" s="61">
        <v>106</v>
      </c>
      <c r="K1009" s="61">
        <v>562</v>
      </c>
      <c r="L1009" s="61">
        <v>115</v>
      </c>
      <c r="M1009" s="61">
        <v>6</v>
      </c>
      <c r="N1009" s="61">
        <v>31</v>
      </c>
      <c r="O1009" s="61">
        <v>421</v>
      </c>
      <c r="P1009" s="61">
        <v>1</v>
      </c>
      <c r="Q1009" s="61">
        <v>7</v>
      </c>
      <c r="R1009" s="61">
        <v>37</v>
      </c>
      <c r="S1009" s="61">
        <v>161</v>
      </c>
      <c r="T1009" s="61">
        <v>168</v>
      </c>
    </row>
    <row r="1010" spans="1:20" ht="12.75" customHeight="1" x14ac:dyDescent="0.2">
      <c r="A1010" s="58">
        <v>3283</v>
      </c>
      <c r="B1010" s="61">
        <v>1039</v>
      </c>
      <c r="C1010" s="61">
        <v>469</v>
      </c>
      <c r="D1010" s="61">
        <v>570</v>
      </c>
      <c r="E1010" s="61">
        <v>3</v>
      </c>
      <c r="F1010" s="61">
        <v>599</v>
      </c>
      <c r="G1010" s="61">
        <v>22</v>
      </c>
      <c r="H1010" s="61">
        <v>54</v>
      </c>
      <c r="I1010" s="61">
        <v>3</v>
      </c>
      <c r="J1010" s="61">
        <v>87</v>
      </c>
      <c r="K1010" s="61">
        <v>271</v>
      </c>
      <c r="L1010" s="61">
        <v>65</v>
      </c>
      <c r="M1010" s="61">
        <v>2</v>
      </c>
      <c r="N1010" s="61">
        <v>7</v>
      </c>
      <c r="O1010" s="61">
        <v>108</v>
      </c>
      <c r="Q1010" s="61">
        <v>6</v>
      </c>
      <c r="R1010" s="61">
        <v>8</v>
      </c>
      <c r="S1010" s="61">
        <v>63</v>
      </c>
      <c r="T1010" s="61">
        <v>66</v>
      </c>
    </row>
    <row r="1011" spans="1:20" ht="12.75" customHeight="1" x14ac:dyDescent="0.2">
      <c r="A1011" s="58">
        <v>3286</v>
      </c>
      <c r="B1011" s="61">
        <v>980</v>
      </c>
      <c r="C1011" s="61">
        <v>460</v>
      </c>
      <c r="D1011" s="61">
        <v>519</v>
      </c>
      <c r="E1011" s="61">
        <v>6</v>
      </c>
      <c r="F1011" s="61">
        <v>54</v>
      </c>
      <c r="G1011" s="61">
        <v>26</v>
      </c>
      <c r="H1011" s="61">
        <v>88</v>
      </c>
      <c r="I1011" s="61">
        <v>8</v>
      </c>
      <c r="J1011" s="61">
        <v>117</v>
      </c>
      <c r="K1011" s="61">
        <v>681</v>
      </c>
      <c r="L1011" s="61">
        <v>36</v>
      </c>
      <c r="M1011" s="61">
        <v>3</v>
      </c>
      <c r="N1011" s="61">
        <v>18</v>
      </c>
      <c r="O1011" s="61">
        <v>187</v>
      </c>
      <c r="Q1011" s="61">
        <v>8</v>
      </c>
      <c r="R1011" s="61">
        <v>46</v>
      </c>
      <c r="S1011" s="61">
        <v>41</v>
      </c>
      <c r="T1011" s="61">
        <v>225</v>
      </c>
    </row>
    <row r="1012" spans="1:20" ht="12.75" customHeight="1" x14ac:dyDescent="0.2">
      <c r="A1012" s="58">
        <v>3287</v>
      </c>
      <c r="B1012" s="61">
        <v>481</v>
      </c>
      <c r="C1012" s="61">
        <v>230</v>
      </c>
      <c r="D1012" s="61">
        <v>251</v>
      </c>
      <c r="E1012" s="61">
        <v>2</v>
      </c>
      <c r="F1012" s="61">
        <v>80</v>
      </c>
      <c r="G1012" s="61">
        <v>7</v>
      </c>
      <c r="H1012" s="61">
        <v>64</v>
      </c>
      <c r="I1012" s="61">
        <v>1</v>
      </c>
      <c r="J1012" s="61">
        <v>43</v>
      </c>
      <c r="K1012" s="61">
        <v>284</v>
      </c>
      <c r="L1012" s="61">
        <v>67</v>
      </c>
      <c r="N1012" s="61">
        <v>1</v>
      </c>
      <c r="O1012" s="61">
        <v>73</v>
      </c>
      <c r="R1012" s="61">
        <v>6</v>
      </c>
      <c r="S1012" s="61">
        <v>31</v>
      </c>
      <c r="T1012" s="61">
        <v>73</v>
      </c>
    </row>
    <row r="1013" spans="1:20" ht="12.75" customHeight="1" x14ac:dyDescent="0.2">
      <c r="A1013" s="58">
        <v>3288</v>
      </c>
      <c r="B1013" s="61">
        <v>444</v>
      </c>
      <c r="C1013" s="61">
        <v>193</v>
      </c>
      <c r="D1013" s="61">
        <v>251</v>
      </c>
      <c r="E1013" s="61">
        <v>1</v>
      </c>
      <c r="F1013" s="61">
        <v>3</v>
      </c>
      <c r="G1013" s="61">
        <v>1</v>
      </c>
      <c r="H1013" s="61">
        <v>68</v>
      </c>
      <c r="I1013" s="61">
        <v>1</v>
      </c>
      <c r="J1013" s="61">
        <v>34</v>
      </c>
      <c r="K1013" s="61">
        <v>336</v>
      </c>
      <c r="L1013" s="61">
        <v>17</v>
      </c>
      <c r="M1013" s="61">
        <v>1</v>
      </c>
      <c r="N1013" s="61">
        <v>17</v>
      </c>
      <c r="O1013" s="61">
        <v>212</v>
      </c>
      <c r="P1013" s="61">
        <v>2</v>
      </c>
      <c r="Q1013" s="61">
        <v>4</v>
      </c>
      <c r="R1013" s="61">
        <v>17</v>
      </c>
      <c r="S1013" s="61">
        <v>1</v>
      </c>
      <c r="T1013" s="61">
        <v>84</v>
      </c>
    </row>
    <row r="1014" spans="1:20" ht="12.75" customHeight="1" x14ac:dyDescent="0.2">
      <c r="A1014" s="58">
        <v>3289</v>
      </c>
      <c r="B1014" s="61">
        <v>139</v>
      </c>
      <c r="C1014" s="61">
        <v>77</v>
      </c>
      <c r="D1014" s="61">
        <v>62</v>
      </c>
      <c r="E1014" s="61">
        <v>15</v>
      </c>
      <c r="H1014" s="61">
        <v>13</v>
      </c>
      <c r="I1014" s="61">
        <v>1</v>
      </c>
      <c r="J1014" s="61">
        <v>13</v>
      </c>
      <c r="K1014" s="61">
        <v>97</v>
      </c>
      <c r="N1014" s="61">
        <v>1</v>
      </c>
      <c r="O1014" s="61">
        <v>64</v>
      </c>
      <c r="P1014" s="61">
        <v>4</v>
      </c>
      <c r="Q1014" s="61">
        <v>2</v>
      </c>
      <c r="R1014" s="61">
        <v>8</v>
      </c>
      <c r="S1014" s="61">
        <v>1</v>
      </c>
      <c r="T1014" s="61">
        <v>25</v>
      </c>
    </row>
    <row r="1015" spans="1:20" ht="12.75" customHeight="1" x14ac:dyDescent="0.2">
      <c r="A1015" s="58">
        <v>3290</v>
      </c>
      <c r="B1015" s="61">
        <v>116</v>
      </c>
      <c r="C1015" s="61">
        <v>51</v>
      </c>
      <c r="D1015" s="61">
        <v>65</v>
      </c>
      <c r="E1015" s="61">
        <v>5</v>
      </c>
      <c r="H1015" s="61">
        <v>3</v>
      </c>
      <c r="J1015" s="61">
        <v>19</v>
      </c>
      <c r="K1015" s="61">
        <v>89</v>
      </c>
      <c r="M1015" s="61">
        <v>2</v>
      </c>
      <c r="O1015" s="61">
        <v>63</v>
      </c>
      <c r="Q1015" s="61">
        <v>2</v>
      </c>
      <c r="R1015" s="61">
        <v>10</v>
      </c>
      <c r="T1015" s="61">
        <v>26</v>
      </c>
    </row>
    <row r="1016" spans="1:20" ht="12.75" customHeight="1" x14ac:dyDescent="0.2">
      <c r="A1016" s="58">
        <v>3291</v>
      </c>
      <c r="B1016" s="61">
        <v>555</v>
      </c>
      <c r="C1016" s="61">
        <v>264</v>
      </c>
      <c r="D1016" s="61">
        <v>291</v>
      </c>
      <c r="E1016" s="61">
        <v>27</v>
      </c>
      <c r="F1016" s="61">
        <v>1</v>
      </c>
      <c r="G1016" s="61">
        <v>1</v>
      </c>
      <c r="H1016" s="61">
        <v>110</v>
      </c>
      <c r="I1016" s="61">
        <v>1</v>
      </c>
      <c r="J1016" s="61">
        <v>55</v>
      </c>
      <c r="K1016" s="61">
        <v>360</v>
      </c>
      <c r="L1016" s="61">
        <v>51</v>
      </c>
      <c r="M1016" s="61">
        <v>10</v>
      </c>
      <c r="N1016" s="61">
        <v>34</v>
      </c>
      <c r="O1016" s="61">
        <v>369</v>
      </c>
      <c r="P1016" s="61">
        <v>6</v>
      </c>
      <c r="Q1016" s="61">
        <v>11</v>
      </c>
      <c r="R1016" s="61">
        <v>19</v>
      </c>
      <c r="S1016" s="61">
        <v>35</v>
      </c>
      <c r="T1016" s="61">
        <v>105</v>
      </c>
    </row>
    <row r="1017" spans="1:20" ht="12.75" customHeight="1" x14ac:dyDescent="0.2">
      <c r="A1017" s="58">
        <v>3292</v>
      </c>
      <c r="B1017" s="61">
        <v>753</v>
      </c>
      <c r="C1017" s="61">
        <v>372</v>
      </c>
      <c r="D1017" s="61">
        <v>381</v>
      </c>
      <c r="E1017" s="61">
        <v>17</v>
      </c>
      <c r="F1017" s="61">
        <v>3</v>
      </c>
      <c r="G1017" s="61">
        <v>3</v>
      </c>
      <c r="H1017" s="61">
        <v>176</v>
      </c>
      <c r="I1017" s="61">
        <v>2</v>
      </c>
      <c r="J1017" s="61">
        <v>66</v>
      </c>
      <c r="K1017" s="61">
        <v>486</v>
      </c>
      <c r="L1017" s="61">
        <v>102</v>
      </c>
      <c r="M1017" s="61">
        <v>23</v>
      </c>
      <c r="N1017" s="61">
        <v>66</v>
      </c>
      <c r="O1017" s="61">
        <v>517</v>
      </c>
      <c r="P1017" s="61">
        <v>10</v>
      </c>
      <c r="Q1017" s="61">
        <v>2</v>
      </c>
      <c r="R1017" s="61">
        <v>34</v>
      </c>
      <c r="S1017" s="61">
        <v>27</v>
      </c>
      <c r="T1017" s="61">
        <v>232</v>
      </c>
    </row>
    <row r="1018" spans="1:20" ht="12.75" customHeight="1" x14ac:dyDescent="0.2">
      <c r="A1018" s="58">
        <v>3293</v>
      </c>
      <c r="B1018" s="61">
        <v>504</v>
      </c>
      <c r="C1018" s="61">
        <v>254</v>
      </c>
      <c r="D1018" s="61">
        <v>250</v>
      </c>
      <c r="E1018" s="61">
        <v>1</v>
      </c>
      <c r="G1018" s="61">
        <v>1</v>
      </c>
      <c r="H1018" s="61">
        <v>466</v>
      </c>
      <c r="J1018" s="61">
        <v>2</v>
      </c>
      <c r="K1018" s="61">
        <v>34</v>
      </c>
      <c r="L1018" s="61">
        <v>294</v>
      </c>
      <c r="M1018" s="61">
        <v>1</v>
      </c>
      <c r="N1018" s="61">
        <v>8</v>
      </c>
      <c r="O1018" s="61">
        <v>478</v>
      </c>
      <c r="P1018" s="61">
        <v>76</v>
      </c>
      <c r="R1018" s="61">
        <v>21</v>
      </c>
      <c r="S1018" s="61">
        <v>11</v>
      </c>
      <c r="T1018" s="61">
        <v>81</v>
      </c>
    </row>
    <row r="1019" spans="1:20" ht="12.75" customHeight="1" x14ac:dyDescent="0.2">
      <c r="A1019" s="58">
        <v>3295</v>
      </c>
      <c r="B1019" s="61">
        <v>173</v>
      </c>
      <c r="C1019" s="61">
        <v>72</v>
      </c>
      <c r="D1019" s="61">
        <v>101</v>
      </c>
      <c r="E1019" s="61">
        <v>1</v>
      </c>
      <c r="F1019" s="61">
        <v>5</v>
      </c>
      <c r="G1019" s="61">
        <v>1</v>
      </c>
      <c r="H1019" s="61">
        <v>24</v>
      </c>
      <c r="I1019" s="61">
        <v>1</v>
      </c>
      <c r="J1019" s="61">
        <v>7</v>
      </c>
      <c r="K1019" s="61">
        <v>134</v>
      </c>
      <c r="L1019" s="61">
        <v>14</v>
      </c>
      <c r="N1019" s="61">
        <v>3</v>
      </c>
      <c r="O1019" s="61">
        <v>96</v>
      </c>
      <c r="P1019" s="61">
        <v>28</v>
      </c>
      <c r="R1019" s="61">
        <v>11</v>
      </c>
      <c r="S1019" s="61">
        <v>11</v>
      </c>
      <c r="T1019" s="61">
        <v>35</v>
      </c>
    </row>
    <row r="1020" spans="1:20" ht="12.75" customHeight="1" x14ac:dyDescent="0.2">
      <c r="A1020" s="58">
        <v>3296</v>
      </c>
      <c r="B1020" s="61">
        <v>679</v>
      </c>
      <c r="C1020" s="61">
        <v>333</v>
      </c>
      <c r="D1020" s="61">
        <v>346</v>
      </c>
      <c r="E1020" s="61">
        <v>3</v>
      </c>
      <c r="F1020" s="61">
        <v>60</v>
      </c>
      <c r="G1020" s="61">
        <v>59</v>
      </c>
      <c r="H1020" s="61">
        <v>101</v>
      </c>
      <c r="I1020" s="61">
        <v>12</v>
      </c>
      <c r="J1020" s="61">
        <v>131</v>
      </c>
      <c r="K1020" s="61">
        <v>313</v>
      </c>
      <c r="L1020" s="61">
        <v>29</v>
      </c>
      <c r="M1020" s="61">
        <v>2</v>
      </c>
      <c r="N1020" s="61">
        <v>17</v>
      </c>
      <c r="O1020" s="61">
        <v>297</v>
      </c>
      <c r="Q1020" s="61">
        <v>37</v>
      </c>
      <c r="R1020" s="61">
        <v>23</v>
      </c>
      <c r="S1020" s="61">
        <v>36</v>
      </c>
      <c r="T1020" s="61">
        <v>49</v>
      </c>
    </row>
    <row r="1021" spans="1:20" ht="12.75" customHeight="1" x14ac:dyDescent="0.2">
      <c r="A1021" s="58">
        <v>3297</v>
      </c>
      <c r="B1021" s="61">
        <v>389</v>
      </c>
      <c r="C1021" s="61">
        <v>197</v>
      </c>
      <c r="D1021" s="61">
        <v>192</v>
      </c>
      <c r="E1021" s="61">
        <v>1</v>
      </c>
      <c r="F1021" s="61">
        <v>4</v>
      </c>
      <c r="G1021" s="61">
        <v>50</v>
      </c>
      <c r="H1021" s="61">
        <v>98</v>
      </c>
      <c r="I1021" s="61">
        <v>17</v>
      </c>
      <c r="J1021" s="61">
        <v>78</v>
      </c>
      <c r="K1021" s="61">
        <v>141</v>
      </c>
      <c r="L1021" s="61">
        <v>15</v>
      </c>
      <c r="M1021" s="61">
        <v>6</v>
      </c>
      <c r="N1021" s="61">
        <v>4</v>
      </c>
      <c r="O1021" s="61">
        <v>251</v>
      </c>
      <c r="Q1021" s="61">
        <v>201</v>
      </c>
      <c r="R1021" s="61">
        <v>27</v>
      </c>
      <c r="S1021" s="61">
        <v>28</v>
      </c>
      <c r="T1021" s="61">
        <v>67</v>
      </c>
    </row>
    <row r="1022" spans="1:20" ht="12.75" customHeight="1" x14ac:dyDescent="0.2">
      <c r="A1022" s="58">
        <v>3298</v>
      </c>
      <c r="B1022" s="61">
        <v>516</v>
      </c>
      <c r="C1022" s="61">
        <v>263</v>
      </c>
      <c r="D1022" s="61">
        <v>253</v>
      </c>
      <c r="E1022" s="61">
        <v>2</v>
      </c>
      <c r="F1022" s="61">
        <v>11</v>
      </c>
      <c r="G1022" s="61">
        <v>65</v>
      </c>
      <c r="H1022" s="61">
        <v>151</v>
      </c>
      <c r="I1022" s="61">
        <v>24</v>
      </c>
      <c r="J1022" s="61">
        <v>55</v>
      </c>
      <c r="K1022" s="61">
        <v>208</v>
      </c>
      <c r="L1022" s="61">
        <v>28</v>
      </c>
      <c r="N1022" s="61">
        <v>4</v>
      </c>
      <c r="O1022" s="61">
        <v>390</v>
      </c>
      <c r="Q1022" s="61">
        <v>498</v>
      </c>
      <c r="R1022" s="61">
        <v>63</v>
      </c>
      <c r="S1022" s="61">
        <v>17</v>
      </c>
      <c r="T1022" s="61">
        <v>91</v>
      </c>
    </row>
    <row r="1023" spans="1:20" ht="12.75" customHeight="1" x14ac:dyDescent="0.2">
      <c r="A1023" s="58">
        <v>3299</v>
      </c>
      <c r="B1023" s="61">
        <v>561</v>
      </c>
      <c r="C1023" s="61">
        <v>274</v>
      </c>
      <c r="D1023" s="61">
        <v>287</v>
      </c>
      <c r="E1023" s="61">
        <v>4</v>
      </c>
      <c r="F1023" s="61">
        <v>13</v>
      </c>
      <c r="G1023" s="61">
        <v>4</v>
      </c>
      <c r="H1023" s="61">
        <v>65</v>
      </c>
      <c r="J1023" s="61">
        <v>66</v>
      </c>
      <c r="K1023" s="61">
        <v>409</v>
      </c>
      <c r="L1023" s="61">
        <v>8</v>
      </c>
      <c r="N1023" s="61">
        <v>16</v>
      </c>
      <c r="O1023" s="61">
        <v>98</v>
      </c>
      <c r="Q1023" s="61">
        <v>33</v>
      </c>
      <c r="R1023" s="61">
        <v>30</v>
      </c>
      <c r="S1023" s="61">
        <v>7</v>
      </c>
      <c r="T1023" s="61">
        <v>121</v>
      </c>
    </row>
    <row r="1024" spans="1:20" ht="12.75" customHeight="1" x14ac:dyDescent="0.2">
      <c r="A1024" s="58">
        <v>3300</v>
      </c>
      <c r="B1024" s="61">
        <v>998</v>
      </c>
      <c r="C1024" s="61">
        <v>468</v>
      </c>
      <c r="D1024" s="61">
        <v>530</v>
      </c>
      <c r="E1024" s="61">
        <v>8</v>
      </c>
      <c r="F1024" s="61">
        <v>85</v>
      </c>
      <c r="G1024" s="61">
        <v>88</v>
      </c>
      <c r="H1024" s="61">
        <v>313</v>
      </c>
      <c r="I1024" s="61">
        <v>42</v>
      </c>
      <c r="J1024" s="61">
        <v>139</v>
      </c>
      <c r="K1024" s="61">
        <v>323</v>
      </c>
      <c r="L1024" s="61">
        <v>75</v>
      </c>
      <c r="M1024" s="61">
        <v>15</v>
      </c>
      <c r="N1024" s="61">
        <v>46</v>
      </c>
      <c r="O1024" s="61">
        <v>788</v>
      </c>
      <c r="P1024" s="61">
        <v>1</v>
      </c>
      <c r="Q1024" s="61">
        <v>20</v>
      </c>
      <c r="R1024" s="61">
        <v>44</v>
      </c>
      <c r="S1024" s="61">
        <v>26</v>
      </c>
      <c r="T1024" s="61">
        <v>120</v>
      </c>
    </row>
    <row r="1025" spans="1:20" ht="12.75" customHeight="1" x14ac:dyDescent="0.2">
      <c r="A1025" s="58">
        <v>3301</v>
      </c>
      <c r="B1025" s="61">
        <v>452</v>
      </c>
      <c r="C1025" s="61">
        <v>228</v>
      </c>
      <c r="D1025" s="61">
        <v>224</v>
      </c>
      <c r="E1025" s="61">
        <v>3</v>
      </c>
      <c r="F1025" s="61">
        <v>21</v>
      </c>
      <c r="G1025" s="61">
        <v>61</v>
      </c>
      <c r="H1025" s="61">
        <v>123</v>
      </c>
      <c r="I1025" s="61">
        <v>55</v>
      </c>
      <c r="J1025" s="61">
        <v>75</v>
      </c>
      <c r="K1025" s="61">
        <v>114</v>
      </c>
      <c r="L1025" s="61">
        <v>65</v>
      </c>
      <c r="M1025" s="61">
        <v>8</v>
      </c>
      <c r="N1025" s="61">
        <v>23</v>
      </c>
      <c r="O1025" s="61">
        <v>400</v>
      </c>
      <c r="P1025" s="61">
        <v>2</v>
      </c>
      <c r="Q1025" s="61">
        <v>10</v>
      </c>
      <c r="R1025" s="61">
        <v>17</v>
      </c>
      <c r="S1025" s="61">
        <v>4</v>
      </c>
      <c r="T1025" s="61">
        <v>62</v>
      </c>
    </row>
    <row r="1026" spans="1:20" ht="12.75" customHeight="1" x14ac:dyDescent="0.2">
      <c r="A1026" s="58">
        <v>3302</v>
      </c>
      <c r="B1026" s="61">
        <v>567</v>
      </c>
      <c r="C1026" s="61">
        <v>269</v>
      </c>
      <c r="D1026" s="61">
        <v>298</v>
      </c>
      <c r="E1026" s="61">
        <v>8</v>
      </c>
      <c r="F1026" s="61">
        <v>49</v>
      </c>
      <c r="G1026" s="61">
        <v>51</v>
      </c>
      <c r="H1026" s="61">
        <v>130</v>
      </c>
      <c r="I1026" s="61">
        <v>10</v>
      </c>
      <c r="J1026" s="61">
        <v>65</v>
      </c>
      <c r="K1026" s="61">
        <v>254</v>
      </c>
      <c r="L1026" s="61">
        <v>105</v>
      </c>
      <c r="N1026" s="61">
        <v>24</v>
      </c>
      <c r="O1026" s="61">
        <v>246</v>
      </c>
      <c r="Q1026" s="61">
        <v>7</v>
      </c>
      <c r="R1026" s="61">
        <v>20</v>
      </c>
      <c r="S1026" s="61">
        <v>17</v>
      </c>
      <c r="T1026" s="61">
        <v>83</v>
      </c>
    </row>
    <row r="1027" spans="1:20" ht="12.75" customHeight="1" x14ac:dyDescent="0.2">
      <c r="A1027" s="58">
        <v>3303</v>
      </c>
      <c r="B1027" s="61">
        <v>1320</v>
      </c>
      <c r="C1027" s="61">
        <v>595</v>
      </c>
      <c r="D1027" s="61">
        <v>724</v>
      </c>
      <c r="E1027" s="61">
        <v>5</v>
      </c>
      <c r="F1027" s="61">
        <v>167</v>
      </c>
      <c r="G1027" s="61">
        <v>61</v>
      </c>
      <c r="H1027" s="61">
        <v>215</v>
      </c>
      <c r="I1027" s="61">
        <v>12</v>
      </c>
      <c r="J1027" s="61">
        <v>159</v>
      </c>
      <c r="K1027" s="61">
        <v>701</v>
      </c>
      <c r="L1027" s="61">
        <v>76</v>
      </c>
      <c r="M1027" s="61">
        <v>9</v>
      </c>
      <c r="N1027" s="61">
        <v>20</v>
      </c>
      <c r="O1027" s="61">
        <v>415</v>
      </c>
      <c r="Q1027" s="61">
        <v>3</v>
      </c>
      <c r="R1027" s="61">
        <v>53</v>
      </c>
      <c r="S1027" s="61">
        <v>136</v>
      </c>
      <c r="T1027" s="61">
        <v>148</v>
      </c>
    </row>
    <row r="1028" spans="1:20" ht="12.75" customHeight="1" x14ac:dyDescent="0.2">
      <c r="A1028" s="58">
        <v>3304</v>
      </c>
      <c r="B1028" s="61">
        <v>563</v>
      </c>
      <c r="C1028" s="61">
        <v>264</v>
      </c>
      <c r="D1028" s="61">
        <v>299</v>
      </c>
      <c r="E1028" s="61">
        <v>2</v>
      </c>
      <c r="F1028" s="61">
        <v>64</v>
      </c>
      <c r="G1028" s="61">
        <v>78</v>
      </c>
      <c r="H1028" s="61">
        <v>97</v>
      </c>
      <c r="I1028" s="61">
        <v>5</v>
      </c>
      <c r="J1028" s="61">
        <v>76</v>
      </c>
      <c r="K1028" s="61">
        <v>241</v>
      </c>
      <c r="L1028" s="61">
        <v>123</v>
      </c>
      <c r="M1028" s="61">
        <v>5</v>
      </c>
      <c r="N1028" s="61">
        <v>23</v>
      </c>
      <c r="O1028" s="61">
        <v>296</v>
      </c>
      <c r="Q1028" s="61">
        <v>8</v>
      </c>
      <c r="R1028" s="61">
        <v>19</v>
      </c>
      <c r="S1028" s="61">
        <v>24</v>
      </c>
      <c r="T1028" s="61">
        <v>95</v>
      </c>
    </row>
    <row r="1029" spans="1:20" ht="12.75" customHeight="1" x14ac:dyDescent="0.2">
      <c r="A1029" s="58">
        <v>3305</v>
      </c>
      <c r="B1029" s="61">
        <v>417</v>
      </c>
      <c r="C1029" s="61">
        <v>200</v>
      </c>
      <c r="D1029" s="61">
        <v>217</v>
      </c>
      <c r="E1029" s="61">
        <v>4</v>
      </c>
      <c r="F1029" s="61">
        <v>4</v>
      </c>
      <c r="G1029" s="61">
        <v>7</v>
      </c>
      <c r="H1029" s="61">
        <v>75</v>
      </c>
      <c r="J1029" s="61">
        <v>15</v>
      </c>
      <c r="K1029" s="61">
        <v>312</v>
      </c>
      <c r="L1029" s="61">
        <v>50</v>
      </c>
      <c r="M1029" s="61">
        <v>1</v>
      </c>
      <c r="N1029" s="61">
        <v>1</v>
      </c>
      <c r="O1029" s="61">
        <v>112</v>
      </c>
      <c r="P1029" s="61">
        <v>12</v>
      </c>
      <c r="Q1029" s="61">
        <v>5</v>
      </c>
      <c r="S1029" s="61">
        <v>26</v>
      </c>
      <c r="T1029" s="61">
        <v>47</v>
      </c>
    </row>
    <row r="1030" spans="1:20" ht="12.75" customHeight="1" x14ac:dyDescent="0.2">
      <c r="A1030" s="58">
        <v>3307</v>
      </c>
      <c r="B1030" s="61">
        <v>303</v>
      </c>
      <c r="C1030" s="61">
        <v>121</v>
      </c>
      <c r="D1030" s="61">
        <v>182</v>
      </c>
      <c r="E1030" s="61">
        <v>6</v>
      </c>
      <c r="F1030" s="61">
        <v>7</v>
      </c>
      <c r="G1030" s="61">
        <v>9</v>
      </c>
      <c r="H1030" s="61">
        <v>2</v>
      </c>
      <c r="J1030" s="61">
        <v>9</v>
      </c>
      <c r="K1030" s="61">
        <v>270</v>
      </c>
      <c r="L1030" s="61">
        <v>11</v>
      </c>
      <c r="M1030" s="61">
        <v>6</v>
      </c>
      <c r="N1030" s="61">
        <v>3</v>
      </c>
      <c r="O1030" s="61">
        <v>163</v>
      </c>
      <c r="Q1030" s="61">
        <v>7</v>
      </c>
      <c r="R1030" s="61">
        <v>7</v>
      </c>
      <c r="T1030" s="61">
        <v>61</v>
      </c>
    </row>
    <row r="1031" spans="1:20" ht="12.75" customHeight="1" x14ac:dyDescent="0.2">
      <c r="A1031" s="58">
        <v>3309</v>
      </c>
      <c r="B1031" s="61">
        <v>571</v>
      </c>
      <c r="C1031" s="61">
        <v>258</v>
      </c>
      <c r="D1031" s="61">
        <v>313</v>
      </c>
      <c r="E1031" s="61">
        <v>6</v>
      </c>
      <c r="F1031" s="61">
        <v>3</v>
      </c>
      <c r="G1031" s="61">
        <v>4</v>
      </c>
      <c r="H1031" s="61">
        <v>45</v>
      </c>
      <c r="I1031" s="61">
        <v>2</v>
      </c>
      <c r="J1031" s="61">
        <v>55</v>
      </c>
      <c r="K1031" s="61">
        <v>456</v>
      </c>
      <c r="L1031" s="61">
        <v>28</v>
      </c>
      <c r="M1031" s="61">
        <v>7</v>
      </c>
      <c r="N1031" s="61">
        <v>13</v>
      </c>
      <c r="O1031" s="61">
        <v>225</v>
      </c>
      <c r="Q1031" s="61">
        <v>31</v>
      </c>
      <c r="R1031" s="61">
        <v>21</v>
      </c>
      <c r="S1031" s="61">
        <v>10</v>
      </c>
      <c r="T1031" s="61">
        <v>108</v>
      </c>
    </row>
    <row r="1032" spans="1:20" ht="12.75" customHeight="1" x14ac:dyDescent="0.2">
      <c r="A1032" s="58">
        <v>3310</v>
      </c>
      <c r="B1032" s="61">
        <v>533</v>
      </c>
      <c r="C1032" s="61">
        <v>270</v>
      </c>
      <c r="D1032" s="61">
        <v>263</v>
      </c>
      <c r="E1032" s="61">
        <v>10</v>
      </c>
      <c r="F1032" s="61">
        <v>3</v>
      </c>
      <c r="G1032" s="61">
        <v>5</v>
      </c>
      <c r="H1032" s="61">
        <v>20</v>
      </c>
      <c r="J1032" s="61">
        <v>29</v>
      </c>
      <c r="K1032" s="61">
        <v>466</v>
      </c>
      <c r="L1032" s="61">
        <v>6</v>
      </c>
      <c r="M1032" s="61">
        <v>3</v>
      </c>
      <c r="N1032" s="61">
        <v>10</v>
      </c>
      <c r="O1032" s="61">
        <v>247</v>
      </c>
      <c r="Q1032" s="61">
        <v>4</v>
      </c>
      <c r="R1032" s="61">
        <v>25</v>
      </c>
      <c r="S1032" s="61">
        <v>9</v>
      </c>
      <c r="T1032" s="61">
        <v>70</v>
      </c>
    </row>
    <row r="1033" spans="1:20" ht="12.75" customHeight="1" x14ac:dyDescent="0.2">
      <c r="A1033" s="58">
        <v>3311</v>
      </c>
      <c r="B1033" s="61">
        <v>165</v>
      </c>
      <c r="C1033" s="61">
        <v>72</v>
      </c>
      <c r="D1033" s="61">
        <v>93</v>
      </c>
      <c r="E1033" s="61">
        <v>17</v>
      </c>
      <c r="F1033" s="61">
        <v>2</v>
      </c>
      <c r="H1033" s="61">
        <v>17</v>
      </c>
      <c r="J1033" s="61">
        <v>16</v>
      </c>
      <c r="K1033" s="61">
        <v>113</v>
      </c>
      <c r="L1033" s="61">
        <v>1</v>
      </c>
      <c r="N1033" s="61">
        <v>12</v>
      </c>
      <c r="O1033" s="61">
        <v>112</v>
      </c>
      <c r="P1033" s="61">
        <v>3</v>
      </c>
      <c r="R1033" s="61">
        <v>21</v>
      </c>
      <c r="S1033" s="61">
        <v>5</v>
      </c>
      <c r="T1033" s="61">
        <v>29</v>
      </c>
    </row>
    <row r="1034" spans="1:20" ht="12.75" customHeight="1" x14ac:dyDescent="0.2">
      <c r="A1034" s="58">
        <v>3312</v>
      </c>
      <c r="B1034" s="61">
        <v>508</v>
      </c>
      <c r="C1034" s="61">
        <v>272</v>
      </c>
      <c r="D1034" s="61">
        <v>236</v>
      </c>
      <c r="F1034" s="61">
        <v>8</v>
      </c>
      <c r="G1034" s="61">
        <v>2</v>
      </c>
      <c r="H1034" s="61">
        <v>334</v>
      </c>
      <c r="J1034" s="61">
        <v>21</v>
      </c>
      <c r="K1034" s="61">
        <v>143</v>
      </c>
      <c r="L1034" s="61">
        <v>94</v>
      </c>
      <c r="M1034" s="61">
        <v>4</v>
      </c>
      <c r="N1034" s="61">
        <v>1</v>
      </c>
      <c r="O1034" s="61">
        <v>354</v>
      </c>
      <c r="P1034" s="61">
        <v>22</v>
      </c>
      <c r="Q1034" s="61">
        <v>5</v>
      </c>
      <c r="R1034" s="61">
        <v>13</v>
      </c>
      <c r="S1034" s="61">
        <v>15</v>
      </c>
      <c r="T1034" s="61">
        <v>94</v>
      </c>
    </row>
    <row r="1035" spans="1:20" ht="12.75" customHeight="1" x14ac:dyDescent="0.2">
      <c r="A1035" s="58">
        <v>3313</v>
      </c>
      <c r="B1035" s="61">
        <v>942</v>
      </c>
      <c r="C1035" s="61">
        <v>461</v>
      </c>
      <c r="D1035" s="61">
        <v>481</v>
      </c>
      <c r="F1035" s="61">
        <v>1</v>
      </c>
      <c r="G1035" s="61">
        <v>1</v>
      </c>
      <c r="H1035" s="61">
        <v>875</v>
      </c>
      <c r="J1035" s="61">
        <v>13</v>
      </c>
      <c r="K1035" s="61">
        <v>52</v>
      </c>
      <c r="L1035" s="61">
        <v>262</v>
      </c>
      <c r="M1035" s="61">
        <v>4</v>
      </c>
      <c r="N1035" s="61">
        <v>29</v>
      </c>
      <c r="O1035" s="61">
        <v>795</v>
      </c>
      <c r="P1035" s="61">
        <v>164</v>
      </c>
      <c r="Q1035" s="61">
        <v>23</v>
      </c>
      <c r="R1035" s="61">
        <v>18</v>
      </c>
      <c r="S1035" s="61">
        <v>13</v>
      </c>
      <c r="T1035" s="61">
        <v>129</v>
      </c>
    </row>
    <row r="1036" spans="1:20" ht="12.75" customHeight="1" x14ac:dyDescent="0.2">
      <c r="A1036" s="58">
        <v>3314</v>
      </c>
      <c r="B1036" s="61">
        <v>427</v>
      </c>
      <c r="C1036" s="61">
        <v>210</v>
      </c>
      <c r="D1036" s="61">
        <v>217</v>
      </c>
      <c r="E1036" s="61">
        <v>13</v>
      </c>
      <c r="G1036" s="61">
        <v>1</v>
      </c>
      <c r="H1036" s="61">
        <v>395</v>
      </c>
      <c r="K1036" s="61">
        <v>18</v>
      </c>
      <c r="L1036" s="61">
        <v>97</v>
      </c>
      <c r="N1036" s="61">
        <v>21</v>
      </c>
      <c r="O1036" s="61">
        <v>366</v>
      </c>
      <c r="P1036" s="61">
        <v>102</v>
      </c>
      <c r="R1036" s="61">
        <v>16</v>
      </c>
      <c r="S1036" s="61">
        <v>4</v>
      </c>
      <c r="T1036" s="61">
        <v>48</v>
      </c>
    </row>
    <row r="1037" spans="1:20" ht="12.75" customHeight="1" x14ac:dyDescent="0.2">
      <c r="A1037" s="58">
        <v>3315</v>
      </c>
      <c r="B1037" s="61">
        <v>370</v>
      </c>
      <c r="C1037" s="61">
        <v>184</v>
      </c>
      <c r="D1037" s="61">
        <v>186</v>
      </c>
      <c r="E1037" s="61">
        <v>1</v>
      </c>
      <c r="F1037" s="61">
        <v>3</v>
      </c>
      <c r="G1037" s="61">
        <v>37</v>
      </c>
      <c r="H1037" s="61">
        <v>142</v>
      </c>
      <c r="J1037" s="61">
        <v>16</v>
      </c>
      <c r="K1037" s="61">
        <v>171</v>
      </c>
      <c r="L1037" s="61">
        <v>61</v>
      </c>
      <c r="M1037" s="61">
        <v>4</v>
      </c>
      <c r="N1037" s="61">
        <v>11</v>
      </c>
      <c r="O1037" s="61">
        <v>313</v>
      </c>
      <c r="P1037" s="61">
        <v>42</v>
      </c>
      <c r="Q1037" s="61">
        <v>1</v>
      </c>
      <c r="R1037" s="61">
        <v>28</v>
      </c>
      <c r="S1037" s="61">
        <v>20</v>
      </c>
      <c r="T1037" s="61">
        <v>57</v>
      </c>
    </row>
    <row r="1038" spans="1:20" ht="12.75" customHeight="1" x14ac:dyDescent="0.2">
      <c r="A1038" s="58">
        <v>3316</v>
      </c>
      <c r="B1038" s="61">
        <v>468</v>
      </c>
      <c r="C1038" s="61">
        <v>233</v>
      </c>
      <c r="D1038" s="61">
        <v>235</v>
      </c>
      <c r="E1038" s="61">
        <v>4</v>
      </c>
      <c r="F1038" s="61">
        <v>7</v>
      </c>
      <c r="G1038" s="61">
        <v>2</v>
      </c>
      <c r="H1038" s="61">
        <v>311</v>
      </c>
      <c r="J1038" s="61">
        <v>12</v>
      </c>
      <c r="K1038" s="61">
        <v>132</v>
      </c>
      <c r="L1038" s="61">
        <v>85</v>
      </c>
      <c r="M1038" s="61">
        <v>1</v>
      </c>
      <c r="N1038" s="61">
        <v>17</v>
      </c>
      <c r="O1038" s="61">
        <v>344</v>
      </c>
      <c r="P1038" s="61">
        <v>104</v>
      </c>
      <c r="Q1038" s="61">
        <v>6</v>
      </c>
      <c r="R1038" s="61">
        <v>16</v>
      </c>
      <c r="S1038" s="61">
        <v>7</v>
      </c>
      <c r="T1038" s="61">
        <v>60</v>
      </c>
    </row>
    <row r="1039" spans="1:20" ht="12.75" customHeight="1" x14ac:dyDescent="0.2">
      <c r="A1039" s="58">
        <v>3317</v>
      </c>
      <c r="B1039" s="61">
        <v>164</v>
      </c>
      <c r="C1039" s="61">
        <v>69</v>
      </c>
      <c r="D1039" s="61">
        <v>95</v>
      </c>
      <c r="E1039" s="61">
        <v>2</v>
      </c>
      <c r="F1039" s="61">
        <v>3</v>
      </c>
      <c r="H1039" s="61">
        <v>63</v>
      </c>
      <c r="I1039" s="61">
        <v>1</v>
      </c>
      <c r="J1039" s="61">
        <v>5</v>
      </c>
      <c r="K1039" s="61">
        <v>90</v>
      </c>
      <c r="L1039" s="61">
        <v>17</v>
      </c>
      <c r="N1039" s="61">
        <v>4</v>
      </c>
      <c r="O1039" s="61">
        <v>103</v>
      </c>
      <c r="P1039" s="61">
        <v>12</v>
      </c>
      <c r="R1039" s="61">
        <v>7</v>
      </c>
      <c r="S1039" s="61">
        <v>3</v>
      </c>
      <c r="T1039" s="61">
        <v>17</v>
      </c>
    </row>
    <row r="1040" spans="1:20" ht="12.75" customHeight="1" x14ac:dyDescent="0.2">
      <c r="A1040" s="58">
        <v>3318</v>
      </c>
      <c r="B1040" s="61">
        <v>565</v>
      </c>
      <c r="C1040" s="61">
        <v>267</v>
      </c>
      <c r="D1040" s="61">
        <v>297</v>
      </c>
      <c r="E1040" s="61">
        <v>25</v>
      </c>
      <c r="F1040" s="61">
        <v>10</v>
      </c>
      <c r="G1040" s="61">
        <v>3</v>
      </c>
      <c r="H1040" s="61">
        <v>68</v>
      </c>
      <c r="J1040" s="61">
        <v>65</v>
      </c>
      <c r="K1040" s="61">
        <v>394</v>
      </c>
      <c r="L1040" s="61">
        <v>6</v>
      </c>
      <c r="M1040" s="61">
        <v>6</v>
      </c>
      <c r="N1040" s="61">
        <v>10</v>
      </c>
      <c r="O1040" s="61">
        <v>320</v>
      </c>
      <c r="Q1040" s="61">
        <v>4</v>
      </c>
      <c r="R1040" s="61">
        <v>26</v>
      </c>
      <c r="S1040" s="61">
        <v>26</v>
      </c>
      <c r="T1040" s="61">
        <v>89</v>
      </c>
    </row>
    <row r="1041" spans="1:20" ht="12.75" customHeight="1" x14ac:dyDescent="0.2">
      <c r="A1041" s="58">
        <v>3319</v>
      </c>
      <c r="B1041" s="61">
        <v>472</v>
      </c>
      <c r="C1041" s="61">
        <v>232</v>
      </c>
      <c r="D1041" s="61">
        <v>240</v>
      </c>
      <c r="E1041" s="61">
        <v>2</v>
      </c>
      <c r="F1041" s="61">
        <v>14</v>
      </c>
      <c r="G1041" s="61">
        <v>3</v>
      </c>
      <c r="H1041" s="61">
        <v>32</v>
      </c>
      <c r="I1041" s="61">
        <v>1</v>
      </c>
      <c r="J1041" s="61">
        <v>17</v>
      </c>
      <c r="K1041" s="61">
        <v>403</v>
      </c>
      <c r="L1041" s="61">
        <v>10</v>
      </c>
      <c r="N1041" s="61">
        <v>5</v>
      </c>
      <c r="O1041" s="61">
        <v>104</v>
      </c>
      <c r="Q1041" s="61">
        <v>2</v>
      </c>
      <c r="R1041" s="61">
        <v>6</v>
      </c>
      <c r="S1041" s="61">
        <v>36</v>
      </c>
      <c r="T1041" s="61">
        <v>33</v>
      </c>
    </row>
    <row r="1042" spans="1:20" ht="12.75" customHeight="1" x14ac:dyDescent="0.2">
      <c r="A1042" s="58">
        <v>3320</v>
      </c>
      <c r="B1042" s="61">
        <v>1083</v>
      </c>
      <c r="C1042" s="61">
        <v>525</v>
      </c>
      <c r="D1042" s="61">
        <v>554</v>
      </c>
      <c r="E1042" s="61">
        <v>3</v>
      </c>
      <c r="F1042" s="61">
        <v>35</v>
      </c>
      <c r="G1042" s="61">
        <v>32</v>
      </c>
      <c r="H1042" s="61">
        <v>353</v>
      </c>
      <c r="I1042" s="61">
        <v>28</v>
      </c>
      <c r="J1042" s="61">
        <v>90</v>
      </c>
      <c r="K1042" s="61">
        <v>542</v>
      </c>
      <c r="L1042" s="61">
        <v>180</v>
      </c>
      <c r="M1042" s="61">
        <v>10</v>
      </c>
      <c r="N1042" s="61">
        <v>53</v>
      </c>
      <c r="O1042" s="61">
        <v>744</v>
      </c>
      <c r="Q1042" s="61">
        <v>3</v>
      </c>
      <c r="R1042" s="61">
        <v>59</v>
      </c>
      <c r="S1042" s="61">
        <v>34</v>
      </c>
      <c r="T1042" s="61">
        <v>162</v>
      </c>
    </row>
    <row r="1043" spans="1:20" ht="12.75" customHeight="1" x14ac:dyDescent="0.2">
      <c r="A1043" s="58">
        <v>3321</v>
      </c>
      <c r="B1043" s="61">
        <v>522</v>
      </c>
      <c r="C1043" s="61">
        <v>250</v>
      </c>
      <c r="D1043" s="61">
        <v>272</v>
      </c>
      <c r="E1043" s="61">
        <v>3</v>
      </c>
      <c r="F1043" s="61">
        <v>5</v>
      </c>
      <c r="G1043" s="61">
        <v>2</v>
      </c>
      <c r="H1043" s="61">
        <v>79</v>
      </c>
      <c r="I1043" s="61">
        <v>1</v>
      </c>
      <c r="J1043" s="61">
        <v>32</v>
      </c>
      <c r="K1043" s="61">
        <v>400</v>
      </c>
      <c r="L1043" s="61">
        <v>38</v>
      </c>
      <c r="M1043" s="61">
        <v>2</v>
      </c>
      <c r="N1043" s="61">
        <v>12</v>
      </c>
      <c r="O1043" s="61">
        <v>132</v>
      </c>
      <c r="P1043" s="61">
        <v>4</v>
      </c>
      <c r="Q1043" s="61">
        <v>6</v>
      </c>
      <c r="R1043" s="61">
        <v>16</v>
      </c>
      <c r="S1043" s="61">
        <v>6</v>
      </c>
      <c r="T1043" s="61">
        <v>99</v>
      </c>
    </row>
    <row r="1044" spans="1:20" ht="12.75" customHeight="1" x14ac:dyDescent="0.2">
      <c r="A1044" s="58">
        <v>3322</v>
      </c>
      <c r="B1044" s="61">
        <v>585</v>
      </c>
      <c r="C1044" s="61">
        <v>269</v>
      </c>
      <c r="D1044" s="61">
        <v>316</v>
      </c>
      <c r="E1044" s="61">
        <v>9</v>
      </c>
      <c r="F1044" s="61">
        <v>6</v>
      </c>
      <c r="G1044" s="61">
        <v>2</v>
      </c>
      <c r="H1044" s="61">
        <v>111</v>
      </c>
      <c r="I1044" s="61">
        <v>5</v>
      </c>
      <c r="J1044" s="61">
        <v>31</v>
      </c>
      <c r="K1044" s="61">
        <v>421</v>
      </c>
      <c r="L1044" s="61">
        <v>33</v>
      </c>
      <c r="M1044" s="61">
        <v>6</v>
      </c>
      <c r="N1044" s="61">
        <v>13</v>
      </c>
      <c r="O1044" s="61">
        <v>359</v>
      </c>
      <c r="P1044" s="61">
        <v>4</v>
      </c>
      <c r="Q1044" s="61">
        <v>2</v>
      </c>
      <c r="R1044" s="61">
        <v>27</v>
      </c>
      <c r="S1044" s="61">
        <v>26</v>
      </c>
      <c r="T1044" s="61">
        <v>82</v>
      </c>
    </row>
    <row r="1045" spans="1:20" ht="12.75" customHeight="1" x14ac:dyDescent="0.2">
      <c r="A1045" s="58">
        <v>3323</v>
      </c>
      <c r="B1045" s="61">
        <v>365</v>
      </c>
      <c r="C1045" s="61">
        <v>180</v>
      </c>
      <c r="D1045" s="61">
        <v>185</v>
      </c>
      <c r="E1045" s="61">
        <v>3</v>
      </c>
      <c r="F1045" s="61">
        <v>2</v>
      </c>
      <c r="G1045" s="61">
        <v>2</v>
      </c>
      <c r="H1045" s="61">
        <v>65</v>
      </c>
      <c r="I1045" s="61">
        <v>5</v>
      </c>
      <c r="J1045" s="61">
        <v>17</v>
      </c>
      <c r="K1045" s="61">
        <v>271</v>
      </c>
      <c r="L1045" s="61">
        <v>25</v>
      </c>
      <c r="N1045" s="61">
        <v>17</v>
      </c>
      <c r="O1045" s="61">
        <v>296</v>
      </c>
      <c r="Q1045" s="61">
        <v>3</v>
      </c>
      <c r="R1045" s="61">
        <v>9</v>
      </c>
      <c r="S1045" s="61">
        <v>10</v>
      </c>
      <c r="T1045" s="61">
        <v>66</v>
      </c>
    </row>
    <row r="1046" spans="1:20" ht="12.75" customHeight="1" x14ac:dyDescent="0.2">
      <c r="A1046" s="58">
        <v>3324</v>
      </c>
      <c r="B1046" s="61">
        <v>730</v>
      </c>
      <c r="C1046" s="61">
        <v>343</v>
      </c>
      <c r="D1046" s="61">
        <v>387</v>
      </c>
      <c r="F1046" s="61">
        <v>4</v>
      </c>
      <c r="G1046" s="61">
        <v>8</v>
      </c>
      <c r="H1046" s="61">
        <v>640</v>
      </c>
      <c r="J1046" s="61">
        <v>6</v>
      </c>
      <c r="K1046" s="61">
        <v>72</v>
      </c>
      <c r="L1046" s="61">
        <v>369</v>
      </c>
      <c r="M1046" s="61">
        <v>1</v>
      </c>
      <c r="N1046" s="61">
        <v>40</v>
      </c>
      <c r="O1046" s="61">
        <v>666</v>
      </c>
      <c r="P1046" s="61">
        <v>79</v>
      </c>
      <c r="R1046" s="61">
        <v>26</v>
      </c>
      <c r="S1046" s="61">
        <v>12</v>
      </c>
      <c r="T1046" s="61">
        <v>96</v>
      </c>
    </row>
    <row r="1047" spans="1:20" ht="12.75" customHeight="1" x14ac:dyDescent="0.2">
      <c r="A1047" s="58">
        <v>3325</v>
      </c>
      <c r="B1047" s="61">
        <v>395</v>
      </c>
      <c r="C1047" s="61">
        <v>211</v>
      </c>
      <c r="D1047" s="61">
        <v>184</v>
      </c>
      <c r="H1047" s="61">
        <v>309</v>
      </c>
      <c r="J1047" s="61">
        <v>5</v>
      </c>
      <c r="K1047" s="61">
        <v>81</v>
      </c>
      <c r="L1047" s="61">
        <v>214</v>
      </c>
      <c r="M1047" s="61">
        <v>1</v>
      </c>
      <c r="N1047" s="61">
        <v>5</v>
      </c>
      <c r="O1047" s="61">
        <v>322</v>
      </c>
      <c r="P1047" s="61">
        <v>132</v>
      </c>
      <c r="R1047" s="61">
        <v>22</v>
      </c>
      <c r="T1047" s="61">
        <v>52</v>
      </c>
    </row>
    <row r="1048" spans="1:20" ht="12.75" customHeight="1" x14ac:dyDescent="0.2">
      <c r="A1048" s="58">
        <v>3326</v>
      </c>
      <c r="B1048" s="61">
        <v>168</v>
      </c>
      <c r="C1048" s="61">
        <v>81</v>
      </c>
      <c r="D1048" s="61">
        <v>87</v>
      </c>
      <c r="E1048" s="61">
        <v>2</v>
      </c>
      <c r="F1048" s="61">
        <v>2</v>
      </c>
      <c r="H1048" s="61">
        <v>14</v>
      </c>
      <c r="J1048" s="61">
        <v>13</v>
      </c>
      <c r="K1048" s="61">
        <v>137</v>
      </c>
      <c r="L1048" s="61">
        <v>1</v>
      </c>
      <c r="M1048" s="61">
        <v>3</v>
      </c>
      <c r="N1048" s="61">
        <v>3</v>
      </c>
      <c r="O1048" s="61">
        <v>86</v>
      </c>
      <c r="Q1048" s="61">
        <v>1</v>
      </c>
      <c r="R1048" s="61">
        <v>7</v>
      </c>
      <c r="S1048" s="61">
        <v>1</v>
      </c>
      <c r="T1048" s="61">
        <v>34</v>
      </c>
    </row>
    <row r="1049" spans="1:20" ht="12.75" customHeight="1" x14ac:dyDescent="0.2">
      <c r="A1049" s="58">
        <v>3327</v>
      </c>
      <c r="B1049" s="61">
        <v>764</v>
      </c>
      <c r="C1049" s="61">
        <v>326</v>
      </c>
      <c r="D1049" s="61">
        <v>438</v>
      </c>
      <c r="E1049" s="61">
        <v>3</v>
      </c>
      <c r="F1049" s="61">
        <v>203</v>
      </c>
      <c r="G1049" s="61">
        <v>346</v>
      </c>
      <c r="H1049" s="61">
        <v>107</v>
      </c>
      <c r="I1049" s="61">
        <v>15</v>
      </c>
      <c r="J1049" s="61">
        <v>70</v>
      </c>
      <c r="K1049" s="61">
        <v>20</v>
      </c>
      <c r="L1049" s="61">
        <v>181</v>
      </c>
      <c r="M1049" s="61">
        <v>10</v>
      </c>
      <c r="N1049" s="61">
        <v>55</v>
      </c>
      <c r="O1049" s="61">
        <v>611</v>
      </c>
      <c r="P1049" s="61">
        <v>3</v>
      </c>
      <c r="R1049" s="61">
        <v>49</v>
      </c>
      <c r="S1049" s="61">
        <v>17</v>
      </c>
      <c r="T1049" s="61">
        <v>142</v>
      </c>
    </row>
    <row r="1050" spans="1:20" ht="12.75" customHeight="1" x14ac:dyDescent="0.2">
      <c r="A1050" s="58">
        <v>3328</v>
      </c>
      <c r="B1050" s="61">
        <v>487</v>
      </c>
      <c r="C1050" s="61">
        <v>263</v>
      </c>
      <c r="D1050" s="61">
        <v>224</v>
      </c>
      <c r="E1050" s="61">
        <v>1</v>
      </c>
      <c r="F1050" s="61">
        <v>68</v>
      </c>
      <c r="G1050" s="61">
        <v>78</v>
      </c>
      <c r="H1050" s="61">
        <v>145</v>
      </c>
      <c r="I1050" s="61">
        <v>14</v>
      </c>
      <c r="J1050" s="61">
        <v>61</v>
      </c>
      <c r="K1050" s="61">
        <v>120</v>
      </c>
      <c r="L1050" s="61">
        <v>124</v>
      </c>
      <c r="M1050" s="61">
        <v>8</v>
      </c>
      <c r="N1050" s="61">
        <v>6</v>
      </c>
      <c r="O1050" s="61">
        <v>296</v>
      </c>
      <c r="Q1050" s="61">
        <v>4</v>
      </c>
      <c r="R1050" s="61">
        <v>25</v>
      </c>
      <c r="S1050" s="61">
        <v>5</v>
      </c>
      <c r="T1050" s="61">
        <v>69</v>
      </c>
    </row>
    <row r="1051" spans="1:20" ht="12.75" customHeight="1" x14ac:dyDescent="0.2">
      <c r="A1051" s="58">
        <v>3329</v>
      </c>
      <c r="B1051" s="61">
        <v>431</v>
      </c>
      <c r="C1051" s="61">
        <v>207</v>
      </c>
      <c r="D1051" s="61">
        <v>224</v>
      </c>
      <c r="E1051" s="61">
        <v>4</v>
      </c>
      <c r="F1051" s="61">
        <v>37</v>
      </c>
      <c r="G1051" s="61">
        <v>89</v>
      </c>
      <c r="H1051" s="61">
        <v>127</v>
      </c>
      <c r="I1051" s="61">
        <v>50</v>
      </c>
      <c r="J1051" s="61">
        <v>50</v>
      </c>
      <c r="K1051" s="61">
        <v>74</v>
      </c>
      <c r="L1051" s="61">
        <v>124</v>
      </c>
      <c r="M1051" s="61">
        <v>2</v>
      </c>
      <c r="N1051" s="61">
        <v>19</v>
      </c>
      <c r="O1051" s="61">
        <v>362</v>
      </c>
      <c r="P1051" s="61">
        <v>2</v>
      </c>
      <c r="Q1051" s="61">
        <v>9</v>
      </c>
      <c r="R1051" s="61">
        <v>28</v>
      </c>
      <c r="S1051" s="61">
        <v>5</v>
      </c>
      <c r="T1051" s="61">
        <v>64</v>
      </c>
    </row>
    <row r="1052" spans="1:20" ht="12.75" customHeight="1" x14ac:dyDescent="0.2">
      <c r="A1052" s="58">
        <v>3330</v>
      </c>
      <c r="B1052" s="61">
        <v>1286</v>
      </c>
      <c r="C1052" s="61">
        <v>614</v>
      </c>
      <c r="D1052" s="61">
        <v>671</v>
      </c>
      <c r="E1052" s="61">
        <v>20</v>
      </c>
      <c r="F1052" s="61">
        <v>3</v>
      </c>
      <c r="G1052" s="61">
        <v>11</v>
      </c>
      <c r="H1052" s="61">
        <v>184</v>
      </c>
      <c r="I1052" s="61">
        <v>1</v>
      </c>
      <c r="J1052" s="61">
        <v>44</v>
      </c>
      <c r="K1052" s="61">
        <v>1023</v>
      </c>
      <c r="L1052" s="61">
        <v>57</v>
      </c>
      <c r="M1052" s="61">
        <v>3</v>
      </c>
      <c r="N1052" s="61">
        <v>31</v>
      </c>
      <c r="O1052" s="61">
        <v>358</v>
      </c>
      <c r="P1052" s="61">
        <v>4</v>
      </c>
      <c r="Q1052" s="61">
        <v>7</v>
      </c>
      <c r="R1052" s="61">
        <v>62</v>
      </c>
      <c r="S1052" s="61">
        <v>64</v>
      </c>
      <c r="T1052" s="61">
        <v>190</v>
      </c>
    </row>
    <row r="1053" spans="1:20" ht="12.75" customHeight="1" x14ac:dyDescent="0.2">
      <c r="A1053" s="58">
        <v>3333</v>
      </c>
      <c r="B1053" s="61">
        <v>626</v>
      </c>
      <c r="C1053" s="61">
        <v>296</v>
      </c>
      <c r="D1053" s="61">
        <v>330</v>
      </c>
      <c r="E1053" s="61">
        <v>6</v>
      </c>
      <c r="F1053" s="61">
        <v>63</v>
      </c>
      <c r="G1053" s="61">
        <v>87</v>
      </c>
      <c r="H1053" s="61">
        <v>230</v>
      </c>
      <c r="I1053" s="61">
        <v>29</v>
      </c>
      <c r="J1053" s="61">
        <v>49</v>
      </c>
      <c r="K1053" s="61">
        <v>162</v>
      </c>
      <c r="L1053" s="61">
        <v>112</v>
      </c>
      <c r="M1053" s="61">
        <v>9</v>
      </c>
      <c r="N1053" s="61">
        <v>36</v>
      </c>
      <c r="O1053" s="61">
        <v>416</v>
      </c>
      <c r="R1053" s="61">
        <v>31</v>
      </c>
      <c r="S1053" s="61">
        <v>21</v>
      </c>
      <c r="T1053" s="61">
        <v>107</v>
      </c>
    </row>
    <row r="1054" spans="1:20" ht="12.75" customHeight="1" x14ac:dyDescent="0.2">
      <c r="A1054" s="58">
        <v>3335</v>
      </c>
      <c r="B1054" s="61">
        <v>648</v>
      </c>
      <c r="C1054" s="61">
        <v>318</v>
      </c>
      <c r="D1054" s="61">
        <v>330</v>
      </c>
      <c r="E1054" s="61">
        <v>13</v>
      </c>
      <c r="F1054" s="61">
        <v>79</v>
      </c>
      <c r="G1054" s="61">
        <v>103</v>
      </c>
      <c r="H1054" s="61">
        <v>188</v>
      </c>
      <c r="I1054" s="61">
        <v>25</v>
      </c>
      <c r="J1054" s="61">
        <v>45</v>
      </c>
      <c r="K1054" s="61">
        <v>195</v>
      </c>
      <c r="L1054" s="61">
        <v>146</v>
      </c>
      <c r="M1054" s="61">
        <v>5</v>
      </c>
      <c r="N1054" s="61">
        <v>24</v>
      </c>
      <c r="O1054" s="61">
        <v>419</v>
      </c>
      <c r="R1054" s="61">
        <v>30</v>
      </c>
      <c r="S1054" s="61">
        <v>8</v>
      </c>
      <c r="T1054" s="61">
        <v>85</v>
      </c>
    </row>
    <row r="1055" spans="1:20" ht="12.75" customHeight="1" x14ac:dyDescent="0.2">
      <c r="A1055" s="58">
        <v>3337</v>
      </c>
      <c r="B1055" s="61">
        <v>475</v>
      </c>
      <c r="C1055" s="61">
        <v>250</v>
      </c>
      <c r="D1055" s="61">
        <v>225</v>
      </c>
      <c r="E1055" s="61">
        <v>2</v>
      </c>
      <c r="F1055" s="61">
        <v>89</v>
      </c>
      <c r="G1055" s="61">
        <v>81</v>
      </c>
      <c r="H1055" s="61">
        <v>133</v>
      </c>
      <c r="I1055" s="61">
        <v>20</v>
      </c>
      <c r="J1055" s="61">
        <v>63</v>
      </c>
      <c r="K1055" s="61">
        <v>87</v>
      </c>
      <c r="L1055" s="61">
        <v>127</v>
      </c>
      <c r="M1055" s="61">
        <v>4</v>
      </c>
      <c r="N1055" s="61">
        <v>29</v>
      </c>
      <c r="O1055" s="61">
        <v>316</v>
      </c>
      <c r="P1055" s="61">
        <v>1</v>
      </c>
      <c r="Q1055" s="61">
        <v>2</v>
      </c>
      <c r="R1055" s="61">
        <v>47</v>
      </c>
      <c r="S1055" s="61">
        <v>18</v>
      </c>
      <c r="T1055" s="61">
        <v>98</v>
      </c>
    </row>
    <row r="1056" spans="1:20" ht="12.75" customHeight="1" x14ac:dyDescent="0.2">
      <c r="A1056" s="58">
        <v>3338</v>
      </c>
      <c r="B1056" s="61">
        <v>949</v>
      </c>
      <c r="C1056" s="61">
        <v>478</v>
      </c>
      <c r="D1056" s="61">
        <v>471</v>
      </c>
      <c r="E1056" s="61">
        <v>1</v>
      </c>
      <c r="F1056" s="61">
        <v>297</v>
      </c>
      <c r="G1056" s="61">
        <v>28</v>
      </c>
      <c r="H1056" s="61">
        <v>89</v>
      </c>
      <c r="I1056" s="61">
        <v>6</v>
      </c>
      <c r="J1056" s="61">
        <v>105</v>
      </c>
      <c r="K1056" s="61">
        <v>423</v>
      </c>
      <c r="L1056" s="61">
        <v>97</v>
      </c>
      <c r="M1056" s="61">
        <v>1</v>
      </c>
      <c r="N1056" s="61">
        <v>8</v>
      </c>
      <c r="O1056" s="61">
        <v>125</v>
      </c>
      <c r="Q1056" s="61">
        <v>4</v>
      </c>
      <c r="R1056" s="61">
        <v>18</v>
      </c>
      <c r="S1056" s="61">
        <v>72</v>
      </c>
      <c r="T1056" s="61">
        <v>64</v>
      </c>
    </row>
    <row r="1057" spans="1:20" ht="12.75" customHeight="1" x14ac:dyDescent="0.2">
      <c r="A1057" s="58">
        <v>3339</v>
      </c>
      <c r="B1057" s="61">
        <v>444</v>
      </c>
      <c r="C1057" s="61">
        <v>210</v>
      </c>
      <c r="D1057" s="61">
        <v>234</v>
      </c>
      <c r="E1057" s="61">
        <v>1</v>
      </c>
      <c r="F1057" s="61">
        <v>98</v>
      </c>
      <c r="G1057" s="61">
        <v>26</v>
      </c>
      <c r="H1057" s="61">
        <v>158</v>
      </c>
      <c r="I1057" s="61">
        <v>4</v>
      </c>
      <c r="J1057" s="61">
        <v>27</v>
      </c>
      <c r="K1057" s="61">
        <v>130</v>
      </c>
      <c r="L1057" s="61">
        <v>153</v>
      </c>
      <c r="M1057" s="61">
        <v>1</v>
      </c>
      <c r="N1057" s="61">
        <v>13</v>
      </c>
      <c r="O1057" s="61">
        <v>203</v>
      </c>
      <c r="Q1057" s="61">
        <v>1</v>
      </c>
      <c r="R1057" s="61">
        <v>19</v>
      </c>
      <c r="S1057" s="61">
        <v>20</v>
      </c>
      <c r="T1057" s="61">
        <v>72</v>
      </c>
    </row>
    <row r="1058" spans="1:20" ht="12.75" customHeight="1" x14ac:dyDescent="0.2">
      <c r="A1058" s="58">
        <v>3341</v>
      </c>
      <c r="B1058" s="61">
        <v>1067</v>
      </c>
      <c r="C1058" s="61">
        <v>509</v>
      </c>
      <c r="D1058" s="61">
        <v>558</v>
      </c>
      <c r="E1058" s="61">
        <v>4</v>
      </c>
      <c r="F1058" s="61">
        <v>53</v>
      </c>
      <c r="G1058" s="61">
        <v>20</v>
      </c>
      <c r="H1058" s="61">
        <v>99</v>
      </c>
      <c r="I1058" s="61">
        <v>4</v>
      </c>
      <c r="J1058" s="61">
        <v>94</v>
      </c>
      <c r="K1058" s="61">
        <v>793</v>
      </c>
      <c r="L1058" s="61">
        <v>18</v>
      </c>
      <c r="M1058" s="61">
        <v>1</v>
      </c>
      <c r="N1058" s="61">
        <v>3</v>
      </c>
      <c r="O1058" s="61">
        <v>118</v>
      </c>
      <c r="Q1058" s="61">
        <v>5</v>
      </c>
      <c r="R1058" s="61">
        <v>16</v>
      </c>
      <c r="S1058" s="61">
        <v>112</v>
      </c>
      <c r="T1058" s="61">
        <v>115</v>
      </c>
    </row>
    <row r="1059" spans="1:20" ht="12.75" customHeight="1" x14ac:dyDescent="0.2">
      <c r="A1059" s="58">
        <v>3343</v>
      </c>
      <c r="B1059" s="61">
        <v>1490</v>
      </c>
      <c r="C1059" s="61">
        <v>741</v>
      </c>
      <c r="D1059" s="61">
        <v>749</v>
      </c>
      <c r="E1059" s="61">
        <v>2</v>
      </c>
      <c r="F1059" s="61">
        <v>205</v>
      </c>
      <c r="G1059" s="61">
        <v>142</v>
      </c>
      <c r="H1059" s="61">
        <v>184</v>
      </c>
      <c r="I1059" s="61">
        <v>7</v>
      </c>
      <c r="J1059" s="61">
        <v>184</v>
      </c>
      <c r="K1059" s="61">
        <v>766</v>
      </c>
      <c r="L1059" s="61">
        <v>59</v>
      </c>
      <c r="M1059" s="61">
        <v>1</v>
      </c>
      <c r="N1059" s="61">
        <v>23</v>
      </c>
      <c r="O1059" s="61">
        <v>442</v>
      </c>
      <c r="Q1059" s="61">
        <v>4</v>
      </c>
      <c r="R1059" s="61">
        <v>38</v>
      </c>
      <c r="S1059" s="61">
        <v>147</v>
      </c>
      <c r="T1059" s="61">
        <v>145</v>
      </c>
    </row>
    <row r="1060" spans="1:20" ht="12.75" customHeight="1" x14ac:dyDescent="0.2">
      <c r="A1060" s="58">
        <v>3344</v>
      </c>
      <c r="B1060" s="61">
        <v>632</v>
      </c>
      <c r="C1060" s="61">
        <v>306</v>
      </c>
      <c r="D1060" s="61">
        <v>326</v>
      </c>
      <c r="E1060" s="61">
        <v>1</v>
      </c>
      <c r="F1060" s="61">
        <v>93</v>
      </c>
      <c r="G1060" s="61">
        <v>19</v>
      </c>
      <c r="H1060" s="61">
        <v>70</v>
      </c>
      <c r="J1060" s="61">
        <v>70</v>
      </c>
      <c r="K1060" s="61">
        <v>379</v>
      </c>
      <c r="L1060" s="61">
        <v>58</v>
      </c>
      <c r="M1060" s="61">
        <v>4</v>
      </c>
      <c r="N1060" s="61">
        <v>8</v>
      </c>
      <c r="O1060" s="61">
        <v>121</v>
      </c>
      <c r="R1060" s="61">
        <v>17</v>
      </c>
      <c r="S1060" s="61">
        <v>36</v>
      </c>
      <c r="T1060" s="61">
        <v>91</v>
      </c>
    </row>
    <row r="1061" spans="1:20" ht="12.75" customHeight="1" x14ac:dyDescent="0.2">
      <c r="A1061" s="58">
        <v>3345</v>
      </c>
      <c r="B1061" s="61">
        <v>723</v>
      </c>
      <c r="C1061" s="61">
        <v>354</v>
      </c>
      <c r="D1061" s="61">
        <v>368</v>
      </c>
      <c r="E1061" s="61">
        <v>1</v>
      </c>
      <c r="F1061" s="61">
        <v>88</v>
      </c>
      <c r="G1061" s="61">
        <v>19</v>
      </c>
      <c r="H1061" s="61">
        <v>136</v>
      </c>
      <c r="J1061" s="61">
        <v>78</v>
      </c>
      <c r="K1061" s="61">
        <v>401</v>
      </c>
      <c r="L1061" s="61">
        <v>52</v>
      </c>
      <c r="M1061" s="61">
        <v>1</v>
      </c>
      <c r="N1061" s="61">
        <v>13</v>
      </c>
      <c r="O1061" s="61">
        <v>172</v>
      </c>
      <c r="R1061" s="61">
        <v>19</v>
      </c>
      <c r="S1061" s="61">
        <v>62</v>
      </c>
      <c r="T1061" s="61">
        <v>99</v>
      </c>
    </row>
    <row r="1062" spans="1:20" ht="12.75" customHeight="1" x14ac:dyDescent="0.2">
      <c r="A1062" s="58">
        <v>3349</v>
      </c>
      <c r="B1062" s="61">
        <v>485</v>
      </c>
      <c r="C1062" s="61">
        <v>247</v>
      </c>
      <c r="D1062" s="61">
        <v>238</v>
      </c>
      <c r="E1062" s="61">
        <v>2</v>
      </c>
      <c r="F1062" s="61">
        <v>11</v>
      </c>
      <c r="G1062" s="61">
        <v>3</v>
      </c>
      <c r="H1062" s="61">
        <v>57</v>
      </c>
      <c r="I1062" s="61">
        <v>1</v>
      </c>
      <c r="J1062" s="61">
        <v>59</v>
      </c>
      <c r="K1062" s="61">
        <v>352</v>
      </c>
      <c r="L1062" s="61">
        <v>11</v>
      </c>
      <c r="M1062" s="61">
        <v>7</v>
      </c>
      <c r="N1062" s="61">
        <v>8</v>
      </c>
      <c r="O1062" s="61">
        <v>135</v>
      </c>
      <c r="Q1062" s="61">
        <v>7</v>
      </c>
      <c r="R1062" s="61">
        <v>13</v>
      </c>
      <c r="S1062" s="61">
        <v>10</v>
      </c>
      <c r="T1062" s="61">
        <v>61</v>
      </c>
    </row>
    <row r="1063" spans="1:20" ht="12.75" customHeight="1" x14ac:dyDescent="0.2">
      <c r="A1063" s="58">
        <v>3351</v>
      </c>
      <c r="B1063" s="61">
        <v>447</v>
      </c>
      <c r="C1063" s="61">
        <v>224</v>
      </c>
      <c r="D1063" s="61">
        <v>223</v>
      </c>
      <c r="E1063" s="61">
        <v>5</v>
      </c>
      <c r="F1063" s="61">
        <v>8</v>
      </c>
      <c r="G1063" s="61">
        <v>30</v>
      </c>
      <c r="H1063" s="61">
        <v>93</v>
      </c>
      <c r="I1063" s="61">
        <v>33</v>
      </c>
      <c r="J1063" s="61">
        <v>124</v>
      </c>
      <c r="K1063" s="61">
        <v>153</v>
      </c>
      <c r="L1063" s="61">
        <v>53</v>
      </c>
      <c r="M1063" s="61">
        <v>6</v>
      </c>
      <c r="N1063" s="61">
        <v>15</v>
      </c>
      <c r="O1063" s="61">
        <v>447</v>
      </c>
      <c r="P1063" s="61">
        <v>1</v>
      </c>
      <c r="Q1063" s="61">
        <v>37</v>
      </c>
      <c r="R1063" s="61">
        <v>31</v>
      </c>
      <c r="S1063" s="61">
        <v>8</v>
      </c>
      <c r="T1063" s="61">
        <v>79</v>
      </c>
    </row>
    <row r="1064" spans="1:20" ht="12.75" customHeight="1" x14ac:dyDescent="0.2">
      <c r="A1064" s="58">
        <v>3353</v>
      </c>
      <c r="B1064" s="61">
        <v>732</v>
      </c>
      <c r="C1064" s="61">
        <v>366</v>
      </c>
      <c r="D1064" s="61">
        <v>365</v>
      </c>
      <c r="F1064" s="61">
        <v>92</v>
      </c>
      <c r="G1064" s="61">
        <v>54</v>
      </c>
      <c r="H1064" s="61">
        <v>169</v>
      </c>
      <c r="I1064" s="61">
        <v>9</v>
      </c>
      <c r="J1064" s="61">
        <v>80</v>
      </c>
      <c r="K1064" s="61">
        <v>328</v>
      </c>
      <c r="L1064" s="61">
        <v>96</v>
      </c>
      <c r="M1064" s="61">
        <v>2</v>
      </c>
      <c r="N1064" s="61">
        <v>32</v>
      </c>
      <c r="O1064" s="61">
        <v>344</v>
      </c>
      <c r="Q1064" s="61">
        <v>3</v>
      </c>
      <c r="R1064" s="61">
        <v>22</v>
      </c>
      <c r="S1064" s="61">
        <v>29</v>
      </c>
      <c r="T1064" s="61">
        <v>102</v>
      </c>
    </row>
    <row r="1065" spans="1:20" ht="12.75" customHeight="1" x14ac:dyDescent="0.2">
      <c r="A1065" s="58">
        <v>3355</v>
      </c>
      <c r="B1065" s="61">
        <v>850</v>
      </c>
      <c r="C1065" s="61">
        <v>403</v>
      </c>
      <c r="D1065" s="61">
        <v>447</v>
      </c>
      <c r="E1065" s="61">
        <v>27</v>
      </c>
      <c r="F1065" s="61">
        <v>55</v>
      </c>
      <c r="G1065" s="61">
        <v>23</v>
      </c>
      <c r="H1065" s="61">
        <v>231</v>
      </c>
      <c r="I1065" s="61">
        <v>9</v>
      </c>
      <c r="J1065" s="61">
        <v>100</v>
      </c>
      <c r="K1065" s="61">
        <v>405</v>
      </c>
      <c r="L1065" s="61">
        <v>110</v>
      </c>
      <c r="M1065" s="61">
        <v>11</v>
      </c>
      <c r="N1065" s="61">
        <v>32</v>
      </c>
      <c r="O1065" s="61">
        <v>496</v>
      </c>
      <c r="P1065" s="61">
        <v>8</v>
      </c>
      <c r="Q1065" s="61">
        <v>15</v>
      </c>
      <c r="R1065" s="61">
        <v>35</v>
      </c>
      <c r="S1065" s="61">
        <v>44</v>
      </c>
      <c r="T1065" s="61">
        <v>138</v>
      </c>
    </row>
    <row r="1066" spans="1:20" ht="12.75" customHeight="1" x14ac:dyDescent="0.2">
      <c r="A1066" s="58">
        <v>3356</v>
      </c>
      <c r="B1066" s="61">
        <v>813</v>
      </c>
      <c r="C1066" s="61">
        <v>398</v>
      </c>
      <c r="D1066" s="61">
        <v>415</v>
      </c>
      <c r="E1066" s="61">
        <v>4</v>
      </c>
      <c r="F1066" s="61">
        <v>19</v>
      </c>
      <c r="G1066" s="61">
        <v>27</v>
      </c>
      <c r="H1066" s="61">
        <v>72</v>
      </c>
      <c r="I1066" s="61">
        <v>8</v>
      </c>
      <c r="J1066" s="61">
        <v>94</v>
      </c>
      <c r="K1066" s="61">
        <v>589</v>
      </c>
      <c r="L1066" s="61">
        <v>38</v>
      </c>
      <c r="M1066" s="61">
        <v>3</v>
      </c>
      <c r="N1066" s="61">
        <v>20</v>
      </c>
      <c r="O1066" s="61">
        <v>307</v>
      </c>
      <c r="P1066" s="61">
        <v>1</v>
      </c>
      <c r="Q1066" s="61">
        <v>8</v>
      </c>
      <c r="R1066" s="61">
        <v>35</v>
      </c>
      <c r="S1066" s="61">
        <v>52</v>
      </c>
      <c r="T1066" s="61">
        <v>103</v>
      </c>
    </row>
    <row r="1067" spans="1:20" ht="12.75" customHeight="1" x14ac:dyDescent="0.2">
      <c r="A1067" s="58">
        <v>3357</v>
      </c>
      <c r="B1067" s="61">
        <v>356</v>
      </c>
      <c r="C1067" s="61">
        <v>163</v>
      </c>
      <c r="D1067" s="61">
        <v>193</v>
      </c>
      <c r="F1067" s="61">
        <v>3</v>
      </c>
      <c r="G1067" s="61">
        <v>3</v>
      </c>
      <c r="H1067" s="61">
        <v>27</v>
      </c>
      <c r="I1067" s="61">
        <v>1</v>
      </c>
      <c r="J1067" s="61">
        <v>44</v>
      </c>
      <c r="K1067" s="61">
        <v>278</v>
      </c>
      <c r="L1067" s="61">
        <v>9</v>
      </c>
      <c r="M1067" s="61">
        <v>7</v>
      </c>
      <c r="N1067" s="61">
        <v>4</v>
      </c>
      <c r="O1067" s="61">
        <v>169</v>
      </c>
      <c r="Q1067" s="61">
        <v>12</v>
      </c>
      <c r="R1067" s="61">
        <v>3</v>
      </c>
      <c r="S1067" s="61">
        <v>40</v>
      </c>
      <c r="T1067" s="61">
        <v>81</v>
      </c>
    </row>
    <row r="1068" spans="1:20" ht="12.75" customHeight="1" x14ac:dyDescent="0.2">
      <c r="A1068" s="58">
        <v>3360</v>
      </c>
      <c r="B1068" s="61">
        <v>1137</v>
      </c>
      <c r="C1068" s="61">
        <v>559</v>
      </c>
      <c r="D1068" s="61">
        <v>578</v>
      </c>
      <c r="E1068" s="61">
        <v>17</v>
      </c>
      <c r="F1068" s="61">
        <v>14</v>
      </c>
      <c r="G1068" s="61">
        <v>9</v>
      </c>
      <c r="H1068" s="61">
        <v>119</v>
      </c>
      <c r="I1068" s="61">
        <v>7</v>
      </c>
      <c r="J1068" s="61">
        <v>66</v>
      </c>
      <c r="K1068" s="61">
        <v>905</v>
      </c>
      <c r="L1068" s="61">
        <v>18</v>
      </c>
      <c r="M1068" s="61">
        <v>9</v>
      </c>
      <c r="N1068" s="61">
        <v>35</v>
      </c>
      <c r="O1068" s="61">
        <v>568</v>
      </c>
      <c r="P1068" s="61">
        <v>1</v>
      </c>
      <c r="Q1068" s="61">
        <v>1</v>
      </c>
      <c r="R1068" s="61">
        <v>73</v>
      </c>
      <c r="S1068" s="61">
        <v>70</v>
      </c>
      <c r="T1068" s="61">
        <v>180</v>
      </c>
    </row>
    <row r="1069" spans="1:20" ht="12.75" customHeight="1" x14ac:dyDescent="0.2">
      <c r="A1069" s="58">
        <v>3361</v>
      </c>
      <c r="B1069" s="61">
        <v>776</v>
      </c>
      <c r="C1069" s="61">
        <v>387</v>
      </c>
      <c r="D1069" s="61">
        <v>389</v>
      </c>
      <c r="E1069" s="61">
        <v>12</v>
      </c>
      <c r="F1069" s="61">
        <v>82</v>
      </c>
      <c r="G1069" s="61">
        <v>37</v>
      </c>
      <c r="H1069" s="61">
        <v>149</v>
      </c>
      <c r="I1069" s="61">
        <v>21</v>
      </c>
      <c r="J1069" s="61">
        <v>102</v>
      </c>
      <c r="K1069" s="61">
        <v>373</v>
      </c>
      <c r="L1069" s="61">
        <v>55</v>
      </c>
      <c r="M1069" s="61">
        <v>4</v>
      </c>
      <c r="N1069" s="61">
        <v>43</v>
      </c>
      <c r="O1069" s="61">
        <v>394</v>
      </c>
      <c r="Q1069" s="61">
        <v>92</v>
      </c>
      <c r="R1069" s="61">
        <v>27</v>
      </c>
      <c r="S1069" s="61">
        <v>38</v>
      </c>
      <c r="T1069" s="61">
        <v>98</v>
      </c>
    </row>
    <row r="1070" spans="1:20" ht="12.75" customHeight="1" x14ac:dyDescent="0.2">
      <c r="A1070" s="58">
        <v>3362</v>
      </c>
      <c r="B1070" s="61">
        <v>1238</v>
      </c>
      <c r="C1070" s="61">
        <v>619</v>
      </c>
      <c r="D1070" s="61">
        <v>619</v>
      </c>
      <c r="E1070" s="61">
        <v>6</v>
      </c>
      <c r="F1070" s="61">
        <v>26</v>
      </c>
      <c r="G1070" s="61">
        <v>22</v>
      </c>
      <c r="H1070" s="61">
        <v>144</v>
      </c>
      <c r="I1070" s="61">
        <v>11</v>
      </c>
      <c r="J1070" s="61">
        <v>99</v>
      </c>
      <c r="K1070" s="61">
        <v>930</v>
      </c>
      <c r="L1070" s="61">
        <v>13</v>
      </c>
      <c r="M1070" s="61">
        <v>8</v>
      </c>
      <c r="N1070" s="61">
        <v>26</v>
      </c>
      <c r="O1070" s="61">
        <v>353</v>
      </c>
      <c r="Q1070" s="61">
        <v>30</v>
      </c>
      <c r="R1070" s="61">
        <v>39</v>
      </c>
      <c r="S1070" s="61">
        <v>43</v>
      </c>
      <c r="T1070" s="61">
        <v>145</v>
      </c>
    </row>
    <row r="1071" spans="1:20" ht="12.75" customHeight="1" x14ac:dyDescent="0.2">
      <c r="A1071" s="58">
        <v>3365</v>
      </c>
      <c r="B1071" s="61">
        <v>341</v>
      </c>
      <c r="C1071" s="61">
        <v>159</v>
      </c>
      <c r="D1071" s="61">
        <v>182</v>
      </c>
      <c r="E1071" s="61">
        <v>22</v>
      </c>
      <c r="F1071" s="61">
        <v>3</v>
      </c>
      <c r="H1071" s="61">
        <v>39</v>
      </c>
      <c r="J1071" s="61">
        <v>32</v>
      </c>
      <c r="K1071" s="61">
        <v>245</v>
      </c>
      <c r="L1071" s="61">
        <v>17</v>
      </c>
      <c r="M1071" s="61">
        <v>6</v>
      </c>
      <c r="N1071" s="61">
        <v>18</v>
      </c>
      <c r="O1071" s="61">
        <v>150</v>
      </c>
      <c r="P1071" s="61">
        <v>3</v>
      </c>
      <c r="Q1071" s="61">
        <v>1</v>
      </c>
      <c r="R1071" s="61">
        <v>8</v>
      </c>
      <c r="S1071" s="61">
        <v>9</v>
      </c>
      <c r="T1071" s="61">
        <v>72</v>
      </c>
    </row>
    <row r="1072" spans="1:20" ht="12.75" customHeight="1" x14ac:dyDescent="0.2">
      <c r="A1072" s="58">
        <v>3366</v>
      </c>
      <c r="B1072" s="61">
        <v>274</v>
      </c>
      <c r="C1072" s="61">
        <v>122</v>
      </c>
      <c r="D1072" s="61">
        <v>152</v>
      </c>
      <c r="E1072" s="61">
        <v>1</v>
      </c>
      <c r="F1072" s="61">
        <v>2</v>
      </c>
      <c r="H1072" s="61">
        <v>4</v>
      </c>
      <c r="J1072" s="61">
        <v>25</v>
      </c>
      <c r="K1072" s="61">
        <v>242</v>
      </c>
      <c r="M1072" s="61">
        <v>2</v>
      </c>
      <c r="N1072" s="61">
        <v>1</v>
      </c>
      <c r="O1072" s="61">
        <v>92</v>
      </c>
      <c r="R1072" s="61">
        <v>6</v>
      </c>
      <c r="S1072" s="61">
        <v>12</v>
      </c>
      <c r="T1072" s="61">
        <v>41</v>
      </c>
    </row>
    <row r="1073" spans="1:20" ht="12.75" customHeight="1" x14ac:dyDescent="0.2">
      <c r="A1073" s="58">
        <v>3368</v>
      </c>
      <c r="B1073" s="61">
        <v>846</v>
      </c>
      <c r="C1073" s="61">
        <v>408</v>
      </c>
      <c r="D1073" s="61">
        <v>438</v>
      </c>
      <c r="E1073" s="61">
        <v>9</v>
      </c>
      <c r="F1073" s="61">
        <v>2</v>
      </c>
      <c r="G1073" s="61">
        <v>5</v>
      </c>
      <c r="H1073" s="61">
        <v>579</v>
      </c>
      <c r="I1073" s="61">
        <v>1</v>
      </c>
      <c r="J1073" s="61">
        <v>25</v>
      </c>
      <c r="K1073" s="61">
        <v>225</v>
      </c>
      <c r="L1073" s="61">
        <v>165</v>
      </c>
      <c r="M1073" s="61">
        <v>9</v>
      </c>
      <c r="N1073" s="61">
        <v>20</v>
      </c>
      <c r="O1073" s="61">
        <v>626</v>
      </c>
      <c r="P1073" s="61">
        <v>54</v>
      </c>
      <c r="Q1073" s="61">
        <v>12</v>
      </c>
      <c r="R1073" s="61">
        <v>34</v>
      </c>
      <c r="S1073" s="61">
        <v>44</v>
      </c>
      <c r="T1073" s="61">
        <v>141</v>
      </c>
    </row>
    <row r="1074" spans="1:20" ht="12.75" customHeight="1" x14ac:dyDescent="0.2">
      <c r="A1074" s="58">
        <v>3369</v>
      </c>
      <c r="B1074" s="61">
        <v>431</v>
      </c>
      <c r="C1074" s="61">
        <v>186</v>
      </c>
      <c r="D1074" s="61">
        <v>245</v>
      </c>
      <c r="E1074" s="61">
        <v>1</v>
      </c>
      <c r="F1074" s="61">
        <v>5</v>
      </c>
      <c r="G1074" s="61">
        <v>8</v>
      </c>
      <c r="H1074" s="61">
        <v>158</v>
      </c>
      <c r="J1074" s="61">
        <v>44</v>
      </c>
      <c r="K1074" s="61">
        <v>215</v>
      </c>
      <c r="L1074" s="61">
        <v>54</v>
      </c>
      <c r="N1074" s="61">
        <v>10</v>
      </c>
      <c r="O1074" s="61">
        <v>313</v>
      </c>
      <c r="P1074" s="61">
        <v>23</v>
      </c>
      <c r="R1074" s="61">
        <v>24</v>
      </c>
      <c r="S1074" s="61">
        <v>13</v>
      </c>
      <c r="T1074" s="61">
        <v>54</v>
      </c>
    </row>
    <row r="1075" spans="1:20" ht="12.75" customHeight="1" x14ac:dyDescent="0.2">
      <c r="A1075" s="58">
        <v>3370</v>
      </c>
      <c r="B1075" s="61">
        <v>490</v>
      </c>
      <c r="C1075" s="61">
        <v>237</v>
      </c>
      <c r="D1075" s="61">
        <v>253</v>
      </c>
      <c r="E1075" s="61">
        <v>1</v>
      </c>
      <c r="F1075" s="61">
        <v>2</v>
      </c>
      <c r="G1075" s="61">
        <v>2</v>
      </c>
      <c r="H1075" s="61">
        <v>299</v>
      </c>
      <c r="J1075" s="61">
        <v>15</v>
      </c>
      <c r="K1075" s="61">
        <v>171</v>
      </c>
      <c r="L1075" s="61">
        <v>142</v>
      </c>
      <c r="M1075" s="61">
        <v>2</v>
      </c>
      <c r="N1075" s="61">
        <v>33</v>
      </c>
      <c r="O1075" s="61">
        <v>361</v>
      </c>
      <c r="P1075" s="61">
        <v>108</v>
      </c>
      <c r="Q1075" s="61">
        <v>2</v>
      </c>
      <c r="R1075" s="61">
        <v>19</v>
      </c>
      <c r="S1075" s="61">
        <v>31</v>
      </c>
      <c r="T1075" s="61">
        <v>63</v>
      </c>
    </row>
    <row r="1076" spans="1:20" ht="12.75" customHeight="1" x14ac:dyDescent="0.2">
      <c r="A1076" s="58">
        <v>3371</v>
      </c>
      <c r="B1076" s="61">
        <v>384</v>
      </c>
      <c r="C1076" s="61">
        <v>174</v>
      </c>
      <c r="D1076" s="61">
        <v>210</v>
      </c>
      <c r="E1076" s="61">
        <v>2</v>
      </c>
      <c r="F1076" s="61">
        <v>1</v>
      </c>
      <c r="G1076" s="61">
        <v>3</v>
      </c>
      <c r="H1076" s="61">
        <v>27</v>
      </c>
      <c r="J1076" s="61">
        <v>18</v>
      </c>
      <c r="K1076" s="61">
        <v>333</v>
      </c>
      <c r="L1076" s="61">
        <v>4</v>
      </c>
      <c r="M1076" s="61">
        <v>1</v>
      </c>
      <c r="N1076" s="61">
        <v>8</v>
      </c>
      <c r="O1076" s="61">
        <v>103</v>
      </c>
      <c r="P1076" s="61">
        <v>1</v>
      </c>
      <c r="R1076" s="61">
        <v>12</v>
      </c>
      <c r="S1076" s="61">
        <v>36</v>
      </c>
      <c r="T1076" s="61">
        <v>48</v>
      </c>
    </row>
    <row r="1077" spans="1:20" ht="12.75" customHeight="1" x14ac:dyDescent="0.2">
      <c r="A1077" s="58">
        <v>3372</v>
      </c>
      <c r="B1077" s="61">
        <v>928</v>
      </c>
      <c r="C1077" s="61">
        <v>453</v>
      </c>
      <c r="D1077" s="61">
        <v>475</v>
      </c>
      <c r="E1077" s="61">
        <v>3</v>
      </c>
      <c r="F1077" s="61">
        <v>3</v>
      </c>
      <c r="G1077" s="61">
        <v>5</v>
      </c>
      <c r="H1077" s="61">
        <v>451</v>
      </c>
      <c r="I1077" s="61">
        <v>1</v>
      </c>
      <c r="J1077" s="61">
        <v>23</v>
      </c>
      <c r="K1077" s="61">
        <v>442</v>
      </c>
      <c r="L1077" s="61">
        <v>151</v>
      </c>
      <c r="M1077" s="61">
        <v>4</v>
      </c>
      <c r="N1077" s="61">
        <v>47</v>
      </c>
      <c r="O1077" s="61">
        <v>571</v>
      </c>
      <c r="P1077" s="61">
        <v>130</v>
      </c>
      <c r="Q1077" s="61">
        <v>2</v>
      </c>
      <c r="R1077" s="61">
        <v>25</v>
      </c>
      <c r="S1077" s="61">
        <v>50</v>
      </c>
      <c r="T1077" s="61">
        <v>119</v>
      </c>
    </row>
    <row r="1078" spans="1:20" ht="12.75" customHeight="1" x14ac:dyDescent="0.2">
      <c r="A1078" s="58">
        <v>3373</v>
      </c>
      <c r="B1078" s="61">
        <v>435</v>
      </c>
      <c r="C1078" s="61">
        <v>204</v>
      </c>
      <c r="D1078" s="61">
        <v>231</v>
      </c>
      <c r="E1078" s="61">
        <v>1</v>
      </c>
      <c r="F1078" s="61">
        <v>1</v>
      </c>
      <c r="G1078" s="61">
        <v>4</v>
      </c>
      <c r="H1078" s="61">
        <v>148</v>
      </c>
      <c r="J1078" s="61">
        <v>13</v>
      </c>
      <c r="K1078" s="61">
        <v>268</v>
      </c>
      <c r="L1078" s="61">
        <v>42</v>
      </c>
      <c r="M1078" s="61">
        <v>1</v>
      </c>
      <c r="N1078" s="61">
        <v>14</v>
      </c>
      <c r="O1078" s="61">
        <v>248</v>
      </c>
      <c r="P1078" s="61">
        <v>27</v>
      </c>
      <c r="Q1078" s="61">
        <v>1</v>
      </c>
      <c r="R1078" s="61">
        <v>11</v>
      </c>
      <c r="S1078" s="61">
        <v>19</v>
      </c>
      <c r="T1078" s="61">
        <v>45</v>
      </c>
    </row>
    <row r="1079" spans="1:20" ht="12.75" customHeight="1" x14ac:dyDescent="0.2">
      <c r="A1079" s="58">
        <v>3374</v>
      </c>
      <c r="B1079" s="61">
        <v>456</v>
      </c>
      <c r="C1079" s="61">
        <v>228</v>
      </c>
      <c r="D1079" s="61">
        <v>228</v>
      </c>
      <c r="E1079" s="61">
        <v>6</v>
      </c>
      <c r="F1079" s="61">
        <v>4</v>
      </c>
      <c r="H1079" s="61">
        <v>47</v>
      </c>
      <c r="J1079" s="61">
        <v>46</v>
      </c>
      <c r="K1079" s="61">
        <v>353</v>
      </c>
      <c r="L1079" s="61">
        <v>7</v>
      </c>
      <c r="M1079" s="61">
        <v>4</v>
      </c>
      <c r="N1079" s="61">
        <v>4</v>
      </c>
      <c r="O1079" s="61">
        <v>174</v>
      </c>
      <c r="Q1079" s="61">
        <v>5</v>
      </c>
      <c r="R1079" s="61">
        <v>11</v>
      </c>
      <c r="S1079" s="61">
        <v>18</v>
      </c>
      <c r="T1079" s="61">
        <v>41</v>
      </c>
    </row>
    <row r="1080" spans="1:20" ht="12.75" customHeight="1" x14ac:dyDescent="0.2">
      <c r="A1080" s="58">
        <v>3375</v>
      </c>
      <c r="B1080" s="61">
        <v>147</v>
      </c>
      <c r="C1080" s="61">
        <v>81</v>
      </c>
      <c r="D1080" s="61">
        <v>66</v>
      </c>
      <c r="G1080" s="61">
        <v>2</v>
      </c>
      <c r="H1080" s="61">
        <v>6</v>
      </c>
      <c r="I1080" s="61">
        <v>3</v>
      </c>
      <c r="K1080" s="61">
        <v>136</v>
      </c>
      <c r="M1080" s="61">
        <v>2</v>
      </c>
      <c r="N1080" s="61">
        <v>1</v>
      </c>
      <c r="O1080" s="61">
        <v>84</v>
      </c>
      <c r="Q1080" s="61">
        <v>3</v>
      </c>
      <c r="R1080" s="61">
        <v>6</v>
      </c>
      <c r="S1080" s="61">
        <v>9</v>
      </c>
      <c r="T1080" s="61">
        <v>22</v>
      </c>
    </row>
    <row r="1081" spans="1:20" ht="12.75" customHeight="1" x14ac:dyDescent="0.2">
      <c r="A1081" s="58">
        <v>3377</v>
      </c>
      <c r="B1081" s="61">
        <v>498</v>
      </c>
      <c r="C1081" s="61">
        <v>237</v>
      </c>
      <c r="D1081" s="61">
        <v>261</v>
      </c>
      <c r="E1081" s="61">
        <v>8</v>
      </c>
      <c r="F1081" s="61">
        <v>17</v>
      </c>
      <c r="G1081" s="61">
        <v>14</v>
      </c>
      <c r="H1081" s="61">
        <v>100</v>
      </c>
      <c r="I1081" s="61">
        <v>1</v>
      </c>
      <c r="J1081" s="61">
        <v>60</v>
      </c>
      <c r="K1081" s="61">
        <v>298</v>
      </c>
      <c r="L1081" s="61">
        <v>34</v>
      </c>
      <c r="M1081" s="61">
        <v>4</v>
      </c>
      <c r="N1081" s="61">
        <v>16</v>
      </c>
      <c r="O1081" s="61">
        <v>275</v>
      </c>
      <c r="P1081" s="61">
        <v>2</v>
      </c>
      <c r="Q1081" s="61">
        <v>64</v>
      </c>
      <c r="R1081" s="61">
        <v>33</v>
      </c>
      <c r="S1081" s="61">
        <v>16</v>
      </c>
      <c r="T1081" s="61">
        <v>93</v>
      </c>
    </row>
    <row r="1082" spans="1:20" ht="12.75" customHeight="1" x14ac:dyDescent="0.2">
      <c r="A1082" s="58">
        <v>3378</v>
      </c>
      <c r="B1082" s="61">
        <v>322</v>
      </c>
      <c r="C1082" s="61">
        <v>148</v>
      </c>
      <c r="D1082" s="61">
        <v>174</v>
      </c>
      <c r="F1082" s="61">
        <v>62</v>
      </c>
      <c r="G1082" s="61">
        <v>91</v>
      </c>
      <c r="H1082" s="61">
        <v>56</v>
      </c>
      <c r="I1082" s="61">
        <v>4</v>
      </c>
      <c r="J1082" s="61">
        <v>44</v>
      </c>
      <c r="K1082" s="61">
        <v>65</v>
      </c>
      <c r="L1082" s="61">
        <v>119</v>
      </c>
      <c r="N1082" s="61">
        <v>16</v>
      </c>
      <c r="O1082" s="61">
        <v>190</v>
      </c>
      <c r="R1082" s="61">
        <v>7</v>
      </c>
      <c r="S1082" s="61">
        <v>1</v>
      </c>
      <c r="T1082" s="61">
        <v>54</v>
      </c>
    </row>
    <row r="1083" spans="1:20" ht="12.75" customHeight="1" x14ac:dyDescent="0.2">
      <c r="A1083" s="58">
        <v>3380</v>
      </c>
      <c r="B1083" s="61">
        <v>241</v>
      </c>
      <c r="C1083" s="61">
        <v>110</v>
      </c>
      <c r="D1083" s="61">
        <v>131</v>
      </c>
      <c r="F1083" s="61">
        <v>75</v>
      </c>
      <c r="G1083" s="61">
        <v>91</v>
      </c>
      <c r="H1083" s="61">
        <v>31</v>
      </c>
      <c r="I1083" s="61">
        <v>3</v>
      </c>
      <c r="J1083" s="61">
        <v>26</v>
      </c>
      <c r="K1083" s="61">
        <v>15</v>
      </c>
      <c r="L1083" s="61">
        <v>72</v>
      </c>
      <c r="M1083" s="61">
        <v>2</v>
      </c>
      <c r="N1083" s="61">
        <v>21</v>
      </c>
      <c r="O1083" s="61">
        <v>178</v>
      </c>
      <c r="P1083" s="61">
        <v>1</v>
      </c>
      <c r="R1083" s="61">
        <v>8</v>
      </c>
      <c r="S1083" s="61">
        <v>3</v>
      </c>
      <c r="T1083" s="61">
        <v>26</v>
      </c>
    </row>
    <row r="1084" spans="1:20" ht="12.75" customHeight="1" x14ac:dyDescent="0.2">
      <c r="A1084" s="58">
        <v>3381</v>
      </c>
      <c r="B1084" s="61">
        <v>846</v>
      </c>
      <c r="C1084" s="61">
        <v>398</v>
      </c>
      <c r="D1084" s="61">
        <v>448</v>
      </c>
      <c r="E1084" s="61">
        <v>7</v>
      </c>
      <c r="F1084" s="61">
        <v>59</v>
      </c>
      <c r="G1084" s="61">
        <v>119</v>
      </c>
      <c r="H1084" s="61">
        <v>247</v>
      </c>
      <c r="I1084" s="61">
        <v>59</v>
      </c>
      <c r="J1084" s="61">
        <v>105</v>
      </c>
      <c r="K1084" s="61">
        <v>250</v>
      </c>
      <c r="L1084" s="61">
        <v>113</v>
      </c>
      <c r="M1084" s="61">
        <v>7</v>
      </c>
      <c r="N1084" s="61">
        <v>42</v>
      </c>
      <c r="O1084" s="61">
        <v>529</v>
      </c>
      <c r="Q1084" s="61">
        <v>5</v>
      </c>
      <c r="R1084" s="61">
        <v>37</v>
      </c>
      <c r="S1084" s="61">
        <v>26</v>
      </c>
      <c r="T1084" s="61">
        <v>116</v>
      </c>
    </row>
    <row r="1085" spans="1:20" ht="12.75" customHeight="1" x14ac:dyDescent="0.2">
      <c r="A1085" s="58">
        <v>3382</v>
      </c>
      <c r="B1085" s="61">
        <v>492</v>
      </c>
      <c r="C1085" s="61">
        <v>241</v>
      </c>
      <c r="D1085" s="61">
        <v>251</v>
      </c>
      <c r="E1085" s="61">
        <v>8</v>
      </c>
      <c r="F1085" s="61">
        <v>45</v>
      </c>
      <c r="G1085" s="61">
        <v>38</v>
      </c>
      <c r="H1085" s="61">
        <v>277</v>
      </c>
      <c r="I1085" s="61">
        <v>11</v>
      </c>
      <c r="J1085" s="61">
        <v>28</v>
      </c>
      <c r="K1085" s="61">
        <v>85</v>
      </c>
      <c r="L1085" s="61">
        <v>220</v>
      </c>
      <c r="M1085" s="61">
        <v>7</v>
      </c>
      <c r="N1085" s="61">
        <v>48</v>
      </c>
      <c r="O1085" s="61">
        <v>417</v>
      </c>
      <c r="R1085" s="61">
        <v>52</v>
      </c>
      <c r="S1085" s="61">
        <v>8</v>
      </c>
      <c r="T1085" s="61">
        <v>92</v>
      </c>
    </row>
    <row r="1086" spans="1:20" ht="12.75" customHeight="1" x14ac:dyDescent="0.2">
      <c r="A1086" s="58">
        <v>3385</v>
      </c>
      <c r="B1086" s="61">
        <v>2442</v>
      </c>
      <c r="C1086" s="61">
        <v>1240</v>
      </c>
      <c r="D1086" s="61">
        <v>1202</v>
      </c>
      <c r="E1086" s="61">
        <v>9</v>
      </c>
      <c r="F1086" s="61">
        <v>634</v>
      </c>
      <c r="G1086" s="61">
        <v>61</v>
      </c>
      <c r="H1086" s="61">
        <v>178</v>
      </c>
      <c r="I1086" s="61">
        <v>11</v>
      </c>
      <c r="J1086" s="61">
        <v>167</v>
      </c>
      <c r="K1086" s="61">
        <v>1382</v>
      </c>
      <c r="L1086" s="61">
        <v>78</v>
      </c>
      <c r="M1086" s="61">
        <v>3</v>
      </c>
      <c r="N1086" s="61">
        <v>18</v>
      </c>
      <c r="O1086" s="61">
        <v>212</v>
      </c>
      <c r="Q1086" s="61">
        <v>15</v>
      </c>
      <c r="R1086" s="61">
        <v>54</v>
      </c>
      <c r="S1086" s="61">
        <v>292</v>
      </c>
      <c r="T1086" s="61">
        <v>164</v>
      </c>
    </row>
    <row r="1087" spans="1:20" ht="12.75" customHeight="1" x14ac:dyDescent="0.2">
      <c r="A1087" s="58">
        <v>3386</v>
      </c>
      <c r="B1087" s="61">
        <v>713</v>
      </c>
      <c r="C1087" s="61">
        <v>339</v>
      </c>
      <c r="D1087" s="61">
        <v>374</v>
      </c>
      <c r="F1087" s="61">
        <v>278</v>
      </c>
      <c r="G1087" s="61">
        <v>9</v>
      </c>
      <c r="H1087" s="61">
        <v>54</v>
      </c>
      <c r="I1087" s="61">
        <v>3</v>
      </c>
      <c r="J1087" s="61">
        <v>57</v>
      </c>
      <c r="K1087" s="61">
        <v>312</v>
      </c>
      <c r="L1087" s="61">
        <v>87</v>
      </c>
      <c r="M1087" s="61">
        <v>1</v>
      </c>
      <c r="N1087" s="61">
        <v>2</v>
      </c>
      <c r="O1087" s="61">
        <v>29</v>
      </c>
      <c r="Q1087" s="61">
        <v>5</v>
      </c>
      <c r="R1087" s="61">
        <v>18</v>
      </c>
      <c r="S1087" s="61">
        <v>37</v>
      </c>
      <c r="T1087" s="61">
        <v>59</v>
      </c>
    </row>
    <row r="1088" spans="1:20" ht="12.75" customHeight="1" x14ac:dyDescent="0.2">
      <c r="A1088" s="58">
        <v>3387</v>
      </c>
      <c r="B1088" s="61">
        <v>630</v>
      </c>
      <c r="C1088" s="61">
        <v>307</v>
      </c>
      <c r="D1088" s="61">
        <v>323</v>
      </c>
      <c r="E1088" s="61">
        <v>3</v>
      </c>
      <c r="F1088" s="61">
        <v>82</v>
      </c>
      <c r="G1088" s="61">
        <v>41</v>
      </c>
      <c r="H1088" s="61">
        <v>85</v>
      </c>
      <c r="I1088" s="61">
        <v>2</v>
      </c>
      <c r="J1088" s="61">
        <v>88</v>
      </c>
      <c r="K1088" s="61">
        <v>329</v>
      </c>
      <c r="L1088" s="61">
        <v>21</v>
      </c>
      <c r="M1088" s="61">
        <v>4</v>
      </c>
      <c r="N1088" s="61">
        <v>10</v>
      </c>
      <c r="O1088" s="61">
        <v>183</v>
      </c>
      <c r="Q1088" s="61">
        <v>1</v>
      </c>
      <c r="R1088" s="61">
        <v>10</v>
      </c>
      <c r="S1088" s="61">
        <v>57</v>
      </c>
      <c r="T1088" s="61">
        <v>68</v>
      </c>
    </row>
    <row r="1089" spans="1:20" ht="12.75" customHeight="1" x14ac:dyDescent="0.2">
      <c r="A1089" s="58">
        <v>3388</v>
      </c>
      <c r="B1089" s="61">
        <v>630</v>
      </c>
      <c r="C1089" s="61">
        <v>305</v>
      </c>
      <c r="D1089" s="61">
        <v>325</v>
      </c>
      <c r="E1089" s="61">
        <v>3</v>
      </c>
      <c r="F1089" s="61">
        <v>87</v>
      </c>
      <c r="G1089" s="61">
        <v>49</v>
      </c>
      <c r="H1089" s="61">
        <v>140</v>
      </c>
      <c r="I1089" s="61">
        <v>7</v>
      </c>
      <c r="J1089" s="61">
        <v>66</v>
      </c>
      <c r="K1089" s="61">
        <v>278</v>
      </c>
      <c r="L1089" s="61">
        <v>162</v>
      </c>
      <c r="M1089" s="61">
        <v>6</v>
      </c>
      <c r="N1089" s="61">
        <v>9</v>
      </c>
      <c r="O1089" s="61">
        <v>334</v>
      </c>
      <c r="Q1089" s="61">
        <v>2</v>
      </c>
      <c r="R1089" s="61">
        <v>25</v>
      </c>
      <c r="S1089" s="61">
        <v>28</v>
      </c>
      <c r="T1089" s="61">
        <v>80</v>
      </c>
    </row>
    <row r="1090" spans="1:20" ht="12.75" customHeight="1" x14ac:dyDescent="0.2">
      <c r="A1090" s="58">
        <v>3389</v>
      </c>
      <c r="B1090" s="61">
        <v>591</v>
      </c>
      <c r="C1090" s="61">
        <v>282</v>
      </c>
      <c r="D1090" s="61">
        <v>309</v>
      </c>
      <c r="E1090" s="61">
        <v>3</v>
      </c>
      <c r="F1090" s="61">
        <v>48</v>
      </c>
      <c r="G1090" s="61">
        <v>83</v>
      </c>
      <c r="H1090" s="61">
        <v>238</v>
      </c>
      <c r="I1090" s="61">
        <v>24</v>
      </c>
      <c r="J1090" s="61">
        <v>70</v>
      </c>
      <c r="K1090" s="61">
        <v>125</v>
      </c>
      <c r="L1090" s="61">
        <v>253</v>
      </c>
      <c r="M1090" s="61">
        <v>4</v>
      </c>
      <c r="N1090" s="61">
        <v>19</v>
      </c>
      <c r="O1090" s="61">
        <v>480</v>
      </c>
      <c r="Q1090" s="61">
        <v>5</v>
      </c>
      <c r="R1090" s="61">
        <v>46</v>
      </c>
      <c r="S1090" s="61">
        <v>24</v>
      </c>
      <c r="T1090" s="61">
        <v>68</v>
      </c>
    </row>
    <row r="1091" spans="1:20" ht="12.75" customHeight="1" x14ac:dyDescent="0.2">
      <c r="A1091" s="58">
        <v>3390</v>
      </c>
      <c r="B1091" s="61">
        <v>646</v>
      </c>
      <c r="C1091" s="61">
        <v>298</v>
      </c>
      <c r="D1091" s="61">
        <v>348</v>
      </c>
      <c r="F1091" s="61">
        <v>151</v>
      </c>
      <c r="G1091" s="61">
        <v>9</v>
      </c>
      <c r="H1091" s="61">
        <v>57</v>
      </c>
      <c r="J1091" s="61">
        <v>61</v>
      </c>
      <c r="K1091" s="61">
        <v>368</v>
      </c>
      <c r="L1091" s="61">
        <v>32</v>
      </c>
      <c r="O1091" s="61">
        <v>45</v>
      </c>
      <c r="R1091" s="61">
        <v>12</v>
      </c>
      <c r="S1091" s="61">
        <v>48</v>
      </c>
      <c r="T1091" s="61">
        <v>116</v>
      </c>
    </row>
    <row r="1092" spans="1:20" ht="12.75" customHeight="1" x14ac:dyDescent="0.2">
      <c r="A1092" s="58">
        <v>3391</v>
      </c>
      <c r="B1092" s="61">
        <v>413</v>
      </c>
      <c r="C1092" s="61">
        <v>212</v>
      </c>
      <c r="D1092" s="61">
        <v>201</v>
      </c>
      <c r="E1092" s="61">
        <v>53</v>
      </c>
      <c r="F1092" s="61">
        <v>9</v>
      </c>
      <c r="G1092" s="61">
        <v>2</v>
      </c>
      <c r="H1092" s="61">
        <v>60</v>
      </c>
      <c r="J1092" s="61">
        <v>65</v>
      </c>
      <c r="K1092" s="61">
        <v>224</v>
      </c>
      <c r="L1092" s="61">
        <v>19</v>
      </c>
      <c r="M1092" s="61">
        <v>5</v>
      </c>
      <c r="N1092" s="61">
        <v>2</v>
      </c>
      <c r="O1092" s="61">
        <v>181</v>
      </c>
      <c r="P1092" s="61">
        <v>6</v>
      </c>
      <c r="Q1092" s="61">
        <v>33</v>
      </c>
      <c r="R1092" s="61">
        <v>15</v>
      </c>
      <c r="S1092" s="61">
        <v>15</v>
      </c>
      <c r="T1092" s="61">
        <v>63</v>
      </c>
    </row>
    <row r="1093" spans="1:20" ht="12.75" customHeight="1" x14ac:dyDescent="0.2">
      <c r="A1093" s="58">
        <v>3392</v>
      </c>
      <c r="B1093" s="61">
        <v>114</v>
      </c>
      <c r="C1093" s="61">
        <v>53</v>
      </c>
      <c r="D1093" s="61">
        <v>61</v>
      </c>
      <c r="H1093" s="61">
        <v>45</v>
      </c>
      <c r="K1093" s="61">
        <v>69</v>
      </c>
      <c r="M1093" s="61">
        <v>1</v>
      </c>
      <c r="N1093" s="61">
        <v>3</v>
      </c>
      <c r="O1093" s="61">
        <v>51</v>
      </c>
      <c r="P1093" s="61">
        <v>3</v>
      </c>
      <c r="R1093" s="61">
        <v>2</v>
      </c>
      <c r="S1093" s="61">
        <v>3</v>
      </c>
      <c r="T1093" s="61">
        <v>14</v>
      </c>
    </row>
    <row r="1094" spans="1:20" ht="12.75" customHeight="1" x14ac:dyDescent="0.2">
      <c r="A1094" s="58">
        <v>3393</v>
      </c>
      <c r="B1094" s="61">
        <v>298</v>
      </c>
      <c r="C1094" s="61">
        <v>141</v>
      </c>
      <c r="D1094" s="61">
        <v>157</v>
      </c>
      <c r="E1094" s="61">
        <v>13</v>
      </c>
      <c r="F1094" s="61">
        <v>2</v>
      </c>
      <c r="H1094" s="61">
        <v>43</v>
      </c>
      <c r="J1094" s="61">
        <v>20</v>
      </c>
      <c r="K1094" s="61">
        <v>220</v>
      </c>
      <c r="L1094" s="61">
        <v>8</v>
      </c>
      <c r="M1094" s="61">
        <v>5</v>
      </c>
      <c r="N1094" s="61">
        <v>7</v>
      </c>
      <c r="O1094" s="61">
        <v>202</v>
      </c>
      <c r="P1094" s="61">
        <v>14</v>
      </c>
      <c r="Q1094" s="61">
        <v>1</v>
      </c>
      <c r="R1094" s="61">
        <v>22</v>
      </c>
      <c r="S1094" s="61">
        <v>17</v>
      </c>
      <c r="T1094" s="61">
        <v>45</v>
      </c>
    </row>
    <row r="1095" spans="1:20" ht="12.75" customHeight="1" x14ac:dyDescent="0.2">
      <c r="A1095" s="58">
        <v>3394</v>
      </c>
      <c r="B1095" s="61">
        <v>182</v>
      </c>
      <c r="C1095" s="61">
        <v>82</v>
      </c>
      <c r="D1095" s="61">
        <v>100</v>
      </c>
      <c r="E1095" s="61">
        <v>2</v>
      </c>
      <c r="H1095" s="61">
        <v>66</v>
      </c>
      <c r="I1095" s="61">
        <v>1</v>
      </c>
      <c r="J1095" s="61">
        <v>3</v>
      </c>
      <c r="K1095" s="61">
        <v>110</v>
      </c>
      <c r="L1095" s="61">
        <v>27</v>
      </c>
      <c r="M1095" s="61">
        <v>3</v>
      </c>
      <c r="N1095" s="61">
        <v>9</v>
      </c>
      <c r="O1095" s="61">
        <v>86</v>
      </c>
      <c r="P1095" s="61">
        <v>3</v>
      </c>
      <c r="R1095" s="61">
        <v>9</v>
      </c>
      <c r="S1095" s="61">
        <v>11</v>
      </c>
      <c r="T1095" s="61">
        <v>19</v>
      </c>
    </row>
    <row r="1096" spans="1:20" ht="12.75" customHeight="1" x14ac:dyDescent="0.2">
      <c r="A1096" s="58">
        <v>3397</v>
      </c>
      <c r="B1096" s="61">
        <v>585</v>
      </c>
      <c r="C1096" s="61">
        <v>304</v>
      </c>
      <c r="D1096" s="61">
        <v>279</v>
      </c>
      <c r="E1096" s="61">
        <v>9</v>
      </c>
      <c r="F1096" s="61">
        <v>19</v>
      </c>
      <c r="G1096" s="61">
        <v>64</v>
      </c>
      <c r="H1096" s="61">
        <v>69</v>
      </c>
      <c r="I1096" s="61">
        <v>15</v>
      </c>
      <c r="J1096" s="61">
        <v>76</v>
      </c>
      <c r="K1096" s="61">
        <v>333</v>
      </c>
      <c r="L1096" s="61">
        <v>19</v>
      </c>
      <c r="M1096" s="61">
        <v>18</v>
      </c>
      <c r="N1096" s="61">
        <v>40</v>
      </c>
      <c r="O1096" s="61">
        <v>287</v>
      </c>
      <c r="Q1096" s="61">
        <v>4</v>
      </c>
      <c r="R1096" s="61">
        <v>47</v>
      </c>
      <c r="S1096" s="61">
        <v>15</v>
      </c>
      <c r="T1096" s="61">
        <v>114</v>
      </c>
    </row>
    <row r="1097" spans="1:20" ht="12.75" customHeight="1" x14ac:dyDescent="0.2">
      <c r="A1097" s="58">
        <v>3398</v>
      </c>
      <c r="B1097" s="61">
        <v>1404</v>
      </c>
      <c r="C1097" s="61">
        <v>666</v>
      </c>
      <c r="D1097" s="61">
        <v>738</v>
      </c>
      <c r="E1097" s="61">
        <v>13</v>
      </c>
      <c r="F1097" s="61">
        <v>247</v>
      </c>
      <c r="G1097" s="61">
        <v>210</v>
      </c>
      <c r="H1097" s="61">
        <v>408</v>
      </c>
      <c r="I1097" s="61">
        <v>80</v>
      </c>
      <c r="J1097" s="61">
        <v>114</v>
      </c>
      <c r="K1097" s="61">
        <v>332</v>
      </c>
      <c r="L1097" s="61">
        <v>175</v>
      </c>
      <c r="M1097" s="61">
        <v>19</v>
      </c>
      <c r="N1097" s="61">
        <v>85</v>
      </c>
      <c r="O1097" s="61">
        <v>1023</v>
      </c>
      <c r="P1097" s="61">
        <v>2</v>
      </c>
      <c r="Q1097" s="61">
        <v>6</v>
      </c>
      <c r="R1097" s="61">
        <v>128</v>
      </c>
      <c r="S1097" s="61">
        <v>45</v>
      </c>
      <c r="T1097" s="61">
        <v>223</v>
      </c>
    </row>
    <row r="1098" spans="1:20" ht="12.75" customHeight="1" x14ac:dyDescent="0.2">
      <c r="A1098" s="58">
        <v>3399</v>
      </c>
      <c r="B1098" s="61">
        <v>482</v>
      </c>
      <c r="C1098" s="61">
        <v>231</v>
      </c>
      <c r="D1098" s="61">
        <v>251</v>
      </c>
      <c r="F1098" s="61">
        <v>8</v>
      </c>
      <c r="G1098" s="61">
        <v>4</v>
      </c>
      <c r="H1098" s="61">
        <v>59</v>
      </c>
      <c r="I1098" s="61">
        <v>1</v>
      </c>
      <c r="J1098" s="61">
        <v>67</v>
      </c>
      <c r="K1098" s="61">
        <v>343</v>
      </c>
      <c r="L1098" s="61">
        <v>16</v>
      </c>
      <c r="M1098" s="61">
        <v>5</v>
      </c>
      <c r="N1098" s="61">
        <v>4</v>
      </c>
      <c r="O1098" s="61">
        <v>89</v>
      </c>
      <c r="Q1098" s="61">
        <v>11</v>
      </c>
      <c r="R1098" s="61">
        <v>7</v>
      </c>
      <c r="S1098" s="61">
        <v>23</v>
      </c>
      <c r="T1098" s="61">
        <v>67</v>
      </c>
    </row>
    <row r="1099" spans="1:20" ht="12.75" customHeight="1" x14ac:dyDescent="0.2">
      <c r="A1099" s="58">
        <v>3401</v>
      </c>
      <c r="B1099" s="61">
        <v>868</v>
      </c>
      <c r="C1099" s="61">
        <v>407</v>
      </c>
      <c r="D1099" s="61">
        <v>461</v>
      </c>
      <c r="E1099" s="61">
        <v>7</v>
      </c>
      <c r="F1099" s="61">
        <v>34</v>
      </c>
      <c r="G1099" s="61">
        <v>104</v>
      </c>
      <c r="H1099" s="61">
        <v>268</v>
      </c>
      <c r="I1099" s="61">
        <v>60</v>
      </c>
      <c r="J1099" s="61">
        <v>148</v>
      </c>
      <c r="K1099" s="61">
        <v>247</v>
      </c>
      <c r="L1099" s="61">
        <v>55</v>
      </c>
      <c r="M1099" s="61">
        <v>9</v>
      </c>
      <c r="N1099" s="61">
        <v>46</v>
      </c>
      <c r="O1099" s="61">
        <v>710</v>
      </c>
      <c r="P1099" s="61">
        <v>1</v>
      </c>
      <c r="Q1099" s="61">
        <v>11</v>
      </c>
      <c r="R1099" s="61">
        <v>38</v>
      </c>
      <c r="S1099" s="61">
        <v>21</v>
      </c>
      <c r="T1099" s="61">
        <v>122</v>
      </c>
    </row>
    <row r="1100" spans="1:20" ht="12.75" customHeight="1" x14ac:dyDescent="0.2">
      <c r="A1100" s="58">
        <v>3402</v>
      </c>
      <c r="B1100" s="61">
        <v>182</v>
      </c>
      <c r="C1100" s="61">
        <v>97</v>
      </c>
      <c r="D1100" s="61">
        <v>85</v>
      </c>
      <c r="E1100" s="61">
        <v>1</v>
      </c>
      <c r="H1100" s="61">
        <v>14</v>
      </c>
      <c r="J1100" s="61">
        <v>10</v>
      </c>
      <c r="K1100" s="61">
        <v>157</v>
      </c>
      <c r="L1100" s="61">
        <v>10</v>
      </c>
      <c r="M1100" s="61">
        <v>1</v>
      </c>
      <c r="N1100" s="61">
        <v>7</v>
      </c>
      <c r="O1100" s="61">
        <v>90</v>
      </c>
      <c r="Q1100" s="61">
        <v>4</v>
      </c>
      <c r="R1100" s="61">
        <v>5</v>
      </c>
      <c r="S1100" s="61">
        <v>10</v>
      </c>
      <c r="T1100" s="61">
        <v>40</v>
      </c>
    </row>
    <row r="1101" spans="1:20" ht="12.75" customHeight="1" x14ac:dyDescent="0.2">
      <c r="A1101" s="58">
        <v>3403</v>
      </c>
      <c r="B1101" s="61">
        <v>297</v>
      </c>
      <c r="C1101" s="61">
        <v>165</v>
      </c>
      <c r="D1101" s="61">
        <v>132</v>
      </c>
      <c r="E1101" s="61">
        <v>5</v>
      </c>
      <c r="F1101" s="61">
        <v>2</v>
      </c>
      <c r="H1101" s="61">
        <v>33</v>
      </c>
      <c r="J1101" s="61">
        <v>10</v>
      </c>
      <c r="K1101" s="61">
        <v>247</v>
      </c>
      <c r="L1101" s="61">
        <v>31</v>
      </c>
      <c r="N1101" s="61">
        <v>13</v>
      </c>
      <c r="O1101" s="61">
        <v>145</v>
      </c>
      <c r="P1101" s="61">
        <v>7</v>
      </c>
      <c r="Q1101" s="61">
        <v>4</v>
      </c>
      <c r="R1101" s="61">
        <v>7</v>
      </c>
      <c r="S1101" s="61">
        <v>17</v>
      </c>
      <c r="T1101" s="61">
        <v>43</v>
      </c>
    </row>
    <row r="1102" spans="1:20" ht="12.75" customHeight="1" x14ac:dyDescent="0.2">
      <c r="A1102" s="58">
        <v>3404</v>
      </c>
      <c r="B1102" s="61">
        <v>156</v>
      </c>
      <c r="C1102" s="61">
        <v>64</v>
      </c>
      <c r="D1102" s="61">
        <v>92</v>
      </c>
      <c r="E1102" s="61">
        <v>5</v>
      </c>
      <c r="F1102" s="61">
        <v>1</v>
      </c>
      <c r="G1102" s="61">
        <v>1</v>
      </c>
      <c r="H1102" s="61">
        <v>10</v>
      </c>
      <c r="I1102" s="61">
        <v>1</v>
      </c>
      <c r="J1102" s="61">
        <v>16</v>
      </c>
      <c r="K1102" s="61">
        <v>122</v>
      </c>
      <c r="L1102" s="61">
        <v>1</v>
      </c>
      <c r="O1102" s="61">
        <v>13</v>
      </c>
      <c r="Q1102" s="61">
        <v>15</v>
      </c>
      <c r="R1102" s="61">
        <v>12</v>
      </c>
      <c r="S1102" s="61">
        <v>2</v>
      </c>
      <c r="T1102" s="61">
        <v>72</v>
      </c>
    </row>
    <row r="1103" spans="1:20" ht="12.75" customHeight="1" x14ac:dyDescent="0.2">
      <c r="A1103" s="58">
        <v>3406</v>
      </c>
      <c r="B1103" s="61">
        <v>33</v>
      </c>
      <c r="C1103" s="61">
        <v>14</v>
      </c>
      <c r="D1103" s="61">
        <v>19</v>
      </c>
      <c r="E1103" s="61">
        <v>4</v>
      </c>
      <c r="H1103" s="61">
        <v>6</v>
      </c>
      <c r="J1103" s="61">
        <v>2</v>
      </c>
      <c r="K1103" s="61">
        <v>21</v>
      </c>
      <c r="O1103" s="61">
        <v>21</v>
      </c>
      <c r="P1103" s="61">
        <v>4</v>
      </c>
      <c r="R1103" s="61">
        <v>1</v>
      </c>
      <c r="T1103" s="61">
        <v>12</v>
      </c>
    </row>
    <row r="1104" spans="1:20" ht="12.75" customHeight="1" x14ac:dyDescent="0.2">
      <c r="A1104" s="58">
        <v>3407</v>
      </c>
      <c r="B1104" s="61">
        <v>1796</v>
      </c>
      <c r="C1104" s="61">
        <v>845</v>
      </c>
      <c r="D1104" s="61">
        <v>951</v>
      </c>
      <c r="E1104" s="61">
        <v>12</v>
      </c>
      <c r="F1104" s="61">
        <v>284</v>
      </c>
      <c r="G1104" s="61">
        <v>87</v>
      </c>
      <c r="H1104" s="61">
        <v>435</v>
      </c>
      <c r="I1104" s="61">
        <v>28</v>
      </c>
      <c r="J1104" s="61">
        <v>105</v>
      </c>
      <c r="K1104" s="61">
        <v>845</v>
      </c>
      <c r="L1104" s="61">
        <v>194</v>
      </c>
      <c r="M1104" s="61">
        <v>5</v>
      </c>
      <c r="N1104" s="61">
        <v>102</v>
      </c>
      <c r="O1104" s="61">
        <v>814</v>
      </c>
      <c r="P1104" s="61">
        <v>5</v>
      </c>
      <c r="Q1104" s="61">
        <v>1</v>
      </c>
      <c r="R1104" s="61">
        <v>86</v>
      </c>
      <c r="S1104" s="61">
        <v>128</v>
      </c>
      <c r="T1104" s="61">
        <v>225</v>
      </c>
    </row>
    <row r="1105" spans="1:20" ht="12.75" customHeight="1" x14ac:dyDescent="0.2">
      <c r="A1105" s="58">
        <v>3408</v>
      </c>
      <c r="B1105" s="61">
        <v>651</v>
      </c>
      <c r="C1105" s="61">
        <v>334</v>
      </c>
      <c r="D1105" s="61">
        <v>317</v>
      </c>
      <c r="F1105" s="61">
        <v>27</v>
      </c>
      <c r="G1105" s="61">
        <v>12</v>
      </c>
      <c r="H1105" s="61">
        <v>109</v>
      </c>
      <c r="I1105" s="61">
        <v>1</v>
      </c>
      <c r="J1105" s="61">
        <v>64</v>
      </c>
      <c r="K1105" s="61">
        <v>438</v>
      </c>
      <c r="L1105" s="61">
        <v>17</v>
      </c>
      <c r="M1105" s="61">
        <v>3</v>
      </c>
      <c r="N1105" s="61">
        <v>12</v>
      </c>
      <c r="O1105" s="61">
        <v>216</v>
      </c>
      <c r="Q1105" s="61">
        <v>15</v>
      </c>
      <c r="R1105" s="61">
        <v>24</v>
      </c>
      <c r="S1105" s="61">
        <v>54</v>
      </c>
      <c r="T1105" s="61">
        <v>127</v>
      </c>
    </row>
    <row r="1106" spans="1:20" ht="12.75" customHeight="1" x14ac:dyDescent="0.2">
      <c r="A1106" s="58">
        <v>3409</v>
      </c>
      <c r="B1106" s="61">
        <v>439</v>
      </c>
      <c r="C1106" s="61">
        <v>199</v>
      </c>
      <c r="D1106" s="61">
        <v>240</v>
      </c>
      <c r="E1106" s="61">
        <v>2</v>
      </c>
      <c r="F1106" s="61">
        <v>33</v>
      </c>
      <c r="G1106" s="61">
        <v>49</v>
      </c>
      <c r="H1106" s="61">
        <v>237</v>
      </c>
      <c r="I1106" s="61">
        <v>2</v>
      </c>
      <c r="J1106" s="61">
        <v>27</v>
      </c>
      <c r="K1106" s="61">
        <v>89</v>
      </c>
      <c r="L1106" s="61">
        <v>157</v>
      </c>
      <c r="M1106" s="61">
        <v>2</v>
      </c>
      <c r="N1106" s="61">
        <v>24</v>
      </c>
      <c r="O1106" s="61">
        <v>358</v>
      </c>
      <c r="P1106" s="61">
        <v>1</v>
      </c>
      <c r="Q1106" s="61">
        <v>3</v>
      </c>
      <c r="R1106" s="61">
        <v>18</v>
      </c>
      <c r="S1106" s="61">
        <v>18</v>
      </c>
      <c r="T1106" s="61">
        <v>62</v>
      </c>
    </row>
    <row r="1107" spans="1:20" ht="12.75" customHeight="1" x14ac:dyDescent="0.2">
      <c r="A1107" s="58">
        <v>3410</v>
      </c>
      <c r="B1107" s="61">
        <v>579</v>
      </c>
      <c r="C1107" s="61">
        <v>264</v>
      </c>
      <c r="D1107" s="61">
        <v>315</v>
      </c>
      <c r="E1107" s="61">
        <v>2</v>
      </c>
      <c r="F1107" s="61">
        <v>83</v>
      </c>
      <c r="G1107" s="61">
        <v>88</v>
      </c>
      <c r="H1107" s="61">
        <v>153</v>
      </c>
      <c r="I1107" s="61">
        <v>12</v>
      </c>
      <c r="J1107" s="61">
        <v>54</v>
      </c>
      <c r="K1107" s="61">
        <v>187</v>
      </c>
      <c r="L1107" s="61">
        <v>180</v>
      </c>
      <c r="M1107" s="61">
        <v>1</v>
      </c>
      <c r="N1107" s="61">
        <v>17</v>
      </c>
      <c r="O1107" s="61">
        <v>347</v>
      </c>
      <c r="Q1107" s="61">
        <v>4</v>
      </c>
      <c r="R1107" s="61">
        <v>29</v>
      </c>
      <c r="S1107" s="61">
        <v>23</v>
      </c>
      <c r="T1107" s="61">
        <v>75</v>
      </c>
    </row>
    <row r="1108" spans="1:20" ht="12.75" customHeight="1" x14ac:dyDescent="0.2">
      <c r="A1108" s="58">
        <v>3412</v>
      </c>
      <c r="B1108" s="61">
        <v>1749</v>
      </c>
      <c r="C1108" s="61">
        <v>834</v>
      </c>
      <c r="D1108" s="61">
        <v>915</v>
      </c>
      <c r="E1108" s="61">
        <v>10</v>
      </c>
      <c r="F1108" s="61">
        <v>73</v>
      </c>
      <c r="G1108" s="61">
        <v>61</v>
      </c>
      <c r="H1108" s="61">
        <v>150</v>
      </c>
      <c r="I1108" s="61">
        <v>7</v>
      </c>
      <c r="J1108" s="61">
        <v>172</v>
      </c>
      <c r="K1108" s="61">
        <v>1274</v>
      </c>
      <c r="L1108" s="61">
        <v>120</v>
      </c>
      <c r="M1108" s="61">
        <v>16</v>
      </c>
      <c r="N1108" s="61">
        <v>50</v>
      </c>
      <c r="O1108" s="61">
        <v>777</v>
      </c>
      <c r="P1108" s="61">
        <v>1</v>
      </c>
      <c r="Q1108" s="61">
        <v>19</v>
      </c>
      <c r="R1108" s="61">
        <v>88</v>
      </c>
      <c r="S1108" s="61">
        <v>269</v>
      </c>
      <c r="T1108" s="61">
        <v>209</v>
      </c>
    </row>
    <row r="1109" spans="1:20" ht="12.75" customHeight="1" x14ac:dyDescent="0.2">
      <c r="A1109" s="58">
        <v>3413</v>
      </c>
      <c r="B1109" s="61">
        <v>740</v>
      </c>
      <c r="C1109" s="61">
        <v>367</v>
      </c>
      <c r="D1109" s="61">
        <v>373</v>
      </c>
      <c r="E1109" s="61">
        <v>3</v>
      </c>
      <c r="F1109" s="61">
        <v>9</v>
      </c>
      <c r="G1109" s="61">
        <v>9</v>
      </c>
      <c r="H1109" s="61">
        <v>71</v>
      </c>
      <c r="I1109" s="61">
        <v>6</v>
      </c>
      <c r="J1109" s="61">
        <v>113</v>
      </c>
      <c r="K1109" s="61">
        <v>529</v>
      </c>
      <c r="L1109" s="61">
        <v>8</v>
      </c>
      <c r="M1109" s="61">
        <v>9</v>
      </c>
      <c r="N1109" s="61">
        <v>18</v>
      </c>
      <c r="O1109" s="61">
        <v>408</v>
      </c>
      <c r="Q1109" s="61">
        <v>14</v>
      </c>
      <c r="R1109" s="61">
        <v>16</v>
      </c>
      <c r="S1109" s="61">
        <v>196</v>
      </c>
      <c r="T1109" s="61">
        <v>122</v>
      </c>
    </row>
    <row r="1110" spans="1:20" ht="12.75" customHeight="1" x14ac:dyDescent="0.2">
      <c r="A1110" s="58">
        <v>3414</v>
      </c>
      <c r="B1110" s="61">
        <v>606</v>
      </c>
      <c r="C1110" s="61">
        <v>297</v>
      </c>
      <c r="D1110" s="61">
        <v>309</v>
      </c>
      <c r="E1110" s="61">
        <v>5</v>
      </c>
      <c r="F1110" s="61">
        <v>6</v>
      </c>
      <c r="G1110" s="61">
        <v>14</v>
      </c>
      <c r="H1110" s="61">
        <v>47</v>
      </c>
      <c r="I1110" s="61">
        <v>7</v>
      </c>
      <c r="J1110" s="61">
        <v>47</v>
      </c>
      <c r="K1110" s="61">
        <v>480</v>
      </c>
      <c r="L1110" s="61">
        <v>35</v>
      </c>
      <c r="M1110" s="61">
        <v>5</v>
      </c>
      <c r="N1110" s="61">
        <v>17</v>
      </c>
      <c r="O1110" s="61">
        <v>253</v>
      </c>
      <c r="P1110" s="61">
        <v>1</v>
      </c>
      <c r="Q1110" s="61">
        <v>12</v>
      </c>
      <c r="R1110" s="61">
        <v>13</v>
      </c>
      <c r="S1110" s="61">
        <v>6</v>
      </c>
      <c r="T1110" s="61">
        <v>101</v>
      </c>
    </row>
    <row r="1111" spans="1:20" ht="12.75" customHeight="1" x14ac:dyDescent="0.2">
      <c r="A1111" s="58">
        <v>3415</v>
      </c>
      <c r="B1111" s="61">
        <v>1739</v>
      </c>
      <c r="C1111" s="61">
        <v>823</v>
      </c>
      <c r="D1111" s="61">
        <v>916</v>
      </c>
      <c r="E1111" s="61">
        <v>27</v>
      </c>
      <c r="F1111" s="61">
        <v>24</v>
      </c>
      <c r="G1111" s="61">
        <v>41</v>
      </c>
      <c r="H1111" s="61">
        <v>20</v>
      </c>
      <c r="I1111" s="61">
        <v>13</v>
      </c>
      <c r="J1111" s="61">
        <v>116</v>
      </c>
      <c r="K1111" s="61">
        <v>1497</v>
      </c>
      <c r="L1111" s="61">
        <v>15</v>
      </c>
      <c r="M1111" s="61">
        <v>19</v>
      </c>
      <c r="N1111" s="61">
        <v>42</v>
      </c>
      <c r="O1111" s="61">
        <v>729</v>
      </c>
      <c r="Q1111" s="61">
        <v>9</v>
      </c>
      <c r="R1111" s="61">
        <v>70</v>
      </c>
      <c r="S1111" s="61">
        <v>2</v>
      </c>
      <c r="T1111" s="61">
        <v>245</v>
      </c>
    </row>
    <row r="1112" spans="1:20" ht="12.75" customHeight="1" x14ac:dyDescent="0.2">
      <c r="A1112" s="58">
        <v>3416</v>
      </c>
      <c r="B1112" s="61">
        <v>167</v>
      </c>
      <c r="C1112" s="61">
        <v>74</v>
      </c>
      <c r="D1112" s="61">
        <v>93</v>
      </c>
      <c r="E1112" s="61">
        <v>1</v>
      </c>
      <c r="F1112" s="61">
        <v>1</v>
      </c>
      <c r="G1112" s="61">
        <v>1</v>
      </c>
      <c r="H1112" s="61">
        <v>10</v>
      </c>
      <c r="J1112" s="61">
        <v>4</v>
      </c>
      <c r="K1112" s="61">
        <v>150</v>
      </c>
      <c r="L1112" s="61">
        <v>1</v>
      </c>
      <c r="N1112" s="61">
        <v>1</v>
      </c>
      <c r="O1112" s="61">
        <v>53</v>
      </c>
      <c r="P1112" s="61">
        <v>1</v>
      </c>
      <c r="Q1112" s="61">
        <v>4</v>
      </c>
      <c r="R1112" s="61">
        <v>6</v>
      </c>
      <c r="S1112" s="61">
        <v>11</v>
      </c>
      <c r="T1112" s="61">
        <v>16</v>
      </c>
    </row>
    <row r="1113" spans="1:20" ht="12.75" customHeight="1" x14ac:dyDescent="0.2">
      <c r="A1113" s="58">
        <v>3417</v>
      </c>
      <c r="B1113" s="61">
        <v>471</v>
      </c>
      <c r="C1113" s="61">
        <v>216</v>
      </c>
      <c r="D1113" s="61">
        <v>255</v>
      </c>
      <c r="E1113" s="61">
        <v>2</v>
      </c>
      <c r="F1113" s="61">
        <v>11</v>
      </c>
      <c r="G1113" s="61">
        <v>1</v>
      </c>
      <c r="H1113" s="61">
        <v>146</v>
      </c>
      <c r="I1113" s="61">
        <v>2</v>
      </c>
      <c r="J1113" s="61">
        <v>26</v>
      </c>
      <c r="K1113" s="61">
        <v>283</v>
      </c>
      <c r="L1113" s="61">
        <v>90</v>
      </c>
      <c r="M1113" s="61">
        <v>4</v>
      </c>
      <c r="N1113" s="61">
        <v>16</v>
      </c>
      <c r="O1113" s="61">
        <v>213</v>
      </c>
      <c r="P1113" s="61">
        <v>11</v>
      </c>
      <c r="Q1113" s="61">
        <v>2</v>
      </c>
      <c r="R1113" s="61">
        <v>28</v>
      </c>
      <c r="S1113" s="61">
        <v>21</v>
      </c>
      <c r="T1113" s="61">
        <v>90</v>
      </c>
    </row>
    <row r="1114" spans="1:20" ht="12.75" customHeight="1" x14ac:dyDescent="0.2">
      <c r="A1114" s="58">
        <v>3418</v>
      </c>
      <c r="B1114" s="61">
        <v>91</v>
      </c>
      <c r="C1114" s="61">
        <v>46</v>
      </c>
      <c r="D1114" s="61">
        <v>45</v>
      </c>
      <c r="E1114" s="61">
        <v>4</v>
      </c>
      <c r="H1114" s="61">
        <v>11</v>
      </c>
      <c r="J1114" s="61">
        <v>1</v>
      </c>
      <c r="K1114" s="61">
        <v>75</v>
      </c>
      <c r="L1114" s="61">
        <v>1</v>
      </c>
      <c r="M1114" s="61">
        <v>2</v>
      </c>
      <c r="N1114" s="61">
        <v>1</v>
      </c>
      <c r="O1114" s="61">
        <v>54</v>
      </c>
      <c r="R1114" s="61">
        <v>3</v>
      </c>
      <c r="T1114" s="61">
        <v>27</v>
      </c>
    </row>
    <row r="1115" spans="1:20" ht="12.75" customHeight="1" x14ac:dyDescent="0.2">
      <c r="A1115" s="58">
        <v>3419</v>
      </c>
      <c r="B1115" s="61">
        <v>692</v>
      </c>
      <c r="C1115" s="61">
        <v>327</v>
      </c>
      <c r="D1115" s="61">
        <v>365</v>
      </c>
      <c r="E1115" s="61">
        <v>5</v>
      </c>
      <c r="F1115" s="61">
        <v>59</v>
      </c>
      <c r="G1115" s="61">
        <v>22</v>
      </c>
      <c r="H1115" s="61">
        <v>70</v>
      </c>
      <c r="J1115" s="61">
        <v>48</v>
      </c>
      <c r="K1115" s="61">
        <v>488</v>
      </c>
      <c r="L1115" s="61">
        <v>19</v>
      </c>
      <c r="M1115" s="61">
        <v>3</v>
      </c>
      <c r="N1115" s="61">
        <v>10</v>
      </c>
      <c r="O1115" s="61">
        <v>217</v>
      </c>
      <c r="Q1115" s="61">
        <v>5</v>
      </c>
      <c r="R1115" s="61">
        <v>24</v>
      </c>
      <c r="S1115" s="61">
        <v>45</v>
      </c>
      <c r="T1115" s="61">
        <v>82</v>
      </c>
    </row>
    <row r="1116" spans="1:20" ht="12.75" customHeight="1" x14ac:dyDescent="0.2">
      <c r="A1116" s="58">
        <v>3421</v>
      </c>
      <c r="B1116" s="61">
        <v>123</v>
      </c>
      <c r="C1116" s="61">
        <v>55</v>
      </c>
      <c r="D1116" s="61">
        <v>68</v>
      </c>
      <c r="H1116" s="61">
        <v>45</v>
      </c>
      <c r="J1116" s="61">
        <v>5</v>
      </c>
      <c r="K1116" s="61">
        <v>73</v>
      </c>
      <c r="L1116" s="61">
        <v>15</v>
      </c>
      <c r="N1116" s="61">
        <v>5</v>
      </c>
      <c r="O1116" s="61">
        <v>88</v>
      </c>
      <c r="P1116" s="61">
        <v>20</v>
      </c>
      <c r="R1116" s="61">
        <v>8</v>
      </c>
      <c r="T1116" s="61">
        <v>22</v>
      </c>
    </row>
    <row r="1117" spans="1:20" ht="12.75" customHeight="1" x14ac:dyDescent="0.2">
      <c r="A1117" s="58">
        <v>3422</v>
      </c>
      <c r="B1117" s="61">
        <v>125</v>
      </c>
      <c r="C1117" s="61">
        <v>62</v>
      </c>
      <c r="D1117" s="61">
        <v>63</v>
      </c>
      <c r="E1117" s="61">
        <v>19</v>
      </c>
      <c r="F1117" s="61">
        <v>2</v>
      </c>
      <c r="H1117" s="61">
        <v>37</v>
      </c>
      <c r="J1117" s="61">
        <v>27</v>
      </c>
      <c r="K1117" s="61">
        <v>40</v>
      </c>
      <c r="M1117" s="61">
        <v>3</v>
      </c>
      <c r="O1117" s="61">
        <v>81</v>
      </c>
      <c r="P1117" s="61">
        <v>2</v>
      </c>
      <c r="Q1117" s="61">
        <v>3</v>
      </c>
      <c r="R1117" s="61">
        <v>5</v>
      </c>
      <c r="S1117" s="61">
        <v>8</v>
      </c>
      <c r="T1117" s="61">
        <v>20</v>
      </c>
    </row>
    <row r="1118" spans="1:20" ht="12.75" customHeight="1" x14ac:dyDescent="0.2">
      <c r="A1118" s="58">
        <v>3423</v>
      </c>
      <c r="B1118" s="61">
        <v>1159</v>
      </c>
      <c r="C1118" s="61">
        <v>579</v>
      </c>
      <c r="D1118" s="61">
        <v>580</v>
      </c>
      <c r="E1118" s="61">
        <v>8</v>
      </c>
      <c r="F1118" s="61">
        <v>39</v>
      </c>
      <c r="G1118" s="61">
        <v>22</v>
      </c>
      <c r="H1118" s="61">
        <v>161</v>
      </c>
      <c r="I1118" s="61">
        <v>12</v>
      </c>
      <c r="J1118" s="61">
        <v>88</v>
      </c>
      <c r="K1118" s="61">
        <v>829</v>
      </c>
      <c r="L1118" s="61">
        <v>24</v>
      </c>
      <c r="M1118" s="61">
        <v>7</v>
      </c>
      <c r="N1118" s="61">
        <v>16</v>
      </c>
      <c r="O1118" s="61">
        <v>314</v>
      </c>
      <c r="Q1118" s="61">
        <v>2</v>
      </c>
      <c r="R1118" s="61">
        <v>36</v>
      </c>
      <c r="S1118" s="61">
        <v>58</v>
      </c>
      <c r="T1118" s="61">
        <v>134</v>
      </c>
    </row>
    <row r="1119" spans="1:20" ht="12.75" customHeight="1" x14ac:dyDescent="0.2">
      <c r="A1119" s="58">
        <v>3424</v>
      </c>
      <c r="B1119" s="61">
        <v>368</v>
      </c>
      <c r="C1119" s="61">
        <v>168</v>
      </c>
      <c r="D1119" s="61">
        <v>200</v>
      </c>
      <c r="F1119" s="61">
        <v>7</v>
      </c>
      <c r="G1119" s="61">
        <v>10</v>
      </c>
      <c r="H1119" s="61">
        <v>134</v>
      </c>
      <c r="I1119" s="61">
        <v>15</v>
      </c>
      <c r="J1119" s="61">
        <v>27</v>
      </c>
      <c r="K1119" s="61">
        <v>175</v>
      </c>
      <c r="L1119" s="61">
        <v>87</v>
      </c>
      <c r="N1119" s="61">
        <v>6</v>
      </c>
      <c r="O1119" s="61">
        <v>271</v>
      </c>
      <c r="Q1119" s="61">
        <v>3</v>
      </c>
      <c r="R1119" s="61">
        <v>12</v>
      </c>
      <c r="S1119" s="61">
        <v>12</v>
      </c>
      <c r="T1119" s="61">
        <v>66</v>
      </c>
    </row>
    <row r="1120" spans="1:20" ht="12.75" customHeight="1" x14ac:dyDescent="0.2">
      <c r="A1120" s="58">
        <v>3425</v>
      </c>
      <c r="B1120" s="61">
        <v>391</v>
      </c>
      <c r="C1120" s="61">
        <v>171</v>
      </c>
      <c r="D1120" s="61">
        <v>220</v>
      </c>
      <c r="F1120" s="61">
        <v>1</v>
      </c>
      <c r="H1120" s="61">
        <v>129</v>
      </c>
      <c r="J1120" s="61">
        <v>10</v>
      </c>
      <c r="K1120" s="61">
        <v>251</v>
      </c>
      <c r="L1120" s="61">
        <v>68</v>
      </c>
      <c r="N1120" s="61">
        <v>6</v>
      </c>
      <c r="O1120" s="61">
        <v>165</v>
      </c>
      <c r="P1120" s="61">
        <v>24</v>
      </c>
      <c r="Q1120" s="61">
        <v>1</v>
      </c>
      <c r="R1120" s="61">
        <v>12</v>
      </c>
      <c r="S1120" s="61">
        <v>3</v>
      </c>
      <c r="T1120" s="61">
        <v>47</v>
      </c>
    </row>
    <row r="1121" spans="1:20" ht="12.75" customHeight="1" x14ac:dyDescent="0.2">
      <c r="A1121" s="58">
        <v>3426</v>
      </c>
      <c r="B1121" s="61">
        <v>222</v>
      </c>
      <c r="C1121" s="61">
        <v>121</v>
      </c>
      <c r="D1121" s="61">
        <v>101</v>
      </c>
      <c r="H1121" s="61">
        <v>203</v>
      </c>
      <c r="J1121" s="61">
        <v>1</v>
      </c>
      <c r="K1121" s="61">
        <v>18</v>
      </c>
      <c r="L1121" s="61">
        <v>145</v>
      </c>
      <c r="M1121" s="61">
        <v>2</v>
      </c>
      <c r="N1121" s="61">
        <v>5</v>
      </c>
      <c r="O1121" s="61">
        <v>204</v>
      </c>
      <c r="P1121" s="61">
        <v>35</v>
      </c>
      <c r="R1121" s="61">
        <v>18</v>
      </c>
      <c r="S1121" s="61">
        <v>9</v>
      </c>
      <c r="T1121" s="61">
        <v>30</v>
      </c>
    </row>
    <row r="1122" spans="1:20" ht="12.75" customHeight="1" x14ac:dyDescent="0.2">
      <c r="A1122" s="58">
        <v>3429</v>
      </c>
      <c r="B1122" s="61">
        <v>678</v>
      </c>
      <c r="C1122" s="61">
        <v>323</v>
      </c>
      <c r="D1122" s="61">
        <v>355</v>
      </c>
      <c r="E1122" s="61">
        <v>1</v>
      </c>
      <c r="F1122" s="61">
        <v>19</v>
      </c>
      <c r="G1122" s="61">
        <v>16</v>
      </c>
      <c r="H1122" s="61">
        <v>38</v>
      </c>
      <c r="J1122" s="61">
        <v>98</v>
      </c>
      <c r="K1122" s="61">
        <v>506</v>
      </c>
      <c r="L1122" s="61">
        <v>17</v>
      </c>
      <c r="M1122" s="61">
        <v>3</v>
      </c>
      <c r="N1122" s="61">
        <v>1</v>
      </c>
      <c r="O1122" s="61">
        <v>66</v>
      </c>
      <c r="Q1122" s="61">
        <v>3</v>
      </c>
      <c r="R1122" s="61">
        <v>8</v>
      </c>
      <c r="S1122" s="61">
        <v>29</v>
      </c>
      <c r="T1122" s="61">
        <v>102</v>
      </c>
    </row>
    <row r="1123" spans="1:20" ht="12.75" customHeight="1" x14ac:dyDescent="0.2">
      <c r="A1123" s="58">
        <v>3430</v>
      </c>
      <c r="B1123" s="61">
        <v>280</v>
      </c>
      <c r="C1123" s="61">
        <v>140</v>
      </c>
      <c r="D1123" s="61">
        <v>140</v>
      </c>
      <c r="E1123" s="61">
        <v>5</v>
      </c>
      <c r="F1123" s="61">
        <v>1</v>
      </c>
      <c r="G1123" s="61">
        <v>1</v>
      </c>
      <c r="H1123" s="61">
        <v>56</v>
      </c>
      <c r="J1123" s="61">
        <v>17</v>
      </c>
      <c r="K1123" s="61">
        <v>200</v>
      </c>
      <c r="L1123" s="61">
        <v>26</v>
      </c>
      <c r="M1123" s="61">
        <v>3</v>
      </c>
      <c r="N1123" s="61">
        <v>21</v>
      </c>
      <c r="O1123" s="61">
        <v>94</v>
      </c>
      <c r="Q1123" s="61">
        <v>1</v>
      </c>
      <c r="R1123" s="61">
        <v>1</v>
      </c>
      <c r="S1123" s="61">
        <v>6</v>
      </c>
      <c r="T1123" s="61">
        <v>46</v>
      </c>
    </row>
    <row r="1124" spans="1:20" ht="12.75" customHeight="1" x14ac:dyDescent="0.2">
      <c r="A1124" s="58">
        <v>3431</v>
      </c>
      <c r="B1124" s="61">
        <v>695</v>
      </c>
      <c r="C1124" s="61">
        <v>338</v>
      </c>
      <c r="D1124" s="61">
        <v>357</v>
      </c>
      <c r="E1124" s="61">
        <v>4</v>
      </c>
      <c r="F1124" s="61">
        <v>97</v>
      </c>
      <c r="G1124" s="61">
        <v>126</v>
      </c>
      <c r="H1124" s="61">
        <v>252</v>
      </c>
      <c r="I1124" s="61">
        <v>45</v>
      </c>
      <c r="J1124" s="61">
        <v>69</v>
      </c>
      <c r="K1124" s="61">
        <v>102</v>
      </c>
      <c r="L1124" s="61">
        <v>223</v>
      </c>
      <c r="M1124" s="61">
        <v>3</v>
      </c>
      <c r="N1124" s="61">
        <v>14</v>
      </c>
      <c r="O1124" s="61">
        <v>536</v>
      </c>
      <c r="P1124" s="61">
        <v>2</v>
      </c>
      <c r="Q1124" s="61">
        <v>6</v>
      </c>
      <c r="R1124" s="61">
        <v>59</v>
      </c>
      <c r="S1124" s="61">
        <v>16</v>
      </c>
      <c r="T1124" s="61">
        <v>94</v>
      </c>
    </row>
    <row r="1125" spans="1:20" ht="12.75" customHeight="1" x14ac:dyDescent="0.2">
      <c r="A1125" s="58">
        <v>3432</v>
      </c>
      <c r="B1125" s="61">
        <v>438</v>
      </c>
      <c r="C1125" s="61">
        <v>202</v>
      </c>
      <c r="D1125" s="61">
        <v>236</v>
      </c>
      <c r="E1125" s="61">
        <v>3</v>
      </c>
      <c r="F1125" s="61">
        <v>22</v>
      </c>
      <c r="G1125" s="61">
        <v>52</v>
      </c>
      <c r="H1125" s="61">
        <v>215</v>
      </c>
      <c r="I1125" s="61">
        <v>35</v>
      </c>
      <c r="J1125" s="61">
        <v>46</v>
      </c>
      <c r="K1125" s="61">
        <v>65</v>
      </c>
      <c r="L1125" s="61">
        <v>191</v>
      </c>
      <c r="M1125" s="61">
        <v>2</v>
      </c>
      <c r="N1125" s="61">
        <v>7</v>
      </c>
      <c r="O1125" s="61">
        <v>382</v>
      </c>
      <c r="P1125" s="61">
        <v>2</v>
      </c>
      <c r="Q1125" s="61">
        <v>5</v>
      </c>
      <c r="R1125" s="61">
        <v>28</v>
      </c>
      <c r="S1125" s="61">
        <v>1</v>
      </c>
      <c r="T1125" s="61">
        <v>67</v>
      </c>
    </row>
    <row r="1126" spans="1:20" ht="12.75" customHeight="1" x14ac:dyDescent="0.2">
      <c r="A1126" s="58">
        <v>3433</v>
      </c>
      <c r="B1126" s="61">
        <v>481</v>
      </c>
      <c r="C1126" s="61">
        <v>234</v>
      </c>
      <c r="D1126" s="61">
        <v>247</v>
      </c>
      <c r="F1126" s="61">
        <v>141</v>
      </c>
      <c r="G1126" s="61">
        <v>5</v>
      </c>
      <c r="H1126" s="61">
        <v>35</v>
      </c>
      <c r="J1126" s="61">
        <v>70</v>
      </c>
      <c r="K1126" s="61">
        <v>230</v>
      </c>
      <c r="L1126" s="61">
        <v>30</v>
      </c>
      <c r="O1126" s="61">
        <v>25</v>
      </c>
      <c r="Q1126" s="61">
        <v>2</v>
      </c>
      <c r="R1126" s="61">
        <v>10</v>
      </c>
      <c r="S1126" s="61">
        <v>47</v>
      </c>
      <c r="T1126" s="61">
        <v>57</v>
      </c>
    </row>
    <row r="1127" spans="1:20" ht="12.75" customHeight="1" x14ac:dyDescent="0.2">
      <c r="A1127" s="58">
        <v>3434</v>
      </c>
      <c r="B1127" s="61">
        <v>997</v>
      </c>
      <c r="C1127" s="61">
        <v>487</v>
      </c>
      <c r="D1127" s="61">
        <v>510</v>
      </c>
      <c r="E1127" s="61">
        <v>8</v>
      </c>
      <c r="F1127" s="61">
        <v>236</v>
      </c>
      <c r="G1127" s="61">
        <v>147</v>
      </c>
      <c r="H1127" s="61">
        <v>229</v>
      </c>
      <c r="I1127" s="61">
        <v>24</v>
      </c>
      <c r="J1127" s="61">
        <v>102</v>
      </c>
      <c r="K1127" s="61">
        <v>251</v>
      </c>
      <c r="L1127" s="61">
        <v>124</v>
      </c>
      <c r="M1127" s="61">
        <v>2</v>
      </c>
      <c r="N1127" s="61">
        <v>38</v>
      </c>
      <c r="O1127" s="61">
        <v>595</v>
      </c>
      <c r="P1127" s="61">
        <v>2</v>
      </c>
      <c r="R1127" s="61">
        <v>27</v>
      </c>
      <c r="S1127" s="61">
        <v>63</v>
      </c>
      <c r="T1127" s="61">
        <v>161</v>
      </c>
    </row>
    <row r="1128" spans="1:20" ht="12.75" customHeight="1" x14ac:dyDescent="0.2">
      <c r="A1128" s="58">
        <v>3435</v>
      </c>
      <c r="B1128" s="61">
        <v>784</v>
      </c>
      <c r="C1128" s="61">
        <v>396</v>
      </c>
      <c r="D1128" s="61">
        <v>388</v>
      </c>
      <c r="E1128" s="61">
        <v>2</v>
      </c>
      <c r="F1128" s="61">
        <v>185</v>
      </c>
      <c r="G1128" s="61">
        <v>16</v>
      </c>
      <c r="H1128" s="61">
        <v>133</v>
      </c>
      <c r="I1128" s="61">
        <v>2</v>
      </c>
      <c r="J1128" s="61">
        <v>87</v>
      </c>
      <c r="K1128" s="61">
        <v>359</v>
      </c>
      <c r="L1128" s="61">
        <v>33</v>
      </c>
      <c r="M1128" s="61">
        <v>1</v>
      </c>
      <c r="N1128" s="61">
        <v>6</v>
      </c>
      <c r="O1128" s="61">
        <v>108</v>
      </c>
      <c r="P1128" s="61">
        <v>1</v>
      </c>
      <c r="Q1128" s="61">
        <v>9</v>
      </c>
      <c r="R1128" s="61">
        <v>8</v>
      </c>
      <c r="S1128" s="61">
        <v>71</v>
      </c>
      <c r="T1128" s="61">
        <v>84</v>
      </c>
    </row>
    <row r="1129" spans="1:20" ht="12.75" customHeight="1" x14ac:dyDescent="0.2">
      <c r="A1129" s="58">
        <v>3436</v>
      </c>
      <c r="B1129" s="61">
        <v>560</v>
      </c>
      <c r="C1129" s="61">
        <v>277</v>
      </c>
      <c r="D1129" s="61">
        <v>283</v>
      </c>
      <c r="E1129" s="61">
        <v>1</v>
      </c>
      <c r="F1129" s="61">
        <v>327</v>
      </c>
      <c r="G1129" s="61">
        <v>6</v>
      </c>
      <c r="H1129" s="61">
        <v>17</v>
      </c>
      <c r="J1129" s="61">
        <v>32</v>
      </c>
      <c r="K1129" s="61">
        <v>177</v>
      </c>
      <c r="L1129" s="61">
        <v>53</v>
      </c>
      <c r="O1129" s="61">
        <v>7</v>
      </c>
      <c r="R1129" s="61">
        <v>4</v>
      </c>
      <c r="S1129" s="61">
        <v>24</v>
      </c>
      <c r="T1129" s="61">
        <v>29</v>
      </c>
    </row>
    <row r="1130" spans="1:20" ht="12.75" customHeight="1" x14ac:dyDescent="0.2">
      <c r="A1130" s="58">
        <v>3437</v>
      </c>
      <c r="B1130" s="61">
        <v>557</v>
      </c>
      <c r="C1130" s="61">
        <v>274</v>
      </c>
      <c r="D1130" s="61">
        <v>283</v>
      </c>
      <c r="F1130" s="61">
        <v>224</v>
      </c>
      <c r="G1130" s="61">
        <v>19</v>
      </c>
      <c r="H1130" s="61">
        <v>45</v>
      </c>
      <c r="I1130" s="61">
        <v>4</v>
      </c>
      <c r="J1130" s="61">
        <v>67</v>
      </c>
      <c r="K1130" s="61">
        <v>198</v>
      </c>
      <c r="L1130" s="61">
        <v>117</v>
      </c>
      <c r="M1130" s="61">
        <v>1</v>
      </c>
      <c r="N1130" s="61">
        <v>9</v>
      </c>
      <c r="O1130" s="61">
        <v>121</v>
      </c>
      <c r="Q1130" s="61">
        <v>3</v>
      </c>
      <c r="R1130" s="61">
        <v>3</v>
      </c>
      <c r="S1130" s="61">
        <v>19</v>
      </c>
      <c r="T1130" s="61">
        <v>65</v>
      </c>
    </row>
    <row r="1131" spans="1:20" ht="12.75" customHeight="1" x14ac:dyDescent="0.2">
      <c r="A1131" s="58">
        <v>3439</v>
      </c>
      <c r="B1131" s="61">
        <v>597</v>
      </c>
      <c r="C1131" s="61">
        <v>297</v>
      </c>
      <c r="D1131" s="61">
        <v>300</v>
      </c>
      <c r="E1131" s="61">
        <v>71</v>
      </c>
      <c r="F1131" s="61">
        <v>24</v>
      </c>
      <c r="G1131" s="61">
        <v>37</v>
      </c>
      <c r="H1131" s="61">
        <v>220</v>
      </c>
      <c r="I1131" s="61">
        <v>46</v>
      </c>
      <c r="J1131" s="61">
        <v>82</v>
      </c>
      <c r="K1131" s="61">
        <v>117</v>
      </c>
      <c r="L1131" s="61">
        <v>140</v>
      </c>
      <c r="M1131" s="61">
        <v>8</v>
      </c>
      <c r="N1131" s="61">
        <v>6</v>
      </c>
      <c r="O1131" s="61">
        <v>429</v>
      </c>
      <c r="P1131" s="61">
        <v>5</v>
      </c>
      <c r="Q1131" s="61">
        <v>3</v>
      </c>
      <c r="R1131" s="61">
        <v>41</v>
      </c>
      <c r="S1131" s="61">
        <v>8</v>
      </c>
      <c r="T1131" s="61">
        <v>121</v>
      </c>
    </row>
    <row r="1132" spans="1:20" ht="12.75" customHeight="1" x14ac:dyDescent="0.2">
      <c r="A1132" s="58">
        <v>3440</v>
      </c>
      <c r="B1132" s="61">
        <v>700</v>
      </c>
      <c r="C1132" s="61">
        <v>328</v>
      </c>
      <c r="D1132" s="61">
        <v>372</v>
      </c>
      <c r="F1132" s="61">
        <v>167</v>
      </c>
      <c r="G1132" s="61">
        <v>11</v>
      </c>
      <c r="H1132" s="61">
        <v>51</v>
      </c>
      <c r="I1132" s="61">
        <v>2</v>
      </c>
      <c r="J1132" s="61">
        <v>56</v>
      </c>
      <c r="K1132" s="61">
        <v>413</v>
      </c>
      <c r="L1132" s="61">
        <v>48</v>
      </c>
      <c r="M1132" s="61">
        <v>2</v>
      </c>
      <c r="N1132" s="61">
        <v>11</v>
      </c>
      <c r="O1132" s="61">
        <v>86</v>
      </c>
      <c r="Q1132" s="61">
        <v>3</v>
      </c>
      <c r="R1132" s="61">
        <v>13</v>
      </c>
      <c r="S1132" s="61">
        <v>30</v>
      </c>
      <c r="T1132" s="61">
        <v>81</v>
      </c>
    </row>
    <row r="1133" spans="1:20" ht="12.75" customHeight="1" x14ac:dyDescent="0.2">
      <c r="A1133" s="58">
        <v>3441</v>
      </c>
      <c r="B1133" s="61">
        <v>623</v>
      </c>
      <c r="C1133" s="61">
        <v>321</v>
      </c>
      <c r="D1133" s="61">
        <v>302</v>
      </c>
      <c r="E1133" s="61">
        <v>4</v>
      </c>
      <c r="F1133" s="61">
        <v>130</v>
      </c>
      <c r="G1133" s="61">
        <v>11</v>
      </c>
      <c r="H1133" s="61">
        <v>101</v>
      </c>
      <c r="I1133" s="61">
        <v>2</v>
      </c>
      <c r="J1133" s="61">
        <v>65</v>
      </c>
      <c r="K1133" s="61">
        <v>310</v>
      </c>
      <c r="L1133" s="61">
        <v>120</v>
      </c>
      <c r="M1133" s="61">
        <v>1</v>
      </c>
      <c r="N1133" s="61">
        <v>9</v>
      </c>
      <c r="O1133" s="61">
        <v>105</v>
      </c>
      <c r="P1133" s="61">
        <v>2</v>
      </c>
      <c r="Q1133" s="61">
        <v>1</v>
      </c>
      <c r="R1133" s="61">
        <v>17</v>
      </c>
      <c r="S1133" s="61">
        <v>30</v>
      </c>
      <c r="T1133" s="61">
        <v>84</v>
      </c>
    </row>
    <row r="1134" spans="1:20" ht="12.75" customHeight="1" x14ac:dyDescent="0.2">
      <c r="A1134" s="58">
        <v>3442</v>
      </c>
      <c r="B1134" s="61">
        <v>633</v>
      </c>
      <c r="C1134" s="61">
        <v>327</v>
      </c>
      <c r="D1134" s="61">
        <v>306</v>
      </c>
      <c r="F1134" s="61">
        <v>101</v>
      </c>
      <c r="G1134" s="61">
        <v>17</v>
      </c>
      <c r="H1134" s="61">
        <v>48</v>
      </c>
      <c r="I1134" s="61">
        <v>1</v>
      </c>
      <c r="J1134" s="61">
        <v>49</v>
      </c>
      <c r="K1134" s="61">
        <v>417</v>
      </c>
      <c r="L1134" s="61">
        <v>69</v>
      </c>
      <c r="M1134" s="61">
        <v>2</v>
      </c>
      <c r="O1134" s="61">
        <v>64</v>
      </c>
      <c r="R1134" s="61">
        <v>14</v>
      </c>
      <c r="S1134" s="61">
        <v>66</v>
      </c>
      <c r="T1134" s="61">
        <v>83</v>
      </c>
    </row>
    <row r="1135" spans="1:20" ht="12.75" customHeight="1" x14ac:dyDescent="0.2">
      <c r="A1135" s="58">
        <v>3444</v>
      </c>
      <c r="B1135" s="61">
        <v>202</v>
      </c>
      <c r="C1135" s="61">
        <v>95</v>
      </c>
      <c r="D1135" s="61">
        <v>107</v>
      </c>
      <c r="H1135" s="61">
        <v>18</v>
      </c>
      <c r="J1135" s="61">
        <v>10</v>
      </c>
      <c r="K1135" s="61">
        <v>174</v>
      </c>
      <c r="L1135" s="61">
        <v>6</v>
      </c>
      <c r="M1135" s="61">
        <v>1</v>
      </c>
      <c r="N1135" s="61">
        <v>1</v>
      </c>
      <c r="O1135" s="61">
        <v>83</v>
      </c>
      <c r="Q1135" s="61">
        <v>2</v>
      </c>
      <c r="R1135" s="61">
        <v>4</v>
      </c>
      <c r="S1135" s="61">
        <v>5</v>
      </c>
      <c r="T1135" s="61">
        <v>30</v>
      </c>
    </row>
    <row r="1136" spans="1:20" ht="12.75" customHeight="1" x14ac:dyDescent="0.2">
      <c r="A1136" s="58">
        <v>3446</v>
      </c>
      <c r="B1136" s="61">
        <v>382</v>
      </c>
      <c r="C1136" s="61">
        <v>185</v>
      </c>
      <c r="D1136" s="61">
        <v>197</v>
      </c>
      <c r="E1136" s="61">
        <v>1</v>
      </c>
      <c r="F1136" s="61">
        <v>13</v>
      </c>
      <c r="G1136" s="61">
        <v>18</v>
      </c>
      <c r="H1136" s="61">
        <v>67</v>
      </c>
      <c r="I1136" s="61">
        <v>3</v>
      </c>
      <c r="J1136" s="61">
        <v>83</v>
      </c>
      <c r="K1136" s="61">
        <v>197</v>
      </c>
      <c r="L1136" s="61">
        <v>13</v>
      </c>
      <c r="M1136" s="61">
        <v>3</v>
      </c>
      <c r="N1136" s="61">
        <v>12</v>
      </c>
      <c r="O1136" s="61">
        <v>164</v>
      </c>
      <c r="Q1136" s="61">
        <v>48</v>
      </c>
      <c r="R1136" s="61">
        <v>18</v>
      </c>
      <c r="S1136" s="61">
        <v>6</v>
      </c>
      <c r="T1136" s="61">
        <v>56</v>
      </c>
    </row>
    <row r="1137" spans="1:20" ht="12.75" customHeight="1" x14ac:dyDescent="0.2">
      <c r="A1137" s="58">
        <v>3447</v>
      </c>
      <c r="B1137" s="61">
        <v>824</v>
      </c>
      <c r="C1137" s="61">
        <v>391</v>
      </c>
      <c r="D1137" s="61">
        <v>433</v>
      </c>
      <c r="E1137" s="61">
        <v>12</v>
      </c>
      <c r="F1137" s="61">
        <v>46</v>
      </c>
      <c r="G1137" s="61">
        <v>21</v>
      </c>
      <c r="H1137" s="61">
        <v>148</v>
      </c>
      <c r="I1137" s="61">
        <v>9</v>
      </c>
      <c r="J1137" s="61">
        <v>101</v>
      </c>
      <c r="K1137" s="61">
        <v>487</v>
      </c>
      <c r="L1137" s="61">
        <v>44</v>
      </c>
      <c r="M1137" s="61">
        <v>6</v>
      </c>
      <c r="N1137" s="61">
        <v>9</v>
      </c>
      <c r="O1137" s="61">
        <v>276</v>
      </c>
      <c r="P1137" s="61">
        <v>2</v>
      </c>
      <c r="Q1137" s="61">
        <v>7</v>
      </c>
      <c r="R1137" s="61">
        <v>31</v>
      </c>
      <c r="S1137" s="61">
        <v>59</v>
      </c>
      <c r="T1137" s="61">
        <v>90</v>
      </c>
    </row>
    <row r="1138" spans="1:20" ht="12.75" customHeight="1" x14ac:dyDescent="0.2">
      <c r="A1138" s="58">
        <v>3448</v>
      </c>
      <c r="B1138" s="61">
        <v>782</v>
      </c>
      <c r="C1138" s="61">
        <v>364</v>
      </c>
      <c r="D1138" s="61">
        <v>418</v>
      </c>
      <c r="E1138" s="61">
        <v>7</v>
      </c>
      <c r="F1138" s="61">
        <v>61</v>
      </c>
      <c r="G1138" s="61">
        <v>128</v>
      </c>
      <c r="H1138" s="61">
        <v>124</v>
      </c>
      <c r="I1138" s="61">
        <v>13</v>
      </c>
      <c r="J1138" s="61">
        <v>71</v>
      </c>
      <c r="K1138" s="61">
        <v>378</v>
      </c>
      <c r="L1138" s="61">
        <v>62</v>
      </c>
      <c r="M1138" s="61">
        <v>13</v>
      </c>
      <c r="N1138" s="61">
        <v>57</v>
      </c>
      <c r="O1138" s="61">
        <v>475</v>
      </c>
      <c r="Q1138" s="61">
        <v>10</v>
      </c>
      <c r="R1138" s="61">
        <v>27</v>
      </c>
      <c r="S1138" s="61">
        <v>46</v>
      </c>
      <c r="T1138" s="61">
        <v>121</v>
      </c>
    </row>
    <row r="1139" spans="1:20" ht="12.75" customHeight="1" x14ac:dyDescent="0.2">
      <c r="A1139" s="58">
        <v>3449</v>
      </c>
      <c r="B1139" s="61">
        <v>479</v>
      </c>
      <c r="C1139" s="61">
        <v>250</v>
      </c>
      <c r="D1139" s="61">
        <v>229</v>
      </c>
      <c r="E1139" s="61">
        <v>4</v>
      </c>
      <c r="F1139" s="61">
        <v>38</v>
      </c>
      <c r="G1139" s="61">
        <v>88</v>
      </c>
      <c r="H1139" s="61">
        <v>137</v>
      </c>
      <c r="I1139" s="61">
        <v>25</v>
      </c>
      <c r="J1139" s="61">
        <v>80</v>
      </c>
      <c r="K1139" s="61">
        <v>107</v>
      </c>
      <c r="L1139" s="61">
        <v>77</v>
      </c>
      <c r="M1139" s="61">
        <v>2</v>
      </c>
      <c r="N1139" s="61">
        <v>31</v>
      </c>
      <c r="O1139" s="61">
        <v>366</v>
      </c>
      <c r="P1139" s="61">
        <v>1</v>
      </c>
      <c r="Q1139" s="61">
        <v>4</v>
      </c>
      <c r="R1139" s="61">
        <v>47</v>
      </c>
      <c r="S1139" s="61">
        <v>11</v>
      </c>
      <c r="T1139" s="61">
        <v>116</v>
      </c>
    </row>
    <row r="1140" spans="1:20" ht="12.75" customHeight="1" x14ac:dyDescent="0.2">
      <c r="A1140" s="58">
        <v>3452</v>
      </c>
      <c r="B1140" s="61">
        <v>450</v>
      </c>
      <c r="C1140" s="61">
        <v>215</v>
      </c>
      <c r="D1140" s="61">
        <v>235</v>
      </c>
      <c r="F1140" s="61">
        <v>20</v>
      </c>
      <c r="G1140" s="61">
        <v>41</v>
      </c>
      <c r="H1140" s="61">
        <v>90</v>
      </c>
      <c r="I1140" s="61">
        <v>8</v>
      </c>
      <c r="J1140" s="61">
        <v>120</v>
      </c>
      <c r="K1140" s="61">
        <v>171</v>
      </c>
      <c r="L1140" s="61">
        <v>27</v>
      </c>
      <c r="M1140" s="61">
        <v>4</v>
      </c>
      <c r="N1140" s="61">
        <v>10</v>
      </c>
      <c r="O1140" s="61">
        <v>232</v>
      </c>
      <c r="Q1140" s="61">
        <v>5</v>
      </c>
      <c r="R1140" s="61">
        <v>45</v>
      </c>
      <c r="S1140" s="61">
        <v>5</v>
      </c>
      <c r="T1140" s="61">
        <v>83</v>
      </c>
    </row>
    <row r="1141" spans="1:20" ht="12.75" customHeight="1" x14ac:dyDescent="0.2">
      <c r="A1141" s="58">
        <v>3453</v>
      </c>
      <c r="B1141" s="61">
        <v>454</v>
      </c>
      <c r="C1141" s="61">
        <v>221</v>
      </c>
      <c r="D1141" s="61">
        <v>233</v>
      </c>
      <c r="E1141" s="61">
        <v>6</v>
      </c>
      <c r="F1141" s="61">
        <v>22</v>
      </c>
      <c r="G1141" s="61">
        <v>124</v>
      </c>
      <c r="H1141" s="61">
        <v>76</v>
      </c>
      <c r="I1141" s="61">
        <v>13</v>
      </c>
      <c r="J1141" s="61">
        <v>115</v>
      </c>
      <c r="K1141" s="61">
        <v>98</v>
      </c>
      <c r="L1141" s="61">
        <v>31</v>
      </c>
      <c r="M1141" s="61">
        <v>14</v>
      </c>
      <c r="N1141" s="61">
        <v>55</v>
      </c>
      <c r="O1141" s="61">
        <v>400</v>
      </c>
      <c r="Q1141" s="61">
        <v>2</v>
      </c>
      <c r="R1141" s="61">
        <v>46</v>
      </c>
      <c r="S1141" s="61">
        <v>7</v>
      </c>
      <c r="T1141" s="61">
        <v>89</v>
      </c>
    </row>
    <row r="1142" spans="1:20" ht="12.75" customHeight="1" x14ac:dyDescent="0.2">
      <c r="A1142" s="58">
        <v>3454</v>
      </c>
      <c r="B1142" s="61">
        <v>329</v>
      </c>
      <c r="C1142" s="61">
        <v>167</v>
      </c>
      <c r="D1142" s="61">
        <v>162</v>
      </c>
      <c r="E1142" s="61">
        <v>5</v>
      </c>
      <c r="F1142" s="61">
        <v>12</v>
      </c>
      <c r="G1142" s="61">
        <v>36</v>
      </c>
      <c r="H1142" s="61">
        <v>88</v>
      </c>
      <c r="I1142" s="61">
        <v>8</v>
      </c>
      <c r="J1142" s="61">
        <v>49</v>
      </c>
      <c r="K1142" s="61">
        <v>131</v>
      </c>
      <c r="L1142" s="61">
        <v>10</v>
      </c>
      <c r="M1142" s="61">
        <v>1</v>
      </c>
      <c r="N1142" s="61">
        <v>1</v>
      </c>
      <c r="O1142" s="61">
        <v>152</v>
      </c>
      <c r="Q1142" s="61">
        <v>317</v>
      </c>
      <c r="R1142" s="61">
        <v>37</v>
      </c>
      <c r="S1142" s="61">
        <v>19</v>
      </c>
      <c r="T1142" s="61">
        <v>55</v>
      </c>
    </row>
    <row r="1143" spans="1:20" ht="12.75" customHeight="1" x14ac:dyDescent="0.2">
      <c r="A1143" s="58">
        <v>3455</v>
      </c>
      <c r="B1143" s="61">
        <v>298</v>
      </c>
      <c r="C1143" s="61">
        <v>139</v>
      </c>
      <c r="D1143" s="61">
        <v>159</v>
      </c>
      <c r="E1143" s="61">
        <v>1</v>
      </c>
      <c r="F1143" s="61">
        <v>9</v>
      </c>
      <c r="G1143" s="61">
        <v>36</v>
      </c>
      <c r="H1143" s="61">
        <v>87</v>
      </c>
      <c r="I1143" s="61">
        <v>15</v>
      </c>
      <c r="J1143" s="61">
        <v>59</v>
      </c>
      <c r="K1143" s="61">
        <v>91</v>
      </c>
      <c r="L1143" s="61">
        <v>52</v>
      </c>
      <c r="M1143" s="61">
        <v>3</v>
      </c>
      <c r="N1143" s="61">
        <v>14</v>
      </c>
      <c r="O1143" s="61">
        <v>298</v>
      </c>
      <c r="Q1143" s="61">
        <v>20</v>
      </c>
      <c r="R1143" s="61">
        <v>20</v>
      </c>
      <c r="S1143" s="61">
        <v>7</v>
      </c>
      <c r="T1143" s="61">
        <v>51</v>
      </c>
    </row>
    <row r="1144" spans="1:20" ht="12.75" customHeight="1" x14ac:dyDescent="0.2">
      <c r="A1144" s="58">
        <v>3456</v>
      </c>
      <c r="B1144" s="61">
        <v>1339</v>
      </c>
      <c r="C1144" s="61">
        <v>644</v>
      </c>
      <c r="D1144" s="61">
        <v>695</v>
      </c>
      <c r="E1144" s="61">
        <v>13</v>
      </c>
      <c r="F1144" s="61">
        <v>78</v>
      </c>
      <c r="G1144" s="61">
        <v>186</v>
      </c>
      <c r="H1144" s="61">
        <v>275</v>
      </c>
      <c r="I1144" s="61">
        <v>56</v>
      </c>
      <c r="J1144" s="61">
        <v>221</v>
      </c>
      <c r="K1144" s="61">
        <v>507</v>
      </c>
      <c r="L1144" s="61">
        <v>54</v>
      </c>
      <c r="M1144" s="61">
        <v>13</v>
      </c>
      <c r="N1144" s="61">
        <v>33</v>
      </c>
      <c r="O1144" s="61">
        <v>692</v>
      </c>
      <c r="P1144" s="61">
        <v>2</v>
      </c>
      <c r="Q1144" s="61">
        <v>395</v>
      </c>
      <c r="R1144" s="61">
        <v>98</v>
      </c>
      <c r="S1144" s="61">
        <v>29</v>
      </c>
      <c r="T1144" s="61">
        <v>152</v>
      </c>
    </row>
    <row r="1145" spans="1:20" ht="12.75" customHeight="1" x14ac:dyDescent="0.2">
      <c r="A1145" s="58">
        <v>3457</v>
      </c>
      <c r="B1145" s="61">
        <v>497</v>
      </c>
      <c r="C1145" s="61">
        <v>230</v>
      </c>
      <c r="D1145" s="61">
        <v>267</v>
      </c>
      <c r="F1145" s="61">
        <v>9</v>
      </c>
      <c r="G1145" s="61">
        <v>55</v>
      </c>
      <c r="H1145" s="61">
        <v>120</v>
      </c>
      <c r="I1145" s="61">
        <v>9</v>
      </c>
      <c r="J1145" s="61">
        <v>53</v>
      </c>
      <c r="K1145" s="61">
        <v>251</v>
      </c>
      <c r="L1145" s="61">
        <v>14</v>
      </c>
      <c r="M1145" s="61">
        <v>1</v>
      </c>
      <c r="N1145" s="61">
        <v>2</v>
      </c>
      <c r="O1145" s="61">
        <v>239</v>
      </c>
      <c r="Q1145" s="61">
        <v>446</v>
      </c>
      <c r="R1145" s="61">
        <v>67</v>
      </c>
      <c r="S1145" s="61">
        <v>13</v>
      </c>
      <c r="T1145" s="61">
        <v>101</v>
      </c>
    </row>
    <row r="1146" spans="1:20" ht="12.75" customHeight="1" x14ac:dyDescent="0.2">
      <c r="A1146" s="58">
        <v>3458</v>
      </c>
      <c r="B1146" s="61">
        <v>849</v>
      </c>
      <c r="C1146" s="61">
        <v>403</v>
      </c>
      <c r="D1146" s="61">
        <v>446</v>
      </c>
      <c r="E1146" s="61">
        <v>9</v>
      </c>
      <c r="F1146" s="61">
        <v>9</v>
      </c>
      <c r="G1146" s="61">
        <v>7</v>
      </c>
      <c r="H1146" s="61">
        <v>91</v>
      </c>
      <c r="J1146" s="61">
        <v>43</v>
      </c>
      <c r="K1146" s="61">
        <v>690</v>
      </c>
      <c r="L1146" s="61">
        <v>31</v>
      </c>
      <c r="M1146" s="61">
        <v>5</v>
      </c>
      <c r="N1146" s="61">
        <v>9</v>
      </c>
      <c r="O1146" s="61">
        <v>259</v>
      </c>
      <c r="Q1146" s="61">
        <v>10</v>
      </c>
      <c r="R1146" s="61">
        <v>36</v>
      </c>
      <c r="S1146" s="61">
        <v>43</v>
      </c>
      <c r="T1146" s="61">
        <v>127</v>
      </c>
    </row>
    <row r="1147" spans="1:20" ht="12.75" customHeight="1" x14ac:dyDescent="0.2">
      <c r="A1147" s="58">
        <v>3461</v>
      </c>
      <c r="B1147" s="61">
        <v>438</v>
      </c>
      <c r="C1147" s="61">
        <v>202</v>
      </c>
      <c r="D1147" s="61">
        <v>236</v>
      </c>
      <c r="F1147" s="61">
        <v>25</v>
      </c>
      <c r="G1147" s="61">
        <v>9</v>
      </c>
      <c r="H1147" s="61">
        <v>51</v>
      </c>
      <c r="J1147" s="61">
        <v>64</v>
      </c>
      <c r="K1147" s="61">
        <v>289</v>
      </c>
      <c r="L1147" s="61">
        <v>33</v>
      </c>
      <c r="M1147" s="61">
        <v>3</v>
      </c>
      <c r="N1147" s="61">
        <v>7</v>
      </c>
      <c r="O1147" s="61">
        <v>106</v>
      </c>
      <c r="P1147" s="61">
        <v>1</v>
      </c>
      <c r="Q1147" s="61">
        <v>3</v>
      </c>
      <c r="R1147" s="61">
        <v>12</v>
      </c>
      <c r="S1147" s="61">
        <v>21</v>
      </c>
      <c r="T1147" s="61">
        <v>86</v>
      </c>
    </row>
    <row r="1148" spans="1:20" ht="12.75" customHeight="1" x14ac:dyDescent="0.2">
      <c r="A1148" s="58">
        <v>3463</v>
      </c>
      <c r="B1148" s="61">
        <v>607</v>
      </c>
      <c r="C1148" s="61">
        <v>315</v>
      </c>
      <c r="D1148" s="61">
        <v>292</v>
      </c>
      <c r="E1148" s="61">
        <v>1</v>
      </c>
      <c r="F1148" s="61">
        <v>62</v>
      </c>
      <c r="G1148" s="61">
        <v>34</v>
      </c>
      <c r="H1148" s="61">
        <v>70</v>
      </c>
      <c r="J1148" s="61">
        <v>72</v>
      </c>
      <c r="K1148" s="61">
        <v>368</v>
      </c>
      <c r="L1148" s="61">
        <v>32</v>
      </c>
      <c r="N1148" s="61">
        <v>1</v>
      </c>
      <c r="O1148" s="61">
        <v>91</v>
      </c>
      <c r="Q1148" s="61">
        <v>1</v>
      </c>
      <c r="R1148" s="61">
        <v>6</v>
      </c>
      <c r="S1148" s="61">
        <v>51</v>
      </c>
      <c r="T1148" s="61">
        <v>138</v>
      </c>
    </row>
    <row r="1149" spans="1:20" ht="12.75" customHeight="1" x14ac:dyDescent="0.2">
      <c r="A1149" s="58">
        <v>3464</v>
      </c>
      <c r="B1149" s="61">
        <v>1532</v>
      </c>
      <c r="C1149" s="61">
        <v>724</v>
      </c>
      <c r="D1149" s="61">
        <v>808</v>
      </c>
      <c r="E1149" s="61">
        <v>5</v>
      </c>
      <c r="F1149" s="61">
        <v>207</v>
      </c>
      <c r="G1149" s="61">
        <v>105</v>
      </c>
      <c r="H1149" s="61">
        <v>329</v>
      </c>
      <c r="I1149" s="61">
        <v>16</v>
      </c>
      <c r="J1149" s="61">
        <v>130</v>
      </c>
      <c r="K1149" s="61">
        <v>740</v>
      </c>
      <c r="L1149" s="61">
        <v>163</v>
      </c>
      <c r="M1149" s="61">
        <v>2</v>
      </c>
      <c r="N1149" s="61">
        <v>35</v>
      </c>
      <c r="O1149" s="61">
        <v>574</v>
      </c>
      <c r="Q1149" s="61">
        <v>8</v>
      </c>
      <c r="R1149" s="61">
        <v>62</v>
      </c>
      <c r="S1149" s="61">
        <v>112</v>
      </c>
      <c r="T1149" s="61">
        <v>156</v>
      </c>
    </row>
    <row r="1150" spans="1:20" ht="12.75" customHeight="1" x14ac:dyDescent="0.2">
      <c r="A1150" s="58">
        <v>3465</v>
      </c>
      <c r="B1150" s="61">
        <v>429</v>
      </c>
      <c r="C1150" s="61">
        <v>207</v>
      </c>
      <c r="D1150" s="61">
        <v>222</v>
      </c>
      <c r="E1150" s="61">
        <v>5</v>
      </c>
      <c r="F1150" s="61">
        <v>9</v>
      </c>
      <c r="G1150" s="61">
        <v>6</v>
      </c>
      <c r="H1150" s="61">
        <v>3</v>
      </c>
      <c r="J1150" s="61">
        <v>11</v>
      </c>
      <c r="K1150" s="61">
        <v>394</v>
      </c>
      <c r="L1150" s="61">
        <v>12</v>
      </c>
      <c r="N1150" s="61">
        <v>1</v>
      </c>
      <c r="O1150" s="61">
        <v>123</v>
      </c>
      <c r="Q1150" s="61">
        <v>6</v>
      </c>
      <c r="R1150" s="61">
        <v>11</v>
      </c>
      <c r="T1150" s="61">
        <v>47</v>
      </c>
    </row>
    <row r="1151" spans="1:20" ht="12.75" customHeight="1" x14ac:dyDescent="0.2">
      <c r="A1151" s="58">
        <v>3466</v>
      </c>
      <c r="B1151" s="61">
        <v>308</v>
      </c>
      <c r="C1151" s="61">
        <v>137</v>
      </c>
      <c r="D1151" s="61">
        <v>171</v>
      </c>
      <c r="E1151" s="61">
        <v>6</v>
      </c>
      <c r="F1151" s="61">
        <v>6</v>
      </c>
      <c r="G1151" s="61">
        <v>1</v>
      </c>
      <c r="H1151" s="61">
        <v>15</v>
      </c>
      <c r="J1151" s="61">
        <v>12</v>
      </c>
      <c r="K1151" s="61">
        <v>268</v>
      </c>
      <c r="L1151" s="61">
        <v>1</v>
      </c>
      <c r="M1151" s="61">
        <v>7</v>
      </c>
      <c r="N1151" s="61">
        <v>4</v>
      </c>
      <c r="O1151" s="61">
        <v>151</v>
      </c>
      <c r="P1151" s="61">
        <v>1</v>
      </c>
      <c r="Q1151" s="61">
        <v>2</v>
      </c>
      <c r="R1151" s="61">
        <v>18</v>
      </c>
      <c r="S1151" s="61">
        <v>12</v>
      </c>
      <c r="T1151" s="61">
        <v>55</v>
      </c>
    </row>
    <row r="1152" spans="1:20" ht="12.75" customHeight="1" x14ac:dyDescent="0.2">
      <c r="A1152" s="58">
        <v>3467</v>
      </c>
      <c r="B1152" s="61">
        <v>173</v>
      </c>
      <c r="C1152" s="61">
        <v>71</v>
      </c>
      <c r="D1152" s="61">
        <v>102</v>
      </c>
      <c r="E1152" s="61">
        <v>2</v>
      </c>
      <c r="F1152" s="61">
        <v>3</v>
      </c>
      <c r="G1152" s="61">
        <v>1</v>
      </c>
      <c r="H1152" s="61">
        <v>12</v>
      </c>
      <c r="J1152" s="61">
        <v>11</v>
      </c>
      <c r="K1152" s="61">
        <v>144</v>
      </c>
      <c r="L1152" s="61">
        <v>6</v>
      </c>
      <c r="M1152" s="61">
        <v>4</v>
      </c>
      <c r="N1152" s="61">
        <v>30</v>
      </c>
      <c r="O1152" s="61">
        <v>112</v>
      </c>
      <c r="Q1152" s="61">
        <v>2</v>
      </c>
      <c r="R1152" s="61">
        <v>7</v>
      </c>
      <c r="S1152" s="61">
        <v>11</v>
      </c>
      <c r="T1152" s="61">
        <v>50</v>
      </c>
    </row>
    <row r="1153" spans="1:20" ht="12.75" customHeight="1" x14ac:dyDescent="0.2">
      <c r="A1153" s="58">
        <v>3468</v>
      </c>
      <c r="B1153" s="61">
        <v>1706</v>
      </c>
      <c r="C1153" s="61">
        <v>883</v>
      </c>
      <c r="D1153" s="61">
        <v>822</v>
      </c>
      <c r="E1153" s="61">
        <v>5</v>
      </c>
      <c r="F1153" s="61">
        <v>24</v>
      </c>
      <c r="G1153" s="61">
        <v>16</v>
      </c>
      <c r="H1153" s="61">
        <v>665</v>
      </c>
      <c r="I1153" s="61">
        <v>3</v>
      </c>
      <c r="J1153" s="61">
        <v>54</v>
      </c>
      <c r="K1153" s="61">
        <v>939</v>
      </c>
      <c r="L1153" s="61">
        <v>113</v>
      </c>
      <c r="M1153" s="61">
        <v>11</v>
      </c>
      <c r="N1153" s="61">
        <v>36</v>
      </c>
      <c r="O1153" s="61">
        <v>845</v>
      </c>
      <c r="P1153" s="61">
        <v>46</v>
      </c>
      <c r="Q1153" s="61">
        <v>5</v>
      </c>
      <c r="R1153" s="61">
        <v>98</v>
      </c>
      <c r="S1153" s="61">
        <v>97</v>
      </c>
      <c r="T1153" s="61">
        <v>210</v>
      </c>
    </row>
    <row r="1154" spans="1:20" ht="12.75" customHeight="1" x14ac:dyDescent="0.2">
      <c r="A1154" s="58">
        <v>3471</v>
      </c>
      <c r="B1154" s="61">
        <v>695</v>
      </c>
      <c r="C1154" s="61">
        <v>341</v>
      </c>
      <c r="D1154" s="61">
        <v>354</v>
      </c>
      <c r="F1154" s="61">
        <v>2</v>
      </c>
      <c r="H1154" s="61">
        <v>630</v>
      </c>
      <c r="J1154" s="61">
        <v>4</v>
      </c>
      <c r="K1154" s="61">
        <v>56</v>
      </c>
      <c r="L1154" s="61">
        <v>241</v>
      </c>
      <c r="M1154" s="61">
        <v>3</v>
      </c>
      <c r="N1154" s="61">
        <v>9</v>
      </c>
      <c r="O1154" s="61">
        <v>573</v>
      </c>
      <c r="P1154" s="61">
        <v>106</v>
      </c>
      <c r="Q1154" s="61">
        <v>2</v>
      </c>
      <c r="R1154" s="61">
        <v>11</v>
      </c>
      <c r="S1154" s="61">
        <v>13</v>
      </c>
      <c r="T1154" s="61">
        <v>107</v>
      </c>
    </row>
    <row r="1155" spans="1:20" ht="12.75" customHeight="1" x14ac:dyDescent="0.2">
      <c r="A1155" s="58">
        <v>3472</v>
      </c>
      <c r="B1155" s="61">
        <v>681</v>
      </c>
      <c r="C1155" s="61">
        <v>337</v>
      </c>
      <c r="D1155" s="61">
        <v>344</v>
      </c>
      <c r="E1155" s="61">
        <v>2</v>
      </c>
      <c r="F1155" s="61">
        <v>20</v>
      </c>
      <c r="G1155" s="61">
        <v>46</v>
      </c>
      <c r="H1155" s="61">
        <v>455</v>
      </c>
      <c r="I1155" s="61">
        <v>1</v>
      </c>
      <c r="J1155" s="61">
        <v>21</v>
      </c>
      <c r="K1155" s="61">
        <v>136</v>
      </c>
      <c r="L1155" s="61">
        <v>163</v>
      </c>
      <c r="M1155" s="61">
        <v>2</v>
      </c>
      <c r="N1155" s="61">
        <v>14</v>
      </c>
      <c r="O1155" s="61">
        <v>625</v>
      </c>
      <c r="P1155" s="61">
        <v>222</v>
      </c>
      <c r="R1155" s="61">
        <v>49</v>
      </c>
      <c r="S1155" s="61">
        <v>17</v>
      </c>
      <c r="T1155" s="61">
        <v>73</v>
      </c>
    </row>
    <row r="1156" spans="1:20" ht="12.75" customHeight="1" x14ac:dyDescent="0.2">
      <c r="A1156" s="58">
        <v>3473</v>
      </c>
      <c r="B1156" s="61">
        <v>234</v>
      </c>
      <c r="C1156" s="61">
        <v>107</v>
      </c>
      <c r="D1156" s="61">
        <v>126</v>
      </c>
      <c r="E1156" s="61">
        <v>5</v>
      </c>
      <c r="H1156" s="61">
        <v>15</v>
      </c>
      <c r="J1156" s="61">
        <v>24</v>
      </c>
      <c r="K1156" s="61">
        <v>190</v>
      </c>
      <c r="M1156" s="61">
        <v>5</v>
      </c>
      <c r="O1156" s="61">
        <v>125</v>
      </c>
      <c r="Q1156" s="61">
        <v>1</v>
      </c>
      <c r="R1156" s="61">
        <v>16</v>
      </c>
      <c r="S1156" s="61">
        <v>3</v>
      </c>
      <c r="T1156" s="61">
        <v>39</v>
      </c>
    </row>
    <row r="1157" spans="1:20" ht="12.75" customHeight="1" x14ac:dyDescent="0.2">
      <c r="A1157" s="58">
        <v>3474</v>
      </c>
      <c r="B1157" s="61">
        <v>343</v>
      </c>
      <c r="C1157" s="61">
        <v>170</v>
      </c>
      <c r="D1157" s="61">
        <v>173</v>
      </c>
      <c r="F1157" s="61">
        <v>7</v>
      </c>
      <c r="G1157" s="61">
        <v>2</v>
      </c>
      <c r="H1157" s="61">
        <v>31</v>
      </c>
      <c r="I1157" s="61">
        <v>2</v>
      </c>
      <c r="J1157" s="61">
        <v>29</v>
      </c>
      <c r="K1157" s="61">
        <v>272</v>
      </c>
      <c r="L1157" s="61">
        <v>8</v>
      </c>
      <c r="M1157" s="61">
        <v>1</v>
      </c>
      <c r="N1157" s="61">
        <v>3</v>
      </c>
      <c r="O1157" s="61">
        <v>69</v>
      </c>
      <c r="Q1157" s="61">
        <v>2</v>
      </c>
      <c r="R1157" s="61">
        <v>4</v>
      </c>
      <c r="S1157" s="61">
        <v>8</v>
      </c>
      <c r="T1157" s="61">
        <v>42</v>
      </c>
    </row>
    <row r="1158" spans="1:20" ht="12.75" customHeight="1" x14ac:dyDescent="0.2">
      <c r="A1158" s="58">
        <v>3475</v>
      </c>
      <c r="B1158" s="61">
        <v>566</v>
      </c>
      <c r="C1158" s="61">
        <v>283</v>
      </c>
      <c r="D1158" s="61">
        <v>283</v>
      </c>
      <c r="E1158" s="61">
        <v>8</v>
      </c>
      <c r="F1158" s="61">
        <v>11</v>
      </c>
      <c r="G1158" s="61">
        <v>7</v>
      </c>
      <c r="H1158" s="61">
        <v>143</v>
      </c>
      <c r="I1158" s="61">
        <v>2</v>
      </c>
      <c r="J1158" s="61">
        <v>37</v>
      </c>
      <c r="K1158" s="61">
        <v>358</v>
      </c>
      <c r="L1158" s="61">
        <v>36</v>
      </c>
      <c r="M1158" s="61">
        <v>4</v>
      </c>
      <c r="N1158" s="61">
        <v>31</v>
      </c>
      <c r="O1158" s="61">
        <v>363</v>
      </c>
      <c r="P1158" s="61">
        <v>5</v>
      </c>
      <c r="Q1158" s="61">
        <v>4</v>
      </c>
      <c r="R1158" s="61">
        <v>25</v>
      </c>
      <c r="S1158" s="61">
        <v>17</v>
      </c>
      <c r="T1158" s="61">
        <v>94</v>
      </c>
    </row>
    <row r="1159" spans="1:20" ht="12.75" customHeight="1" x14ac:dyDescent="0.2">
      <c r="A1159" s="58">
        <v>3476</v>
      </c>
      <c r="B1159" s="61">
        <v>957</v>
      </c>
      <c r="C1159" s="61">
        <v>497</v>
      </c>
      <c r="D1159" s="61">
        <v>460</v>
      </c>
      <c r="E1159" s="61">
        <v>31</v>
      </c>
      <c r="F1159" s="61">
        <v>25</v>
      </c>
      <c r="G1159" s="61">
        <v>9</v>
      </c>
      <c r="H1159" s="61">
        <v>272</v>
      </c>
      <c r="I1159" s="61">
        <v>2</v>
      </c>
      <c r="J1159" s="61">
        <v>63</v>
      </c>
      <c r="K1159" s="61">
        <v>555</v>
      </c>
      <c r="L1159" s="61">
        <v>79</v>
      </c>
      <c r="M1159" s="61">
        <v>9</v>
      </c>
      <c r="N1159" s="61">
        <v>46</v>
      </c>
      <c r="O1159" s="61">
        <v>536</v>
      </c>
      <c r="P1159" s="61">
        <v>22</v>
      </c>
      <c r="Q1159" s="61">
        <v>3</v>
      </c>
      <c r="R1159" s="61">
        <v>66</v>
      </c>
      <c r="S1159" s="61">
        <v>41</v>
      </c>
      <c r="T1159" s="61">
        <v>154</v>
      </c>
    </row>
    <row r="1160" spans="1:20" ht="12.75" customHeight="1" x14ac:dyDescent="0.2">
      <c r="A1160" s="58">
        <v>3477</v>
      </c>
      <c r="B1160" s="61">
        <v>456</v>
      </c>
      <c r="C1160" s="61">
        <v>224</v>
      </c>
      <c r="D1160" s="61">
        <v>232</v>
      </c>
      <c r="F1160" s="61">
        <v>35</v>
      </c>
      <c r="G1160" s="61">
        <v>15</v>
      </c>
      <c r="H1160" s="61">
        <v>87</v>
      </c>
      <c r="I1160" s="61">
        <v>8</v>
      </c>
      <c r="J1160" s="61">
        <v>62</v>
      </c>
      <c r="K1160" s="61">
        <v>249</v>
      </c>
      <c r="L1160" s="61">
        <v>17</v>
      </c>
      <c r="M1160" s="61">
        <v>2</v>
      </c>
      <c r="N1160" s="61">
        <v>11</v>
      </c>
      <c r="O1160" s="61">
        <v>198</v>
      </c>
      <c r="Q1160" s="61">
        <v>54</v>
      </c>
      <c r="R1160" s="61">
        <v>20</v>
      </c>
      <c r="S1160" s="61">
        <v>10</v>
      </c>
      <c r="T1160" s="61">
        <v>69</v>
      </c>
    </row>
    <row r="1161" spans="1:20" ht="12.75" customHeight="1" x14ac:dyDescent="0.2">
      <c r="A1161" s="58">
        <v>3478</v>
      </c>
      <c r="B1161" s="61">
        <v>439</v>
      </c>
      <c r="C1161" s="61">
        <v>214</v>
      </c>
      <c r="D1161" s="61">
        <v>225</v>
      </c>
      <c r="F1161" s="61">
        <v>107</v>
      </c>
      <c r="G1161" s="61">
        <v>100</v>
      </c>
      <c r="H1161" s="61">
        <v>57</v>
      </c>
      <c r="I1161" s="61">
        <v>1</v>
      </c>
      <c r="J1161" s="61">
        <v>58</v>
      </c>
      <c r="K1161" s="61">
        <v>116</v>
      </c>
      <c r="L1161" s="61">
        <v>128</v>
      </c>
      <c r="N1161" s="61">
        <v>16</v>
      </c>
      <c r="O1161" s="61">
        <v>219</v>
      </c>
      <c r="P1161" s="61">
        <v>5</v>
      </c>
      <c r="Q1161" s="61">
        <v>2</v>
      </c>
      <c r="R1161" s="61">
        <v>14</v>
      </c>
      <c r="S1161" s="61">
        <v>5</v>
      </c>
      <c r="T1161" s="61">
        <v>62</v>
      </c>
    </row>
    <row r="1162" spans="1:20" ht="12.75" customHeight="1" x14ac:dyDescent="0.2">
      <c r="A1162" s="58">
        <v>3479</v>
      </c>
      <c r="B1162" s="61">
        <v>1203</v>
      </c>
      <c r="C1162" s="61">
        <v>571</v>
      </c>
      <c r="D1162" s="61">
        <v>632</v>
      </c>
      <c r="E1162" s="61">
        <v>17</v>
      </c>
      <c r="F1162" s="61">
        <v>127</v>
      </c>
      <c r="G1162" s="61">
        <v>172</v>
      </c>
      <c r="H1162" s="61">
        <v>144</v>
      </c>
      <c r="I1162" s="61">
        <v>3</v>
      </c>
      <c r="J1162" s="61">
        <v>98</v>
      </c>
      <c r="K1162" s="61">
        <v>642</v>
      </c>
      <c r="L1162" s="61">
        <v>110</v>
      </c>
      <c r="M1162" s="61">
        <v>13</v>
      </c>
      <c r="N1162" s="61">
        <v>38</v>
      </c>
      <c r="O1162" s="61">
        <v>393</v>
      </c>
      <c r="P1162" s="61">
        <v>4</v>
      </c>
      <c r="R1162" s="61">
        <v>53</v>
      </c>
      <c r="S1162" s="61">
        <v>110</v>
      </c>
      <c r="T1162" s="61">
        <v>195</v>
      </c>
    </row>
    <row r="1163" spans="1:20" ht="12.75" customHeight="1" x14ac:dyDescent="0.2">
      <c r="A1163" s="58">
        <v>3483</v>
      </c>
      <c r="B1163" s="61">
        <v>921</v>
      </c>
      <c r="C1163" s="61">
        <v>447</v>
      </c>
      <c r="D1163" s="61">
        <v>474</v>
      </c>
      <c r="E1163" s="61">
        <v>7</v>
      </c>
      <c r="F1163" s="61">
        <v>153</v>
      </c>
      <c r="G1163" s="61">
        <v>178</v>
      </c>
      <c r="H1163" s="61">
        <v>376</v>
      </c>
      <c r="I1163" s="61">
        <v>84</v>
      </c>
      <c r="J1163" s="61">
        <v>31</v>
      </c>
      <c r="K1163" s="61">
        <v>92</v>
      </c>
      <c r="L1163" s="61">
        <v>321</v>
      </c>
      <c r="M1163" s="61">
        <v>4</v>
      </c>
      <c r="N1163" s="61">
        <v>81</v>
      </c>
      <c r="O1163" s="61">
        <v>766</v>
      </c>
      <c r="P1163" s="61">
        <v>1</v>
      </c>
      <c r="R1163" s="61">
        <v>79</v>
      </c>
      <c r="S1163" s="61">
        <v>13</v>
      </c>
      <c r="T1163" s="61">
        <v>150</v>
      </c>
    </row>
    <row r="1164" spans="1:20" ht="12.75" customHeight="1" x14ac:dyDescent="0.2">
      <c r="A1164" s="58">
        <v>3485</v>
      </c>
      <c r="B1164" s="61">
        <v>609</v>
      </c>
      <c r="C1164" s="61">
        <v>283</v>
      </c>
      <c r="D1164" s="61">
        <v>326</v>
      </c>
      <c r="E1164" s="61">
        <v>4</v>
      </c>
      <c r="F1164" s="61">
        <v>132</v>
      </c>
      <c r="G1164" s="61">
        <v>26</v>
      </c>
      <c r="H1164" s="61">
        <v>74</v>
      </c>
      <c r="I1164" s="61">
        <v>3</v>
      </c>
      <c r="J1164" s="61">
        <v>102</v>
      </c>
      <c r="K1164" s="61">
        <v>268</v>
      </c>
      <c r="L1164" s="61">
        <v>63</v>
      </c>
      <c r="M1164" s="61">
        <v>5</v>
      </c>
      <c r="N1164" s="61">
        <v>14</v>
      </c>
      <c r="O1164" s="61">
        <v>127</v>
      </c>
      <c r="R1164" s="61">
        <v>17</v>
      </c>
      <c r="S1164" s="61">
        <v>34</v>
      </c>
      <c r="T1164" s="61">
        <v>83</v>
      </c>
    </row>
    <row r="1165" spans="1:20" ht="12.75" customHeight="1" x14ac:dyDescent="0.2">
      <c r="A1165" s="58">
        <v>3486</v>
      </c>
      <c r="B1165" s="61">
        <v>1749</v>
      </c>
      <c r="C1165" s="61">
        <v>828</v>
      </c>
      <c r="D1165" s="61">
        <v>918</v>
      </c>
      <c r="E1165" s="61">
        <v>4</v>
      </c>
      <c r="F1165" s="61">
        <v>921</v>
      </c>
      <c r="G1165" s="61">
        <v>35</v>
      </c>
      <c r="H1165" s="61">
        <v>134</v>
      </c>
      <c r="I1165" s="61">
        <v>4</v>
      </c>
      <c r="J1165" s="61">
        <v>124</v>
      </c>
      <c r="K1165" s="61">
        <v>527</v>
      </c>
      <c r="L1165" s="61">
        <v>105</v>
      </c>
      <c r="M1165" s="61">
        <v>2</v>
      </c>
      <c r="N1165" s="61">
        <v>7</v>
      </c>
      <c r="O1165" s="61">
        <v>225</v>
      </c>
      <c r="P1165" s="61">
        <v>1</v>
      </c>
      <c r="Q1165" s="61">
        <v>4</v>
      </c>
      <c r="R1165" s="61">
        <v>23</v>
      </c>
      <c r="S1165" s="61">
        <v>144</v>
      </c>
      <c r="T1165" s="61">
        <v>108</v>
      </c>
    </row>
    <row r="1166" spans="1:20" ht="12.75" customHeight="1" x14ac:dyDescent="0.2">
      <c r="A1166" s="58">
        <v>3488</v>
      </c>
      <c r="B1166" s="61">
        <v>539</v>
      </c>
      <c r="C1166" s="61">
        <v>281</v>
      </c>
      <c r="D1166" s="61">
        <v>258</v>
      </c>
      <c r="E1166" s="61">
        <v>4</v>
      </c>
      <c r="F1166" s="61">
        <v>122</v>
      </c>
      <c r="G1166" s="61">
        <v>120</v>
      </c>
      <c r="H1166" s="61">
        <v>140</v>
      </c>
      <c r="I1166" s="61">
        <v>14</v>
      </c>
      <c r="J1166" s="61">
        <v>63</v>
      </c>
      <c r="K1166" s="61">
        <v>76</v>
      </c>
      <c r="L1166" s="61">
        <v>177</v>
      </c>
      <c r="N1166" s="61">
        <v>28</v>
      </c>
      <c r="O1166" s="61">
        <v>371</v>
      </c>
      <c r="P1166" s="61">
        <v>1</v>
      </c>
      <c r="Q1166" s="61">
        <v>1</v>
      </c>
      <c r="R1166" s="61">
        <v>24</v>
      </c>
      <c r="S1166" s="61">
        <v>2</v>
      </c>
      <c r="T1166" s="61">
        <v>72</v>
      </c>
    </row>
    <row r="1167" spans="1:20" ht="12.75" customHeight="1" x14ac:dyDescent="0.2">
      <c r="A1167" s="58">
        <v>3489</v>
      </c>
      <c r="B1167" s="61">
        <v>451</v>
      </c>
      <c r="C1167" s="61">
        <v>221</v>
      </c>
      <c r="D1167" s="61">
        <v>230</v>
      </c>
      <c r="E1167" s="61">
        <v>2</v>
      </c>
      <c r="F1167" s="61">
        <v>58</v>
      </c>
      <c r="G1167" s="61">
        <v>53</v>
      </c>
      <c r="H1167" s="61">
        <v>92</v>
      </c>
      <c r="I1167" s="61">
        <v>13</v>
      </c>
      <c r="J1167" s="61">
        <v>47</v>
      </c>
      <c r="K1167" s="61">
        <v>186</v>
      </c>
      <c r="L1167" s="61">
        <v>96</v>
      </c>
      <c r="M1167" s="61">
        <v>2</v>
      </c>
      <c r="N1167" s="61">
        <v>25</v>
      </c>
      <c r="O1167" s="61">
        <v>180</v>
      </c>
      <c r="P1167" s="61">
        <v>1</v>
      </c>
      <c r="R1167" s="61">
        <v>18</v>
      </c>
      <c r="S1167" s="61">
        <v>25</v>
      </c>
      <c r="T1167" s="61">
        <v>78</v>
      </c>
    </row>
    <row r="1168" spans="1:20" ht="12.75" customHeight="1" x14ac:dyDescent="0.2">
      <c r="A1168" s="58">
        <v>3490</v>
      </c>
      <c r="B1168" s="61">
        <v>473</v>
      </c>
      <c r="C1168" s="61">
        <v>211</v>
      </c>
      <c r="D1168" s="61">
        <v>262</v>
      </c>
      <c r="E1168" s="61">
        <v>1</v>
      </c>
      <c r="F1168" s="61">
        <v>79</v>
      </c>
      <c r="G1168" s="61">
        <v>4</v>
      </c>
      <c r="H1168" s="61">
        <v>51</v>
      </c>
      <c r="J1168" s="61">
        <v>58</v>
      </c>
      <c r="K1168" s="61">
        <v>280</v>
      </c>
      <c r="L1168" s="61">
        <v>38</v>
      </c>
      <c r="O1168" s="61">
        <v>68</v>
      </c>
      <c r="R1168" s="61">
        <v>9</v>
      </c>
      <c r="S1168" s="61">
        <v>35</v>
      </c>
      <c r="T1168" s="61">
        <v>72</v>
      </c>
    </row>
    <row r="1169" spans="1:20" ht="12.75" customHeight="1" x14ac:dyDescent="0.2">
      <c r="A1169" s="58">
        <v>3491</v>
      </c>
      <c r="B1169" s="61">
        <v>484</v>
      </c>
      <c r="C1169" s="61">
        <v>229</v>
      </c>
      <c r="D1169" s="61">
        <v>255</v>
      </c>
      <c r="E1169" s="61">
        <v>1</v>
      </c>
      <c r="F1169" s="61">
        <v>95</v>
      </c>
      <c r="G1169" s="61">
        <v>90</v>
      </c>
      <c r="H1169" s="61">
        <v>191</v>
      </c>
      <c r="I1169" s="61">
        <v>11</v>
      </c>
      <c r="J1169" s="61">
        <v>45</v>
      </c>
      <c r="K1169" s="61">
        <v>51</v>
      </c>
      <c r="L1169" s="61">
        <v>144</v>
      </c>
      <c r="M1169" s="61">
        <v>2</v>
      </c>
      <c r="N1169" s="61">
        <v>14</v>
      </c>
      <c r="O1169" s="61">
        <v>364</v>
      </c>
      <c r="P1169" s="61">
        <v>3</v>
      </c>
      <c r="Q1169" s="61">
        <v>1</v>
      </c>
      <c r="R1169" s="61">
        <v>41</v>
      </c>
      <c r="S1169" s="61">
        <v>10</v>
      </c>
      <c r="T1169" s="61">
        <v>72</v>
      </c>
    </row>
    <row r="1170" spans="1:20" ht="12.75" customHeight="1" x14ac:dyDescent="0.2">
      <c r="A1170" s="58">
        <v>3492</v>
      </c>
      <c r="B1170" s="61">
        <v>1716</v>
      </c>
      <c r="C1170" s="61">
        <v>855</v>
      </c>
      <c r="D1170" s="61">
        <v>855</v>
      </c>
      <c r="E1170" s="61">
        <v>9</v>
      </c>
      <c r="F1170" s="61">
        <v>287</v>
      </c>
      <c r="G1170" s="61">
        <v>30</v>
      </c>
      <c r="H1170" s="61">
        <v>251</v>
      </c>
      <c r="I1170" s="61">
        <v>7</v>
      </c>
      <c r="J1170" s="61">
        <v>151</v>
      </c>
      <c r="K1170" s="61">
        <v>981</v>
      </c>
      <c r="L1170" s="61">
        <v>100</v>
      </c>
      <c r="N1170" s="61">
        <v>12</v>
      </c>
      <c r="O1170" s="61">
        <v>295</v>
      </c>
      <c r="R1170" s="61">
        <v>44</v>
      </c>
      <c r="S1170" s="61">
        <v>181</v>
      </c>
      <c r="T1170" s="61">
        <v>156</v>
      </c>
    </row>
    <row r="1171" spans="1:20" ht="12.75" customHeight="1" x14ac:dyDescent="0.2">
      <c r="A1171" s="58">
        <v>3493</v>
      </c>
      <c r="B1171" s="61">
        <v>945</v>
      </c>
      <c r="C1171" s="61">
        <v>467</v>
      </c>
      <c r="D1171" s="61">
        <v>478</v>
      </c>
      <c r="E1171" s="61">
        <v>3</v>
      </c>
      <c r="F1171" s="61">
        <v>161</v>
      </c>
      <c r="G1171" s="61">
        <v>16</v>
      </c>
      <c r="H1171" s="61">
        <v>119</v>
      </c>
      <c r="I1171" s="61">
        <v>1</v>
      </c>
      <c r="J1171" s="61">
        <v>110</v>
      </c>
      <c r="K1171" s="61">
        <v>535</v>
      </c>
      <c r="L1171" s="61">
        <v>46</v>
      </c>
      <c r="M1171" s="61">
        <v>3</v>
      </c>
      <c r="N1171" s="61">
        <v>5</v>
      </c>
      <c r="O1171" s="61">
        <v>157</v>
      </c>
      <c r="R1171" s="61">
        <v>14</v>
      </c>
      <c r="S1171" s="61">
        <v>81</v>
      </c>
      <c r="T1171" s="61">
        <v>118</v>
      </c>
    </row>
    <row r="1172" spans="1:20" ht="12.75" customHeight="1" x14ac:dyDescent="0.2">
      <c r="A1172" s="58">
        <v>3494</v>
      </c>
      <c r="B1172" s="61">
        <v>85</v>
      </c>
      <c r="C1172" s="61">
        <v>29</v>
      </c>
      <c r="D1172" s="61">
        <v>56</v>
      </c>
      <c r="E1172" s="61">
        <v>2</v>
      </c>
      <c r="H1172" s="61">
        <v>5</v>
      </c>
      <c r="J1172" s="61">
        <v>7</v>
      </c>
      <c r="K1172" s="61">
        <v>71</v>
      </c>
      <c r="M1172" s="61">
        <v>2</v>
      </c>
      <c r="O1172" s="61">
        <v>47</v>
      </c>
      <c r="R1172" s="61">
        <v>4</v>
      </c>
      <c r="T1172" s="61">
        <v>11</v>
      </c>
    </row>
    <row r="1173" spans="1:20" ht="12.75" customHeight="1" x14ac:dyDescent="0.2">
      <c r="A1173" s="58">
        <v>3498</v>
      </c>
      <c r="B1173" s="61">
        <v>372</v>
      </c>
      <c r="C1173" s="61">
        <v>177</v>
      </c>
      <c r="D1173" s="61">
        <v>195</v>
      </c>
      <c r="E1173" s="61">
        <v>1</v>
      </c>
      <c r="F1173" s="61">
        <v>15</v>
      </c>
      <c r="G1173" s="61">
        <v>38</v>
      </c>
      <c r="H1173" s="61">
        <v>52</v>
      </c>
      <c r="I1173" s="61">
        <v>2</v>
      </c>
      <c r="J1173" s="61">
        <v>73</v>
      </c>
      <c r="K1173" s="61">
        <v>191</v>
      </c>
      <c r="L1173" s="61">
        <v>43</v>
      </c>
      <c r="M1173" s="61">
        <v>2</v>
      </c>
      <c r="N1173" s="61">
        <v>13</v>
      </c>
      <c r="O1173" s="61">
        <v>231</v>
      </c>
      <c r="Q1173" s="61">
        <v>3</v>
      </c>
      <c r="R1173" s="61">
        <v>12</v>
      </c>
      <c r="S1173" s="61">
        <v>10</v>
      </c>
      <c r="T1173" s="61">
        <v>92</v>
      </c>
    </row>
    <row r="1174" spans="1:20" ht="12.75" customHeight="1" x14ac:dyDescent="0.2">
      <c r="A1174" s="58">
        <v>3499</v>
      </c>
      <c r="B1174" s="61">
        <v>791</v>
      </c>
      <c r="C1174" s="61">
        <v>357</v>
      </c>
      <c r="D1174" s="61">
        <v>434</v>
      </c>
      <c r="E1174" s="61">
        <v>10</v>
      </c>
      <c r="F1174" s="61">
        <v>24</v>
      </c>
      <c r="G1174" s="61">
        <v>8</v>
      </c>
      <c r="H1174" s="61">
        <v>171</v>
      </c>
      <c r="I1174" s="61">
        <v>2</v>
      </c>
      <c r="J1174" s="61">
        <v>72</v>
      </c>
      <c r="K1174" s="61">
        <v>504</v>
      </c>
      <c r="L1174" s="61">
        <v>52</v>
      </c>
      <c r="M1174" s="61">
        <v>6</v>
      </c>
      <c r="N1174" s="61">
        <v>18</v>
      </c>
      <c r="O1174" s="61">
        <v>324</v>
      </c>
      <c r="Q1174" s="61">
        <v>9</v>
      </c>
      <c r="R1174" s="61">
        <v>20</v>
      </c>
      <c r="S1174" s="61">
        <v>48</v>
      </c>
      <c r="T1174" s="61">
        <v>103</v>
      </c>
    </row>
    <row r="1175" spans="1:20" ht="12.75" customHeight="1" x14ac:dyDescent="0.2">
      <c r="A1175" s="58">
        <v>3500</v>
      </c>
      <c r="B1175" s="61">
        <v>508</v>
      </c>
      <c r="C1175" s="61">
        <v>238</v>
      </c>
      <c r="D1175" s="61">
        <v>270</v>
      </c>
      <c r="E1175" s="61">
        <v>4</v>
      </c>
      <c r="F1175" s="61">
        <v>21</v>
      </c>
      <c r="G1175" s="61">
        <v>80</v>
      </c>
      <c r="H1175" s="61">
        <v>152</v>
      </c>
      <c r="I1175" s="61">
        <v>32</v>
      </c>
      <c r="J1175" s="61">
        <v>56</v>
      </c>
      <c r="K1175" s="61">
        <v>162</v>
      </c>
      <c r="L1175" s="61">
        <v>38</v>
      </c>
      <c r="M1175" s="61">
        <v>6</v>
      </c>
      <c r="N1175" s="61">
        <v>14</v>
      </c>
      <c r="O1175" s="61">
        <v>401</v>
      </c>
      <c r="Q1175" s="61">
        <v>346</v>
      </c>
      <c r="R1175" s="61">
        <v>63</v>
      </c>
      <c r="S1175" s="61">
        <v>17</v>
      </c>
      <c r="T1175" s="61">
        <v>93</v>
      </c>
    </row>
    <row r="1176" spans="1:20" ht="12.75" customHeight="1" x14ac:dyDescent="0.2">
      <c r="A1176" s="58">
        <v>3503</v>
      </c>
      <c r="B1176" s="61">
        <v>525</v>
      </c>
      <c r="C1176" s="61">
        <v>250</v>
      </c>
      <c r="D1176" s="61">
        <v>275</v>
      </c>
      <c r="E1176" s="61">
        <v>4</v>
      </c>
      <c r="F1176" s="61">
        <v>102</v>
      </c>
      <c r="G1176" s="61">
        <v>35</v>
      </c>
      <c r="H1176" s="61">
        <v>126</v>
      </c>
      <c r="I1176" s="61">
        <v>2</v>
      </c>
      <c r="J1176" s="61">
        <v>50</v>
      </c>
      <c r="K1176" s="61">
        <v>206</v>
      </c>
      <c r="L1176" s="61">
        <v>122</v>
      </c>
      <c r="M1176" s="61">
        <v>8</v>
      </c>
      <c r="N1176" s="61">
        <v>10</v>
      </c>
      <c r="O1176" s="61">
        <v>246</v>
      </c>
      <c r="Q1176" s="61">
        <v>3</v>
      </c>
      <c r="R1176" s="61">
        <v>9</v>
      </c>
      <c r="S1176" s="61">
        <v>21</v>
      </c>
      <c r="T1176" s="61">
        <v>69</v>
      </c>
    </row>
    <row r="1177" spans="1:20" ht="12.75" customHeight="1" x14ac:dyDescent="0.2">
      <c r="A1177" s="58">
        <v>3504</v>
      </c>
      <c r="B1177" s="61">
        <v>513</v>
      </c>
      <c r="C1177" s="61">
        <v>242</v>
      </c>
      <c r="D1177" s="61">
        <v>271</v>
      </c>
      <c r="E1177" s="61">
        <v>1</v>
      </c>
      <c r="F1177" s="61">
        <v>78</v>
      </c>
      <c r="G1177" s="61">
        <v>50</v>
      </c>
      <c r="H1177" s="61">
        <v>135</v>
      </c>
      <c r="I1177" s="61">
        <v>1</v>
      </c>
      <c r="J1177" s="61">
        <v>64</v>
      </c>
      <c r="K1177" s="61">
        <v>184</v>
      </c>
      <c r="L1177" s="61">
        <v>126</v>
      </c>
      <c r="M1177" s="61">
        <v>1</v>
      </c>
      <c r="N1177" s="61">
        <v>13</v>
      </c>
      <c r="O1177" s="61">
        <v>255</v>
      </c>
      <c r="Q1177" s="61">
        <v>2</v>
      </c>
      <c r="R1177" s="61">
        <v>23</v>
      </c>
      <c r="S1177" s="61">
        <v>26</v>
      </c>
      <c r="T1177" s="61">
        <v>79</v>
      </c>
    </row>
    <row r="1178" spans="1:20" ht="12.75" customHeight="1" x14ac:dyDescent="0.2">
      <c r="A1178" s="58">
        <v>3506</v>
      </c>
      <c r="B1178" s="61">
        <v>336</v>
      </c>
      <c r="C1178" s="61">
        <v>153</v>
      </c>
      <c r="D1178" s="61">
        <v>183</v>
      </c>
      <c r="E1178" s="61">
        <v>5</v>
      </c>
      <c r="F1178" s="61">
        <v>6</v>
      </c>
      <c r="G1178" s="61">
        <v>1</v>
      </c>
      <c r="H1178" s="61">
        <v>33</v>
      </c>
      <c r="J1178" s="61">
        <v>33</v>
      </c>
      <c r="K1178" s="61">
        <v>258</v>
      </c>
      <c r="L1178" s="61">
        <v>5</v>
      </c>
      <c r="M1178" s="61">
        <v>4</v>
      </c>
      <c r="N1178" s="61">
        <v>4</v>
      </c>
      <c r="O1178" s="61">
        <v>135</v>
      </c>
      <c r="Q1178" s="61">
        <v>11</v>
      </c>
      <c r="R1178" s="61">
        <v>7</v>
      </c>
      <c r="S1178" s="61">
        <v>34</v>
      </c>
      <c r="T1178" s="61">
        <v>52</v>
      </c>
    </row>
    <row r="1179" spans="1:20" ht="12.75" customHeight="1" x14ac:dyDescent="0.2">
      <c r="A1179" s="58">
        <v>3507</v>
      </c>
      <c r="B1179" s="61">
        <v>21</v>
      </c>
      <c r="C1179" s="61">
        <v>3</v>
      </c>
      <c r="D1179" s="61">
        <v>18</v>
      </c>
      <c r="G1179" s="61">
        <v>3</v>
      </c>
      <c r="H1179" s="61">
        <v>1</v>
      </c>
      <c r="J1179" s="61">
        <v>2</v>
      </c>
      <c r="K1179" s="61">
        <v>15</v>
      </c>
      <c r="M1179" s="61">
        <v>1</v>
      </c>
      <c r="O1179" s="61">
        <v>10</v>
      </c>
      <c r="R1179" s="61">
        <v>17</v>
      </c>
    </row>
    <row r="1180" spans="1:20" ht="12.75" customHeight="1" x14ac:dyDescent="0.2">
      <c r="A1180" s="58">
        <v>3508</v>
      </c>
      <c r="B1180" s="61">
        <v>137</v>
      </c>
      <c r="C1180" s="61">
        <v>56</v>
      </c>
      <c r="D1180" s="61">
        <v>81</v>
      </c>
      <c r="E1180" s="61">
        <v>36</v>
      </c>
      <c r="F1180" s="61">
        <v>2</v>
      </c>
      <c r="G1180" s="61">
        <v>2</v>
      </c>
      <c r="H1180" s="61">
        <v>18</v>
      </c>
      <c r="J1180" s="61">
        <v>12</v>
      </c>
      <c r="K1180" s="61">
        <v>67</v>
      </c>
      <c r="N1180" s="61">
        <v>3</v>
      </c>
      <c r="O1180" s="61">
        <v>112</v>
      </c>
      <c r="R1180" s="61">
        <v>8</v>
      </c>
      <c r="S1180" s="61">
        <v>1</v>
      </c>
      <c r="T1180" s="61">
        <v>29</v>
      </c>
    </row>
    <row r="1181" spans="1:20" ht="12.75" customHeight="1" x14ac:dyDescent="0.2">
      <c r="A1181" s="58">
        <v>3509</v>
      </c>
      <c r="B1181" s="61">
        <v>378</v>
      </c>
      <c r="C1181" s="61">
        <v>180</v>
      </c>
      <c r="D1181" s="61">
        <v>198</v>
      </c>
      <c r="E1181" s="61">
        <v>6</v>
      </c>
      <c r="F1181" s="61">
        <v>3</v>
      </c>
      <c r="G1181" s="61">
        <v>3</v>
      </c>
      <c r="H1181" s="61">
        <v>23</v>
      </c>
      <c r="I1181" s="61">
        <v>1</v>
      </c>
      <c r="J1181" s="61">
        <v>10</v>
      </c>
      <c r="K1181" s="61">
        <v>332</v>
      </c>
      <c r="L1181" s="61">
        <v>4</v>
      </c>
      <c r="M1181" s="61">
        <v>1</v>
      </c>
      <c r="N1181" s="61">
        <v>11</v>
      </c>
      <c r="O1181" s="61">
        <v>163</v>
      </c>
      <c r="P1181" s="61">
        <v>1</v>
      </c>
      <c r="Q1181" s="61">
        <v>4</v>
      </c>
      <c r="R1181" s="61">
        <v>19</v>
      </c>
      <c r="S1181" s="61">
        <v>22</v>
      </c>
      <c r="T1181" s="61">
        <v>50</v>
      </c>
    </row>
    <row r="1182" spans="1:20" ht="12.75" customHeight="1" x14ac:dyDescent="0.2">
      <c r="A1182" s="58">
        <v>3510</v>
      </c>
      <c r="B1182" s="61">
        <v>581</v>
      </c>
      <c r="C1182" s="61">
        <v>268</v>
      </c>
      <c r="D1182" s="61">
        <v>313</v>
      </c>
      <c r="E1182" s="61">
        <v>3</v>
      </c>
      <c r="F1182" s="61">
        <v>8</v>
      </c>
      <c r="G1182" s="61">
        <v>5</v>
      </c>
      <c r="H1182" s="61">
        <v>234</v>
      </c>
      <c r="J1182" s="61">
        <v>14</v>
      </c>
      <c r="K1182" s="61">
        <v>317</v>
      </c>
      <c r="L1182" s="61">
        <v>67</v>
      </c>
      <c r="M1182" s="61">
        <v>4</v>
      </c>
      <c r="N1182" s="61">
        <v>13</v>
      </c>
      <c r="O1182" s="61">
        <v>300</v>
      </c>
      <c r="P1182" s="61">
        <v>9</v>
      </c>
      <c r="Q1182" s="61">
        <v>13</v>
      </c>
      <c r="R1182" s="61">
        <v>19</v>
      </c>
      <c r="S1182" s="61">
        <v>24</v>
      </c>
      <c r="T1182" s="61">
        <v>76</v>
      </c>
    </row>
    <row r="1183" spans="1:20" ht="12.75" customHeight="1" x14ac:dyDescent="0.2">
      <c r="A1183" s="58">
        <v>3511</v>
      </c>
      <c r="B1183" s="61">
        <v>1974</v>
      </c>
      <c r="C1183" s="61">
        <v>979</v>
      </c>
      <c r="D1183" s="61">
        <v>995</v>
      </c>
      <c r="E1183" s="61">
        <v>10</v>
      </c>
      <c r="F1183" s="61">
        <v>48</v>
      </c>
      <c r="G1183" s="61">
        <v>44</v>
      </c>
      <c r="H1183" s="61">
        <v>330</v>
      </c>
      <c r="I1183" s="61">
        <v>2</v>
      </c>
      <c r="J1183" s="61">
        <v>63</v>
      </c>
      <c r="K1183" s="61">
        <v>1477</v>
      </c>
      <c r="L1183" s="61">
        <v>71</v>
      </c>
      <c r="M1183" s="61">
        <v>5</v>
      </c>
      <c r="N1183" s="61">
        <v>23</v>
      </c>
      <c r="O1183" s="61">
        <v>684</v>
      </c>
      <c r="P1183" s="61">
        <v>20</v>
      </c>
      <c r="Q1183" s="61">
        <v>1</v>
      </c>
      <c r="R1183" s="61">
        <v>113</v>
      </c>
      <c r="S1183" s="61">
        <v>3</v>
      </c>
      <c r="T1183" s="61">
        <v>194</v>
      </c>
    </row>
    <row r="1184" spans="1:20" ht="12.75" customHeight="1" x14ac:dyDescent="0.2">
      <c r="A1184" s="58">
        <v>3513</v>
      </c>
      <c r="B1184" s="61">
        <v>43</v>
      </c>
      <c r="C1184" s="61">
        <v>22</v>
      </c>
      <c r="D1184" s="61">
        <v>21</v>
      </c>
      <c r="E1184" s="61">
        <v>1</v>
      </c>
      <c r="H1184" s="61">
        <v>1</v>
      </c>
      <c r="J1184" s="61">
        <v>2</v>
      </c>
      <c r="K1184" s="61">
        <v>39</v>
      </c>
      <c r="N1184" s="61">
        <v>1</v>
      </c>
      <c r="O1184" s="61">
        <v>14</v>
      </c>
      <c r="R1184" s="61">
        <v>6</v>
      </c>
      <c r="T1184" s="61">
        <v>4</v>
      </c>
    </row>
    <row r="1185" spans="1:20" ht="12.75" customHeight="1" x14ac:dyDescent="0.2">
      <c r="A1185" s="58">
        <v>3515</v>
      </c>
      <c r="B1185" s="61">
        <v>651</v>
      </c>
      <c r="C1185" s="61">
        <v>314</v>
      </c>
      <c r="D1185" s="61">
        <v>337</v>
      </c>
      <c r="F1185" s="61">
        <v>2</v>
      </c>
      <c r="G1185" s="61">
        <v>4</v>
      </c>
      <c r="H1185" s="61">
        <v>471</v>
      </c>
      <c r="I1185" s="61">
        <v>2</v>
      </c>
      <c r="J1185" s="61">
        <v>7</v>
      </c>
      <c r="K1185" s="61">
        <v>165</v>
      </c>
      <c r="L1185" s="61">
        <v>415</v>
      </c>
      <c r="N1185" s="61">
        <v>16</v>
      </c>
      <c r="O1185" s="61">
        <v>585</v>
      </c>
      <c r="P1185" s="61">
        <v>51</v>
      </c>
      <c r="R1185" s="61">
        <v>22</v>
      </c>
      <c r="S1185" s="61">
        <v>4</v>
      </c>
      <c r="T1185" s="61">
        <v>60</v>
      </c>
    </row>
    <row r="1186" spans="1:20" ht="12.75" customHeight="1" x14ac:dyDescent="0.2">
      <c r="A1186" s="58">
        <v>3516</v>
      </c>
      <c r="B1186" s="61">
        <v>512</v>
      </c>
      <c r="C1186" s="61">
        <v>231</v>
      </c>
      <c r="D1186" s="61">
        <v>281</v>
      </c>
      <c r="F1186" s="61">
        <v>2</v>
      </c>
      <c r="H1186" s="61">
        <v>407</v>
      </c>
      <c r="K1186" s="61">
        <v>103</v>
      </c>
      <c r="L1186" s="61">
        <v>142</v>
      </c>
      <c r="M1186" s="61">
        <v>3</v>
      </c>
      <c r="N1186" s="61">
        <v>32</v>
      </c>
      <c r="O1186" s="61">
        <v>364</v>
      </c>
      <c r="P1186" s="61">
        <v>44</v>
      </c>
      <c r="R1186" s="61">
        <v>11</v>
      </c>
      <c r="S1186" s="61">
        <v>54</v>
      </c>
      <c r="T1186" s="61">
        <v>49</v>
      </c>
    </row>
    <row r="1187" spans="1:20" ht="12.75" customHeight="1" x14ac:dyDescent="0.2">
      <c r="A1187" s="58">
        <v>3517</v>
      </c>
      <c r="B1187" s="61">
        <v>537</v>
      </c>
      <c r="C1187" s="61">
        <v>265</v>
      </c>
      <c r="D1187" s="61">
        <v>272</v>
      </c>
      <c r="E1187" s="61">
        <v>2</v>
      </c>
      <c r="F1187" s="61">
        <v>41</v>
      </c>
      <c r="G1187" s="61">
        <v>21</v>
      </c>
      <c r="H1187" s="61">
        <v>53</v>
      </c>
      <c r="I1187" s="61">
        <v>1</v>
      </c>
      <c r="J1187" s="61">
        <v>64</v>
      </c>
      <c r="K1187" s="61">
        <v>355</v>
      </c>
      <c r="L1187" s="61">
        <v>14</v>
      </c>
      <c r="M1187" s="61">
        <v>2</v>
      </c>
      <c r="N1187" s="61">
        <v>12</v>
      </c>
      <c r="O1187" s="61">
        <v>79</v>
      </c>
      <c r="Q1187" s="61">
        <v>3</v>
      </c>
      <c r="R1187" s="61">
        <v>8</v>
      </c>
      <c r="S1187" s="61">
        <v>21</v>
      </c>
      <c r="T1187" s="61">
        <v>105</v>
      </c>
    </row>
    <row r="1188" spans="1:20" ht="12.75" customHeight="1" x14ac:dyDescent="0.2">
      <c r="A1188" s="58">
        <v>3518</v>
      </c>
      <c r="B1188" s="61">
        <v>533</v>
      </c>
      <c r="C1188" s="61">
        <v>276</v>
      </c>
      <c r="D1188" s="61">
        <v>257</v>
      </c>
      <c r="E1188" s="61">
        <v>3</v>
      </c>
      <c r="F1188" s="61">
        <v>30</v>
      </c>
      <c r="G1188" s="61">
        <v>29</v>
      </c>
      <c r="H1188" s="61">
        <v>68</v>
      </c>
      <c r="I1188" s="61">
        <v>1</v>
      </c>
      <c r="J1188" s="61">
        <v>100</v>
      </c>
      <c r="K1188" s="61">
        <v>302</v>
      </c>
      <c r="L1188" s="61">
        <v>32</v>
      </c>
      <c r="N1188" s="61">
        <v>15</v>
      </c>
      <c r="O1188" s="61">
        <v>77</v>
      </c>
      <c r="Q1188" s="61">
        <v>3</v>
      </c>
      <c r="R1188" s="61">
        <v>9</v>
      </c>
      <c r="S1188" s="61">
        <v>22</v>
      </c>
      <c r="T1188" s="61">
        <v>87</v>
      </c>
    </row>
    <row r="1189" spans="1:20" ht="12.75" customHeight="1" x14ac:dyDescent="0.2">
      <c r="A1189" s="58">
        <v>3519</v>
      </c>
      <c r="B1189" s="61">
        <v>414</v>
      </c>
      <c r="C1189" s="61">
        <v>178</v>
      </c>
      <c r="D1189" s="61">
        <v>236</v>
      </c>
      <c r="E1189" s="61">
        <v>2</v>
      </c>
      <c r="F1189" s="61">
        <v>28</v>
      </c>
      <c r="G1189" s="61">
        <v>61</v>
      </c>
      <c r="H1189" s="61">
        <v>138</v>
      </c>
      <c r="I1189" s="61">
        <v>34</v>
      </c>
      <c r="J1189" s="61">
        <v>49</v>
      </c>
      <c r="K1189" s="61">
        <v>102</v>
      </c>
      <c r="L1189" s="61">
        <v>91</v>
      </c>
      <c r="M1189" s="61">
        <v>3</v>
      </c>
      <c r="N1189" s="61">
        <v>13</v>
      </c>
      <c r="O1189" s="61">
        <v>287</v>
      </c>
      <c r="Q1189" s="61">
        <v>7</v>
      </c>
      <c r="R1189" s="61">
        <v>28</v>
      </c>
      <c r="T1189" s="61">
        <v>83</v>
      </c>
    </row>
    <row r="1190" spans="1:20" ht="12.75" customHeight="1" x14ac:dyDescent="0.2">
      <c r="A1190" s="58">
        <v>3521</v>
      </c>
      <c r="B1190" s="61">
        <v>448</v>
      </c>
      <c r="C1190" s="61">
        <v>217</v>
      </c>
      <c r="D1190" s="61">
        <v>231</v>
      </c>
      <c r="E1190" s="61">
        <v>2</v>
      </c>
      <c r="F1190" s="61">
        <v>65</v>
      </c>
      <c r="G1190" s="61">
        <v>67</v>
      </c>
      <c r="H1190" s="61">
        <v>119</v>
      </c>
      <c r="I1190" s="61">
        <v>14</v>
      </c>
      <c r="J1190" s="61">
        <v>58</v>
      </c>
      <c r="K1190" s="61">
        <v>123</v>
      </c>
      <c r="L1190" s="61">
        <v>118</v>
      </c>
      <c r="M1190" s="61">
        <v>1</v>
      </c>
      <c r="N1190" s="61">
        <v>14</v>
      </c>
      <c r="O1190" s="61">
        <v>282</v>
      </c>
      <c r="Q1190" s="61">
        <v>1</v>
      </c>
      <c r="R1190" s="61">
        <v>18</v>
      </c>
      <c r="S1190" s="61">
        <v>12</v>
      </c>
      <c r="T1190" s="61">
        <v>95</v>
      </c>
    </row>
    <row r="1191" spans="1:20" ht="12.75" customHeight="1" x14ac:dyDescent="0.2">
      <c r="A1191" s="58">
        <v>3522</v>
      </c>
      <c r="B1191" s="61">
        <v>573</v>
      </c>
      <c r="C1191" s="61">
        <v>301</v>
      </c>
      <c r="D1191" s="61">
        <v>272</v>
      </c>
      <c r="E1191" s="61">
        <v>1</v>
      </c>
      <c r="F1191" s="61">
        <v>265</v>
      </c>
      <c r="G1191" s="61">
        <v>5</v>
      </c>
      <c r="H1191" s="61">
        <v>30</v>
      </c>
      <c r="J1191" s="61">
        <v>55</v>
      </c>
      <c r="K1191" s="61">
        <v>217</v>
      </c>
      <c r="L1191" s="61">
        <v>15</v>
      </c>
      <c r="O1191" s="61">
        <v>52</v>
      </c>
      <c r="R1191" s="61">
        <v>5</v>
      </c>
      <c r="S1191" s="61">
        <v>45</v>
      </c>
      <c r="T1191" s="61">
        <v>31</v>
      </c>
    </row>
    <row r="1192" spans="1:20" ht="12.75" customHeight="1" x14ac:dyDescent="0.2">
      <c r="A1192" s="58">
        <v>3524</v>
      </c>
      <c r="B1192" s="61">
        <v>969</v>
      </c>
      <c r="C1192" s="61">
        <v>487</v>
      </c>
      <c r="D1192" s="61">
        <v>477</v>
      </c>
      <c r="E1192" s="61">
        <v>4</v>
      </c>
      <c r="F1192" s="61">
        <v>28</v>
      </c>
      <c r="G1192" s="61">
        <v>6</v>
      </c>
      <c r="H1192" s="61">
        <v>110</v>
      </c>
      <c r="I1192" s="61">
        <v>3</v>
      </c>
      <c r="J1192" s="61">
        <v>40</v>
      </c>
      <c r="K1192" s="61">
        <v>778</v>
      </c>
      <c r="L1192" s="61">
        <v>21</v>
      </c>
      <c r="M1192" s="61">
        <v>2</v>
      </c>
      <c r="N1192" s="61">
        <v>6</v>
      </c>
      <c r="O1192" s="61">
        <v>119</v>
      </c>
      <c r="P1192" s="61">
        <v>2</v>
      </c>
      <c r="Q1192" s="61">
        <v>4</v>
      </c>
      <c r="R1192" s="61">
        <v>25</v>
      </c>
      <c r="S1192" s="61">
        <v>51</v>
      </c>
      <c r="T1192" s="61">
        <v>76</v>
      </c>
    </row>
    <row r="1193" spans="1:20" ht="12.75" customHeight="1" x14ac:dyDescent="0.2">
      <c r="A1193" s="58">
        <v>3525</v>
      </c>
      <c r="B1193" s="61">
        <v>637</v>
      </c>
      <c r="C1193" s="61">
        <v>304</v>
      </c>
      <c r="D1193" s="61">
        <v>333</v>
      </c>
      <c r="F1193" s="61">
        <v>92</v>
      </c>
      <c r="G1193" s="61">
        <v>129</v>
      </c>
      <c r="H1193" s="61">
        <v>98</v>
      </c>
      <c r="I1193" s="61">
        <v>34</v>
      </c>
      <c r="J1193" s="61">
        <v>70</v>
      </c>
      <c r="K1193" s="61">
        <v>214</v>
      </c>
      <c r="L1193" s="61">
        <v>221</v>
      </c>
      <c r="M1193" s="61">
        <v>1</v>
      </c>
      <c r="N1193" s="61">
        <v>12</v>
      </c>
      <c r="O1193" s="61">
        <v>489</v>
      </c>
      <c r="Q1193" s="61">
        <v>3</v>
      </c>
      <c r="R1193" s="61">
        <v>58</v>
      </c>
      <c r="S1193" s="61">
        <v>11</v>
      </c>
      <c r="T1193" s="61">
        <v>61</v>
      </c>
    </row>
    <row r="1194" spans="1:20" ht="12.75" customHeight="1" x14ac:dyDescent="0.2">
      <c r="A1194" s="58">
        <v>3527</v>
      </c>
      <c r="B1194" s="61">
        <v>515</v>
      </c>
      <c r="C1194" s="61">
        <v>232</v>
      </c>
      <c r="D1194" s="61">
        <v>282</v>
      </c>
      <c r="F1194" s="61">
        <v>36</v>
      </c>
      <c r="G1194" s="61">
        <v>21</v>
      </c>
      <c r="H1194" s="61">
        <v>46</v>
      </c>
      <c r="J1194" s="61">
        <v>79</v>
      </c>
      <c r="K1194" s="61">
        <v>333</v>
      </c>
      <c r="L1194" s="61">
        <v>34</v>
      </c>
      <c r="M1194" s="61">
        <v>3</v>
      </c>
      <c r="N1194" s="61">
        <v>15</v>
      </c>
      <c r="O1194" s="61">
        <v>81</v>
      </c>
      <c r="Q1194" s="61">
        <v>7</v>
      </c>
      <c r="R1194" s="61">
        <v>10</v>
      </c>
      <c r="S1194" s="61">
        <v>30</v>
      </c>
      <c r="T1194" s="61">
        <v>81</v>
      </c>
    </row>
    <row r="1195" spans="1:20" ht="12.75" customHeight="1" x14ac:dyDescent="0.2">
      <c r="A1195" s="58">
        <v>3528</v>
      </c>
      <c r="B1195" s="61">
        <v>2026</v>
      </c>
      <c r="C1195" s="61">
        <v>1002</v>
      </c>
      <c r="D1195" s="61">
        <v>1024</v>
      </c>
      <c r="E1195" s="61">
        <v>3</v>
      </c>
      <c r="F1195" s="61">
        <v>482</v>
      </c>
      <c r="G1195" s="61">
        <v>53</v>
      </c>
      <c r="H1195" s="61">
        <v>246</v>
      </c>
      <c r="I1195" s="61">
        <v>6</v>
      </c>
      <c r="J1195" s="61">
        <v>167</v>
      </c>
      <c r="K1195" s="61">
        <v>1069</v>
      </c>
      <c r="L1195" s="61">
        <v>91</v>
      </c>
      <c r="M1195" s="61">
        <v>1</v>
      </c>
      <c r="N1195" s="61">
        <v>17</v>
      </c>
      <c r="O1195" s="61">
        <v>268</v>
      </c>
      <c r="P1195" s="61">
        <v>1</v>
      </c>
      <c r="R1195" s="61">
        <v>52</v>
      </c>
      <c r="S1195" s="61">
        <v>260</v>
      </c>
      <c r="T1195" s="61">
        <v>219</v>
      </c>
    </row>
    <row r="1196" spans="1:20" ht="12.75" customHeight="1" x14ac:dyDescent="0.2">
      <c r="A1196" s="58">
        <v>3529</v>
      </c>
      <c r="B1196" s="61">
        <v>387</v>
      </c>
      <c r="C1196" s="61">
        <v>183</v>
      </c>
      <c r="D1196" s="61">
        <v>204</v>
      </c>
      <c r="F1196" s="61">
        <v>119</v>
      </c>
      <c r="G1196" s="61">
        <v>6</v>
      </c>
      <c r="H1196" s="61">
        <v>21</v>
      </c>
      <c r="J1196" s="61">
        <v>31</v>
      </c>
      <c r="K1196" s="61">
        <v>210</v>
      </c>
      <c r="L1196" s="61">
        <v>35</v>
      </c>
      <c r="O1196" s="61">
        <v>10</v>
      </c>
      <c r="R1196" s="61">
        <v>8</v>
      </c>
      <c r="S1196" s="61">
        <v>13</v>
      </c>
      <c r="T1196" s="61">
        <v>68</v>
      </c>
    </row>
    <row r="1197" spans="1:20" ht="12.75" customHeight="1" x14ac:dyDescent="0.2">
      <c r="A1197" s="58">
        <v>3530</v>
      </c>
      <c r="B1197" s="61">
        <v>25</v>
      </c>
      <c r="C1197" s="61">
        <v>13</v>
      </c>
      <c r="D1197" s="61">
        <v>12</v>
      </c>
      <c r="H1197" s="61">
        <v>19</v>
      </c>
      <c r="K1197" s="61">
        <v>6</v>
      </c>
      <c r="L1197" s="61">
        <v>16</v>
      </c>
      <c r="P1197" s="61">
        <v>6</v>
      </c>
      <c r="R1197" s="61">
        <v>4</v>
      </c>
      <c r="T1197" s="61">
        <v>3</v>
      </c>
    </row>
    <row r="1198" spans="1:20" ht="12.75" customHeight="1" x14ac:dyDescent="0.2">
      <c r="A1198" s="58">
        <v>3531</v>
      </c>
      <c r="B1198" s="61">
        <v>247</v>
      </c>
      <c r="C1198" s="61">
        <v>115</v>
      </c>
      <c r="D1198" s="61">
        <v>132</v>
      </c>
      <c r="F1198" s="61">
        <v>3</v>
      </c>
      <c r="H1198" s="61">
        <v>45</v>
      </c>
      <c r="I1198" s="61">
        <v>1</v>
      </c>
      <c r="J1198" s="61">
        <v>14</v>
      </c>
      <c r="K1198" s="61">
        <v>184</v>
      </c>
      <c r="L1198" s="61">
        <v>10</v>
      </c>
      <c r="M1198" s="61">
        <v>2</v>
      </c>
      <c r="N1198" s="61">
        <v>40</v>
      </c>
      <c r="O1198" s="61">
        <v>169</v>
      </c>
      <c r="P1198" s="61">
        <v>11</v>
      </c>
      <c r="Q1198" s="61">
        <v>13</v>
      </c>
      <c r="R1198" s="61">
        <v>12</v>
      </c>
      <c r="S1198" s="61">
        <v>8</v>
      </c>
      <c r="T1198" s="61">
        <v>64</v>
      </c>
    </row>
    <row r="1199" spans="1:20" ht="12.75" customHeight="1" x14ac:dyDescent="0.2">
      <c r="A1199" s="58">
        <v>3532</v>
      </c>
      <c r="B1199" s="61">
        <v>407</v>
      </c>
      <c r="C1199" s="61">
        <v>182</v>
      </c>
      <c r="D1199" s="61">
        <v>225</v>
      </c>
      <c r="E1199" s="61">
        <v>3</v>
      </c>
      <c r="F1199" s="61">
        <v>18</v>
      </c>
      <c r="G1199" s="61">
        <v>49</v>
      </c>
      <c r="H1199" s="61">
        <v>108</v>
      </c>
      <c r="I1199" s="61">
        <v>23</v>
      </c>
      <c r="J1199" s="61">
        <v>76</v>
      </c>
      <c r="K1199" s="61">
        <v>130</v>
      </c>
      <c r="L1199" s="61">
        <v>57</v>
      </c>
      <c r="M1199" s="61">
        <v>5</v>
      </c>
      <c r="N1199" s="61">
        <v>7</v>
      </c>
      <c r="O1199" s="61">
        <v>330</v>
      </c>
      <c r="Q1199" s="61">
        <v>23</v>
      </c>
      <c r="R1199" s="61">
        <v>21</v>
      </c>
      <c r="S1199" s="61">
        <v>8</v>
      </c>
      <c r="T1199" s="61">
        <v>63</v>
      </c>
    </row>
    <row r="1200" spans="1:20" ht="12.75" customHeight="1" x14ac:dyDescent="0.2">
      <c r="A1200" s="58">
        <v>3533</v>
      </c>
      <c r="B1200" s="61">
        <v>566</v>
      </c>
      <c r="C1200" s="61">
        <v>283</v>
      </c>
      <c r="D1200" s="61">
        <v>283</v>
      </c>
      <c r="F1200" s="61">
        <v>84</v>
      </c>
      <c r="G1200" s="61">
        <v>18</v>
      </c>
      <c r="H1200" s="61">
        <v>86</v>
      </c>
      <c r="I1200" s="61">
        <v>5</v>
      </c>
      <c r="J1200" s="61">
        <v>41</v>
      </c>
      <c r="K1200" s="61">
        <v>332</v>
      </c>
      <c r="L1200" s="61">
        <v>104</v>
      </c>
      <c r="M1200" s="61">
        <v>2</v>
      </c>
      <c r="N1200" s="61">
        <v>25</v>
      </c>
      <c r="O1200" s="61">
        <v>216</v>
      </c>
      <c r="Q1200" s="61">
        <v>4</v>
      </c>
      <c r="R1200" s="61">
        <v>9</v>
      </c>
      <c r="S1200" s="61">
        <v>8</v>
      </c>
      <c r="T1200" s="61">
        <v>108</v>
      </c>
    </row>
    <row r="1201" spans="1:20" ht="12.75" customHeight="1" x14ac:dyDescent="0.2">
      <c r="A1201" s="58">
        <v>3534</v>
      </c>
      <c r="B1201" s="61">
        <v>411</v>
      </c>
      <c r="C1201" s="61">
        <v>186</v>
      </c>
      <c r="D1201" s="61">
        <v>225</v>
      </c>
      <c r="F1201" s="61">
        <v>26</v>
      </c>
      <c r="G1201" s="61">
        <v>42</v>
      </c>
      <c r="H1201" s="61">
        <v>112</v>
      </c>
      <c r="I1201" s="61">
        <v>12</v>
      </c>
      <c r="J1201" s="61">
        <v>53</v>
      </c>
      <c r="K1201" s="61">
        <v>166</v>
      </c>
      <c r="L1201" s="61">
        <v>108</v>
      </c>
      <c r="M1201" s="61">
        <v>2</v>
      </c>
      <c r="N1201" s="61">
        <v>14</v>
      </c>
      <c r="O1201" s="61">
        <v>262</v>
      </c>
      <c r="P1201" s="61">
        <v>1</v>
      </c>
      <c r="Q1201" s="61">
        <v>1</v>
      </c>
      <c r="R1201" s="61">
        <v>23</v>
      </c>
      <c r="S1201" s="61">
        <v>33</v>
      </c>
      <c r="T1201" s="61">
        <v>106</v>
      </c>
    </row>
    <row r="1202" spans="1:20" ht="12.75" customHeight="1" x14ac:dyDescent="0.2">
      <c r="A1202" s="58">
        <v>3536</v>
      </c>
      <c r="B1202" s="61">
        <v>442</v>
      </c>
      <c r="C1202" s="61">
        <v>212</v>
      </c>
      <c r="D1202" s="61">
        <v>230</v>
      </c>
      <c r="E1202" s="61">
        <v>2</v>
      </c>
      <c r="F1202" s="61">
        <v>40</v>
      </c>
      <c r="G1202" s="61">
        <v>12</v>
      </c>
      <c r="H1202" s="61">
        <v>52</v>
      </c>
      <c r="I1202" s="61">
        <v>2</v>
      </c>
      <c r="J1202" s="61">
        <v>58</v>
      </c>
      <c r="K1202" s="61">
        <v>276</v>
      </c>
      <c r="L1202" s="61">
        <v>36</v>
      </c>
      <c r="M1202" s="61">
        <v>3</v>
      </c>
      <c r="N1202" s="61">
        <v>3</v>
      </c>
      <c r="O1202" s="61">
        <v>69</v>
      </c>
      <c r="Q1202" s="61">
        <v>2</v>
      </c>
      <c r="R1202" s="61">
        <v>10</v>
      </c>
      <c r="S1202" s="61">
        <v>30</v>
      </c>
      <c r="T1202" s="61">
        <v>76</v>
      </c>
    </row>
    <row r="1203" spans="1:20" ht="12.75" customHeight="1" x14ac:dyDescent="0.2">
      <c r="A1203" s="58">
        <v>3537</v>
      </c>
      <c r="B1203" s="61">
        <v>520</v>
      </c>
      <c r="C1203" s="61">
        <v>264</v>
      </c>
      <c r="D1203" s="61">
        <v>256</v>
      </c>
      <c r="E1203" s="61">
        <v>6</v>
      </c>
      <c r="F1203" s="61">
        <v>47</v>
      </c>
      <c r="G1203" s="61">
        <v>11</v>
      </c>
      <c r="H1203" s="61">
        <v>93</v>
      </c>
      <c r="I1203" s="61">
        <v>6</v>
      </c>
      <c r="J1203" s="61">
        <v>37</v>
      </c>
      <c r="K1203" s="61">
        <v>320</v>
      </c>
      <c r="L1203" s="61">
        <v>74</v>
      </c>
      <c r="M1203" s="61">
        <v>7</v>
      </c>
      <c r="N1203" s="61">
        <v>13</v>
      </c>
      <c r="O1203" s="61">
        <v>207</v>
      </c>
      <c r="Q1203" s="61">
        <v>14</v>
      </c>
      <c r="R1203" s="61">
        <v>23</v>
      </c>
      <c r="S1203" s="61">
        <v>27</v>
      </c>
      <c r="T1203" s="61">
        <v>71</v>
      </c>
    </row>
    <row r="1204" spans="1:20" ht="12.75" customHeight="1" x14ac:dyDescent="0.2">
      <c r="A1204" s="58">
        <v>3538</v>
      </c>
      <c r="B1204" s="61">
        <v>628</v>
      </c>
      <c r="C1204" s="61">
        <v>266</v>
      </c>
      <c r="D1204" s="61">
        <v>362</v>
      </c>
      <c r="E1204" s="61">
        <v>3</v>
      </c>
      <c r="F1204" s="61">
        <v>8</v>
      </c>
      <c r="G1204" s="61">
        <v>6</v>
      </c>
      <c r="H1204" s="61">
        <v>70</v>
      </c>
      <c r="I1204" s="61">
        <v>4</v>
      </c>
      <c r="J1204" s="61">
        <v>67</v>
      </c>
      <c r="K1204" s="61">
        <v>470</v>
      </c>
      <c r="L1204" s="61">
        <v>24</v>
      </c>
      <c r="M1204" s="61">
        <v>9</v>
      </c>
      <c r="N1204" s="61">
        <v>18</v>
      </c>
      <c r="O1204" s="61">
        <v>360</v>
      </c>
      <c r="Q1204" s="61">
        <v>5</v>
      </c>
      <c r="R1204" s="61">
        <v>14</v>
      </c>
      <c r="S1204" s="61">
        <v>20</v>
      </c>
      <c r="T1204" s="61">
        <v>103</v>
      </c>
    </row>
    <row r="1205" spans="1:20" ht="12.75" customHeight="1" x14ac:dyDescent="0.2">
      <c r="A1205" s="58">
        <v>3539</v>
      </c>
      <c r="B1205" s="61">
        <v>600</v>
      </c>
      <c r="C1205" s="61">
        <v>268</v>
      </c>
      <c r="D1205" s="61">
        <v>332</v>
      </c>
      <c r="E1205" s="61">
        <v>2</v>
      </c>
      <c r="F1205" s="61">
        <v>37</v>
      </c>
      <c r="G1205" s="61">
        <v>16</v>
      </c>
      <c r="H1205" s="61">
        <v>103</v>
      </c>
      <c r="I1205" s="61">
        <v>11</v>
      </c>
      <c r="J1205" s="61">
        <v>95</v>
      </c>
      <c r="K1205" s="61">
        <v>336</v>
      </c>
      <c r="L1205" s="61">
        <v>36</v>
      </c>
      <c r="M1205" s="61">
        <v>3</v>
      </c>
      <c r="N1205" s="61">
        <v>16</v>
      </c>
      <c r="O1205" s="61">
        <v>236</v>
      </c>
      <c r="Q1205" s="61">
        <v>97</v>
      </c>
      <c r="R1205" s="61">
        <v>18</v>
      </c>
      <c r="S1205" s="61">
        <v>41</v>
      </c>
      <c r="T1205" s="61">
        <v>107</v>
      </c>
    </row>
    <row r="1206" spans="1:20" ht="12.75" customHeight="1" x14ac:dyDescent="0.2">
      <c r="A1206" s="58">
        <v>3540</v>
      </c>
      <c r="B1206" s="61">
        <v>352</v>
      </c>
      <c r="C1206" s="61">
        <v>159</v>
      </c>
      <c r="D1206" s="61">
        <v>193</v>
      </c>
      <c r="E1206" s="61">
        <v>3</v>
      </c>
      <c r="F1206" s="61">
        <v>7</v>
      </c>
      <c r="G1206" s="61">
        <v>5</v>
      </c>
      <c r="H1206" s="61">
        <v>44</v>
      </c>
      <c r="I1206" s="61">
        <v>8</v>
      </c>
      <c r="J1206" s="61">
        <v>46</v>
      </c>
      <c r="K1206" s="61">
        <v>239</v>
      </c>
      <c r="L1206" s="61">
        <v>16</v>
      </c>
      <c r="M1206" s="61">
        <v>3</v>
      </c>
      <c r="N1206" s="61">
        <v>10</v>
      </c>
      <c r="O1206" s="61">
        <v>191</v>
      </c>
      <c r="Q1206" s="61">
        <v>3</v>
      </c>
      <c r="R1206" s="61">
        <v>22</v>
      </c>
      <c r="S1206" s="61">
        <v>8</v>
      </c>
      <c r="T1206" s="61">
        <v>76</v>
      </c>
    </row>
    <row r="1207" spans="1:20" ht="12.75" customHeight="1" x14ac:dyDescent="0.2">
      <c r="A1207" s="58">
        <v>3541</v>
      </c>
      <c r="B1207" s="61">
        <v>352</v>
      </c>
      <c r="C1207" s="61">
        <v>175</v>
      </c>
      <c r="D1207" s="61">
        <v>177</v>
      </c>
      <c r="E1207" s="61">
        <v>2</v>
      </c>
      <c r="F1207" s="61">
        <v>3</v>
      </c>
      <c r="G1207" s="61">
        <v>1</v>
      </c>
      <c r="H1207" s="61">
        <v>152</v>
      </c>
      <c r="I1207" s="61">
        <v>1</v>
      </c>
      <c r="J1207" s="61">
        <v>20</v>
      </c>
      <c r="K1207" s="61">
        <v>172</v>
      </c>
      <c r="L1207" s="61">
        <v>57</v>
      </c>
      <c r="M1207" s="61">
        <v>3</v>
      </c>
      <c r="N1207" s="61">
        <v>8</v>
      </c>
      <c r="O1207" s="61">
        <v>221</v>
      </c>
      <c r="P1207" s="61">
        <v>18</v>
      </c>
      <c r="Q1207" s="61">
        <v>6</v>
      </c>
      <c r="R1207" s="61">
        <v>8</v>
      </c>
      <c r="S1207" s="61">
        <v>20</v>
      </c>
      <c r="T1207" s="61">
        <v>45</v>
      </c>
    </row>
    <row r="1208" spans="1:20" ht="12.75" customHeight="1" x14ac:dyDescent="0.2">
      <c r="A1208" s="58">
        <v>3543</v>
      </c>
      <c r="B1208" s="61">
        <v>711</v>
      </c>
      <c r="C1208" s="61">
        <v>357</v>
      </c>
      <c r="D1208" s="61">
        <v>354</v>
      </c>
      <c r="E1208" s="61">
        <v>4</v>
      </c>
      <c r="F1208" s="61">
        <v>37</v>
      </c>
      <c r="G1208" s="61">
        <v>16</v>
      </c>
      <c r="H1208" s="61">
        <v>163</v>
      </c>
      <c r="I1208" s="61">
        <v>9</v>
      </c>
      <c r="J1208" s="61">
        <v>56</v>
      </c>
      <c r="K1208" s="61">
        <v>426</v>
      </c>
      <c r="L1208" s="61">
        <v>49</v>
      </c>
      <c r="M1208" s="61">
        <v>4</v>
      </c>
      <c r="N1208" s="61">
        <v>26</v>
      </c>
      <c r="O1208" s="61">
        <v>341</v>
      </c>
      <c r="P1208" s="61">
        <v>1</v>
      </c>
      <c r="Q1208" s="61">
        <v>9</v>
      </c>
      <c r="R1208" s="61">
        <v>29</v>
      </c>
      <c r="S1208" s="61">
        <v>33</v>
      </c>
      <c r="T1208" s="61">
        <v>104</v>
      </c>
    </row>
    <row r="1209" spans="1:20" ht="12.75" customHeight="1" x14ac:dyDescent="0.2">
      <c r="A1209" s="58">
        <v>3545</v>
      </c>
      <c r="B1209" s="61">
        <v>678</v>
      </c>
      <c r="C1209" s="61">
        <v>313</v>
      </c>
      <c r="D1209" s="61">
        <v>365</v>
      </c>
      <c r="E1209" s="61">
        <v>2</v>
      </c>
      <c r="F1209" s="61">
        <v>32</v>
      </c>
      <c r="G1209" s="61">
        <v>9</v>
      </c>
      <c r="H1209" s="61">
        <v>92</v>
      </c>
      <c r="I1209" s="61">
        <v>1</v>
      </c>
      <c r="J1209" s="61">
        <v>30</v>
      </c>
      <c r="K1209" s="61">
        <v>512</v>
      </c>
      <c r="L1209" s="61">
        <v>62</v>
      </c>
      <c r="M1209" s="61">
        <v>1</v>
      </c>
      <c r="N1209" s="61">
        <v>10</v>
      </c>
      <c r="O1209" s="61">
        <v>245</v>
      </c>
      <c r="P1209" s="61">
        <v>1</v>
      </c>
      <c r="Q1209" s="61">
        <v>3</v>
      </c>
      <c r="R1209" s="61">
        <v>24</v>
      </c>
      <c r="S1209" s="61">
        <v>28</v>
      </c>
      <c r="T1209" s="61">
        <v>111</v>
      </c>
    </row>
    <row r="1210" spans="1:20" ht="12.75" customHeight="1" x14ac:dyDescent="0.2">
      <c r="A1210" s="58">
        <v>3546</v>
      </c>
      <c r="B1210" s="61">
        <v>746</v>
      </c>
      <c r="C1210" s="61">
        <v>339</v>
      </c>
      <c r="D1210" s="61">
        <v>407</v>
      </c>
      <c r="F1210" s="61">
        <v>8</v>
      </c>
      <c r="G1210" s="61">
        <v>6</v>
      </c>
      <c r="H1210" s="61">
        <v>143</v>
      </c>
      <c r="J1210" s="61">
        <v>28</v>
      </c>
      <c r="K1210" s="61">
        <v>561</v>
      </c>
      <c r="L1210" s="61">
        <v>25</v>
      </c>
      <c r="M1210" s="61">
        <v>3</v>
      </c>
      <c r="N1210" s="61">
        <v>36</v>
      </c>
      <c r="O1210" s="61">
        <v>344</v>
      </c>
      <c r="P1210" s="61">
        <v>2</v>
      </c>
      <c r="Q1210" s="61">
        <v>10</v>
      </c>
      <c r="R1210" s="61">
        <v>42</v>
      </c>
      <c r="S1210" s="61">
        <v>20</v>
      </c>
      <c r="T1210" s="61">
        <v>123</v>
      </c>
    </row>
    <row r="1211" spans="1:20" ht="12.75" customHeight="1" x14ac:dyDescent="0.2">
      <c r="A1211" s="58">
        <v>3547</v>
      </c>
      <c r="B1211" s="61">
        <v>332</v>
      </c>
      <c r="C1211" s="61">
        <v>173</v>
      </c>
      <c r="D1211" s="61">
        <v>159</v>
      </c>
      <c r="E1211" s="61">
        <v>2</v>
      </c>
      <c r="F1211" s="61">
        <v>45</v>
      </c>
      <c r="G1211" s="61">
        <v>25</v>
      </c>
      <c r="H1211" s="61">
        <v>72</v>
      </c>
      <c r="I1211" s="61">
        <v>10</v>
      </c>
      <c r="J1211" s="61">
        <v>41</v>
      </c>
      <c r="K1211" s="61">
        <v>137</v>
      </c>
      <c r="L1211" s="61">
        <v>75</v>
      </c>
      <c r="M1211" s="61">
        <v>3</v>
      </c>
      <c r="N1211" s="61">
        <v>5</v>
      </c>
      <c r="O1211" s="61">
        <v>180</v>
      </c>
      <c r="Q1211" s="61">
        <v>2</v>
      </c>
      <c r="R1211" s="61">
        <v>6</v>
      </c>
      <c r="S1211" s="61">
        <v>6</v>
      </c>
      <c r="T1211" s="61">
        <v>73</v>
      </c>
    </row>
    <row r="1212" spans="1:20" ht="12.75" customHeight="1" x14ac:dyDescent="0.2">
      <c r="A1212" s="58">
        <v>3548</v>
      </c>
      <c r="B1212" s="61">
        <v>603</v>
      </c>
      <c r="C1212" s="61">
        <v>308</v>
      </c>
      <c r="D1212" s="61">
        <v>295</v>
      </c>
      <c r="F1212" s="61">
        <v>313</v>
      </c>
      <c r="G1212" s="61">
        <v>3</v>
      </c>
      <c r="H1212" s="61">
        <v>34</v>
      </c>
      <c r="J1212" s="61">
        <v>32</v>
      </c>
      <c r="K1212" s="61">
        <v>221</v>
      </c>
      <c r="L1212" s="61">
        <v>167</v>
      </c>
      <c r="N1212" s="61">
        <v>1</v>
      </c>
      <c r="O1212" s="61">
        <v>24</v>
      </c>
      <c r="Q1212" s="61">
        <v>5</v>
      </c>
      <c r="R1212" s="61">
        <v>16</v>
      </c>
      <c r="S1212" s="61">
        <v>13</v>
      </c>
      <c r="T1212" s="61">
        <v>60</v>
      </c>
    </row>
    <row r="1213" spans="1:20" ht="12.75" customHeight="1" x14ac:dyDescent="0.2">
      <c r="A1213" s="58">
        <v>3549</v>
      </c>
      <c r="B1213" s="61">
        <v>46</v>
      </c>
      <c r="C1213" s="61">
        <v>17</v>
      </c>
      <c r="D1213" s="61">
        <v>29</v>
      </c>
      <c r="F1213" s="61">
        <v>11</v>
      </c>
      <c r="G1213" s="61">
        <v>1</v>
      </c>
      <c r="H1213" s="61">
        <v>5</v>
      </c>
      <c r="I1213" s="61">
        <v>1</v>
      </c>
      <c r="J1213" s="61">
        <v>5</v>
      </c>
      <c r="K1213" s="61">
        <v>23</v>
      </c>
      <c r="R1213" s="61">
        <v>37</v>
      </c>
      <c r="T1213" s="61">
        <v>27</v>
      </c>
    </row>
    <row r="1214" spans="1:20" ht="12.75" customHeight="1" x14ac:dyDescent="0.2">
      <c r="A1214" s="58">
        <v>3550</v>
      </c>
      <c r="B1214" s="61">
        <v>485</v>
      </c>
      <c r="C1214" s="61">
        <v>237</v>
      </c>
      <c r="D1214" s="61">
        <v>248</v>
      </c>
      <c r="E1214" s="61">
        <v>1</v>
      </c>
      <c r="F1214" s="61">
        <v>121</v>
      </c>
      <c r="G1214" s="61">
        <v>19</v>
      </c>
      <c r="H1214" s="61">
        <v>66</v>
      </c>
      <c r="I1214" s="61">
        <v>4</v>
      </c>
      <c r="J1214" s="61">
        <v>52</v>
      </c>
      <c r="K1214" s="61">
        <v>222</v>
      </c>
      <c r="L1214" s="61">
        <v>70</v>
      </c>
      <c r="M1214" s="61">
        <v>6</v>
      </c>
      <c r="N1214" s="61">
        <v>1</v>
      </c>
      <c r="O1214" s="61">
        <v>134</v>
      </c>
      <c r="Q1214" s="61">
        <v>1</v>
      </c>
      <c r="R1214" s="61">
        <v>10</v>
      </c>
      <c r="S1214" s="61">
        <v>27</v>
      </c>
      <c r="T1214" s="61">
        <v>71</v>
      </c>
    </row>
    <row r="1215" spans="1:20" ht="12.75" customHeight="1" x14ac:dyDescent="0.2">
      <c r="A1215" s="58">
        <v>3552</v>
      </c>
      <c r="B1215" s="61">
        <v>326</v>
      </c>
      <c r="C1215" s="61">
        <v>139</v>
      </c>
      <c r="D1215" s="61">
        <v>187</v>
      </c>
      <c r="E1215" s="61">
        <v>4</v>
      </c>
      <c r="F1215" s="61">
        <v>5</v>
      </c>
      <c r="G1215" s="61">
        <v>1</v>
      </c>
      <c r="H1215" s="61">
        <v>19</v>
      </c>
      <c r="J1215" s="61">
        <v>29</v>
      </c>
      <c r="K1215" s="61">
        <v>268</v>
      </c>
      <c r="L1215" s="61">
        <v>10</v>
      </c>
      <c r="M1215" s="61">
        <v>1</v>
      </c>
      <c r="N1215" s="61">
        <v>1</v>
      </c>
      <c r="O1215" s="61">
        <v>18</v>
      </c>
      <c r="Q1215" s="61">
        <v>11</v>
      </c>
      <c r="R1215" s="61">
        <v>3</v>
      </c>
      <c r="S1215" s="61">
        <v>50</v>
      </c>
      <c r="T1215" s="61">
        <v>54</v>
      </c>
    </row>
    <row r="1216" spans="1:20" ht="12.75" customHeight="1" x14ac:dyDescent="0.2">
      <c r="A1216" s="58">
        <v>3553</v>
      </c>
      <c r="B1216" s="61">
        <v>402</v>
      </c>
      <c r="C1216" s="61">
        <v>140</v>
      </c>
      <c r="D1216" s="61">
        <v>262</v>
      </c>
      <c r="E1216" s="61">
        <v>1</v>
      </c>
      <c r="F1216" s="61">
        <v>108</v>
      </c>
      <c r="G1216" s="61">
        <v>52</v>
      </c>
      <c r="H1216" s="61">
        <v>39</v>
      </c>
      <c r="J1216" s="61">
        <v>23</v>
      </c>
      <c r="K1216" s="61">
        <v>179</v>
      </c>
      <c r="L1216" s="61">
        <v>11</v>
      </c>
      <c r="N1216" s="61">
        <v>2</v>
      </c>
      <c r="O1216" s="61">
        <v>95</v>
      </c>
      <c r="S1216" s="61">
        <v>29</v>
      </c>
      <c r="T1216" s="61">
        <v>16</v>
      </c>
    </row>
    <row r="1217" spans="1:20" ht="12.75" customHeight="1" x14ac:dyDescent="0.2">
      <c r="A1217" s="58">
        <v>3554</v>
      </c>
      <c r="B1217" s="61">
        <v>112</v>
      </c>
      <c r="C1217" s="61">
        <v>61</v>
      </c>
      <c r="D1217" s="61">
        <v>51</v>
      </c>
      <c r="E1217" s="61">
        <v>1</v>
      </c>
      <c r="F1217" s="61">
        <v>1</v>
      </c>
      <c r="H1217" s="61">
        <v>32</v>
      </c>
      <c r="J1217" s="61">
        <v>4</v>
      </c>
      <c r="K1217" s="61">
        <v>74</v>
      </c>
      <c r="L1217" s="61">
        <v>10</v>
      </c>
      <c r="M1217" s="61">
        <v>1</v>
      </c>
      <c r="N1217" s="61">
        <v>6</v>
      </c>
      <c r="O1217" s="61">
        <v>67</v>
      </c>
      <c r="P1217" s="61">
        <v>1</v>
      </c>
      <c r="R1217" s="61">
        <v>2</v>
      </c>
      <c r="S1217" s="61">
        <v>3</v>
      </c>
      <c r="T1217" s="61">
        <v>16</v>
      </c>
    </row>
    <row r="1218" spans="1:20" ht="12.75" customHeight="1" x14ac:dyDescent="0.2">
      <c r="A1218" s="58">
        <v>3555</v>
      </c>
      <c r="B1218" s="61">
        <v>215</v>
      </c>
      <c r="C1218" s="61">
        <v>111</v>
      </c>
      <c r="D1218" s="61">
        <v>104</v>
      </c>
      <c r="E1218" s="61">
        <v>3</v>
      </c>
      <c r="F1218" s="61">
        <v>1</v>
      </c>
      <c r="G1218" s="61">
        <v>3</v>
      </c>
      <c r="H1218" s="61">
        <v>15</v>
      </c>
      <c r="I1218" s="61">
        <v>1</v>
      </c>
      <c r="J1218" s="61">
        <v>1</v>
      </c>
      <c r="K1218" s="61">
        <v>191</v>
      </c>
      <c r="M1218" s="61">
        <v>5</v>
      </c>
      <c r="N1218" s="61">
        <v>40</v>
      </c>
      <c r="O1218" s="61">
        <v>173</v>
      </c>
      <c r="Q1218" s="61">
        <v>1</v>
      </c>
      <c r="R1218" s="61">
        <v>15</v>
      </c>
      <c r="T1218" s="61">
        <v>47</v>
      </c>
    </row>
    <row r="1219" spans="1:20" ht="12.75" customHeight="1" x14ac:dyDescent="0.2">
      <c r="A1219" s="58">
        <v>3556</v>
      </c>
      <c r="B1219" s="61">
        <v>212</v>
      </c>
      <c r="C1219" s="61">
        <v>116</v>
      </c>
      <c r="D1219" s="61">
        <v>96</v>
      </c>
      <c r="E1219" s="61">
        <v>1</v>
      </c>
      <c r="G1219" s="61">
        <v>5</v>
      </c>
      <c r="H1219" s="61">
        <v>15</v>
      </c>
      <c r="J1219" s="61">
        <v>16</v>
      </c>
      <c r="K1219" s="61">
        <v>175</v>
      </c>
      <c r="L1219" s="61">
        <v>18</v>
      </c>
      <c r="O1219" s="61">
        <v>86</v>
      </c>
      <c r="R1219" s="61">
        <v>29</v>
      </c>
      <c r="S1219" s="61">
        <v>9</v>
      </c>
      <c r="T1219" s="61">
        <v>21</v>
      </c>
    </row>
    <row r="1220" spans="1:20" ht="12.75" customHeight="1" x14ac:dyDescent="0.2">
      <c r="A1220" s="58">
        <v>3557</v>
      </c>
      <c r="B1220" s="61">
        <v>584</v>
      </c>
      <c r="C1220" s="61">
        <v>292</v>
      </c>
      <c r="D1220" s="61">
        <v>292</v>
      </c>
      <c r="E1220" s="61">
        <v>7</v>
      </c>
      <c r="F1220" s="61">
        <v>33</v>
      </c>
      <c r="G1220" s="61">
        <v>13</v>
      </c>
      <c r="H1220" s="61">
        <v>66</v>
      </c>
      <c r="I1220" s="61">
        <v>4</v>
      </c>
      <c r="J1220" s="61">
        <v>80</v>
      </c>
      <c r="K1220" s="61">
        <v>381</v>
      </c>
      <c r="L1220" s="61">
        <v>32</v>
      </c>
      <c r="M1220" s="61">
        <v>2</v>
      </c>
      <c r="N1220" s="61">
        <v>9</v>
      </c>
      <c r="O1220" s="61">
        <v>169</v>
      </c>
      <c r="Q1220" s="61">
        <v>16</v>
      </c>
      <c r="R1220" s="61">
        <v>8</v>
      </c>
      <c r="S1220" s="61">
        <v>25</v>
      </c>
      <c r="T1220" s="61">
        <v>72</v>
      </c>
    </row>
    <row r="1221" spans="1:20" ht="12.75" customHeight="1" x14ac:dyDescent="0.2">
      <c r="A1221" s="58">
        <v>3558</v>
      </c>
      <c r="B1221" s="61">
        <v>501</v>
      </c>
      <c r="C1221" s="61">
        <v>269</v>
      </c>
      <c r="D1221" s="61">
        <v>232</v>
      </c>
      <c r="E1221" s="61">
        <v>6</v>
      </c>
      <c r="F1221" s="61">
        <v>16</v>
      </c>
      <c r="G1221" s="61">
        <v>25</v>
      </c>
      <c r="H1221" s="61">
        <v>111</v>
      </c>
      <c r="I1221" s="61">
        <v>8</v>
      </c>
      <c r="J1221" s="61">
        <v>77</v>
      </c>
      <c r="K1221" s="61">
        <v>258</v>
      </c>
      <c r="L1221" s="61">
        <v>45</v>
      </c>
      <c r="M1221" s="61">
        <v>6</v>
      </c>
      <c r="N1221" s="61">
        <v>19</v>
      </c>
      <c r="O1221" s="61">
        <v>280</v>
      </c>
      <c r="Q1221" s="61">
        <v>9</v>
      </c>
      <c r="R1221" s="61">
        <v>28</v>
      </c>
      <c r="S1221" s="61">
        <v>39</v>
      </c>
      <c r="T1221" s="61">
        <v>97</v>
      </c>
    </row>
    <row r="1222" spans="1:20" ht="12.75" customHeight="1" x14ac:dyDescent="0.2">
      <c r="A1222" s="58">
        <v>3559</v>
      </c>
      <c r="B1222" s="61">
        <v>61</v>
      </c>
      <c r="C1222" s="61">
        <v>29</v>
      </c>
      <c r="D1222" s="61">
        <v>32</v>
      </c>
      <c r="E1222" s="61">
        <v>3</v>
      </c>
      <c r="F1222" s="61">
        <v>1</v>
      </c>
      <c r="H1222" s="61">
        <v>3</v>
      </c>
      <c r="J1222" s="61">
        <v>5</v>
      </c>
      <c r="K1222" s="61">
        <v>49</v>
      </c>
      <c r="O1222" s="61">
        <v>45</v>
      </c>
      <c r="Q1222" s="61">
        <v>1</v>
      </c>
      <c r="R1222" s="61">
        <v>5</v>
      </c>
      <c r="S1222" s="61">
        <v>1</v>
      </c>
      <c r="T1222" s="61">
        <v>4</v>
      </c>
    </row>
    <row r="1223" spans="1:20" ht="12.75" customHeight="1" x14ac:dyDescent="0.2">
      <c r="A1223" s="58">
        <v>3560</v>
      </c>
      <c r="B1223" s="61">
        <v>815</v>
      </c>
      <c r="C1223" s="61">
        <v>418</v>
      </c>
      <c r="D1223" s="61">
        <v>396</v>
      </c>
      <c r="E1223" s="61">
        <v>6</v>
      </c>
      <c r="F1223" s="61">
        <v>138</v>
      </c>
      <c r="G1223" s="61">
        <v>44</v>
      </c>
      <c r="H1223" s="61">
        <v>214</v>
      </c>
      <c r="I1223" s="61">
        <v>12</v>
      </c>
      <c r="J1223" s="61">
        <v>79</v>
      </c>
      <c r="K1223" s="61">
        <v>322</v>
      </c>
      <c r="L1223" s="61">
        <v>110</v>
      </c>
      <c r="M1223" s="61">
        <v>4</v>
      </c>
      <c r="N1223" s="61">
        <v>25</v>
      </c>
      <c r="O1223" s="61">
        <v>405</v>
      </c>
      <c r="P1223" s="61">
        <v>1</v>
      </c>
      <c r="Q1223" s="61">
        <v>6</v>
      </c>
      <c r="R1223" s="61">
        <v>31</v>
      </c>
      <c r="S1223" s="61">
        <v>59</v>
      </c>
      <c r="T1223" s="61">
        <v>99</v>
      </c>
    </row>
    <row r="1224" spans="1:20" ht="12.75" customHeight="1" x14ac:dyDescent="0.2">
      <c r="A1224" s="58">
        <v>3561</v>
      </c>
      <c r="B1224" s="61">
        <v>559</v>
      </c>
      <c r="C1224" s="61">
        <v>268</v>
      </c>
      <c r="D1224" s="61">
        <v>291</v>
      </c>
      <c r="E1224" s="61">
        <v>3</v>
      </c>
      <c r="F1224" s="61">
        <v>13</v>
      </c>
      <c r="G1224" s="61">
        <v>4</v>
      </c>
      <c r="H1224" s="61">
        <v>81</v>
      </c>
      <c r="J1224" s="61">
        <v>38</v>
      </c>
      <c r="K1224" s="61">
        <v>420</v>
      </c>
      <c r="L1224" s="61">
        <v>53</v>
      </c>
      <c r="M1224" s="61">
        <v>5</v>
      </c>
      <c r="N1224" s="61">
        <v>6</v>
      </c>
      <c r="O1224" s="61">
        <v>145</v>
      </c>
      <c r="P1224" s="61">
        <v>4</v>
      </c>
      <c r="Q1224" s="61">
        <v>5</v>
      </c>
      <c r="R1224" s="61">
        <v>7</v>
      </c>
      <c r="S1224" s="61">
        <v>17</v>
      </c>
      <c r="T1224" s="61">
        <v>67</v>
      </c>
    </row>
    <row r="1225" spans="1:20" ht="12.75" customHeight="1" x14ac:dyDescent="0.2">
      <c r="A1225" s="58">
        <v>3562</v>
      </c>
      <c r="B1225" s="61">
        <v>558</v>
      </c>
      <c r="C1225" s="61">
        <v>267</v>
      </c>
      <c r="D1225" s="61">
        <v>291</v>
      </c>
      <c r="F1225" s="61">
        <v>7</v>
      </c>
      <c r="G1225" s="61">
        <v>6</v>
      </c>
      <c r="H1225" s="61">
        <v>30</v>
      </c>
      <c r="J1225" s="61">
        <v>24</v>
      </c>
      <c r="K1225" s="61">
        <v>491</v>
      </c>
      <c r="L1225" s="61">
        <v>4</v>
      </c>
      <c r="M1225" s="61">
        <v>5</v>
      </c>
      <c r="N1225" s="61">
        <v>17</v>
      </c>
      <c r="O1225" s="61">
        <v>145</v>
      </c>
      <c r="Q1225" s="61">
        <v>3</v>
      </c>
      <c r="R1225" s="61">
        <v>21</v>
      </c>
      <c r="T1225" s="61">
        <v>105</v>
      </c>
    </row>
    <row r="1226" spans="1:20" ht="12.75" customHeight="1" x14ac:dyDescent="0.2">
      <c r="A1226" s="58">
        <v>3564</v>
      </c>
      <c r="B1226" s="61">
        <v>427</v>
      </c>
      <c r="C1226" s="61">
        <v>215</v>
      </c>
      <c r="D1226" s="61">
        <v>212</v>
      </c>
      <c r="E1226" s="61">
        <v>4</v>
      </c>
      <c r="F1226" s="61">
        <v>3</v>
      </c>
      <c r="G1226" s="61">
        <v>3</v>
      </c>
      <c r="H1226" s="61">
        <v>120</v>
      </c>
      <c r="J1226" s="61">
        <v>7</v>
      </c>
      <c r="K1226" s="61">
        <v>288</v>
      </c>
      <c r="L1226" s="61">
        <v>35</v>
      </c>
      <c r="M1226" s="61">
        <v>3</v>
      </c>
      <c r="N1226" s="61">
        <v>14</v>
      </c>
      <c r="O1226" s="61">
        <v>183</v>
      </c>
      <c r="P1226" s="61">
        <v>24</v>
      </c>
      <c r="Q1226" s="61">
        <v>1</v>
      </c>
      <c r="R1226" s="61">
        <v>22</v>
      </c>
      <c r="S1226" s="61">
        <v>22</v>
      </c>
      <c r="T1226" s="61">
        <v>48</v>
      </c>
    </row>
    <row r="1227" spans="1:20" ht="12.75" customHeight="1" x14ac:dyDescent="0.2">
      <c r="A1227" s="58">
        <v>3565</v>
      </c>
      <c r="B1227" s="61">
        <v>368</v>
      </c>
      <c r="C1227" s="61">
        <v>174</v>
      </c>
      <c r="D1227" s="61">
        <v>194</v>
      </c>
      <c r="E1227" s="61">
        <v>2</v>
      </c>
      <c r="F1227" s="61">
        <v>5</v>
      </c>
      <c r="G1227" s="61">
        <v>8</v>
      </c>
      <c r="H1227" s="61">
        <v>170</v>
      </c>
      <c r="I1227" s="61">
        <v>19</v>
      </c>
      <c r="J1227" s="61">
        <v>28</v>
      </c>
      <c r="K1227" s="61">
        <v>136</v>
      </c>
      <c r="L1227" s="61">
        <v>114</v>
      </c>
      <c r="M1227" s="61">
        <v>2</v>
      </c>
      <c r="N1227" s="61">
        <v>40</v>
      </c>
      <c r="O1227" s="61">
        <v>311</v>
      </c>
      <c r="P1227" s="61">
        <v>2</v>
      </c>
      <c r="Q1227" s="61">
        <v>2</v>
      </c>
      <c r="R1227" s="61">
        <v>30</v>
      </c>
      <c r="S1227" s="61">
        <v>5</v>
      </c>
      <c r="T1227" s="61">
        <v>54</v>
      </c>
    </row>
    <row r="1228" spans="1:20" ht="12.75" customHeight="1" x14ac:dyDescent="0.2">
      <c r="A1228" s="58">
        <v>3566</v>
      </c>
      <c r="B1228" s="61">
        <v>467</v>
      </c>
      <c r="C1228" s="61">
        <v>222</v>
      </c>
      <c r="D1228" s="61">
        <v>245</v>
      </c>
      <c r="F1228" s="61">
        <v>20</v>
      </c>
      <c r="G1228" s="61">
        <v>26</v>
      </c>
      <c r="H1228" s="61">
        <v>113</v>
      </c>
      <c r="I1228" s="61">
        <v>3</v>
      </c>
      <c r="J1228" s="61">
        <v>61</v>
      </c>
      <c r="K1228" s="61">
        <v>244</v>
      </c>
      <c r="L1228" s="61">
        <v>29</v>
      </c>
      <c r="M1228" s="61">
        <v>3</v>
      </c>
      <c r="N1228" s="61">
        <v>7</v>
      </c>
      <c r="O1228" s="61">
        <v>289</v>
      </c>
      <c r="P1228" s="61">
        <v>1</v>
      </c>
      <c r="Q1228" s="61">
        <v>102</v>
      </c>
      <c r="R1228" s="61">
        <v>27</v>
      </c>
      <c r="S1228" s="61">
        <v>14</v>
      </c>
      <c r="T1228" s="61">
        <v>116</v>
      </c>
    </row>
    <row r="1229" spans="1:20" ht="12.75" customHeight="1" x14ac:dyDescent="0.2">
      <c r="A1229" s="58">
        <v>3567</v>
      </c>
      <c r="B1229" s="61">
        <v>594</v>
      </c>
      <c r="C1229" s="61">
        <v>311</v>
      </c>
      <c r="D1229" s="61">
        <v>283</v>
      </c>
      <c r="E1229" s="61">
        <v>2</v>
      </c>
      <c r="F1229" s="61">
        <v>83</v>
      </c>
      <c r="G1229" s="61">
        <v>71</v>
      </c>
      <c r="H1229" s="61">
        <v>277</v>
      </c>
      <c r="I1229" s="61">
        <v>18</v>
      </c>
      <c r="J1229" s="61">
        <v>47</v>
      </c>
      <c r="K1229" s="61">
        <v>96</v>
      </c>
      <c r="L1229" s="61">
        <v>360</v>
      </c>
      <c r="M1229" s="61">
        <v>3</v>
      </c>
      <c r="N1229" s="61">
        <v>17</v>
      </c>
      <c r="O1229" s="61">
        <v>528</v>
      </c>
      <c r="P1229" s="61">
        <v>1</v>
      </c>
      <c r="Q1229" s="61">
        <v>1</v>
      </c>
      <c r="R1229" s="61">
        <v>41</v>
      </c>
      <c r="T1229" s="61">
        <v>53</v>
      </c>
    </row>
    <row r="1230" spans="1:20" ht="12.75" customHeight="1" x14ac:dyDescent="0.2">
      <c r="A1230" s="58">
        <v>3568</v>
      </c>
      <c r="B1230" s="61">
        <v>393</v>
      </c>
      <c r="C1230" s="61">
        <v>187</v>
      </c>
      <c r="D1230" s="61">
        <v>206</v>
      </c>
      <c r="E1230" s="61">
        <v>6</v>
      </c>
      <c r="F1230" s="61">
        <v>26</v>
      </c>
      <c r="G1230" s="61">
        <v>41</v>
      </c>
      <c r="H1230" s="61">
        <v>154</v>
      </c>
      <c r="I1230" s="61">
        <v>33</v>
      </c>
      <c r="J1230" s="61">
        <v>48</v>
      </c>
      <c r="K1230" s="61">
        <v>85</v>
      </c>
      <c r="L1230" s="61">
        <v>134</v>
      </c>
      <c r="M1230" s="61">
        <v>4</v>
      </c>
      <c r="N1230" s="61">
        <v>18</v>
      </c>
      <c r="O1230" s="61">
        <v>345</v>
      </c>
      <c r="Q1230" s="61">
        <v>2</v>
      </c>
      <c r="R1230" s="61">
        <v>23</v>
      </c>
      <c r="S1230" s="61">
        <v>6</v>
      </c>
      <c r="T1230" s="61">
        <v>64</v>
      </c>
    </row>
    <row r="1231" spans="1:20" ht="12.75" customHeight="1" x14ac:dyDescent="0.2">
      <c r="A1231" s="58">
        <v>3572</v>
      </c>
      <c r="B1231" s="61">
        <v>368</v>
      </c>
      <c r="C1231" s="61">
        <v>199</v>
      </c>
      <c r="D1231" s="61">
        <v>169</v>
      </c>
      <c r="E1231" s="61">
        <v>5</v>
      </c>
      <c r="F1231" s="61">
        <v>9</v>
      </c>
      <c r="G1231" s="61">
        <v>14</v>
      </c>
      <c r="H1231" s="61">
        <v>41</v>
      </c>
      <c r="I1231" s="61">
        <v>11</v>
      </c>
      <c r="J1231" s="61">
        <v>37</v>
      </c>
      <c r="K1231" s="61">
        <v>251</v>
      </c>
      <c r="L1231" s="61">
        <v>33</v>
      </c>
      <c r="M1231" s="61">
        <v>5</v>
      </c>
      <c r="N1231" s="61">
        <v>2</v>
      </c>
      <c r="O1231" s="61">
        <v>134</v>
      </c>
      <c r="Q1231" s="61">
        <v>6</v>
      </c>
      <c r="R1231" s="61">
        <v>26</v>
      </c>
      <c r="S1231" s="61">
        <v>35</v>
      </c>
      <c r="T1231" s="61">
        <v>32</v>
      </c>
    </row>
    <row r="1232" spans="1:20" ht="12.75" customHeight="1" x14ac:dyDescent="0.2">
      <c r="A1232" s="58">
        <v>3573</v>
      </c>
      <c r="B1232" s="61">
        <v>779</v>
      </c>
      <c r="C1232" s="61">
        <v>383</v>
      </c>
      <c r="D1232" s="61">
        <v>396</v>
      </c>
      <c r="E1232" s="61">
        <v>8</v>
      </c>
      <c r="F1232" s="61">
        <v>17</v>
      </c>
      <c r="G1232" s="61">
        <v>8</v>
      </c>
      <c r="H1232" s="61">
        <v>2</v>
      </c>
      <c r="I1232" s="61">
        <v>2</v>
      </c>
      <c r="J1232" s="61">
        <v>26</v>
      </c>
      <c r="K1232" s="61">
        <v>716</v>
      </c>
      <c r="L1232" s="61">
        <v>11</v>
      </c>
      <c r="M1232" s="61">
        <v>1</v>
      </c>
      <c r="N1232" s="61">
        <v>4</v>
      </c>
      <c r="O1232" s="61">
        <v>210</v>
      </c>
      <c r="P1232" s="61">
        <v>1</v>
      </c>
      <c r="Q1232" s="61">
        <v>3</v>
      </c>
      <c r="R1232" s="61">
        <v>12</v>
      </c>
      <c r="S1232" s="61">
        <v>4</v>
      </c>
      <c r="T1232" s="61">
        <v>31</v>
      </c>
    </row>
    <row r="1233" spans="1:20" ht="12.75" customHeight="1" x14ac:dyDescent="0.2">
      <c r="A1233" s="58">
        <v>3574</v>
      </c>
      <c r="B1233" s="61">
        <v>139</v>
      </c>
      <c r="C1233" s="61">
        <v>55</v>
      </c>
      <c r="D1233" s="61">
        <v>84</v>
      </c>
      <c r="G1233" s="61">
        <v>1</v>
      </c>
      <c r="H1233" s="61">
        <v>107</v>
      </c>
      <c r="J1233" s="61">
        <v>1</v>
      </c>
      <c r="K1233" s="61">
        <v>30</v>
      </c>
      <c r="L1233" s="61">
        <v>74</v>
      </c>
      <c r="O1233" s="61">
        <v>126</v>
      </c>
      <c r="P1233" s="61">
        <v>14</v>
      </c>
      <c r="R1233" s="61">
        <v>8</v>
      </c>
      <c r="S1233" s="61">
        <v>1</v>
      </c>
      <c r="T1233" s="61">
        <v>13</v>
      </c>
    </row>
    <row r="1234" spans="1:20" ht="12.75" customHeight="1" x14ac:dyDescent="0.2">
      <c r="A1234" s="58">
        <v>3575</v>
      </c>
      <c r="B1234" s="61">
        <v>126</v>
      </c>
      <c r="C1234" s="61">
        <v>66</v>
      </c>
      <c r="D1234" s="61">
        <v>60</v>
      </c>
      <c r="H1234" s="61">
        <v>105</v>
      </c>
      <c r="J1234" s="61">
        <v>1</v>
      </c>
      <c r="K1234" s="61">
        <v>20</v>
      </c>
      <c r="L1234" s="61">
        <v>26</v>
      </c>
      <c r="O1234" s="61">
        <v>126</v>
      </c>
      <c r="P1234" s="61">
        <v>14</v>
      </c>
      <c r="R1234" s="61">
        <v>13</v>
      </c>
      <c r="S1234" s="61">
        <v>3</v>
      </c>
      <c r="T1234" s="61">
        <v>11</v>
      </c>
    </row>
    <row r="1235" spans="1:20" ht="12.75" customHeight="1" x14ac:dyDescent="0.2">
      <c r="A1235" s="58">
        <v>3576</v>
      </c>
      <c r="B1235" s="61">
        <v>1183</v>
      </c>
      <c r="C1235" s="61">
        <v>568</v>
      </c>
      <c r="D1235" s="61">
        <v>615</v>
      </c>
      <c r="E1235" s="61">
        <v>10</v>
      </c>
      <c r="F1235" s="61">
        <v>80</v>
      </c>
      <c r="G1235" s="61">
        <v>18</v>
      </c>
      <c r="H1235" s="61">
        <v>124</v>
      </c>
      <c r="I1235" s="61">
        <v>4</v>
      </c>
      <c r="J1235" s="61">
        <v>82</v>
      </c>
      <c r="K1235" s="61">
        <v>865</v>
      </c>
      <c r="L1235" s="61">
        <v>35</v>
      </c>
      <c r="M1235" s="61">
        <v>10</v>
      </c>
      <c r="N1235" s="61">
        <v>26</v>
      </c>
      <c r="O1235" s="61">
        <v>274</v>
      </c>
      <c r="P1235" s="61">
        <v>7</v>
      </c>
      <c r="Q1235" s="61">
        <v>3</v>
      </c>
      <c r="R1235" s="61">
        <v>30</v>
      </c>
      <c r="S1235" s="61">
        <v>141</v>
      </c>
      <c r="T1235" s="61">
        <v>143</v>
      </c>
    </row>
    <row r="1236" spans="1:20" ht="12.75" customHeight="1" x14ac:dyDescent="0.2">
      <c r="A1236" s="58">
        <v>3578</v>
      </c>
      <c r="B1236" s="61">
        <v>508</v>
      </c>
      <c r="C1236" s="61">
        <v>264</v>
      </c>
      <c r="D1236" s="61">
        <v>244</v>
      </c>
      <c r="F1236" s="61">
        <v>10</v>
      </c>
      <c r="H1236" s="61">
        <v>84</v>
      </c>
      <c r="I1236" s="61">
        <v>2</v>
      </c>
      <c r="J1236" s="61">
        <v>43</v>
      </c>
      <c r="K1236" s="61">
        <v>369</v>
      </c>
      <c r="L1236" s="61">
        <v>45</v>
      </c>
      <c r="M1236" s="61">
        <v>3</v>
      </c>
      <c r="N1236" s="61">
        <v>12</v>
      </c>
      <c r="O1236" s="61">
        <v>289</v>
      </c>
      <c r="P1236" s="61">
        <v>5</v>
      </c>
      <c r="Q1236" s="61">
        <v>7</v>
      </c>
      <c r="R1236" s="61">
        <v>20</v>
      </c>
      <c r="S1236" s="61">
        <v>21</v>
      </c>
      <c r="T1236" s="61">
        <v>48</v>
      </c>
    </row>
    <row r="1237" spans="1:20" ht="12.75" customHeight="1" x14ac:dyDescent="0.2">
      <c r="A1237" s="58">
        <v>3579</v>
      </c>
      <c r="B1237" s="61">
        <v>85</v>
      </c>
      <c r="C1237" s="61">
        <v>34</v>
      </c>
      <c r="D1237" s="61">
        <v>51</v>
      </c>
      <c r="E1237" s="61">
        <v>11</v>
      </c>
      <c r="F1237" s="61">
        <v>1</v>
      </c>
      <c r="G1237" s="61">
        <v>2</v>
      </c>
      <c r="J1237" s="61">
        <v>10</v>
      </c>
      <c r="K1237" s="61">
        <v>61</v>
      </c>
      <c r="M1237" s="61">
        <v>2</v>
      </c>
      <c r="N1237" s="61">
        <v>7</v>
      </c>
      <c r="O1237" s="61">
        <v>56</v>
      </c>
      <c r="R1237" s="61">
        <v>14</v>
      </c>
      <c r="S1237" s="61">
        <v>5</v>
      </c>
      <c r="T1237" s="61">
        <v>9</v>
      </c>
    </row>
    <row r="1238" spans="1:20" ht="12.75" customHeight="1" x14ac:dyDescent="0.2">
      <c r="A1238" s="58">
        <v>3580</v>
      </c>
      <c r="B1238" s="61">
        <v>63</v>
      </c>
      <c r="C1238" s="61">
        <v>30</v>
      </c>
      <c r="D1238" s="61">
        <v>33</v>
      </c>
      <c r="E1238" s="61">
        <v>47</v>
      </c>
      <c r="H1238" s="61">
        <v>9</v>
      </c>
      <c r="J1238" s="61">
        <v>7</v>
      </c>
      <c r="N1238" s="61">
        <v>7</v>
      </c>
      <c r="O1238" s="61">
        <v>48</v>
      </c>
      <c r="P1238" s="61">
        <v>13</v>
      </c>
      <c r="R1238" s="61">
        <v>4</v>
      </c>
      <c r="T1238" s="61">
        <v>14</v>
      </c>
    </row>
    <row r="1239" spans="1:20" ht="12.75" customHeight="1" x14ac:dyDescent="0.2">
      <c r="A1239" s="58">
        <v>3581</v>
      </c>
      <c r="B1239" s="61">
        <v>331</v>
      </c>
      <c r="C1239" s="61">
        <v>165</v>
      </c>
      <c r="D1239" s="61">
        <v>166</v>
      </c>
      <c r="F1239" s="61">
        <v>88</v>
      </c>
      <c r="G1239" s="61">
        <v>182</v>
      </c>
      <c r="H1239" s="61">
        <v>14</v>
      </c>
      <c r="I1239" s="61">
        <v>4</v>
      </c>
      <c r="J1239" s="61">
        <v>22</v>
      </c>
      <c r="K1239" s="61">
        <v>21</v>
      </c>
      <c r="L1239" s="61">
        <v>144</v>
      </c>
      <c r="N1239" s="61">
        <v>15</v>
      </c>
      <c r="O1239" s="61">
        <v>258</v>
      </c>
      <c r="Q1239" s="61">
        <v>1</v>
      </c>
      <c r="R1239" s="61">
        <v>8</v>
      </c>
      <c r="S1239" s="61">
        <v>3</v>
      </c>
      <c r="T1239" s="61">
        <v>59</v>
      </c>
    </row>
    <row r="1240" spans="1:20" ht="12.75" customHeight="1" x14ac:dyDescent="0.2">
      <c r="A1240" s="58">
        <v>3582</v>
      </c>
      <c r="B1240" s="61">
        <v>576</v>
      </c>
      <c r="C1240" s="61">
        <v>304</v>
      </c>
      <c r="D1240" s="61">
        <v>272</v>
      </c>
      <c r="E1240" s="61">
        <v>1</v>
      </c>
      <c r="F1240" s="61">
        <v>57</v>
      </c>
      <c r="G1240" s="61">
        <v>61</v>
      </c>
      <c r="H1240" s="61">
        <v>281</v>
      </c>
      <c r="I1240" s="61">
        <v>16</v>
      </c>
      <c r="J1240" s="61">
        <v>40</v>
      </c>
      <c r="K1240" s="61">
        <v>120</v>
      </c>
      <c r="L1240" s="61">
        <v>215</v>
      </c>
      <c r="M1240" s="61">
        <v>7</v>
      </c>
      <c r="N1240" s="61">
        <v>10</v>
      </c>
      <c r="O1240" s="61">
        <v>442</v>
      </c>
      <c r="Q1240" s="61">
        <v>6</v>
      </c>
      <c r="R1240" s="61">
        <v>20</v>
      </c>
      <c r="S1240" s="61">
        <v>8</v>
      </c>
      <c r="T1240" s="61">
        <v>71</v>
      </c>
    </row>
    <row r="1241" spans="1:20" ht="12.75" customHeight="1" x14ac:dyDescent="0.2">
      <c r="A1241" s="58">
        <v>3583</v>
      </c>
      <c r="B1241" s="61">
        <v>600</v>
      </c>
      <c r="C1241" s="61">
        <v>295</v>
      </c>
      <c r="D1241" s="61">
        <v>305</v>
      </c>
      <c r="E1241" s="61">
        <v>2</v>
      </c>
      <c r="F1241" s="61">
        <v>52</v>
      </c>
      <c r="G1241" s="61">
        <v>78</v>
      </c>
      <c r="H1241" s="61">
        <v>297</v>
      </c>
      <c r="I1241" s="61">
        <v>40</v>
      </c>
      <c r="J1241" s="61">
        <v>52</v>
      </c>
      <c r="K1241" s="61">
        <v>79</v>
      </c>
      <c r="L1241" s="61">
        <v>259</v>
      </c>
      <c r="M1241" s="61">
        <v>3</v>
      </c>
      <c r="N1241" s="61">
        <v>14</v>
      </c>
      <c r="O1241" s="61">
        <v>517</v>
      </c>
      <c r="P1241" s="61">
        <v>5</v>
      </c>
      <c r="Q1241" s="61">
        <v>1</v>
      </c>
      <c r="R1241" s="61">
        <v>34</v>
      </c>
      <c r="S1241" s="61">
        <v>1</v>
      </c>
      <c r="T1241" s="61">
        <v>75</v>
      </c>
    </row>
    <row r="1242" spans="1:20" ht="12.75" customHeight="1" x14ac:dyDescent="0.2">
      <c r="A1242" s="58">
        <v>3584</v>
      </c>
      <c r="B1242" s="61">
        <v>1750</v>
      </c>
      <c r="C1242" s="61">
        <v>892</v>
      </c>
      <c r="D1242" s="61">
        <v>858</v>
      </c>
      <c r="E1242" s="61">
        <v>10</v>
      </c>
      <c r="F1242" s="61">
        <v>334</v>
      </c>
      <c r="G1242" s="61">
        <v>217</v>
      </c>
      <c r="H1242" s="61">
        <v>525</v>
      </c>
      <c r="I1242" s="61">
        <v>66</v>
      </c>
      <c r="J1242" s="61">
        <v>161</v>
      </c>
      <c r="K1242" s="61">
        <v>437</v>
      </c>
      <c r="L1242" s="61">
        <v>282</v>
      </c>
      <c r="M1242" s="61">
        <v>10</v>
      </c>
      <c r="N1242" s="61">
        <v>32</v>
      </c>
      <c r="O1242" s="61">
        <v>1027</v>
      </c>
      <c r="P1242" s="61">
        <v>1</v>
      </c>
      <c r="Q1242" s="61">
        <v>8</v>
      </c>
      <c r="R1242" s="61">
        <v>76</v>
      </c>
      <c r="S1242" s="61">
        <v>41</v>
      </c>
      <c r="T1242" s="61">
        <v>179</v>
      </c>
    </row>
    <row r="1243" spans="1:20" ht="12.75" customHeight="1" x14ac:dyDescent="0.2">
      <c r="A1243" s="58">
        <v>3585</v>
      </c>
      <c r="B1243" s="61">
        <v>365</v>
      </c>
      <c r="C1243" s="61">
        <v>167</v>
      </c>
      <c r="D1243" s="61">
        <v>198</v>
      </c>
      <c r="E1243" s="61">
        <v>4</v>
      </c>
      <c r="F1243" s="61">
        <v>1</v>
      </c>
      <c r="G1243" s="61">
        <v>2</v>
      </c>
      <c r="H1243" s="61">
        <v>52</v>
      </c>
      <c r="J1243" s="61">
        <v>16</v>
      </c>
      <c r="K1243" s="61">
        <v>290</v>
      </c>
      <c r="L1243" s="61">
        <v>26</v>
      </c>
      <c r="M1243" s="61">
        <v>4</v>
      </c>
      <c r="N1243" s="61">
        <v>9</v>
      </c>
      <c r="O1243" s="61">
        <v>97</v>
      </c>
      <c r="R1243" s="61">
        <v>3</v>
      </c>
      <c r="S1243" s="61">
        <v>5</v>
      </c>
      <c r="T1243" s="61">
        <v>73</v>
      </c>
    </row>
    <row r="1244" spans="1:20" ht="12.75" customHeight="1" x14ac:dyDescent="0.2">
      <c r="A1244" s="58">
        <v>3586</v>
      </c>
      <c r="B1244" s="61">
        <v>742</v>
      </c>
      <c r="C1244" s="61">
        <v>373</v>
      </c>
      <c r="D1244" s="61">
        <v>369</v>
      </c>
      <c r="E1244" s="61">
        <v>1</v>
      </c>
      <c r="F1244" s="61">
        <v>253</v>
      </c>
      <c r="G1244" s="61">
        <v>27</v>
      </c>
      <c r="H1244" s="61">
        <v>125</v>
      </c>
      <c r="I1244" s="61">
        <v>2</v>
      </c>
      <c r="J1244" s="61">
        <v>76</v>
      </c>
      <c r="K1244" s="61">
        <v>258</v>
      </c>
      <c r="L1244" s="61">
        <v>163</v>
      </c>
      <c r="M1244" s="61">
        <v>2</v>
      </c>
      <c r="N1244" s="61">
        <v>9</v>
      </c>
      <c r="O1244" s="61">
        <v>216</v>
      </c>
      <c r="Q1244" s="61">
        <v>2</v>
      </c>
      <c r="R1244" s="61">
        <v>21</v>
      </c>
      <c r="S1244" s="61">
        <v>30</v>
      </c>
      <c r="T1244" s="61">
        <v>82</v>
      </c>
    </row>
    <row r="1245" spans="1:20" ht="12.75" customHeight="1" x14ac:dyDescent="0.2">
      <c r="A1245" s="58">
        <v>3587</v>
      </c>
      <c r="B1245" s="61">
        <v>540</v>
      </c>
      <c r="C1245" s="61">
        <v>278</v>
      </c>
      <c r="D1245" s="61">
        <v>262</v>
      </c>
      <c r="E1245" s="61">
        <v>5</v>
      </c>
      <c r="F1245" s="61">
        <v>194</v>
      </c>
      <c r="G1245" s="61">
        <v>67</v>
      </c>
      <c r="H1245" s="61">
        <v>86</v>
      </c>
      <c r="I1245" s="61">
        <v>5</v>
      </c>
      <c r="J1245" s="61">
        <v>57</v>
      </c>
      <c r="K1245" s="61">
        <v>126</v>
      </c>
      <c r="L1245" s="61">
        <v>134</v>
      </c>
      <c r="M1245" s="61">
        <v>4</v>
      </c>
      <c r="N1245" s="61">
        <v>16</v>
      </c>
      <c r="O1245" s="61">
        <v>264</v>
      </c>
      <c r="Q1245" s="61">
        <v>2</v>
      </c>
      <c r="R1245" s="61">
        <v>20</v>
      </c>
      <c r="S1245" s="61">
        <v>21</v>
      </c>
      <c r="T1245" s="61">
        <v>108</v>
      </c>
    </row>
    <row r="1246" spans="1:20" ht="12.75" customHeight="1" x14ac:dyDescent="0.2">
      <c r="A1246" s="58">
        <v>3588</v>
      </c>
      <c r="B1246" s="61">
        <v>1763</v>
      </c>
      <c r="C1246" s="61">
        <v>851</v>
      </c>
      <c r="D1246" s="61">
        <v>911</v>
      </c>
      <c r="E1246" s="61">
        <v>7</v>
      </c>
      <c r="F1246" s="61">
        <v>694</v>
      </c>
      <c r="G1246" s="61">
        <v>74</v>
      </c>
      <c r="H1246" s="61">
        <v>284</v>
      </c>
      <c r="I1246" s="61">
        <v>2</v>
      </c>
      <c r="J1246" s="61">
        <v>155</v>
      </c>
      <c r="K1246" s="61">
        <v>547</v>
      </c>
      <c r="L1246" s="61">
        <v>163</v>
      </c>
      <c r="M1246" s="61">
        <v>1</v>
      </c>
      <c r="N1246" s="61">
        <v>15</v>
      </c>
      <c r="O1246" s="61">
        <v>415</v>
      </c>
      <c r="Q1246" s="61">
        <v>1</v>
      </c>
      <c r="R1246" s="61">
        <v>41</v>
      </c>
      <c r="S1246" s="61">
        <v>129</v>
      </c>
      <c r="T1246" s="61">
        <v>138</v>
      </c>
    </row>
    <row r="1247" spans="1:20" ht="12.75" customHeight="1" x14ac:dyDescent="0.2">
      <c r="A1247" s="58">
        <v>3589</v>
      </c>
      <c r="B1247" s="61">
        <v>498</v>
      </c>
      <c r="C1247" s="61">
        <v>225</v>
      </c>
      <c r="D1247" s="61">
        <v>273</v>
      </c>
      <c r="E1247" s="61">
        <v>1</v>
      </c>
      <c r="F1247" s="61">
        <v>10</v>
      </c>
      <c r="G1247" s="61">
        <v>6</v>
      </c>
      <c r="H1247" s="61">
        <v>75</v>
      </c>
      <c r="I1247" s="61">
        <v>6</v>
      </c>
      <c r="J1247" s="61">
        <v>64</v>
      </c>
      <c r="K1247" s="61">
        <v>336</v>
      </c>
      <c r="L1247" s="61">
        <v>30</v>
      </c>
      <c r="N1247" s="61">
        <v>6</v>
      </c>
      <c r="O1247" s="61">
        <v>147</v>
      </c>
      <c r="P1247" s="61">
        <v>1</v>
      </c>
      <c r="Q1247" s="61">
        <v>3</v>
      </c>
      <c r="R1247" s="61">
        <v>15</v>
      </c>
      <c r="S1247" s="61">
        <v>11</v>
      </c>
      <c r="T1247" s="61">
        <v>76</v>
      </c>
    </row>
    <row r="1248" spans="1:20" ht="12.75" customHeight="1" x14ac:dyDescent="0.2">
      <c r="A1248" s="58">
        <v>3590</v>
      </c>
      <c r="B1248" s="61">
        <v>655</v>
      </c>
      <c r="C1248" s="61">
        <v>314</v>
      </c>
      <c r="D1248" s="61">
        <v>341</v>
      </c>
      <c r="E1248" s="61">
        <v>1</v>
      </c>
      <c r="F1248" s="61">
        <v>62</v>
      </c>
      <c r="G1248" s="61">
        <v>22</v>
      </c>
      <c r="H1248" s="61">
        <v>85</v>
      </c>
      <c r="J1248" s="61">
        <v>71</v>
      </c>
      <c r="K1248" s="61">
        <v>414</v>
      </c>
      <c r="L1248" s="61">
        <v>34</v>
      </c>
      <c r="M1248" s="61">
        <v>1</v>
      </c>
      <c r="N1248" s="61">
        <v>4</v>
      </c>
      <c r="O1248" s="61">
        <v>135</v>
      </c>
      <c r="Q1248" s="61">
        <v>2</v>
      </c>
      <c r="R1248" s="61">
        <v>17</v>
      </c>
      <c r="S1248" s="61">
        <v>69</v>
      </c>
      <c r="T1248" s="61">
        <v>78</v>
      </c>
    </row>
    <row r="1249" spans="1:20" ht="12.75" customHeight="1" x14ac:dyDescent="0.2">
      <c r="A1249" s="58">
        <v>3591</v>
      </c>
      <c r="B1249" s="61">
        <v>498</v>
      </c>
      <c r="C1249" s="61">
        <v>224</v>
      </c>
      <c r="D1249" s="61">
        <v>274</v>
      </c>
      <c r="E1249" s="61">
        <v>1</v>
      </c>
      <c r="F1249" s="61">
        <v>181</v>
      </c>
      <c r="G1249" s="61">
        <v>3</v>
      </c>
      <c r="H1249" s="61">
        <v>35</v>
      </c>
      <c r="J1249" s="61">
        <v>40</v>
      </c>
      <c r="K1249" s="61">
        <v>238</v>
      </c>
      <c r="L1249" s="61">
        <v>87</v>
      </c>
      <c r="O1249" s="61">
        <v>31</v>
      </c>
      <c r="Q1249" s="61">
        <v>2</v>
      </c>
      <c r="R1249" s="61">
        <v>16</v>
      </c>
      <c r="S1249" s="61">
        <v>23</v>
      </c>
      <c r="T1249" s="61">
        <v>62</v>
      </c>
    </row>
    <row r="1250" spans="1:20" ht="12.75" customHeight="1" x14ac:dyDescent="0.2">
      <c r="A1250" s="58">
        <v>3592</v>
      </c>
      <c r="B1250" s="61">
        <v>502</v>
      </c>
      <c r="C1250" s="61">
        <v>237</v>
      </c>
      <c r="D1250" s="61">
        <v>264</v>
      </c>
      <c r="E1250" s="61">
        <v>1</v>
      </c>
      <c r="F1250" s="61">
        <v>71</v>
      </c>
      <c r="G1250" s="61">
        <v>23</v>
      </c>
      <c r="H1250" s="61">
        <v>95</v>
      </c>
      <c r="I1250" s="61">
        <v>1</v>
      </c>
      <c r="J1250" s="61">
        <v>55</v>
      </c>
      <c r="K1250" s="61">
        <v>256</v>
      </c>
      <c r="L1250" s="61">
        <v>77</v>
      </c>
      <c r="M1250" s="61">
        <v>3</v>
      </c>
      <c r="N1250" s="61">
        <v>12</v>
      </c>
      <c r="O1250" s="61">
        <v>93</v>
      </c>
      <c r="R1250" s="61">
        <v>14</v>
      </c>
      <c r="S1250" s="61">
        <v>20</v>
      </c>
      <c r="T1250" s="61">
        <v>58</v>
      </c>
    </row>
    <row r="1251" spans="1:20" ht="12.75" customHeight="1" x14ac:dyDescent="0.2">
      <c r="A1251" s="58">
        <v>3593</v>
      </c>
      <c r="B1251" s="61">
        <v>441</v>
      </c>
      <c r="C1251" s="61">
        <v>209</v>
      </c>
      <c r="D1251" s="61">
        <v>232</v>
      </c>
      <c r="E1251" s="61">
        <v>2</v>
      </c>
      <c r="F1251" s="61">
        <v>81</v>
      </c>
      <c r="G1251" s="61">
        <v>71</v>
      </c>
      <c r="H1251" s="61">
        <v>102</v>
      </c>
      <c r="I1251" s="61">
        <v>12</v>
      </c>
      <c r="J1251" s="61">
        <v>45</v>
      </c>
      <c r="K1251" s="61">
        <v>128</v>
      </c>
      <c r="L1251" s="61">
        <v>143</v>
      </c>
      <c r="M1251" s="61">
        <v>2</v>
      </c>
      <c r="N1251" s="61">
        <v>12</v>
      </c>
      <c r="O1251" s="61">
        <v>318</v>
      </c>
      <c r="Q1251" s="61">
        <v>10</v>
      </c>
      <c r="R1251" s="61">
        <v>20</v>
      </c>
      <c r="S1251" s="61">
        <v>19</v>
      </c>
      <c r="T1251" s="61">
        <v>63</v>
      </c>
    </row>
    <row r="1252" spans="1:20" ht="12.75" customHeight="1" x14ac:dyDescent="0.2">
      <c r="A1252" s="58">
        <v>3594</v>
      </c>
      <c r="B1252" s="61">
        <v>505</v>
      </c>
      <c r="C1252" s="61">
        <v>248</v>
      </c>
      <c r="D1252" s="61">
        <v>257</v>
      </c>
      <c r="E1252" s="61">
        <v>8</v>
      </c>
      <c r="F1252" s="61">
        <v>16</v>
      </c>
      <c r="G1252" s="61">
        <v>29</v>
      </c>
      <c r="H1252" s="61">
        <v>110</v>
      </c>
      <c r="I1252" s="61">
        <v>2</v>
      </c>
      <c r="J1252" s="61">
        <v>81</v>
      </c>
      <c r="K1252" s="61">
        <v>259</v>
      </c>
      <c r="L1252" s="61">
        <v>14</v>
      </c>
      <c r="M1252" s="61">
        <v>3</v>
      </c>
      <c r="N1252" s="61">
        <v>4</v>
      </c>
      <c r="O1252" s="61">
        <v>101</v>
      </c>
      <c r="Q1252" s="61">
        <v>221</v>
      </c>
      <c r="R1252" s="61">
        <v>41</v>
      </c>
      <c r="S1252" s="61">
        <v>11</v>
      </c>
      <c r="T1252" s="61">
        <v>87</v>
      </c>
    </row>
    <row r="1253" spans="1:20" ht="12.75" customHeight="1" x14ac:dyDescent="0.2">
      <c r="A1253" s="58">
        <v>3596</v>
      </c>
      <c r="B1253" s="61">
        <v>500</v>
      </c>
      <c r="C1253" s="61">
        <v>226</v>
      </c>
      <c r="D1253" s="61">
        <v>274</v>
      </c>
      <c r="E1253" s="61">
        <v>8</v>
      </c>
      <c r="F1253" s="61">
        <v>10</v>
      </c>
      <c r="G1253" s="61">
        <v>10</v>
      </c>
      <c r="H1253" s="61">
        <v>110</v>
      </c>
      <c r="J1253" s="61">
        <v>8</v>
      </c>
      <c r="K1253" s="61">
        <v>354</v>
      </c>
      <c r="L1253" s="61">
        <v>73</v>
      </c>
      <c r="M1253" s="61">
        <v>10</v>
      </c>
      <c r="N1253" s="61">
        <v>8</v>
      </c>
      <c r="O1253" s="61">
        <v>317</v>
      </c>
      <c r="P1253" s="61">
        <v>4</v>
      </c>
      <c r="Q1253" s="61">
        <v>2</v>
      </c>
      <c r="R1253" s="61">
        <v>11</v>
      </c>
      <c r="S1253" s="61">
        <v>7</v>
      </c>
      <c r="T1253" s="61">
        <v>72</v>
      </c>
    </row>
    <row r="1254" spans="1:20" ht="12.75" customHeight="1" x14ac:dyDescent="0.2">
      <c r="A1254" s="58">
        <v>3597</v>
      </c>
      <c r="B1254" s="61">
        <v>177</v>
      </c>
      <c r="C1254" s="61">
        <v>76</v>
      </c>
      <c r="D1254" s="61">
        <v>101</v>
      </c>
      <c r="E1254" s="61">
        <v>2</v>
      </c>
      <c r="F1254" s="61">
        <v>2</v>
      </c>
      <c r="H1254" s="61">
        <v>47</v>
      </c>
      <c r="J1254" s="61">
        <v>15</v>
      </c>
      <c r="K1254" s="61">
        <v>111</v>
      </c>
      <c r="L1254" s="61">
        <v>16</v>
      </c>
      <c r="N1254" s="61">
        <v>13</v>
      </c>
      <c r="O1254" s="61">
        <v>161</v>
      </c>
      <c r="P1254" s="61">
        <v>25</v>
      </c>
      <c r="Q1254" s="61">
        <v>3</v>
      </c>
      <c r="R1254" s="61">
        <v>9</v>
      </c>
      <c r="S1254" s="61">
        <v>8</v>
      </c>
      <c r="T1254" s="61">
        <v>37</v>
      </c>
    </row>
    <row r="1255" spans="1:20" ht="12.75" customHeight="1" x14ac:dyDescent="0.2">
      <c r="A1255" s="58">
        <v>3600</v>
      </c>
      <c r="B1255" s="61">
        <v>1438</v>
      </c>
      <c r="C1255" s="61">
        <v>709</v>
      </c>
      <c r="D1255" s="61">
        <v>729</v>
      </c>
      <c r="E1255" s="61">
        <v>8</v>
      </c>
      <c r="F1255" s="61">
        <v>180</v>
      </c>
      <c r="G1255" s="61">
        <v>124</v>
      </c>
      <c r="H1255" s="61">
        <v>180</v>
      </c>
      <c r="I1255" s="61">
        <v>23</v>
      </c>
      <c r="J1255" s="61">
        <v>217</v>
      </c>
      <c r="K1255" s="61">
        <v>706</v>
      </c>
      <c r="L1255" s="61">
        <v>48</v>
      </c>
      <c r="M1255" s="61">
        <v>9</v>
      </c>
      <c r="N1255" s="61">
        <v>25</v>
      </c>
      <c r="O1255" s="61">
        <v>491</v>
      </c>
      <c r="Q1255" s="61">
        <v>73</v>
      </c>
      <c r="R1255" s="61">
        <v>63</v>
      </c>
      <c r="S1255" s="61">
        <v>93</v>
      </c>
      <c r="T1255" s="61">
        <v>128</v>
      </c>
    </row>
    <row r="1256" spans="1:20" ht="12.75" customHeight="1" x14ac:dyDescent="0.2">
      <c r="A1256" s="58">
        <v>3601</v>
      </c>
      <c r="B1256" s="61">
        <v>544</v>
      </c>
      <c r="C1256" s="61">
        <v>264</v>
      </c>
      <c r="D1256" s="61">
        <v>280</v>
      </c>
      <c r="E1256" s="61">
        <v>2</v>
      </c>
      <c r="F1256" s="61">
        <v>31</v>
      </c>
      <c r="G1256" s="61">
        <v>48</v>
      </c>
      <c r="H1256" s="61">
        <v>84</v>
      </c>
      <c r="I1256" s="61">
        <v>17</v>
      </c>
      <c r="J1256" s="61">
        <v>110</v>
      </c>
      <c r="K1256" s="61">
        <v>252</v>
      </c>
      <c r="L1256" s="61">
        <v>36</v>
      </c>
      <c r="M1256" s="61">
        <v>4</v>
      </c>
      <c r="N1256" s="61">
        <v>14</v>
      </c>
      <c r="O1256" s="61">
        <v>211</v>
      </c>
      <c r="Q1256" s="61">
        <v>24</v>
      </c>
      <c r="R1256" s="61">
        <v>16</v>
      </c>
      <c r="S1256" s="61">
        <v>15</v>
      </c>
      <c r="T1256" s="61">
        <v>132</v>
      </c>
    </row>
    <row r="1257" spans="1:20" ht="12.75" customHeight="1" x14ac:dyDescent="0.2">
      <c r="A1257" s="58">
        <v>3602</v>
      </c>
      <c r="B1257" s="61">
        <v>622</v>
      </c>
      <c r="C1257" s="61">
        <v>267</v>
      </c>
      <c r="D1257" s="61">
        <v>355</v>
      </c>
      <c r="E1257" s="61">
        <v>1</v>
      </c>
      <c r="F1257" s="61">
        <v>26</v>
      </c>
      <c r="G1257" s="61">
        <v>98</v>
      </c>
      <c r="H1257" s="61">
        <v>259</v>
      </c>
      <c r="I1257" s="61">
        <v>66</v>
      </c>
      <c r="J1257" s="61">
        <v>80</v>
      </c>
      <c r="K1257" s="61">
        <v>92</v>
      </c>
      <c r="L1257" s="61">
        <v>123</v>
      </c>
      <c r="M1257" s="61">
        <v>10</v>
      </c>
      <c r="N1257" s="61">
        <v>33</v>
      </c>
      <c r="O1257" s="61">
        <v>566</v>
      </c>
      <c r="P1257" s="61">
        <v>1</v>
      </c>
      <c r="Q1257" s="61">
        <v>20</v>
      </c>
      <c r="R1257" s="61">
        <v>43</v>
      </c>
      <c r="S1257" s="61">
        <v>12</v>
      </c>
      <c r="T1257" s="61">
        <v>107</v>
      </c>
    </row>
    <row r="1258" spans="1:20" ht="12.75" customHeight="1" x14ac:dyDescent="0.2">
      <c r="A1258" s="58">
        <v>3603</v>
      </c>
      <c r="B1258" s="61">
        <v>422</v>
      </c>
      <c r="C1258" s="61">
        <v>194</v>
      </c>
      <c r="D1258" s="61">
        <v>228</v>
      </c>
      <c r="E1258" s="61">
        <v>3</v>
      </c>
      <c r="F1258" s="61">
        <v>5</v>
      </c>
      <c r="G1258" s="61">
        <v>3</v>
      </c>
      <c r="H1258" s="61">
        <v>294</v>
      </c>
      <c r="I1258" s="61">
        <v>5</v>
      </c>
      <c r="J1258" s="61">
        <v>19</v>
      </c>
      <c r="K1258" s="61">
        <v>93</v>
      </c>
      <c r="L1258" s="61">
        <v>191</v>
      </c>
      <c r="M1258" s="61">
        <v>6</v>
      </c>
      <c r="N1258" s="61">
        <v>63</v>
      </c>
      <c r="O1258" s="61">
        <v>361</v>
      </c>
      <c r="P1258" s="61">
        <v>91</v>
      </c>
      <c r="Q1258" s="61">
        <v>1</v>
      </c>
      <c r="R1258" s="61">
        <v>59</v>
      </c>
      <c r="S1258" s="61">
        <v>5</v>
      </c>
      <c r="T1258" s="61">
        <v>48</v>
      </c>
    </row>
    <row r="1259" spans="1:20" ht="12.75" customHeight="1" x14ac:dyDescent="0.2">
      <c r="A1259" s="58">
        <v>3605</v>
      </c>
      <c r="B1259" s="61">
        <v>534</v>
      </c>
      <c r="C1259" s="61">
        <v>259</v>
      </c>
      <c r="D1259" s="61">
        <v>275</v>
      </c>
      <c r="E1259" s="61">
        <v>4</v>
      </c>
      <c r="F1259" s="61">
        <v>24</v>
      </c>
      <c r="G1259" s="61">
        <v>27</v>
      </c>
      <c r="H1259" s="61">
        <v>88</v>
      </c>
      <c r="J1259" s="61">
        <v>68</v>
      </c>
      <c r="K1259" s="61">
        <v>323</v>
      </c>
      <c r="L1259" s="61">
        <v>50</v>
      </c>
      <c r="M1259" s="61">
        <v>7</v>
      </c>
      <c r="N1259" s="61">
        <v>9</v>
      </c>
      <c r="O1259" s="61">
        <v>134</v>
      </c>
      <c r="Q1259" s="61">
        <v>2</v>
      </c>
      <c r="R1259" s="61">
        <v>7</v>
      </c>
      <c r="S1259" s="61">
        <v>27</v>
      </c>
      <c r="T1259" s="61">
        <v>75</v>
      </c>
    </row>
    <row r="1260" spans="1:20" ht="12.75" customHeight="1" x14ac:dyDescent="0.2">
      <c r="A1260" s="58">
        <v>3606</v>
      </c>
      <c r="B1260" s="61">
        <v>349</v>
      </c>
      <c r="C1260" s="61">
        <v>159</v>
      </c>
      <c r="D1260" s="61">
        <v>190</v>
      </c>
      <c r="F1260" s="61">
        <v>13</v>
      </c>
      <c r="G1260" s="61">
        <v>11</v>
      </c>
      <c r="H1260" s="61">
        <v>32</v>
      </c>
      <c r="I1260" s="61">
        <v>1</v>
      </c>
      <c r="J1260" s="61">
        <v>41</v>
      </c>
      <c r="K1260" s="61">
        <v>251</v>
      </c>
      <c r="L1260" s="61">
        <v>17</v>
      </c>
      <c r="M1260" s="61">
        <v>2</v>
      </c>
      <c r="N1260" s="61">
        <v>5</v>
      </c>
      <c r="O1260" s="61">
        <v>58</v>
      </c>
      <c r="Q1260" s="61">
        <v>5</v>
      </c>
      <c r="R1260" s="61">
        <v>12</v>
      </c>
      <c r="S1260" s="61">
        <v>21</v>
      </c>
      <c r="T1260" s="61">
        <v>51</v>
      </c>
    </row>
    <row r="1261" spans="1:20" ht="12.75" customHeight="1" x14ac:dyDescent="0.2">
      <c r="A1261" s="58">
        <v>3607</v>
      </c>
      <c r="B1261" s="61">
        <v>463</v>
      </c>
      <c r="C1261" s="61">
        <v>213</v>
      </c>
      <c r="D1261" s="61">
        <v>250</v>
      </c>
      <c r="E1261" s="61">
        <v>5</v>
      </c>
      <c r="F1261" s="61">
        <v>88</v>
      </c>
      <c r="G1261" s="61">
        <v>32</v>
      </c>
      <c r="H1261" s="61">
        <v>94</v>
      </c>
      <c r="I1261" s="61">
        <v>3</v>
      </c>
      <c r="J1261" s="61">
        <v>34</v>
      </c>
      <c r="K1261" s="61">
        <v>207</v>
      </c>
      <c r="L1261" s="61">
        <v>105</v>
      </c>
      <c r="M1261" s="61">
        <v>1</v>
      </c>
      <c r="N1261" s="61">
        <v>4</v>
      </c>
      <c r="O1261" s="61">
        <v>170</v>
      </c>
      <c r="R1261" s="61">
        <v>11</v>
      </c>
      <c r="S1261" s="61">
        <v>20</v>
      </c>
      <c r="T1261" s="61">
        <v>118</v>
      </c>
    </row>
    <row r="1262" spans="1:20" ht="12.75" customHeight="1" x14ac:dyDescent="0.2">
      <c r="A1262" s="58">
        <v>3608</v>
      </c>
      <c r="B1262" s="61">
        <v>616</v>
      </c>
      <c r="C1262" s="61">
        <v>319</v>
      </c>
      <c r="D1262" s="61">
        <v>297</v>
      </c>
      <c r="E1262" s="61">
        <v>2</v>
      </c>
      <c r="F1262" s="61">
        <v>104</v>
      </c>
      <c r="G1262" s="61">
        <v>36</v>
      </c>
      <c r="H1262" s="61">
        <v>129</v>
      </c>
      <c r="I1262" s="61">
        <v>3</v>
      </c>
      <c r="J1262" s="61">
        <v>55</v>
      </c>
      <c r="K1262" s="61">
        <v>287</v>
      </c>
      <c r="L1262" s="61">
        <v>143</v>
      </c>
      <c r="M1262" s="61">
        <v>3</v>
      </c>
      <c r="N1262" s="61">
        <v>5</v>
      </c>
      <c r="O1262" s="61">
        <v>259</v>
      </c>
      <c r="Q1262" s="61">
        <v>3</v>
      </c>
      <c r="R1262" s="61">
        <v>13</v>
      </c>
      <c r="S1262" s="61">
        <v>28</v>
      </c>
      <c r="T1262" s="61">
        <v>75</v>
      </c>
    </row>
    <row r="1263" spans="1:20" ht="12.75" customHeight="1" x14ac:dyDescent="0.2">
      <c r="A1263" s="58">
        <v>3609</v>
      </c>
      <c r="B1263" s="61">
        <v>313</v>
      </c>
      <c r="C1263" s="61">
        <v>165</v>
      </c>
      <c r="D1263" s="61">
        <v>148</v>
      </c>
      <c r="E1263" s="61">
        <v>10</v>
      </c>
      <c r="F1263" s="61">
        <v>1</v>
      </c>
      <c r="G1263" s="61">
        <v>2</v>
      </c>
      <c r="H1263" s="61">
        <v>22</v>
      </c>
      <c r="J1263" s="61">
        <v>25</v>
      </c>
      <c r="K1263" s="61">
        <v>253</v>
      </c>
      <c r="L1263" s="61">
        <v>3</v>
      </c>
      <c r="M1263" s="61">
        <v>2</v>
      </c>
      <c r="O1263" s="61">
        <v>179</v>
      </c>
      <c r="Q1263" s="61">
        <v>7</v>
      </c>
      <c r="R1263" s="61">
        <v>16</v>
      </c>
      <c r="S1263" s="61">
        <v>7</v>
      </c>
      <c r="T1263" s="61">
        <v>55</v>
      </c>
    </row>
    <row r="1264" spans="1:20" ht="12.75" customHeight="1" x14ac:dyDescent="0.2">
      <c r="A1264" s="58">
        <v>3610</v>
      </c>
      <c r="B1264" s="61">
        <v>1315</v>
      </c>
      <c r="C1264" s="61">
        <v>596</v>
      </c>
      <c r="D1264" s="61">
        <v>719</v>
      </c>
      <c r="E1264" s="61">
        <v>25</v>
      </c>
      <c r="F1264" s="61">
        <v>25</v>
      </c>
      <c r="G1264" s="61">
        <v>17</v>
      </c>
      <c r="H1264" s="61">
        <v>149</v>
      </c>
      <c r="I1264" s="61">
        <v>16</v>
      </c>
      <c r="J1264" s="61">
        <v>92</v>
      </c>
      <c r="K1264" s="61">
        <v>991</v>
      </c>
      <c r="L1264" s="61">
        <v>23</v>
      </c>
      <c r="M1264" s="61">
        <v>14</v>
      </c>
      <c r="N1264" s="61">
        <v>28</v>
      </c>
      <c r="O1264" s="61">
        <v>581</v>
      </c>
      <c r="P1264" s="61">
        <v>1</v>
      </c>
      <c r="Q1264" s="61">
        <v>50</v>
      </c>
      <c r="R1264" s="61">
        <v>60</v>
      </c>
      <c r="S1264" s="61">
        <v>49</v>
      </c>
      <c r="T1264" s="61">
        <v>196</v>
      </c>
    </row>
    <row r="1265" spans="1:20" ht="12.75" customHeight="1" x14ac:dyDescent="0.2">
      <c r="A1265" s="58">
        <v>3611</v>
      </c>
      <c r="B1265" s="61">
        <v>848</v>
      </c>
      <c r="C1265" s="61">
        <v>392</v>
      </c>
      <c r="D1265" s="61">
        <v>456</v>
      </c>
      <c r="E1265" s="61">
        <v>14</v>
      </c>
      <c r="F1265" s="61">
        <v>47</v>
      </c>
      <c r="G1265" s="61">
        <v>50</v>
      </c>
      <c r="H1265" s="61">
        <v>174</v>
      </c>
      <c r="I1265" s="61">
        <v>26</v>
      </c>
      <c r="J1265" s="61">
        <v>122</v>
      </c>
      <c r="K1265" s="61">
        <v>415</v>
      </c>
      <c r="L1265" s="61">
        <v>43</v>
      </c>
      <c r="M1265" s="61">
        <v>8</v>
      </c>
      <c r="N1265" s="61">
        <v>27</v>
      </c>
      <c r="O1265" s="61">
        <v>419</v>
      </c>
      <c r="P1265" s="61">
        <v>7</v>
      </c>
      <c r="Q1265" s="61">
        <v>147</v>
      </c>
      <c r="R1265" s="61">
        <v>38</v>
      </c>
      <c r="S1265" s="61">
        <v>46</v>
      </c>
      <c r="T1265" s="61">
        <v>123</v>
      </c>
    </row>
    <row r="1266" spans="1:20" ht="12.75" customHeight="1" x14ac:dyDescent="0.2">
      <c r="A1266" s="58">
        <v>3612</v>
      </c>
      <c r="B1266" s="61">
        <v>691</v>
      </c>
      <c r="C1266" s="61">
        <v>335</v>
      </c>
      <c r="D1266" s="61">
        <v>356</v>
      </c>
      <c r="E1266" s="61">
        <v>1</v>
      </c>
      <c r="F1266" s="61">
        <v>24</v>
      </c>
      <c r="G1266" s="61">
        <v>13</v>
      </c>
      <c r="H1266" s="61">
        <v>98</v>
      </c>
      <c r="I1266" s="61">
        <v>2</v>
      </c>
      <c r="J1266" s="61">
        <v>74</v>
      </c>
      <c r="K1266" s="61">
        <v>479</v>
      </c>
      <c r="L1266" s="61">
        <v>11</v>
      </c>
      <c r="M1266" s="61">
        <v>7</v>
      </c>
      <c r="N1266" s="61">
        <v>12</v>
      </c>
      <c r="O1266" s="61">
        <v>230</v>
      </c>
      <c r="P1266" s="61">
        <v>1</v>
      </c>
      <c r="Q1266" s="61">
        <v>25</v>
      </c>
      <c r="R1266" s="61">
        <v>25</v>
      </c>
      <c r="S1266" s="61">
        <v>31</v>
      </c>
      <c r="T1266" s="61">
        <v>79</v>
      </c>
    </row>
    <row r="1267" spans="1:20" ht="12.75" customHeight="1" x14ac:dyDescent="0.2">
      <c r="A1267" s="58">
        <v>3613</v>
      </c>
      <c r="B1267" s="61">
        <v>361</v>
      </c>
      <c r="C1267" s="61">
        <v>170</v>
      </c>
      <c r="D1267" s="61">
        <v>191</v>
      </c>
      <c r="E1267" s="61">
        <v>2</v>
      </c>
      <c r="G1267" s="61">
        <v>4</v>
      </c>
      <c r="H1267" s="61">
        <v>134</v>
      </c>
      <c r="J1267" s="61">
        <v>2</v>
      </c>
      <c r="K1267" s="61">
        <v>219</v>
      </c>
      <c r="L1267" s="61">
        <v>68</v>
      </c>
      <c r="M1267" s="61">
        <v>1</v>
      </c>
      <c r="N1267" s="61">
        <v>6</v>
      </c>
      <c r="O1267" s="61">
        <v>212</v>
      </c>
      <c r="P1267" s="61">
        <v>14</v>
      </c>
      <c r="R1267" s="61">
        <v>11</v>
      </c>
      <c r="T1267" s="61">
        <v>66</v>
      </c>
    </row>
    <row r="1268" spans="1:20" ht="12.75" customHeight="1" x14ac:dyDescent="0.2">
      <c r="A1268" s="58">
        <v>3614</v>
      </c>
      <c r="B1268" s="61">
        <v>426</v>
      </c>
      <c r="C1268" s="61">
        <v>199</v>
      </c>
      <c r="D1268" s="61">
        <v>227</v>
      </c>
      <c r="E1268" s="61">
        <v>6</v>
      </c>
      <c r="F1268" s="61">
        <v>52</v>
      </c>
      <c r="G1268" s="61">
        <v>11</v>
      </c>
      <c r="H1268" s="61">
        <v>44</v>
      </c>
      <c r="J1268" s="61">
        <v>36</v>
      </c>
      <c r="K1268" s="61">
        <v>277</v>
      </c>
      <c r="L1268" s="61">
        <v>42</v>
      </c>
      <c r="M1268" s="61">
        <v>4</v>
      </c>
      <c r="N1268" s="61">
        <v>6</v>
      </c>
      <c r="O1268" s="61">
        <v>143</v>
      </c>
      <c r="Q1268" s="61">
        <v>7</v>
      </c>
      <c r="R1268" s="61">
        <v>21</v>
      </c>
      <c r="S1268" s="61">
        <v>12</v>
      </c>
      <c r="T1268" s="61">
        <v>78</v>
      </c>
    </row>
    <row r="1269" spans="1:20" ht="12.75" customHeight="1" x14ac:dyDescent="0.2">
      <c r="A1269" s="58">
        <v>3615</v>
      </c>
      <c r="B1269" s="61">
        <v>860</v>
      </c>
      <c r="C1269" s="61">
        <v>393</v>
      </c>
      <c r="D1269" s="61">
        <v>467</v>
      </c>
      <c r="E1269" s="61">
        <v>6</v>
      </c>
      <c r="F1269" s="61">
        <v>2</v>
      </c>
      <c r="G1269" s="61">
        <v>2</v>
      </c>
      <c r="H1269" s="61">
        <v>749</v>
      </c>
      <c r="J1269" s="61">
        <v>13</v>
      </c>
      <c r="K1269" s="61">
        <v>88</v>
      </c>
      <c r="L1269" s="61">
        <v>254</v>
      </c>
      <c r="M1269" s="61">
        <v>8</v>
      </c>
      <c r="N1269" s="61">
        <v>17</v>
      </c>
      <c r="O1269" s="61">
        <v>761</v>
      </c>
      <c r="P1269" s="61">
        <v>101</v>
      </c>
      <c r="Q1269" s="61">
        <v>1</v>
      </c>
      <c r="R1269" s="61">
        <v>38</v>
      </c>
      <c r="S1269" s="61">
        <v>34</v>
      </c>
      <c r="T1269" s="61">
        <v>114</v>
      </c>
    </row>
    <row r="1270" spans="1:20" ht="12.75" customHeight="1" x14ac:dyDescent="0.2">
      <c r="A1270" s="58">
        <v>3618</v>
      </c>
      <c r="B1270" s="61">
        <v>513</v>
      </c>
      <c r="C1270" s="61">
        <v>251</v>
      </c>
      <c r="D1270" s="61">
        <v>262</v>
      </c>
      <c r="F1270" s="61">
        <v>9</v>
      </c>
      <c r="G1270" s="61">
        <v>14</v>
      </c>
      <c r="H1270" s="61">
        <v>204</v>
      </c>
      <c r="I1270" s="61">
        <v>17</v>
      </c>
      <c r="J1270" s="61">
        <v>39</v>
      </c>
      <c r="K1270" s="61">
        <v>230</v>
      </c>
      <c r="L1270" s="61">
        <v>156</v>
      </c>
      <c r="M1270" s="61">
        <v>7</v>
      </c>
      <c r="N1270" s="61">
        <v>26</v>
      </c>
      <c r="O1270" s="61">
        <v>375</v>
      </c>
      <c r="P1270" s="61">
        <v>2</v>
      </c>
      <c r="Q1270" s="61">
        <v>1</v>
      </c>
      <c r="R1270" s="61">
        <v>30</v>
      </c>
      <c r="S1270" s="61">
        <v>6</v>
      </c>
      <c r="T1270" s="61">
        <v>83</v>
      </c>
    </row>
    <row r="1271" spans="1:20" ht="12.75" customHeight="1" x14ac:dyDescent="0.2">
      <c r="A1271" s="58">
        <v>3620</v>
      </c>
      <c r="B1271" s="61">
        <v>251</v>
      </c>
      <c r="C1271" s="61">
        <v>133</v>
      </c>
      <c r="D1271" s="61">
        <v>118</v>
      </c>
      <c r="H1271" s="61">
        <v>211</v>
      </c>
      <c r="J1271" s="61">
        <v>1</v>
      </c>
      <c r="K1271" s="61">
        <v>39</v>
      </c>
      <c r="L1271" s="61">
        <v>108</v>
      </c>
      <c r="M1271" s="61">
        <v>3</v>
      </c>
      <c r="N1271" s="61">
        <v>21</v>
      </c>
      <c r="O1271" s="61">
        <v>208</v>
      </c>
      <c r="P1271" s="61">
        <v>17</v>
      </c>
      <c r="R1271" s="61">
        <v>5</v>
      </c>
      <c r="S1271" s="61">
        <v>15</v>
      </c>
      <c r="T1271" s="61">
        <v>31</v>
      </c>
    </row>
    <row r="1272" spans="1:20" ht="12.75" customHeight="1" x14ac:dyDescent="0.2">
      <c r="A1272" s="58">
        <v>3621</v>
      </c>
      <c r="B1272" s="61">
        <v>307</v>
      </c>
      <c r="C1272" s="61">
        <v>148</v>
      </c>
      <c r="D1272" s="61">
        <v>159</v>
      </c>
      <c r="E1272" s="61">
        <v>12</v>
      </c>
      <c r="F1272" s="61">
        <v>1</v>
      </c>
      <c r="G1272" s="61">
        <v>5</v>
      </c>
      <c r="H1272" s="61">
        <v>56</v>
      </c>
      <c r="J1272" s="61">
        <v>34</v>
      </c>
      <c r="K1272" s="61">
        <v>199</v>
      </c>
      <c r="L1272" s="61">
        <v>14</v>
      </c>
      <c r="M1272" s="61">
        <v>8</v>
      </c>
      <c r="N1272" s="61">
        <v>20</v>
      </c>
      <c r="O1272" s="61">
        <v>236</v>
      </c>
      <c r="P1272" s="61">
        <v>2</v>
      </c>
      <c r="Q1272" s="61">
        <v>1</v>
      </c>
      <c r="R1272" s="61">
        <v>14</v>
      </c>
      <c r="S1272" s="61">
        <v>7</v>
      </c>
      <c r="T1272" s="61">
        <v>80</v>
      </c>
    </row>
    <row r="1273" spans="1:20" ht="12.75" customHeight="1" x14ac:dyDescent="0.2">
      <c r="A1273" s="58">
        <v>3622</v>
      </c>
      <c r="B1273" s="61">
        <v>472</v>
      </c>
      <c r="C1273" s="61">
        <v>218</v>
      </c>
      <c r="D1273" s="61">
        <v>254</v>
      </c>
      <c r="E1273" s="61">
        <v>23</v>
      </c>
      <c r="F1273" s="61">
        <v>5</v>
      </c>
      <c r="G1273" s="61">
        <v>6</v>
      </c>
      <c r="H1273" s="61">
        <v>74</v>
      </c>
      <c r="I1273" s="61">
        <v>1</v>
      </c>
      <c r="J1273" s="61">
        <v>23</v>
      </c>
      <c r="K1273" s="61">
        <v>340</v>
      </c>
      <c r="L1273" s="61">
        <v>11</v>
      </c>
      <c r="M1273" s="61">
        <v>5</v>
      </c>
      <c r="N1273" s="61">
        <v>36</v>
      </c>
      <c r="O1273" s="61">
        <v>322</v>
      </c>
      <c r="P1273" s="61">
        <v>9</v>
      </c>
      <c r="Q1273" s="61">
        <v>2</v>
      </c>
      <c r="R1273" s="61">
        <v>43</v>
      </c>
      <c r="S1273" s="61">
        <v>13</v>
      </c>
      <c r="T1273" s="61">
        <v>79</v>
      </c>
    </row>
    <row r="1274" spans="1:20" ht="12.75" customHeight="1" x14ac:dyDescent="0.2">
      <c r="A1274" s="58">
        <v>3625</v>
      </c>
      <c r="B1274" s="61">
        <v>539</v>
      </c>
      <c r="C1274" s="61">
        <v>284</v>
      </c>
      <c r="D1274" s="61">
        <v>255</v>
      </c>
      <c r="F1274" s="61">
        <v>51</v>
      </c>
      <c r="G1274" s="61">
        <v>59</v>
      </c>
      <c r="H1274" s="61">
        <v>146</v>
      </c>
      <c r="I1274" s="61">
        <v>32</v>
      </c>
      <c r="J1274" s="61">
        <v>78</v>
      </c>
      <c r="K1274" s="61">
        <v>173</v>
      </c>
      <c r="L1274" s="61">
        <v>131</v>
      </c>
      <c r="N1274" s="61">
        <v>17</v>
      </c>
      <c r="O1274" s="61">
        <v>316</v>
      </c>
      <c r="Q1274" s="61">
        <v>5</v>
      </c>
      <c r="R1274" s="61">
        <v>17</v>
      </c>
      <c r="S1274" s="61">
        <v>7</v>
      </c>
      <c r="T1274" s="61">
        <v>74</v>
      </c>
    </row>
    <row r="1275" spans="1:20" ht="12.75" customHeight="1" x14ac:dyDescent="0.2">
      <c r="A1275" s="58">
        <v>3626</v>
      </c>
      <c r="B1275" s="61">
        <v>732</v>
      </c>
      <c r="C1275" s="61">
        <v>349</v>
      </c>
      <c r="D1275" s="61">
        <v>382</v>
      </c>
      <c r="E1275" s="61">
        <v>3</v>
      </c>
      <c r="F1275" s="61">
        <v>77</v>
      </c>
      <c r="G1275" s="61">
        <v>111</v>
      </c>
      <c r="H1275" s="61">
        <v>290</v>
      </c>
      <c r="I1275" s="61">
        <v>48</v>
      </c>
      <c r="J1275" s="61">
        <v>53</v>
      </c>
      <c r="K1275" s="61">
        <v>150</v>
      </c>
      <c r="L1275" s="61">
        <v>151</v>
      </c>
      <c r="M1275" s="61">
        <v>3</v>
      </c>
      <c r="N1275" s="61">
        <v>14</v>
      </c>
      <c r="O1275" s="61">
        <v>552</v>
      </c>
      <c r="P1275" s="61">
        <v>2</v>
      </c>
      <c r="Q1275" s="61">
        <v>6</v>
      </c>
      <c r="R1275" s="61">
        <v>27</v>
      </c>
      <c r="S1275" s="61">
        <v>12</v>
      </c>
      <c r="T1275" s="61">
        <v>111</v>
      </c>
    </row>
    <row r="1276" spans="1:20" ht="12.75" customHeight="1" x14ac:dyDescent="0.2">
      <c r="A1276" s="58">
        <v>3627</v>
      </c>
      <c r="B1276" s="61">
        <v>547</v>
      </c>
      <c r="C1276" s="61">
        <v>262</v>
      </c>
      <c r="D1276" s="61">
        <v>285</v>
      </c>
      <c r="E1276" s="61">
        <v>3</v>
      </c>
      <c r="F1276" s="61">
        <v>83</v>
      </c>
      <c r="G1276" s="61">
        <v>132</v>
      </c>
      <c r="H1276" s="61">
        <v>207</v>
      </c>
      <c r="I1276" s="61">
        <v>50</v>
      </c>
      <c r="J1276" s="61">
        <v>34</v>
      </c>
      <c r="K1276" s="61">
        <v>38</v>
      </c>
      <c r="L1276" s="61">
        <v>263</v>
      </c>
      <c r="M1276" s="61">
        <v>3</v>
      </c>
      <c r="N1276" s="61">
        <v>10</v>
      </c>
      <c r="O1276" s="61">
        <v>515</v>
      </c>
      <c r="P1276" s="61">
        <v>2</v>
      </c>
      <c r="Q1276" s="61">
        <v>6</v>
      </c>
      <c r="R1276" s="61">
        <v>67</v>
      </c>
      <c r="S1276" s="61">
        <v>4</v>
      </c>
      <c r="T1276" s="61">
        <v>66</v>
      </c>
    </row>
    <row r="1277" spans="1:20" ht="12.75" customHeight="1" x14ac:dyDescent="0.2">
      <c r="A1277" s="58">
        <v>3628</v>
      </c>
      <c r="B1277" s="61">
        <v>371</v>
      </c>
      <c r="C1277" s="61">
        <v>184</v>
      </c>
      <c r="D1277" s="61">
        <v>187</v>
      </c>
      <c r="E1277" s="61">
        <v>2</v>
      </c>
      <c r="F1277" s="61">
        <v>20</v>
      </c>
      <c r="G1277" s="61">
        <v>63</v>
      </c>
      <c r="H1277" s="61">
        <v>84</v>
      </c>
      <c r="I1277" s="61">
        <v>24</v>
      </c>
      <c r="J1277" s="61">
        <v>53</v>
      </c>
      <c r="K1277" s="61">
        <v>125</v>
      </c>
      <c r="L1277" s="61">
        <v>67</v>
      </c>
      <c r="M1277" s="61">
        <v>4</v>
      </c>
      <c r="N1277" s="61">
        <v>19</v>
      </c>
      <c r="O1277" s="61">
        <v>219</v>
      </c>
      <c r="P1277" s="61">
        <v>1</v>
      </c>
      <c r="Q1277" s="61">
        <v>8</v>
      </c>
      <c r="R1277" s="61">
        <v>23</v>
      </c>
      <c r="S1277" s="61">
        <v>3</v>
      </c>
      <c r="T1277" s="61">
        <v>76</v>
      </c>
    </row>
    <row r="1278" spans="1:20" ht="12.75" customHeight="1" x14ac:dyDescent="0.2">
      <c r="A1278" s="58">
        <v>3630</v>
      </c>
      <c r="B1278" s="61">
        <v>1706</v>
      </c>
      <c r="C1278" s="61">
        <v>831</v>
      </c>
      <c r="D1278" s="61">
        <v>873</v>
      </c>
      <c r="E1278" s="61">
        <v>9</v>
      </c>
      <c r="F1278" s="61">
        <v>524</v>
      </c>
      <c r="G1278" s="61">
        <v>86</v>
      </c>
      <c r="H1278" s="61">
        <v>422</v>
      </c>
      <c r="I1278" s="61">
        <v>4</v>
      </c>
      <c r="J1278" s="61">
        <v>78</v>
      </c>
      <c r="K1278" s="61">
        <v>583</v>
      </c>
      <c r="L1278" s="61">
        <v>140</v>
      </c>
      <c r="M1278" s="61">
        <v>3</v>
      </c>
      <c r="N1278" s="61">
        <v>33</v>
      </c>
      <c r="O1278" s="61">
        <v>622</v>
      </c>
      <c r="P1278" s="61">
        <v>4</v>
      </c>
      <c r="Q1278" s="61">
        <v>5</v>
      </c>
      <c r="R1278" s="61">
        <v>61</v>
      </c>
      <c r="S1278" s="61">
        <v>136</v>
      </c>
      <c r="T1278" s="61">
        <v>136</v>
      </c>
    </row>
    <row r="1279" spans="1:20" ht="12.75" customHeight="1" x14ac:dyDescent="0.2">
      <c r="A1279" s="58">
        <v>3631</v>
      </c>
      <c r="B1279" s="61">
        <v>1051</v>
      </c>
      <c r="C1279" s="61">
        <v>507</v>
      </c>
      <c r="D1279" s="61">
        <v>544</v>
      </c>
      <c r="E1279" s="61">
        <v>1</v>
      </c>
      <c r="F1279" s="61">
        <v>581</v>
      </c>
      <c r="G1279" s="61">
        <v>31</v>
      </c>
      <c r="H1279" s="61">
        <v>123</v>
      </c>
      <c r="I1279" s="61">
        <v>2</v>
      </c>
      <c r="J1279" s="61">
        <v>84</v>
      </c>
      <c r="K1279" s="61">
        <v>229</v>
      </c>
      <c r="L1279" s="61">
        <v>90</v>
      </c>
      <c r="M1279" s="61">
        <v>4</v>
      </c>
      <c r="N1279" s="61">
        <v>13</v>
      </c>
      <c r="O1279" s="61">
        <v>216</v>
      </c>
      <c r="Q1279" s="61">
        <v>7</v>
      </c>
      <c r="R1279" s="61">
        <v>14</v>
      </c>
      <c r="S1279" s="61">
        <v>48</v>
      </c>
      <c r="T1279" s="61">
        <v>63</v>
      </c>
    </row>
    <row r="1280" spans="1:20" ht="12.75" customHeight="1" x14ac:dyDescent="0.2">
      <c r="A1280" s="58">
        <v>3633</v>
      </c>
      <c r="B1280" s="61">
        <v>454</v>
      </c>
      <c r="C1280" s="61">
        <v>221</v>
      </c>
      <c r="D1280" s="61">
        <v>233</v>
      </c>
      <c r="E1280" s="61">
        <v>4</v>
      </c>
      <c r="F1280" s="61">
        <v>173</v>
      </c>
      <c r="G1280" s="61">
        <v>36</v>
      </c>
      <c r="H1280" s="61">
        <v>107</v>
      </c>
      <c r="I1280" s="61">
        <v>1</v>
      </c>
      <c r="J1280" s="61">
        <v>23</v>
      </c>
      <c r="K1280" s="61">
        <v>110</v>
      </c>
      <c r="L1280" s="61">
        <v>172</v>
      </c>
      <c r="M1280" s="61">
        <v>1</v>
      </c>
      <c r="N1280" s="61">
        <v>9</v>
      </c>
      <c r="O1280" s="61">
        <v>193</v>
      </c>
      <c r="Q1280" s="61">
        <v>4</v>
      </c>
      <c r="R1280" s="61">
        <v>41</v>
      </c>
      <c r="S1280" s="61">
        <v>10</v>
      </c>
      <c r="T1280" s="61">
        <v>52</v>
      </c>
    </row>
    <row r="1281" spans="1:20" ht="12.75" customHeight="1" x14ac:dyDescent="0.2">
      <c r="A1281" s="58">
        <v>3634</v>
      </c>
      <c r="B1281" s="61">
        <v>692</v>
      </c>
      <c r="C1281" s="61">
        <v>310</v>
      </c>
      <c r="D1281" s="61">
        <v>382</v>
      </c>
      <c r="E1281" s="61">
        <v>1</v>
      </c>
      <c r="F1281" s="61">
        <v>348</v>
      </c>
      <c r="G1281" s="61">
        <v>22</v>
      </c>
      <c r="H1281" s="61">
        <v>39</v>
      </c>
      <c r="I1281" s="61">
        <v>3</v>
      </c>
      <c r="J1281" s="61">
        <v>67</v>
      </c>
      <c r="K1281" s="61">
        <v>212</v>
      </c>
      <c r="L1281" s="61">
        <v>78</v>
      </c>
      <c r="N1281" s="61">
        <v>2</v>
      </c>
      <c r="O1281" s="61">
        <v>56</v>
      </c>
      <c r="Q1281" s="61">
        <v>1</v>
      </c>
      <c r="R1281" s="61">
        <v>8</v>
      </c>
      <c r="S1281" s="61">
        <v>27</v>
      </c>
      <c r="T1281" s="61">
        <v>36</v>
      </c>
    </row>
    <row r="1282" spans="1:20" ht="12.75" customHeight="1" x14ac:dyDescent="0.2">
      <c r="A1282" s="58">
        <v>3635</v>
      </c>
      <c r="B1282" s="61">
        <v>425</v>
      </c>
      <c r="C1282" s="61">
        <v>206</v>
      </c>
      <c r="D1282" s="61">
        <v>219</v>
      </c>
      <c r="E1282" s="61">
        <v>9</v>
      </c>
      <c r="F1282" s="61">
        <v>67</v>
      </c>
      <c r="G1282" s="61">
        <v>130</v>
      </c>
      <c r="H1282" s="61">
        <v>120</v>
      </c>
      <c r="I1282" s="61">
        <v>18</v>
      </c>
      <c r="J1282" s="61">
        <v>38</v>
      </c>
      <c r="K1282" s="61">
        <v>43</v>
      </c>
      <c r="L1282" s="61">
        <v>165</v>
      </c>
      <c r="M1282" s="61">
        <v>4</v>
      </c>
      <c r="N1282" s="61">
        <v>41</v>
      </c>
      <c r="O1282" s="61">
        <v>363</v>
      </c>
      <c r="Q1282" s="61">
        <v>2</v>
      </c>
      <c r="R1282" s="61">
        <v>33</v>
      </c>
      <c r="S1282" s="61">
        <v>3</v>
      </c>
      <c r="T1282" s="61">
        <v>63</v>
      </c>
    </row>
    <row r="1283" spans="1:20" ht="12.75" customHeight="1" x14ac:dyDescent="0.2">
      <c r="A1283" s="58">
        <v>3636</v>
      </c>
      <c r="B1283" s="61">
        <v>1167</v>
      </c>
      <c r="C1283" s="61">
        <v>593</v>
      </c>
      <c r="D1283" s="61">
        <v>574</v>
      </c>
      <c r="F1283" s="61">
        <v>267</v>
      </c>
      <c r="G1283" s="61">
        <v>20</v>
      </c>
      <c r="H1283" s="61">
        <v>109</v>
      </c>
      <c r="I1283" s="61">
        <v>2</v>
      </c>
      <c r="J1283" s="61">
        <v>99</v>
      </c>
      <c r="K1283" s="61">
        <v>670</v>
      </c>
      <c r="L1283" s="61">
        <v>37</v>
      </c>
      <c r="M1283" s="61">
        <v>1</v>
      </c>
      <c r="N1283" s="61">
        <v>13</v>
      </c>
      <c r="O1283" s="61">
        <v>140</v>
      </c>
      <c r="Q1283" s="61">
        <v>10</v>
      </c>
      <c r="R1283" s="61">
        <v>16</v>
      </c>
      <c r="S1283" s="61">
        <v>99</v>
      </c>
      <c r="T1283" s="61">
        <v>102</v>
      </c>
    </row>
    <row r="1284" spans="1:20" ht="12.75" customHeight="1" x14ac:dyDescent="0.2">
      <c r="A1284" s="58">
        <v>3637</v>
      </c>
      <c r="B1284" s="61">
        <v>398</v>
      </c>
      <c r="C1284" s="61">
        <v>194</v>
      </c>
      <c r="D1284" s="61">
        <v>204</v>
      </c>
      <c r="E1284" s="61">
        <v>1</v>
      </c>
      <c r="F1284" s="61">
        <v>8</v>
      </c>
      <c r="G1284" s="61">
        <v>6</v>
      </c>
      <c r="H1284" s="61">
        <v>27</v>
      </c>
      <c r="J1284" s="61">
        <v>52</v>
      </c>
      <c r="K1284" s="61">
        <v>304</v>
      </c>
      <c r="L1284" s="61">
        <v>6</v>
      </c>
      <c r="M1284" s="61">
        <v>1</v>
      </c>
      <c r="N1284" s="61">
        <v>18</v>
      </c>
      <c r="O1284" s="61">
        <v>44</v>
      </c>
      <c r="Q1284" s="61">
        <v>6</v>
      </c>
      <c r="R1284" s="61">
        <v>14</v>
      </c>
      <c r="S1284" s="61">
        <v>16</v>
      </c>
      <c r="T1284" s="61">
        <v>47</v>
      </c>
    </row>
    <row r="1285" spans="1:20" ht="12.75" customHeight="1" x14ac:dyDescent="0.2">
      <c r="A1285" s="58">
        <v>3640</v>
      </c>
      <c r="B1285" s="61">
        <v>2105</v>
      </c>
      <c r="C1285" s="61">
        <v>1056</v>
      </c>
      <c r="D1285" s="61">
        <v>1049</v>
      </c>
      <c r="E1285" s="61">
        <v>4</v>
      </c>
      <c r="F1285" s="61">
        <v>609</v>
      </c>
      <c r="G1285" s="61">
        <v>217</v>
      </c>
      <c r="H1285" s="61">
        <v>274</v>
      </c>
      <c r="I1285" s="61">
        <v>37</v>
      </c>
      <c r="J1285" s="61">
        <v>220</v>
      </c>
      <c r="K1285" s="61">
        <v>744</v>
      </c>
      <c r="L1285" s="61">
        <v>167</v>
      </c>
      <c r="M1285" s="61">
        <v>7</v>
      </c>
      <c r="N1285" s="61">
        <v>30</v>
      </c>
      <c r="O1285" s="61">
        <v>735</v>
      </c>
      <c r="Q1285" s="61">
        <v>5</v>
      </c>
      <c r="R1285" s="61">
        <v>73</v>
      </c>
      <c r="S1285" s="61">
        <v>162</v>
      </c>
      <c r="T1285" s="61">
        <v>181</v>
      </c>
    </row>
    <row r="1286" spans="1:20" ht="12.75" customHeight="1" x14ac:dyDescent="0.2">
      <c r="A1286" s="58">
        <v>3641</v>
      </c>
      <c r="B1286" s="61">
        <v>414</v>
      </c>
      <c r="C1286" s="61">
        <v>186</v>
      </c>
      <c r="D1286" s="61">
        <v>228</v>
      </c>
      <c r="E1286" s="61">
        <v>1</v>
      </c>
      <c r="F1286" s="61">
        <v>15</v>
      </c>
      <c r="G1286" s="61">
        <v>20</v>
      </c>
      <c r="H1286" s="61">
        <v>138</v>
      </c>
      <c r="I1286" s="61">
        <v>6</v>
      </c>
      <c r="J1286" s="61">
        <v>73</v>
      </c>
      <c r="K1286" s="61">
        <v>161</v>
      </c>
      <c r="L1286" s="61">
        <v>90</v>
      </c>
      <c r="M1286" s="61">
        <v>6</v>
      </c>
      <c r="N1286" s="61">
        <v>12</v>
      </c>
      <c r="O1286" s="61">
        <v>310</v>
      </c>
      <c r="P1286" s="61">
        <v>9</v>
      </c>
      <c r="Q1286" s="61">
        <v>25</v>
      </c>
      <c r="R1286" s="61">
        <v>30</v>
      </c>
      <c r="S1286" s="61">
        <v>26</v>
      </c>
      <c r="T1286" s="61">
        <v>74</v>
      </c>
    </row>
    <row r="1287" spans="1:20" ht="12.75" customHeight="1" x14ac:dyDescent="0.2">
      <c r="A1287" s="58">
        <v>3643</v>
      </c>
      <c r="B1287" s="61">
        <v>49</v>
      </c>
      <c r="C1287" s="61">
        <v>19</v>
      </c>
      <c r="D1287" s="61">
        <v>30</v>
      </c>
      <c r="E1287" s="61">
        <v>2</v>
      </c>
      <c r="H1287" s="61">
        <v>6</v>
      </c>
      <c r="J1287" s="61">
        <v>2</v>
      </c>
      <c r="K1287" s="61">
        <v>39</v>
      </c>
      <c r="L1287" s="61">
        <v>3</v>
      </c>
      <c r="M1287" s="61">
        <v>1</v>
      </c>
      <c r="N1287" s="61">
        <v>5</v>
      </c>
      <c r="O1287" s="61">
        <v>33</v>
      </c>
      <c r="P1287" s="61">
        <v>1</v>
      </c>
      <c r="R1287" s="61">
        <v>3</v>
      </c>
      <c r="S1287" s="61">
        <v>2</v>
      </c>
      <c r="T1287" s="61">
        <v>9</v>
      </c>
    </row>
    <row r="1288" spans="1:20" ht="12.75" customHeight="1" x14ac:dyDescent="0.2">
      <c r="A1288" s="58">
        <v>3645</v>
      </c>
      <c r="B1288" s="61">
        <v>1756</v>
      </c>
      <c r="C1288" s="61">
        <v>863</v>
      </c>
      <c r="D1288" s="61">
        <v>893</v>
      </c>
      <c r="E1288" s="61">
        <v>22</v>
      </c>
      <c r="F1288" s="61">
        <v>144</v>
      </c>
      <c r="G1288" s="61">
        <v>104</v>
      </c>
      <c r="H1288" s="61">
        <v>268</v>
      </c>
      <c r="I1288" s="61">
        <v>40</v>
      </c>
      <c r="J1288" s="61">
        <v>232</v>
      </c>
      <c r="K1288" s="61">
        <v>946</v>
      </c>
      <c r="L1288" s="61">
        <v>91</v>
      </c>
      <c r="M1288" s="61">
        <v>15</v>
      </c>
      <c r="N1288" s="61">
        <v>36</v>
      </c>
      <c r="O1288" s="61">
        <v>596</v>
      </c>
      <c r="P1288" s="61">
        <v>2</v>
      </c>
      <c r="Q1288" s="61">
        <v>45</v>
      </c>
      <c r="R1288" s="61">
        <v>76</v>
      </c>
      <c r="S1288" s="61">
        <v>130</v>
      </c>
      <c r="T1288" s="61">
        <v>242</v>
      </c>
    </row>
    <row r="1289" spans="1:20" ht="12.75" customHeight="1" x14ac:dyDescent="0.2">
      <c r="A1289" s="58">
        <v>3646</v>
      </c>
      <c r="B1289" s="61">
        <v>484</v>
      </c>
      <c r="C1289" s="61">
        <v>227</v>
      </c>
      <c r="D1289" s="61">
        <v>257</v>
      </c>
      <c r="E1289" s="61">
        <v>6</v>
      </c>
      <c r="F1289" s="61">
        <v>91</v>
      </c>
      <c r="G1289" s="61">
        <v>65</v>
      </c>
      <c r="H1289" s="61">
        <v>161</v>
      </c>
      <c r="I1289" s="61">
        <v>28</v>
      </c>
      <c r="J1289" s="61">
        <v>60</v>
      </c>
      <c r="K1289" s="61">
        <v>73</v>
      </c>
      <c r="L1289" s="61">
        <v>101</v>
      </c>
      <c r="M1289" s="61">
        <v>5</v>
      </c>
      <c r="N1289" s="61">
        <v>50</v>
      </c>
      <c r="O1289" s="61">
        <v>366</v>
      </c>
      <c r="Q1289" s="61">
        <v>5</v>
      </c>
      <c r="R1289" s="61">
        <v>41</v>
      </c>
      <c r="S1289" s="61">
        <v>6</v>
      </c>
      <c r="T1289" s="61">
        <v>73</v>
      </c>
    </row>
    <row r="1290" spans="1:20" ht="12.75" customHeight="1" x14ac:dyDescent="0.2">
      <c r="A1290" s="58">
        <v>3648</v>
      </c>
      <c r="B1290" s="61">
        <v>964</v>
      </c>
      <c r="C1290" s="61">
        <v>496</v>
      </c>
      <c r="D1290" s="61">
        <v>468</v>
      </c>
      <c r="E1290" s="61">
        <v>12</v>
      </c>
      <c r="F1290" s="61">
        <v>49</v>
      </c>
      <c r="G1290" s="61">
        <v>123</v>
      </c>
      <c r="H1290" s="61">
        <v>263</v>
      </c>
      <c r="I1290" s="61">
        <v>93</v>
      </c>
      <c r="J1290" s="61">
        <v>124</v>
      </c>
      <c r="K1290" s="61">
        <v>300</v>
      </c>
      <c r="L1290" s="61">
        <v>63</v>
      </c>
      <c r="M1290" s="61">
        <v>10</v>
      </c>
      <c r="N1290" s="61">
        <v>61</v>
      </c>
      <c r="O1290" s="61">
        <v>788</v>
      </c>
      <c r="P1290" s="61">
        <v>1</v>
      </c>
      <c r="Q1290" s="61">
        <v>18</v>
      </c>
      <c r="R1290" s="61">
        <v>54</v>
      </c>
      <c r="S1290" s="61">
        <v>18</v>
      </c>
      <c r="T1290" s="61">
        <v>154</v>
      </c>
    </row>
    <row r="1291" spans="1:20" ht="12.75" customHeight="1" x14ac:dyDescent="0.2">
      <c r="A1291" s="58">
        <v>3649</v>
      </c>
      <c r="B1291" s="61">
        <v>651</v>
      </c>
      <c r="C1291" s="61">
        <v>331</v>
      </c>
      <c r="D1291" s="61">
        <v>319</v>
      </c>
      <c r="E1291" s="61">
        <v>4</v>
      </c>
      <c r="F1291" s="61">
        <v>12</v>
      </c>
      <c r="G1291" s="61">
        <v>46</v>
      </c>
      <c r="H1291" s="61">
        <v>231</v>
      </c>
      <c r="I1291" s="61">
        <v>49</v>
      </c>
      <c r="J1291" s="61">
        <v>104</v>
      </c>
      <c r="K1291" s="61">
        <v>205</v>
      </c>
      <c r="L1291" s="61">
        <v>106</v>
      </c>
      <c r="M1291" s="61">
        <v>2</v>
      </c>
      <c r="N1291" s="61">
        <v>15</v>
      </c>
      <c r="O1291" s="61">
        <v>477</v>
      </c>
      <c r="Q1291" s="61">
        <v>22</v>
      </c>
      <c r="R1291" s="61">
        <v>24</v>
      </c>
      <c r="S1291" s="61">
        <v>11</v>
      </c>
      <c r="T1291" s="61">
        <v>88</v>
      </c>
    </row>
    <row r="1292" spans="1:20" ht="12.75" customHeight="1" x14ac:dyDescent="0.2">
      <c r="A1292" s="58">
        <v>3650</v>
      </c>
      <c r="B1292" s="61">
        <v>684</v>
      </c>
      <c r="C1292" s="61">
        <v>332</v>
      </c>
      <c r="D1292" s="61">
        <v>351</v>
      </c>
      <c r="E1292" s="61">
        <v>1</v>
      </c>
      <c r="F1292" s="61">
        <v>101</v>
      </c>
      <c r="G1292" s="61">
        <v>41</v>
      </c>
      <c r="H1292" s="61">
        <v>109</v>
      </c>
      <c r="I1292" s="61">
        <v>5</v>
      </c>
      <c r="J1292" s="61">
        <v>73</v>
      </c>
      <c r="K1292" s="61">
        <v>354</v>
      </c>
      <c r="L1292" s="61">
        <v>46</v>
      </c>
      <c r="M1292" s="61">
        <v>5</v>
      </c>
      <c r="N1292" s="61">
        <v>15</v>
      </c>
      <c r="O1292" s="61">
        <v>212</v>
      </c>
      <c r="Q1292" s="61">
        <v>2</v>
      </c>
      <c r="R1292" s="61">
        <v>17</v>
      </c>
      <c r="S1292" s="61">
        <v>56</v>
      </c>
      <c r="T1292" s="61">
        <v>102</v>
      </c>
    </row>
    <row r="1293" spans="1:20" ht="12.75" customHeight="1" x14ac:dyDescent="0.2">
      <c r="A1293" s="58">
        <v>3651</v>
      </c>
      <c r="B1293" s="61">
        <v>576</v>
      </c>
      <c r="C1293" s="61">
        <v>277</v>
      </c>
      <c r="D1293" s="61">
        <v>299</v>
      </c>
      <c r="E1293" s="61">
        <v>6</v>
      </c>
      <c r="F1293" s="61">
        <v>31</v>
      </c>
      <c r="G1293" s="61">
        <v>6</v>
      </c>
      <c r="H1293" s="61">
        <v>148</v>
      </c>
      <c r="I1293" s="61">
        <v>2</v>
      </c>
      <c r="J1293" s="61">
        <v>61</v>
      </c>
      <c r="K1293" s="61">
        <v>322</v>
      </c>
      <c r="L1293" s="61">
        <v>93</v>
      </c>
      <c r="M1293" s="61">
        <v>3</v>
      </c>
      <c r="N1293" s="61">
        <v>20</v>
      </c>
      <c r="O1293" s="61">
        <v>278</v>
      </c>
      <c r="P1293" s="61">
        <v>9</v>
      </c>
      <c r="Q1293" s="61">
        <v>12</v>
      </c>
      <c r="R1293" s="61">
        <v>17</v>
      </c>
      <c r="S1293" s="61">
        <v>15</v>
      </c>
      <c r="T1293" s="61">
        <v>69</v>
      </c>
    </row>
    <row r="1294" spans="1:20" ht="12.75" customHeight="1" x14ac:dyDescent="0.2">
      <c r="A1294" s="58">
        <v>3653</v>
      </c>
      <c r="B1294" s="61">
        <v>458</v>
      </c>
      <c r="C1294" s="61">
        <v>201</v>
      </c>
      <c r="D1294" s="61">
        <v>257</v>
      </c>
      <c r="E1294" s="61">
        <v>3</v>
      </c>
      <c r="F1294" s="61">
        <v>23</v>
      </c>
      <c r="G1294" s="61">
        <v>19</v>
      </c>
      <c r="H1294" s="61">
        <v>113</v>
      </c>
      <c r="I1294" s="61">
        <v>9</v>
      </c>
      <c r="J1294" s="61">
        <v>60</v>
      </c>
      <c r="K1294" s="61">
        <v>231</v>
      </c>
      <c r="L1294" s="61">
        <v>36</v>
      </c>
      <c r="N1294" s="61">
        <v>30</v>
      </c>
      <c r="O1294" s="61">
        <v>286</v>
      </c>
      <c r="Q1294" s="61">
        <v>49</v>
      </c>
      <c r="R1294" s="61">
        <v>30</v>
      </c>
      <c r="S1294" s="61">
        <v>15</v>
      </c>
      <c r="T1294" s="61">
        <v>108</v>
      </c>
    </row>
    <row r="1295" spans="1:20" ht="12.75" customHeight="1" x14ac:dyDescent="0.2">
      <c r="A1295" s="58">
        <v>3658</v>
      </c>
      <c r="B1295" s="61">
        <v>418</v>
      </c>
      <c r="C1295" s="61">
        <v>204</v>
      </c>
      <c r="D1295" s="61">
        <v>214</v>
      </c>
      <c r="E1295" s="61">
        <v>8</v>
      </c>
      <c r="F1295" s="61">
        <v>5</v>
      </c>
      <c r="G1295" s="61">
        <v>9</v>
      </c>
      <c r="H1295" s="61">
        <v>92</v>
      </c>
      <c r="I1295" s="61">
        <v>2</v>
      </c>
      <c r="J1295" s="61">
        <v>25</v>
      </c>
      <c r="K1295" s="61">
        <v>277</v>
      </c>
      <c r="L1295" s="61">
        <v>31</v>
      </c>
      <c r="M1295" s="61">
        <v>7</v>
      </c>
      <c r="N1295" s="61">
        <v>27</v>
      </c>
      <c r="O1295" s="61">
        <v>312</v>
      </c>
      <c r="P1295" s="61">
        <v>2</v>
      </c>
      <c r="Q1295" s="61">
        <v>3</v>
      </c>
      <c r="R1295" s="61">
        <v>22</v>
      </c>
      <c r="S1295" s="61">
        <v>16</v>
      </c>
      <c r="T1295" s="61">
        <v>82</v>
      </c>
    </row>
    <row r="1296" spans="1:20" ht="12.75" customHeight="1" x14ac:dyDescent="0.2">
      <c r="A1296" s="58">
        <v>3659</v>
      </c>
      <c r="B1296" s="61">
        <v>512</v>
      </c>
      <c r="C1296" s="61">
        <v>266</v>
      </c>
      <c r="D1296" s="61">
        <v>246</v>
      </c>
      <c r="E1296" s="61">
        <v>1</v>
      </c>
      <c r="F1296" s="61">
        <v>3</v>
      </c>
      <c r="G1296" s="61">
        <v>1</v>
      </c>
      <c r="H1296" s="61">
        <v>178</v>
      </c>
      <c r="J1296" s="61">
        <v>16</v>
      </c>
      <c r="K1296" s="61">
        <v>313</v>
      </c>
      <c r="L1296" s="61">
        <v>88</v>
      </c>
      <c r="M1296" s="61">
        <v>4</v>
      </c>
      <c r="N1296" s="61">
        <v>27</v>
      </c>
      <c r="O1296" s="61">
        <v>220</v>
      </c>
      <c r="P1296" s="61">
        <v>27</v>
      </c>
      <c r="Q1296" s="61">
        <v>7</v>
      </c>
      <c r="R1296" s="61">
        <v>22</v>
      </c>
      <c r="S1296" s="61">
        <v>11</v>
      </c>
      <c r="T1296" s="61">
        <v>82</v>
      </c>
    </row>
    <row r="1297" spans="1:20" ht="12.75" customHeight="1" x14ac:dyDescent="0.2">
      <c r="A1297" s="58">
        <v>3661</v>
      </c>
      <c r="B1297" s="61">
        <v>361</v>
      </c>
      <c r="C1297" s="61">
        <v>168</v>
      </c>
      <c r="D1297" s="61">
        <v>193</v>
      </c>
      <c r="E1297" s="61">
        <v>7</v>
      </c>
      <c r="F1297" s="61">
        <v>4</v>
      </c>
      <c r="H1297" s="61">
        <v>34</v>
      </c>
      <c r="I1297" s="61">
        <v>1</v>
      </c>
      <c r="J1297" s="61">
        <v>35</v>
      </c>
      <c r="K1297" s="61">
        <v>280</v>
      </c>
      <c r="L1297" s="61">
        <v>10</v>
      </c>
      <c r="M1297" s="61">
        <v>3</v>
      </c>
      <c r="N1297" s="61">
        <v>14</v>
      </c>
      <c r="O1297" s="61">
        <v>147</v>
      </c>
      <c r="P1297" s="61">
        <v>1</v>
      </c>
      <c r="Q1297" s="61">
        <v>2</v>
      </c>
      <c r="R1297" s="61">
        <v>10</v>
      </c>
      <c r="S1297" s="61">
        <v>5</v>
      </c>
      <c r="T1297" s="61">
        <v>113</v>
      </c>
    </row>
    <row r="1298" spans="1:20" ht="12.75" customHeight="1" x14ac:dyDescent="0.2">
      <c r="A1298" s="58">
        <v>3664</v>
      </c>
      <c r="B1298" s="61">
        <v>421</v>
      </c>
      <c r="C1298" s="61">
        <v>226</v>
      </c>
      <c r="D1298" s="61">
        <v>195</v>
      </c>
      <c r="E1298" s="61">
        <v>1</v>
      </c>
      <c r="F1298" s="61">
        <v>3</v>
      </c>
      <c r="G1298" s="61">
        <v>5</v>
      </c>
      <c r="H1298" s="61">
        <v>69</v>
      </c>
      <c r="J1298" s="61">
        <v>55</v>
      </c>
      <c r="K1298" s="61">
        <v>288</v>
      </c>
      <c r="L1298" s="61">
        <v>15</v>
      </c>
      <c r="M1298" s="61">
        <v>1</v>
      </c>
      <c r="N1298" s="61">
        <v>30</v>
      </c>
      <c r="O1298" s="61">
        <v>170</v>
      </c>
      <c r="P1298" s="61">
        <v>3</v>
      </c>
      <c r="Q1298" s="61">
        <v>91</v>
      </c>
      <c r="R1298" s="61">
        <v>12</v>
      </c>
      <c r="S1298" s="61">
        <v>6</v>
      </c>
      <c r="T1298" s="61">
        <v>62</v>
      </c>
    </row>
    <row r="1299" spans="1:20" ht="12.75" customHeight="1" x14ac:dyDescent="0.2">
      <c r="A1299" s="58">
        <v>3665</v>
      </c>
      <c r="B1299" s="61">
        <v>218</v>
      </c>
      <c r="C1299" s="61">
        <v>106</v>
      </c>
      <c r="D1299" s="61">
        <v>112</v>
      </c>
      <c r="F1299" s="61">
        <v>41</v>
      </c>
      <c r="G1299" s="61">
        <v>34</v>
      </c>
      <c r="H1299" s="61">
        <v>53</v>
      </c>
      <c r="I1299" s="61">
        <v>5</v>
      </c>
      <c r="J1299" s="61">
        <v>39</v>
      </c>
      <c r="K1299" s="61">
        <v>46</v>
      </c>
      <c r="L1299" s="61">
        <v>56</v>
      </c>
      <c r="M1299" s="61">
        <v>1</v>
      </c>
      <c r="N1299" s="61">
        <v>22</v>
      </c>
      <c r="O1299" s="61">
        <v>143</v>
      </c>
      <c r="P1299" s="61">
        <v>2</v>
      </c>
      <c r="R1299" s="61">
        <v>9</v>
      </c>
      <c r="S1299" s="61">
        <v>3</v>
      </c>
      <c r="T1299" s="61">
        <v>39</v>
      </c>
    </row>
    <row r="1300" spans="1:20" ht="12.75" customHeight="1" x14ac:dyDescent="0.2">
      <c r="A1300" s="58">
        <v>3667</v>
      </c>
      <c r="B1300" s="61">
        <v>396</v>
      </c>
      <c r="C1300" s="61">
        <v>192</v>
      </c>
      <c r="D1300" s="61">
        <v>204</v>
      </c>
      <c r="F1300" s="61">
        <v>8</v>
      </c>
      <c r="G1300" s="61">
        <v>1</v>
      </c>
      <c r="H1300" s="61">
        <v>49</v>
      </c>
      <c r="J1300" s="61">
        <v>41</v>
      </c>
      <c r="K1300" s="61">
        <v>297</v>
      </c>
      <c r="L1300" s="61">
        <v>11</v>
      </c>
      <c r="M1300" s="61">
        <v>1</v>
      </c>
      <c r="N1300" s="61">
        <v>2</v>
      </c>
      <c r="O1300" s="61">
        <v>97</v>
      </c>
      <c r="Q1300" s="61">
        <v>3</v>
      </c>
      <c r="R1300" s="61">
        <v>10</v>
      </c>
      <c r="S1300" s="61">
        <v>34</v>
      </c>
      <c r="T1300" s="61">
        <v>40</v>
      </c>
    </row>
    <row r="1301" spans="1:20" ht="12.75" customHeight="1" x14ac:dyDescent="0.2">
      <c r="A1301" s="58">
        <v>3668</v>
      </c>
      <c r="B1301" s="61">
        <v>539</v>
      </c>
      <c r="C1301" s="61">
        <v>245</v>
      </c>
      <c r="D1301" s="61">
        <v>294</v>
      </c>
      <c r="E1301" s="61">
        <v>2</v>
      </c>
      <c r="F1301" s="61">
        <v>129</v>
      </c>
      <c r="G1301" s="61">
        <v>35</v>
      </c>
      <c r="H1301" s="61">
        <v>159</v>
      </c>
      <c r="I1301" s="61">
        <v>5</v>
      </c>
      <c r="J1301" s="61">
        <v>57</v>
      </c>
      <c r="K1301" s="61">
        <v>152</v>
      </c>
      <c r="L1301" s="61">
        <v>166</v>
      </c>
      <c r="M1301" s="61">
        <v>5</v>
      </c>
      <c r="N1301" s="61">
        <v>11</v>
      </c>
      <c r="O1301" s="61">
        <v>248</v>
      </c>
      <c r="P1301" s="61">
        <v>1</v>
      </c>
      <c r="Q1301" s="61">
        <v>2</v>
      </c>
      <c r="R1301" s="61">
        <v>21</v>
      </c>
      <c r="S1301" s="61">
        <v>38</v>
      </c>
      <c r="T1301" s="61">
        <v>79</v>
      </c>
    </row>
    <row r="1302" spans="1:20" ht="12.75" customHeight="1" x14ac:dyDescent="0.2">
      <c r="A1302" s="58">
        <v>3669</v>
      </c>
      <c r="B1302" s="61">
        <v>622</v>
      </c>
      <c r="C1302" s="61">
        <v>287</v>
      </c>
      <c r="D1302" s="61">
        <v>335</v>
      </c>
      <c r="E1302" s="61">
        <v>1</v>
      </c>
      <c r="F1302" s="61">
        <v>29</v>
      </c>
      <c r="G1302" s="61">
        <v>22</v>
      </c>
      <c r="H1302" s="61">
        <v>344</v>
      </c>
      <c r="I1302" s="61">
        <v>43</v>
      </c>
      <c r="J1302" s="61">
        <v>49</v>
      </c>
      <c r="K1302" s="61">
        <v>134</v>
      </c>
      <c r="L1302" s="61">
        <v>224</v>
      </c>
      <c r="M1302" s="61">
        <v>2</v>
      </c>
      <c r="N1302" s="61">
        <v>14</v>
      </c>
      <c r="O1302" s="61">
        <v>455</v>
      </c>
      <c r="P1302" s="61">
        <v>1</v>
      </c>
      <c r="Q1302" s="61">
        <v>1</v>
      </c>
      <c r="R1302" s="61">
        <v>33</v>
      </c>
      <c r="S1302" s="61">
        <v>5</v>
      </c>
      <c r="T1302" s="61">
        <v>81</v>
      </c>
    </row>
    <row r="1303" spans="1:20" ht="12.75" customHeight="1" x14ac:dyDescent="0.2">
      <c r="A1303" s="58">
        <v>3673</v>
      </c>
      <c r="B1303" s="61">
        <v>619</v>
      </c>
      <c r="C1303" s="61">
        <v>309</v>
      </c>
      <c r="D1303" s="61">
        <v>310</v>
      </c>
      <c r="E1303" s="61">
        <v>1</v>
      </c>
      <c r="F1303" s="61">
        <v>83</v>
      </c>
      <c r="G1303" s="61">
        <v>16</v>
      </c>
      <c r="H1303" s="61">
        <v>115</v>
      </c>
      <c r="I1303" s="61">
        <v>1</v>
      </c>
      <c r="J1303" s="61">
        <v>61</v>
      </c>
      <c r="K1303" s="61">
        <v>342</v>
      </c>
      <c r="L1303" s="61">
        <v>88</v>
      </c>
      <c r="M1303" s="61">
        <v>3</v>
      </c>
      <c r="N1303" s="61">
        <v>2</v>
      </c>
      <c r="O1303" s="61">
        <v>144</v>
      </c>
      <c r="Q1303" s="61">
        <v>3</v>
      </c>
      <c r="R1303" s="61">
        <v>14</v>
      </c>
      <c r="S1303" s="61">
        <v>15</v>
      </c>
      <c r="T1303" s="61">
        <v>66</v>
      </c>
    </row>
    <row r="1304" spans="1:20" ht="12.75" customHeight="1" x14ac:dyDescent="0.2">
      <c r="A1304" s="58">
        <v>3674</v>
      </c>
      <c r="B1304" s="61">
        <v>684</v>
      </c>
      <c r="C1304" s="61">
        <v>319</v>
      </c>
      <c r="D1304" s="61">
        <v>365</v>
      </c>
      <c r="E1304" s="61">
        <v>5</v>
      </c>
      <c r="F1304" s="61">
        <v>83</v>
      </c>
      <c r="G1304" s="61">
        <v>47</v>
      </c>
      <c r="H1304" s="61">
        <v>97</v>
      </c>
      <c r="I1304" s="61">
        <v>3</v>
      </c>
      <c r="J1304" s="61">
        <v>73</v>
      </c>
      <c r="K1304" s="61">
        <v>376</v>
      </c>
      <c r="L1304" s="61">
        <v>34</v>
      </c>
      <c r="M1304" s="61">
        <v>8</v>
      </c>
      <c r="N1304" s="61">
        <v>20</v>
      </c>
      <c r="O1304" s="61">
        <v>201</v>
      </c>
      <c r="P1304" s="61">
        <v>1</v>
      </c>
      <c r="Q1304" s="61">
        <v>2</v>
      </c>
      <c r="R1304" s="61">
        <v>9</v>
      </c>
      <c r="S1304" s="61">
        <v>67</v>
      </c>
      <c r="T1304" s="61">
        <v>77</v>
      </c>
    </row>
    <row r="1305" spans="1:20" ht="12.75" customHeight="1" x14ac:dyDescent="0.2">
      <c r="A1305" s="58">
        <v>3675</v>
      </c>
      <c r="B1305" s="61">
        <v>436</v>
      </c>
      <c r="C1305" s="61">
        <v>207</v>
      </c>
      <c r="D1305" s="61">
        <v>229</v>
      </c>
      <c r="E1305" s="61">
        <v>1</v>
      </c>
      <c r="F1305" s="61">
        <v>29</v>
      </c>
      <c r="G1305" s="61">
        <v>20</v>
      </c>
      <c r="H1305" s="61">
        <v>124</v>
      </c>
      <c r="I1305" s="61">
        <v>1</v>
      </c>
      <c r="J1305" s="61">
        <v>43</v>
      </c>
      <c r="K1305" s="61">
        <v>218</v>
      </c>
      <c r="L1305" s="61">
        <v>98</v>
      </c>
      <c r="M1305" s="61">
        <v>1</v>
      </c>
      <c r="N1305" s="61">
        <v>12</v>
      </c>
      <c r="O1305" s="61">
        <v>161</v>
      </c>
      <c r="Q1305" s="61">
        <v>1</v>
      </c>
      <c r="R1305" s="61">
        <v>8</v>
      </c>
      <c r="S1305" s="61">
        <v>11</v>
      </c>
      <c r="T1305" s="61">
        <v>72</v>
      </c>
    </row>
    <row r="1306" spans="1:20" ht="12.75" customHeight="1" x14ac:dyDescent="0.2">
      <c r="A1306" s="58">
        <v>3676</v>
      </c>
      <c r="B1306" s="61">
        <v>288</v>
      </c>
      <c r="C1306" s="61">
        <v>140</v>
      </c>
      <c r="D1306" s="61">
        <v>148</v>
      </c>
      <c r="E1306" s="61">
        <v>2</v>
      </c>
      <c r="F1306" s="61">
        <v>10</v>
      </c>
      <c r="G1306" s="61">
        <v>16</v>
      </c>
      <c r="H1306" s="61">
        <v>85</v>
      </c>
      <c r="I1306" s="61">
        <v>1</v>
      </c>
      <c r="J1306" s="61">
        <v>28</v>
      </c>
      <c r="K1306" s="61">
        <v>146</v>
      </c>
      <c r="L1306" s="61">
        <v>48</v>
      </c>
      <c r="M1306" s="61">
        <v>4</v>
      </c>
      <c r="N1306" s="61">
        <v>6</v>
      </c>
      <c r="O1306" s="61">
        <v>159</v>
      </c>
      <c r="Q1306" s="61">
        <v>3</v>
      </c>
      <c r="R1306" s="61">
        <v>10</v>
      </c>
      <c r="S1306" s="61">
        <v>10</v>
      </c>
      <c r="T1306" s="61">
        <v>66</v>
      </c>
    </row>
    <row r="1307" spans="1:20" ht="12.75" customHeight="1" x14ac:dyDescent="0.2">
      <c r="A1307" s="58">
        <v>3677</v>
      </c>
      <c r="B1307" s="61">
        <v>499</v>
      </c>
      <c r="C1307" s="61">
        <v>247</v>
      </c>
      <c r="D1307" s="61">
        <v>252</v>
      </c>
      <c r="E1307" s="61">
        <v>4</v>
      </c>
      <c r="F1307" s="61">
        <v>86</v>
      </c>
      <c r="G1307" s="61">
        <v>81</v>
      </c>
      <c r="H1307" s="61">
        <v>190</v>
      </c>
      <c r="I1307" s="61">
        <v>20</v>
      </c>
      <c r="J1307" s="61">
        <v>41</v>
      </c>
      <c r="K1307" s="61">
        <v>77</v>
      </c>
      <c r="L1307" s="61">
        <v>184</v>
      </c>
      <c r="M1307" s="61">
        <v>2</v>
      </c>
      <c r="N1307" s="61">
        <v>10</v>
      </c>
      <c r="O1307" s="61">
        <v>382</v>
      </c>
      <c r="P1307" s="61">
        <v>4</v>
      </c>
      <c r="Q1307" s="61">
        <v>3</v>
      </c>
      <c r="R1307" s="61">
        <v>40</v>
      </c>
      <c r="S1307" s="61">
        <v>11</v>
      </c>
      <c r="T1307" s="61">
        <v>52</v>
      </c>
    </row>
    <row r="1308" spans="1:20" ht="12.75" customHeight="1" x14ac:dyDescent="0.2">
      <c r="A1308" s="58">
        <v>3678</v>
      </c>
      <c r="B1308" s="61">
        <v>400</v>
      </c>
      <c r="C1308" s="61">
        <v>200</v>
      </c>
      <c r="D1308" s="61">
        <v>200</v>
      </c>
      <c r="E1308" s="61">
        <v>3</v>
      </c>
      <c r="F1308" s="61">
        <v>45</v>
      </c>
      <c r="G1308" s="61">
        <v>37</v>
      </c>
      <c r="H1308" s="61">
        <v>70</v>
      </c>
      <c r="I1308" s="61">
        <v>2</v>
      </c>
      <c r="J1308" s="61">
        <v>57</v>
      </c>
      <c r="K1308" s="61">
        <v>186</v>
      </c>
      <c r="L1308" s="61">
        <v>54</v>
      </c>
      <c r="M1308" s="61">
        <v>1</v>
      </c>
      <c r="N1308" s="61">
        <v>2</v>
      </c>
      <c r="O1308" s="61">
        <v>133</v>
      </c>
      <c r="Q1308" s="61">
        <v>3</v>
      </c>
      <c r="R1308" s="61">
        <v>18</v>
      </c>
      <c r="S1308" s="61">
        <v>15</v>
      </c>
      <c r="T1308" s="61">
        <v>78</v>
      </c>
    </row>
    <row r="1309" spans="1:20" ht="12.75" customHeight="1" x14ac:dyDescent="0.2">
      <c r="A1309" s="58">
        <v>3679</v>
      </c>
      <c r="B1309" s="61">
        <v>457</v>
      </c>
      <c r="C1309" s="61">
        <v>232</v>
      </c>
      <c r="D1309" s="61">
        <v>225</v>
      </c>
      <c r="F1309" s="61">
        <v>141</v>
      </c>
      <c r="G1309" s="61">
        <v>14</v>
      </c>
      <c r="H1309" s="61">
        <v>52</v>
      </c>
      <c r="I1309" s="61">
        <v>1</v>
      </c>
      <c r="J1309" s="61">
        <v>51</v>
      </c>
      <c r="K1309" s="61">
        <v>198</v>
      </c>
      <c r="L1309" s="61">
        <v>89</v>
      </c>
      <c r="M1309" s="61">
        <v>1</v>
      </c>
      <c r="N1309" s="61">
        <v>1</v>
      </c>
      <c r="O1309" s="61">
        <v>72</v>
      </c>
      <c r="R1309" s="61">
        <v>24</v>
      </c>
      <c r="S1309" s="61">
        <v>18</v>
      </c>
      <c r="T1309" s="61">
        <v>49</v>
      </c>
    </row>
    <row r="1310" spans="1:20" ht="12.75" customHeight="1" x14ac:dyDescent="0.2">
      <c r="A1310" s="58">
        <v>3680</v>
      </c>
      <c r="B1310" s="61">
        <v>717</v>
      </c>
      <c r="C1310" s="61">
        <v>363</v>
      </c>
      <c r="D1310" s="61">
        <v>354</v>
      </c>
      <c r="E1310" s="61">
        <v>10</v>
      </c>
      <c r="F1310" s="61">
        <v>31</v>
      </c>
      <c r="G1310" s="61">
        <v>8</v>
      </c>
      <c r="H1310" s="61">
        <v>94</v>
      </c>
      <c r="I1310" s="61">
        <v>18</v>
      </c>
      <c r="J1310" s="61">
        <v>77</v>
      </c>
      <c r="K1310" s="61">
        <v>479</v>
      </c>
      <c r="L1310" s="61">
        <v>22</v>
      </c>
      <c r="M1310" s="61">
        <v>6</v>
      </c>
      <c r="N1310" s="61">
        <v>7</v>
      </c>
      <c r="O1310" s="61">
        <v>316</v>
      </c>
      <c r="Q1310" s="61">
        <v>101</v>
      </c>
      <c r="R1310" s="61">
        <v>25</v>
      </c>
      <c r="S1310" s="61">
        <v>29</v>
      </c>
      <c r="T1310" s="61">
        <v>93</v>
      </c>
    </row>
    <row r="1311" spans="1:20" ht="12.75" customHeight="1" x14ac:dyDescent="0.2">
      <c r="A1311" s="58">
        <v>3683</v>
      </c>
      <c r="B1311" s="61">
        <v>478</v>
      </c>
      <c r="C1311" s="61">
        <v>236</v>
      </c>
      <c r="D1311" s="61">
        <v>242</v>
      </c>
      <c r="F1311" s="61">
        <v>29</v>
      </c>
      <c r="G1311" s="61">
        <v>17</v>
      </c>
      <c r="H1311" s="61">
        <v>45</v>
      </c>
      <c r="I1311" s="61">
        <v>1</v>
      </c>
      <c r="J1311" s="61">
        <v>44</v>
      </c>
      <c r="K1311" s="61">
        <v>342</v>
      </c>
      <c r="L1311" s="61">
        <v>42</v>
      </c>
      <c r="M1311" s="61">
        <v>3</v>
      </c>
      <c r="N1311" s="61">
        <v>3</v>
      </c>
      <c r="O1311" s="61">
        <v>82</v>
      </c>
      <c r="P1311" s="61">
        <v>2</v>
      </c>
      <c r="Q1311" s="61">
        <v>13</v>
      </c>
      <c r="R1311" s="61">
        <v>5</v>
      </c>
      <c r="S1311" s="61">
        <v>24</v>
      </c>
      <c r="T1311" s="61">
        <v>79</v>
      </c>
    </row>
    <row r="1312" spans="1:20" ht="12.75" customHeight="1" x14ac:dyDescent="0.2">
      <c r="A1312" s="58">
        <v>3685</v>
      </c>
      <c r="B1312" s="61">
        <v>627</v>
      </c>
      <c r="C1312" s="61">
        <v>319</v>
      </c>
      <c r="D1312" s="61">
        <v>308</v>
      </c>
      <c r="E1312" s="61">
        <v>2</v>
      </c>
      <c r="F1312" s="61">
        <v>17</v>
      </c>
      <c r="G1312" s="61">
        <v>2</v>
      </c>
      <c r="H1312" s="61">
        <v>69</v>
      </c>
      <c r="I1312" s="61">
        <v>2</v>
      </c>
      <c r="J1312" s="61">
        <v>72</v>
      </c>
      <c r="K1312" s="61">
        <v>463</v>
      </c>
      <c r="L1312" s="61">
        <v>24</v>
      </c>
      <c r="M1312" s="61">
        <v>1</v>
      </c>
      <c r="N1312" s="61">
        <v>14</v>
      </c>
      <c r="O1312" s="61">
        <v>103</v>
      </c>
      <c r="Q1312" s="61">
        <v>35</v>
      </c>
      <c r="R1312" s="61">
        <v>11</v>
      </c>
      <c r="S1312" s="61">
        <v>25</v>
      </c>
      <c r="T1312" s="61">
        <v>148</v>
      </c>
    </row>
    <row r="1313" spans="1:20" ht="12.75" customHeight="1" x14ac:dyDescent="0.2">
      <c r="A1313" s="58">
        <v>3686</v>
      </c>
      <c r="B1313" s="61">
        <v>587</v>
      </c>
      <c r="C1313" s="61">
        <v>281</v>
      </c>
      <c r="D1313" s="61">
        <v>306</v>
      </c>
      <c r="E1313" s="61">
        <v>1</v>
      </c>
      <c r="F1313" s="61">
        <v>58</v>
      </c>
      <c r="G1313" s="61">
        <v>38</v>
      </c>
      <c r="H1313" s="61">
        <v>103</v>
      </c>
      <c r="I1313" s="61">
        <v>11</v>
      </c>
      <c r="J1313" s="61">
        <v>56</v>
      </c>
      <c r="K1313" s="61">
        <v>320</v>
      </c>
      <c r="L1313" s="61">
        <v>108</v>
      </c>
      <c r="M1313" s="61">
        <v>3</v>
      </c>
      <c r="N1313" s="61">
        <v>9</v>
      </c>
      <c r="O1313" s="61">
        <v>257</v>
      </c>
      <c r="P1313" s="61">
        <v>1</v>
      </c>
      <c r="Q1313" s="61">
        <v>4</v>
      </c>
      <c r="R1313" s="61">
        <v>21</v>
      </c>
      <c r="S1313" s="61">
        <v>8</v>
      </c>
      <c r="T1313" s="61">
        <v>102</v>
      </c>
    </row>
    <row r="1314" spans="1:20" ht="12.75" customHeight="1" x14ac:dyDescent="0.2">
      <c r="A1314" s="58">
        <v>3687</v>
      </c>
      <c r="B1314" s="61">
        <v>412</v>
      </c>
      <c r="C1314" s="61">
        <v>210</v>
      </c>
      <c r="D1314" s="61">
        <v>202</v>
      </c>
      <c r="E1314" s="61">
        <v>2</v>
      </c>
      <c r="F1314" s="61">
        <v>59</v>
      </c>
      <c r="G1314" s="61">
        <v>31</v>
      </c>
      <c r="H1314" s="61">
        <v>60</v>
      </c>
      <c r="J1314" s="61">
        <v>57</v>
      </c>
      <c r="K1314" s="61">
        <v>203</v>
      </c>
      <c r="L1314" s="61">
        <v>112</v>
      </c>
      <c r="N1314" s="61">
        <v>7</v>
      </c>
      <c r="O1314" s="61">
        <v>200</v>
      </c>
      <c r="P1314" s="61">
        <v>1</v>
      </c>
      <c r="R1314" s="61">
        <v>12</v>
      </c>
      <c r="S1314" s="61">
        <v>16</v>
      </c>
      <c r="T1314" s="61">
        <v>55</v>
      </c>
    </row>
    <row r="1315" spans="1:20" ht="12.75" customHeight="1" x14ac:dyDescent="0.2">
      <c r="A1315" s="58">
        <v>3688</v>
      </c>
      <c r="B1315" s="61">
        <v>2375</v>
      </c>
      <c r="C1315" s="61">
        <v>1139</v>
      </c>
      <c r="D1315" s="61">
        <v>1236</v>
      </c>
      <c r="E1315" s="61">
        <v>24</v>
      </c>
      <c r="F1315" s="61">
        <v>311</v>
      </c>
      <c r="G1315" s="61">
        <v>246</v>
      </c>
      <c r="H1315" s="61">
        <v>934</v>
      </c>
      <c r="I1315" s="61">
        <v>43</v>
      </c>
      <c r="J1315" s="61">
        <v>144</v>
      </c>
      <c r="K1315" s="61">
        <v>673</v>
      </c>
      <c r="L1315" s="61">
        <v>452</v>
      </c>
      <c r="M1315" s="61">
        <v>13</v>
      </c>
      <c r="N1315" s="61">
        <v>50</v>
      </c>
      <c r="O1315" s="61">
        <v>1599</v>
      </c>
      <c r="P1315" s="61">
        <v>9</v>
      </c>
      <c r="R1315" s="61">
        <v>149</v>
      </c>
      <c r="S1315" s="61">
        <v>67</v>
      </c>
      <c r="T1315" s="61">
        <v>369</v>
      </c>
    </row>
    <row r="1316" spans="1:20" ht="12.75" customHeight="1" x14ac:dyDescent="0.2">
      <c r="A1316" s="58">
        <v>3689</v>
      </c>
      <c r="B1316" s="61">
        <v>543</v>
      </c>
      <c r="C1316" s="61">
        <v>267</v>
      </c>
      <c r="D1316" s="61">
        <v>276</v>
      </c>
      <c r="F1316" s="61">
        <v>86</v>
      </c>
      <c r="G1316" s="61">
        <v>19</v>
      </c>
      <c r="H1316" s="61">
        <v>65</v>
      </c>
      <c r="I1316" s="61">
        <v>5</v>
      </c>
      <c r="J1316" s="61">
        <v>68</v>
      </c>
      <c r="K1316" s="61">
        <v>300</v>
      </c>
      <c r="L1316" s="61">
        <v>53</v>
      </c>
      <c r="M1316" s="61">
        <v>2</v>
      </c>
      <c r="N1316" s="61">
        <v>7</v>
      </c>
      <c r="O1316" s="61">
        <v>102</v>
      </c>
      <c r="Q1316" s="61">
        <v>8</v>
      </c>
      <c r="R1316" s="61">
        <v>10</v>
      </c>
      <c r="S1316" s="61">
        <v>23</v>
      </c>
      <c r="T1316" s="61">
        <v>71</v>
      </c>
    </row>
    <row r="1317" spans="1:20" ht="12.75" customHeight="1" x14ac:dyDescent="0.2">
      <c r="A1317" s="58">
        <v>3691</v>
      </c>
      <c r="B1317" s="61">
        <v>513</v>
      </c>
      <c r="C1317" s="61">
        <v>250</v>
      </c>
      <c r="D1317" s="61">
        <v>263</v>
      </c>
      <c r="E1317" s="61">
        <v>5</v>
      </c>
      <c r="F1317" s="61">
        <v>39</v>
      </c>
      <c r="G1317" s="61">
        <v>84</v>
      </c>
      <c r="H1317" s="61">
        <v>228</v>
      </c>
      <c r="I1317" s="61">
        <v>5</v>
      </c>
      <c r="J1317" s="61">
        <v>39</v>
      </c>
      <c r="K1317" s="61">
        <v>113</v>
      </c>
      <c r="L1317" s="61">
        <v>196</v>
      </c>
      <c r="M1317" s="61">
        <v>4</v>
      </c>
      <c r="N1317" s="61">
        <v>23</v>
      </c>
      <c r="O1317" s="61">
        <v>375</v>
      </c>
      <c r="P1317" s="61">
        <v>2</v>
      </c>
      <c r="R1317" s="61">
        <v>27</v>
      </c>
      <c r="S1317" s="61">
        <v>6</v>
      </c>
      <c r="T1317" s="61">
        <v>64</v>
      </c>
    </row>
    <row r="1318" spans="1:20" ht="12.75" customHeight="1" x14ac:dyDescent="0.2">
      <c r="A1318" s="58">
        <v>3693</v>
      </c>
      <c r="B1318" s="61">
        <v>589</v>
      </c>
      <c r="C1318" s="61">
        <v>271</v>
      </c>
      <c r="D1318" s="61">
        <v>318</v>
      </c>
      <c r="F1318" s="61">
        <v>2</v>
      </c>
      <c r="G1318" s="61">
        <v>7</v>
      </c>
      <c r="H1318" s="61">
        <v>38</v>
      </c>
      <c r="J1318" s="61">
        <v>60</v>
      </c>
      <c r="K1318" s="61">
        <v>482</v>
      </c>
      <c r="L1318" s="61">
        <v>16</v>
      </c>
      <c r="M1318" s="61">
        <v>2</v>
      </c>
      <c r="N1318" s="61">
        <v>27</v>
      </c>
      <c r="O1318" s="61">
        <v>223</v>
      </c>
      <c r="P1318" s="61">
        <v>1</v>
      </c>
      <c r="Q1318" s="61">
        <v>10</v>
      </c>
      <c r="R1318" s="61">
        <v>18</v>
      </c>
      <c r="S1318" s="61">
        <v>1</v>
      </c>
      <c r="T1318" s="61">
        <v>94</v>
      </c>
    </row>
    <row r="1319" spans="1:20" ht="12.75" customHeight="1" x14ac:dyDescent="0.2">
      <c r="A1319" s="58">
        <v>3696</v>
      </c>
      <c r="B1319" s="61">
        <v>434</v>
      </c>
      <c r="C1319" s="61">
        <v>193</v>
      </c>
      <c r="D1319" s="61">
        <v>241</v>
      </c>
      <c r="E1319" s="61">
        <v>1</v>
      </c>
      <c r="F1319" s="61">
        <v>14</v>
      </c>
      <c r="G1319" s="61">
        <v>9</v>
      </c>
      <c r="H1319" s="61">
        <v>68</v>
      </c>
      <c r="I1319" s="61">
        <v>4</v>
      </c>
      <c r="J1319" s="61">
        <v>44</v>
      </c>
      <c r="K1319" s="61">
        <v>294</v>
      </c>
      <c r="L1319" s="61">
        <v>10</v>
      </c>
      <c r="M1319" s="61">
        <v>3</v>
      </c>
      <c r="N1319" s="61">
        <v>13</v>
      </c>
      <c r="O1319" s="61">
        <v>181</v>
      </c>
      <c r="Q1319" s="61">
        <v>9</v>
      </c>
      <c r="R1319" s="61">
        <v>16</v>
      </c>
      <c r="S1319" s="61">
        <v>22</v>
      </c>
      <c r="T1319" s="61">
        <v>74</v>
      </c>
    </row>
    <row r="1320" spans="1:20" ht="12.75" customHeight="1" x14ac:dyDescent="0.2">
      <c r="A1320" s="58">
        <v>3697</v>
      </c>
      <c r="B1320" s="61">
        <v>516</v>
      </c>
      <c r="C1320" s="61">
        <v>239</v>
      </c>
      <c r="D1320" s="61">
        <v>277</v>
      </c>
      <c r="E1320" s="61">
        <v>2</v>
      </c>
      <c r="F1320" s="61">
        <v>34</v>
      </c>
      <c r="G1320" s="61">
        <v>6</v>
      </c>
      <c r="H1320" s="61">
        <v>33</v>
      </c>
      <c r="I1320" s="61">
        <v>4</v>
      </c>
      <c r="J1320" s="61">
        <v>52</v>
      </c>
      <c r="K1320" s="61">
        <v>385</v>
      </c>
      <c r="L1320" s="61">
        <v>6</v>
      </c>
      <c r="M1320" s="61">
        <v>2</v>
      </c>
      <c r="N1320" s="61">
        <v>6</v>
      </c>
      <c r="O1320" s="61">
        <v>85</v>
      </c>
      <c r="Q1320" s="61">
        <v>23</v>
      </c>
      <c r="R1320" s="61">
        <v>29</v>
      </c>
      <c r="S1320" s="61">
        <v>14</v>
      </c>
      <c r="T1320" s="61">
        <v>138</v>
      </c>
    </row>
    <row r="1321" spans="1:20" ht="12.75" customHeight="1" x14ac:dyDescent="0.2">
      <c r="A1321" s="58">
        <v>3699</v>
      </c>
      <c r="B1321" s="61">
        <v>345</v>
      </c>
      <c r="C1321" s="61">
        <v>166</v>
      </c>
      <c r="D1321" s="61">
        <v>179</v>
      </c>
      <c r="E1321" s="61">
        <v>1</v>
      </c>
      <c r="F1321" s="61">
        <v>9</v>
      </c>
      <c r="G1321" s="61">
        <v>3</v>
      </c>
      <c r="H1321" s="61">
        <v>92</v>
      </c>
      <c r="I1321" s="61">
        <v>2</v>
      </c>
      <c r="J1321" s="61">
        <v>15</v>
      </c>
      <c r="K1321" s="61">
        <v>223</v>
      </c>
      <c r="L1321" s="61">
        <v>24</v>
      </c>
      <c r="M1321" s="61">
        <v>1</v>
      </c>
      <c r="N1321" s="61">
        <v>3</v>
      </c>
      <c r="O1321" s="61">
        <v>125</v>
      </c>
      <c r="P1321" s="61">
        <v>6</v>
      </c>
      <c r="Q1321" s="61">
        <v>2</v>
      </c>
      <c r="R1321" s="61">
        <v>10</v>
      </c>
      <c r="S1321" s="61">
        <v>7</v>
      </c>
      <c r="T1321" s="61">
        <v>61</v>
      </c>
    </row>
    <row r="1322" spans="1:20" ht="12.75" customHeight="1" x14ac:dyDescent="0.2">
      <c r="A1322" s="58">
        <v>3700</v>
      </c>
      <c r="B1322" s="61">
        <v>381</v>
      </c>
      <c r="C1322" s="61">
        <v>167</v>
      </c>
      <c r="D1322" s="61">
        <v>214</v>
      </c>
      <c r="E1322" s="61">
        <v>4</v>
      </c>
      <c r="F1322" s="61">
        <v>38</v>
      </c>
      <c r="G1322" s="61">
        <v>45</v>
      </c>
      <c r="H1322" s="61">
        <v>97</v>
      </c>
      <c r="I1322" s="61">
        <v>12</v>
      </c>
      <c r="J1322" s="61">
        <v>70</v>
      </c>
      <c r="K1322" s="61">
        <v>115</v>
      </c>
      <c r="L1322" s="61">
        <v>78</v>
      </c>
      <c r="M1322" s="61">
        <v>4</v>
      </c>
      <c r="N1322" s="61">
        <v>5</v>
      </c>
      <c r="O1322" s="61">
        <v>224</v>
      </c>
      <c r="Q1322" s="61">
        <v>4</v>
      </c>
      <c r="R1322" s="61">
        <v>14</v>
      </c>
      <c r="S1322" s="61">
        <v>5</v>
      </c>
      <c r="T1322" s="61">
        <v>84</v>
      </c>
    </row>
    <row r="1323" spans="1:20" ht="12.75" customHeight="1" x14ac:dyDescent="0.2">
      <c r="A1323" s="58">
        <v>3701</v>
      </c>
      <c r="B1323" s="61">
        <v>610</v>
      </c>
      <c r="C1323" s="61">
        <v>297</v>
      </c>
      <c r="D1323" s="61">
        <v>313</v>
      </c>
      <c r="E1323" s="61">
        <v>3</v>
      </c>
      <c r="F1323" s="61">
        <v>78</v>
      </c>
      <c r="G1323" s="61">
        <v>55</v>
      </c>
      <c r="H1323" s="61">
        <v>233</v>
      </c>
      <c r="I1323" s="61">
        <v>6</v>
      </c>
      <c r="J1323" s="61">
        <v>60</v>
      </c>
      <c r="K1323" s="61">
        <v>175</v>
      </c>
      <c r="L1323" s="61">
        <v>109</v>
      </c>
      <c r="M1323" s="61">
        <v>3</v>
      </c>
      <c r="N1323" s="61">
        <v>13</v>
      </c>
      <c r="O1323" s="61">
        <v>406</v>
      </c>
      <c r="Q1323" s="61">
        <v>3</v>
      </c>
      <c r="R1323" s="61">
        <v>14</v>
      </c>
      <c r="S1323" s="61">
        <v>19</v>
      </c>
      <c r="T1323" s="61">
        <v>105</v>
      </c>
    </row>
    <row r="1324" spans="1:20" ht="12.75" customHeight="1" x14ac:dyDescent="0.2">
      <c r="A1324" s="58">
        <v>3702</v>
      </c>
      <c r="B1324" s="61">
        <v>458</v>
      </c>
      <c r="C1324" s="61">
        <v>213</v>
      </c>
      <c r="D1324" s="61">
        <v>245</v>
      </c>
      <c r="F1324" s="61">
        <v>82</v>
      </c>
      <c r="G1324" s="61">
        <v>77</v>
      </c>
      <c r="H1324" s="61">
        <v>80</v>
      </c>
      <c r="I1324" s="61">
        <v>3</v>
      </c>
      <c r="J1324" s="61">
        <v>55</v>
      </c>
      <c r="K1324" s="61">
        <v>161</v>
      </c>
      <c r="L1324" s="61">
        <v>112</v>
      </c>
      <c r="M1324" s="61">
        <v>6</v>
      </c>
      <c r="N1324" s="61">
        <v>12</v>
      </c>
      <c r="O1324" s="61">
        <v>262</v>
      </c>
      <c r="Q1324" s="61">
        <v>4</v>
      </c>
      <c r="R1324" s="61">
        <v>22</v>
      </c>
      <c r="S1324" s="61">
        <v>16</v>
      </c>
      <c r="T1324" s="61">
        <v>70</v>
      </c>
    </row>
    <row r="1325" spans="1:20" ht="12.75" customHeight="1" x14ac:dyDescent="0.2">
      <c r="A1325" s="58">
        <v>3703</v>
      </c>
      <c r="B1325" s="61">
        <v>669</v>
      </c>
      <c r="C1325" s="61">
        <v>324</v>
      </c>
      <c r="D1325" s="61">
        <v>345</v>
      </c>
      <c r="E1325" s="61">
        <v>1</v>
      </c>
      <c r="F1325" s="61">
        <v>366</v>
      </c>
      <c r="G1325" s="61">
        <v>7</v>
      </c>
      <c r="H1325" s="61">
        <v>36</v>
      </c>
      <c r="I1325" s="61">
        <v>1</v>
      </c>
      <c r="J1325" s="61">
        <v>44</v>
      </c>
      <c r="K1325" s="61">
        <v>214</v>
      </c>
      <c r="L1325" s="61">
        <v>198</v>
      </c>
      <c r="M1325" s="61">
        <v>1</v>
      </c>
      <c r="N1325" s="61">
        <v>5</v>
      </c>
      <c r="O1325" s="61">
        <v>36</v>
      </c>
      <c r="Q1325" s="61">
        <v>1</v>
      </c>
      <c r="R1325" s="61">
        <v>31</v>
      </c>
      <c r="S1325" s="61">
        <v>12</v>
      </c>
      <c r="T1325" s="61">
        <v>69</v>
      </c>
    </row>
    <row r="1326" spans="1:20" ht="12.75" customHeight="1" x14ac:dyDescent="0.2">
      <c r="A1326" s="58">
        <v>3704</v>
      </c>
      <c r="B1326" s="61">
        <v>337</v>
      </c>
      <c r="C1326" s="61">
        <v>160</v>
      </c>
      <c r="D1326" s="61">
        <v>177</v>
      </c>
      <c r="E1326" s="61">
        <v>3</v>
      </c>
      <c r="F1326" s="61">
        <v>27</v>
      </c>
      <c r="G1326" s="61">
        <v>13</v>
      </c>
      <c r="H1326" s="61">
        <v>52</v>
      </c>
      <c r="I1326" s="61">
        <v>1</v>
      </c>
      <c r="J1326" s="61">
        <v>47</v>
      </c>
      <c r="K1326" s="61">
        <v>194</v>
      </c>
      <c r="L1326" s="61">
        <v>41</v>
      </c>
      <c r="M1326" s="61">
        <v>1</v>
      </c>
      <c r="N1326" s="61">
        <v>4</v>
      </c>
      <c r="O1326" s="61">
        <v>87</v>
      </c>
      <c r="Q1326" s="61">
        <v>1</v>
      </c>
      <c r="R1326" s="61">
        <v>6</v>
      </c>
      <c r="S1326" s="61">
        <v>13</v>
      </c>
      <c r="T1326" s="61">
        <v>63</v>
      </c>
    </row>
    <row r="1327" spans="1:20" ht="12.75" customHeight="1" x14ac:dyDescent="0.2">
      <c r="A1327" s="58">
        <v>3705</v>
      </c>
      <c r="B1327" s="61">
        <v>514</v>
      </c>
      <c r="C1327" s="61">
        <v>250</v>
      </c>
      <c r="D1327" s="61">
        <v>264</v>
      </c>
      <c r="F1327" s="61">
        <v>202</v>
      </c>
      <c r="G1327" s="61">
        <v>19</v>
      </c>
      <c r="H1327" s="61">
        <v>27</v>
      </c>
      <c r="J1327" s="61">
        <v>47</v>
      </c>
      <c r="K1327" s="61">
        <v>219</v>
      </c>
      <c r="L1327" s="61">
        <v>82</v>
      </c>
      <c r="N1327" s="61">
        <v>2</v>
      </c>
      <c r="O1327" s="61">
        <v>45</v>
      </c>
      <c r="Q1327" s="61">
        <v>2</v>
      </c>
      <c r="R1327" s="61">
        <v>17</v>
      </c>
      <c r="S1327" s="61">
        <v>22</v>
      </c>
      <c r="T1327" s="61">
        <v>56</v>
      </c>
    </row>
    <row r="1328" spans="1:20" ht="12.75" customHeight="1" x14ac:dyDescent="0.2">
      <c r="A1328" s="58">
        <v>3706</v>
      </c>
      <c r="B1328" s="61">
        <v>945</v>
      </c>
      <c r="C1328" s="61">
        <v>448</v>
      </c>
      <c r="D1328" s="61">
        <v>497</v>
      </c>
      <c r="F1328" s="61">
        <v>235</v>
      </c>
      <c r="G1328" s="61">
        <v>22</v>
      </c>
      <c r="H1328" s="61">
        <v>143</v>
      </c>
      <c r="J1328" s="61">
        <v>96</v>
      </c>
      <c r="K1328" s="61">
        <v>449</v>
      </c>
      <c r="L1328" s="61">
        <v>80</v>
      </c>
      <c r="M1328" s="61">
        <v>1</v>
      </c>
      <c r="N1328" s="61">
        <v>8</v>
      </c>
      <c r="O1328" s="61">
        <v>179</v>
      </c>
      <c r="Q1328" s="61">
        <v>4</v>
      </c>
      <c r="R1328" s="61">
        <v>28</v>
      </c>
      <c r="S1328" s="61">
        <v>83</v>
      </c>
      <c r="T1328" s="61">
        <v>115</v>
      </c>
    </row>
    <row r="1329" spans="1:20" ht="12.75" customHeight="1" x14ac:dyDescent="0.2">
      <c r="A1329" s="58">
        <v>3707</v>
      </c>
      <c r="B1329" s="61">
        <v>417</v>
      </c>
      <c r="C1329" s="61">
        <v>182</v>
      </c>
      <c r="D1329" s="61">
        <v>235</v>
      </c>
      <c r="E1329" s="61">
        <v>1</v>
      </c>
      <c r="F1329" s="61">
        <v>94</v>
      </c>
      <c r="G1329" s="61">
        <v>47</v>
      </c>
      <c r="H1329" s="61">
        <v>82</v>
      </c>
      <c r="I1329" s="61">
        <v>12</v>
      </c>
      <c r="J1329" s="61">
        <v>59</v>
      </c>
      <c r="K1329" s="61">
        <v>122</v>
      </c>
      <c r="L1329" s="61">
        <v>92</v>
      </c>
      <c r="M1329" s="61">
        <v>5</v>
      </c>
      <c r="N1329" s="61">
        <v>7</v>
      </c>
      <c r="O1329" s="61">
        <v>203</v>
      </c>
      <c r="R1329" s="61">
        <v>15</v>
      </c>
      <c r="S1329" s="61">
        <v>12</v>
      </c>
      <c r="T1329" s="61">
        <v>121</v>
      </c>
    </row>
    <row r="1330" spans="1:20" ht="12.75" customHeight="1" x14ac:dyDescent="0.2">
      <c r="A1330" s="58">
        <v>3708</v>
      </c>
      <c r="B1330" s="61">
        <v>426</v>
      </c>
      <c r="C1330" s="61">
        <v>230</v>
      </c>
      <c r="D1330" s="61">
        <v>196</v>
      </c>
      <c r="F1330" s="61">
        <v>21</v>
      </c>
      <c r="G1330" s="61">
        <v>9</v>
      </c>
      <c r="H1330" s="61">
        <v>71</v>
      </c>
      <c r="I1330" s="61">
        <v>4</v>
      </c>
      <c r="J1330" s="61">
        <v>33</v>
      </c>
      <c r="K1330" s="61">
        <v>288</v>
      </c>
      <c r="L1330" s="61">
        <v>39</v>
      </c>
      <c r="M1330" s="61">
        <v>2</v>
      </c>
      <c r="N1330" s="61">
        <v>7</v>
      </c>
      <c r="O1330" s="61">
        <v>110</v>
      </c>
      <c r="Q1330" s="61">
        <v>3</v>
      </c>
      <c r="R1330" s="61">
        <v>3</v>
      </c>
      <c r="S1330" s="61">
        <v>33</v>
      </c>
      <c r="T1330" s="61">
        <v>46</v>
      </c>
    </row>
    <row r="1331" spans="1:20" ht="12.75" customHeight="1" x14ac:dyDescent="0.2">
      <c r="A1331" s="58">
        <v>3709</v>
      </c>
      <c r="B1331" s="61">
        <v>578</v>
      </c>
      <c r="C1331" s="61">
        <v>273</v>
      </c>
      <c r="D1331" s="61">
        <v>305</v>
      </c>
      <c r="E1331" s="61">
        <v>5</v>
      </c>
      <c r="F1331" s="61">
        <v>32</v>
      </c>
      <c r="G1331" s="61">
        <v>23</v>
      </c>
      <c r="H1331" s="61">
        <v>138</v>
      </c>
      <c r="I1331" s="61">
        <v>10</v>
      </c>
      <c r="J1331" s="61">
        <v>99</v>
      </c>
      <c r="K1331" s="61">
        <v>271</v>
      </c>
      <c r="L1331" s="61">
        <v>35</v>
      </c>
      <c r="M1331" s="61">
        <v>4</v>
      </c>
      <c r="N1331" s="61">
        <v>28</v>
      </c>
      <c r="O1331" s="61">
        <v>249</v>
      </c>
      <c r="Q1331" s="61">
        <v>147</v>
      </c>
      <c r="R1331" s="61">
        <v>20</v>
      </c>
      <c r="S1331" s="61">
        <v>18</v>
      </c>
      <c r="T1331" s="61">
        <v>96</v>
      </c>
    </row>
    <row r="1332" spans="1:20" ht="12.75" customHeight="1" x14ac:dyDescent="0.2">
      <c r="A1332" s="58">
        <v>3710</v>
      </c>
      <c r="B1332" s="61">
        <v>1503</v>
      </c>
      <c r="C1332" s="61">
        <v>712</v>
      </c>
      <c r="D1332" s="61">
        <v>790</v>
      </c>
      <c r="E1332" s="61">
        <v>15</v>
      </c>
      <c r="F1332" s="61">
        <v>96</v>
      </c>
      <c r="G1332" s="61">
        <v>92</v>
      </c>
      <c r="H1332" s="61">
        <v>225</v>
      </c>
      <c r="I1332" s="61">
        <v>48</v>
      </c>
      <c r="J1332" s="61">
        <v>209</v>
      </c>
      <c r="K1332" s="61">
        <v>818</v>
      </c>
      <c r="L1332" s="61">
        <v>32</v>
      </c>
      <c r="M1332" s="61">
        <v>14</v>
      </c>
      <c r="N1332" s="61">
        <v>63</v>
      </c>
      <c r="O1332" s="61">
        <v>601</v>
      </c>
      <c r="P1332" s="61">
        <v>1</v>
      </c>
      <c r="Q1332" s="61">
        <v>194</v>
      </c>
      <c r="R1332" s="61">
        <v>88</v>
      </c>
      <c r="S1332" s="61">
        <v>116</v>
      </c>
      <c r="T1332" s="61">
        <v>158</v>
      </c>
    </row>
    <row r="1333" spans="1:20" ht="12.75" customHeight="1" x14ac:dyDescent="0.2">
      <c r="A1333" s="58">
        <v>3711</v>
      </c>
      <c r="B1333" s="61">
        <v>796</v>
      </c>
      <c r="C1333" s="61">
        <v>380</v>
      </c>
      <c r="D1333" s="61">
        <v>416</v>
      </c>
      <c r="E1333" s="61">
        <v>2</v>
      </c>
      <c r="F1333" s="61">
        <v>63</v>
      </c>
      <c r="G1333" s="61">
        <v>14</v>
      </c>
      <c r="H1333" s="61">
        <v>78</v>
      </c>
      <c r="I1333" s="61">
        <v>2</v>
      </c>
      <c r="J1333" s="61">
        <v>86</v>
      </c>
      <c r="K1333" s="61">
        <v>551</v>
      </c>
      <c r="L1333" s="61">
        <v>10</v>
      </c>
      <c r="M1333" s="61">
        <v>1</v>
      </c>
      <c r="N1333" s="61">
        <v>5</v>
      </c>
      <c r="O1333" s="61">
        <v>143</v>
      </c>
      <c r="P1333" s="61">
        <v>1</v>
      </c>
      <c r="Q1333" s="61">
        <v>47</v>
      </c>
      <c r="R1333" s="61">
        <v>13</v>
      </c>
      <c r="S1333" s="61">
        <v>41</v>
      </c>
      <c r="T1333" s="61">
        <v>104</v>
      </c>
    </row>
    <row r="1334" spans="1:20" ht="12.75" customHeight="1" x14ac:dyDescent="0.2">
      <c r="A1334" s="58">
        <v>3714</v>
      </c>
      <c r="B1334" s="61">
        <v>291</v>
      </c>
      <c r="C1334" s="61">
        <v>140</v>
      </c>
      <c r="D1334" s="61">
        <v>151</v>
      </c>
      <c r="E1334" s="61">
        <v>2</v>
      </c>
      <c r="F1334" s="61">
        <v>62</v>
      </c>
      <c r="G1334" s="61">
        <v>77</v>
      </c>
      <c r="H1334" s="61">
        <v>41</v>
      </c>
      <c r="I1334" s="61">
        <v>3</v>
      </c>
      <c r="J1334" s="61">
        <v>42</v>
      </c>
      <c r="K1334" s="61">
        <v>64</v>
      </c>
      <c r="L1334" s="61">
        <v>66</v>
      </c>
      <c r="M1334" s="61">
        <v>2</v>
      </c>
      <c r="N1334" s="61">
        <v>47</v>
      </c>
      <c r="O1334" s="61">
        <v>205</v>
      </c>
      <c r="Q1334" s="61">
        <v>1</v>
      </c>
      <c r="R1334" s="61">
        <v>30</v>
      </c>
      <c r="S1334" s="61">
        <v>5</v>
      </c>
      <c r="T1334" s="61">
        <v>85</v>
      </c>
    </row>
    <row r="1335" spans="1:20" ht="12.75" customHeight="1" x14ac:dyDescent="0.2">
      <c r="A1335" s="58">
        <v>3717</v>
      </c>
      <c r="B1335" s="61">
        <v>345</v>
      </c>
      <c r="C1335" s="61">
        <v>159</v>
      </c>
      <c r="D1335" s="61">
        <v>186</v>
      </c>
      <c r="E1335" s="61">
        <v>2</v>
      </c>
      <c r="F1335" s="61">
        <v>18</v>
      </c>
      <c r="G1335" s="61">
        <v>26</v>
      </c>
      <c r="H1335" s="61">
        <v>25</v>
      </c>
      <c r="I1335" s="61">
        <v>1</v>
      </c>
      <c r="J1335" s="61">
        <v>61</v>
      </c>
      <c r="K1335" s="61">
        <v>212</v>
      </c>
      <c r="L1335" s="61">
        <v>18</v>
      </c>
      <c r="M1335" s="61">
        <v>2</v>
      </c>
      <c r="N1335" s="61">
        <v>6</v>
      </c>
      <c r="O1335" s="61">
        <v>70</v>
      </c>
      <c r="Q1335" s="61">
        <v>3</v>
      </c>
      <c r="R1335" s="61">
        <v>7</v>
      </c>
      <c r="S1335" s="61">
        <v>10</v>
      </c>
      <c r="T1335" s="61">
        <v>72</v>
      </c>
    </row>
    <row r="1336" spans="1:20" ht="12.75" customHeight="1" x14ac:dyDescent="0.2">
      <c r="A1336" s="58">
        <v>3718</v>
      </c>
      <c r="B1336" s="61">
        <v>493</v>
      </c>
      <c r="C1336" s="61">
        <v>228</v>
      </c>
      <c r="D1336" s="61">
        <v>265</v>
      </c>
      <c r="E1336" s="61">
        <v>5</v>
      </c>
      <c r="F1336" s="61">
        <v>8</v>
      </c>
      <c r="G1336" s="61">
        <v>14</v>
      </c>
      <c r="H1336" s="61">
        <v>59</v>
      </c>
      <c r="I1336" s="61">
        <v>5</v>
      </c>
      <c r="J1336" s="61">
        <v>100</v>
      </c>
      <c r="K1336" s="61">
        <v>302</v>
      </c>
      <c r="L1336" s="61">
        <v>47</v>
      </c>
      <c r="M1336" s="61">
        <v>5</v>
      </c>
      <c r="N1336" s="61">
        <v>21</v>
      </c>
      <c r="O1336" s="61">
        <v>426</v>
      </c>
      <c r="Q1336" s="61">
        <v>4</v>
      </c>
      <c r="R1336" s="61">
        <v>24</v>
      </c>
      <c r="S1336" s="61">
        <v>30</v>
      </c>
      <c r="T1336" s="61">
        <v>116</v>
      </c>
    </row>
    <row r="1337" spans="1:20" ht="12.75" customHeight="1" x14ac:dyDescent="0.2">
      <c r="A1337" s="58">
        <v>3719</v>
      </c>
      <c r="B1337" s="61">
        <v>400</v>
      </c>
      <c r="C1337" s="61">
        <v>201</v>
      </c>
      <c r="D1337" s="61">
        <v>199</v>
      </c>
      <c r="E1337" s="61">
        <v>4</v>
      </c>
      <c r="F1337" s="61">
        <v>7</v>
      </c>
      <c r="G1337" s="61">
        <v>20</v>
      </c>
      <c r="H1337" s="61">
        <v>74</v>
      </c>
      <c r="I1337" s="61">
        <v>15</v>
      </c>
      <c r="J1337" s="61">
        <v>79</v>
      </c>
      <c r="K1337" s="61">
        <v>199</v>
      </c>
      <c r="L1337" s="61">
        <v>52</v>
      </c>
      <c r="M1337" s="61">
        <v>15</v>
      </c>
      <c r="N1337" s="61">
        <v>37</v>
      </c>
      <c r="O1337" s="61">
        <v>362</v>
      </c>
      <c r="P1337" s="61">
        <v>2</v>
      </c>
      <c r="Q1337" s="61">
        <v>2</v>
      </c>
      <c r="R1337" s="61">
        <v>36</v>
      </c>
      <c r="S1337" s="61">
        <v>22</v>
      </c>
      <c r="T1337" s="61">
        <v>103</v>
      </c>
    </row>
    <row r="1338" spans="1:20" ht="12.75" customHeight="1" x14ac:dyDescent="0.2">
      <c r="A1338" s="58">
        <v>3723</v>
      </c>
      <c r="B1338" s="61">
        <v>79</v>
      </c>
      <c r="C1338" s="61">
        <v>38</v>
      </c>
      <c r="D1338" s="61">
        <v>41</v>
      </c>
      <c r="G1338" s="61">
        <v>1</v>
      </c>
      <c r="H1338" s="61">
        <v>3</v>
      </c>
      <c r="K1338" s="61">
        <v>75</v>
      </c>
      <c r="O1338" s="61">
        <v>12</v>
      </c>
      <c r="R1338" s="61">
        <v>2</v>
      </c>
      <c r="T1338" s="61">
        <v>7</v>
      </c>
    </row>
    <row r="1339" spans="1:20" ht="12.75" customHeight="1" x14ac:dyDescent="0.2">
      <c r="A1339" s="58">
        <v>3725</v>
      </c>
      <c r="B1339" s="61">
        <v>10</v>
      </c>
      <c r="C1339" s="61">
        <v>5</v>
      </c>
      <c r="D1339" s="61">
        <v>5</v>
      </c>
      <c r="G1339" s="61">
        <v>1</v>
      </c>
      <c r="K1339" s="61">
        <v>9</v>
      </c>
      <c r="R1339" s="61">
        <v>3</v>
      </c>
    </row>
    <row r="1340" spans="1:20" ht="12.75" customHeight="1" x14ac:dyDescent="0.2">
      <c r="A1340" s="58">
        <v>3727</v>
      </c>
      <c r="B1340" s="61">
        <v>446</v>
      </c>
      <c r="C1340" s="61">
        <v>207</v>
      </c>
      <c r="D1340" s="61">
        <v>239</v>
      </c>
      <c r="E1340" s="61">
        <v>7</v>
      </c>
      <c r="F1340" s="61">
        <v>6</v>
      </c>
      <c r="G1340" s="61">
        <v>16</v>
      </c>
      <c r="H1340" s="61">
        <v>61</v>
      </c>
      <c r="I1340" s="61">
        <v>4</v>
      </c>
      <c r="J1340" s="61">
        <v>69</v>
      </c>
      <c r="K1340" s="61">
        <v>282</v>
      </c>
      <c r="L1340" s="61">
        <v>18</v>
      </c>
      <c r="M1340" s="61">
        <v>8</v>
      </c>
      <c r="N1340" s="61">
        <v>32</v>
      </c>
      <c r="O1340" s="61">
        <v>314</v>
      </c>
      <c r="Q1340" s="61">
        <v>1</v>
      </c>
      <c r="R1340" s="61">
        <v>16</v>
      </c>
      <c r="S1340" s="61">
        <v>27</v>
      </c>
      <c r="T1340" s="61">
        <v>102</v>
      </c>
    </row>
    <row r="1341" spans="1:20" ht="12.75" customHeight="1" x14ac:dyDescent="0.2">
      <c r="A1341" s="58">
        <v>3728</v>
      </c>
      <c r="B1341" s="61">
        <v>379</v>
      </c>
      <c r="C1341" s="61">
        <v>180</v>
      </c>
      <c r="D1341" s="61">
        <v>199</v>
      </c>
      <c r="E1341" s="61">
        <v>1</v>
      </c>
      <c r="F1341" s="61">
        <v>4</v>
      </c>
      <c r="H1341" s="61">
        <v>189</v>
      </c>
      <c r="J1341" s="61">
        <v>26</v>
      </c>
      <c r="K1341" s="61">
        <v>159</v>
      </c>
      <c r="L1341" s="61">
        <v>101</v>
      </c>
      <c r="M1341" s="61">
        <v>4</v>
      </c>
      <c r="N1341" s="61">
        <v>14</v>
      </c>
      <c r="O1341" s="61">
        <v>260</v>
      </c>
      <c r="P1341" s="61">
        <v>8</v>
      </c>
      <c r="R1341" s="61">
        <v>8</v>
      </c>
      <c r="S1341" s="61">
        <v>22</v>
      </c>
      <c r="T1341" s="61">
        <v>69</v>
      </c>
    </row>
    <row r="1342" spans="1:20" ht="12.75" customHeight="1" x14ac:dyDescent="0.2">
      <c r="A1342" s="58">
        <v>3729</v>
      </c>
      <c r="B1342" s="61">
        <v>370</v>
      </c>
      <c r="C1342" s="61">
        <v>181</v>
      </c>
      <c r="D1342" s="61">
        <v>189</v>
      </c>
      <c r="E1342" s="61">
        <v>6</v>
      </c>
      <c r="F1342" s="61">
        <v>11</v>
      </c>
      <c r="G1342" s="61">
        <v>52</v>
      </c>
      <c r="H1342" s="61">
        <v>51</v>
      </c>
      <c r="I1342" s="61">
        <v>10</v>
      </c>
      <c r="J1342" s="61">
        <v>84</v>
      </c>
      <c r="K1342" s="61">
        <v>154</v>
      </c>
      <c r="L1342" s="61">
        <v>45</v>
      </c>
      <c r="M1342" s="61">
        <v>10</v>
      </c>
      <c r="N1342" s="61">
        <v>36</v>
      </c>
      <c r="O1342" s="61">
        <v>307</v>
      </c>
      <c r="P1342" s="61">
        <v>1</v>
      </c>
      <c r="Q1342" s="61">
        <v>3</v>
      </c>
      <c r="R1342" s="61">
        <v>34</v>
      </c>
      <c r="S1342" s="61">
        <v>25</v>
      </c>
      <c r="T1342" s="61">
        <v>85</v>
      </c>
    </row>
    <row r="1343" spans="1:20" ht="12.75" customHeight="1" x14ac:dyDescent="0.2">
      <c r="A1343" s="58">
        <v>3730</v>
      </c>
      <c r="B1343" s="61">
        <v>658</v>
      </c>
      <c r="C1343" s="61">
        <v>304</v>
      </c>
      <c r="D1343" s="61">
        <v>354</v>
      </c>
      <c r="F1343" s="61">
        <v>3</v>
      </c>
      <c r="G1343" s="61">
        <v>1</v>
      </c>
      <c r="H1343" s="61">
        <v>577</v>
      </c>
      <c r="J1343" s="61">
        <v>1</v>
      </c>
      <c r="K1343" s="61">
        <v>75</v>
      </c>
      <c r="L1343" s="61">
        <v>296</v>
      </c>
      <c r="M1343" s="61">
        <v>9</v>
      </c>
      <c r="N1343" s="61">
        <v>5</v>
      </c>
      <c r="O1343" s="61">
        <v>549</v>
      </c>
      <c r="P1343" s="61">
        <v>98</v>
      </c>
      <c r="Q1343" s="61">
        <v>2</v>
      </c>
      <c r="R1343" s="61">
        <v>20</v>
      </c>
      <c r="S1343" s="61">
        <v>10</v>
      </c>
      <c r="T1343" s="61">
        <v>75</v>
      </c>
    </row>
    <row r="1344" spans="1:20" ht="12.75" customHeight="1" x14ac:dyDescent="0.2">
      <c r="A1344" s="58">
        <v>3731</v>
      </c>
      <c r="B1344" s="61">
        <v>1791</v>
      </c>
      <c r="C1344" s="61">
        <v>843</v>
      </c>
      <c r="D1344" s="61">
        <v>947</v>
      </c>
      <c r="E1344" s="61">
        <v>11</v>
      </c>
      <c r="F1344" s="61">
        <v>34</v>
      </c>
      <c r="G1344" s="61">
        <v>93</v>
      </c>
      <c r="H1344" s="61">
        <v>472</v>
      </c>
      <c r="I1344" s="61">
        <v>3</v>
      </c>
      <c r="J1344" s="61">
        <v>61</v>
      </c>
      <c r="K1344" s="61">
        <v>1117</v>
      </c>
      <c r="L1344" s="61">
        <v>77</v>
      </c>
      <c r="M1344" s="61">
        <v>5</v>
      </c>
      <c r="N1344" s="61">
        <v>11</v>
      </c>
      <c r="O1344" s="61">
        <v>666</v>
      </c>
      <c r="P1344" s="61">
        <v>153</v>
      </c>
      <c r="Q1344" s="61">
        <v>4</v>
      </c>
      <c r="R1344" s="61">
        <v>82</v>
      </c>
      <c r="S1344" s="61">
        <v>58</v>
      </c>
      <c r="T1344" s="61">
        <v>199</v>
      </c>
    </row>
    <row r="1345" spans="1:20" ht="12.75" customHeight="1" x14ac:dyDescent="0.2">
      <c r="A1345" s="58">
        <v>3732</v>
      </c>
      <c r="B1345" s="61">
        <v>555</v>
      </c>
      <c r="C1345" s="61">
        <v>256</v>
      </c>
      <c r="D1345" s="61">
        <v>299</v>
      </c>
      <c r="E1345" s="61">
        <v>3</v>
      </c>
      <c r="F1345" s="61">
        <v>15</v>
      </c>
      <c r="G1345" s="61">
        <v>9</v>
      </c>
      <c r="H1345" s="61">
        <v>129</v>
      </c>
      <c r="I1345" s="61">
        <v>2</v>
      </c>
      <c r="J1345" s="61">
        <v>25</v>
      </c>
      <c r="K1345" s="61">
        <v>372</v>
      </c>
      <c r="L1345" s="61">
        <v>67</v>
      </c>
      <c r="M1345" s="61">
        <v>2</v>
      </c>
      <c r="N1345" s="61">
        <v>21</v>
      </c>
      <c r="O1345" s="61">
        <v>302</v>
      </c>
      <c r="P1345" s="61">
        <v>7</v>
      </c>
      <c r="Q1345" s="61">
        <v>5</v>
      </c>
      <c r="R1345" s="61">
        <v>25</v>
      </c>
      <c r="S1345" s="61">
        <v>3</v>
      </c>
      <c r="T1345" s="61">
        <v>73</v>
      </c>
    </row>
    <row r="1346" spans="1:20" ht="12.75" customHeight="1" x14ac:dyDescent="0.2">
      <c r="A1346" s="58">
        <v>3733</v>
      </c>
      <c r="B1346" s="61">
        <v>547</v>
      </c>
      <c r="C1346" s="61">
        <v>262</v>
      </c>
      <c r="D1346" s="61">
        <v>285</v>
      </c>
      <c r="E1346" s="61">
        <v>2</v>
      </c>
      <c r="F1346" s="61">
        <v>20</v>
      </c>
      <c r="G1346" s="61">
        <v>11</v>
      </c>
      <c r="H1346" s="61">
        <v>104</v>
      </c>
      <c r="I1346" s="61">
        <v>10</v>
      </c>
      <c r="J1346" s="61">
        <v>65</v>
      </c>
      <c r="K1346" s="61">
        <v>335</v>
      </c>
      <c r="L1346" s="61">
        <v>77</v>
      </c>
      <c r="M1346" s="61">
        <v>2</v>
      </c>
      <c r="N1346" s="61">
        <v>6</v>
      </c>
      <c r="O1346" s="61">
        <v>257</v>
      </c>
      <c r="P1346" s="61">
        <v>1</v>
      </c>
      <c r="Q1346" s="61">
        <v>8</v>
      </c>
      <c r="R1346" s="61">
        <v>20</v>
      </c>
      <c r="S1346" s="61">
        <v>21</v>
      </c>
      <c r="T1346" s="61">
        <v>60</v>
      </c>
    </row>
    <row r="1347" spans="1:20" ht="12.75" customHeight="1" x14ac:dyDescent="0.2">
      <c r="A1347" s="58">
        <v>3734</v>
      </c>
      <c r="B1347" s="61">
        <v>473</v>
      </c>
      <c r="C1347" s="61">
        <v>247</v>
      </c>
      <c r="D1347" s="61">
        <v>226</v>
      </c>
      <c r="E1347" s="61">
        <v>2</v>
      </c>
      <c r="F1347" s="61">
        <v>9</v>
      </c>
      <c r="G1347" s="61">
        <v>20</v>
      </c>
      <c r="H1347" s="61">
        <v>264</v>
      </c>
      <c r="I1347" s="61">
        <v>14</v>
      </c>
      <c r="J1347" s="61">
        <v>39</v>
      </c>
      <c r="K1347" s="61">
        <v>125</v>
      </c>
      <c r="L1347" s="61">
        <v>158</v>
      </c>
      <c r="M1347" s="61">
        <v>4</v>
      </c>
      <c r="N1347" s="61">
        <v>22</v>
      </c>
      <c r="O1347" s="61">
        <v>393</v>
      </c>
      <c r="P1347" s="61">
        <v>1</v>
      </c>
      <c r="Q1347" s="61">
        <v>4</v>
      </c>
      <c r="R1347" s="61">
        <v>30</v>
      </c>
      <c r="S1347" s="61">
        <v>11</v>
      </c>
      <c r="T1347" s="61">
        <v>62</v>
      </c>
    </row>
    <row r="1348" spans="1:20" ht="12.75" customHeight="1" x14ac:dyDescent="0.2">
      <c r="A1348" s="58">
        <v>3735</v>
      </c>
      <c r="B1348" s="61">
        <v>525</v>
      </c>
      <c r="C1348" s="61">
        <v>278</v>
      </c>
      <c r="D1348" s="61">
        <v>247</v>
      </c>
      <c r="E1348" s="61">
        <v>2</v>
      </c>
      <c r="F1348" s="61">
        <v>18</v>
      </c>
      <c r="G1348" s="61">
        <v>14</v>
      </c>
      <c r="H1348" s="61">
        <v>114</v>
      </c>
      <c r="I1348" s="61">
        <v>16</v>
      </c>
      <c r="J1348" s="61">
        <v>70</v>
      </c>
      <c r="K1348" s="61">
        <v>291</v>
      </c>
      <c r="L1348" s="61">
        <v>92</v>
      </c>
      <c r="M1348" s="61">
        <v>8</v>
      </c>
      <c r="N1348" s="61">
        <v>22</v>
      </c>
      <c r="O1348" s="61">
        <v>329</v>
      </c>
      <c r="Q1348" s="61">
        <v>4</v>
      </c>
      <c r="R1348" s="61">
        <v>29</v>
      </c>
      <c r="S1348" s="61">
        <v>12</v>
      </c>
      <c r="T1348" s="61">
        <v>62</v>
      </c>
    </row>
    <row r="1349" spans="1:20" ht="12.75" customHeight="1" x14ac:dyDescent="0.2">
      <c r="A1349" s="58">
        <v>3736</v>
      </c>
      <c r="B1349" s="61">
        <v>364</v>
      </c>
      <c r="C1349" s="61">
        <v>176</v>
      </c>
      <c r="D1349" s="61">
        <v>188</v>
      </c>
      <c r="E1349" s="61">
        <v>5</v>
      </c>
      <c r="F1349" s="61">
        <v>6</v>
      </c>
      <c r="G1349" s="61">
        <v>13</v>
      </c>
      <c r="H1349" s="61">
        <v>103</v>
      </c>
      <c r="I1349" s="61">
        <v>9</v>
      </c>
      <c r="J1349" s="61">
        <v>25</v>
      </c>
      <c r="K1349" s="61">
        <v>203</v>
      </c>
      <c r="L1349" s="61">
        <v>78</v>
      </c>
      <c r="M1349" s="61">
        <v>6</v>
      </c>
      <c r="N1349" s="61">
        <v>12</v>
      </c>
      <c r="O1349" s="61">
        <v>248</v>
      </c>
      <c r="P1349" s="61">
        <v>1</v>
      </c>
      <c r="Q1349" s="61">
        <v>2</v>
      </c>
      <c r="R1349" s="61">
        <v>18</v>
      </c>
      <c r="S1349" s="61">
        <v>3</v>
      </c>
      <c r="T1349" s="61">
        <v>86</v>
      </c>
    </row>
    <row r="1350" spans="1:20" ht="12.75" customHeight="1" x14ac:dyDescent="0.2">
      <c r="A1350" s="58">
        <v>3737</v>
      </c>
      <c r="B1350" s="61">
        <v>363</v>
      </c>
      <c r="C1350" s="61">
        <v>181</v>
      </c>
      <c r="D1350" s="61">
        <v>182</v>
      </c>
      <c r="E1350" s="61">
        <v>25</v>
      </c>
      <c r="G1350" s="61">
        <v>2</v>
      </c>
      <c r="H1350" s="61">
        <v>143</v>
      </c>
      <c r="J1350" s="61">
        <v>39</v>
      </c>
      <c r="K1350" s="61">
        <v>154</v>
      </c>
      <c r="L1350" s="61">
        <v>65</v>
      </c>
      <c r="M1350" s="61">
        <v>8</v>
      </c>
      <c r="N1350" s="61">
        <v>8</v>
      </c>
      <c r="O1350" s="61">
        <v>270</v>
      </c>
      <c r="P1350" s="61">
        <v>36</v>
      </c>
      <c r="Q1350" s="61">
        <v>5</v>
      </c>
      <c r="R1350" s="61">
        <v>6</v>
      </c>
      <c r="S1350" s="61">
        <v>9</v>
      </c>
      <c r="T1350" s="61">
        <v>71</v>
      </c>
    </row>
    <row r="1351" spans="1:20" ht="12.75" customHeight="1" x14ac:dyDescent="0.2">
      <c r="A1351" s="58">
        <v>3738</v>
      </c>
      <c r="B1351" s="61">
        <v>466</v>
      </c>
      <c r="C1351" s="61">
        <v>222</v>
      </c>
      <c r="D1351" s="61">
        <v>244</v>
      </c>
      <c r="E1351" s="61">
        <v>1</v>
      </c>
      <c r="F1351" s="61">
        <v>64</v>
      </c>
      <c r="G1351" s="61">
        <v>80</v>
      </c>
      <c r="H1351" s="61">
        <v>117</v>
      </c>
      <c r="I1351" s="61">
        <v>28</v>
      </c>
      <c r="J1351" s="61">
        <v>65</v>
      </c>
      <c r="K1351" s="61">
        <v>111</v>
      </c>
      <c r="L1351" s="61">
        <v>118</v>
      </c>
      <c r="M1351" s="61">
        <v>6</v>
      </c>
      <c r="N1351" s="61">
        <v>23</v>
      </c>
      <c r="O1351" s="61">
        <v>361</v>
      </c>
      <c r="Q1351" s="61">
        <v>2</v>
      </c>
      <c r="R1351" s="61">
        <v>26</v>
      </c>
      <c r="S1351" s="61">
        <v>4</v>
      </c>
      <c r="T1351" s="61">
        <v>68</v>
      </c>
    </row>
    <row r="1352" spans="1:20" ht="12.75" customHeight="1" x14ac:dyDescent="0.2">
      <c r="A1352" s="58">
        <v>3739</v>
      </c>
      <c r="B1352" s="61">
        <v>294</v>
      </c>
      <c r="C1352" s="61">
        <v>149</v>
      </c>
      <c r="D1352" s="61">
        <v>145</v>
      </c>
      <c r="E1352" s="61">
        <v>2</v>
      </c>
      <c r="G1352" s="61">
        <v>3</v>
      </c>
      <c r="H1352" s="61">
        <v>43</v>
      </c>
      <c r="J1352" s="61">
        <v>14</v>
      </c>
      <c r="K1352" s="61">
        <v>232</v>
      </c>
      <c r="L1352" s="61">
        <v>20</v>
      </c>
      <c r="M1352" s="61">
        <v>1</v>
      </c>
      <c r="N1352" s="61">
        <v>9</v>
      </c>
      <c r="O1352" s="61">
        <v>101</v>
      </c>
      <c r="Q1352" s="61">
        <v>2</v>
      </c>
      <c r="R1352" s="61">
        <v>4</v>
      </c>
      <c r="S1352" s="61">
        <v>8</v>
      </c>
      <c r="T1352" s="61">
        <v>45</v>
      </c>
    </row>
    <row r="1353" spans="1:20" ht="12.75" customHeight="1" x14ac:dyDescent="0.2">
      <c r="A1353" s="58">
        <v>3740</v>
      </c>
      <c r="B1353" s="61">
        <v>477</v>
      </c>
      <c r="C1353" s="61">
        <v>253</v>
      </c>
      <c r="D1353" s="61">
        <v>224</v>
      </c>
      <c r="E1353" s="61">
        <v>1</v>
      </c>
      <c r="F1353" s="61">
        <v>151</v>
      </c>
      <c r="G1353" s="61">
        <v>72</v>
      </c>
      <c r="H1353" s="61">
        <v>83</v>
      </c>
      <c r="I1353" s="61">
        <v>7</v>
      </c>
      <c r="J1353" s="61">
        <v>69</v>
      </c>
      <c r="K1353" s="61">
        <v>94</v>
      </c>
      <c r="L1353" s="61">
        <v>99</v>
      </c>
      <c r="M1353" s="61">
        <v>1</v>
      </c>
      <c r="N1353" s="61">
        <v>9</v>
      </c>
      <c r="O1353" s="61">
        <v>201</v>
      </c>
      <c r="R1353" s="61">
        <v>29</v>
      </c>
      <c r="S1353" s="61">
        <v>15</v>
      </c>
      <c r="T1353" s="61">
        <v>54</v>
      </c>
    </row>
    <row r="1354" spans="1:20" ht="12.75" customHeight="1" x14ac:dyDescent="0.2">
      <c r="A1354" s="58">
        <v>3741</v>
      </c>
      <c r="B1354" s="61">
        <v>1280</v>
      </c>
      <c r="C1354" s="61">
        <v>586</v>
      </c>
      <c r="D1354" s="61">
        <v>693</v>
      </c>
      <c r="E1354" s="61">
        <v>5</v>
      </c>
      <c r="F1354" s="61">
        <v>348</v>
      </c>
      <c r="G1354" s="61">
        <v>176</v>
      </c>
      <c r="H1354" s="61">
        <v>285</v>
      </c>
      <c r="I1354" s="61">
        <v>15</v>
      </c>
      <c r="J1354" s="61">
        <v>91</v>
      </c>
      <c r="K1354" s="61">
        <v>360</v>
      </c>
      <c r="L1354" s="61">
        <v>92</v>
      </c>
      <c r="M1354" s="61">
        <v>9</v>
      </c>
      <c r="N1354" s="61">
        <v>29</v>
      </c>
      <c r="O1354" s="61">
        <v>677</v>
      </c>
      <c r="Q1354" s="61">
        <v>1</v>
      </c>
      <c r="R1354" s="61">
        <v>85</v>
      </c>
      <c r="S1354" s="61">
        <v>50</v>
      </c>
      <c r="T1354" s="61">
        <v>156</v>
      </c>
    </row>
    <row r="1355" spans="1:20" ht="12.75" customHeight="1" x14ac:dyDescent="0.2">
      <c r="A1355" s="58">
        <v>3742</v>
      </c>
      <c r="B1355" s="61">
        <v>687</v>
      </c>
      <c r="C1355" s="61">
        <v>333</v>
      </c>
      <c r="D1355" s="61">
        <v>354</v>
      </c>
      <c r="E1355" s="61">
        <v>7</v>
      </c>
      <c r="F1355" s="61">
        <v>404</v>
      </c>
      <c r="G1355" s="61">
        <v>4</v>
      </c>
      <c r="H1355" s="61">
        <v>22</v>
      </c>
      <c r="J1355" s="61">
        <v>38</v>
      </c>
      <c r="K1355" s="61">
        <v>212</v>
      </c>
      <c r="L1355" s="61">
        <v>64</v>
      </c>
      <c r="N1355" s="61">
        <v>1</v>
      </c>
      <c r="O1355" s="61">
        <v>17</v>
      </c>
      <c r="Q1355" s="61">
        <v>2</v>
      </c>
      <c r="R1355" s="61">
        <v>11</v>
      </c>
      <c r="S1355" s="61">
        <v>19</v>
      </c>
      <c r="T1355" s="61">
        <v>36</v>
      </c>
    </row>
    <row r="1356" spans="1:20" ht="12.75" customHeight="1" x14ac:dyDescent="0.2">
      <c r="A1356" s="58">
        <v>3745</v>
      </c>
      <c r="B1356" s="61">
        <v>530</v>
      </c>
      <c r="C1356" s="61">
        <v>272</v>
      </c>
      <c r="D1356" s="61">
        <v>258</v>
      </c>
      <c r="F1356" s="61">
        <v>104</v>
      </c>
      <c r="G1356" s="61">
        <v>56</v>
      </c>
      <c r="H1356" s="61">
        <v>119</v>
      </c>
      <c r="I1356" s="61">
        <v>13</v>
      </c>
      <c r="J1356" s="61">
        <v>68</v>
      </c>
      <c r="K1356" s="61">
        <v>170</v>
      </c>
      <c r="L1356" s="61">
        <v>140</v>
      </c>
      <c r="M1356" s="61">
        <v>3</v>
      </c>
      <c r="N1356" s="61">
        <v>8</v>
      </c>
      <c r="O1356" s="61">
        <v>244</v>
      </c>
      <c r="Q1356" s="61">
        <v>7</v>
      </c>
      <c r="R1356" s="61">
        <v>18</v>
      </c>
      <c r="S1356" s="61">
        <v>10</v>
      </c>
      <c r="T1356" s="61">
        <v>51</v>
      </c>
    </row>
    <row r="1357" spans="1:20" ht="12.75" customHeight="1" x14ac:dyDescent="0.2">
      <c r="A1357" s="58">
        <v>3746</v>
      </c>
      <c r="B1357" s="61">
        <v>638</v>
      </c>
      <c r="C1357" s="61">
        <v>325</v>
      </c>
      <c r="D1357" s="61">
        <v>313</v>
      </c>
      <c r="F1357" s="61">
        <v>213</v>
      </c>
      <c r="G1357" s="61">
        <v>12</v>
      </c>
      <c r="H1357" s="61">
        <v>78</v>
      </c>
      <c r="J1357" s="61">
        <v>68</v>
      </c>
      <c r="K1357" s="61">
        <v>267</v>
      </c>
      <c r="L1357" s="61">
        <v>89</v>
      </c>
      <c r="M1357" s="61">
        <v>3</v>
      </c>
      <c r="N1357" s="61">
        <v>8</v>
      </c>
      <c r="O1357" s="61">
        <v>94</v>
      </c>
      <c r="Q1357" s="61">
        <v>3</v>
      </c>
      <c r="R1357" s="61">
        <v>11</v>
      </c>
      <c r="S1357" s="61">
        <v>24</v>
      </c>
      <c r="T1357" s="61">
        <v>65</v>
      </c>
    </row>
    <row r="1358" spans="1:20" ht="12.75" customHeight="1" x14ac:dyDescent="0.2">
      <c r="A1358" s="58">
        <v>3747</v>
      </c>
      <c r="B1358" s="61">
        <v>492</v>
      </c>
      <c r="C1358" s="61">
        <v>227</v>
      </c>
      <c r="D1358" s="61">
        <v>265</v>
      </c>
      <c r="F1358" s="61">
        <v>52</v>
      </c>
      <c r="G1358" s="61">
        <v>3</v>
      </c>
      <c r="H1358" s="61">
        <v>42</v>
      </c>
      <c r="I1358" s="61">
        <v>3</v>
      </c>
      <c r="J1358" s="61">
        <v>50</v>
      </c>
      <c r="K1358" s="61">
        <v>342</v>
      </c>
      <c r="L1358" s="61">
        <v>54</v>
      </c>
      <c r="O1358" s="61">
        <v>36</v>
      </c>
      <c r="Q1358" s="61">
        <v>3</v>
      </c>
      <c r="R1358" s="61">
        <v>14</v>
      </c>
      <c r="S1358" s="61">
        <v>22</v>
      </c>
      <c r="T1358" s="61">
        <v>86</v>
      </c>
    </row>
    <row r="1359" spans="1:20" ht="12.75" customHeight="1" x14ac:dyDescent="0.2">
      <c r="A1359" s="58">
        <v>3748</v>
      </c>
      <c r="B1359" s="61">
        <v>448</v>
      </c>
      <c r="C1359" s="61">
        <v>228</v>
      </c>
      <c r="D1359" s="61">
        <v>220</v>
      </c>
      <c r="E1359" s="61">
        <v>2</v>
      </c>
      <c r="F1359" s="61">
        <v>120</v>
      </c>
      <c r="G1359" s="61">
        <v>12</v>
      </c>
      <c r="H1359" s="61">
        <v>74</v>
      </c>
      <c r="J1359" s="61">
        <v>36</v>
      </c>
      <c r="K1359" s="61">
        <v>204</v>
      </c>
      <c r="L1359" s="61">
        <v>101</v>
      </c>
      <c r="N1359" s="61">
        <v>5</v>
      </c>
      <c r="O1359" s="61">
        <v>139</v>
      </c>
      <c r="R1359" s="61">
        <v>18</v>
      </c>
      <c r="S1359" s="61">
        <v>17</v>
      </c>
      <c r="T1359" s="61">
        <v>57</v>
      </c>
    </row>
    <row r="1360" spans="1:20" ht="12.75" customHeight="1" x14ac:dyDescent="0.2">
      <c r="A1360" s="58">
        <v>3749</v>
      </c>
      <c r="B1360" s="61">
        <v>496</v>
      </c>
      <c r="C1360" s="61">
        <v>245</v>
      </c>
      <c r="D1360" s="61">
        <v>251</v>
      </c>
      <c r="E1360" s="61">
        <v>1</v>
      </c>
      <c r="F1360" s="61">
        <v>64</v>
      </c>
      <c r="G1360" s="61">
        <v>14</v>
      </c>
      <c r="H1360" s="61">
        <v>166</v>
      </c>
      <c r="I1360" s="61">
        <v>1</v>
      </c>
      <c r="J1360" s="61">
        <v>34</v>
      </c>
      <c r="K1360" s="61">
        <v>216</v>
      </c>
      <c r="L1360" s="61">
        <v>101</v>
      </c>
      <c r="M1360" s="61">
        <v>1</v>
      </c>
      <c r="N1360" s="61">
        <v>4</v>
      </c>
      <c r="O1360" s="61">
        <v>133</v>
      </c>
      <c r="R1360" s="61">
        <v>11</v>
      </c>
      <c r="S1360" s="61">
        <v>17</v>
      </c>
      <c r="T1360" s="61">
        <v>60</v>
      </c>
    </row>
    <row r="1361" spans="1:20" ht="12.75" customHeight="1" x14ac:dyDescent="0.2">
      <c r="A1361" s="58">
        <v>3750</v>
      </c>
      <c r="B1361" s="61">
        <v>927</v>
      </c>
      <c r="C1361" s="61">
        <v>445</v>
      </c>
      <c r="D1361" s="61">
        <v>482</v>
      </c>
      <c r="E1361" s="61">
        <v>7</v>
      </c>
      <c r="F1361" s="61">
        <v>65</v>
      </c>
      <c r="G1361" s="61">
        <v>56</v>
      </c>
      <c r="H1361" s="61">
        <v>160</v>
      </c>
      <c r="I1361" s="61">
        <v>15</v>
      </c>
      <c r="J1361" s="61">
        <v>128</v>
      </c>
      <c r="K1361" s="61">
        <v>496</v>
      </c>
      <c r="L1361" s="61">
        <v>44</v>
      </c>
      <c r="M1361" s="61">
        <v>10</v>
      </c>
      <c r="N1361" s="61">
        <v>16</v>
      </c>
      <c r="O1361" s="61">
        <v>374</v>
      </c>
      <c r="P1361" s="61">
        <v>2</v>
      </c>
      <c r="Q1361" s="61">
        <v>36</v>
      </c>
      <c r="R1361" s="61">
        <v>43</v>
      </c>
      <c r="S1361" s="61">
        <v>87</v>
      </c>
      <c r="T1361" s="61">
        <v>122</v>
      </c>
    </row>
    <row r="1362" spans="1:20" ht="12.75" customHeight="1" x14ac:dyDescent="0.2">
      <c r="A1362" s="58">
        <v>3751</v>
      </c>
      <c r="B1362" s="61">
        <v>774</v>
      </c>
      <c r="C1362" s="61">
        <v>388</v>
      </c>
      <c r="D1362" s="61">
        <v>386</v>
      </c>
      <c r="E1362" s="61">
        <v>8</v>
      </c>
      <c r="F1362" s="61">
        <v>36</v>
      </c>
      <c r="G1362" s="61">
        <v>78</v>
      </c>
      <c r="H1362" s="61">
        <v>192</v>
      </c>
      <c r="I1362" s="61">
        <v>47</v>
      </c>
      <c r="J1362" s="61">
        <v>133</v>
      </c>
      <c r="K1362" s="61">
        <v>280</v>
      </c>
      <c r="L1362" s="61">
        <v>47</v>
      </c>
      <c r="M1362" s="61">
        <v>8</v>
      </c>
      <c r="N1362" s="61">
        <v>23</v>
      </c>
      <c r="O1362" s="61">
        <v>520</v>
      </c>
      <c r="Q1362" s="61">
        <v>28</v>
      </c>
      <c r="R1362" s="61">
        <v>36</v>
      </c>
      <c r="S1362" s="61">
        <v>24</v>
      </c>
      <c r="T1362" s="61">
        <v>122</v>
      </c>
    </row>
    <row r="1363" spans="1:20" ht="12.75" customHeight="1" x14ac:dyDescent="0.2">
      <c r="A1363" s="58">
        <v>3752</v>
      </c>
      <c r="B1363" s="61">
        <v>950</v>
      </c>
      <c r="C1363" s="61">
        <v>475</v>
      </c>
      <c r="D1363" s="61">
        <v>474</v>
      </c>
      <c r="E1363" s="61">
        <v>4</v>
      </c>
      <c r="F1363" s="61">
        <v>118</v>
      </c>
      <c r="G1363" s="61">
        <v>66</v>
      </c>
      <c r="H1363" s="61">
        <v>193</v>
      </c>
      <c r="I1363" s="61">
        <v>17</v>
      </c>
      <c r="J1363" s="61">
        <v>59</v>
      </c>
      <c r="K1363" s="61">
        <v>493</v>
      </c>
      <c r="L1363" s="61">
        <v>90</v>
      </c>
      <c r="M1363" s="61">
        <v>4</v>
      </c>
      <c r="N1363" s="61">
        <v>49</v>
      </c>
      <c r="O1363" s="61">
        <v>460</v>
      </c>
      <c r="P1363" s="61">
        <v>1</v>
      </c>
      <c r="Q1363" s="61">
        <v>2</v>
      </c>
      <c r="R1363" s="61">
        <v>35</v>
      </c>
      <c r="S1363" s="61">
        <v>52</v>
      </c>
      <c r="T1363" s="61">
        <v>106</v>
      </c>
    </row>
    <row r="1364" spans="1:20" ht="12.75" customHeight="1" x14ac:dyDescent="0.2">
      <c r="A1364" s="58">
        <v>3753</v>
      </c>
      <c r="B1364" s="61">
        <v>551</v>
      </c>
      <c r="C1364" s="61">
        <v>279</v>
      </c>
      <c r="D1364" s="61">
        <v>272</v>
      </c>
      <c r="E1364" s="61">
        <v>2</v>
      </c>
      <c r="F1364" s="61">
        <v>15</v>
      </c>
      <c r="G1364" s="61">
        <v>6</v>
      </c>
      <c r="H1364" s="61">
        <v>65</v>
      </c>
      <c r="J1364" s="61">
        <v>52</v>
      </c>
      <c r="K1364" s="61">
        <v>411</v>
      </c>
      <c r="L1364" s="61">
        <v>24</v>
      </c>
      <c r="M1364" s="61">
        <v>6</v>
      </c>
      <c r="N1364" s="61">
        <v>5</v>
      </c>
      <c r="O1364" s="61">
        <v>136</v>
      </c>
      <c r="Q1364" s="61">
        <v>15</v>
      </c>
      <c r="R1364" s="61">
        <v>12</v>
      </c>
      <c r="S1364" s="61">
        <v>28</v>
      </c>
      <c r="T1364" s="61">
        <v>87</v>
      </c>
    </row>
    <row r="1365" spans="1:20" ht="12.75" customHeight="1" x14ac:dyDescent="0.2">
      <c r="A1365" s="58">
        <v>3754</v>
      </c>
      <c r="B1365" s="61">
        <v>427</v>
      </c>
      <c r="C1365" s="61">
        <v>199</v>
      </c>
      <c r="D1365" s="61">
        <v>228</v>
      </c>
      <c r="E1365" s="61">
        <v>6</v>
      </c>
      <c r="F1365" s="61">
        <v>29</v>
      </c>
      <c r="G1365" s="61">
        <v>27</v>
      </c>
      <c r="H1365" s="61">
        <v>132</v>
      </c>
      <c r="I1365" s="61">
        <v>5</v>
      </c>
      <c r="J1365" s="61">
        <v>41</v>
      </c>
      <c r="K1365" s="61">
        <v>187</v>
      </c>
      <c r="L1365" s="61">
        <v>63</v>
      </c>
      <c r="M1365" s="61">
        <v>4</v>
      </c>
      <c r="N1365" s="61">
        <v>18</v>
      </c>
      <c r="O1365" s="61">
        <v>211</v>
      </c>
      <c r="P1365" s="61">
        <v>3</v>
      </c>
      <c r="Q1365" s="61">
        <v>1</v>
      </c>
      <c r="R1365" s="61">
        <v>15</v>
      </c>
      <c r="S1365" s="61">
        <v>25</v>
      </c>
      <c r="T1365" s="61">
        <v>68</v>
      </c>
    </row>
    <row r="1366" spans="1:20" ht="12.75" customHeight="1" x14ac:dyDescent="0.2">
      <c r="A1366" s="58">
        <v>3755</v>
      </c>
      <c r="B1366" s="61">
        <v>1445</v>
      </c>
      <c r="C1366" s="61">
        <v>711</v>
      </c>
      <c r="D1366" s="61">
        <v>732</v>
      </c>
      <c r="E1366" s="61">
        <v>4</v>
      </c>
      <c r="F1366" s="61">
        <v>327</v>
      </c>
      <c r="G1366" s="61">
        <v>109</v>
      </c>
      <c r="H1366" s="61">
        <v>374</v>
      </c>
      <c r="I1366" s="61">
        <v>12</v>
      </c>
      <c r="J1366" s="61">
        <v>117</v>
      </c>
      <c r="K1366" s="61">
        <v>502</v>
      </c>
      <c r="L1366" s="61">
        <v>166</v>
      </c>
      <c r="M1366" s="61">
        <v>5</v>
      </c>
      <c r="N1366" s="61">
        <v>19</v>
      </c>
      <c r="O1366" s="61">
        <v>662</v>
      </c>
      <c r="P1366" s="61">
        <v>1</v>
      </c>
      <c r="Q1366" s="61">
        <v>4</v>
      </c>
      <c r="R1366" s="61">
        <v>49</v>
      </c>
      <c r="S1366" s="61">
        <v>94</v>
      </c>
      <c r="T1366" s="61">
        <v>232</v>
      </c>
    </row>
    <row r="1367" spans="1:20" ht="12.75" customHeight="1" x14ac:dyDescent="0.2">
      <c r="A1367" s="58">
        <v>3758</v>
      </c>
      <c r="B1367" s="61">
        <v>602</v>
      </c>
      <c r="C1367" s="61">
        <v>279</v>
      </c>
      <c r="D1367" s="61">
        <v>323</v>
      </c>
      <c r="E1367" s="61">
        <v>9</v>
      </c>
      <c r="F1367" s="61">
        <v>23</v>
      </c>
      <c r="G1367" s="61">
        <v>23</v>
      </c>
      <c r="H1367" s="61">
        <v>71</v>
      </c>
      <c r="I1367" s="61">
        <v>28</v>
      </c>
      <c r="J1367" s="61">
        <v>110</v>
      </c>
      <c r="K1367" s="61">
        <v>338</v>
      </c>
      <c r="L1367" s="61">
        <v>90</v>
      </c>
      <c r="M1367" s="61">
        <v>6</v>
      </c>
      <c r="N1367" s="61">
        <v>34</v>
      </c>
      <c r="O1367" s="61">
        <v>513</v>
      </c>
      <c r="Q1367" s="61">
        <v>6</v>
      </c>
      <c r="R1367" s="61">
        <v>39</v>
      </c>
      <c r="S1367" s="61">
        <v>73</v>
      </c>
      <c r="T1367" s="61">
        <v>107</v>
      </c>
    </row>
    <row r="1368" spans="1:20" ht="12.75" customHeight="1" x14ac:dyDescent="0.2">
      <c r="A1368" s="58">
        <v>3759</v>
      </c>
      <c r="B1368" s="61">
        <v>641</v>
      </c>
      <c r="C1368" s="61">
        <v>323</v>
      </c>
      <c r="D1368" s="61">
        <v>318</v>
      </c>
      <c r="E1368" s="61">
        <v>5</v>
      </c>
      <c r="F1368" s="61">
        <v>7</v>
      </c>
      <c r="G1368" s="61">
        <v>6</v>
      </c>
      <c r="H1368" s="61">
        <v>49</v>
      </c>
      <c r="I1368" s="61">
        <v>1</v>
      </c>
      <c r="J1368" s="61">
        <v>56</v>
      </c>
      <c r="K1368" s="61">
        <v>517</v>
      </c>
      <c r="L1368" s="61">
        <v>22</v>
      </c>
      <c r="M1368" s="61">
        <v>4</v>
      </c>
      <c r="N1368" s="61">
        <v>26</v>
      </c>
      <c r="O1368" s="61">
        <v>213</v>
      </c>
      <c r="Q1368" s="61">
        <v>15</v>
      </c>
      <c r="R1368" s="61">
        <v>24</v>
      </c>
      <c r="S1368" s="61">
        <v>5</v>
      </c>
      <c r="T1368" s="61">
        <v>104</v>
      </c>
    </row>
    <row r="1369" spans="1:20" ht="12.75" customHeight="1" x14ac:dyDescent="0.2">
      <c r="A1369" s="58">
        <v>3761</v>
      </c>
      <c r="B1369" s="61">
        <v>386</v>
      </c>
      <c r="C1369" s="61">
        <v>186</v>
      </c>
      <c r="D1369" s="61">
        <v>200</v>
      </c>
      <c r="E1369" s="61">
        <v>6</v>
      </c>
      <c r="G1369" s="61">
        <v>5</v>
      </c>
      <c r="H1369" s="61">
        <v>59</v>
      </c>
      <c r="J1369" s="61">
        <v>24</v>
      </c>
      <c r="K1369" s="61">
        <v>292</v>
      </c>
      <c r="L1369" s="61">
        <v>3</v>
      </c>
      <c r="M1369" s="61">
        <v>4</v>
      </c>
      <c r="N1369" s="61">
        <v>13</v>
      </c>
      <c r="O1369" s="61">
        <v>241</v>
      </c>
      <c r="Q1369" s="61">
        <v>18</v>
      </c>
      <c r="R1369" s="61">
        <v>11</v>
      </c>
      <c r="S1369" s="61">
        <v>6</v>
      </c>
      <c r="T1369" s="61">
        <v>107</v>
      </c>
    </row>
    <row r="1370" spans="1:20" ht="12.75" customHeight="1" x14ac:dyDescent="0.2">
      <c r="A1370" s="58">
        <v>3762</v>
      </c>
      <c r="B1370" s="61">
        <v>588</v>
      </c>
      <c r="C1370" s="61">
        <v>293</v>
      </c>
      <c r="D1370" s="61">
        <v>294</v>
      </c>
      <c r="E1370" s="61">
        <v>34</v>
      </c>
      <c r="F1370" s="61">
        <v>28</v>
      </c>
      <c r="G1370" s="61">
        <v>5</v>
      </c>
      <c r="H1370" s="61">
        <v>123</v>
      </c>
      <c r="I1370" s="61">
        <v>2</v>
      </c>
      <c r="J1370" s="61">
        <v>49</v>
      </c>
      <c r="K1370" s="61">
        <v>347</v>
      </c>
      <c r="L1370" s="61">
        <v>42</v>
      </c>
      <c r="M1370" s="61">
        <v>3</v>
      </c>
      <c r="N1370" s="61">
        <v>11</v>
      </c>
      <c r="O1370" s="61">
        <v>307</v>
      </c>
      <c r="P1370" s="61">
        <v>10</v>
      </c>
      <c r="Q1370" s="61">
        <v>6</v>
      </c>
      <c r="R1370" s="61">
        <v>18</v>
      </c>
      <c r="S1370" s="61">
        <v>47</v>
      </c>
      <c r="T1370" s="61">
        <v>100</v>
      </c>
    </row>
    <row r="1371" spans="1:20" ht="12.75" customHeight="1" x14ac:dyDescent="0.2">
      <c r="A1371" s="58">
        <v>3763</v>
      </c>
      <c r="B1371" s="61">
        <v>361</v>
      </c>
      <c r="C1371" s="61">
        <v>173</v>
      </c>
      <c r="D1371" s="61">
        <v>188</v>
      </c>
      <c r="E1371" s="61">
        <v>2</v>
      </c>
      <c r="F1371" s="61">
        <v>34</v>
      </c>
      <c r="G1371" s="61">
        <v>31</v>
      </c>
      <c r="H1371" s="61">
        <v>79</v>
      </c>
      <c r="I1371" s="61">
        <v>13</v>
      </c>
      <c r="J1371" s="61">
        <v>68</v>
      </c>
      <c r="K1371" s="61">
        <v>134</v>
      </c>
      <c r="L1371" s="61">
        <v>20</v>
      </c>
      <c r="M1371" s="61">
        <v>4</v>
      </c>
      <c r="N1371" s="61">
        <v>11</v>
      </c>
      <c r="O1371" s="61">
        <v>223</v>
      </c>
      <c r="Q1371" s="61">
        <v>37</v>
      </c>
      <c r="R1371" s="61">
        <v>40</v>
      </c>
      <c r="S1371" s="61">
        <v>8</v>
      </c>
      <c r="T1371" s="61">
        <v>76</v>
      </c>
    </row>
    <row r="1372" spans="1:20" ht="12.75" customHeight="1" x14ac:dyDescent="0.2">
      <c r="A1372" s="58">
        <v>3764</v>
      </c>
      <c r="B1372" s="61">
        <v>633</v>
      </c>
      <c r="C1372" s="61">
        <v>306</v>
      </c>
      <c r="D1372" s="61">
        <v>327</v>
      </c>
      <c r="E1372" s="61">
        <v>1</v>
      </c>
      <c r="F1372" s="61">
        <v>185</v>
      </c>
      <c r="G1372" s="61">
        <v>99</v>
      </c>
      <c r="H1372" s="61">
        <v>121</v>
      </c>
      <c r="I1372" s="61">
        <v>10</v>
      </c>
      <c r="J1372" s="61">
        <v>61</v>
      </c>
      <c r="K1372" s="61">
        <v>156</v>
      </c>
      <c r="L1372" s="61">
        <v>129</v>
      </c>
      <c r="M1372" s="61">
        <v>3</v>
      </c>
      <c r="N1372" s="61">
        <v>10</v>
      </c>
      <c r="O1372" s="61">
        <v>386</v>
      </c>
      <c r="Q1372" s="61">
        <v>1</v>
      </c>
      <c r="R1372" s="61">
        <v>15</v>
      </c>
      <c r="S1372" s="61">
        <v>26</v>
      </c>
      <c r="T1372" s="61">
        <v>63</v>
      </c>
    </row>
    <row r="1373" spans="1:20" ht="12.75" customHeight="1" x14ac:dyDescent="0.2">
      <c r="A1373" s="58">
        <v>3766</v>
      </c>
      <c r="B1373" s="61">
        <v>1443</v>
      </c>
      <c r="C1373" s="61">
        <v>680</v>
      </c>
      <c r="D1373" s="61">
        <v>762</v>
      </c>
      <c r="E1373" s="61">
        <v>10</v>
      </c>
      <c r="F1373" s="61">
        <v>136</v>
      </c>
      <c r="G1373" s="61">
        <v>204</v>
      </c>
      <c r="H1373" s="61">
        <v>388</v>
      </c>
      <c r="I1373" s="61">
        <v>76</v>
      </c>
      <c r="J1373" s="61">
        <v>155</v>
      </c>
      <c r="K1373" s="61">
        <v>474</v>
      </c>
      <c r="L1373" s="61">
        <v>163</v>
      </c>
      <c r="M1373" s="61">
        <v>3</v>
      </c>
      <c r="N1373" s="61">
        <v>23</v>
      </c>
      <c r="O1373" s="61">
        <v>790</v>
      </c>
      <c r="P1373" s="61">
        <v>4</v>
      </c>
      <c r="Q1373" s="61">
        <v>14</v>
      </c>
      <c r="R1373" s="61">
        <v>83</v>
      </c>
      <c r="S1373" s="61">
        <v>59</v>
      </c>
      <c r="T1373" s="61">
        <v>188</v>
      </c>
    </row>
    <row r="1374" spans="1:20" ht="12.75" customHeight="1" x14ac:dyDescent="0.2">
      <c r="A1374" s="58">
        <v>3771</v>
      </c>
      <c r="B1374" s="61">
        <v>1473</v>
      </c>
      <c r="C1374" s="61">
        <v>704</v>
      </c>
      <c r="D1374" s="61">
        <v>769</v>
      </c>
      <c r="E1374" s="61">
        <v>5</v>
      </c>
      <c r="F1374" s="61">
        <v>268</v>
      </c>
      <c r="G1374" s="61">
        <v>36</v>
      </c>
      <c r="H1374" s="61">
        <v>229</v>
      </c>
      <c r="I1374" s="61">
        <v>5</v>
      </c>
      <c r="J1374" s="61">
        <v>126</v>
      </c>
      <c r="K1374" s="61">
        <v>804</v>
      </c>
      <c r="L1374" s="61">
        <v>97</v>
      </c>
      <c r="M1374" s="61">
        <v>4</v>
      </c>
      <c r="N1374" s="61">
        <v>13</v>
      </c>
      <c r="O1374" s="61">
        <v>347</v>
      </c>
      <c r="Q1374" s="61">
        <v>3</v>
      </c>
      <c r="R1374" s="61">
        <v>56</v>
      </c>
      <c r="S1374" s="61">
        <v>132</v>
      </c>
      <c r="T1374" s="61">
        <v>166</v>
      </c>
    </row>
    <row r="1375" spans="1:20" ht="12.75" customHeight="1" x14ac:dyDescent="0.2">
      <c r="A1375" s="58">
        <v>3774</v>
      </c>
      <c r="B1375" s="61">
        <v>664</v>
      </c>
      <c r="C1375" s="61">
        <v>301</v>
      </c>
      <c r="D1375" s="61">
        <v>363</v>
      </c>
      <c r="E1375" s="61">
        <v>3</v>
      </c>
      <c r="F1375" s="61">
        <v>220</v>
      </c>
      <c r="G1375" s="61">
        <v>228</v>
      </c>
      <c r="H1375" s="61">
        <v>113</v>
      </c>
      <c r="I1375" s="61">
        <v>13</v>
      </c>
      <c r="J1375" s="61">
        <v>53</v>
      </c>
      <c r="K1375" s="61">
        <v>34</v>
      </c>
      <c r="L1375" s="61">
        <v>144</v>
      </c>
      <c r="M1375" s="61">
        <v>2</v>
      </c>
      <c r="N1375" s="61">
        <v>32</v>
      </c>
      <c r="O1375" s="61">
        <v>522</v>
      </c>
      <c r="R1375" s="61">
        <v>17</v>
      </c>
      <c r="S1375" s="61">
        <v>19</v>
      </c>
      <c r="T1375" s="61">
        <v>134</v>
      </c>
    </row>
    <row r="1376" spans="1:20" ht="12.75" customHeight="1" x14ac:dyDescent="0.2">
      <c r="A1376" s="58">
        <v>3778</v>
      </c>
      <c r="B1376" s="61">
        <v>62</v>
      </c>
      <c r="C1376" s="61">
        <v>31</v>
      </c>
      <c r="D1376" s="61">
        <v>31</v>
      </c>
      <c r="F1376" s="61">
        <v>4</v>
      </c>
      <c r="G1376" s="61">
        <v>26</v>
      </c>
      <c r="H1376" s="61">
        <v>17</v>
      </c>
      <c r="I1376" s="61">
        <v>5</v>
      </c>
      <c r="J1376" s="61">
        <v>9</v>
      </c>
      <c r="K1376" s="61">
        <v>1</v>
      </c>
      <c r="L1376" s="61">
        <v>8</v>
      </c>
      <c r="M1376" s="61">
        <v>4</v>
      </c>
      <c r="N1376" s="61">
        <v>24</v>
      </c>
      <c r="O1376" s="61">
        <v>59</v>
      </c>
      <c r="R1376" s="61">
        <v>27</v>
      </c>
      <c r="S1376" s="61">
        <v>2</v>
      </c>
      <c r="T1376" s="61">
        <v>17</v>
      </c>
    </row>
    <row r="1377" spans="1:20" ht="12.75" customHeight="1" x14ac:dyDescent="0.2">
      <c r="A1377" s="58">
        <v>3779</v>
      </c>
      <c r="B1377" s="61">
        <v>287</v>
      </c>
      <c r="C1377" s="61">
        <v>151</v>
      </c>
      <c r="D1377" s="61">
        <v>136</v>
      </c>
      <c r="E1377" s="61">
        <v>1</v>
      </c>
      <c r="F1377" s="61">
        <v>4</v>
      </c>
      <c r="G1377" s="61">
        <v>2</v>
      </c>
      <c r="H1377" s="61">
        <v>176</v>
      </c>
      <c r="J1377" s="61">
        <v>6</v>
      </c>
      <c r="K1377" s="61">
        <v>98</v>
      </c>
      <c r="L1377" s="61">
        <v>97</v>
      </c>
      <c r="M1377" s="61">
        <v>2</v>
      </c>
      <c r="N1377" s="61">
        <v>6</v>
      </c>
      <c r="O1377" s="61">
        <v>254</v>
      </c>
      <c r="P1377" s="61">
        <v>18</v>
      </c>
      <c r="R1377" s="61">
        <v>17</v>
      </c>
      <c r="S1377" s="61">
        <v>3</v>
      </c>
      <c r="T1377" s="61">
        <v>45</v>
      </c>
    </row>
    <row r="1378" spans="1:20" ht="12.75" customHeight="1" x14ac:dyDescent="0.2">
      <c r="A1378" s="58">
        <v>3785</v>
      </c>
      <c r="B1378" s="61">
        <v>992</v>
      </c>
      <c r="C1378" s="61">
        <v>463</v>
      </c>
      <c r="D1378" s="61">
        <v>529</v>
      </c>
      <c r="E1378" s="61">
        <v>2</v>
      </c>
      <c r="F1378" s="61">
        <v>31</v>
      </c>
      <c r="G1378" s="61">
        <v>26</v>
      </c>
      <c r="H1378" s="61">
        <v>284</v>
      </c>
      <c r="I1378" s="61">
        <v>31</v>
      </c>
      <c r="J1378" s="61">
        <v>91</v>
      </c>
      <c r="K1378" s="61">
        <v>527</v>
      </c>
      <c r="L1378" s="61">
        <v>113</v>
      </c>
      <c r="M1378" s="61">
        <v>8</v>
      </c>
      <c r="N1378" s="61">
        <v>33</v>
      </c>
      <c r="O1378" s="61">
        <v>642</v>
      </c>
      <c r="R1378" s="61">
        <v>54</v>
      </c>
      <c r="S1378" s="61">
        <v>20</v>
      </c>
      <c r="T1378" s="61">
        <v>167</v>
      </c>
    </row>
    <row r="1379" spans="1:20" ht="12.75" customHeight="1" x14ac:dyDescent="0.2">
      <c r="A1379" s="58">
        <v>3786</v>
      </c>
      <c r="B1379" s="61">
        <v>793</v>
      </c>
      <c r="C1379" s="61">
        <v>381</v>
      </c>
      <c r="D1379" s="61">
        <v>412</v>
      </c>
      <c r="E1379" s="61">
        <v>2</v>
      </c>
      <c r="F1379" s="61">
        <v>11</v>
      </c>
      <c r="G1379" s="61">
        <v>3</v>
      </c>
      <c r="H1379" s="61">
        <v>75</v>
      </c>
      <c r="J1379" s="61">
        <v>49</v>
      </c>
      <c r="K1379" s="61">
        <v>653</v>
      </c>
      <c r="L1379" s="61">
        <v>23</v>
      </c>
      <c r="M1379" s="61">
        <v>7</v>
      </c>
      <c r="N1379" s="61">
        <v>6</v>
      </c>
      <c r="O1379" s="61">
        <v>185</v>
      </c>
      <c r="Q1379" s="61">
        <v>7</v>
      </c>
      <c r="R1379" s="61">
        <v>17</v>
      </c>
      <c r="S1379" s="61">
        <v>11</v>
      </c>
      <c r="T1379" s="61">
        <v>90</v>
      </c>
    </row>
    <row r="1380" spans="1:20" ht="12.75" customHeight="1" x14ac:dyDescent="0.2">
      <c r="A1380" s="58">
        <v>3787</v>
      </c>
      <c r="B1380" s="61">
        <v>196</v>
      </c>
      <c r="C1380" s="61">
        <v>102</v>
      </c>
      <c r="D1380" s="61">
        <v>94</v>
      </c>
      <c r="E1380" s="61">
        <v>10</v>
      </c>
      <c r="F1380" s="61">
        <v>6</v>
      </c>
      <c r="G1380" s="61">
        <v>6</v>
      </c>
      <c r="H1380" s="61">
        <v>27</v>
      </c>
      <c r="I1380" s="61">
        <v>1</v>
      </c>
      <c r="J1380" s="61">
        <v>9</v>
      </c>
      <c r="K1380" s="61">
        <v>137</v>
      </c>
      <c r="L1380" s="61">
        <v>9</v>
      </c>
      <c r="M1380" s="61">
        <v>5</v>
      </c>
      <c r="N1380" s="61">
        <v>18</v>
      </c>
      <c r="O1380" s="61">
        <v>147</v>
      </c>
      <c r="Q1380" s="61">
        <v>4</v>
      </c>
      <c r="R1380" s="61">
        <v>16</v>
      </c>
      <c r="S1380" s="61">
        <v>3</v>
      </c>
      <c r="T1380" s="61">
        <v>39</v>
      </c>
    </row>
    <row r="1381" spans="1:20" ht="12.75" customHeight="1" x14ac:dyDescent="0.2">
      <c r="A1381" s="58">
        <v>3788</v>
      </c>
      <c r="B1381" s="61">
        <v>93</v>
      </c>
      <c r="C1381" s="61">
        <v>45</v>
      </c>
      <c r="D1381" s="61">
        <v>48</v>
      </c>
      <c r="E1381" s="61">
        <v>9</v>
      </c>
      <c r="F1381" s="61">
        <v>1</v>
      </c>
      <c r="G1381" s="61">
        <v>1</v>
      </c>
      <c r="H1381" s="61">
        <v>5</v>
      </c>
      <c r="J1381" s="61">
        <v>12</v>
      </c>
      <c r="K1381" s="61">
        <v>65</v>
      </c>
      <c r="L1381" s="61">
        <v>8</v>
      </c>
      <c r="M1381" s="61">
        <v>3</v>
      </c>
      <c r="N1381" s="61">
        <v>12</v>
      </c>
      <c r="O1381" s="61">
        <v>74</v>
      </c>
      <c r="P1381" s="61">
        <v>2</v>
      </c>
      <c r="Q1381" s="61">
        <v>1</v>
      </c>
      <c r="R1381" s="61">
        <v>16</v>
      </c>
      <c r="S1381" s="61">
        <v>2</v>
      </c>
      <c r="T1381" s="61">
        <v>21</v>
      </c>
    </row>
    <row r="1382" spans="1:20" ht="12.75" customHeight="1" x14ac:dyDescent="0.2">
      <c r="A1382" s="58">
        <v>3789</v>
      </c>
      <c r="B1382" s="61">
        <v>658</v>
      </c>
      <c r="C1382" s="61">
        <v>323</v>
      </c>
      <c r="D1382" s="61">
        <v>335</v>
      </c>
      <c r="E1382" s="61">
        <v>1</v>
      </c>
      <c r="F1382" s="61">
        <v>469</v>
      </c>
      <c r="G1382" s="61">
        <v>1</v>
      </c>
      <c r="H1382" s="61">
        <v>23</v>
      </c>
      <c r="J1382" s="61">
        <v>63</v>
      </c>
      <c r="K1382" s="61">
        <v>101</v>
      </c>
      <c r="L1382" s="61">
        <v>119</v>
      </c>
      <c r="M1382" s="61">
        <v>1</v>
      </c>
      <c r="N1382" s="61">
        <v>1</v>
      </c>
      <c r="O1382" s="61">
        <v>45</v>
      </c>
      <c r="Q1382" s="61">
        <v>3</v>
      </c>
      <c r="R1382" s="61">
        <v>7</v>
      </c>
      <c r="S1382" s="61">
        <v>22</v>
      </c>
      <c r="T1382" s="61">
        <v>30</v>
      </c>
    </row>
    <row r="1383" spans="1:20" ht="12.75" customHeight="1" x14ac:dyDescent="0.2">
      <c r="A1383" s="58">
        <v>3790</v>
      </c>
      <c r="B1383" s="61">
        <v>910</v>
      </c>
      <c r="C1383" s="61">
        <v>447</v>
      </c>
      <c r="D1383" s="61">
        <v>463</v>
      </c>
      <c r="E1383" s="61">
        <v>3</v>
      </c>
      <c r="F1383" s="61">
        <v>217</v>
      </c>
      <c r="G1383" s="61">
        <v>19</v>
      </c>
      <c r="H1383" s="61">
        <v>107</v>
      </c>
      <c r="I1383" s="61">
        <v>4</v>
      </c>
      <c r="J1383" s="61">
        <v>70</v>
      </c>
      <c r="K1383" s="61">
        <v>490</v>
      </c>
      <c r="L1383" s="61">
        <v>39</v>
      </c>
      <c r="N1383" s="61">
        <v>4</v>
      </c>
      <c r="O1383" s="61">
        <v>125</v>
      </c>
      <c r="R1383" s="61">
        <v>15</v>
      </c>
      <c r="S1383" s="61">
        <v>89</v>
      </c>
      <c r="T1383" s="61">
        <v>106</v>
      </c>
    </row>
    <row r="1384" spans="1:20" ht="12.75" customHeight="1" x14ac:dyDescent="0.2">
      <c r="A1384" s="58">
        <v>3791</v>
      </c>
      <c r="B1384" s="61">
        <v>670</v>
      </c>
      <c r="C1384" s="61">
        <v>310</v>
      </c>
      <c r="D1384" s="61">
        <v>360</v>
      </c>
      <c r="E1384" s="61">
        <v>1</v>
      </c>
      <c r="F1384" s="61">
        <v>39</v>
      </c>
      <c r="G1384" s="61">
        <v>30</v>
      </c>
      <c r="H1384" s="61">
        <v>115</v>
      </c>
      <c r="I1384" s="61">
        <v>19</v>
      </c>
      <c r="J1384" s="61">
        <v>138</v>
      </c>
      <c r="K1384" s="61">
        <v>328</v>
      </c>
      <c r="L1384" s="61">
        <v>14</v>
      </c>
      <c r="M1384" s="61">
        <v>4</v>
      </c>
      <c r="N1384" s="61">
        <v>2</v>
      </c>
      <c r="O1384" s="61">
        <v>117</v>
      </c>
      <c r="P1384" s="61">
        <v>2</v>
      </c>
      <c r="Q1384" s="61">
        <v>80</v>
      </c>
      <c r="R1384" s="61">
        <v>12</v>
      </c>
      <c r="S1384" s="61">
        <v>27</v>
      </c>
      <c r="T1384" s="61">
        <v>73</v>
      </c>
    </row>
    <row r="1385" spans="1:20" ht="12.75" customHeight="1" x14ac:dyDescent="0.2">
      <c r="A1385" s="58">
        <v>3792</v>
      </c>
      <c r="B1385" s="61">
        <v>510</v>
      </c>
      <c r="C1385" s="61">
        <v>235</v>
      </c>
      <c r="D1385" s="61">
        <v>275</v>
      </c>
      <c r="E1385" s="61">
        <v>2</v>
      </c>
      <c r="F1385" s="61">
        <v>52</v>
      </c>
      <c r="G1385" s="61">
        <v>69</v>
      </c>
      <c r="H1385" s="61">
        <v>88</v>
      </c>
      <c r="I1385" s="61">
        <v>10</v>
      </c>
      <c r="J1385" s="61">
        <v>66</v>
      </c>
      <c r="K1385" s="61">
        <v>223</v>
      </c>
      <c r="L1385" s="61">
        <v>50</v>
      </c>
      <c r="M1385" s="61">
        <v>3</v>
      </c>
      <c r="N1385" s="61">
        <v>13</v>
      </c>
      <c r="O1385" s="61">
        <v>218</v>
      </c>
      <c r="Q1385" s="61">
        <v>42</v>
      </c>
      <c r="R1385" s="61">
        <v>18</v>
      </c>
      <c r="S1385" s="61">
        <v>27</v>
      </c>
      <c r="T1385" s="61">
        <v>70</v>
      </c>
    </row>
    <row r="1386" spans="1:20" ht="12.75" customHeight="1" x14ac:dyDescent="0.2">
      <c r="A1386" s="58">
        <v>3794</v>
      </c>
      <c r="B1386" s="61">
        <v>381</v>
      </c>
      <c r="C1386" s="61">
        <v>176</v>
      </c>
      <c r="D1386" s="61">
        <v>205</v>
      </c>
      <c r="E1386" s="61">
        <v>1</v>
      </c>
      <c r="F1386" s="61">
        <v>2</v>
      </c>
      <c r="G1386" s="61">
        <v>1</v>
      </c>
      <c r="H1386" s="61">
        <v>16</v>
      </c>
      <c r="J1386" s="61">
        <v>9</v>
      </c>
      <c r="K1386" s="61">
        <v>352</v>
      </c>
      <c r="L1386" s="61">
        <v>1</v>
      </c>
      <c r="N1386" s="61">
        <v>2</v>
      </c>
      <c r="O1386" s="61">
        <v>106</v>
      </c>
      <c r="Q1386" s="61">
        <v>6</v>
      </c>
      <c r="R1386" s="61">
        <v>4</v>
      </c>
      <c r="S1386" s="61">
        <v>20</v>
      </c>
      <c r="T1386" s="61">
        <v>61</v>
      </c>
    </row>
    <row r="1387" spans="1:20" ht="12.75" customHeight="1" x14ac:dyDescent="0.2">
      <c r="A1387" s="58">
        <v>3795</v>
      </c>
      <c r="B1387" s="61">
        <v>308</v>
      </c>
      <c r="C1387" s="61">
        <v>128</v>
      </c>
      <c r="D1387" s="61">
        <v>180</v>
      </c>
      <c r="F1387" s="61">
        <v>1</v>
      </c>
      <c r="G1387" s="61">
        <v>3</v>
      </c>
      <c r="H1387" s="61">
        <v>25</v>
      </c>
      <c r="J1387" s="61">
        <v>12</v>
      </c>
      <c r="K1387" s="61">
        <v>267</v>
      </c>
      <c r="L1387" s="61">
        <v>4</v>
      </c>
      <c r="M1387" s="61">
        <v>3</v>
      </c>
      <c r="N1387" s="61">
        <v>5</v>
      </c>
      <c r="O1387" s="61">
        <v>166</v>
      </c>
      <c r="Q1387" s="61">
        <v>4</v>
      </c>
      <c r="R1387" s="61">
        <v>7</v>
      </c>
      <c r="S1387" s="61">
        <v>12</v>
      </c>
      <c r="T1387" s="61">
        <v>53</v>
      </c>
    </row>
    <row r="1388" spans="1:20" ht="12.75" customHeight="1" x14ac:dyDescent="0.2">
      <c r="A1388" s="58">
        <v>3796</v>
      </c>
      <c r="B1388" s="61">
        <v>519</v>
      </c>
      <c r="C1388" s="61">
        <v>255</v>
      </c>
      <c r="D1388" s="61">
        <v>264</v>
      </c>
      <c r="E1388" s="61">
        <v>6</v>
      </c>
      <c r="F1388" s="61">
        <v>20</v>
      </c>
      <c r="G1388" s="61">
        <v>9</v>
      </c>
      <c r="H1388" s="61">
        <v>76</v>
      </c>
      <c r="I1388" s="61">
        <v>3</v>
      </c>
      <c r="J1388" s="61">
        <v>43</v>
      </c>
      <c r="K1388" s="61">
        <v>362</v>
      </c>
      <c r="L1388" s="61">
        <v>15</v>
      </c>
      <c r="M1388" s="61">
        <v>1</v>
      </c>
      <c r="N1388" s="61">
        <v>15</v>
      </c>
      <c r="O1388" s="61">
        <v>281</v>
      </c>
      <c r="P1388" s="61">
        <v>1</v>
      </c>
      <c r="R1388" s="61">
        <v>17</v>
      </c>
      <c r="S1388" s="61">
        <v>53</v>
      </c>
      <c r="T1388" s="61">
        <v>72</v>
      </c>
    </row>
    <row r="1389" spans="1:20" ht="12.75" customHeight="1" x14ac:dyDescent="0.2">
      <c r="A1389" s="58">
        <v>3798</v>
      </c>
      <c r="B1389" s="61">
        <v>600</v>
      </c>
      <c r="C1389" s="61">
        <v>295</v>
      </c>
      <c r="D1389" s="61">
        <v>305</v>
      </c>
      <c r="E1389" s="61">
        <v>5</v>
      </c>
      <c r="F1389" s="61">
        <v>52</v>
      </c>
      <c r="G1389" s="61">
        <v>33</v>
      </c>
      <c r="H1389" s="61">
        <v>127</v>
      </c>
      <c r="I1389" s="61">
        <v>29</v>
      </c>
      <c r="J1389" s="61">
        <v>78</v>
      </c>
      <c r="K1389" s="61">
        <v>276</v>
      </c>
      <c r="L1389" s="61">
        <v>49</v>
      </c>
      <c r="M1389" s="61">
        <v>2</v>
      </c>
      <c r="N1389" s="61">
        <v>12</v>
      </c>
      <c r="O1389" s="61">
        <v>295</v>
      </c>
      <c r="Q1389" s="61">
        <v>6</v>
      </c>
      <c r="R1389" s="61">
        <v>21</v>
      </c>
      <c r="S1389" s="61">
        <v>19</v>
      </c>
      <c r="T1389" s="61">
        <v>75</v>
      </c>
    </row>
    <row r="1390" spans="1:20" ht="12.75" customHeight="1" x14ac:dyDescent="0.2">
      <c r="A1390" s="58">
        <v>3800</v>
      </c>
      <c r="B1390" s="61">
        <v>129</v>
      </c>
      <c r="C1390" s="61">
        <v>65</v>
      </c>
      <c r="D1390" s="61">
        <v>64</v>
      </c>
      <c r="E1390" s="61">
        <v>1</v>
      </c>
      <c r="F1390" s="61">
        <v>1</v>
      </c>
      <c r="H1390" s="61">
        <v>26</v>
      </c>
      <c r="J1390" s="61">
        <v>5</v>
      </c>
      <c r="K1390" s="61">
        <v>96</v>
      </c>
      <c r="L1390" s="61">
        <v>6</v>
      </c>
      <c r="M1390" s="61">
        <v>4</v>
      </c>
      <c r="N1390" s="61">
        <v>14</v>
      </c>
      <c r="O1390" s="61">
        <v>80</v>
      </c>
      <c r="P1390" s="61">
        <v>2</v>
      </c>
      <c r="R1390" s="61">
        <v>9</v>
      </c>
      <c r="S1390" s="61">
        <v>4</v>
      </c>
      <c r="T1390" s="61">
        <v>26</v>
      </c>
    </row>
    <row r="1391" spans="1:20" ht="12.75" customHeight="1" x14ac:dyDescent="0.2">
      <c r="A1391" s="58">
        <v>3801</v>
      </c>
      <c r="B1391" s="61">
        <v>502</v>
      </c>
      <c r="C1391" s="61">
        <v>241</v>
      </c>
      <c r="D1391" s="61">
        <v>261</v>
      </c>
      <c r="E1391" s="61">
        <v>15</v>
      </c>
      <c r="F1391" s="61">
        <v>3</v>
      </c>
      <c r="G1391" s="61">
        <v>2</v>
      </c>
      <c r="H1391" s="61">
        <v>128</v>
      </c>
      <c r="I1391" s="61">
        <v>5</v>
      </c>
      <c r="J1391" s="61">
        <v>39</v>
      </c>
      <c r="K1391" s="61">
        <v>310</v>
      </c>
      <c r="L1391" s="61">
        <v>53</v>
      </c>
      <c r="M1391" s="61">
        <v>2</v>
      </c>
      <c r="N1391" s="61">
        <v>26</v>
      </c>
      <c r="O1391" s="61">
        <v>282</v>
      </c>
      <c r="P1391" s="61">
        <v>6</v>
      </c>
      <c r="Q1391" s="61">
        <v>5</v>
      </c>
      <c r="R1391" s="61">
        <v>14</v>
      </c>
      <c r="S1391" s="61">
        <v>20</v>
      </c>
      <c r="T1391" s="61">
        <v>96</v>
      </c>
    </row>
    <row r="1392" spans="1:20" ht="12.75" customHeight="1" x14ac:dyDescent="0.2">
      <c r="A1392" s="58">
        <v>3803</v>
      </c>
      <c r="B1392" s="61">
        <v>343</v>
      </c>
      <c r="C1392" s="61">
        <v>166</v>
      </c>
      <c r="D1392" s="61">
        <v>177</v>
      </c>
      <c r="F1392" s="61">
        <v>135</v>
      </c>
      <c r="G1392" s="61">
        <v>100</v>
      </c>
      <c r="H1392" s="61">
        <v>30</v>
      </c>
      <c r="J1392" s="61">
        <v>45</v>
      </c>
      <c r="K1392" s="61">
        <v>33</v>
      </c>
      <c r="L1392" s="61">
        <v>107</v>
      </c>
      <c r="M1392" s="61">
        <v>1</v>
      </c>
      <c r="N1392" s="61">
        <v>15</v>
      </c>
      <c r="O1392" s="61">
        <v>223</v>
      </c>
      <c r="R1392" s="61">
        <v>6</v>
      </c>
      <c r="T1392" s="61">
        <v>45</v>
      </c>
    </row>
    <row r="1393" spans="1:20" ht="12.75" customHeight="1" x14ac:dyDescent="0.2">
      <c r="A1393" s="58">
        <v>3808</v>
      </c>
      <c r="B1393" s="61">
        <v>9</v>
      </c>
      <c r="C1393" s="61">
        <v>3</v>
      </c>
      <c r="D1393" s="61">
        <v>6</v>
      </c>
      <c r="J1393" s="61">
        <v>1</v>
      </c>
      <c r="K1393" s="61">
        <v>8</v>
      </c>
      <c r="O1393" s="61">
        <v>1</v>
      </c>
      <c r="R1393" s="61">
        <v>1</v>
      </c>
      <c r="T1393" s="61">
        <v>2</v>
      </c>
    </row>
    <row r="1394" spans="1:20" ht="12.75" customHeight="1" x14ac:dyDescent="0.2">
      <c r="A1394" s="58">
        <v>3811</v>
      </c>
      <c r="B1394" s="61">
        <v>93</v>
      </c>
      <c r="C1394" s="61">
        <v>50</v>
      </c>
      <c r="D1394" s="61">
        <v>43</v>
      </c>
      <c r="E1394" s="61">
        <v>1</v>
      </c>
      <c r="F1394" s="61">
        <v>4</v>
      </c>
      <c r="G1394" s="61">
        <v>3</v>
      </c>
      <c r="H1394" s="61">
        <v>17</v>
      </c>
      <c r="J1394" s="61">
        <v>8</v>
      </c>
      <c r="K1394" s="61">
        <v>60</v>
      </c>
      <c r="L1394" s="61">
        <v>2</v>
      </c>
      <c r="N1394" s="61">
        <v>7</v>
      </c>
      <c r="O1394" s="61">
        <v>38</v>
      </c>
      <c r="R1394" s="61">
        <v>12</v>
      </c>
      <c r="S1394" s="61">
        <v>13</v>
      </c>
      <c r="T1394" s="61">
        <v>21</v>
      </c>
    </row>
    <row r="1395" spans="1:20" ht="12.75" customHeight="1" x14ac:dyDescent="0.2">
      <c r="A1395" s="58">
        <v>3817</v>
      </c>
      <c r="B1395" s="61">
        <v>584</v>
      </c>
      <c r="C1395" s="61">
        <v>278</v>
      </c>
      <c r="D1395" s="61">
        <v>306</v>
      </c>
      <c r="E1395" s="61">
        <v>6</v>
      </c>
      <c r="F1395" s="61">
        <v>2</v>
      </c>
      <c r="G1395" s="61">
        <v>5</v>
      </c>
      <c r="H1395" s="61">
        <v>528</v>
      </c>
      <c r="J1395" s="61">
        <v>3</v>
      </c>
      <c r="K1395" s="61">
        <v>40</v>
      </c>
      <c r="L1395" s="61">
        <v>327</v>
      </c>
      <c r="M1395" s="61">
        <v>5</v>
      </c>
      <c r="N1395" s="61">
        <v>25</v>
      </c>
      <c r="O1395" s="61">
        <v>536</v>
      </c>
      <c r="P1395" s="61">
        <v>90</v>
      </c>
      <c r="Q1395" s="61">
        <v>6</v>
      </c>
      <c r="R1395" s="61">
        <v>21</v>
      </c>
      <c r="S1395" s="61">
        <v>8</v>
      </c>
      <c r="T1395" s="61">
        <v>57</v>
      </c>
    </row>
    <row r="1396" spans="1:20" ht="12.75" customHeight="1" x14ac:dyDescent="0.2">
      <c r="A1396" s="58">
        <v>3821</v>
      </c>
      <c r="B1396" s="61">
        <v>738</v>
      </c>
      <c r="C1396" s="61">
        <v>360</v>
      </c>
      <c r="D1396" s="61">
        <v>378</v>
      </c>
      <c r="E1396" s="61">
        <v>2</v>
      </c>
      <c r="F1396" s="61">
        <v>6</v>
      </c>
      <c r="G1396" s="61">
        <v>3</v>
      </c>
      <c r="H1396" s="61">
        <v>513</v>
      </c>
      <c r="I1396" s="61">
        <v>4</v>
      </c>
      <c r="J1396" s="61">
        <v>13</v>
      </c>
      <c r="K1396" s="61">
        <v>197</v>
      </c>
      <c r="L1396" s="61">
        <v>210</v>
      </c>
      <c r="M1396" s="61">
        <v>4</v>
      </c>
      <c r="N1396" s="61">
        <v>25</v>
      </c>
      <c r="O1396" s="61">
        <v>576</v>
      </c>
      <c r="P1396" s="61">
        <v>200</v>
      </c>
      <c r="Q1396" s="61">
        <v>5</v>
      </c>
      <c r="R1396" s="61">
        <v>33</v>
      </c>
      <c r="S1396" s="61">
        <v>32</v>
      </c>
      <c r="T1396" s="61">
        <v>88</v>
      </c>
    </row>
    <row r="1397" spans="1:20" ht="12.75" customHeight="1" x14ac:dyDescent="0.2">
      <c r="A1397" s="58">
        <v>3822</v>
      </c>
      <c r="B1397" s="61">
        <v>506</v>
      </c>
      <c r="C1397" s="61">
        <v>260</v>
      </c>
      <c r="D1397" s="61">
        <v>245</v>
      </c>
      <c r="E1397" s="61">
        <v>2</v>
      </c>
      <c r="F1397" s="61">
        <v>13</v>
      </c>
      <c r="G1397" s="61">
        <v>13</v>
      </c>
      <c r="H1397" s="61">
        <v>197</v>
      </c>
      <c r="I1397" s="61">
        <v>13</v>
      </c>
      <c r="J1397" s="61">
        <v>55</v>
      </c>
      <c r="K1397" s="61">
        <v>213</v>
      </c>
      <c r="L1397" s="61">
        <v>118</v>
      </c>
      <c r="M1397" s="61">
        <v>1</v>
      </c>
      <c r="N1397" s="61">
        <v>17</v>
      </c>
      <c r="O1397" s="61">
        <v>356</v>
      </c>
      <c r="P1397" s="61">
        <v>1</v>
      </c>
      <c r="Q1397" s="61">
        <v>2</v>
      </c>
      <c r="R1397" s="61">
        <v>29</v>
      </c>
      <c r="S1397" s="61">
        <v>5</v>
      </c>
      <c r="T1397" s="61">
        <v>108</v>
      </c>
    </row>
    <row r="1398" spans="1:20" ht="12.75" customHeight="1" x14ac:dyDescent="0.2">
      <c r="A1398" s="58">
        <v>3823</v>
      </c>
      <c r="B1398" s="61">
        <v>436</v>
      </c>
      <c r="C1398" s="61">
        <v>192</v>
      </c>
      <c r="D1398" s="61">
        <v>244</v>
      </c>
      <c r="E1398" s="61">
        <v>1</v>
      </c>
      <c r="F1398" s="61">
        <v>5</v>
      </c>
      <c r="G1398" s="61">
        <v>7</v>
      </c>
      <c r="H1398" s="61">
        <v>89</v>
      </c>
      <c r="I1398" s="61">
        <v>3</v>
      </c>
      <c r="J1398" s="61">
        <v>42</v>
      </c>
      <c r="K1398" s="61">
        <v>289</v>
      </c>
      <c r="L1398" s="61">
        <v>68</v>
      </c>
      <c r="M1398" s="61">
        <v>3</v>
      </c>
      <c r="N1398" s="61">
        <v>20</v>
      </c>
      <c r="O1398" s="61">
        <v>265</v>
      </c>
      <c r="R1398" s="61">
        <v>19</v>
      </c>
      <c r="S1398" s="61">
        <v>12</v>
      </c>
      <c r="T1398" s="61">
        <v>71</v>
      </c>
    </row>
    <row r="1399" spans="1:20" ht="12.75" customHeight="1" x14ac:dyDescent="0.2">
      <c r="A1399" s="58">
        <v>3825</v>
      </c>
      <c r="B1399" s="61">
        <v>647</v>
      </c>
      <c r="C1399" s="61">
        <v>326</v>
      </c>
      <c r="D1399" s="61">
        <v>321</v>
      </c>
      <c r="E1399" s="61">
        <v>1</v>
      </c>
      <c r="F1399" s="61">
        <v>90</v>
      </c>
      <c r="G1399" s="61">
        <v>24</v>
      </c>
      <c r="H1399" s="61">
        <v>201</v>
      </c>
      <c r="I1399" s="61">
        <v>8</v>
      </c>
      <c r="J1399" s="61">
        <v>72</v>
      </c>
      <c r="K1399" s="61">
        <v>251</v>
      </c>
      <c r="L1399" s="61">
        <v>171</v>
      </c>
      <c r="M1399" s="61">
        <v>2</v>
      </c>
      <c r="N1399" s="61">
        <v>3</v>
      </c>
      <c r="O1399" s="61">
        <v>378</v>
      </c>
      <c r="Q1399" s="61">
        <v>6</v>
      </c>
      <c r="R1399" s="61">
        <v>27</v>
      </c>
      <c r="S1399" s="61">
        <v>9</v>
      </c>
      <c r="T1399" s="61">
        <v>82</v>
      </c>
    </row>
    <row r="1400" spans="1:20" ht="12.75" customHeight="1" x14ac:dyDescent="0.2">
      <c r="A1400" s="58">
        <v>3827</v>
      </c>
      <c r="B1400" s="61">
        <v>486</v>
      </c>
      <c r="C1400" s="61">
        <v>234</v>
      </c>
      <c r="D1400" s="61">
        <v>252</v>
      </c>
      <c r="E1400" s="61">
        <v>4</v>
      </c>
      <c r="F1400" s="61">
        <v>35</v>
      </c>
      <c r="G1400" s="61">
        <v>32</v>
      </c>
      <c r="H1400" s="61">
        <v>96</v>
      </c>
      <c r="I1400" s="61">
        <v>2</v>
      </c>
      <c r="J1400" s="61">
        <v>93</v>
      </c>
      <c r="K1400" s="61">
        <v>224</v>
      </c>
      <c r="L1400" s="61">
        <v>17</v>
      </c>
      <c r="M1400" s="61">
        <v>3</v>
      </c>
      <c r="N1400" s="61">
        <v>10</v>
      </c>
      <c r="O1400" s="61">
        <v>154</v>
      </c>
      <c r="Q1400" s="61">
        <v>137</v>
      </c>
      <c r="R1400" s="61">
        <v>20</v>
      </c>
      <c r="S1400" s="61">
        <v>24</v>
      </c>
      <c r="T1400" s="61">
        <v>72</v>
      </c>
    </row>
    <row r="1401" spans="1:20" ht="12.75" customHeight="1" x14ac:dyDescent="0.2">
      <c r="A1401" s="58">
        <v>3831</v>
      </c>
      <c r="B1401" s="61">
        <v>415</v>
      </c>
      <c r="C1401" s="61">
        <v>213</v>
      </c>
      <c r="D1401" s="61">
        <v>202</v>
      </c>
      <c r="E1401" s="61">
        <v>5</v>
      </c>
      <c r="F1401" s="61">
        <v>3</v>
      </c>
      <c r="H1401" s="61">
        <v>16</v>
      </c>
      <c r="J1401" s="61">
        <v>18</v>
      </c>
      <c r="K1401" s="61">
        <v>373</v>
      </c>
      <c r="L1401" s="61">
        <v>5</v>
      </c>
      <c r="M1401" s="61">
        <v>6</v>
      </c>
      <c r="N1401" s="61">
        <v>10</v>
      </c>
      <c r="O1401" s="61">
        <v>231</v>
      </c>
      <c r="Q1401" s="61">
        <v>1</v>
      </c>
      <c r="R1401" s="61">
        <v>9</v>
      </c>
      <c r="S1401" s="61">
        <v>2</v>
      </c>
      <c r="T1401" s="61">
        <v>72</v>
      </c>
    </row>
    <row r="1402" spans="1:20" ht="12.75" customHeight="1" x14ac:dyDescent="0.2">
      <c r="A1402" s="58">
        <v>3833</v>
      </c>
      <c r="B1402" s="61">
        <v>2202</v>
      </c>
      <c r="C1402" s="61">
        <v>1121</v>
      </c>
      <c r="D1402" s="61">
        <v>1081</v>
      </c>
      <c r="E1402" s="61">
        <v>14</v>
      </c>
      <c r="F1402" s="61">
        <v>112</v>
      </c>
      <c r="G1402" s="61">
        <v>42</v>
      </c>
      <c r="H1402" s="61">
        <v>327</v>
      </c>
      <c r="I1402" s="61">
        <v>2</v>
      </c>
      <c r="J1402" s="61">
        <v>78</v>
      </c>
      <c r="K1402" s="61">
        <v>1627</v>
      </c>
      <c r="L1402" s="61">
        <v>65</v>
      </c>
      <c r="M1402" s="61">
        <v>5</v>
      </c>
      <c r="N1402" s="61">
        <v>21</v>
      </c>
      <c r="O1402" s="61">
        <v>576</v>
      </c>
      <c r="P1402" s="61">
        <v>22</v>
      </c>
      <c r="Q1402" s="61">
        <v>3</v>
      </c>
      <c r="R1402" s="61">
        <v>111</v>
      </c>
      <c r="S1402" s="61">
        <v>34</v>
      </c>
      <c r="T1402" s="61">
        <v>181</v>
      </c>
    </row>
    <row r="1403" spans="1:20" ht="12.75" customHeight="1" x14ac:dyDescent="0.2">
      <c r="A1403" s="58">
        <v>3848</v>
      </c>
      <c r="B1403" s="61">
        <v>559</v>
      </c>
      <c r="C1403" s="61">
        <v>255</v>
      </c>
      <c r="D1403" s="61">
        <v>304</v>
      </c>
      <c r="E1403" s="61">
        <v>26</v>
      </c>
      <c r="F1403" s="61">
        <v>16</v>
      </c>
      <c r="G1403" s="61">
        <v>10</v>
      </c>
      <c r="H1403" s="61">
        <v>106</v>
      </c>
      <c r="I1403" s="61">
        <v>11</v>
      </c>
      <c r="J1403" s="61">
        <v>66</v>
      </c>
      <c r="K1403" s="61">
        <v>324</v>
      </c>
      <c r="L1403" s="61">
        <v>27</v>
      </c>
      <c r="M1403" s="61">
        <v>1</v>
      </c>
      <c r="N1403" s="61">
        <v>4</v>
      </c>
      <c r="O1403" s="61">
        <v>258</v>
      </c>
      <c r="P1403" s="61">
        <v>9</v>
      </c>
      <c r="Q1403" s="61">
        <v>169</v>
      </c>
      <c r="R1403" s="61">
        <v>50</v>
      </c>
      <c r="S1403" s="61">
        <v>22</v>
      </c>
      <c r="T1403" s="61">
        <v>85</v>
      </c>
    </row>
    <row r="1404" spans="1:20" ht="12.75" customHeight="1" x14ac:dyDescent="0.2">
      <c r="A1404" s="58">
        <v>3851</v>
      </c>
      <c r="B1404" s="61">
        <v>968</v>
      </c>
      <c r="C1404" s="61">
        <v>466</v>
      </c>
      <c r="D1404" s="61">
        <v>502</v>
      </c>
      <c r="E1404" s="61">
        <v>4</v>
      </c>
      <c r="F1404" s="61">
        <v>14</v>
      </c>
      <c r="G1404" s="61">
        <v>15</v>
      </c>
      <c r="H1404" s="61">
        <v>61</v>
      </c>
      <c r="I1404" s="61">
        <v>3</v>
      </c>
      <c r="J1404" s="61">
        <v>91</v>
      </c>
      <c r="K1404" s="61">
        <v>780</v>
      </c>
      <c r="L1404" s="61">
        <v>6</v>
      </c>
      <c r="M1404" s="61">
        <v>11</v>
      </c>
      <c r="N1404" s="61">
        <v>24</v>
      </c>
      <c r="O1404" s="61">
        <v>269</v>
      </c>
      <c r="Q1404" s="61">
        <v>26</v>
      </c>
      <c r="R1404" s="61">
        <v>19</v>
      </c>
      <c r="S1404" s="61">
        <v>29</v>
      </c>
      <c r="T1404" s="61">
        <v>154</v>
      </c>
    </row>
    <row r="1405" spans="1:20" ht="12.75" customHeight="1" x14ac:dyDescent="0.2">
      <c r="A1405" s="58">
        <v>3854</v>
      </c>
      <c r="B1405" s="61">
        <v>261</v>
      </c>
      <c r="C1405" s="61">
        <v>115</v>
      </c>
      <c r="D1405" s="61">
        <v>145</v>
      </c>
      <c r="E1405" s="61">
        <v>2</v>
      </c>
      <c r="F1405" s="61">
        <v>12</v>
      </c>
      <c r="G1405" s="61">
        <v>10</v>
      </c>
      <c r="H1405" s="61">
        <v>55</v>
      </c>
      <c r="I1405" s="61">
        <v>5</v>
      </c>
      <c r="J1405" s="61">
        <v>21</v>
      </c>
      <c r="K1405" s="61">
        <v>156</v>
      </c>
      <c r="L1405" s="61">
        <v>14</v>
      </c>
      <c r="M1405" s="61">
        <v>2</v>
      </c>
      <c r="N1405" s="61">
        <v>18</v>
      </c>
      <c r="O1405" s="61">
        <v>145</v>
      </c>
      <c r="R1405" s="61">
        <v>37</v>
      </c>
      <c r="S1405" s="61">
        <v>21</v>
      </c>
      <c r="T1405" s="61">
        <v>121</v>
      </c>
    </row>
    <row r="1406" spans="1:20" ht="12.75" customHeight="1" x14ac:dyDescent="0.2">
      <c r="A1406" s="58">
        <v>3855</v>
      </c>
      <c r="B1406" s="61">
        <v>51</v>
      </c>
      <c r="C1406" s="61">
        <v>26</v>
      </c>
      <c r="D1406" s="61">
        <v>25</v>
      </c>
      <c r="F1406" s="61">
        <v>3</v>
      </c>
      <c r="H1406" s="61">
        <v>7</v>
      </c>
      <c r="J1406" s="61">
        <v>1</v>
      </c>
      <c r="K1406" s="61">
        <v>40</v>
      </c>
      <c r="O1406" s="61">
        <v>12</v>
      </c>
      <c r="R1406" s="61">
        <v>7</v>
      </c>
      <c r="S1406" s="61">
        <v>12</v>
      </c>
      <c r="T1406" s="61">
        <v>23</v>
      </c>
    </row>
    <row r="1407" spans="1:20" ht="12.75" customHeight="1" x14ac:dyDescent="0.2">
      <c r="A1407" s="58">
        <v>3856</v>
      </c>
      <c r="B1407" s="61">
        <v>70</v>
      </c>
      <c r="C1407" s="61">
        <v>31</v>
      </c>
      <c r="D1407" s="61">
        <v>39</v>
      </c>
      <c r="F1407" s="61">
        <v>9</v>
      </c>
      <c r="G1407" s="61">
        <v>1</v>
      </c>
      <c r="H1407" s="61">
        <v>4</v>
      </c>
      <c r="J1407" s="61">
        <v>5</v>
      </c>
      <c r="K1407" s="61">
        <v>51</v>
      </c>
      <c r="L1407" s="61">
        <v>5</v>
      </c>
      <c r="R1407" s="61">
        <v>1</v>
      </c>
      <c r="S1407" s="61">
        <v>2</v>
      </c>
      <c r="T1407" s="61">
        <v>12</v>
      </c>
    </row>
    <row r="1408" spans="1:20" ht="12.75" customHeight="1" x14ac:dyDescent="0.2">
      <c r="A1408" s="58">
        <v>3857</v>
      </c>
      <c r="B1408" s="61">
        <v>84</v>
      </c>
      <c r="C1408" s="61">
        <v>50</v>
      </c>
      <c r="D1408" s="61">
        <v>34</v>
      </c>
      <c r="E1408" s="61">
        <v>4</v>
      </c>
      <c r="H1408" s="61">
        <v>24</v>
      </c>
      <c r="I1408" s="61">
        <v>1</v>
      </c>
      <c r="J1408" s="61">
        <v>4</v>
      </c>
      <c r="K1408" s="61">
        <v>51</v>
      </c>
      <c r="L1408" s="61">
        <v>9</v>
      </c>
      <c r="M1408" s="61">
        <v>3</v>
      </c>
      <c r="N1408" s="61">
        <v>25</v>
      </c>
      <c r="O1408" s="61">
        <v>69</v>
      </c>
      <c r="Q1408" s="61">
        <v>2</v>
      </c>
      <c r="R1408" s="61">
        <v>17</v>
      </c>
      <c r="S1408" s="61">
        <v>9</v>
      </c>
      <c r="T1408" s="61">
        <v>11</v>
      </c>
    </row>
    <row r="1409" spans="1:20" ht="12.75" customHeight="1" x14ac:dyDescent="0.2">
      <c r="A1409" s="58">
        <v>3868</v>
      </c>
      <c r="B1409" s="61">
        <v>265</v>
      </c>
      <c r="C1409" s="61">
        <v>152</v>
      </c>
      <c r="D1409" s="61">
        <v>113</v>
      </c>
      <c r="E1409" s="61">
        <v>2</v>
      </c>
      <c r="F1409" s="61">
        <v>9</v>
      </c>
      <c r="G1409" s="61">
        <v>16</v>
      </c>
      <c r="H1409" s="61">
        <v>25</v>
      </c>
      <c r="J1409" s="61">
        <v>24</v>
      </c>
      <c r="K1409" s="61">
        <v>189</v>
      </c>
      <c r="M1409" s="61">
        <v>1</v>
      </c>
      <c r="N1409" s="61">
        <v>15</v>
      </c>
      <c r="O1409" s="61">
        <v>77</v>
      </c>
      <c r="P1409" s="61">
        <v>1</v>
      </c>
      <c r="Q1409" s="61">
        <v>2</v>
      </c>
      <c r="R1409" s="61">
        <v>30</v>
      </c>
      <c r="S1409" s="61">
        <v>47</v>
      </c>
      <c r="T1409" s="61">
        <v>80</v>
      </c>
    </row>
    <row r="1410" spans="1:20" ht="12.75" customHeight="1" x14ac:dyDescent="0.2">
      <c r="A1410" s="58">
        <v>3874</v>
      </c>
      <c r="B1410" s="61">
        <v>175</v>
      </c>
      <c r="C1410" s="61">
        <v>89</v>
      </c>
      <c r="D1410" s="61">
        <v>85</v>
      </c>
      <c r="E1410" s="61">
        <v>16</v>
      </c>
      <c r="F1410" s="61">
        <v>13</v>
      </c>
      <c r="G1410" s="61">
        <v>26</v>
      </c>
      <c r="H1410" s="61">
        <v>33</v>
      </c>
      <c r="J1410" s="61">
        <v>30</v>
      </c>
      <c r="K1410" s="61">
        <v>57</v>
      </c>
      <c r="L1410" s="61">
        <v>25</v>
      </c>
      <c r="M1410" s="61">
        <v>2</v>
      </c>
      <c r="N1410" s="61">
        <v>7</v>
      </c>
      <c r="O1410" s="61">
        <v>96</v>
      </c>
      <c r="R1410" s="61">
        <v>13</v>
      </c>
      <c r="S1410" s="61">
        <v>1</v>
      </c>
      <c r="T1410" s="61">
        <v>52</v>
      </c>
    </row>
    <row r="1411" spans="1:20" ht="12.75" customHeight="1" x14ac:dyDescent="0.2">
      <c r="A1411" s="58">
        <v>3879</v>
      </c>
      <c r="B1411" s="61">
        <v>953</v>
      </c>
      <c r="C1411" s="61">
        <v>488</v>
      </c>
      <c r="D1411" s="61">
        <v>465</v>
      </c>
      <c r="F1411" s="61">
        <v>413</v>
      </c>
      <c r="G1411" s="61">
        <v>8</v>
      </c>
      <c r="H1411" s="61">
        <v>74</v>
      </c>
      <c r="J1411" s="61">
        <v>68</v>
      </c>
      <c r="K1411" s="61">
        <v>390</v>
      </c>
      <c r="L1411" s="61">
        <v>21</v>
      </c>
      <c r="N1411" s="61">
        <v>2</v>
      </c>
      <c r="O1411" s="61">
        <v>34</v>
      </c>
      <c r="Q1411" s="61">
        <v>3</v>
      </c>
      <c r="R1411" s="61">
        <v>12</v>
      </c>
      <c r="S1411" s="61">
        <v>60</v>
      </c>
      <c r="T1411" s="61">
        <v>68</v>
      </c>
    </row>
    <row r="1412" spans="1:20" ht="12.75" customHeight="1" x14ac:dyDescent="0.2">
      <c r="A1412" s="58">
        <v>3880</v>
      </c>
      <c r="B1412" s="61">
        <v>632</v>
      </c>
      <c r="C1412" s="61">
        <v>303</v>
      </c>
      <c r="D1412" s="61">
        <v>328</v>
      </c>
      <c r="E1412" s="61">
        <v>8</v>
      </c>
      <c r="F1412" s="61">
        <v>94</v>
      </c>
      <c r="G1412" s="61">
        <v>129</v>
      </c>
      <c r="H1412" s="61">
        <v>116</v>
      </c>
      <c r="I1412" s="61">
        <v>26</v>
      </c>
      <c r="J1412" s="61">
        <v>57</v>
      </c>
      <c r="K1412" s="61">
        <v>202</v>
      </c>
      <c r="L1412" s="61">
        <v>86</v>
      </c>
      <c r="M1412" s="61">
        <v>6</v>
      </c>
      <c r="N1412" s="61">
        <v>51</v>
      </c>
      <c r="O1412" s="61">
        <v>455</v>
      </c>
      <c r="Q1412" s="61">
        <v>5</v>
      </c>
      <c r="R1412" s="61">
        <v>46</v>
      </c>
      <c r="S1412" s="61">
        <v>25</v>
      </c>
      <c r="T1412" s="61">
        <v>132</v>
      </c>
    </row>
    <row r="1413" spans="1:20" ht="12.75" customHeight="1" x14ac:dyDescent="0.2">
      <c r="A1413" s="58">
        <v>3890</v>
      </c>
      <c r="B1413" s="61">
        <v>772</v>
      </c>
      <c r="C1413" s="61">
        <v>363</v>
      </c>
      <c r="D1413" s="61">
        <v>409</v>
      </c>
      <c r="E1413" s="61">
        <v>10</v>
      </c>
      <c r="F1413" s="61">
        <v>16</v>
      </c>
      <c r="G1413" s="61">
        <v>14</v>
      </c>
      <c r="H1413" s="61">
        <v>4</v>
      </c>
      <c r="I1413" s="61">
        <v>6</v>
      </c>
      <c r="J1413" s="61">
        <v>25</v>
      </c>
      <c r="K1413" s="61">
        <v>697</v>
      </c>
      <c r="L1413" s="61">
        <v>16</v>
      </c>
      <c r="M1413" s="61">
        <v>15</v>
      </c>
      <c r="N1413" s="61">
        <v>14</v>
      </c>
      <c r="O1413" s="61">
        <v>277</v>
      </c>
      <c r="Q1413" s="61">
        <v>5</v>
      </c>
      <c r="R1413" s="61">
        <v>19</v>
      </c>
      <c r="S1413" s="61">
        <v>38</v>
      </c>
      <c r="T1413" s="61">
        <v>64</v>
      </c>
    </row>
    <row r="1414" spans="1:20" ht="12.75" customHeight="1" x14ac:dyDescent="0.2">
      <c r="A1414" s="58">
        <v>3891</v>
      </c>
      <c r="B1414" s="61">
        <v>461</v>
      </c>
      <c r="C1414" s="61">
        <v>241</v>
      </c>
      <c r="D1414" s="61">
        <v>220</v>
      </c>
      <c r="E1414" s="61">
        <v>3</v>
      </c>
      <c r="F1414" s="61">
        <v>10</v>
      </c>
      <c r="G1414" s="61">
        <v>2</v>
      </c>
      <c r="H1414" s="61">
        <v>65</v>
      </c>
      <c r="I1414" s="61">
        <v>1</v>
      </c>
      <c r="J1414" s="61">
        <v>28</v>
      </c>
      <c r="K1414" s="61">
        <v>352</v>
      </c>
      <c r="L1414" s="61">
        <v>13</v>
      </c>
      <c r="N1414" s="61">
        <v>6</v>
      </c>
      <c r="O1414" s="61">
        <v>132</v>
      </c>
      <c r="P1414" s="61">
        <v>3</v>
      </c>
      <c r="Q1414" s="61">
        <v>4</v>
      </c>
      <c r="R1414" s="61">
        <v>15</v>
      </c>
      <c r="S1414" s="61">
        <v>28</v>
      </c>
      <c r="T1414" s="61">
        <v>59</v>
      </c>
    </row>
    <row r="1415" spans="1:20" ht="12.75" customHeight="1" x14ac:dyDescent="0.2">
      <c r="A1415" s="58">
        <v>3893</v>
      </c>
      <c r="B1415" s="61">
        <v>578</v>
      </c>
      <c r="C1415" s="61">
        <v>273</v>
      </c>
      <c r="D1415" s="61">
        <v>305</v>
      </c>
      <c r="E1415" s="61">
        <v>3</v>
      </c>
      <c r="F1415" s="61">
        <v>9</v>
      </c>
      <c r="G1415" s="61">
        <v>13</v>
      </c>
      <c r="H1415" s="61">
        <v>94</v>
      </c>
      <c r="I1415" s="61">
        <v>15</v>
      </c>
      <c r="J1415" s="61">
        <v>81</v>
      </c>
      <c r="K1415" s="61">
        <v>363</v>
      </c>
      <c r="L1415" s="61">
        <v>36</v>
      </c>
      <c r="M1415" s="61">
        <v>3</v>
      </c>
      <c r="N1415" s="61">
        <v>29</v>
      </c>
      <c r="O1415" s="61">
        <v>246</v>
      </c>
      <c r="P1415" s="61">
        <v>3</v>
      </c>
      <c r="Q1415" s="61">
        <v>22</v>
      </c>
      <c r="R1415" s="61">
        <v>29</v>
      </c>
      <c r="S1415" s="61">
        <v>33</v>
      </c>
      <c r="T1415" s="61">
        <v>96</v>
      </c>
    </row>
    <row r="1416" spans="1:20" ht="12.75" customHeight="1" x14ac:dyDescent="0.2">
      <c r="A1416" s="58">
        <v>3894</v>
      </c>
      <c r="B1416" s="61">
        <v>112</v>
      </c>
      <c r="C1416" s="61">
        <v>54</v>
      </c>
      <c r="D1416" s="61">
        <v>58</v>
      </c>
      <c r="E1416" s="61">
        <v>15</v>
      </c>
      <c r="G1416" s="61">
        <v>2</v>
      </c>
      <c r="H1416" s="61">
        <v>16</v>
      </c>
      <c r="J1416" s="61">
        <v>9</v>
      </c>
      <c r="K1416" s="61">
        <v>70</v>
      </c>
      <c r="L1416" s="61">
        <v>5</v>
      </c>
      <c r="M1416" s="61">
        <v>1</v>
      </c>
      <c r="N1416" s="61">
        <v>8</v>
      </c>
      <c r="O1416" s="61">
        <v>95</v>
      </c>
      <c r="P1416" s="61">
        <v>1</v>
      </c>
      <c r="R1416" s="61">
        <v>9</v>
      </c>
      <c r="S1416" s="61">
        <v>2</v>
      </c>
      <c r="T1416" s="61">
        <v>16</v>
      </c>
    </row>
    <row r="1417" spans="1:20" ht="12.75" customHeight="1" x14ac:dyDescent="0.2">
      <c r="A1417" s="58">
        <v>3896</v>
      </c>
      <c r="B1417" s="61">
        <v>546</v>
      </c>
      <c r="C1417" s="61">
        <v>265</v>
      </c>
      <c r="D1417" s="61">
        <v>281</v>
      </c>
      <c r="F1417" s="61">
        <v>26</v>
      </c>
      <c r="G1417" s="61">
        <v>24</v>
      </c>
      <c r="H1417" s="61">
        <v>100</v>
      </c>
      <c r="I1417" s="61">
        <v>18</v>
      </c>
      <c r="J1417" s="61">
        <v>76</v>
      </c>
      <c r="K1417" s="61">
        <v>302</v>
      </c>
      <c r="L1417" s="61">
        <v>29</v>
      </c>
      <c r="M1417" s="61">
        <v>3</v>
      </c>
      <c r="N1417" s="61">
        <v>14</v>
      </c>
      <c r="O1417" s="61">
        <v>278</v>
      </c>
      <c r="Q1417" s="61">
        <v>14</v>
      </c>
      <c r="R1417" s="61">
        <v>28</v>
      </c>
      <c r="S1417" s="61">
        <v>27</v>
      </c>
      <c r="T1417" s="61">
        <v>102</v>
      </c>
    </row>
    <row r="1418" spans="1:20" ht="12.75" customHeight="1" x14ac:dyDescent="0.2">
      <c r="A1418" s="58">
        <v>3898</v>
      </c>
      <c r="B1418" s="61">
        <v>825</v>
      </c>
      <c r="C1418" s="61">
        <v>411</v>
      </c>
      <c r="D1418" s="61">
        <v>414</v>
      </c>
      <c r="E1418" s="61">
        <v>6</v>
      </c>
      <c r="F1418" s="61">
        <v>124</v>
      </c>
      <c r="G1418" s="61">
        <v>138</v>
      </c>
      <c r="H1418" s="61">
        <v>209</v>
      </c>
      <c r="I1418" s="61">
        <v>61</v>
      </c>
      <c r="J1418" s="61">
        <v>105</v>
      </c>
      <c r="K1418" s="61">
        <v>182</v>
      </c>
      <c r="L1418" s="61">
        <v>114</v>
      </c>
      <c r="M1418" s="61">
        <v>11</v>
      </c>
      <c r="N1418" s="61">
        <v>25</v>
      </c>
      <c r="O1418" s="61">
        <v>525</v>
      </c>
      <c r="P1418" s="61">
        <v>2</v>
      </c>
      <c r="Q1418" s="61">
        <v>12</v>
      </c>
      <c r="R1418" s="61">
        <v>37</v>
      </c>
      <c r="S1418" s="61">
        <v>30</v>
      </c>
      <c r="T1418" s="61">
        <v>104</v>
      </c>
    </row>
    <row r="1419" spans="1:20" ht="12.75" customHeight="1" x14ac:dyDescent="0.2">
      <c r="A1419" s="58">
        <v>3899</v>
      </c>
      <c r="B1419" s="61">
        <v>170</v>
      </c>
      <c r="C1419" s="61">
        <v>85</v>
      </c>
      <c r="D1419" s="61">
        <v>85</v>
      </c>
      <c r="E1419" s="61">
        <v>3</v>
      </c>
      <c r="G1419" s="61">
        <v>4</v>
      </c>
      <c r="H1419" s="61">
        <v>22</v>
      </c>
      <c r="I1419" s="61">
        <v>2</v>
      </c>
      <c r="J1419" s="61">
        <v>27</v>
      </c>
      <c r="K1419" s="61">
        <v>112</v>
      </c>
      <c r="L1419" s="61">
        <v>3</v>
      </c>
      <c r="M1419" s="61">
        <v>4</v>
      </c>
      <c r="N1419" s="61">
        <v>35</v>
      </c>
      <c r="O1419" s="61">
        <v>106</v>
      </c>
      <c r="Q1419" s="61">
        <v>2</v>
      </c>
      <c r="R1419" s="61">
        <v>45</v>
      </c>
      <c r="S1419" s="61">
        <v>15</v>
      </c>
      <c r="T1419" s="61">
        <v>30</v>
      </c>
    </row>
    <row r="1420" spans="1:20" ht="12.75" customHeight="1" x14ac:dyDescent="0.2">
      <c r="A1420" s="58">
        <v>3900</v>
      </c>
      <c r="B1420" s="61">
        <v>157</v>
      </c>
      <c r="C1420" s="61">
        <v>75</v>
      </c>
      <c r="D1420" s="61">
        <v>82</v>
      </c>
      <c r="E1420" s="61">
        <v>48</v>
      </c>
      <c r="G1420" s="61">
        <v>1</v>
      </c>
      <c r="H1420" s="61">
        <v>17</v>
      </c>
      <c r="J1420" s="61">
        <v>9</v>
      </c>
      <c r="K1420" s="61">
        <v>82</v>
      </c>
      <c r="L1420" s="61">
        <v>21</v>
      </c>
      <c r="M1420" s="61">
        <v>4</v>
      </c>
      <c r="N1420" s="61">
        <v>6</v>
      </c>
      <c r="O1420" s="61">
        <v>100</v>
      </c>
      <c r="P1420" s="61">
        <v>39</v>
      </c>
      <c r="Q1420" s="61">
        <v>6</v>
      </c>
      <c r="R1420" s="61">
        <v>5</v>
      </c>
      <c r="S1420" s="61">
        <v>5</v>
      </c>
      <c r="T1420" s="61">
        <v>24</v>
      </c>
    </row>
    <row r="1421" spans="1:20" ht="12.75" customHeight="1" x14ac:dyDescent="0.2">
      <c r="A1421" s="58">
        <v>3902</v>
      </c>
      <c r="B1421" s="61">
        <v>909</v>
      </c>
      <c r="C1421" s="61">
        <v>400</v>
      </c>
      <c r="D1421" s="61">
        <v>509</v>
      </c>
      <c r="E1421" s="61">
        <v>5</v>
      </c>
      <c r="F1421" s="61">
        <v>34</v>
      </c>
      <c r="G1421" s="61">
        <v>33</v>
      </c>
      <c r="H1421" s="61">
        <v>304</v>
      </c>
      <c r="I1421" s="61">
        <v>23</v>
      </c>
      <c r="J1421" s="61">
        <v>63</v>
      </c>
      <c r="K1421" s="61">
        <v>447</v>
      </c>
      <c r="L1421" s="61">
        <v>125</v>
      </c>
      <c r="M1421" s="61">
        <v>12</v>
      </c>
      <c r="N1421" s="61">
        <v>26</v>
      </c>
      <c r="O1421" s="61">
        <v>569</v>
      </c>
      <c r="P1421" s="61">
        <v>8</v>
      </c>
      <c r="Q1421" s="61">
        <v>5</v>
      </c>
      <c r="R1421" s="61">
        <v>57</v>
      </c>
      <c r="S1421" s="61">
        <v>34</v>
      </c>
      <c r="T1421" s="61">
        <v>125</v>
      </c>
    </row>
    <row r="1422" spans="1:20" ht="12.75" customHeight="1" x14ac:dyDescent="0.2">
      <c r="A1422" s="58">
        <v>3909</v>
      </c>
      <c r="B1422" s="61">
        <v>246</v>
      </c>
      <c r="C1422" s="61">
        <v>130</v>
      </c>
      <c r="D1422" s="61">
        <v>116</v>
      </c>
      <c r="H1422" s="61">
        <v>196</v>
      </c>
      <c r="J1422" s="61">
        <v>3</v>
      </c>
      <c r="K1422" s="61">
        <v>47</v>
      </c>
      <c r="L1422" s="61">
        <v>65</v>
      </c>
      <c r="M1422" s="61">
        <v>1</v>
      </c>
      <c r="N1422" s="61">
        <v>34</v>
      </c>
      <c r="O1422" s="61">
        <v>236</v>
      </c>
      <c r="P1422" s="61">
        <v>59</v>
      </c>
      <c r="Q1422" s="61">
        <v>2</v>
      </c>
      <c r="R1422" s="61">
        <v>15</v>
      </c>
      <c r="S1422" s="61">
        <v>3</v>
      </c>
      <c r="T1422" s="61">
        <v>45</v>
      </c>
    </row>
    <row r="1423" spans="1:20" ht="12.75" customHeight="1" x14ac:dyDescent="0.2">
      <c r="A1423" s="58">
        <v>3912</v>
      </c>
      <c r="B1423" s="61">
        <v>254</v>
      </c>
      <c r="C1423" s="61">
        <v>106</v>
      </c>
      <c r="D1423" s="61">
        <v>148</v>
      </c>
      <c r="E1423" s="61">
        <v>2</v>
      </c>
      <c r="F1423" s="61">
        <v>2</v>
      </c>
      <c r="G1423" s="61">
        <v>3</v>
      </c>
      <c r="H1423" s="61">
        <v>209</v>
      </c>
      <c r="I1423" s="61">
        <v>1</v>
      </c>
      <c r="J1423" s="61">
        <v>7</v>
      </c>
      <c r="K1423" s="61">
        <v>30</v>
      </c>
      <c r="L1423" s="61">
        <v>64</v>
      </c>
      <c r="M1423" s="61">
        <v>1</v>
      </c>
      <c r="N1423" s="61">
        <v>27</v>
      </c>
      <c r="O1423" s="61">
        <v>211</v>
      </c>
      <c r="P1423" s="61">
        <v>27</v>
      </c>
      <c r="R1423" s="61">
        <v>70</v>
      </c>
      <c r="S1423" s="61">
        <v>10</v>
      </c>
      <c r="T1423" s="61">
        <v>21</v>
      </c>
    </row>
    <row r="1424" spans="1:20" ht="12.75" customHeight="1" x14ac:dyDescent="0.2">
      <c r="A1424" s="58">
        <v>3918</v>
      </c>
      <c r="B1424" s="61">
        <v>151</v>
      </c>
      <c r="C1424" s="61">
        <v>72</v>
      </c>
      <c r="D1424" s="61">
        <v>79</v>
      </c>
      <c r="E1424" s="61">
        <v>3</v>
      </c>
      <c r="F1424" s="61">
        <v>1</v>
      </c>
      <c r="G1424" s="61">
        <v>2</v>
      </c>
      <c r="I1424" s="61">
        <v>2</v>
      </c>
      <c r="J1424" s="61">
        <v>7</v>
      </c>
      <c r="K1424" s="61">
        <v>136</v>
      </c>
      <c r="L1424" s="61">
        <v>1</v>
      </c>
      <c r="M1424" s="61">
        <v>2</v>
      </c>
      <c r="N1424" s="61">
        <v>8</v>
      </c>
      <c r="O1424" s="61">
        <v>80</v>
      </c>
      <c r="R1424" s="61">
        <v>18</v>
      </c>
      <c r="T1424" s="61">
        <v>33</v>
      </c>
    </row>
    <row r="1425" spans="1:20" ht="12.75" customHeight="1" x14ac:dyDescent="0.2">
      <c r="A1425" s="58">
        <v>3921</v>
      </c>
      <c r="B1425" s="61">
        <v>1615</v>
      </c>
      <c r="C1425" s="61">
        <v>767</v>
      </c>
      <c r="D1425" s="61">
        <v>847</v>
      </c>
      <c r="E1425" s="61">
        <v>8</v>
      </c>
      <c r="F1425" s="61">
        <v>261</v>
      </c>
      <c r="G1425" s="61">
        <v>132</v>
      </c>
      <c r="H1425" s="61">
        <v>213</v>
      </c>
      <c r="I1425" s="61">
        <v>10</v>
      </c>
      <c r="J1425" s="61">
        <v>172</v>
      </c>
      <c r="K1425" s="61">
        <v>819</v>
      </c>
      <c r="L1425" s="61">
        <v>91</v>
      </c>
      <c r="M1425" s="61">
        <v>9</v>
      </c>
      <c r="N1425" s="61">
        <v>41</v>
      </c>
      <c r="O1425" s="61">
        <v>501</v>
      </c>
      <c r="P1425" s="61">
        <v>1</v>
      </c>
      <c r="Q1425" s="61">
        <v>2</v>
      </c>
      <c r="R1425" s="61">
        <v>49</v>
      </c>
      <c r="S1425" s="61">
        <v>179</v>
      </c>
      <c r="T1425" s="61">
        <v>204</v>
      </c>
    </row>
    <row r="1426" spans="1:20" ht="12.75" customHeight="1" x14ac:dyDescent="0.2">
      <c r="A1426" s="58">
        <v>3922</v>
      </c>
      <c r="B1426" s="61">
        <v>594</v>
      </c>
      <c r="C1426" s="61">
        <v>285</v>
      </c>
      <c r="D1426" s="61">
        <v>309</v>
      </c>
      <c r="E1426" s="61">
        <v>1</v>
      </c>
      <c r="F1426" s="61">
        <v>131</v>
      </c>
      <c r="G1426" s="61">
        <v>12</v>
      </c>
      <c r="H1426" s="61">
        <v>121</v>
      </c>
      <c r="I1426" s="61">
        <v>1</v>
      </c>
      <c r="J1426" s="61">
        <v>73</v>
      </c>
      <c r="K1426" s="61">
        <v>255</v>
      </c>
      <c r="L1426" s="61">
        <v>62</v>
      </c>
      <c r="N1426" s="61">
        <v>1</v>
      </c>
      <c r="O1426" s="61">
        <v>211</v>
      </c>
      <c r="Q1426" s="61">
        <v>1</v>
      </c>
      <c r="R1426" s="61">
        <v>15</v>
      </c>
      <c r="S1426" s="61">
        <v>34</v>
      </c>
      <c r="T1426" s="61">
        <v>98</v>
      </c>
    </row>
    <row r="1427" spans="1:20" ht="12.75" customHeight="1" x14ac:dyDescent="0.2">
      <c r="A1427" s="58">
        <v>3926</v>
      </c>
      <c r="B1427" s="61">
        <v>715</v>
      </c>
      <c r="C1427" s="61">
        <v>340</v>
      </c>
      <c r="D1427" s="61">
        <v>375</v>
      </c>
      <c r="E1427" s="61">
        <v>3</v>
      </c>
      <c r="F1427" s="61">
        <v>24</v>
      </c>
      <c r="G1427" s="61">
        <v>6</v>
      </c>
      <c r="H1427" s="61">
        <v>149</v>
      </c>
      <c r="J1427" s="61">
        <v>36</v>
      </c>
      <c r="K1427" s="61">
        <v>497</v>
      </c>
      <c r="L1427" s="61">
        <v>42</v>
      </c>
      <c r="N1427" s="61">
        <v>3</v>
      </c>
      <c r="O1427" s="61">
        <v>248</v>
      </c>
      <c r="P1427" s="61">
        <v>13</v>
      </c>
      <c r="Q1427" s="61">
        <v>4</v>
      </c>
      <c r="R1427" s="61">
        <v>16</v>
      </c>
      <c r="S1427" s="61">
        <v>21</v>
      </c>
      <c r="T1427" s="61">
        <v>87</v>
      </c>
    </row>
    <row r="1428" spans="1:20" ht="12.75" customHeight="1" x14ac:dyDescent="0.2">
      <c r="A1428" s="58">
        <v>3927</v>
      </c>
      <c r="B1428" s="61">
        <v>491</v>
      </c>
      <c r="C1428" s="61">
        <v>228</v>
      </c>
      <c r="D1428" s="61">
        <v>263</v>
      </c>
      <c r="E1428" s="61">
        <v>2</v>
      </c>
      <c r="F1428" s="61">
        <v>65</v>
      </c>
      <c r="G1428" s="61">
        <v>24</v>
      </c>
      <c r="H1428" s="61">
        <v>76</v>
      </c>
      <c r="I1428" s="61">
        <v>11</v>
      </c>
      <c r="J1428" s="61">
        <v>69</v>
      </c>
      <c r="K1428" s="61">
        <v>244</v>
      </c>
      <c r="L1428" s="61">
        <v>55</v>
      </c>
      <c r="M1428" s="61">
        <v>2</v>
      </c>
      <c r="O1428" s="61">
        <v>167</v>
      </c>
      <c r="Q1428" s="61">
        <v>9</v>
      </c>
      <c r="R1428" s="61">
        <v>22</v>
      </c>
      <c r="S1428" s="61">
        <v>26</v>
      </c>
      <c r="T1428" s="61">
        <v>46</v>
      </c>
    </row>
    <row r="1429" spans="1:20" ht="12.75" customHeight="1" x14ac:dyDescent="0.2">
      <c r="A1429" s="58">
        <v>3929</v>
      </c>
      <c r="B1429" s="61">
        <v>447</v>
      </c>
      <c r="C1429" s="61">
        <v>214</v>
      </c>
      <c r="D1429" s="61">
        <v>233</v>
      </c>
      <c r="E1429" s="61">
        <v>5</v>
      </c>
      <c r="F1429" s="61">
        <v>6</v>
      </c>
      <c r="G1429" s="61">
        <v>12</v>
      </c>
      <c r="H1429" s="61">
        <v>8</v>
      </c>
      <c r="I1429" s="61">
        <v>3</v>
      </c>
      <c r="J1429" s="61">
        <v>13</v>
      </c>
      <c r="K1429" s="61">
        <v>400</v>
      </c>
      <c r="L1429" s="61">
        <v>4</v>
      </c>
      <c r="M1429" s="61">
        <v>3</v>
      </c>
      <c r="N1429" s="61">
        <v>1</v>
      </c>
      <c r="O1429" s="61">
        <v>110</v>
      </c>
      <c r="Q1429" s="61">
        <v>5</v>
      </c>
      <c r="R1429" s="61">
        <v>9</v>
      </c>
      <c r="S1429" s="61">
        <v>5</v>
      </c>
      <c r="T1429" s="61">
        <v>62</v>
      </c>
    </row>
    <row r="1430" spans="1:20" ht="12.75" customHeight="1" x14ac:dyDescent="0.2">
      <c r="A1430" s="58">
        <v>3930</v>
      </c>
      <c r="B1430" s="61">
        <v>338</v>
      </c>
      <c r="C1430" s="61">
        <v>174</v>
      </c>
      <c r="D1430" s="61">
        <v>164</v>
      </c>
      <c r="E1430" s="61">
        <v>3</v>
      </c>
      <c r="F1430" s="61">
        <v>25</v>
      </c>
      <c r="G1430" s="61">
        <v>3</v>
      </c>
      <c r="H1430" s="61">
        <v>70</v>
      </c>
      <c r="I1430" s="61">
        <v>2</v>
      </c>
      <c r="J1430" s="61">
        <v>25</v>
      </c>
      <c r="K1430" s="61">
        <v>210</v>
      </c>
      <c r="L1430" s="61">
        <v>40</v>
      </c>
      <c r="M1430" s="61">
        <v>5</v>
      </c>
      <c r="N1430" s="61">
        <v>9</v>
      </c>
      <c r="O1430" s="61">
        <v>155</v>
      </c>
      <c r="P1430" s="61">
        <v>8</v>
      </c>
      <c r="Q1430" s="61">
        <v>5</v>
      </c>
      <c r="R1430" s="61">
        <v>4</v>
      </c>
      <c r="S1430" s="61">
        <v>13</v>
      </c>
      <c r="T1430" s="61">
        <v>45</v>
      </c>
    </row>
    <row r="1431" spans="1:20" ht="12.75" customHeight="1" x14ac:dyDescent="0.2">
      <c r="A1431" s="58">
        <v>3932</v>
      </c>
      <c r="B1431" s="61">
        <v>101</v>
      </c>
      <c r="C1431" s="61">
        <v>51</v>
      </c>
      <c r="D1431" s="61">
        <v>50</v>
      </c>
      <c r="G1431" s="61">
        <v>1</v>
      </c>
      <c r="H1431" s="61">
        <v>18</v>
      </c>
      <c r="J1431" s="61">
        <v>7</v>
      </c>
      <c r="K1431" s="61">
        <v>75</v>
      </c>
      <c r="L1431" s="61">
        <v>5</v>
      </c>
      <c r="M1431" s="61">
        <v>1</v>
      </c>
      <c r="N1431" s="61">
        <v>5</v>
      </c>
      <c r="O1431" s="61">
        <v>54</v>
      </c>
      <c r="P1431" s="61">
        <v>1</v>
      </c>
      <c r="Q1431" s="61">
        <v>3</v>
      </c>
      <c r="R1431" s="61">
        <v>3</v>
      </c>
      <c r="S1431" s="61">
        <v>17</v>
      </c>
      <c r="T1431" s="61">
        <v>34</v>
      </c>
    </row>
    <row r="1432" spans="1:20" ht="12.75" customHeight="1" x14ac:dyDescent="0.2">
      <c r="A1432" s="58">
        <v>3937</v>
      </c>
      <c r="B1432" s="61">
        <v>1007</v>
      </c>
      <c r="C1432" s="61">
        <v>490</v>
      </c>
      <c r="D1432" s="61">
        <v>517</v>
      </c>
      <c r="E1432" s="61">
        <v>6</v>
      </c>
      <c r="F1432" s="61">
        <v>60</v>
      </c>
      <c r="G1432" s="61">
        <v>24</v>
      </c>
      <c r="H1432" s="61">
        <v>131</v>
      </c>
      <c r="I1432" s="61">
        <v>11</v>
      </c>
      <c r="J1432" s="61">
        <v>122</v>
      </c>
      <c r="K1432" s="61">
        <v>653</v>
      </c>
      <c r="L1432" s="61">
        <v>21</v>
      </c>
      <c r="M1432" s="61">
        <v>7</v>
      </c>
      <c r="N1432" s="61">
        <v>12</v>
      </c>
      <c r="O1432" s="61">
        <v>202</v>
      </c>
      <c r="Q1432" s="61">
        <v>15</v>
      </c>
      <c r="R1432" s="61">
        <v>21</v>
      </c>
      <c r="S1432" s="61">
        <v>96</v>
      </c>
      <c r="T1432" s="61">
        <v>141</v>
      </c>
    </row>
    <row r="1433" spans="1:20" ht="12.75" customHeight="1" x14ac:dyDescent="0.2">
      <c r="A1433" s="58">
        <v>3939</v>
      </c>
      <c r="B1433" s="61">
        <v>780</v>
      </c>
      <c r="C1433" s="61">
        <v>392</v>
      </c>
      <c r="D1433" s="61">
        <v>388</v>
      </c>
      <c r="E1433" s="61">
        <v>5</v>
      </c>
      <c r="F1433" s="61">
        <v>56</v>
      </c>
      <c r="G1433" s="61">
        <v>35</v>
      </c>
      <c r="H1433" s="61">
        <v>140</v>
      </c>
      <c r="I1433" s="61">
        <v>7</v>
      </c>
      <c r="J1433" s="61">
        <v>101</v>
      </c>
      <c r="K1433" s="61">
        <v>436</v>
      </c>
      <c r="L1433" s="61">
        <v>43</v>
      </c>
      <c r="M1433" s="61">
        <v>7</v>
      </c>
      <c r="N1433" s="61">
        <v>13</v>
      </c>
      <c r="O1433" s="61">
        <v>343</v>
      </c>
      <c r="P1433" s="61">
        <v>5</v>
      </c>
      <c r="Q1433" s="61">
        <v>103</v>
      </c>
      <c r="R1433" s="61">
        <v>35</v>
      </c>
      <c r="S1433" s="61">
        <v>42</v>
      </c>
      <c r="T1433" s="61">
        <v>120</v>
      </c>
    </row>
    <row r="1434" spans="1:20" ht="12.75" customHeight="1" x14ac:dyDescent="0.2">
      <c r="A1434" s="58">
        <v>3941</v>
      </c>
      <c r="B1434" s="61">
        <v>602</v>
      </c>
      <c r="C1434" s="61">
        <v>293</v>
      </c>
      <c r="D1434" s="61">
        <v>309</v>
      </c>
      <c r="F1434" s="61">
        <v>84</v>
      </c>
      <c r="G1434" s="61">
        <v>12</v>
      </c>
      <c r="H1434" s="61">
        <v>43</v>
      </c>
      <c r="I1434" s="61">
        <v>1</v>
      </c>
      <c r="J1434" s="61">
        <v>86</v>
      </c>
      <c r="K1434" s="61">
        <v>376</v>
      </c>
      <c r="L1434" s="61">
        <v>50</v>
      </c>
      <c r="N1434" s="61">
        <v>5</v>
      </c>
      <c r="O1434" s="61">
        <v>35</v>
      </c>
      <c r="R1434" s="61">
        <v>10</v>
      </c>
      <c r="S1434" s="61">
        <v>20</v>
      </c>
      <c r="T1434" s="61">
        <v>54</v>
      </c>
    </row>
    <row r="1435" spans="1:20" ht="12.75" customHeight="1" x14ac:dyDescent="0.2">
      <c r="A1435" s="58">
        <v>3942</v>
      </c>
      <c r="B1435" s="61">
        <v>576</v>
      </c>
      <c r="C1435" s="61">
        <v>289</v>
      </c>
      <c r="D1435" s="61">
        <v>287</v>
      </c>
      <c r="E1435" s="61">
        <v>27</v>
      </c>
      <c r="F1435" s="61">
        <v>6</v>
      </c>
      <c r="G1435" s="61">
        <v>7</v>
      </c>
      <c r="H1435" s="61">
        <v>169</v>
      </c>
      <c r="I1435" s="61">
        <v>3</v>
      </c>
      <c r="J1435" s="61">
        <v>28</v>
      </c>
      <c r="K1435" s="61">
        <v>336</v>
      </c>
      <c r="L1435" s="61">
        <v>72</v>
      </c>
      <c r="M1435" s="61">
        <v>4</v>
      </c>
      <c r="N1435" s="61">
        <v>29</v>
      </c>
      <c r="O1435" s="61">
        <v>393</v>
      </c>
      <c r="P1435" s="61">
        <v>24</v>
      </c>
      <c r="Q1435" s="61">
        <v>7</v>
      </c>
      <c r="R1435" s="61">
        <v>9</v>
      </c>
      <c r="S1435" s="61">
        <v>14</v>
      </c>
      <c r="T1435" s="61">
        <v>145</v>
      </c>
    </row>
    <row r="1436" spans="1:20" ht="12.75" customHeight="1" x14ac:dyDescent="0.2">
      <c r="A1436" s="58">
        <v>3958</v>
      </c>
      <c r="B1436" s="61">
        <v>757</v>
      </c>
      <c r="C1436" s="61">
        <v>354</v>
      </c>
      <c r="D1436" s="61">
        <v>403</v>
      </c>
      <c r="F1436" s="61">
        <v>133</v>
      </c>
      <c r="G1436" s="61">
        <v>73</v>
      </c>
      <c r="H1436" s="61">
        <v>103</v>
      </c>
      <c r="I1436" s="61">
        <v>2</v>
      </c>
      <c r="J1436" s="61">
        <v>115</v>
      </c>
      <c r="K1436" s="61">
        <v>331</v>
      </c>
      <c r="L1436" s="61">
        <v>90</v>
      </c>
      <c r="M1436" s="61">
        <v>3</v>
      </c>
      <c r="N1436" s="61">
        <v>11</v>
      </c>
      <c r="O1436" s="61">
        <v>215</v>
      </c>
      <c r="P1436" s="61">
        <v>1</v>
      </c>
      <c r="R1436" s="61">
        <v>14</v>
      </c>
      <c r="S1436" s="61">
        <v>37</v>
      </c>
      <c r="T1436" s="61">
        <v>66</v>
      </c>
    </row>
    <row r="1437" spans="1:20" ht="12.75" customHeight="1" x14ac:dyDescent="0.2">
      <c r="A1437" s="58">
        <v>3960</v>
      </c>
      <c r="B1437" s="61">
        <v>1379</v>
      </c>
      <c r="C1437" s="61">
        <v>655</v>
      </c>
      <c r="D1437" s="61">
        <v>724</v>
      </c>
      <c r="E1437" s="61">
        <v>10</v>
      </c>
      <c r="F1437" s="61">
        <v>104</v>
      </c>
      <c r="G1437" s="61">
        <v>33</v>
      </c>
      <c r="H1437" s="61">
        <v>174</v>
      </c>
      <c r="I1437" s="61">
        <v>7</v>
      </c>
      <c r="J1437" s="61">
        <v>125</v>
      </c>
      <c r="K1437" s="61">
        <v>926</v>
      </c>
      <c r="L1437" s="61">
        <v>44</v>
      </c>
      <c r="M1437" s="61">
        <v>4</v>
      </c>
      <c r="N1437" s="61">
        <v>37</v>
      </c>
      <c r="O1437" s="61">
        <v>456</v>
      </c>
      <c r="P1437" s="61">
        <v>4</v>
      </c>
      <c r="Q1437" s="61">
        <v>13</v>
      </c>
      <c r="R1437" s="61">
        <v>64</v>
      </c>
      <c r="S1437" s="61">
        <v>92</v>
      </c>
      <c r="T1437" s="61">
        <v>197</v>
      </c>
    </row>
    <row r="1438" spans="1:20" ht="12.75" customHeight="1" x14ac:dyDescent="0.2">
      <c r="A1438" s="58">
        <v>3961</v>
      </c>
      <c r="B1438" s="61">
        <v>314</v>
      </c>
      <c r="C1438" s="61">
        <v>158</v>
      </c>
      <c r="D1438" s="61">
        <v>156</v>
      </c>
      <c r="E1438" s="61">
        <v>2</v>
      </c>
      <c r="F1438" s="61">
        <v>1</v>
      </c>
      <c r="G1438" s="61">
        <v>1</v>
      </c>
      <c r="H1438" s="61">
        <v>149</v>
      </c>
      <c r="J1438" s="61">
        <v>9</v>
      </c>
      <c r="K1438" s="61">
        <v>152</v>
      </c>
      <c r="L1438" s="61">
        <v>77</v>
      </c>
      <c r="M1438" s="61">
        <v>1</v>
      </c>
      <c r="N1438" s="61">
        <v>2</v>
      </c>
      <c r="O1438" s="61">
        <v>186</v>
      </c>
      <c r="P1438" s="61">
        <v>61</v>
      </c>
      <c r="Q1438" s="61">
        <v>1</v>
      </c>
      <c r="R1438" s="61">
        <v>17</v>
      </c>
      <c r="S1438" s="61">
        <v>2</v>
      </c>
      <c r="T1438" s="61">
        <v>56</v>
      </c>
    </row>
    <row r="1439" spans="1:20" ht="12.75" customHeight="1" x14ac:dyDescent="0.2">
      <c r="A1439" s="58">
        <v>3962</v>
      </c>
      <c r="B1439" s="61">
        <v>1442</v>
      </c>
      <c r="C1439" s="61">
        <v>699</v>
      </c>
      <c r="D1439" s="61">
        <v>743</v>
      </c>
      <c r="E1439" s="61">
        <v>1</v>
      </c>
      <c r="F1439" s="61">
        <v>327</v>
      </c>
      <c r="G1439" s="61">
        <v>29</v>
      </c>
      <c r="H1439" s="61">
        <v>154</v>
      </c>
      <c r="I1439" s="61">
        <v>4</v>
      </c>
      <c r="J1439" s="61">
        <v>84</v>
      </c>
      <c r="K1439" s="61">
        <v>843</v>
      </c>
      <c r="L1439" s="61">
        <v>46</v>
      </c>
      <c r="M1439" s="61">
        <v>2</v>
      </c>
      <c r="N1439" s="61">
        <v>17</v>
      </c>
      <c r="O1439" s="61">
        <v>178</v>
      </c>
      <c r="Q1439" s="61">
        <v>11</v>
      </c>
      <c r="R1439" s="61">
        <v>24</v>
      </c>
      <c r="S1439" s="61">
        <v>151</v>
      </c>
      <c r="T1439" s="61">
        <v>145</v>
      </c>
    </row>
    <row r="1440" spans="1:20" ht="12.75" customHeight="1" x14ac:dyDescent="0.2">
      <c r="A1440" s="58">
        <v>3964</v>
      </c>
      <c r="B1440" s="61">
        <v>433</v>
      </c>
      <c r="C1440" s="61">
        <v>213</v>
      </c>
      <c r="D1440" s="61">
        <v>220</v>
      </c>
      <c r="E1440" s="61">
        <v>22</v>
      </c>
      <c r="F1440" s="61">
        <v>12</v>
      </c>
      <c r="G1440" s="61">
        <v>4</v>
      </c>
      <c r="H1440" s="61">
        <v>167</v>
      </c>
      <c r="I1440" s="61">
        <v>9</v>
      </c>
      <c r="J1440" s="61">
        <v>35</v>
      </c>
      <c r="K1440" s="61">
        <v>184</v>
      </c>
      <c r="L1440" s="61">
        <v>104</v>
      </c>
      <c r="M1440" s="61">
        <v>1</v>
      </c>
      <c r="N1440" s="61">
        <v>20</v>
      </c>
      <c r="O1440" s="61">
        <v>341</v>
      </c>
      <c r="P1440" s="61">
        <v>7</v>
      </c>
      <c r="Q1440" s="61">
        <v>3</v>
      </c>
      <c r="R1440" s="61">
        <v>23</v>
      </c>
      <c r="S1440" s="61">
        <v>14</v>
      </c>
      <c r="T1440" s="61">
        <v>73</v>
      </c>
    </row>
    <row r="1441" spans="1:20" ht="12.75" customHeight="1" x14ac:dyDescent="0.2">
      <c r="A1441" s="58">
        <v>3965</v>
      </c>
      <c r="B1441" s="61">
        <v>430</v>
      </c>
      <c r="C1441" s="61">
        <v>212</v>
      </c>
      <c r="D1441" s="61">
        <v>218</v>
      </c>
      <c r="E1441" s="61">
        <v>3</v>
      </c>
      <c r="F1441" s="61">
        <v>5</v>
      </c>
      <c r="G1441" s="61">
        <v>9</v>
      </c>
      <c r="H1441" s="61">
        <v>38</v>
      </c>
      <c r="I1441" s="61">
        <v>2</v>
      </c>
      <c r="J1441" s="61">
        <v>40</v>
      </c>
      <c r="K1441" s="61">
        <v>333</v>
      </c>
      <c r="M1441" s="61">
        <v>5</v>
      </c>
      <c r="N1441" s="61">
        <v>5</v>
      </c>
      <c r="O1441" s="61">
        <v>178</v>
      </c>
      <c r="Q1441" s="61">
        <v>130</v>
      </c>
      <c r="R1441" s="61">
        <v>28</v>
      </c>
      <c r="S1441" s="61">
        <v>36</v>
      </c>
      <c r="T1441" s="61">
        <v>50</v>
      </c>
    </row>
    <row r="1442" spans="1:20" ht="12.75" customHeight="1" x14ac:dyDescent="0.2">
      <c r="A1442" s="58">
        <v>3968</v>
      </c>
      <c r="B1442" s="61">
        <v>349</v>
      </c>
      <c r="C1442" s="61">
        <v>157</v>
      </c>
      <c r="D1442" s="61">
        <v>192</v>
      </c>
      <c r="E1442" s="61">
        <v>4</v>
      </c>
      <c r="F1442" s="61">
        <v>1</v>
      </c>
      <c r="G1442" s="61">
        <v>2</v>
      </c>
      <c r="H1442" s="61">
        <v>24</v>
      </c>
      <c r="J1442" s="61">
        <v>17</v>
      </c>
      <c r="K1442" s="61">
        <v>301</v>
      </c>
      <c r="L1442" s="61">
        <v>1</v>
      </c>
      <c r="M1442" s="61">
        <v>6</v>
      </c>
      <c r="N1442" s="61">
        <v>37</v>
      </c>
      <c r="O1442" s="61">
        <v>234</v>
      </c>
      <c r="Q1442" s="61">
        <v>6</v>
      </c>
      <c r="R1442" s="61">
        <v>13</v>
      </c>
      <c r="S1442" s="61">
        <v>43</v>
      </c>
      <c r="T1442" s="61">
        <v>51</v>
      </c>
    </row>
    <row r="1443" spans="1:20" ht="12.75" customHeight="1" x14ac:dyDescent="0.2">
      <c r="A1443" s="58">
        <v>3969</v>
      </c>
      <c r="B1443" s="61">
        <v>319</v>
      </c>
      <c r="C1443" s="61">
        <v>165</v>
      </c>
      <c r="D1443" s="61">
        <v>154</v>
      </c>
      <c r="E1443" s="61">
        <v>4</v>
      </c>
      <c r="F1443" s="61">
        <v>2</v>
      </c>
      <c r="G1443" s="61">
        <v>1</v>
      </c>
      <c r="H1443" s="61">
        <v>26</v>
      </c>
      <c r="I1443" s="61">
        <v>2</v>
      </c>
      <c r="J1443" s="61">
        <v>12</v>
      </c>
      <c r="K1443" s="61">
        <v>272</v>
      </c>
      <c r="L1443" s="61">
        <v>6</v>
      </c>
      <c r="M1443" s="61">
        <v>1</v>
      </c>
      <c r="N1443" s="61">
        <v>3</v>
      </c>
      <c r="O1443" s="61">
        <v>181</v>
      </c>
      <c r="Q1443" s="61">
        <v>1</v>
      </c>
      <c r="R1443" s="61">
        <v>14</v>
      </c>
      <c r="S1443" s="61">
        <v>26</v>
      </c>
      <c r="T1443" s="61">
        <v>55</v>
      </c>
    </row>
    <row r="1444" spans="1:20" ht="12.75" customHeight="1" x14ac:dyDescent="0.2">
      <c r="A1444" s="58">
        <v>3970</v>
      </c>
      <c r="B1444" s="61">
        <v>529</v>
      </c>
      <c r="C1444" s="61">
        <v>236</v>
      </c>
      <c r="D1444" s="61">
        <v>293</v>
      </c>
      <c r="E1444" s="61">
        <v>2</v>
      </c>
      <c r="F1444" s="61">
        <v>34</v>
      </c>
      <c r="G1444" s="61">
        <v>13</v>
      </c>
      <c r="H1444" s="61">
        <v>102</v>
      </c>
      <c r="I1444" s="61">
        <v>9</v>
      </c>
      <c r="J1444" s="61">
        <v>47</v>
      </c>
      <c r="K1444" s="61">
        <v>322</v>
      </c>
      <c r="L1444" s="61">
        <v>118</v>
      </c>
      <c r="M1444" s="61">
        <v>4</v>
      </c>
      <c r="N1444" s="61">
        <v>20</v>
      </c>
      <c r="O1444" s="61">
        <v>330</v>
      </c>
      <c r="Q1444" s="61">
        <v>7</v>
      </c>
      <c r="R1444" s="61">
        <v>16</v>
      </c>
      <c r="S1444" s="61">
        <v>23</v>
      </c>
      <c r="T1444" s="61">
        <v>79</v>
      </c>
    </row>
    <row r="1445" spans="1:20" ht="12.75" customHeight="1" x14ac:dyDescent="0.2">
      <c r="A1445" s="58">
        <v>3971</v>
      </c>
      <c r="B1445" s="61">
        <v>464</v>
      </c>
      <c r="C1445" s="61">
        <v>215</v>
      </c>
      <c r="D1445" s="61">
        <v>249</v>
      </c>
      <c r="E1445" s="61">
        <v>3</v>
      </c>
      <c r="F1445" s="61">
        <v>16</v>
      </c>
      <c r="G1445" s="61">
        <v>6</v>
      </c>
      <c r="H1445" s="61">
        <v>114</v>
      </c>
      <c r="I1445" s="61">
        <v>13</v>
      </c>
      <c r="J1445" s="61">
        <v>49</v>
      </c>
      <c r="K1445" s="61">
        <v>263</v>
      </c>
      <c r="L1445" s="61">
        <v>113</v>
      </c>
      <c r="M1445" s="61">
        <v>3</v>
      </c>
      <c r="N1445" s="61">
        <v>37</v>
      </c>
      <c r="O1445" s="61">
        <v>293</v>
      </c>
      <c r="Q1445" s="61">
        <v>1</v>
      </c>
      <c r="R1445" s="61">
        <v>31</v>
      </c>
      <c r="S1445" s="61">
        <v>9</v>
      </c>
      <c r="T1445" s="61">
        <v>72</v>
      </c>
    </row>
    <row r="1446" spans="1:20" ht="12.75" customHeight="1" x14ac:dyDescent="0.2">
      <c r="A1446" s="58">
        <v>3972</v>
      </c>
      <c r="B1446" s="61">
        <v>97</v>
      </c>
      <c r="C1446" s="61">
        <v>43</v>
      </c>
      <c r="D1446" s="61">
        <v>54</v>
      </c>
      <c r="E1446" s="61">
        <v>1</v>
      </c>
      <c r="F1446" s="61">
        <v>1</v>
      </c>
      <c r="G1446" s="61">
        <v>3</v>
      </c>
      <c r="H1446" s="61">
        <v>25</v>
      </c>
      <c r="I1446" s="61">
        <v>1</v>
      </c>
      <c r="J1446" s="61">
        <v>10</v>
      </c>
      <c r="K1446" s="61">
        <v>56</v>
      </c>
      <c r="L1446" s="61">
        <v>5</v>
      </c>
      <c r="M1446" s="61">
        <v>1</v>
      </c>
      <c r="N1446" s="61">
        <v>17</v>
      </c>
      <c r="O1446" s="61">
        <v>63</v>
      </c>
      <c r="Q1446" s="61">
        <v>1</v>
      </c>
      <c r="R1446" s="61">
        <v>18</v>
      </c>
      <c r="S1446" s="61">
        <v>12</v>
      </c>
      <c r="T1446" s="61">
        <v>6</v>
      </c>
    </row>
    <row r="1447" spans="1:20" ht="12.75" customHeight="1" x14ac:dyDescent="0.2">
      <c r="A1447" s="58">
        <v>3974</v>
      </c>
      <c r="B1447" s="61">
        <v>605</v>
      </c>
      <c r="C1447" s="61">
        <v>290</v>
      </c>
      <c r="D1447" s="61">
        <v>315</v>
      </c>
      <c r="E1447" s="61">
        <v>1</v>
      </c>
      <c r="F1447" s="61">
        <v>39</v>
      </c>
      <c r="G1447" s="61">
        <v>12</v>
      </c>
      <c r="H1447" s="61">
        <v>35</v>
      </c>
      <c r="J1447" s="61">
        <v>92</v>
      </c>
      <c r="K1447" s="61">
        <v>426</v>
      </c>
      <c r="L1447" s="61">
        <v>19</v>
      </c>
      <c r="M1447" s="61">
        <v>2</v>
      </c>
      <c r="N1447" s="61">
        <v>2</v>
      </c>
      <c r="O1447" s="61">
        <v>43</v>
      </c>
      <c r="Q1447" s="61">
        <v>1</v>
      </c>
      <c r="R1447" s="61">
        <v>15</v>
      </c>
      <c r="S1447" s="61">
        <v>24</v>
      </c>
      <c r="T1447" s="61">
        <v>127</v>
      </c>
    </row>
    <row r="1448" spans="1:20" ht="12.75" customHeight="1" x14ac:dyDescent="0.2">
      <c r="A1448" s="58">
        <v>3977</v>
      </c>
      <c r="B1448" s="61">
        <v>166</v>
      </c>
      <c r="C1448" s="61">
        <v>71</v>
      </c>
      <c r="D1448" s="61">
        <v>95</v>
      </c>
      <c r="E1448" s="61">
        <v>5</v>
      </c>
      <c r="F1448" s="61">
        <v>1</v>
      </c>
      <c r="G1448" s="61">
        <v>4</v>
      </c>
      <c r="H1448" s="61">
        <v>18</v>
      </c>
      <c r="J1448" s="61">
        <v>8</v>
      </c>
      <c r="K1448" s="61">
        <v>130</v>
      </c>
      <c r="L1448" s="61">
        <v>3</v>
      </c>
      <c r="M1448" s="61">
        <v>2</v>
      </c>
      <c r="N1448" s="61">
        <v>25</v>
      </c>
      <c r="O1448" s="61">
        <v>104</v>
      </c>
      <c r="Q1448" s="61">
        <v>1</v>
      </c>
      <c r="R1448" s="61">
        <v>2</v>
      </c>
      <c r="T1448" s="61">
        <v>26</v>
      </c>
    </row>
    <row r="1449" spans="1:20" ht="12.75" customHeight="1" x14ac:dyDescent="0.2">
      <c r="A1449" s="58">
        <v>3981</v>
      </c>
      <c r="B1449" s="61">
        <v>9</v>
      </c>
      <c r="C1449" s="61">
        <v>2</v>
      </c>
      <c r="D1449" s="61">
        <v>7</v>
      </c>
      <c r="H1449" s="61">
        <v>2</v>
      </c>
      <c r="K1449" s="61">
        <v>7</v>
      </c>
      <c r="N1449" s="61">
        <v>1</v>
      </c>
      <c r="O1449" s="61">
        <v>4</v>
      </c>
      <c r="P1449" s="61">
        <v>1</v>
      </c>
      <c r="R1449" s="61">
        <v>6</v>
      </c>
    </row>
    <row r="1450" spans="1:20" ht="12.75" customHeight="1" x14ac:dyDescent="0.2">
      <c r="A1450" s="58">
        <v>3994</v>
      </c>
      <c r="B1450" s="61">
        <v>664</v>
      </c>
      <c r="C1450" s="61">
        <v>301</v>
      </c>
      <c r="D1450" s="61">
        <v>363</v>
      </c>
      <c r="E1450" s="61">
        <v>3</v>
      </c>
      <c r="F1450" s="61">
        <v>24</v>
      </c>
      <c r="G1450" s="61">
        <v>14</v>
      </c>
      <c r="H1450" s="61">
        <v>147</v>
      </c>
      <c r="I1450" s="61">
        <v>20</v>
      </c>
      <c r="J1450" s="61">
        <v>64</v>
      </c>
      <c r="K1450" s="61">
        <v>392</v>
      </c>
      <c r="L1450" s="61">
        <v>164</v>
      </c>
      <c r="M1450" s="61">
        <v>8</v>
      </c>
      <c r="N1450" s="61">
        <v>22</v>
      </c>
      <c r="O1450" s="61">
        <v>385</v>
      </c>
      <c r="P1450" s="61">
        <v>2</v>
      </c>
      <c r="Q1450" s="61">
        <v>1</v>
      </c>
      <c r="R1450" s="61">
        <v>31</v>
      </c>
      <c r="S1450" s="61">
        <v>16</v>
      </c>
      <c r="T1450" s="61">
        <v>69</v>
      </c>
    </row>
    <row r="1451" spans="1:20" ht="12.75" customHeight="1" x14ac:dyDescent="0.2">
      <c r="A1451" s="58">
        <v>3995</v>
      </c>
      <c r="B1451" s="61">
        <v>481</v>
      </c>
      <c r="C1451" s="61">
        <v>250</v>
      </c>
      <c r="D1451" s="61">
        <v>231</v>
      </c>
      <c r="E1451" s="61">
        <v>5</v>
      </c>
      <c r="F1451" s="61">
        <v>19</v>
      </c>
      <c r="G1451" s="61">
        <v>14</v>
      </c>
      <c r="H1451" s="61">
        <v>129</v>
      </c>
      <c r="I1451" s="61">
        <v>6</v>
      </c>
      <c r="J1451" s="61">
        <v>59</v>
      </c>
      <c r="K1451" s="61">
        <v>249</v>
      </c>
      <c r="L1451" s="61">
        <v>84</v>
      </c>
      <c r="M1451" s="61">
        <v>4</v>
      </c>
      <c r="N1451" s="61">
        <v>21</v>
      </c>
      <c r="O1451" s="61">
        <v>229</v>
      </c>
      <c r="P1451" s="61">
        <v>1</v>
      </c>
      <c r="Q1451" s="61">
        <v>5</v>
      </c>
      <c r="R1451" s="61">
        <v>23</v>
      </c>
      <c r="S1451" s="61">
        <v>5</v>
      </c>
      <c r="T1451" s="61">
        <v>93</v>
      </c>
    </row>
    <row r="1452" spans="1:20" ht="12.75" customHeight="1" x14ac:dyDescent="0.2">
      <c r="A1452" s="58">
        <v>3996</v>
      </c>
      <c r="B1452" s="61">
        <v>534</v>
      </c>
      <c r="C1452" s="61">
        <v>252</v>
      </c>
      <c r="D1452" s="61">
        <v>282</v>
      </c>
      <c r="E1452" s="61">
        <v>3</v>
      </c>
      <c r="F1452" s="61">
        <v>17</v>
      </c>
      <c r="G1452" s="61">
        <v>10</v>
      </c>
      <c r="H1452" s="61">
        <v>60</v>
      </c>
      <c r="I1452" s="61">
        <v>9</v>
      </c>
      <c r="J1452" s="61">
        <v>28</v>
      </c>
      <c r="K1452" s="61">
        <v>407</v>
      </c>
      <c r="L1452" s="61">
        <v>67</v>
      </c>
      <c r="M1452" s="61">
        <v>3</v>
      </c>
      <c r="N1452" s="61">
        <v>16</v>
      </c>
      <c r="O1452" s="61">
        <v>194</v>
      </c>
      <c r="Q1452" s="61">
        <v>3</v>
      </c>
      <c r="R1452" s="61">
        <v>18</v>
      </c>
      <c r="S1452" s="61">
        <v>15</v>
      </c>
      <c r="T1452" s="61">
        <v>83</v>
      </c>
    </row>
    <row r="1453" spans="1:20" ht="12.75" customHeight="1" x14ac:dyDescent="0.2">
      <c r="A1453" s="58">
        <v>3997</v>
      </c>
      <c r="B1453" s="61">
        <v>542</v>
      </c>
      <c r="C1453" s="61">
        <v>276</v>
      </c>
      <c r="D1453" s="61">
        <v>266</v>
      </c>
      <c r="E1453" s="61">
        <v>5</v>
      </c>
      <c r="F1453" s="61">
        <v>44</v>
      </c>
      <c r="G1453" s="61">
        <v>12</v>
      </c>
      <c r="H1453" s="61">
        <v>80</v>
      </c>
      <c r="I1453" s="61">
        <v>9</v>
      </c>
      <c r="J1453" s="61">
        <v>41</v>
      </c>
      <c r="K1453" s="61">
        <v>351</v>
      </c>
      <c r="L1453" s="61">
        <v>35</v>
      </c>
      <c r="M1453" s="61">
        <v>4</v>
      </c>
      <c r="N1453" s="61">
        <v>11</v>
      </c>
      <c r="O1453" s="61">
        <v>209</v>
      </c>
      <c r="P1453" s="61">
        <v>1</v>
      </c>
      <c r="Q1453" s="61">
        <v>7</v>
      </c>
      <c r="R1453" s="61">
        <v>12</v>
      </c>
      <c r="S1453" s="61">
        <v>32</v>
      </c>
      <c r="T1453" s="61">
        <v>74</v>
      </c>
    </row>
    <row r="1454" spans="1:20" ht="12.75" customHeight="1" x14ac:dyDescent="0.2">
      <c r="A1454" s="58">
        <v>4000</v>
      </c>
      <c r="B1454" s="61">
        <v>678</v>
      </c>
      <c r="C1454" s="61">
        <v>330</v>
      </c>
      <c r="D1454" s="61">
        <v>348</v>
      </c>
      <c r="G1454" s="61">
        <v>1</v>
      </c>
      <c r="H1454" s="61">
        <v>627</v>
      </c>
      <c r="J1454" s="61">
        <v>3</v>
      </c>
      <c r="K1454" s="61">
        <v>47</v>
      </c>
      <c r="L1454" s="61">
        <v>261</v>
      </c>
      <c r="M1454" s="61">
        <v>5</v>
      </c>
      <c r="N1454" s="61">
        <v>42</v>
      </c>
      <c r="O1454" s="61">
        <v>613</v>
      </c>
      <c r="P1454" s="61">
        <v>99</v>
      </c>
      <c r="Q1454" s="61">
        <v>16</v>
      </c>
      <c r="R1454" s="61">
        <v>11</v>
      </c>
      <c r="S1454" s="61">
        <v>8</v>
      </c>
      <c r="T1454" s="61">
        <v>120</v>
      </c>
    </row>
    <row r="1455" spans="1:20" ht="12.75" customHeight="1" x14ac:dyDescent="0.2">
      <c r="A1455" s="58">
        <v>4003</v>
      </c>
      <c r="B1455" s="61">
        <v>101</v>
      </c>
      <c r="C1455" s="61">
        <v>54</v>
      </c>
      <c r="D1455" s="61">
        <v>47</v>
      </c>
      <c r="E1455" s="61">
        <v>7</v>
      </c>
      <c r="G1455" s="61">
        <v>1</v>
      </c>
      <c r="H1455" s="61">
        <v>6</v>
      </c>
      <c r="J1455" s="61">
        <v>10</v>
      </c>
      <c r="K1455" s="61">
        <v>77</v>
      </c>
      <c r="M1455" s="61">
        <v>2</v>
      </c>
      <c r="N1455" s="61">
        <v>7</v>
      </c>
      <c r="O1455" s="61">
        <v>73</v>
      </c>
      <c r="R1455" s="61">
        <v>26</v>
      </c>
      <c r="S1455" s="61">
        <v>8</v>
      </c>
      <c r="T1455" s="61">
        <v>18</v>
      </c>
    </row>
    <row r="1456" spans="1:20" ht="12.75" customHeight="1" x14ac:dyDescent="0.2">
      <c r="A1456" s="58">
        <v>4004</v>
      </c>
      <c r="B1456" s="61">
        <v>233</v>
      </c>
      <c r="C1456" s="61">
        <v>122</v>
      </c>
      <c r="D1456" s="61">
        <v>110</v>
      </c>
      <c r="F1456" s="61">
        <v>3</v>
      </c>
      <c r="G1456" s="61">
        <v>1</v>
      </c>
      <c r="H1456" s="61">
        <v>33</v>
      </c>
      <c r="I1456" s="61">
        <v>1</v>
      </c>
      <c r="J1456" s="61">
        <v>37</v>
      </c>
      <c r="K1456" s="61">
        <v>158</v>
      </c>
      <c r="L1456" s="61">
        <v>8</v>
      </c>
      <c r="M1456" s="61">
        <v>1</v>
      </c>
      <c r="N1456" s="61">
        <v>12</v>
      </c>
      <c r="O1456" s="61">
        <v>82</v>
      </c>
      <c r="P1456" s="61">
        <v>2</v>
      </c>
      <c r="Q1456" s="61">
        <v>28</v>
      </c>
      <c r="R1456" s="61">
        <v>7</v>
      </c>
      <c r="S1456" s="61">
        <v>9</v>
      </c>
      <c r="T1456" s="61">
        <v>43</v>
      </c>
    </row>
    <row r="1457" spans="1:20" ht="12.75" customHeight="1" x14ac:dyDescent="0.2">
      <c r="A1457" s="58">
        <v>4011</v>
      </c>
      <c r="B1457" s="61">
        <v>97</v>
      </c>
      <c r="C1457" s="61">
        <v>50</v>
      </c>
      <c r="D1457" s="61">
        <v>47</v>
      </c>
      <c r="E1457" s="61">
        <v>1</v>
      </c>
      <c r="F1457" s="61">
        <v>3</v>
      </c>
      <c r="H1457" s="61">
        <v>18</v>
      </c>
      <c r="J1457" s="61">
        <v>1</v>
      </c>
      <c r="K1457" s="61">
        <v>74</v>
      </c>
      <c r="M1457" s="61">
        <v>1</v>
      </c>
      <c r="N1457" s="61">
        <v>4</v>
      </c>
      <c r="O1457" s="61">
        <v>49</v>
      </c>
      <c r="R1457" s="61">
        <v>2</v>
      </c>
      <c r="S1457" s="61">
        <v>5</v>
      </c>
      <c r="T1457" s="61">
        <v>10</v>
      </c>
    </row>
    <row r="1458" spans="1:20" ht="12.75" customHeight="1" x14ac:dyDescent="0.2">
      <c r="A1458" s="58">
        <v>4013</v>
      </c>
      <c r="B1458" s="61">
        <v>609</v>
      </c>
      <c r="C1458" s="61">
        <v>310</v>
      </c>
      <c r="D1458" s="61">
        <v>299</v>
      </c>
      <c r="E1458" s="61">
        <v>3</v>
      </c>
      <c r="F1458" s="61">
        <v>19</v>
      </c>
      <c r="G1458" s="61">
        <v>7</v>
      </c>
      <c r="H1458" s="61">
        <v>306</v>
      </c>
      <c r="I1458" s="61">
        <v>8</v>
      </c>
      <c r="J1458" s="61">
        <v>20</v>
      </c>
      <c r="K1458" s="61">
        <v>246</v>
      </c>
      <c r="L1458" s="61">
        <v>186</v>
      </c>
      <c r="M1458" s="61">
        <v>2</v>
      </c>
      <c r="N1458" s="61">
        <v>22</v>
      </c>
      <c r="O1458" s="61">
        <v>381</v>
      </c>
      <c r="P1458" s="61">
        <v>60</v>
      </c>
      <c r="Q1458" s="61">
        <v>19</v>
      </c>
      <c r="R1458" s="61">
        <v>11</v>
      </c>
      <c r="S1458" s="61">
        <v>26</v>
      </c>
      <c r="T1458" s="61">
        <v>84</v>
      </c>
    </row>
    <row r="1459" spans="1:20" ht="12.75" customHeight="1" x14ac:dyDescent="0.2">
      <c r="A1459" s="58">
        <v>4014</v>
      </c>
      <c r="B1459" s="61">
        <v>339</v>
      </c>
      <c r="C1459" s="61">
        <v>149</v>
      </c>
      <c r="D1459" s="61">
        <v>190</v>
      </c>
      <c r="E1459" s="61">
        <v>4</v>
      </c>
      <c r="F1459" s="61">
        <v>9</v>
      </c>
      <c r="G1459" s="61">
        <v>5</v>
      </c>
      <c r="H1459" s="61">
        <v>53</v>
      </c>
      <c r="I1459" s="61">
        <v>7</v>
      </c>
      <c r="J1459" s="61">
        <v>70</v>
      </c>
      <c r="K1459" s="61">
        <v>191</v>
      </c>
      <c r="L1459" s="61">
        <v>10</v>
      </c>
      <c r="M1459" s="61">
        <v>3</v>
      </c>
      <c r="O1459" s="61">
        <v>41</v>
      </c>
      <c r="Q1459" s="61">
        <v>72</v>
      </c>
      <c r="R1459" s="61">
        <v>14</v>
      </c>
      <c r="S1459" s="61">
        <v>9</v>
      </c>
      <c r="T1459" s="61">
        <v>72</v>
      </c>
    </row>
    <row r="1460" spans="1:20" ht="12.75" customHeight="1" x14ac:dyDescent="0.2">
      <c r="A1460" s="58">
        <v>4015</v>
      </c>
      <c r="B1460" s="61">
        <v>365</v>
      </c>
      <c r="C1460" s="61">
        <v>144</v>
      </c>
      <c r="D1460" s="61">
        <v>221</v>
      </c>
      <c r="E1460" s="61">
        <v>3</v>
      </c>
      <c r="F1460" s="61">
        <v>14</v>
      </c>
      <c r="G1460" s="61">
        <v>17</v>
      </c>
      <c r="H1460" s="61">
        <v>68</v>
      </c>
      <c r="I1460" s="61">
        <v>10</v>
      </c>
      <c r="J1460" s="61">
        <v>75</v>
      </c>
      <c r="K1460" s="61">
        <v>178</v>
      </c>
      <c r="L1460" s="61">
        <v>8</v>
      </c>
      <c r="M1460" s="61">
        <v>5</v>
      </c>
      <c r="O1460" s="61">
        <v>62</v>
      </c>
      <c r="P1460" s="61">
        <v>3</v>
      </c>
      <c r="Q1460" s="61">
        <v>52</v>
      </c>
      <c r="R1460" s="61">
        <v>25</v>
      </c>
      <c r="S1460" s="61">
        <v>12</v>
      </c>
      <c r="T1460" s="61">
        <v>69</v>
      </c>
    </row>
    <row r="1461" spans="1:20" ht="12.75" customHeight="1" x14ac:dyDescent="0.2">
      <c r="A1461" s="58">
        <v>4016</v>
      </c>
      <c r="B1461" s="61">
        <v>504</v>
      </c>
      <c r="C1461" s="61">
        <v>224</v>
      </c>
      <c r="D1461" s="61">
        <v>280</v>
      </c>
      <c r="E1461" s="61">
        <v>3</v>
      </c>
      <c r="F1461" s="61">
        <v>8</v>
      </c>
      <c r="G1461" s="61">
        <v>20</v>
      </c>
      <c r="H1461" s="61">
        <v>100</v>
      </c>
      <c r="I1461" s="61">
        <v>3</v>
      </c>
      <c r="J1461" s="61">
        <v>69</v>
      </c>
      <c r="K1461" s="61">
        <v>301</v>
      </c>
      <c r="L1461" s="61">
        <v>13</v>
      </c>
      <c r="M1461" s="61">
        <v>6</v>
      </c>
      <c r="O1461" s="61">
        <v>115</v>
      </c>
      <c r="Q1461" s="61">
        <v>326</v>
      </c>
      <c r="R1461" s="61">
        <v>44</v>
      </c>
      <c r="S1461" s="61">
        <v>18</v>
      </c>
      <c r="T1461" s="61">
        <v>109</v>
      </c>
    </row>
    <row r="1462" spans="1:20" ht="12.75" customHeight="1" x14ac:dyDescent="0.2">
      <c r="A1462" s="58">
        <v>4017</v>
      </c>
      <c r="B1462" s="61">
        <v>711</v>
      </c>
      <c r="C1462" s="61">
        <v>341</v>
      </c>
      <c r="D1462" s="61">
        <v>370</v>
      </c>
      <c r="E1462" s="61">
        <v>2</v>
      </c>
      <c r="F1462" s="61">
        <v>223</v>
      </c>
      <c r="G1462" s="61">
        <v>16</v>
      </c>
      <c r="H1462" s="61">
        <v>72</v>
      </c>
      <c r="J1462" s="61">
        <v>64</v>
      </c>
      <c r="K1462" s="61">
        <v>334</v>
      </c>
      <c r="L1462" s="61">
        <v>89</v>
      </c>
      <c r="M1462" s="61">
        <v>2</v>
      </c>
      <c r="N1462" s="61">
        <v>4</v>
      </c>
      <c r="O1462" s="61">
        <v>111</v>
      </c>
      <c r="R1462" s="61">
        <v>17</v>
      </c>
      <c r="S1462" s="61">
        <v>51</v>
      </c>
      <c r="T1462" s="61">
        <v>106</v>
      </c>
    </row>
    <row r="1463" spans="1:20" ht="12.75" customHeight="1" x14ac:dyDescent="0.2">
      <c r="A1463" s="58">
        <v>4018</v>
      </c>
      <c r="B1463" s="61">
        <v>519</v>
      </c>
      <c r="C1463" s="61">
        <v>230</v>
      </c>
      <c r="D1463" s="61">
        <v>289</v>
      </c>
      <c r="F1463" s="61">
        <v>185</v>
      </c>
      <c r="G1463" s="61">
        <v>13</v>
      </c>
      <c r="H1463" s="61">
        <v>74</v>
      </c>
      <c r="J1463" s="61">
        <v>41</v>
      </c>
      <c r="K1463" s="61">
        <v>206</v>
      </c>
      <c r="L1463" s="61">
        <v>72</v>
      </c>
      <c r="M1463" s="61">
        <v>1</v>
      </c>
      <c r="N1463" s="61">
        <v>13</v>
      </c>
      <c r="O1463" s="61">
        <v>43</v>
      </c>
      <c r="R1463" s="61">
        <v>24</v>
      </c>
      <c r="S1463" s="61">
        <v>14</v>
      </c>
      <c r="T1463" s="61">
        <v>161</v>
      </c>
    </row>
    <row r="1464" spans="1:20" ht="12.75" customHeight="1" x14ac:dyDescent="0.2">
      <c r="A1464" s="58">
        <v>4021</v>
      </c>
      <c r="B1464" s="61">
        <v>930</v>
      </c>
      <c r="C1464" s="61">
        <v>433</v>
      </c>
      <c r="D1464" s="61">
        <v>496</v>
      </c>
      <c r="E1464" s="61">
        <v>4</v>
      </c>
      <c r="F1464" s="61">
        <v>156</v>
      </c>
      <c r="G1464" s="61">
        <v>10</v>
      </c>
      <c r="H1464" s="61">
        <v>146</v>
      </c>
      <c r="J1464" s="61">
        <v>82</v>
      </c>
      <c r="K1464" s="61">
        <v>532</v>
      </c>
      <c r="L1464" s="61">
        <v>41</v>
      </c>
      <c r="M1464" s="61">
        <v>1</v>
      </c>
      <c r="O1464" s="61">
        <v>151</v>
      </c>
      <c r="R1464" s="61">
        <v>14</v>
      </c>
      <c r="S1464" s="61">
        <v>101</v>
      </c>
      <c r="T1464" s="61">
        <v>113</v>
      </c>
    </row>
    <row r="1465" spans="1:20" ht="12.75" customHeight="1" x14ac:dyDescent="0.2">
      <c r="A1465" s="58">
        <v>4022</v>
      </c>
      <c r="B1465" s="61">
        <v>87</v>
      </c>
      <c r="C1465" s="61">
        <v>38</v>
      </c>
      <c r="D1465" s="61">
        <v>49</v>
      </c>
      <c r="E1465" s="61">
        <v>41</v>
      </c>
      <c r="H1465" s="61">
        <v>36</v>
      </c>
      <c r="J1465" s="61">
        <v>2</v>
      </c>
      <c r="K1465" s="61">
        <v>8</v>
      </c>
      <c r="L1465" s="61">
        <v>45</v>
      </c>
      <c r="M1465" s="61">
        <v>1</v>
      </c>
      <c r="N1465" s="61">
        <v>9</v>
      </c>
      <c r="O1465" s="61">
        <v>81</v>
      </c>
      <c r="P1465" s="61">
        <v>22</v>
      </c>
      <c r="Q1465" s="61">
        <v>1</v>
      </c>
      <c r="R1465" s="61">
        <v>31</v>
      </c>
      <c r="S1465" s="61">
        <v>1</v>
      </c>
      <c r="T1465" s="61">
        <v>10</v>
      </c>
    </row>
    <row r="1466" spans="1:20" ht="12.75" customHeight="1" x14ac:dyDescent="0.2">
      <c r="A1466" s="58">
        <v>4028</v>
      </c>
      <c r="B1466" s="61">
        <v>913</v>
      </c>
      <c r="C1466" s="61">
        <v>445</v>
      </c>
      <c r="D1466" s="61">
        <v>468</v>
      </c>
      <c r="E1466" s="61">
        <v>4</v>
      </c>
      <c r="F1466" s="61">
        <v>17</v>
      </c>
      <c r="G1466" s="61">
        <v>27</v>
      </c>
      <c r="H1466" s="61">
        <v>128</v>
      </c>
      <c r="I1466" s="61">
        <v>1</v>
      </c>
      <c r="J1466" s="61">
        <v>31</v>
      </c>
      <c r="K1466" s="61">
        <v>705</v>
      </c>
      <c r="L1466" s="61">
        <v>7</v>
      </c>
      <c r="M1466" s="61">
        <v>4</v>
      </c>
      <c r="N1466" s="61">
        <v>7</v>
      </c>
      <c r="O1466" s="61">
        <v>216</v>
      </c>
      <c r="P1466" s="61">
        <v>12</v>
      </c>
      <c r="R1466" s="61">
        <v>17</v>
      </c>
      <c r="S1466" s="61">
        <v>52</v>
      </c>
      <c r="T1466" s="61">
        <v>92</v>
      </c>
    </row>
    <row r="1467" spans="1:20" ht="12.75" customHeight="1" x14ac:dyDescent="0.2">
      <c r="A1467" s="58">
        <v>4029</v>
      </c>
      <c r="B1467" s="61">
        <v>465</v>
      </c>
      <c r="C1467" s="61">
        <v>238</v>
      </c>
      <c r="D1467" s="61">
        <v>227</v>
      </c>
      <c r="E1467" s="61">
        <v>3</v>
      </c>
      <c r="F1467" s="61">
        <v>5</v>
      </c>
      <c r="G1467" s="61">
        <v>5</v>
      </c>
      <c r="H1467" s="61">
        <v>45</v>
      </c>
      <c r="I1467" s="61">
        <v>4</v>
      </c>
      <c r="J1467" s="61">
        <v>57</v>
      </c>
      <c r="K1467" s="61">
        <v>346</v>
      </c>
      <c r="L1467" s="61">
        <v>7</v>
      </c>
      <c r="M1467" s="61">
        <v>7</v>
      </c>
      <c r="N1467" s="61">
        <v>6</v>
      </c>
      <c r="O1467" s="61">
        <v>184</v>
      </c>
      <c r="Q1467" s="61">
        <v>45</v>
      </c>
      <c r="R1467" s="61">
        <v>15</v>
      </c>
      <c r="S1467" s="61">
        <v>13</v>
      </c>
      <c r="T1467" s="61">
        <v>66</v>
      </c>
    </row>
    <row r="1468" spans="1:20" ht="12.75" customHeight="1" x14ac:dyDescent="0.2">
      <c r="A1468" s="58">
        <v>4031</v>
      </c>
      <c r="B1468" s="61">
        <v>198</v>
      </c>
      <c r="C1468" s="61">
        <v>97</v>
      </c>
      <c r="D1468" s="61">
        <v>101</v>
      </c>
      <c r="G1468" s="61">
        <v>1</v>
      </c>
      <c r="H1468" s="61">
        <v>96</v>
      </c>
      <c r="J1468" s="61">
        <v>6</v>
      </c>
      <c r="K1468" s="61">
        <v>95</v>
      </c>
      <c r="L1468" s="61">
        <v>30</v>
      </c>
      <c r="M1468" s="61">
        <v>3</v>
      </c>
      <c r="N1468" s="61">
        <v>5</v>
      </c>
      <c r="O1468" s="61">
        <v>154</v>
      </c>
      <c r="P1468" s="61">
        <v>13</v>
      </c>
      <c r="R1468" s="61">
        <v>11</v>
      </c>
      <c r="S1468" s="61">
        <v>7</v>
      </c>
      <c r="T1468" s="61">
        <v>35</v>
      </c>
    </row>
    <row r="1469" spans="1:20" ht="12.75" customHeight="1" x14ac:dyDescent="0.2">
      <c r="A1469" s="58">
        <v>4033</v>
      </c>
      <c r="B1469" s="61">
        <v>359</v>
      </c>
      <c r="C1469" s="61">
        <v>180</v>
      </c>
      <c r="D1469" s="61">
        <v>179</v>
      </c>
      <c r="E1469" s="61">
        <v>9</v>
      </c>
      <c r="F1469" s="61">
        <v>2</v>
      </c>
      <c r="G1469" s="61">
        <v>2</v>
      </c>
      <c r="H1469" s="61">
        <v>24</v>
      </c>
      <c r="J1469" s="61">
        <v>16</v>
      </c>
      <c r="K1469" s="61">
        <v>306</v>
      </c>
      <c r="L1469" s="61">
        <v>4</v>
      </c>
      <c r="M1469" s="61">
        <v>9</v>
      </c>
      <c r="N1469" s="61">
        <v>10</v>
      </c>
      <c r="O1469" s="61">
        <v>208</v>
      </c>
      <c r="P1469" s="61">
        <v>1</v>
      </c>
      <c r="Q1469" s="61">
        <v>1</v>
      </c>
      <c r="R1469" s="61">
        <v>13</v>
      </c>
      <c r="S1469" s="61">
        <v>2</v>
      </c>
      <c r="T1469" s="61">
        <v>78</v>
      </c>
    </row>
    <row r="1470" spans="1:20" ht="12.75" customHeight="1" x14ac:dyDescent="0.2">
      <c r="A1470" s="58">
        <v>4034</v>
      </c>
      <c r="B1470" s="61">
        <v>372</v>
      </c>
      <c r="C1470" s="61">
        <v>162</v>
      </c>
      <c r="D1470" s="61">
        <v>210</v>
      </c>
      <c r="E1470" s="61">
        <v>1</v>
      </c>
      <c r="F1470" s="61">
        <v>6</v>
      </c>
      <c r="G1470" s="61">
        <v>5</v>
      </c>
      <c r="H1470" s="61">
        <v>87</v>
      </c>
      <c r="J1470" s="61">
        <v>46</v>
      </c>
      <c r="K1470" s="61">
        <v>227</v>
      </c>
      <c r="L1470" s="61">
        <v>44</v>
      </c>
      <c r="M1470" s="61">
        <v>3</v>
      </c>
      <c r="N1470" s="61">
        <v>19</v>
      </c>
      <c r="O1470" s="61">
        <v>175</v>
      </c>
      <c r="P1470" s="61">
        <v>2</v>
      </c>
      <c r="Q1470" s="61">
        <v>3</v>
      </c>
      <c r="R1470" s="61">
        <v>16</v>
      </c>
      <c r="S1470" s="61">
        <v>8</v>
      </c>
      <c r="T1470" s="61">
        <v>76</v>
      </c>
    </row>
    <row r="1471" spans="1:20" ht="12.75" customHeight="1" x14ac:dyDescent="0.2">
      <c r="A1471" s="58">
        <v>4035</v>
      </c>
      <c r="B1471" s="61">
        <v>693</v>
      </c>
      <c r="C1471" s="61">
        <v>335</v>
      </c>
      <c r="D1471" s="61">
        <v>358</v>
      </c>
      <c r="F1471" s="61">
        <v>16</v>
      </c>
      <c r="G1471" s="61">
        <v>25</v>
      </c>
      <c r="H1471" s="61">
        <v>52</v>
      </c>
      <c r="I1471" s="61">
        <v>2</v>
      </c>
      <c r="J1471" s="61">
        <v>85</v>
      </c>
      <c r="K1471" s="61">
        <v>513</v>
      </c>
      <c r="L1471" s="61">
        <v>41</v>
      </c>
      <c r="M1471" s="61">
        <v>5</v>
      </c>
      <c r="N1471" s="61">
        <v>7</v>
      </c>
      <c r="O1471" s="61">
        <v>242</v>
      </c>
      <c r="Q1471" s="61">
        <v>19</v>
      </c>
      <c r="R1471" s="61">
        <v>26</v>
      </c>
      <c r="S1471" s="61">
        <v>76</v>
      </c>
      <c r="T1471" s="61">
        <v>109</v>
      </c>
    </row>
    <row r="1472" spans="1:20" ht="12.75" customHeight="1" x14ac:dyDescent="0.2">
      <c r="A1472" s="58">
        <v>4036</v>
      </c>
      <c r="B1472" s="61">
        <v>448</v>
      </c>
      <c r="C1472" s="61">
        <v>191</v>
      </c>
      <c r="D1472" s="61">
        <v>257</v>
      </c>
      <c r="E1472" s="61">
        <v>3</v>
      </c>
      <c r="F1472" s="61">
        <v>3</v>
      </c>
      <c r="G1472" s="61">
        <v>2</v>
      </c>
      <c r="H1472" s="61">
        <v>33</v>
      </c>
      <c r="I1472" s="61">
        <v>2</v>
      </c>
      <c r="J1472" s="61">
        <v>29</v>
      </c>
      <c r="K1472" s="61">
        <v>376</v>
      </c>
      <c r="L1472" s="61">
        <v>1</v>
      </c>
      <c r="N1472" s="61">
        <v>6</v>
      </c>
      <c r="O1472" s="61">
        <v>137</v>
      </c>
      <c r="Q1472" s="61">
        <v>10</v>
      </c>
      <c r="R1472" s="61">
        <v>18</v>
      </c>
      <c r="S1472" s="61">
        <v>4</v>
      </c>
      <c r="T1472" s="61">
        <v>74</v>
      </c>
    </row>
    <row r="1473" spans="1:20" ht="12.75" customHeight="1" x14ac:dyDescent="0.2">
      <c r="A1473" s="58">
        <v>4039</v>
      </c>
      <c r="B1473" s="61">
        <v>163</v>
      </c>
      <c r="C1473" s="61">
        <v>72</v>
      </c>
      <c r="D1473" s="61">
        <v>91</v>
      </c>
      <c r="E1473" s="61">
        <v>2</v>
      </c>
      <c r="G1473" s="61">
        <v>1</v>
      </c>
      <c r="H1473" s="61">
        <v>40</v>
      </c>
      <c r="J1473" s="61">
        <v>6</v>
      </c>
      <c r="K1473" s="61">
        <v>114</v>
      </c>
      <c r="L1473" s="61">
        <v>12</v>
      </c>
      <c r="M1473" s="61">
        <v>2</v>
      </c>
      <c r="N1473" s="61">
        <v>19</v>
      </c>
      <c r="O1473" s="61">
        <v>134</v>
      </c>
      <c r="P1473" s="61">
        <v>11</v>
      </c>
      <c r="R1473" s="61">
        <v>13</v>
      </c>
      <c r="S1473" s="61">
        <v>1</v>
      </c>
      <c r="T1473" s="61">
        <v>60</v>
      </c>
    </row>
    <row r="1474" spans="1:20" ht="12.75" customHeight="1" x14ac:dyDescent="0.2">
      <c r="A1474" s="58">
        <v>4040</v>
      </c>
      <c r="B1474" s="61">
        <v>876</v>
      </c>
      <c r="C1474" s="61">
        <v>433</v>
      </c>
      <c r="D1474" s="61">
        <v>443</v>
      </c>
      <c r="E1474" s="61">
        <v>5</v>
      </c>
      <c r="F1474" s="61">
        <v>32</v>
      </c>
      <c r="G1474" s="61">
        <v>2</v>
      </c>
      <c r="H1474" s="61">
        <v>275</v>
      </c>
      <c r="I1474" s="61">
        <v>4</v>
      </c>
      <c r="J1474" s="61">
        <v>29</v>
      </c>
      <c r="K1474" s="61">
        <v>529</v>
      </c>
      <c r="L1474" s="61">
        <v>54</v>
      </c>
      <c r="M1474" s="61">
        <v>3</v>
      </c>
      <c r="N1474" s="61">
        <v>5</v>
      </c>
      <c r="O1474" s="61">
        <v>409</v>
      </c>
      <c r="P1474" s="61">
        <v>13</v>
      </c>
      <c r="Q1474" s="61">
        <v>4</v>
      </c>
      <c r="R1474" s="61">
        <v>32</v>
      </c>
      <c r="S1474" s="61">
        <v>28</v>
      </c>
      <c r="T1474" s="61">
        <v>109</v>
      </c>
    </row>
    <row r="1475" spans="1:20" ht="12.75" customHeight="1" x14ac:dyDescent="0.2">
      <c r="A1475" s="58">
        <v>4041</v>
      </c>
      <c r="B1475" s="61">
        <v>824</v>
      </c>
      <c r="C1475" s="61">
        <v>399</v>
      </c>
      <c r="D1475" s="61">
        <v>425</v>
      </c>
      <c r="E1475" s="61">
        <v>1</v>
      </c>
      <c r="F1475" s="61">
        <v>15</v>
      </c>
      <c r="G1475" s="61">
        <v>9</v>
      </c>
      <c r="H1475" s="61">
        <v>309</v>
      </c>
      <c r="I1475" s="61">
        <v>3</v>
      </c>
      <c r="J1475" s="61">
        <v>53</v>
      </c>
      <c r="K1475" s="61">
        <v>434</v>
      </c>
      <c r="L1475" s="61">
        <v>70</v>
      </c>
      <c r="M1475" s="61">
        <v>6</v>
      </c>
      <c r="N1475" s="61">
        <v>8</v>
      </c>
      <c r="O1475" s="61">
        <v>347</v>
      </c>
      <c r="P1475" s="61">
        <v>1</v>
      </c>
      <c r="R1475" s="61">
        <v>13</v>
      </c>
      <c r="S1475" s="61">
        <v>5</v>
      </c>
      <c r="T1475" s="61">
        <v>116</v>
      </c>
    </row>
    <row r="1476" spans="1:20" ht="12.75" customHeight="1" x14ac:dyDescent="0.2">
      <c r="A1476" s="58">
        <v>4042</v>
      </c>
      <c r="B1476" s="61">
        <v>193</v>
      </c>
      <c r="C1476" s="61">
        <v>101</v>
      </c>
      <c r="D1476" s="61">
        <v>92</v>
      </c>
      <c r="E1476" s="61">
        <v>1</v>
      </c>
      <c r="F1476" s="61">
        <v>2</v>
      </c>
      <c r="G1476" s="61">
        <v>7</v>
      </c>
      <c r="H1476" s="61">
        <v>38</v>
      </c>
      <c r="I1476" s="61">
        <v>2</v>
      </c>
      <c r="J1476" s="61">
        <v>14</v>
      </c>
      <c r="K1476" s="61">
        <v>129</v>
      </c>
      <c r="L1476" s="61">
        <v>12</v>
      </c>
      <c r="M1476" s="61">
        <v>2</v>
      </c>
      <c r="N1476" s="61">
        <v>21</v>
      </c>
      <c r="O1476" s="61">
        <v>111</v>
      </c>
      <c r="R1476" s="61">
        <v>51</v>
      </c>
      <c r="S1476" s="61">
        <v>24</v>
      </c>
      <c r="T1476" s="61">
        <v>43</v>
      </c>
    </row>
    <row r="1477" spans="1:20" ht="12.75" customHeight="1" x14ac:dyDescent="0.2">
      <c r="A1477" s="58">
        <v>4049</v>
      </c>
      <c r="B1477" s="61">
        <v>233</v>
      </c>
      <c r="C1477" s="61">
        <v>113</v>
      </c>
      <c r="D1477" s="61">
        <v>120</v>
      </c>
      <c r="E1477" s="61">
        <v>1</v>
      </c>
      <c r="F1477" s="61">
        <v>2</v>
      </c>
      <c r="G1477" s="61">
        <v>2</v>
      </c>
      <c r="H1477" s="61">
        <v>89</v>
      </c>
      <c r="J1477" s="61">
        <v>9</v>
      </c>
      <c r="K1477" s="61">
        <v>130</v>
      </c>
      <c r="L1477" s="61">
        <v>31</v>
      </c>
      <c r="N1477" s="61">
        <v>6</v>
      </c>
      <c r="O1477" s="61">
        <v>124</v>
      </c>
      <c r="P1477" s="61">
        <v>15</v>
      </c>
      <c r="Q1477" s="61">
        <v>3</v>
      </c>
      <c r="R1477" s="61">
        <v>11</v>
      </c>
      <c r="S1477" s="61">
        <v>1</v>
      </c>
      <c r="T1477" s="61">
        <v>37</v>
      </c>
    </row>
    <row r="1478" spans="1:20" ht="12.75" customHeight="1" x14ac:dyDescent="0.2">
      <c r="A1478" s="58">
        <v>4051</v>
      </c>
      <c r="B1478" s="61">
        <v>865</v>
      </c>
      <c r="C1478" s="61">
        <v>405</v>
      </c>
      <c r="D1478" s="61">
        <v>460</v>
      </c>
      <c r="E1478" s="61">
        <v>4</v>
      </c>
      <c r="F1478" s="61">
        <v>27</v>
      </c>
      <c r="G1478" s="61">
        <v>21</v>
      </c>
      <c r="H1478" s="61">
        <v>311</v>
      </c>
      <c r="I1478" s="61">
        <v>23</v>
      </c>
      <c r="J1478" s="61">
        <v>93</v>
      </c>
      <c r="K1478" s="61">
        <v>386</v>
      </c>
      <c r="L1478" s="61">
        <v>145</v>
      </c>
      <c r="M1478" s="61">
        <v>10</v>
      </c>
      <c r="N1478" s="61">
        <v>29</v>
      </c>
      <c r="O1478" s="61">
        <v>543</v>
      </c>
      <c r="P1478" s="61">
        <v>5</v>
      </c>
      <c r="Q1478" s="61">
        <v>4</v>
      </c>
      <c r="R1478" s="61">
        <v>43</v>
      </c>
      <c r="S1478" s="61">
        <v>37</v>
      </c>
      <c r="T1478" s="61">
        <v>132</v>
      </c>
    </row>
    <row r="1479" spans="1:20" ht="12.75" customHeight="1" x14ac:dyDescent="0.2">
      <c r="A1479" s="58">
        <v>4055</v>
      </c>
      <c r="B1479" s="61">
        <v>797</v>
      </c>
      <c r="C1479" s="61">
        <v>388</v>
      </c>
      <c r="D1479" s="61">
        <v>409</v>
      </c>
      <c r="E1479" s="61">
        <v>7</v>
      </c>
      <c r="F1479" s="61">
        <v>7</v>
      </c>
      <c r="G1479" s="61">
        <v>5</v>
      </c>
      <c r="H1479" s="61">
        <v>394</v>
      </c>
      <c r="J1479" s="61">
        <v>24</v>
      </c>
      <c r="K1479" s="61">
        <v>360</v>
      </c>
      <c r="L1479" s="61">
        <v>75</v>
      </c>
      <c r="M1479" s="61">
        <v>3</v>
      </c>
      <c r="N1479" s="61">
        <v>20</v>
      </c>
      <c r="O1479" s="61">
        <v>501</v>
      </c>
      <c r="P1479" s="61">
        <v>56</v>
      </c>
      <c r="Q1479" s="61">
        <v>4</v>
      </c>
      <c r="R1479" s="61">
        <v>20</v>
      </c>
      <c r="S1479" s="61">
        <v>25</v>
      </c>
      <c r="T1479" s="61">
        <v>84</v>
      </c>
    </row>
    <row r="1480" spans="1:20" ht="12.75" customHeight="1" x14ac:dyDescent="0.2">
      <c r="A1480" s="58">
        <v>4058</v>
      </c>
      <c r="B1480" s="61">
        <v>559</v>
      </c>
      <c r="C1480" s="61">
        <v>286</v>
      </c>
      <c r="D1480" s="61">
        <v>273</v>
      </c>
      <c r="E1480" s="61">
        <v>17</v>
      </c>
      <c r="F1480" s="61">
        <v>17</v>
      </c>
      <c r="G1480" s="61">
        <v>20</v>
      </c>
      <c r="H1480" s="61">
        <v>94</v>
      </c>
      <c r="I1480" s="61">
        <v>17</v>
      </c>
      <c r="J1480" s="61">
        <v>114</v>
      </c>
      <c r="K1480" s="61">
        <v>280</v>
      </c>
      <c r="L1480" s="61">
        <v>19</v>
      </c>
      <c r="M1480" s="61">
        <v>6</v>
      </c>
      <c r="N1480" s="61">
        <v>23</v>
      </c>
      <c r="O1480" s="61">
        <v>223</v>
      </c>
      <c r="P1480" s="61">
        <v>8</v>
      </c>
      <c r="Q1480" s="61">
        <v>134</v>
      </c>
      <c r="R1480" s="61">
        <v>19</v>
      </c>
      <c r="S1480" s="61">
        <v>18</v>
      </c>
      <c r="T1480" s="61">
        <v>88</v>
      </c>
    </row>
    <row r="1481" spans="1:20" ht="12.75" customHeight="1" x14ac:dyDescent="0.2">
      <c r="A1481" s="58">
        <v>4059</v>
      </c>
      <c r="B1481" s="61">
        <v>684</v>
      </c>
      <c r="C1481" s="61">
        <v>360</v>
      </c>
      <c r="D1481" s="61">
        <v>324</v>
      </c>
      <c r="E1481" s="61">
        <v>5</v>
      </c>
      <c r="F1481" s="61">
        <v>10</v>
      </c>
      <c r="G1481" s="61">
        <v>3</v>
      </c>
      <c r="H1481" s="61">
        <v>176</v>
      </c>
      <c r="I1481" s="61">
        <v>1</v>
      </c>
      <c r="J1481" s="61">
        <v>47</v>
      </c>
      <c r="K1481" s="61">
        <v>442</v>
      </c>
      <c r="L1481" s="61">
        <v>88</v>
      </c>
      <c r="M1481" s="61">
        <v>3</v>
      </c>
      <c r="N1481" s="61">
        <v>18</v>
      </c>
      <c r="O1481" s="61">
        <v>366</v>
      </c>
      <c r="P1481" s="61">
        <v>17</v>
      </c>
      <c r="Q1481" s="61">
        <v>7</v>
      </c>
      <c r="R1481" s="61">
        <v>38</v>
      </c>
      <c r="S1481" s="61">
        <v>12</v>
      </c>
      <c r="T1481" s="61">
        <v>87</v>
      </c>
    </row>
    <row r="1482" spans="1:20" ht="12.75" customHeight="1" x14ac:dyDescent="0.2">
      <c r="A1482" s="58">
        <v>4060</v>
      </c>
      <c r="B1482" s="61">
        <v>607</v>
      </c>
      <c r="C1482" s="61">
        <v>295</v>
      </c>
      <c r="D1482" s="61">
        <v>312</v>
      </c>
      <c r="F1482" s="61">
        <v>28</v>
      </c>
      <c r="G1482" s="61">
        <v>13</v>
      </c>
      <c r="H1482" s="61">
        <v>127</v>
      </c>
      <c r="I1482" s="61">
        <v>1</v>
      </c>
      <c r="J1482" s="61">
        <v>35</v>
      </c>
      <c r="K1482" s="61">
        <v>403</v>
      </c>
      <c r="L1482" s="61">
        <v>55</v>
      </c>
      <c r="M1482" s="61">
        <v>1</v>
      </c>
      <c r="N1482" s="61">
        <v>4</v>
      </c>
      <c r="O1482" s="61">
        <v>210</v>
      </c>
      <c r="P1482" s="61">
        <v>13</v>
      </c>
      <c r="Q1482" s="61">
        <v>3</v>
      </c>
      <c r="R1482" s="61">
        <v>16</v>
      </c>
      <c r="S1482" s="61">
        <v>12</v>
      </c>
      <c r="T1482" s="61">
        <v>75</v>
      </c>
    </row>
    <row r="1483" spans="1:20" ht="12.75" customHeight="1" x14ac:dyDescent="0.2">
      <c r="A1483" s="58">
        <v>4062</v>
      </c>
      <c r="B1483" s="61">
        <v>385</v>
      </c>
      <c r="C1483" s="61">
        <v>189</v>
      </c>
      <c r="D1483" s="61">
        <v>196</v>
      </c>
      <c r="F1483" s="61">
        <v>10</v>
      </c>
      <c r="G1483" s="61">
        <v>4</v>
      </c>
      <c r="H1483" s="61">
        <v>42</v>
      </c>
      <c r="I1483" s="61">
        <v>2</v>
      </c>
      <c r="J1483" s="61">
        <v>50</v>
      </c>
      <c r="K1483" s="61">
        <v>277</v>
      </c>
      <c r="L1483" s="61">
        <v>11</v>
      </c>
      <c r="M1483" s="61">
        <v>1</v>
      </c>
      <c r="N1483" s="61">
        <v>1</v>
      </c>
      <c r="O1483" s="61">
        <v>37</v>
      </c>
      <c r="Q1483" s="61">
        <v>7</v>
      </c>
      <c r="R1483" s="61">
        <v>3</v>
      </c>
      <c r="S1483" s="61">
        <v>39</v>
      </c>
      <c r="T1483" s="61">
        <v>74</v>
      </c>
    </row>
    <row r="1484" spans="1:20" ht="12.75" customHeight="1" x14ac:dyDescent="0.2">
      <c r="A1484" s="58">
        <v>4063</v>
      </c>
      <c r="B1484" s="61">
        <v>106</v>
      </c>
      <c r="C1484" s="61">
        <v>48</v>
      </c>
      <c r="D1484" s="61">
        <v>58</v>
      </c>
      <c r="E1484" s="61">
        <v>1</v>
      </c>
      <c r="G1484" s="61">
        <v>9</v>
      </c>
      <c r="H1484" s="61">
        <v>31</v>
      </c>
      <c r="I1484" s="61">
        <v>10</v>
      </c>
      <c r="J1484" s="61">
        <v>19</v>
      </c>
      <c r="K1484" s="61">
        <v>36</v>
      </c>
      <c r="L1484" s="61">
        <v>4</v>
      </c>
      <c r="M1484" s="61">
        <v>1</v>
      </c>
      <c r="N1484" s="61">
        <v>17</v>
      </c>
      <c r="O1484" s="61">
        <v>92</v>
      </c>
      <c r="Q1484" s="61">
        <v>3</v>
      </c>
      <c r="R1484" s="61">
        <v>24</v>
      </c>
      <c r="S1484" s="61">
        <v>7</v>
      </c>
      <c r="T1484" s="61">
        <v>12</v>
      </c>
    </row>
    <row r="1485" spans="1:20" ht="12.75" customHeight="1" x14ac:dyDescent="0.2">
      <c r="A1485" s="58">
        <v>4064</v>
      </c>
      <c r="B1485" s="61">
        <v>669</v>
      </c>
      <c r="C1485" s="61">
        <v>314</v>
      </c>
      <c r="D1485" s="61">
        <v>355</v>
      </c>
      <c r="E1485" s="61">
        <v>1</v>
      </c>
      <c r="F1485" s="61">
        <v>120</v>
      </c>
      <c r="G1485" s="61">
        <v>147</v>
      </c>
      <c r="H1485" s="61">
        <v>64</v>
      </c>
      <c r="I1485" s="61">
        <v>5</v>
      </c>
      <c r="J1485" s="61">
        <v>73</v>
      </c>
      <c r="K1485" s="61">
        <v>259</v>
      </c>
      <c r="L1485" s="61">
        <v>54</v>
      </c>
      <c r="M1485" s="61">
        <v>3</v>
      </c>
      <c r="N1485" s="61">
        <v>28</v>
      </c>
      <c r="O1485" s="61">
        <v>267</v>
      </c>
      <c r="Q1485" s="61">
        <v>1</v>
      </c>
      <c r="R1485" s="61">
        <v>18</v>
      </c>
      <c r="S1485" s="61">
        <v>12</v>
      </c>
      <c r="T1485" s="61">
        <v>78</v>
      </c>
    </row>
    <row r="1486" spans="1:20" ht="12.75" customHeight="1" x14ac:dyDescent="0.2">
      <c r="A1486" s="58">
        <v>4065</v>
      </c>
      <c r="B1486" s="61">
        <v>397</v>
      </c>
      <c r="C1486" s="61">
        <v>205</v>
      </c>
      <c r="D1486" s="61">
        <v>192</v>
      </c>
      <c r="E1486" s="61">
        <v>1</v>
      </c>
      <c r="F1486" s="61">
        <v>22</v>
      </c>
      <c r="G1486" s="61">
        <v>86</v>
      </c>
      <c r="H1486" s="61">
        <v>28</v>
      </c>
      <c r="I1486" s="61">
        <v>2</v>
      </c>
      <c r="J1486" s="61">
        <v>47</v>
      </c>
      <c r="K1486" s="61">
        <v>211</v>
      </c>
      <c r="L1486" s="61">
        <v>30</v>
      </c>
      <c r="M1486" s="61">
        <v>3</v>
      </c>
      <c r="N1486" s="61">
        <v>9</v>
      </c>
      <c r="O1486" s="61">
        <v>114</v>
      </c>
      <c r="Q1486" s="61">
        <v>2</v>
      </c>
      <c r="R1486" s="61">
        <v>15</v>
      </c>
      <c r="S1486" s="61">
        <v>6</v>
      </c>
      <c r="T1486" s="61">
        <v>47</v>
      </c>
    </row>
    <row r="1487" spans="1:20" ht="12.75" customHeight="1" x14ac:dyDescent="0.2">
      <c r="A1487" s="58">
        <v>4069</v>
      </c>
      <c r="B1487" s="61">
        <v>460</v>
      </c>
      <c r="C1487" s="61">
        <v>208</v>
      </c>
      <c r="D1487" s="61">
        <v>251</v>
      </c>
      <c r="E1487" s="61">
        <v>2</v>
      </c>
      <c r="F1487" s="61">
        <v>65</v>
      </c>
      <c r="G1487" s="61">
        <v>8</v>
      </c>
      <c r="H1487" s="61">
        <v>33</v>
      </c>
      <c r="J1487" s="61">
        <v>41</v>
      </c>
      <c r="K1487" s="61">
        <v>311</v>
      </c>
      <c r="L1487" s="61">
        <v>19</v>
      </c>
      <c r="M1487" s="61">
        <v>4</v>
      </c>
      <c r="N1487" s="61">
        <v>1</v>
      </c>
      <c r="O1487" s="61">
        <v>47</v>
      </c>
      <c r="R1487" s="61">
        <v>9</v>
      </c>
      <c r="S1487" s="61">
        <v>35</v>
      </c>
      <c r="T1487" s="61">
        <v>41</v>
      </c>
    </row>
    <row r="1488" spans="1:20" ht="12.75" customHeight="1" x14ac:dyDescent="0.2">
      <c r="A1488" s="58">
        <v>4071</v>
      </c>
      <c r="B1488" s="61">
        <v>141</v>
      </c>
      <c r="C1488" s="61">
        <v>64</v>
      </c>
      <c r="D1488" s="61">
        <v>77</v>
      </c>
      <c r="G1488" s="61">
        <v>1</v>
      </c>
      <c r="H1488" s="61">
        <v>36</v>
      </c>
      <c r="I1488" s="61">
        <v>1</v>
      </c>
      <c r="J1488" s="61">
        <v>2</v>
      </c>
      <c r="K1488" s="61">
        <v>101</v>
      </c>
      <c r="L1488" s="61">
        <v>4</v>
      </c>
      <c r="M1488" s="61">
        <v>4</v>
      </c>
      <c r="N1488" s="61">
        <v>17</v>
      </c>
      <c r="O1488" s="61">
        <v>120</v>
      </c>
      <c r="P1488" s="61">
        <v>2</v>
      </c>
      <c r="Q1488" s="61">
        <v>1</v>
      </c>
      <c r="R1488" s="61">
        <v>23</v>
      </c>
      <c r="S1488" s="61">
        <v>3</v>
      </c>
      <c r="T1488" s="61">
        <v>57</v>
      </c>
    </row>
    <row r="1489" spans="1:20" ht="12.75" customHeight="1" x14ac:dyDescent="0.2">
      <c r="A1489" s="58">
        <v>4072</v>
      </c>
      <c r="B1489" s="61">
        <v>501</v>
      </c>
      <c r="C1489" s="61">
        <v>264</v>
      </c>
      <c r="D1489" s="61">
        <v>237</v>
      </c>
      <c r="F1489" s="61">
        <v>2</v>
      </c>
      <c r="G1489" s="61">
        <v>18</v>
      </c>
      <c r="H1489" s="61">
        <v>223</v>
      </c>
      <c r="I1489" s="61">
        <v>3</v>
      </c>
      <c r="J1489" s="61">
        <v>20</v>
      </c>
      <c r="K1489" s="61">
        <v>235</v>
      </c>
      <c r="L1489" s="61">
        <v>85</v>
      </c>
      <c r="N1489" s="61">
        <v>8</v>
      </c>
      <c r="O1489" s="61">
        <v>374</v>
      </c>
      <c r="P1489" s="61">
        <v>47</v>
      </c>
      <c r="Q1489" s="61">
        <v>2</v>
      </c>
      <c r="R1489" s="61">
        <v>27</v>
      </c>
      <c r="S1489" s="61">
        <v>8</v>
      </c>
      <c r="T1489" s="61">
        <v>54</v>
      </c>
    </row>
    <row r="1490" spans="1:20" ht="12.75" customHeight="1" x14ac:dyDescent="0.2">
      <c r="A1490" s="58">
        <v>4073</v>
      </c>
      <c r="B1490" s="61">
        <v>455</v>
      </c>
      <c r="C1490" s="61">
        <v>234</v>
      </c>
      <c r="D1490" s="61">
        <v>221</v>
      </c>
      <c r="F1490" s="61">
        <v>3</v>
      </c>
      <c r="G1490" s="61">
        <v>28</v>
      </c>
      <c r="H1490" s="61">
        <v>157</v>
      </c>
      <c r="I1490" s="61">
        <v>1</v>
      </c>
      <c r="J1490" s="61">
        <v>31</v>
      </c>
      <c r="K1490" s="61">
        <v>235</v>
      </c>
      <c r="L1490" s="61">
        <v>66</v>
      </c>
      <c r="M1490" s="61">
        <v>1</v>
      </c>
      <c r="N1490" s="61">
        <v>10</v>
      </c>
      <c r="O1490" s="61">
        <v>280</v>
      </c>
      <c r="P1490" s="61">
        <v>29</v>
      </c>
      <c r="Q1490" s="61">
        <v>4</v>
      </c>
      <c r="R1490" s="61">
        <v>19</v>
      </c>
      <c r="S1490" s="61">
        <v>9</v>
      </c>
      <c r="T1490" s="61">
        <v>63</v>
      </c>
    </row>
    <row r="1491" spans="1:20" ht="12.75" customHeight="1" x14ac:dyDescent="0.2">
      <c r="A1491" s="58">
        <v>4075</v>
      </c>
      <c r="B1491" s="61">
        <v>711</v>
      </c>
      <c r="C1491" s="61">
        <v>346</v>
      </c>
      <c r="D1491" s="61">
        <v>365</v>
      </c>
      <c r="E1491" s="61">
        <v>1</v>
      </c>
      <c r="F1491" s="61">
        <v>23</v>
      </c>
      <c r="G1491" s="61">
        <v>11</v>
      </c>
      <c r="H1491" s="61">
        <v>57</v>
      </c>
      <c r="I1491" s="61">
        <v>2</v>
      </c>
      <c r="J1491" s="61">
        <v>58</v>
      </c>
      <c r="K1491" s="61">
        <v>559</v>
      </c>
      <c r="L1491" s="61">
        <v>20</v>
      </c>
      <c r="M1491" s="61">
        <v>6</v>
      </c>
      <c r="N1491" s="61">
        <v>13</v>
      </c>
      <c r="O1491" s="61">
        <v>89</v>
      </c>
      <c r="Q1491" s="61">
        <v>7</v>
      </c>
      <c r="R1491" s="61">
        <v>10</v>
      </c>
      <c r="S1491" s="61">
        <v>29</v>
      </c>
      <c r="T1491" s="61">
        <v>98</v>
      </c>
    </row>
    <row r="1492" spans="1:20" ht="12.75" customHeight="1" x14ac:dyDescent="0.2">
      <c r="A1492" s="58">
        <v>4079</v>
      </c>
      <c r="B1492" s="61">
        <v>438</v>
      </c>
      <c r="C1492" s="61">
        <v>208</v>
      </c>
      <c r="D1492" s="61">
        <v>230</v>
      </c>
      <c r="E1492" s="61">
        <v>1</v>
      </c>
      <c r="F1492" s="61">
        <v>5</v>
      </c>
      <c r="G1492" s="61">
        <v>4</v>
      </c>
      <c r="H1492" s="61">
        <v>50</v>
      </c>
      <c r="I1492" s="61">
        <v>6</v>
      </c>
      <c r="J1492" s="61">
        <v>54</v>
      </c>
      <c r="K1492" s="61">
        <v>318</v>
      </c>
      <c r="L1492" s="61">
        <v>5</v>
      </c>
      <c r="M1492" s="61">
        <v>3</v>
      </c>
      <c r="O1492" s="61">
        <v>170</v>
      </c>
      <c r="Q1492" s="61">
        <v>52</v>
      </c>
      <c r="R1492" s="61">
        <v>6</v>
      </c>
      <c r="S1492" s="61">
        <v>8</v>
      </c>
      <c r="T1492" s="61">
        <v>90</v>
      </c>
    </row>
    <row r="1493" spans="1:20" ht="12.75" customHeight="1" x14ac:dyDescent="0.2">
      <c r="A1493" s="58">
        <v>4080</v>
      </c>
      <c r="B1493" s="61">
        <v>618</v>
      </c>
      <c r="C1493" s="61">
        <v>318</v>
      </c>
      <c r="D1493" s="61">
        <v>300</v>
      </c>
      <c r="E1493" s="61">
        <v>2</v>
      </c>
      <c r="F1493" s="61">
        <v>14</v>
      </c>
      <c r="G1493" s="61">
        <v>4</v>
      </c>
      <c r="H1493" s="61">
        <v>61</v>
      </c>
      <c r="J1493" s="61">
        <v>69</v>
      </c>
      <c r="K1493" s="61">
        <v>468</v>
      </c>
      <c r="L1493" s="61">
        <v>23</v>
      </c>
      <c r="M1493" s="61">
        <v>2</v>
      </c>
      <c r="N1493" s="61">
        <v>12</v>
      </c>
      <c r="O1493" s="61">
        <v>100</v>
      </c>
      <c r="Q1493" s="61">
        <v>52</v>
      </c>
      <c r="R1493" s="61">
        <v>16</v>
      </c>
      <c r="S1493" s="61">
        <v>24</v>
      </c>
      <c r="T1493" s="61">
        <v>85</v>
      </c>
    </row>
    <row r="1494" spans="1:20" ht="12.75" customHeight="1" x14ac:dyDescent="0.2">
      <c r="A1494" s="58">
        <v>4081</v>
      </c>
      <c r="B1494" s="61">
        <v>1545</v>
      </c>
      <c r="C1494" s="61">
        <v>750</v>
      </c>
      <c r="D1494" s="61">
        <v>795</v>
      </c>
      <c r="E1494" s="61">
        <v>5</v>
      </c>
      <c r="F1494" s="61">
        <v>36</v>
      </c>
      <c r="G1494" s="61">
        <v>12</v>
      </c>
      <c r="H1494" s="61">
        <v>142</v>
      </c>
      <c r="I1494" s="61">
        <v>8</v>
      </c>
      <c r="J1494" s="61">
        <v>153</v>
      </c>
      <c r="K1494" s="61">
        <v>1189</v>
      </c>
      <c r="L1494" s="61">
        <v>23</v>
      </c>
      <c r="M1494" s="61">
        <v>4</v>
      </c>
      <c r="N1494" s="61">
        <v>30</v>
      </c>
      <c r="O1494" s="61">
        <v>219</v>
      </c>
      <c r="Q1494" s="61">
        <v>48</v>
      </c>
      <c r="R1494" s="61">
        <v>59</v>
      </c>
      <c r="S1494" s="61">
        <v>118</v>
      </c>
      <c r="T1494" s="61">
        <v>123</v>
      </c>
    </row>
    <row r="1495" spans="1:20" ht="12.75" customHeight="1" x14ac:dyDescent="0.2">
      <c r="A1495" s="58">
        <v>4093</v>
      </c>
      <c r="B1495" s="61">
        <v>268</v>
      </c>
      <c r="C1495" s="61">
        <v>135</v>
      </c>
      <c r="D1495" s="61">
        <v>133</v>
      </c>
      <c r="E1495" s="61">
        <v>10</v>
      </c>
      <c r="G1495" s="61">
        <v>4</v>
      </c>
      <c r="H1495" s="61">
        <v>195</v>
      </c>
      <c r="J1495" s="61">
        <v>15</v>
      </c>
      <c r="K1495" s="61">
        <v>44</v>
      </c>
      <c r="L1495" s="61">
        <v>67</v>
      </c>
      <c r="M1495" s="61">
        <v>6</v>
      </c>
      <c r="N1495" s="61">
        <v>35</v>
      </c>
      <c r="O1495" s="61">
        <v>245</v>
      </c>
      <c r="P1495" s="61">
        <v>61</v>
      </c>
      <c r="Q1495" s="61">
        <v>1</v>
      </c>
      <c r="R1495" s="61">
        <v>120</v>
      </c>
      <c r="S1495" s="61">
        <v>18</v>
      </c>
      <c r="T1495" s="61">
        <v>20</v>
      </c>
    </row>
    <row r="1496" spans="1:20" ht="12.75" customHeight="1" x14ac:dyDescent="0.2">
      <c r="A1496" s="58">
        <v>4095</v>
      </c>
      <c r="B1496" s="61">
        <v>921</v>
      </c>
      <c r="C1496" s="61">
        <v>458</v>
      </c>
      <c r="D1496" s="61">
        <v>462</v>
      </c>
      <c r="E1496" s="61">
        <v>3</v>
      </c>
      <c r="F1496" s="61">
        <v>7</v>
      </c>
      <c r="G1496" s="61">
        <v>1</v>
      </c>
      <c r="H1496" s="61">
        <v>420</v>
      </c>
      <c r="J1496" s="61">
        <v>34</v>
      </c>
      <c r="K1496" s="61">
        <v>456</v>
      </c>
      <c r="L1496" s="61">
        <v>111</v>
      </c>
      <c r="M1496" s="61">
        <v>7</v>
      </c>
      <c r="N1496" s="61">
        <v>31</v>
      </c>
      <c r="O1496" s="61">
        <v>554</v>
      </c>
      <c r="P1496" s="61">
        <v>97</v>
      </c>
      <c r="Q1496" s="61">
        <v>1</v>
      </c>
      <c r="R1496" s="61">
        <v>25</v>
      </c>
      <c r="S1496" s="61">
        <v>53</v>
      </c>
      <c r="T1496" s="61">
        <v>104</v>
      </c>
    </row>
    <row r="1497" spans="1:20" ht="12.75" customHeight="1" x14ac:dyDescent="0.2">
      <c r="A1497" s="58">
        <v>4096</v>
      </c>
      <c r="B1497" s="61">
        <v>646</v>
      </c>
      <c r="C1497" s="61">
        <v>319</v>
      </c>
      <c r="D1497" s="61">
        <v>327</v>
      </c>
      <c r="E1497" s="61">
        <v>3</v>
      </c>
      <c r="F1497" s="61">
        <v>224</v>
      </c>
      <c r="G1497" s="61">
        <v>9</v>
      </c>
      <c r="H1497" s="61">
        <v>38</v>
      </c>
      <c r="I1497" s="61">
        <v>2</v>
      </c>
      <c r="J1497" s="61">
        <v>52</v>
      </c>
      <c r="K1497" s="61">
        <v>318</v>
      </c>
      <c r="L1497" s="61">
        <v>96</v>
      </c>
      <c r="M1497" s="61">
        <v>1</v>
      </c>
      <c r="O1497" s="61">
        <v>31</v>
      </c>
      <c r="Q1497" s="61">
        <v>1</v>
      </c>
      <c r="R1497" s="61">
        <v>18</v>
      </c>
      <c r="S1497" s="61">
        <v>26</v>
      </c>
      <c r="T1497" s="61">
        <v>70</v>
      </c>
    </row>
    <row r="1498" spans="1:20" ht="12.75" customHeight="1" x14ac:dyDescent="0.2">
      <c r="A1498" s="58">
        <v>4097</v>
      </c>
      <c r="B1498" s="61">
        <v>435</v>
      </c>
      <c r="C1498" s="61">
        <v>206</v>
      </c>
      <c r="D1498" s="61">
        <v>229</v>
      </c>
      <c r="E1498" s="61">
        <v>3</v>
      </c>
      <c r="F1498" s="61">
        <v>7</v>
      </c>
      <c r="G1498" s="61">
        <v>4</v>
      </c>
      <c r="H1498" s="61">
        <v>49</v>
      </c>
      <c r="I1498" s="61">
        <v>2</v>
      </c>
      <c r="J1498" s="61">
        <v>35</v>
      </c>
      <c r="K1498" s="61">
        <v>335</v>
      </c>
      <c r="L1498" s="61">
        <v>10</v>
      </c>
      <c r="M1498" s="61">
        <v>1</v>
      </c>
      <c r="N1498" s="61">
        <v>16</v>
      </c>
      <c r="O1498" s="61">
        <v>265</v>
      </c>
      <c r="R1498" s="61">
        <v>21</v>
      </c>
      <c r="S1498" s="61">
        <v>11</v>
      </c>
      <c r="T1498" s="61">
        <v>99</v>
      </c>
    </row>
    <row r="1499" spans="1:20" ht="12.75" customHeight="1" x14ac:dyDescent="0.2">
      <c r="A1499" s="58">
        <v>4098</v>
      </c>
      <c r="B1499" s="61">
        <v>425</v>
      </c>
      <c r="C1499" s="61">
        <v>209</v>
      </c>
      <c r="D1499" s="61">
        <v>216</v>
      </c>
      <c r="E1499" s="61">
        <v>4</v>
      </c>
      <c r="F1499" s="61">
        <v>1</v>
      </c>
      <c r="G1499" s="61">
        <v>15</v>
      </c>
      <c r="H1499" s="61">
        <v>2</v>
      </c>
      <c r="J1499" s="61">
        <v>19</v>
      </c>
      <c r="K1499" s="61">
        <v>384</v>
      </c>
      <c r="L1499" s="61">
        <v>4</v>
      </c>
      <c r="M1499" s="61">
        <v>4</v>
      </c>
      <c r="N1499" s="61">
        <v>2</v>
      </c>
      <c r="O1499" s="61">
        <v>146</v>
      </c>
      <c r="Q1499" s="61">
        <v>5</v>
      </c>
      <c r="R1499" s="61">
        <v>11</v>
      </c>
      <c r="T1499" s="61">
        <v>67</v>
      </c>
    </row>
    <row r="1500" spans="1:20" ht="12.75" customHeight="1" x14ac:dyDescent="0.2">
      <c r="A1500" s="58">
        <v>4099</v>
      </c>
      <c r="B1500" s="61">
        <v>518</v>
      </c>
      <c r="C1500" s="61">
        <v>258</v>
      </c>
      <c r="D1500" s="61">
        <v>260</v>
      </c>
      <c r="F1500" s="61">
        <v>37</v>
      </c>
      <c r="G1500" s="61">
        <v>43</v>
      </c>
      <c r="H1500" s="61">
        <v>125</v>
      </c>
      <c r="I1500" s="61">
        <v>40</v>
      </c>
      <c r="J1500" s="61">
        <v>99</v>
      </c>
      <c r="K1500" s="61">
        <v>174</v>
      </c>
      <c r="L1500" s="61">
        <v>55</v>
      </c>
      <c r="M1500" s="61">
        <v>7</v>
      </c>
      <c r="N1500" s="61">
        <v>11</v>
      </c>
      <c r="O1500" s="61">
        <v>328</v>
      </c>
      <c r="Q1500" s="61">
        <v>51</v>
      </c>
      <c r="R1500" s="61">
        <v>25</v>
      </c>
      <c r="S1500" s="61">
        <v>10</v>
      </c>
      <c r="T1500" s="61">
        <v>73</v>
      </c>
    </row>
    <row r="1501" spans="1:20" ht="12.75" customHeight="1" x14ac:dyDescent="0.2">
      <c r="A1501" s="58">
        <v>4100</v>
      </c>
      <c r="B1501" s="61">
        <v>1188</v>
      </c>
      <c r="C1501" s="61">
        <v>558</v>
      </c>
      <c r="D1501" s="61">
        <v>630</v>
      </c>
      <c r="E1501" s="61">
        <v>2</v>
      </c>
      <c r="F1501" s="61">
        <v>92</v>
      </c>
      <c r="G1501" s="61">
        <v>48</v>
      </c>
      <c r="H1501" s="61">
        <v>186</v>
      </c>
      <c r="I1501" s="61">
        <v>18</v>
      </c>
      <c r="J1501" s="61">
        <v>264</v>
      </c>
      <c r="K1501" s="61">
        <v>578</v>
      </c>
      <c r="L1501" s="61">
        <v>44</v>
      </c>
      <c r="M1501" s="61">
        <v>6</v>
      </c>
      <c r="O1501" s="61">
        <v>310</v>
      </c>
      <c r="Q1501" s="61">
        <v>117</v>
      </c>
      <c r="R1501" s="61">
        <v>51</v>
      </c>
      <c r="S1501" s="61">
        <v>65</v>
      </c>
      <c r="T1501" s="61">
        <v>185</v>
      </c>
    </row>
    <row r="1502" spans="1:20" ht="12.75" customHeight="1" x14ac:dyDescent="0.2">
      <c r="A1502" s="58">
        <v>4101</v>
      </c>
      <c r="B1502" s="61">
        <v>460</v>
      </c>
      <c r="C1502" s="61">
        <v>210</v>
      </c>
      <c r="D1502" s="61">
        <v>250</v>
      </c>
      <c r="E1502" s="61">
        <v>3</v>
      </c>
      <c r="F1502" s="61">
        <v>23</v>
      </c>
      <c r="G1502" s="61">
        <v>11</v>
      </c>
      <c r="H1502" s="61">
        <v>60</v>
      </c>
      <c r="I1502" s="61">
        <v>3</v>
      </c>
      <c r="J1502" s="61">
        <v>77</v>
      </c>
      <c r="K1502" s="61">
        <v>283</v>
      </c>
      <c r="L1502" s="61">
        <v>17</v>
      </c>
      <c r="M1502" s="61">
        <v>3</v>
      </c>
      <c r="O1502" s="61">
        <v>52</v>
      </c>
      <c r="P1502" s="61">
        <v>1</v>
      </c>
      <c r="Q1502" s="61">
        <v>94</v>
      </c>
      <c r="R1502" s="61">
        <v>7</v>
      </c>
      <c r="S1502" s="61">
        <v>13</v>
      </c>
      <c r="T1502" s="61">
        <v>92</v>
      </c>
    </row>
    <row r="1503" spans="1:20" ht="12.75" customHeight="1" x14ac:dyDescent="0.2">
      <c r="A1503" s="58">
        <v>4102</v>
      </c>
      <c r="B1503" s="61">
        <v>560</v>
      </c>
      <c r="C1503" s="61">
        <v>265</v>
      </c>
      <c r="D1503" s="61">
        <v>295</v>
      </c>
      <c r="E1503" s="61">
        <v>8</v>
      </c>
      <c r="F1503" s="61">
        <v>19</v>
      </c>
      <c r="G1503" s="61">
        <v>46</v>
      </c>
      <c r="H1503" s="61">
        <v>93</v>
      </c>
      <c r="I1503" s="61">
        <v>17</v>
      </c>
      <c r="J1503" s="61">
        <v>96</v>
      </c>
      <c r="K1503" s="61">
        <v>281</v>
      </c>
      <c r="L1503" s="61">
        <v>26</v>
      </c>
      <c r="M1503" s="61">
        <v>2</v>
      </c>
      <c r="N1503" s="61">
        <v>17</v>
      </c>
      <c r="O1503" s="61">
        <v>297</v>
      </c>
      <c r="Q1503" s="61">
        <v>35</v>
      </c>
      <c r="R1503" s="61">
        <v>19</v>
      </c>
      <c r="S1503" s="61">
        <v>4</v>
      </c>
      <c r="T1503" s="61">
        <v>88</v>
      </c>
    </row>
    <row r="1504" spans="1:20" ht="12.75" customHeight="1" x14ac:dyDescent="0.2">
      <c r="A1504" s="58">
        <v>4103</v>
      </c>
      <c r="B1504" s="61">
        <v>780</v>
      </c>
      <c r="C1504" s="61">
        <v>367</v>
      </c>
      <c r="D1504" s="61">
        <v>413</v>
      </c>
      <c r="E1504" s="61">
        <v>3</v>
      </c>
      <c r="F1504" s="61">
        <v>23</v>
      </c>
      <c r="G1504" s="61">
        <v>58</v>
      </c>
      <c r="H1504" s="61">
        <v>202</v>
      </c>
      <c r="I1504" s="61">
        <v>44</v>
      </c>
      <c r="J1504" s="61">
        <v>150</v>
      </c>
      <c r="K1504" s="61">
        <v>299</v>
      </c>
      <c r="L1504" s="61">
        <v>62</v>
      </c>
      <c r="M1504" s="61">
        <v>10</v>
      </c>
      <c r="N1504" s="61">
        <v>28</v>
      </c>
      <c r="O1504" s="61">
        <v>511</v>
      </c>
      <c r="P1504" s="61">
        <v>1</v>
      </c>
      <c r="Q1504" s="61">
        <v>90</v>
      </c>
      <c r="R1504" s="61">
        <v>38</v>
      </c>
      <c r="S1504" s="61">
        <v>10</v>
      </c>
      <c r="T1504" s="61">
        <v>83</v>
      </c>
    </row>
    <row r="1505" spans="1:20" ht="12.75" customHeight="1" x14ac:dyDescent="0.2">
      <c r="A1505" s="58">
        <v>4104</v>
      </c>
      <c r="B1505" s="61">
        <v>1541</v>
      </c>
      <c r="C1505" s="61">
        <v>759</v>
      </c>
      <c r="D1505" s="61">
        <v>782</v>
      </c>
      <c r="E1505" s="61">
        <v>15</v>
      </c>
      <c r="F1505" s="61">
        <v>80</v>
      </c>
      <c r="G1505" s="61">
        <v>20</v>
      </c>
      <c r="H1505" s="61">
        <v>208</v>
      </c>
      <c r="I1505" s="61">
        <v>1</v>
      </c>
      <c r="J1505" s="61">
        <v>86</v>
      </c>
      <c r="K1505" s="61">
        <v>1131</v>
      </c>
      <c r="L1505" s="61">
        <v>81</v>
      </c>
      <c r="M1505" s="61">
        <v>11</v>
      </c>
      <c r="N1505" s="61">
        <v>39</v>
      </c>
      <c r="O1505" s="61">
        <v>500</v>
      </c>
      <c r="P1505" s="61">
        <v>1</v>
      </c>
      <c r="Q1505" s="61">
        <v>11</v>
      </c>
      <c r="R1505" s="61">
        <v>51</v>
      </c>
      <c r="S1505" s="61">
        <v>79</v>
      </c>
      <c r="T1505" s="61">
        <v>213</v>
      </c>
    </row>
    <row r="1506" spans="1:20" ht="12.75" customHeight="1" x14ac:dyDescent="0.2">
      <c r="A1506" s="58">
        <v>4106</v>
      </c>
      <c r="B1506" s="61">
        <v>476</v>
      </c>
      <c r="C1506" s="61">
        <v>228</v>
      </c>
      <c r="D1506" s="61">
        <v>248</v>
      </c>
      <c r="E1506" s="61">
        <v>97</v>
      </c>
      <c r="F1506" s="61">
        <v>3</v>
      </c>
      <c r="H1506" s="61">
        <v>369</v>
      </c>
      <c r="J1506" s="61">
        <v>4</v>
      </c>
      <c r="K1506" s="61">
        <v>3</v>
      </c>
      <c r="L1506" s="61">
        <v>239</v>
      </c>
      <c r="N1506" s="61">
        <v>8</v>
      </c>
      <c r="O1506" s="61">
        <v>449</v>
      </c>
      <c r="P1506" s="61">
        <v>88</v>
      </c>
      <c r="Q1506" s="61">
        <v>3</v>
      </c>
      <c r="R1506" s="61">
        <v>9</v>
      </c>
      <c r="S1506" s="61">
        <v>4</v>
      </c>
      <c r="T1506" s="61">
        <v>92</v>
      </c>
    </row>
    <row r="1507" spans="1:20" ht="12.75" customHeight="1" x14ac:dyDescent="0.2">
      <c r="A1507" s="58">
        <v>4107</v>
      </c>
      <c r="B1507" s="61">
        <v>124</v>
      </c>
      <c r="C1507" s="61">
        <v>55</v>
      </c>
      <c r="D1507" s="61">
        <v>69</v>
      </c>
      <c r="G1507" s="61">
        <v>1</v>
      </c>
      <c r="H1507" s="61">
        <v>36</v>
      </c>
      <c r="J1507" s="61">
        <v>1</v>
      </c>
      <c r="K1507" s="61">
        <v>86</v>
      </c>
      <c r="L1507" s="61">
        <v>12</v>
      </c>
      <c r="N1507" s="61">
        <v>9</v>
      </c>
      <c r="O1507" s="61">
        <v>60</v>
      </c>
      <c r="R1507" s="61">
        <v>2</v>
      </c>
      <c r="S1507" s="61">
        <v>17</v>
      </c>
      <c r="T1507" s="61">
        <v>27</v>
      </c>
    </row>
    <row r="1508" spans="1:20" ht="12.75" customHeight="1" x14ac:dyDescent="0.2">
      <c r="A1508" s="58">
        <v>4109</v>
      </c>
      <c r="B1508" s="61">
        <v>162</v>
      </c>
      <c r="C1508" s="61">
        <v>96</v>
      </c>
      <c r="D1508" s="61">
        <v>66</v>
      </c>
      <c r="E1508" s="61">
        <v>7</v>
      </c>
      <c r="F1508" s="61">
        <v>7</v>
      </c>
      <c r="G1508" s="61">
        <v>41</v>
      </c>
      <c r="H1508" s="61">
        <v>33</v>
      </c>
      <c r="I1508" s="61">
        <v>6</v>
      </c>
      <c r="J1508" s="61">
        <v>23</v>
      </c>
      <c r="K1508" s="61">
        <v>45</v>
      </c>
      <c r="L1508" s="61">
        <v>9</v>
      </c>
      <c r="M1508" s="61">
        <v>5</v>
      </c>
      <c r="N1508" s="61">
        <v>30</v>
      </c>
      <c r="O1508" s="61">
        <v>139</v>
      </c>
      <c r="P1508" s="61">
        <v>1</v>
      </c>
      <c r="R1508" s="61">
        <v>61</v>
      </c>
      <c r="S1508" s="61">
        <v>12</v>
      </c>
      <c r="T1508" s="61">
        <v>34</v>
      </c>
    </row>
    <row r="1509" spans="1:20" ht="12.75" customHeight="1" x14ac:dyDescent="0.2">
      <c r="A1509" s="58">
        <v>4113</v>
      </c>
      <c r="B1509" s="61">
        <v>424</v>
      </c>
      <c r="C1509" s="61">
        <v>209</v>
      </c>
      <c r="D1509" s="61">
        <v>215</v>
      </c>
      <c r="E1509" s="61">
        <v>12</v>
      </c>
      <c r="F1509" s="61">
        <v>2</v>
      </c>
      <c r="G1509" s="61">
        <v>8</v>
      </c>
      <c r="H1509" s="61">
        <v>57</v>
      </c>
      <c r="I1509" s="61">
        <v>1</v>
      </c>
      <c r="J1509" s="61">
        <v>23</v>
      </c>
      <c r="K1509" s="61">
        <v>321</v>
      </c>
      <c r="L1509" s="61">
        <v>13</v>
      </c>
      <c r="M1509" s="61">
        <v>3</v>
      </c>
      <c r="N1509" s="61">
        <v>22</v>
      </c>
      <c r="O1509" s="61">
        <v>204</v>
      </c>
      <c r="Q1509" s="61">
        <v>7</v>
      </c>
      <c r="R1509" s="61">
        <v>22</v>
      </c>
      <c r="S1509" s="61">
        <v>9</v>
      </c>
      <c r="T1509" s="61">
        <v>80</v>
      </c>
    </row>
    <row r="1510" spans="1:20" ht="12.75" customHeight="1" x14ac:dyDescent="0.2">
      <c r="A1510" s="58">
        <v>4120</v>
      </c>
      <c r="B1510" s="61">
        <v>456</v>
      </c>
      <c r="C1510" s="61">
        <v>212</v>
      </c>
      <c r="D1510" s="61">
        <v>244</v>
      </c>
      <c r="E1510" s="61">
        <v>1</v>
      </c>
      <c r="F1510" s="61">
        <v>14</v>
      </c>
      <c r="G1510" s="61">
        <v>11</v>
      </c>
      <c r="H1510" s="61">
        <v>104</v>
      </c>
      <c r="I1510" s="61">
        <v>5</v>
      </c>
      <c r="J1510" s="61">
        <v>41</v>
      </c>
      <c r="K1510" s="61">
        <v>280</v>
      </c>
      <c r="L1510" s="61">
        <v>69</v>
      </c>
      <c r="M1510" s="61">
        <v>1</v>
      </c>
      <c r="N1510" s="61">
        <v>1</v>
      </c>
      <c r="O1510" s="61">
        <v>190</v>
      </c>
      <c r="P1510" s="61">
        <v>1</v>
      </c>
      <c r="Q1510" s="61">
        <v>7</v>
      </c>
      <c r="R1510" s="61">
        <v>18</v>
      </c>
      <c r="S1510" s="61">
        <v>7</v>
      </c>
      <c r="T1510" s="61">
        <v>77</v>
      </c>
    </row>
    <row r="1511" spans="1:20" ht="12.75" customHeight="1" x14ac:dyDescent="0.2">
      <c r="A1511" s="58">
        <v>4121</v>
      </c>
      <c r="B1511" s="61">
        <v>531</v>
      </c>
      <c r="C1511" s="61">
        <v>268</v>
      </c>
      <c r="D1511" s="61">
        <v>263</v>
      </c>
      <c r="E1511" s="61">
        <v>3</v>
      </c>
      <c r="F1511" s="61">
        <v>9</v>
      </c>
      <c r="G1511" s="61">
        <v>11</v>
      </c>
      <c r="H1511" s="61">
        <v>89</v>
      </c>
      <c r="I1511" s="61">
        <v>8</v>
      </c>
      <c r="J1511" s="61">
        <v>46</v>
      </c>
      <c r="K1511" s="61">
        <v>365</v>
      </c>
      <c r="L1511" s="61">
        <v>32</v>
      </c>
      <c r="M1511" s="61">
        <v>4</v>
      </c>
      <c r="N1511" s="61">
        <v>9</v>
      </c>
      <c r="O1511" s="61">
        <v>230</v>
      </c>
      <c r="Q1511" s="61">
        <v>15</v>
      </c>
      <c r="R1511" s="61">
        <v>20</v>
      </c>
      <c r="S1511" s="61">
        <v>30</v>
      </c>
      <c r="T1511" s="61">
        <v>73</v>
      </c>
    </row>
    <row r="1512" spans="1:20" ht="12.75" customHeight="1" x14ac:dyDescent="0.2">
      <c r="A1512" s="58">
        <v>4122</v>
      </c>
      <c r="B1512" s="61">
        <v>539</v>
      </c>
      <c r="C1512" s="61">
        <v>244</v>
      </c>
      <c r="D1512" s="61">
        <v>295</v>
      </c>
      <c r="E1512" s="61">
        <v>4</v>
      </c>
      <c r="F1512" s="61">
        <v>19</v>
      </c>
      <c r="G1512" s="61">
        <v>26</v>
      </c>
      <c r="H1512" s="61">
        <v>108</v>
      </c>
      <c r="I1512" s="61">
        <v>15</v>
      </c>
      <c r="J1512" s="61">
        <v>66</v>
      </c>
      <c r="K1512" s="61">
        <v>301</v>
      </c>
      <c r="L1512" s="61">
        <v>23</v>
      </c>
      <c r="M1512" s="61">
        <v>4</v>
      </c>
      <c r="N1512" s="61">
        <v>10</v>
      </c>
      <c r="O1512" s="61">
        <v>209</v>
      </c>
      <c r="P1512" s="61">
        <v>1</v>
      </c>
      <c r="Q1512" s="61">
        <v>129</v>
      </c>
      <c r="R1512" s="61">
        <v>15</v>
      </c>
      <c r="S1512" s="61">
        <v>18</v>
      </c>
      <c r="T1512" s="61">
        <v>89</v>
      </c>
    </row>
    <row r="1513" spans="1:20" ht="12.75" customHeight="1" x14ac:dyDescent="0.2">
      <c r="A1513" s="58">
        <v>4123</v>
      </c>
      <c r="B1513" s="61">
        <v>677</v>
      </c>
      <c r="C1513" s="61">
        <v>330</v>
      </c>
      <c r="D1513" s="61">
        <v>347</v>
      </c>
      <c r="E1513" s="61">
        <v>16</v>
      </c>
      <c r="F1513" s="61">
        <v>6</v>
      </c>
      <c r="G1513" s="61">
        <v>12</v>
      </c>
      <c r="H1513" s="61">
        <v>37</v>
      </c>
      <c r="I1513" s="61">
        <v>1</v>
      </c>
      <c r="J1513" s="61">
        <v>10</v>
      </c>
      <c r="K1513" s="61">
        <v>595</v>
      </c>
      <c r="L1513" s="61">
        <v>3</v>
      </c>
      <c r="M1513" s="61">
        <v>18</v>
      </c>
      <c r="N1513" s="61">
        <v>35</v>
      </c>
      <c r="O1513" s="61">
        <v>343</v>
      </c>
      <c r="Q1513" s="61">
        <v>2</v>
      </c>
      <c r="R1513" s="61">
        <v>27</v>
      </c>
      <c r="S1513" s="61">
        <v>44</v>
      </c>
      <c r="T1513" s="61">
        <v>105</v>
      </c>
    </row>
    <row r="1514" spans="1:20" ht="12.75" customHeight="1" x14ac:dyDescent="0.2">
      <c r="A1514" s="58">
        <v>4124</v>
      </c>
      <c r="B1514" s="61">
        <v>399</v>
      </c>
      <c r="C1514" s="61">
        <v>201</v>
      </c>
      <c r="D1514" s="61">
        <v>198</v>
      </c>
      <c r="F1514" s="61">
        <v>30</v>
      </c>
      <c r="G1514" s="61">
        <v>13</v>
      </c>
      <c r="H1514" s="61">
        <v>51</v>
      </c>
      <c r="J1514" s="61">
        <v>30</v>
      </c>
      <c r="K1514" s="61">
        <v>275</v>
      </c>
      <c r="L1514" s="61">
        <v>30</v>
      </c>
      <c r="N1514" s="61">
        <v>2</v>
      </c>
      <c r="O1514" s="61">
        <v>79</v>
      </c>
      <c r="R1514" s="61">
        <v>19</v>
      </c>
      <c r="S1514" s="61">
        <v>28</v>
      </c>
      <c r="T1514" s="61">
        <v>67</v>
      </c>
    </row>
    <row r="1515" spans="1:20" ht="12.75" customHeight="1" x14ac:dyDescent="0.2">
      <c r="A1515" s="58">
        <v>4125</v>
      </c>
      <c r="B1515" s="61">
        <v>704</v>
      </c>
      <c r="C1515" s="61">
        <v>342</v>
      </c>
      <c r="D1515" s="61">
        <v>362</v>
      </c>
      <c r="F1515" s="61">
        <v>106</v>
      </c>
      <c r="G1515" s="61">
        <v>21</v>
      </c>
      <c r="H1515" s="61">
        <v>169</v>
      </c>
      <c r="I1515" s="61">
        <v>5</v>
      </c>
      <c r="J1515" s="61">
        <v>67</v>
      </c>
      <c r="K1515" s="61">
        <v>336</v>
      </c>
      <c r="L1515" s="61">
        <v>163</v>
      </c>
      <c r="M1515" s="61">
        <v>4</v>
      </c>
      <c r="N1515" s="61">
        <v>17</v>
      </c>
      <c r="O1515" s="61">
        <v>255</v>
      </c>
      <c r="P1515" s="61">
        <v>1</v>
      </c>
      <c r="Q1515" s="61">
        <v>1</v>
      </c>
      <c r="R1515" s="61">
        <v>35</v>
      </c>
      <c r="S1515" s="61">
        <v>16</v>
      </c>
      <c r="T1515" s="61">
        <v>98</v>
      </c>
    </row>
    <row r="1516" spans="1:20" ht="12.75" customHeight="1" x14ac:dyDescent="0.2">
      <c r="A1516" s="58">
        <v>4126</v>
      </c>
      <c r="B1516" s="61">
        <v>520</v>
      </c>
      <c r="C1516" s="61">
        <v>263</v>
      </c>
      <c r="D1516" s="61">
        <v>257</v>
      </c>
      <c r="E1516" s="61">
        <v>1</v>
      </c>
      <c r="F1516" s="61">
        <v>41</v>
      </c>
      <c r="G1516" s="61">
        <v>21</v>
      </c>
      <c r="H1516" s="61">
        <v>96</v>
      </c>
      <c r="I1516" s="61">
        <v>1</v>
      </c>
      <c r="J1516" s="61">
        <v>57</v>
      </c>
      <c r="K1516" s="61">
        <v>303</v>
      </c>
      <c r="L1516" s="61">
        <v>57</v>
      </c>
      <c r="M1516" s="61">
        <v>7</v>
      </c>
      <c r="N1516" s="61">
        <v>3</v>
      </c>
      <c r="O1516" s="61">
        <v>171</v>
      </c>
      <c r="Q1516" s="61">
        <v>6</v>
      </c>
      <c r="R1516" s="61">
        <v>6</v>
      </c>
      <c r="S1516" s="61">
        <v>26</v>
      </c>
      <c r="T1516" s="61">
        <v>57</v>
      </c>
    </row>
    <row r="1517" spans="1:20" ht="12.75" customHeight="1" x14ac:dyDescent="0.2">
      <c r="A1517" s="58">
        <v>4127</v>
      </c>
      <c r="B1517" s="61">
        <v>611</v>
      </c>
      <c r="C1517" s="61">
        <v>281</v>
      </c>
      <c r="D1517" s="61">
        <v>330</v>
      </c>
      <c r="E1517" s="61">
        <v>2</v>
      </c>
      <c r="F1517" s="61">
        <v>98</v>
      </c>
      <c r="G1517" s="61">
        <v>40</v>
      </c>
      <c r="H1517" s="61">
        <v>127</v>
      </c>
      <c r="I1517" s="61">
        <v>4</v>
      </c>
      <c r="J1517" s="61">
        <v>60</v>
      </c>
      <c r="K1517" s="61">
        <v>280</v>
      </c>
      <c r="L1517" s="61">
        <v>68</v>
      </c>
      <c r="M1517" s="61">
        <v>5</v>
      </c>
      <c r="N1517" s="61">
        <v>9</v>
      </c>
      <c r="O1517" s="61">
        <v>269</v>
      </c>
      <c r="P1517" s="61">
        <v>1</v>
      </c>
      <c r="Q1517" s="61">
        <v>1</v>
      </c>
      <c r="R1517" s="61">
        <v>9</v>
      </c>
      <c r="S1517" s="61">
        <v>50</v>
      </c>
      <c r="T1517" s="61">
        <v>73</v>
      </c>
    </row>
    <row r="1518" spans="1:20" ht="12.75" customHeight="1" x14ac:dyDescent="0.2">
      <c r="A1518" s="58">
        <v>4128</v>
      </c>
      <c r="B1518" s="61">
        <v>1926</v>
      </c>
      <c r="C1518" s="61">
        <v>902</v>
      </c>
      <c r="D1518" s="61">
        <v>1024</v>
      </c>
      <c r="E1518" s="61">
        <v>11</v>
      </c>
      <c r="F1518" s="61">
        <v>462</v>
      </c>
      <c r="G1518" s="61">
        <v>180</v>
      </c>
      <c r="H1518" s="61">
        <v>356</v>
      </c>
      <c r="I1518" s="61">
        <v>39</v>
      </c>
      <c r="J1518" s="61">
        <v>156</v>
      </c>
      <c r="K1518" s="61">
        <v>722</v>
      </c>
      <c r="L1518" s="61">
        <v>153</v>
      </c>
      <c r="M1518" s="61">
        <v>3</v>
      </c>
      <c r="N1518" s="61">
        <v>20</v>
      </c>
      <c r="O1518" s="61">
        <v>810</v>
      </c>
      <c r="P1518" s="61">
        <v>4</v>
      </c>
      <c r="Q1518" s="61">
        <v>5</v>
      </c>
      <c r="R1518" s="61">
        <v>67</v>
      </c>
      <c r="S1518" s="61">
        <v>151</v>
      </c>
      <c r="T1518" s="61">
        <v>158</v>
      </c>
    </row>
    <row r="1519" spans="1:20" ht="12.75" customHeight="1" x14ac:dyDescent="0.2">
      <c r="A1519" s="58">
        <v>4130</v>
      </c>
      <c r="B1519" s="61">
        <v>424</v>
      </c>
      <c r="C1519" s="61">
        <v>208</v>
      </c>
      <c r="D1519" s="61">
        <v>216</v>
      </c>
      <c r="E1519" s="61">
        <v>79</v>
      </c>
      <c r="F1519" s="61">
        <v>11</v>
      </c>
      <c r="G1519" s="61">
        <v>3</v>
      </c>
      <c r="H1519" s="61">
        <v>71</v>
      </c>
      <c r="J1519" s="61">
        <v>29</v>
      </c>
      <c r="K1519" s="61">
        <v>231</v>
      </c>
      <c r="L1519" s="61">
        <v>24</v>
      </c>
      <c r="M1519" s="61">
        <v>6</v>
      </c>
      <c r="N1519" s="61">
        <v>8</v>
      </c>
      <c r="O1519" s="61">
        <v>207</v>
      </c>
      <c r="P1519" s="61">
        <v>1</v>
      </c>
      <c r="Q1519" s="61">
        <v>12</v>
      </c>
      <c r="R1519" s="61">
        <v>12</v>
      </c>
      <c r="S1519" s="61">
        <v>17</v>
      </c>
      <c r="T1519" s="61">
        <v>66</v>
      </c>
    </row>
    <row r="1520" spans="1:20" ht="12.75" customHeight="1" x14ac:dyDescent="0.2">
      <c r="A1520" s="58">
        <v>4131</v>
      </c>
      <c r="B1520" s="61">
        <v>1031</v>
      </c>
      <c r="C1520" s="61">
        <v>488</v>
      </c>
      <c r="D1520" s="61">
        <v>543</v>
      </c>
      <c r="E1520" s="61">
        <v>5</v>
      </c>
      <c r="F1520" s="61">
        <v>95</v>
      </c>
      <c r="G1520" s="61">
        <v>71</v>
      </c>
      <c r="H1520" s="61">
        <v>149</v>
      </c>
      <c r="I1520" s="61">
        <v>20</v>
      </c>
      <c r="J1520" s="61">
        <v>182</v>
      </c>
      <c r="K1520" s="61">
        <v>509</v>
      </c>
      <c r="L1520" s="61">
        <v>24</v>
      </c>
      <c r="M1520" s="61">
        <v>1</v>
      </c>
      <c r="N1520" s="61">
        <v>11</v>
      </c>
      <c r="O1520" s="61">
        <v>225</v>
      </c>
      <c r="Q1520" s="61">
        <v>211</v>
      </c>
      <c r="R1520" s="61">
        <v>28</v>
      </c>
      <c r="S1520" s="61">
        <v>60</v>
      </c>
      <c r="T1520" s="61">
        <v>92</v>
      </c>
    </row>
    <row r="1521" spans="1:20" ht="12.75" customHeight="1" x14ac:dyDescent="0.2">
      <c r="A1521" s="58">
        <v>4132</v>
      </c>
      <c r="B1521" s="61">
        <v>751</v>
      </c>
      <c r="C1521" s="61">
        <v>369</v>
      </c>
      <c r="D1521" s="61">
        <v>382</v>
      </c>
      <c r="E1521" s="61">
        <v>4</v>
      </c>
      <c r="F1521" s="61">
        <v>16</v>
      </c>
      <c r="G1521" s="61">
        <v>11</v>
      </c>
      <c r="H1521" s="61">
        <v>79</v>
      </c>
      <c r="I1521" s="61">
        <v>1</v>
      </c>
      <c r="J1521" s="61">
        <v>70</v>
      </c>
      <c r="K1521" s="61">
        <v>570</v>
      </c>
      <c r="L1521" s="61">
        <v>9</v>
      </c>
      <c r="M1521" s="61">
        <v>5</v>
      </c>
      <c r="N1521" s="61">
        <v>5</v>
      </c>
      <c r="O1521" s="61">
        <v>209</v>
      </c>
      <c r="Q1521" s="61">
        <v>15</v>
      </c>
      <c r="R1521" s="61">
        <v>23</v>
      </c>
      <c r="S1521" s="61">
        <v>56</v>
      </c>
      <c r="T1521" s="61">
        <v>76</v>
      </c>
    </row>
    <row r="1522" spans="1:20" ht="12.75" customHeight="1" x14ac:dyDescent="0.2">
      <c r="A1522" s="58">
        <v>4133</v>
      </c>
      <c r="B1522" s="61">
        <v>717</v>
      </c>
      <c r="C1522" s="61">
        <v>354</v>
      </c>
      <c r="D1522" s="61">
        <v>363</v>
      </c>
      <c r="E1522" s="61">
        <v>6</v>
      </c>
      <c r="F1522" s="61">
        <v>8</v>
      </c>
      <c r="G1522" s="61">
        <v>7</v>
      </c>
      <c r="H1522" s="61">
        <v>52</v>
      </c>
      <c r="J1522" s="61">
        <v>29</v>
      </c>
      <c r="K1522" s="61">
        <v>615</v>
      </c>
      <c r="L1522" s="61">
        <v>11</v>
      </c>
      <c r="M1522" s="61">
        <v>2</v>
      </c>
      <c r="N1522" s="61">
        <v>8</v>
      </c>
      <c r="O1522" s="61">
        <v>175</v>
      </c>
      <c r="Q1522" s="61">
        <v>19</v>
      </c>
      <c r="R1522" s="61">
        <v>16</v>
      </c>
      <c r="S1522" s="61">
        <v>8</v>
      </c>
      <c r="T1522" s="61">
        <v>132</v>
      </c>
    </row>
    <row r="1523" spans="1:20" ht="12.75" customHeight="1" x14ac:dyDescent="0.2">
      <c r="A1523" s="58">
        <v>4134</v>
      </c>
      <c r="B1523" s="61">
        <v>540</v>
      </c>
      <c r="C1523" s="61">
        <v>278</v>
      </c>
      <c r="D1523" s="61">
        <v>262</v>
      </c>
      <c r="E1523" s="61">
        <v>8</v>
      </c>
      <c r="F1523" s="61">
        <v>8</v>
      </c>
      <c r="G1523" s="61">
        <v>14</v>
      </c>
      <c r="H1523" s="61">
        <v>57</v>
      </c>
      <c r="I1523" s="61">
        <v>21</v>
      </c>
      <c r="J1523" s="61">
        <v>73</v>
      </c>
      <c r="K1523" s="61">
        <v>359</v>
      </c>
      <c r="L1523" s="61">
        <v>66</v>
      </c>
      <c r="M1523" s="61">
        <v>6</v>
      </c>
      <c r="N1523" s="61">
        <v>48</v>
      </c>
      <c r="O1523" s="61">
        <v>408</v>
      </c>
      <c r="Q1523" s="61">
        <v>6</v>
      </c>
      <c r="R1523" s="61">
        <v>13</v>
      </c>
      <c r="S1523" s="61">
        <v>4</v>
      </c>
      <c r="T1523" s="61">
        <v>98</v>
      </c>
    </row>
    <row r="1524" spans="1:20" ht="12.75" customHeight="1" x14ac:dyDescent="0.2">
      <c r="A1524" s="58">
        <v>4135</v>
      </c>
      <c r="B1524" s="61">
        <v>394</v>
      </c>
      <c r="C1524" s="61">
        <v>191</v>
      </c>
      <c r="D1524" s="61">
        <v>203</v>
      </c>
      <c r="E1524" s="61">
        <v>5</v>
      </c>
      <c r="F1524" s="61">
        <v>22</v>
      </c>
      <c r="G1524" s="61">
        <v>14</v>
      </c>
      <c r="H1524" s="61">
        <v>88</v>
      </c>
      <c r="I1524" s="61">
        <v>9</v>
      </c>
      <c r="J1524" s="61">
        <v>65</v>
      </c>
      <c r="K1524" s="61">
        <v>191</v>
      </c>
      <c r="L1524" s="61">
        <v>23</v>
      </c>
      <c r="M1524" s="61">
        <v>7</v>
      </c>
      <c r="O1524" s="61">
        <v>59</v>
      </c>
      <c r="Q1524" s="61">
        <v>53</v>
      </c>
      <c r="R1524" s="61">
        <v>15</v>
      </c>
      <c r="S1524" s="61">
        <v>3</v>
      </c>
      <c r="T1524" s="61">
        <v>81</v>
      </c>
    </row>
    <row r="1525" spans="1:20" ht="12.75" customHeight="1" x14ac:dyDescent="0.2">
      <c r="A1525" s="58">
        <v>4136</v>
      </c>
      <c r="B1525" s="61">
        <v>443</v>
      </c>
      <c r="C1525" s="61">
        <v>219</v>
      </c>
      <c r="D1525" s="61">
        <v>224</v>
      </c>
      <c r="E1525" s="61">
        <v>4</v>
      </c>
      <c r="F1525" s="61">
        <v>12</v>
      </c>
      <c r="G1525" s="61">
        <v>31</v>
      </c>
      <c r="H1525" s="61">
        <v>68</v>
      </c>
      <c r="J1525" s="61">
        <v>33</v>
      </c>
      <c r="K1525" s="61">
        <v>295</v>
      </c>
      <c r="L1525" s="61">
        <v>21</v>
      </c>
      <c r="M1525" s="61">
        <v>2</v>
      </c>
      <c r="N1525" s="61">
        <v>4</v>
      </c>
      <c r="O1525" s="61">
        <v>213</v>
      </c>
      <c r="P1525" s="61">
        <v>2</v>
      </c>
      <c r="Q1525" s="61">
        <v>15</v>
      </c>
      <c r="R1525" s="61">
        <v>7</v>
      </c>
      <c r="S1525" s="61">
        <v>16</v>
      </c>
      <c r="T1525" s="61">
        <v>42</v>
      </c>
    </row>
    <row r="1526" spans="1:20" ht="12.75" customHeight="1" x14ac:dyDescent="0.2">
      <c r="A1526" s="58">
        <v>4137</v>
      </c>
      <c r="B1526" s="61">
        <v>171</v>
      </c>
      <c r="C1526" s="61">
        <v>100</v>
      </c>
      <c r="D1526" s="61">
        <v>71</v>
      </c>
      <c r="E1526" s="61">
        <v>3</v>
      </c>
      <c r="F1526" s="61">
        <v>4</v>
      </c>
      <c r="G1526" s="61">
        <v>9</v>
      </c>
      <c r="H1526" s="61">
        <v>47</v>
      </c>
      <c r="I1526" s="61">
        <v>5</v>
      </c>
      <c r="J1526" s="61">
        <v>16</v>
      </c>
      <c r="K1526" s="61">
        <v>87</v>
      </c>
      <c r="L1526" s="61">
        <v>16</v>
      </c>
      <c r="M1526" s="61">
        <v>2</v>
      </c>
      <c r="N1526" s="61">
        <v>43</v>
      </c>
      <c r="O1526" s="61">
        <v>95</v>
      </c>
      <c r="P1526" s="61">
        <v>2</v>
      </c>
      <c r="R1526" s="61">
        <v>34</v>
      </c>
      <c r="S1526" s="61">
        <v>11</v>
      </c>
      <c r="T1526" s="61">
        <v>32</v>
      </c>
    </row>
    <row r="1527" spans="1:20" ht="12.75" customHeight="1" x14ac:dyDescent="0.2">
      <c r="A1527" s="58">
        <v>4139</v>
      </c>
      <c r="B1527" s="61">
        <v>757</v>
      </c>
      <c r="C1527" s="61">
        <v>364</v>
      </c>
      <c r="D1527" s="61">
        <v>393</v>
      </c>
      <c r="E1527" s="61">
        <v>8</v>
      </c>
      <c r="F1527" s="61">
        <v>24</v>
      </c>
      <c r="G1527" s="61">
        <v>15</v>
      </c>
      <c r="H1527" s="61">
        <v>93</v>
      </c>
      <c r="I1527" s="61">
        <v>3</v>
      </c>
      <c r="J1527" s="61">
        <v>71</v>
      </c>
      <c r="K1527" s="61">
        <v>543</v>
      </c>
      <c r="L1527" s="61">
        <v>17</v>
      </c>
      <c r="M1527" s="61">
        <v>2</v>
      </c>
      <c r="N1527" s="61">
        <v>14</v>
      </c>
      <c r="O1527" s="61">
        <v>225</v>
      </c>
      <c r="P1527" s="61">
        <v>1</v>
      </c>
      <c r="Q1527" s="61">
        <v>36</v>
      </c>
      <c r="R1527" s="61">
        <v>27</v>
      </c>
      <c r="S1527" s="61">
        <v>73</v>
      </c>
      <c r="T1527" s="61">
        <v>115</v>
      </c>
    </row>
    <row r="1528" spans="1:20" ht="12.75" customHeight="1" x14ac:dyDescent="0.2">
      <c r="A1528" s="58">
        <v>4141</v>
      </c>
      <c r="B1528" s="61">
        <v>481</v>
      </c>
      <c r="C1528" s="61">
        <v>236</v>
      </c>
      <c r="D1528" s="61">
        <v>245</v>
      </c>
      <c r="E1528" s="61">
        <v>1</v>
      </c>
      <c r="F1528" s="61">
        <v>20</v>
      </c>
      <c r="G1528" s="61">
        <v>7</v>
      </c>
      <c r="H1528" s="61">
        <v>90</v>
      </c>
      <c r="I1528" s="61">
        <v>3</v>
      </c>
      <c r="J1528" s="61">
        <v>64</v>
      </c>
      <c r="K1528" s="61">
        <v>296</v>
      </c>
      <c r="L1528" s="61">
        <v>25</v>
      </c>
      <c r="M1528" s="61">
        <v>6</v>
      </c>
      <c r="N1528" s="61">
        <v>5</v>
      </c>
      <c r="O1528" s="61">
        <v>177</v>
      </c>
      <c r="Q1528" s="61">
        <v>143</v>
      </c>
      <c r="R1528" s="61">
        <v>31</v>
      </c>
      <c r="S1528" s="61">
        <v>15</v>
      </c>
      <c r="T1528" s="61">
        <v>58</v>
      </c>
    </row>
    <row r="1529" spans="1:20" ht="12.75" customHeight="1" x14ac:dyDescent="0.2">
      <c r="A1529" s="58">
        <v>4142</v>
      </c>
      <c r="B1529" s="61">
        <v>740</v>
      </c>
      <c r="C1529" s="61">
        <v>378</v>
      </c>
      <c r="D1529" s="61">
        <v>362</v>
      </c>
      <c r="E1529" s="61">
        <v>3</v>
      </c>
      <c r="F1529" s="61">
        <v>10</v>
      </c>
      <c r="G1529" s="61">
        <v>7</v>
      </c>
      <c r="H1529" s="61">
        <v>77</v>
      </c>
      <c r="I1529" s="61">
        <v>6</v>
      </c>
      <c r="J1529" s="61">
        <v>80</v>
      </c>
      <c r="K1529" s="61">
        <v>557</v>
      </c>
      <c r="L1529" s="61">
        <v>8</v>
      </c>
      <c r="M1529" s="61">
        <v>13</v>
      </c>
      <c r="N1529" s="61">
        <v>5</v>
      </c>
      <c r="O1529" s="61">
        <v>248</v>
      </c>
      <c r="P1529" s="61">
        <v>1</v>
      </c>
      <c r="Q1529" s="61">
        <v>69</v>
      </c>
      <c r="R1529" s="61">
        <v>36</v>
      </c>
      <c r="S1529" s="61">
        <v>33</v>
      </c>
      <c r="T1529" s="61">
        <v>109</v>
      </c>
    </row>
    <row r="1530" spans="1:20" ht="12.75" customHeight="1" x14ac:dyDescent="0.2">
      <c r="A1530" s="58">
        <v>4145</v>
      </c>
      <c r="B1530" s="61">
        <v>679</v>
      </c>
      <c r="C1530" s="61">
        <v>344</v>
      </c>
      <c r="D1530" s="61">
        <v>335</v>
      </c>
      <c r="E1530" s="61">
        <v>3</v>
      </c>
      <c r="F1530" s="61">
        <v>49</v>
      </c>
      <c r="G1530" s="61">
        <v>9</v>
      </c>
      <c r="H1530" s="61">
        <v>75</v>
      </c>
      <c r="J1530" s="61">
        <v>46</v>
      </c>
      <c r="K1530" s="61">
        <v>497</v>
      </c>
      <c r="L1530" s="61">
        <v>15</v>
      </c>
      <c r="M1530" s="61">
        <v>2</v>
      </c>
      <c r="N1530" s="61">
        <v>1</v>
      </c>
      <c r="O1530" s="61">
        <v>106</v>
      </c>
      <c r="P1530" s="61">
        <v>4</v>
      </c>
      <c r="Q1530" s="61">
        <v>12</v>
      </c>
      <c r="R1530" s="61">
        <v>11</v>
      </c>
      <c r="S1530" s="61">
        <v>51</v>
      </c>
      <c r="T1530" s="61">
        <v>81</v>
      </c>
    </row>
    <row r="1531" spans="1:20" ht="12.75" customHeight="1" x14ac:dyDescent="0.2">
      <c r="A1531" s="58">
        <v>4146</v>
      </c>
      <c r="B1531" s="61">
        <v>590</v>
      </c>
      <c r="C1531" s="61">
        <v>289</v>
      </c>
      <c r="D1531" s="61">
        <v>301</v>
      </c>
      <c r="E1531" s="61">
        <v>8</v>
      </c>
      <c r="F1531" s="61">
        <v>31</v>
      </c>
      <c r="G1531" s="61">
        <v>24</v>
      </c>
      <c r="H1531" s="61">
        <v>88</v>
      </c>
      <c r="J1531" s="61">
        <v>73</v>
      </c>
      <c r="K1531" s="61">
        <v>366</v>
      </c>
      <c r="L1531" s="61">
        <v>28</v>
      </c>
      <c r="M1531" s="61">
        <v>3</v>
      </c>
      <c r="N1531" s="61">
        <v>11</v>
      </c>
      <c r="O1531" s="61">
        <v>232</v>
      </c>
      <c r="Q1531" s="61">
        <v>33</v>
      </c>
      <c r="R1531" s="61">
        <v>23</v>
      </c>
      <c r="S1531" s="61">
        <v>31</v>
      </c>
      <c r="T1531" s="61">
        <v>59</v>
      </c>
    </row>
    <row r="1532" spans="1:20" ht="12.75" customHeight="1" x14ac:dyDescent="0.2">
      <c r="A1532" s="58">
        <v>4147</v>
      </c>
      <c r="B1532" s="61">
        <v>570</v>
      </c>
      <c r="C1532" s="61">
        <v>287</v>
      </c>
      <c r="D1532" s="61">
        <v>283</v>
      </c>
      <c r="E1532" s="61">
        <v>1</v>
      </c>
      <c r="F1532" s="61">
        <v>241</v>
      </c>
      <c r="G1532" s="61">
        <v>7</v>
      </c>
      <c r="H1532" s="61">
        <v>48</v>
      </c>
      <c r="I1532" s="61">
        <v>1</v>
      </c>
      <c r="J1532" s="61">
        <v>45</v>
      </c>
      <c r="K1532" s="61">
        <v>227</v>
      </c>
      <c r="L1532" s="61">
        <v>107</v>
      </c>
      <c r="M1532" s="61">
        <v>2</v>
      </c>
      <c r="O1532" s="61">
        <v>24</v>
      </c>
      <c r="R1532" s="61">
        <v>16</v>
      </c>
      <c r="S1532" s="61">
        <v>16</v>
      </c>
      <c r="T1532" s="61">
        <v>58</v>
      </c>
    </row>
    <row r="1533" spans="1:20" ht="12.75" customHeight="1" x14ac:dyDescent="0.2">
      <c r="A1533" s="58">
        <v>4148</v>
      </c>
      <c r="B1533" s="61">
        <v>1237</v>
      </c>
      <c r="C1533" s="61">
        <v>585</v>
      </c>
      <c r="D1533" s="61">
        <v>652</v>
      </c>
      <c r="E1533" s="61">
        <v>3</v>
      </c>
      <c r="F1533" s="61">
        <v>517</v>
      </c>
      <c r="G1533" s="61">
        <v>27</v>
      </c>
      <c r="H1533" s="61">
        <v>89</v>
      </c>
      <c r="J1533" s="61">
        <v>76</v>
      </c>
      <c r="K1533" s="61">
        <v>525</v>
      </c>
      <c r="L1533" s="61">
        <v>33</v>
      </c>
      <c r="N1533" s="61">
        <v>1</v>
      </c>
      <c r="O1533" s="61">
        <v>73</v>
      </c>
      <c r="R1533" s="61">
        <v>11</v>
      </c>
      <c r="S1533" s="61">
        <v>68</v>
      </c>
      <c r="T1533" s="61">
        <v>125</v>
      </c>
    </row>
    <row r="1534" spans="1:20" ht="12.75" customHeight="1" x14ac:dyDescent="0.2">
      <c r="A1534" s="58">
        <v>4149</v>
      </c>
      <c r="B1534" s="61">
        <v>424</v>
      </c>
      <c r="C1534" s="61">
        <v>208</v>
      </c>
      <c r="D1534" s="61">
        <v>216</v>
      </c>
      <c r="E1534" s="61">
        <v>1</v>
      </c>
      <c r="F1534" s="61">
        <v>14</v>
      </c>
      <c r="G1534" s="61">
        <v>6</v>
      </c>
      <c r="H1534" s="61">
        <v>28</v>
      </c>
      <c r="J1534" s="61">
        <v>27</v>
      </c>
      <c r="K1534" s="61">
        <v>348</v>
      </c>
      <c r="L1534" s="61">
        <v>6</v>
      </c>
      <c r="M1534" s="61">
        <v>2</v>
      </c>
      <c r="N1534" s="61">
        <v>16</v>
      </c>
      <c r="O1534" s="61">
        <v>90</v>
      </c>
      <c r="Q1534" s="61">
        <v>3</v>
      </c>
      <c r="R1534" s="61">
        <v>8</v>
      </c>
      <c r="S1534" s="61">
        <v>31</v>
      </c>
      <c r="T1534" s="61">
        <v>68</v>
      </c>
    </row>
    <row r="1535" spans="1:20" ht="12.75" customHeight="1" x14ac:dyDescent="0.2">
      <c r="A1535" s="58">
        <v>4150</v>
      </c>
      <c r="B1535" s="61">
        <v>373</v>
      </c>
      <c r="C1535" s="61">
        <v>190</v>
      </c>
      <c r="D1535" s="61">
        <v>183</v>
      </c>
      <c r="E1535" s="61">
        <v>17</v>
      </c>
      <c r="F1535" s="61">
        <v>12</v>
      </c>
      <c r="G1535" s="61">
        <v>7</v>
      </c>
      <c r="H1535" s="61">
        <v>86</v>
      </c>
      <c r="I1535" s="61">
        <v>2</v>
      </c>
      <c r="J1535" s="61">
        <v>51</v>
      </c>
      <c r="K1535" s="61">
        <v>198</v>
      </c>
      <c r="L1535" s="61">
        <v>61</v>
      </c>
      <c r="M1535" s="61">
        <v>2</v>
      </c>
      <c r="N1535" s="61">
        <v>6</v>
      </c>
      <c r="O1535" s="61">
        <v>218</v>
      </c>
      <c r="P1535" s="61">
        <v>6</v>
      </c>
      <c r="Q1535" s="61">
        <v>4</v>
      </c>
      <c r="R1535" s="61">
        <v>15</v>
      </c>
      <c r="S1535" s="61">
        <v>13</v>
      </c>
      <c r="T1535" s="61">
        <v>87</v>
      </c>
    </row>
    <row r="1536" spans="1:20" ht="12.75" customHeight="1" x14ac:dyDescent="0.2">
      <c r="A1536" s="58">
        <v>4154</v>
      </c>
      <c r="B1536" s="61">
        <v>542</v>
      </c>
      <c r="C1536" s="61">
        <v>254</v>
      </c>
      <c r="D1536" s="61">
        <v>288</v>
      </c>
      <c r="E1536" s="61">
        <v>4</v>
      </c>
      <c r="F1536" s="61">
        <v>2</v>
      </c>
      <c r="H1536" s="61">
        <v>64</v>
      </c>
      <c r="I1536" s="61">
        <v>1</v>
      </c>
      <c r="J1536" s="61">
        <v>49</v>
      </c>
      <c r="K1536" s="61">
        <v>422</v>
      </c>
      <c r="L1536" s="61">
        <v>20</v>
      </c>
      <c r="M1536" s="61">
        <v>6</v>
      </c>
      <c r="N1536" s="61">
        <v>8</v>
      </c>
      <c r="O1536" s="61">
        <v>217</v>
      </c>
      <c r="P1536" s="61">
        <v>2</v>
      </c>
      <c r="Q1536" s="61">
        <v>10</v>
      </c>
      <c r="R1536" s="61">
        <v>15</v>
      </c>
      <c r="S1536" s="61">
        <v>13</v>
      </c>
      <c r="T1536" s="61">
        <v>107</v>
      </c>
    </row>
    <row r="1537" spans="1:20" ht="12.75" customHeight="1" x14ac:dyDescent="0.2">
      <c r="A1537" s="58">
        <v>4155</v>
      </c>
      <c r="B1537" s="61">
        <v>662</v>
      </c>
      <c r="C1537" s="61">
        <v>310</v>
      </c>
      <c r="D1537" s="61">
        <v>352</v>
      </c>
      <c r="F1537" s="61">
        <v>9</v>
      </c>
      <c r="G1537" s="61">
        <v>9</v>
      </c>
      <c r="H1537" s="61">
        <v>366</v>
      </c>
      <c r="I1537" s="61">
        <v>4</v>
      </c>
      <c r="J1537" s="61">
        <v>31</v>
      </c>
      <c r="K1537" s="61">
        <v>243</v>
      </c>
      <c r="L1537" s="61">
        <v>101</v>
      </c>
      <c r="M1537" s="61">
        <v>8</v>
      </c>
      <c r="N1537" s="61">
        <v>9</v>
      </c>
      <c r="O1537" s="61">
        <v>385</v>
      </c>
      <c r="P1537" s="61">
        <v>5</v>
      </c>
      <c r="Q1537" s="61">
        <v>1</v>
      </c>
      <c r="R1537" s="61">
        <v>32</v>
      </c>
      <c r="S1537" s="61">
        <v>13</v>
      </c>
      <c r="T1537" s="61">
        <v>125</v>
      </c>
    </row>
    <row r="1538" spans="1:20" ht="12.75" customHeight="1" x14ac:dyDescent="0.2">
      <c r="A1538" s="58">
        <v>4156</v>
      </c>
      <c r="B1538" s="61">
        <v>493</v>
      </c>
      <c r="C1538" s="61">
        <v>234</v>
      </c>
      <c r="D1538" s="61">
        <v>259</v>
      </c>
      <c r="E1538" s="61">
        <v>2</v>
      </c>
      <c r="F1538" s="61">
        <v>5</v>
      </c>
      <c r="H1538" s="61">
        <v>42</v>
      </c>
      <c r="I1538" s="61">
        <v>1</v>
      </c>
      <c r="J1538" s="61">
        <v>59</v>
      </c>
      <c r="K1538" s="61">
        <v>384</v>
      </c>
      <c r="L1538" s="61">
        <v>3</v>
      </c>
      <c r="M1538" s="61">
        <v>8</v>
      </c>
      <c r="N1538" s="61">
        <v>24</v>
      </c>
      <c r="O1538" s="61">
        <v>219</v>
      </c>
      <c r="Q1538" s="61">
        <v>14</v>
      </c>
      <c r="R1538" s="61">
        <v>18</v>
      </c>
      <c r="S1538" s="61">
        <v>30</v>
      </c>
      <c r="T1538" s="61">
        <v>84</v>
      </c>
    </row>
    <row r="1539" spans="1:20" ht="12.75" customHeight="1" x14ac:dyDescent="0.2">
      <c r="A1539" s="58">
        <v>4158</v>
      </c>
      <c r="B1539" s="61">
        <v>1476</v>
      </c>
      <c r="C1539" s="61">
        <v>714</v>
      </c>
      <c r="D1539" s="61">
        <v>762</v>
      </c>
      <c r="E1539" s="61">
        <v>22</v>
      </c>
      <c r="F1539" s="61">
        <v>111</v>
      </c>
      <c r="G1539" s="61">
        <v>205</v>
      </c>
      <c r="H1539" s="61">
        <v>295</v>
      </c>
      <c r="I1539" s="61">
        <v>91</v>
      </c>
      <c r="J1539" s="61">
        <v>188</v>
      </c>
      <c r="K1539" s="61">
        <v>563</v>
      </c>
      <c r="L1539" s="61">
        <v>87</v>
      </c>
      <c r="M1539" s="61">
        <v>10</v>
      </c>
      <c r="N1539" s="61">
        <v>40</v>
      </c>
      <c r="O1539" s="61">
        <v>868</v>
      </c>
      <c r="P1539" s="61">
        <v>1</v>
      </c>
      <c r="Q1539" s="61">
        <v>67</v>
      </c>
      <c r="R1539" s="61">
        <v>104</v>
      </c>
      <c r="S1539" s="61">
        <v>61</v>
      </c>
      <c r="T1539" s="61">
        <v>236</v>
      </c>
    </row>
    <row r="1540" spans="1:20" ht="12.75" customHeight="1" x14ac:dyDescent="0.2">
      <c r="A1540" s="58">
        <v>4159</v>
      </c>
      <c r="B1540" s="61">
        <v>517</v>
      </c>
      <c r="C1540" s="61">
        <v>252</v>
      </c>
      <c r="D1540" s="61">
        <v>265</v>
      </c>
      <c r="E1540" s="61">
        <v>3</v>
      </c>
      <c r="F1540" s="61">
        <v>4</v>
      </c>
      <c r="G1540" s="61">
        <v>3</v>
      </c>
      <c r="H1540" s="61">
        <v>68</v>
      </c>
      <c r="J1540" s="61">
        <v>28</v>
      </c>
      <c r="K1540" s="61">
        <v>411</v>
      </c>
      <c r="L1540" s="61">
        <v>30</v>
      </c>
      <c r="M1540" s="61">
        <v>5</v>
      </c>
      <c r="N1540" s="61">
        <v>4</v>
      </c>
      <c r="O1540" s="61">
        <v>110</v>
      </c>
      <c r="Q1540" s="61">
        <v>6</v>
      </c>
      <c r="R1540" s="61">
        <v>7</v>
      </c>
      <c r="S1540" s="61">
        <v>20</v>
      </c>
      <c r="T1540" s="61">
        <v>59</v>
      </c>
    </row>
    <row r="1541" spans="1:20" ht="12.75" customHeight="1" x14ac:dyDescent="0.2">
      <c r="A1541" s="58">
        <v>4160</v>
      </c>
      <c r="B1541" s="61">
        <v>649</v>
      </c>
      <c r="C1541" s="61">
        <v>326</v>
      </c>
      <c r="D1541" s="61">
        <v>323</v>
      </c>
      <c r="E1541" s="61">
        <v>7</v>
      </c>
      <c r="F1541" s="61">
        <v>18</v>
      </c>
      <c r="G1541" s="61">
        <v>6</v>
      </c>
      <c r="H1541" s="61">
        <v>1</v>
      </c>
      <c r="I1541" s="61">
        <v>2</v>
      </c>
      <c r="J1541" s="61">
        <v>16</v>
      </c>
      <c r="K1541" s="61">
        <v>599</v>
      </c>
      <c r="L1541" s="61">
        <v>7</v>
      </c>
      <c r="M1541" s="61">
        <v>3</v>
      </c>
      <c r="N1541" s="61">
        <v>2</v>
      </c>
      <c r="O1541" s="61">
        <v>100</v>
      </c>
      <c r="Q1541" s="61">
        <v>8</v>
      </c>
      <c r="R1541" s="61">
        <v>9</v>
      </c>
      <c r="S1541" s="61">
        <v>2</v>
      </c>
      <c r="T1541" s="61">
        <v>82</v>
      </c>
    </row>
    <row r="1542" spans="1:20" ht="12.75" customHeight="1" x14ac:dyDescent="0.2">
      <c r="A1542" s="58">
        <v>4162</v>
      </c>
      <c r="B1542" s="61">
        <v>1848</v>
      </c>
      <c r="C1542" s="61">
        <v>887</v>
      </c>
      <c r="D1542" s="61">
        <v>961</v>
      </c>
      <c r="E1542" s="61">
        <v>15</v>
      </c>
      <c r="F1542" s="61">
        <v>162</v>
      </c>
      <c r="G1542" s="61">
        <v>67</v>
      </c>
      <c r="H1542" s="61">
        <v>493</v>
      </c>
      <c r="I1542" s="61">
        <v>19</v>
      </c>
      <c r="J1542" s="61">
        <v>149</v>
      </c>
      <c r="K1542" s="61">
        <v>943</v>
      </c>
      <c r="L1542" s="61">
        <v>153</v>
      </c>
      <c r="M1542" s="61">
        <v>6</v>
      </c>
      <c r="N1542" s="61">
        <v>54</v>
      </c>
      <c r="O1542" s="61">
        <v>811</v>
      </c>
      <c r="P1542" s="61">
        <v>6</v>
      </c>
      <c r="Q1542" s="61">
        <v>1</v>
      </c>
      <c r="R1542" s="61">
        <v>104</v>
      </c>
      <c r="S1542" s="61">
        <v>68</v>
      </c>
      <c r="T1542" s="61">
        <v>224</v>
      </c>
    </row>
    <row r="1543" spans="1:20" ht="12.75" customHeight="1" x14ac:dyDescent="0.2">
      <c r="A1543" s="58">
        <v>4163</v>
      </c>
      <c r="B1543" s="61">
        <v>413</v>
      </c>
      <c r="C1543" s="61">
        <v>171</v>
      </c>
      <c r="D1543" s="61">
        <v>242</v>
      </c>
      <c r="E1543" s="61">
        <v>2</v>
      </c>
      <c r="F1543" s="61">
        <v>17</v>
      </c>
      <c r="G1543" s="61">
        <v>10</v>
      </c>
      <c r="H1543" s="61">
        <v>81</v>
      </c>
      <c r="I1543" s="61">
        <v>8</v>
      </c>
      <c r="J1543" s="61">
        <v>39</v>
      </c>
      <c r="K1543" s="61">
        <v>256</v>
      </c>
      <c r="L1543" s="61">
        <v>67</v>
      </c>
      <c r="M1543" s="61">
        <v>5</v>
      </c>
      <c r="N1543" s="61">
        <v>17</v>
      </c>
      <c r="O1543" s="61">
        <v>242</v>
      </c>
      <c r="Q1543" s="61">
        <v>1</v>
      </c>
      <c r="R1543" s="61">
        <v>32</v>
      </c>
      <c r="S1543" s="61">
        <v>6</v>
      </c>
      <c r="T1543" s="61">
        <v>98</v>
      </c>
    </row>
    <row r="1544" spans="1:20" ht="12.75" customHeight="1" x14ac:dyDescent="0.2">
      <c r="A1544" s="58">
        <v>4164</v>
      </c>
      <c r="B1544" s="61">
        <v>609</v>
      </c>
      <c r="C1544" s="61">
        <v>299</v>
      </c>
      <c r="D1544" s="61">
        <v>310</v>
      </c>
      <c r="E1544" s="61">
        <v>1</v>
      </c>
      <c r="F1544" s="61">
        <v>69</v>
      </c>
      <c r="G1544" s="61">
        <v>24</v>
      </c>
      <c r="H1544" s="61">
        <v>52</v>
      </c>
      <c r="J1544" s="61">
        <v>79</v>
      </c>
      <c r="K1544" s="61">
        <v>384</v>
      </c>
      <c r="L1544" s="61">
        <v>51</v>
      </c>
      <c r="M1544" s="61">
        <v>3</v>
      </c>
      <c r="N1544" s="61">
        <v>14</v>
      </c>
      <c r="O1544" s="61">
        <v>107</v>
      </c>
      <c r="R1544" s="61">
        <v>15</v>
      </c>
      <c r="S1544" s="61">
        <v>18</v>
      </c>
      <c r="T1544" s="61">
        <v>68</v>
      </c>
    </row>
    <row r="1545" spans="1:20" ht="12.75" customHeight="1" x14ac:dyDescent="0.2">
      <c r="A1545" s="58">
        <v>4165</v>
      </c>
      <c r="B1545" s="61">
        <v>445</v>
      </c>
      <c r="C1545" s="61">
        <v>205</v>
      </c>
      <c r="D1545" s="61">
        <v>240</v>
      </c>
      <c r="E1545" s="61">
        <v>1</v>
      </c>
      <c r="F1545" s="61">
        <v>51</v>
      </c>
      <c r="G1545" s="61">
        <v>34</v>
      </c>
      <c r="H1545" s="61">
        <v>83</v>
      </c>
      <c r="I1545" s="61">
        <v>4</v>
      </c>
      <c r="J1545" s="61">
        <v>63</v>
      </c>
      <c r="K1545" s="61">
        <v>209</v>
      </c>
      <c r="L1545" s="61">
        <v>73</v>
      </c>
      <c r="M1545" s="61">
        <v>3</v>
      </c>
      <c r="N1545" s="61">
        <v>7</v>
      </c>
      <c r="O1545" s="61">
        <v>184</v>
      </c>
      <c r="Q1545" s="61">
        <v>1</v>
      </c>
      <c r="R1545" s="61">
        <v>13</v>
      </c>
      <c r="S1545" s="61">
        <v>8</v>
      </c>
      <c r="T1545" s="61">
        <v>68</v>
      </c>
    </row>
    <row r="1546" spans="1:20" ht="12.75" customHeight="1" x14ac:dyDescent="0.2">
      <c r="A1546" s="58">
        <v>4166</v>
      </c>
      <c r="B1546" s="61">
        <v>606</v>
      </c>
      <c r="C1546" s="61">
        <v>304</v>
      </c>
      <c r="D1546" s="61">
        <v>302</v>
      </c>
      <c r="E1546" s="61">
        <v>4</v>
      </c>
      <c r="F1546" s="61">
        <v>7</v>
      </c>
      <c r="G1546" s="61">
        <v>8</v>
      </c>
      <c r="H1546" s="61">
        <v>69</v>
      </c>
      <c r="I1546" s="61">
        <v>1</v>
      </c>
      <c r="J1546" s="61">
        <v>48</v>
      </c>
      <c r="K1546" s="61">
        <v>469</v>
      </c>
      <c r="L1546" s="61">
        <v>16</v>
      </c>
      <c r="M1546" s="61">
        <v>5</v>
      </c>
      <c r="O1546" s="61">
        <v>124</v>
      </c>
      <c r="Q1546" s="61">
        <v>6</v>
      </c>
      <c r="R1546" s="61">
        <v>11</v>
      </c>
      <c r="S1546" s="61">
        <v>28</v>
      </c>
      <c r="T1546" s="61">
        <v>75</v>
      </c>
    </row>
    <row r="1547" spans="1:20" ht="12.75" customHeight="1" x14ac:dyDescent="0.2">
      <c r="A1547" s="58">
        <v>4167</v>
      </c>
      <c r="B1547" s="61">
        <v>90</v>
      </c>
      <c r="C1547" s="61">
        <v>49</v>
      </c>
      <c r="D1547" s="61">
        <v>41</v>
      </c>
      <c r="F1547" s="61">
        <v>37</v>
      </c>
      <c r="G1547" s="61">
        <v>1</v>
      </c>
      <c r="H1547" s="61">
        <v>3</v>
      </c>
      <c r="J1547" s="61">
        <v>5</v>
      </c>
      <c r="K1547" s="61">
        <v>44</v>
      </c>
      <c r="L1547" s="61">
        <v>2</v>
      </c>
      <c r="O1547" s="61">
        <v>2</v>
      </c>
      <c r="R1547" s="61">
        <v>2</v>
      </c>
      <c r="S1547" s="61">
        <v>7</v>
      </c>
      <c r="T1547" s="61">
        <v>6</v>
      </c>
    </row>
    <row r="1548" spans="1:20" ht="12.75" customHeight="1" x14ac:dyDescent="0.2">
      <c r="A1548" s="58">
        <v>4170</v>
      </c>
      <c r="B1548" s="61">
        <v>333</v>
      </c>
      <c r="C1548" s="61">
        <v>159</v>
      </c>
      <c r="D1548" s="61">
        <v>174</v>
      </c>
      <c r="E1548" s="61">
        <v>4</v>
      </c>
      <c r="F1548" s="61">
        <v>1</v>
      </c>
      <c r="G1548" s="61">
        <v>3</v>
      </c>
      <c r="H1548" s="61">
        <v>29</v>
      </c>
      <c r="J1548" s="61">
        <v>18</v>
      </c>
      <c r="K1548" s="61">
        <v>278</v>
      </c>
      <c r="L1548" s="61">
        <v>2</v>
      </c>
      <c r="M1548" s="61">
        <v>1</v>
      </c>
      <c r="N1548" s="61">
        <v>9</v>
      </c>
      <c r="O1548" s="61">
        <v>91</v>
      </c>
      <c r="Q1548" s="61">
        <v>7</v>
      </c>
      <c r="R1548" s="61">
        <v>14</v>
      </c>
      <c r="S1548" s="61">
        <v>18</v>
      </c>
      <c r="T1548" s="61">
        <v>44</v>
      </c>
    </row>
    <row r="1549" spans="1:20" ht="12.75" customHeight="1" x14ac:dyDescent="0.2">
      <c r="A1549" s="58">
        <v>4178</v>
      </c>
      <c r="B1549" s="61">
        <v>2</v>
      </c>
      <c r="C1549" s="61">
        <v>1</v>
      </c>
      <c r="D1549" s="61">
        <v>1</v>
      </c>
      <c r="J1549" s="61">
        <v>1</v>
      </c>
      <c r="K1549" s="61">
        <v>1</v>
      </c>
      <c r="T1549" s="61">
        <v>1</v>
      </c>
    </row>
    <row r="1550" spans="1:20" ht="12.75" customHeight="1" x14ac:dyDescent="0.2">
      <c r="A1550" s="58">
        <v>4180</v>
      </c>
      <c r="B1550" s="61">
        <v>403</v>
      </c>
      <c r="C1550" s="61">
        <v>196</v>
      </c>
      <c r="D1550" s="61">
        <v>207</v>
      </c>
      <c r="E1550" s="61">
        <v>6</v>
      </c>
      <c r="G1550" s="61">
        <v>4</v>
      </c>
      <c r="H1550" s="61">
        <v>30</v>
      </c>
      <c r="J1550" s="61">
        <v>12</v>
      </c>
      <c r="K1550" s="61">
        <v>351</v>
      </c>
      <c r="L1550" s="61">
        <v>6</v>
      </c>
      <c r="M1550" s="61">
        <v>6</v>
      </c>
      <c r="N1550" s="61">
        <v>14</v>
      </c>
      <c r="O1550" s="61">
        <v>233</v>
      </c>
      <c r="Q1550" s="61">
        <v>2</v>
      </c>
      <c r="R1550" s="61">
        <v>8</v>
      </c>
      <c r="S1550" s="61">
        <v>1</v>
      </c>
      <c r="T1550" s="61">
        <v>90</v>
      </c>
    </row>
    <row r="1551" spans="1:20" ht="12.75" customHeight="1" x14ac:dyDescent="0.2">
      <c r="A1551" s="58">
        <v>4181</v>
      </c>
      <c r="B1551" s="61">
        <v>463</v>
      </c>
      <c r="C1551" s="61">
        <v>234</v>
      </c>
      <c r="D1551" s="61">
        <v>229</v>
      </c>
      <c r="F1551" s="61">
        <v>2</v>
      </c>
      <c r="G1551" s="61">
        <v>36</v>
      </c>
      <c r="H1551" s="61">
        <v>121</v>
      </c>
      <c r="J1551" s="61">
        <v>30</v>
      </c>
      <c r="K1551" s="61">
        <v>274</v>
      </c>
      <c r="L1551" s="61">
        <v>79</v>
      </c>
      <c r="M1551" s="61">
        <v>4</v>
      </c>
      <c r="N1551" s="61">
        <v>8</v>
      </c>
      <c r="O1551" s="61">
        <v>285</v>
      </c>
      <c r="P1551" s="61">
        <v>28</v>
      </c>
      <c r="Q1551" s="61">
        <v>3</v>
      </c>
      <c r="R1551" s="61">
        <v>10</v>
      </c>
      <c r="S1551" s="61">
        <v>17</v>
      </c>
      <c r="T1551" s="61">
        <v>57</v>
      </c>
    </row>
    <row r="1552" spans="1:20" ht="12.75" customHeight="1" x14ac:dyDescent="0.2">
      <c r="A1552" s="58">
        <v>4182</v>
      </c>
      <c r="B1552" s="61">
        <v>483</v>
      </c>
      <c r="C1552" s="61">
        <v>233</v>
      </c>
      <c r="D1552" s="61">
        <v>250</v>
      </c>
      <c r="E1552" s="61">
        <v>3</v>
      </c>
      <c r="F1552" s="61">
        <v>36</v>
      </c>
      <c r="G1552" s="61">
        <v>6</v>
      </c>
      <c r="H1552" s="61">
        <v>50</v>
      </c>
      <c r="I1552" s="61">
        <v>1</v>
      </c>
      <c r="J1552" s="61">
        <v>54</v>
      </c>
      <c r="K1552" s="61">
        <v>333</v>
      </c>
      <c r="L1552" s="61">
        <v>31</v>
      </c>
      <c r="M1552" s="61">
        <v>1</v>
      </c>
      <c r="N1552" s="61">
        <v>2</v>
      </c>
      <c r="O1552" s="61">
        <v>55</v>
      </c>
      <c r="Q1552" s="61">
        <v>7</v>
      </c>
      <c r="R1552" s="61">
        <v>20</v>
      </c>
      <c r="S1552" s="61">
        <v>18</v>
      </c>
      <c r="T1552" s="61">
        <v>74</v>
      </c>
    </row>
    <row r="1553" spans="1:20" ht="12.75" customHeight="1" x14ac:dyDescent="0.2">
      <c r="A1553" s="58">
        <v>4183</v>
      </c>
      <c r="B1553" s="61">
        <v>736</v>
      </c>
      <c r="C1553" s="61">
        <v>343</v>
      </c>
      <c r="D1553" s="61">
        <v>393</v>
      </c>
      <c r="E1553" s="61">
        <v>14</v>
      </c>
      <c r="F1553" s="61">
        <v>25</v>
      </c>
      <c r="G1553" s="61">
        <v>44</v>
      </c>
      <c r="H1553" s="61">
        <v>142</v>
      </c>
      <c r="I1553" s="61">
        <v>19</v>
      </c>
      <c r="J1553" s="61">
        <v>97</v>
      </c>
      <c r="K1553" s="61">
        <v>395</v>
      </c>
      <c r="L1553" s="61">
        <v>26</v>
      </c>
      <c r="M1553" s="61">
        <v>10</v>
      </c>
      <c r="N1553" s="61">
        <v>20</v>
      </c>
      <c r="O1553" s="61">
        <v>336</v>
      </c>
      <c r="Q1553" s="61">
        <v>11</v>
      </c>
      <c r="R1553" s="61">
        <v>39</v>
      </c>
      <c r="S1553" s="61">
        <v>52</v>
      </c>
      <c r="T1553" s="61">
        <v>132</v>
      </c>
    </row>
    <row r="1554" spans="1:20" ht="12.75" customHeight="1" x14ac:dyDescent="0.2">
      <c r="A1554" s="58">
        <v>4184</v>
      </c>
      <c r="B1554" s="61">
        <v>652</v>
      </c>
      <c r="C1554" s="61">
        <v>335</v>
      </c>
      <c r="D1554" s="61">
        <v>316</v>
      </c>
      <c r="E1554" s="61">
        <v>1</v>
      </c>
      <c r="F1554" s="61">
        <v>61</v>
      </c>
      <c r="G1554" s="61">
        <v>7</v>
      </c>
      <c r="H1554" s="61">
        <v>70</v>
      </c>
      <c r="J1554" s="61">
        <v>90</v>
      </c>
      <c r="K1554" s="61">
        <v>423</v>
      </c>
      <c r="L1554" s="61">
        <v>58</v>
      </c>
      <c r="N1554" s="61">
        <v>8</v>
      </c>
      <c r="O1554" s="61">
        <v>126</v>
      </c>
      <c r="P1554" s="61">
        <v>1</v>
      </c>
      <c r="Q1554" s="61">
        <v>17</v>
      </c>
      <c r="R1554" s="61">
        <v>11</v>
      </c>
      <c r="S1554" s="61">
        <v>45</v>
      </c>
      <c r="T1554" s="61">
        <v>85</v>
      </c>
    </row>
    <row r="1555" spans="1:20" ht="12.75" customHeight="1" x14ac:dyDescent="0.2">
      <c r="A1555" s="58">
        <v>4185</v>
      </c>
      <c r="B1555" s="61">
        <v>536</v>
      </c>
      <c r="C1555" s="61">
        <v>252</v>
      </c>
      <c r="D1555" s="61">
        <v>284</v>
      </c>
      <c r="E1555" s="61">
        <v>3</v>
      </c>
      <c r="F1555" s="61">
        <v>5</v>
      </c>
      <c r="G1555" s="61">
        <v>10</v>
      </c>
      <c r="H1555" s="61">
        <v>4</v>
      </c>
      <c r="I1555" s="61">
        <v>3</v>
      </c>
      <c r="J1555" s="61">
        <v>14</v>
      </c>
      <c r="K1555" s="61">
        <v>497</v>
      </c>
      <c r="L1555" s="61">
        <v>3</v>
      </c>
      <c r="M1555" s="61">
        <v>5</v>
      </c>
      <c r="N1555" s="61">
        <v>2</v>
      </c>
      <c r="O1555" s="61">
        <v>141</v>
      </c>
      <c r="Q1555" s="61">
        <v>4</v>
      </c>
      <c r="R1555" s="61">
        <v>2</v>
      </c>
      <c r="S1555" s="61">
        <v>1</v>
      </c>
      <c r="T1555" s="61">
        <v>41</v>
      </c>
    </row>
    <row r="1556" spans="1:20" ht="12.75" customHeight="1" x14ac:dyDescent="0.2">
      <c r="A1556" s="58">
        <v>4186</v>
      </c>
      <c r="B1556" s="61">
        <v>744</v>
      </c>
      <c r="C1556" s="61">
        <v>328</v>
      </c>
      <c r="D1556" s="61">
        <v>416</v>
      </c>
      <c r="E1556" s="61">
        <v>8</v>
      </c>
      <c r="F1556" s="61">
        <v>60</v>
      </c>
      <c r="G1556" s="61">
        <v>88</v>
      </c>
      <c r="H1556" s="61">
        <v>141</v>
      </c>
      <c r="I1556" s="61">
        <v>51</v>
      </c>
      <c r="J1556" s="61">
        <v>135</v>
      </c>
      <c r="K1556" s="61">
        <v>261</v>
      </c>
      <c r="L1556" s="61">
        <v>30</v>
      </c>
      <c r="M1556" s="61">
        <v>8</v>
      </c>
      <c r="N1556" s="61">
        <v>8</v>
      </c>
      <c r="O1556" s="61">
        <v>470</v>
      </c>
      <c r="Q1556" s="61">
        <v>73</v>
      </c>
      <c r="R1556" s="61">
        <v>53</v>
      </c>
      <c r="S1556" s="61">
        <v>24</v>
      </c>
      <c r="T1556" s="61">
        <v>102</v>
      </c>
    </row>
    <row r="1557" spans="1:20" ht="12.75" customHeight="1" x14ac:dyDescent="0.2">
      <c r="A1557" s="58">
        <v>4187</v>
      </c>
      <c r="B1557" s="61">
        <v>311</v>
      </c>
      <c r="C1557" s="61">
        <v>164</v>
      </c>
      <c r="D1557" s="61">
        <v>147</v>
      </c>
      <c r="F1557" s="61">
        <v>69</v>
      </c>
      <c r="G1557" s="61">
        <v>3</v>
      </c>
      <c r="H1557" s="61">
        <v>20</v>
      </c>
      <c r="J1557" s="61">
        <v>32</v>
      </c>
      <c r="K1557" s="61">
        <v>187</v>
      </c>
      <c r="L1557" s="61">
        <v>33</v>
      </c>
      <c r="O1557" s="61">
        <v>4</v>
      </c>
      <c r="R1557" s="61">
        <v>2</v>
      </c>
      <c r="S1557" s="61">
        <v>35</v>
      </c>
      <c r="T1557" s="61">
        <v>41</v>
      </c>
    </row>
    <row r="1558" spans="1:20" ht="12.75" customHeight="1" x14ac:dyDescent="0.2">
      <c r="A1558" s="58">
        <v>4189</v>
      </c>
      <c r="B1558" s="61">
        <v>400</v>
      </c>
      <c r="C1558" s="61">
        <v>181</v>
      </c>
      <c r="D1558" s="61">
        <v>219</v>
      </c>
      <c r="E1558" s="61">
        <v>2</v>
      </c>
      <c r="F1558" s="61">
        <v>4</v>
      </c>
      <c r="G1558" s="61">
        <v>1</v>
      </c>
      <c r="H1558" s="61">
        <v>32</v>
      </c>
      <c r="J1558" s="61">
        <v>42</v>
      </c>
      <c r="K1558" s="61">
        <v>319</v>
      </c>
      <c r="L1558" s="61">
        <v>5</v>
      </c>
      <c r="M1558" s="61">
        <v>6</v>
      </c>
      <c r="N1558" s="61">
        <v>16</v>
      </c>
      <c r="O1558" s="61">
        <v>148</v>
      </c>
      <c r="Q1558" s="61">
        <v>10</v>
      </c>
      <c r="R1558" s="61">
        <v>8</v>
      </c>
      <c r="S1558" s="61">
        <v>18</v>
      </c>
      <c r="T1558" s="61">
        <v>84</v>
      </c>
    </row>
    <row r="1559" spans="1:20" ht="12.75" customHeight="1" x14ac:dyDescent="0.2">
      <c r="A1559" s="58">
        <v>4192</v>
      </c>
      <c r="B1559" s="61">
        <v>471</v>
      </c>
      <c r="C1559" s="61">
        <v>249</v>
      </c>
      <c r="D1559" s="61">
        <v>222</v>
      </c>
      <c r="E1559" s="61">
        <v>10</v>
      </c>
      <c r="F1559" s="61">
        <v>1</v>
      </c>
      <c r="G1559" s="61">
        <v>7</v>
      </c>
      <c r="H1559" s="61">
        <v>34</v>
      </c>
      <c r="I1559" s="61">
        <v>3</v>
      </c>
      <c r="J1559" s="61">
        <v>41</v>
      </c>
      <c r="K1559" s="61">
        <v>375</v>
      </c>
      <c r="L1559" s="61">
        <v>8</v>
      </c>
      <c r="M1559" s="61">
        <v>6</v>
      </c>
      <c r="O1559" s="61">
        <v>149</v>
      </c>
      <c r="Q1559" s="61">
        <v>20</v>
      </c>
      <c r="R1559" s="61">
        <v>14</v>
      </c>
      <c r="S1559" s="61">
        <v>60</v>
      </c>
      <c r="T1559" s="61">
        <v>82</v>
      </c>
    </row>
    <row r="1560" spans="1:20" ht="12.75" customHeight="1" x14ac:dyDescent="0.2">
      <c r="A1560" s="58">
        <v>4193</v>
      </c>
      <c r="B1560" s="61">
        <v>340</v>
      </c>
      <c r="C1560" s="61">
        <v>181</v>
      </c>
      <c r="D1560" s="61">
        <v>159</v>
      </c>
      <c r="F1560" s="61">
        <v>1</v>
      </c>
      <c r="G1560" s="61">
        <v>2</v>
      </c>
      <c r="H1560" s="61">
        <v>248</v>
      </c>
      <c r="J1560" s="61">
        <v>8</v>
      </c>
      <c r="K1560" s="61">
        <v>81</v>
      </c>
      <c r="L1560" s="61">
        <v>126</v>
      </c>
      <c r="M1560" s="61">
        <v>2</v>
      </c>
      <c r="N1560" s="61">
        <v>9</v>
      </c>
      <c r="O1560" s="61">
        <v>289</v>
      </c>
      <c r="P1560" s="61">
        <v>9</v>
      </c>
      <c r="Q1560" s="61">
        <v>1</v>
      </c>
      <c r="R1560" s="61">
        <v>21</v>
      </c>
      <c r="T1560" s="61">
        <v>102</v>
      </c>
    </row>
    <row r="1561" spans="1:20" ht="12.75" customHeight="1" x14ac:dyDescent="0.2">
      <c r="A1561" s="58">
        <v>4196</v>
      </c>
      <c r="B1561" s="61">
        <v>297</v>
      </c>
      <c r="C1561" s="61">
        <v>148</v>
      </c>
      <c r="D1561" s="61">
        <v>149</v>
      </c>
      <c r="E1561" s="61">
        <v>3</v>
      </c>
      <c r="H1561" s="61">
        <v>131</v>
      </c>
      <c r="I1561" s="61">
        <v>1</v>
      </c>
      <c r="J1561" s="61">
        <v>13</v>
      </c>
      <c r="K1561" s="61">
        <v>148</v>
      </c>
      <c r="L1561" s="61">
        <v>38</v>
      </c>
      <c r="M1561" s="61">
        <v>3</v>
      </c>
      <c r="N1561" s="61">
        <v>23</v>
      </c>
      <c r="O1561" s="61">
        <v>231</v>
      </c>
      <c r="P1561" s="61">
        <v>78</v>
      </c>
      <c r="Q1561" s="61">
        <v>1</v>
      </c>
      <c r="R1561" s="61">
        <v>13</v>
      </c>
      <c r="S1561" s="61">
        <v>6</v>
      </c>
      <c r="T1561" s="61">
        <v>33</v>
      </c>
    </row>
    <row r="1562" spans="1:20" ht="12.75" customHeight="1" x14ac:dyDescent="0.2">
      <c r="A1562" s="58">
        <v>4201</v>
      </c>
      <c r="B1562" s="61">
        <v>931</v>
      </c>
      <c r="C1562" s="61">
        <v>474</v>
      </c>
      <c r="D1562" s="61">
        <v>457</v>
      </c>
      <c r="E1562" s="61">
        <v>2</v>
      </c>
      <c r="F1562" s="61">
        <v>19</v>
      </c>
      <c r="G1562" s="61">
        <v>5</v>
      </c>
      <c r="H1562" s="61">
        <v>224</v>
      </c>
      <c r="I1562" s="61">
        <v>3</v>
      </c>
      <c r="J1562" s="61">
        <v>63</v>
      </c>
      <c r="K1562" s="61">
        <v>615</v>
      </c>
      <c r="L1562" s="61">
        <v>64</v>
      </c>
      <c r="M1562" s="61">
        <v>4</v>
      </c>
      <c r="N1562" s="61">
        <v>29</v>
      </c>
      <c r="O1562" s="61">
        <v>334</v>
      </c>
      <c r="P1562" s="61">
        <v>19</v>
      </c>
      <c r="Q1562" s="61">
        <v>2</v>
      </c>
      <c r="R1562" s="61">
        <v>34</v>
      </c>
      <c r="S1562" s="61">
        <v>58</v>
      </c>
      <c r="T1562" s="61">
        <v>121</v>
      </c>
    </row>
    <row r="1563" spans="1:20" ht="12.75" customHeight="1" x14ac:dyDescent="0.2">
      <c r="A1563" s="58">
        <v>4202</v>
      </c>
      <c r="B1563" s="61">
        <v>591</v>
      </c>
      <c r="C1563" s="61">
        <v>286</v>
      </c>
      <c r="D1563" s="61">
        <v>305</v>
      </c>
      <c r="F1563" s="61">
        <v>1</v>
      </c>
      <c r="G1563" s="61">
        <v>49</v>
      </c>
      <c r="H1563" s="61">
        <v>159</v>
      </c>
      <c r="J1563" s="61">
        <v>29</v>
      </c>
      <c r="K1563" s="61">
        <v>353</v>
      </c>
      <c r="L1563" s="61">
        <v>78</v>
      </c>
      <c r="N1563" s="61">
        <v>5</v>
      </c>
      <c r="O1563" s="61">
        <v>270</v>
      </c>
      <c r="P1563" s="61">
        <v>49</v>
      </c>
      <c r="Q1563" s="61">
        <v>4</v>
      </c>
      <c r="R1563" s="61">
        <v>23</v>
      </c>
      <c r="S1563" s="61">
        <v>21</v>
      </c>
      <c r="T1563" s="61">
        <v>52</v>
      </c>
    </row>
    <row r="1564" spans="1:20" ht="12.75" customHeight="1" x14ac:dyDescent="0.2">
      <c r="A1564" s="58">
        <v>4204</v>
      </c>
      <c r="B1564" s="61">
        <v>777</v>
      </c>
      <c r="C1564" s="61">
        <v>379</v>
      </c>
      <c r="D1564" s="61">
        <v>398</v>
      </c>
      <c r="E1564" s="61">
        <v>5</v>
      </c>
      <c r="F1564" s="61">
        <v>17</v>
      </c>
      <c r="G1564" s="61">
        <v>19</v>
      </c>
      <c r="H1564" s="61">
        <v>107</v>
      </c>
      <c r="I1564" s="61">
        <v>10</v>
      </c>
      <c r="J1564" s="61">
        <v>85</v>
      </c>
      <c r="K1564" s="61">
        <v>534</v>
      </c>
      <c r="L1564" s="61">
        <v>34</v>
      </c>
      <c r="M1564" s="61">
        <v>5</v>
      </c>
      <c r="N1564" s="61">
        <v>38</v>
      </c>
      <c r="O1564" s="61">
        <v>259</v>
      </c>
      <c r="P1564" s="61">
        <v>1</v>
      </c>
      <c r="Q1564" s="61">
        <v>14</v>
      </c>
      <c r="R1564" s="61">
        <v>47</v>
      </c>
      <c r="S1564" s="61">
        <v>58</v>
      </c>
      <c r="T1564" s="61">
        <v>96</v>
      </c>
    </row>
    <row r="1565" spans="1:20" ht="12.75" customHeight="1" x14ac:dyDescent="0.2">
      <c r="A1565" s="58">
        <v>4205</v>
      </c>
      <c r="B1565" s="61">
        <v>395</v>
      </c>
      <c r="C1565" s="61">
        <v>204</v>
      </c>
      <c r="D1565" s="61">
        <v>191</v>
      </c>
      <c r="E1565" s="61">
        <v>2</v>
      </c>
      <c r="F1565" s="61">
        <v>4</v>
      </c>
      <c r="G1565" s="61">
        <v>4</v>
      </c>
      <c r="H1565" s="61">
        <v>42</v>
      </c>
      <c r="I1565" s="61">
        <v>1</v>
      </c>
      <c r="J1565" s="61">
        <v>41</v>
      </c>
      <c r="K1565" s="61">
        <v>301</v>
      </c>
      <c r="L1565" s="61">
        <v>11</v>
      </c>
      <c r="M1565" s="61">
        <v>1</v>
      </c>
      <c r="N1565" s="61">
        <v>19</v>
      </c>
      <c r="O1565" s="61">
        <v>128</v>
      </c>
      <c r="Q1565" s="61">
        <v>20</v>
      </c>
      <c r="R1565" s="61">
        <v>15</v>
      </c>
      <c r="S1565" s="61">
        <v>10</v>
      </c>
      <c r="T1565" s="61">
        <v>74</v>
      </c>
    </row>
    <row r="1566" spans="1:20" ht="12.75" customHeight="1" x14ac:dyDescent="0.2">
      <c r="A1566" s="58">
        <v>4206</v>
      </c>
      <c r="B1566" s="61">
        <v>235</v>
      </c>
      <c r="C1566" s="61">
        <v>120</v>
      </c>
      <c r="D1566" s="61">
        <v>115</v>
      </c>
      <c r="E1566" s="61">
        <v>8</v>
      </c>
      <c r="F1566" s="61">
        <v>3</v>
      </c>
      <c r="H1566" s="61">
        <v>13</v>
      </c>
      <c r="J1566" s="61">
        <v>4</v>
      </c>
      <c r="K1566" s="61">
        <v>207</v>
      </c>
      <c r="M1566" s="61">
        <v>3</v>
      </c>
      <c r="N1566" s="61">
        <v>9</v>
      </c>
      <c r="O1566" s="61">
        <v>132</v>
      </c>
      <c r="Q1566" s="61">
        <v>4</v>
      </c>
      <c r="R1566" s="61">
        <v>10</v>
      </c>
      <c r="S1566" s="61">
        <v>17</v>
      </c>
      <c r="T1566" s="61">
        <v>39</v>
      </c>
    </row>
    <row r="1567" spans="1:20" ht="12.75" customHeight="1" x14ac:dyDescent="0.2">
      <c r="A1567" s="58">
        <v>4207</v>
      </c>
      <c r="B1567" s="61">
        <v>537</v>
      </c>
      <c r="C1567" s="61">
        <v>261</v>
      </c>
      <c r="D1567" s="61">
        <v>276</v>
      </c>
      <c r="E1567" s="61">
        <v>2</v>
      </c>
      <c r="F1567" s="61">
        <v>3</v>
      </c>
      <c r="G1567" s="61">
        <v>1</v>
      </c>
      <c r="H1567" s="61">
        <v>75</v>
      </c>
      <c r="J1567" s="61">
        <v>34</v>
      </c>
      <c r="K1567" s="61">
        <v>422</v>
      </c>
      <c r="L1567" s="61">
        <v>13</v>
      </c>
      <c r="M1567" s="61">
        <v>2</v>
      </c>
      <c r="N1567" s="61">
        <v>15</v>
      </c>
      <c r="O1567" s="61">
        <v>240</v>
      </c>
      <c r="Q1567" s="61">
        <v>10</v>
      </c>
      <c r="R1567" s="61">
        <v>29</v>
      </c>
      <c r="S1567" s="61">
        <v>31</v>
      </c>
      <c r="T1567" s="61">
        <v>62</v>
      </c>
    </row>
    <row r="1568" spans="1:20" ht="12.75" customHeight="1" x14ac:dyDescent="0.2">
      <c r="A1568" s="58">
        <v>4208</v>
      </c>
      <c r="B1568" s="61">
        <v>1725</v>
      </c>
      <c r="C1568" s="61">
        <v>831</v>
      </c>
      <c r="D1568" s="61">
        <v>890</v>
      </c>
      <c r="E1568" s="61">
        <v>2</v>
      </c>
      <c r="F1568" s="61">
        <v>166</v>
      </c>
      <c r="G1568" s="61">
        <v>16</v>
      </c>
      <c r="H1568" s="61">
        <v>167</v>
      </c>
      <c r="I1568" s="61">
        <v>1</v>
      </c>
      <c r="J1568" s="61">
        <v>153</v>
      </c>
      <c r="K1568" s="61">
        <v>1220</v>
      </c>
      <c r="L1568" s="61">
        <v>35</v>
      </c>
      <c r="M1568" s="61">
        <v>3</v>
      </c>
      <c r="N1568" s="61">
        <v>14</v>
      </c>
      <c r="O1568" s="61">
        <v>175</v>
      </c>
      <c r="R1568" s="61">
        <v>30</v>
      </c>
      <c r="S1568" s="61">
        <v>219</v>
      </c>
      <c r="T1568" s="61">
        <v>169</v>
      </c>
    </row>
    <row r="1569" spans="1:20" ht="12.75" customHeight="1" x14ac:dyDescent="0.2">
      <c r="A1569" s="58">
        <v>4209</v>
      </c>
      <c r="B1569" s="61">
        <v>971</v>
      </c>
      <c r="C1569" s="61">
        <v>450</v>
      </c>
      <c r="D1569" s="61">
        <v>521</v>
      </c>
      <c r="E1569" s="61">
        <v>1</v>
      </c>
      <c r="F1569" s="61">
        <v>63</v>
      </c>
      <c r="G1569" s="61">
        <v>26</v>
      </c>
      <c r="H1569" s="61">
        <v>165</v>
      </c>
      <c r="I1569" s="61">
        <v>26</v>
      </c>
      <c r="J1569" s="61">
        <v>111</v>
      </c>
      <c r="K1569" s="61">
        <v>579</v>
      </c>
      <c r="L1569" s="61">
        <v>64</v>
      </c>
      <c r="M1569" s="61">
        <v>2</v>
      </c>
      <c r="N1569" s="61">
        <v>35</v>
      </c>
      <c r="O1569" s="61">
        <v>394</v>
      </c>
      <c r="Q1569" s="61">
        <v>3</v>
      </c>
      <c r="R1569" s="61">
        <v>44</v>
      </c>
      <c r="S1569" s="61">
        <v>33</v>
      </c>
      <c r="T1569" s="61">
        <v>113</v>
      </c>
    </row>
    <row r="1570" spans="1:20" ht="12.75" customHeight="1" x14ac:dyDescent="0.2">
      <c r="A1570" s="58">
        <v>4210</v>
      </c>
      <c r="B1570" s="61">
        <v>489</v>
      </c>
      <c r="C1570" s="61">
        <v>239</v>
      </c>
      <c r="D1570" s="61">
        <v>250</v>
      </c>
      <c r="E1570" s="61">
        <v>4</v>
      </c>
      <c r="F1570" s="61">
        <v>4</v>
      </c>
      <c r="G1570" s="61">
        <v>4</v>
      </c>
      <c r="H1570" s="61">
        <v>76</v>
      </c>
      <c r="I1570" s="61">
        <v>3</v>
      </c>
      <c r="J1570" s="61">
        <v>24</v>
      </c>
      <c r="K1570" s="61">
        <v>374</v>
      </c>
      <c r="L1570" s="61">
        <v>23</v>
      </c>
      <c r="M1570" s="61">
        <v>4</v>
      </c>
      <c r="N1570" s="61">
        <v>17</v>
      </c>
      <c r="O1570" s="61">
        <v>194</v>
      </c>
      <c r="Q1570" s="61">
        <v>3</v>
      </c>
      <c r="R1570" s="61">
        <v>12</v>
      </c>
      <c r="S1570" s="61">
        <v>19</v>
      </c>
      <c r="T1570" s="61">
        <v>93</v>
      </c>
    </row>
    <row r="1571" spans="1:20" ht="12.75" customHeight="1" x14ac:dyDescent="0.2">
      <c r="A1571" s="58">
        <v>4213</v>
      </c>
      <c r="B1571" s="61">
        <v>187</v>
      </c>
      <c r="C1571" s="61">
        <v>95</v>
      </c>
      <c r="D1571" s="61">
        <v>92</v>
      </c>
      <c r="H1571" s="61">
        <v>174</v>
      </c>
      <c r="K1571" s="61">
        <v>13</v>
      </c>
      <c r="L1571" s="61">
        <v>90</v>
      </c>
      <c r="N1571" s="61">
        <v>4</v>
      </c>
      <c r="O1571" s="61">
        <v>183</v>
      </c>
      <c r="P1571" s="61">
        <v>36</v>
      </c>
      <c r="R1571" s="61">
        <v>11</v>
      </c>
      <c r="S1571" s="61">
        <v>6</v>
      </c>
      <c r="T1571" s="61">
        <v>18</v>
      </c>
    </row>
    <row r="1572" spans="1:20" ht="12.75" customHeight="1" x14ac:dyDescent="0.2">
      <c r="A1572" s="58">
        <v>4214</v>
      </c>
      <c r="B1572" s="61">
        <v>54</v>
      </c>
      <c r="C1572" s="61">
        <v>29</v>
      </c>
      <c r="D1572" s="61">
        <v>25</v>
      </c>
      <c r="E1572" s="61">
        <v>46</v>
      </c>
      <c r="J1572" s="61">
        <v>8</v>
      </c>
      <c r="L1572" s="61">
        <v>28</v>
      </c>
      <c r="O1572" s="61">
        <v>43</v>
      </c>
      <c r="R1572" s="61">
        <v>1</v>
      </c>
      <c r="S1572" s="61">
        <v>2</v>
      </c>
      <c r="T1572" s="61">
        <v>6</v>
      </c>
    </row>
    <row r="1573" spans="1:20" ht="12.75" customHeight="1" x14ac:dyDescent="0.2">
      <c r="A1573" s="58">
        <v>4215</v>
      </c>
      <c r="B1573" s="61">
        <v>102</v>
      </c>
      <c r="C1573" s="61">
        <v>53</v>
      </c>
      <c r="D1573" s="61">
        <v>49</v>
      </c>
      <c r="E1573" s="61">
        <v>79</v>
      </c>
      <c r="H1573" s="61">
        <v>2</v>
      </c>
      <c r="J1573" s="61">
        <v>16</v>
      </c>
      <c r="K1573" s="61">
        <v>5</v>
      </c>
      <c r="L1573" s="61">
        <v>38</v>
      </c>
      <c r="M1573" s="61">
        <v>1</v>
      </c>
      <c r="O1573" s="61">
        <v>85</v>
      </c>
      <c r="P1573" s="61">
        <v>2</v>
      </c>
      <c r="R1573" s="61">
        <v>11</v>
      </c>
      <c r="S1573" s="61">
        <v>1</v>
      </c>
      <c r="T1573" s="61">
        <v>17</v>
      </c>
    </row>
    <row r="1574" spans="1:20" ht="12.75" customHeight="1" x14ac:dyDescent="0.2">
      <c r="A1574" s="58">
        <v>4217</v>
      </c>
      <c r="B1574" s="61">
        <v>340</v>
      </c>
      <c r="C1574" s="61">
        <v>159</v>
      </c>
      <c r="D1574" s="61">
        <v>181</v>
      </c>
      <c r="E1574" s="61">
        <v>2</v>
      </c>
      <c r="F1574" s="61">
        <v>1</v>
      </c>
      <c r="H1574" s="61">
        <v>161</v>
      </c>
      <c r="J1574" s="61">
        <v>12</v>
      </c>
      <c r="K1574" s="61">
        <v>164</v>
      </c>
      <c r="L1574" s="61">
        <v>116</v>
      </c>
      <c r="M1574" s="61">
        <v>1</v>
      </c>
      <c r="N1574" s="61">
        <v>1</v>
      </c>
      <c r="O1574" s="61">
        <v>200</v>
      </c>
      <c r="P1574" s="61">
        <v>64</v>
      </c>
      <c r="Q1574" s="61">
        <v>6</v>
      </c>
      <c r="R1574" s="61">
        <v>15</v>
      </c>
      <c r="S1574" s="61">
        <v>2</v>
      </c>
      <c r="T1574" s="61">
        <v>49</v>
      </c>
    </row>
    <row r="1575" spans="1:20" ht="12.75" customHeight="1" x14ac:dyDescent="0.2">
      <c r="A1575" s="58">
        <v>4218</v>
      </c>
      <c r="B1575" s="61">
        <v>584</v>
      </c>
      <c r="C1575" s="61">
        <v>275</v>
      </c>
      <c r="D1575" s="61">
        <v>309</v>
      </c>
      <c r="E1575" s="61">
        <v>5</v>
      </c>
      <c r="F1575" s="61">
        <v>129</v>
      </c>
      <c r="G1575" s="61">
        <v>258</v>
      </c>
      <c r="H1575" s="61">
        <v>58</v>
      </c>
      <c r="I1575" s="61">
        <v>4</v>
      </c>
      <c r="J1575" s="61">
        <v>78</v>
      </c>
      <c r="K1575" s="61">
        <v>52</v>
      </c>
      <c r="L1575" s="61">
        <v>122</v>
      </c>
      <c r="M1575" s="61">
        <v>2</v>
      </c>
      <c r="N1575" s="61">
        <v>41</v>
      </c>
      <c r="O1575" s="61">
        <v>393</v>
      </c>
      <c r="R1575" s="61">
        <v>20</v>
      </c>
      <c r="S1575" s="61">
        <v>6</v>
      </c>
      <c r="T1575" s="61">
        <v>99</v>
      </c>
    </row>
    <row r="1576" spans="1:20" ht="12.75" customHeight="1" x14ac:dyDescent="0.2">
      <c r="A1576" s="58">
        <v>4219</v>
      </c>
      <c r="B1576" s="61">
        <v>521</v>
      </c>
      <c r="C1576" s="61">
        <v>253</v>
      </c>
      <c r="D1576" s="61">
        <v>268</v>
      </c>
      <c r="E1576" s="61">
        <v>2</v>
      </c>
      <c r="F1576" s="61">
        <v>6</v>
      </c>
      <c r="G1576" s="61">
        <v>4</v>
      </c>
      <c r="H1576" s="61">
        <v>56</v>
      </c>
      <c r="J1576" s="61">
        <v>46</v>
      </c>
      <c r="K1576" s="61">
        <v>407</v>
      </c>
      <c r="L1576" s="61">
        <v>5</v>
      </c>
      <c r="M1576" s="61">
        <v>1</v>
      </c>
      <c r="N1576" s="61">
        <v>7</v>
      </c>
      <c r="O1576" s="61">
        <v>68</v>
      </c>
      <c r="Q1576" s="61">
        <v>24</v>
      </c>
      <c r="R1576" s="61">
        <v>8</v>
      </c>
      <c r="S1576" s="61">
        <v>34</v>
      </c>
      <c r="T1576" s="61">
        <v>55</v>
      </c>
    </row>
    <row r="1577" spans="1:20" ht="12.75" customHeight="1" x14ac:dyDescent="0.2">
      <c r="A1577" s="58">
        <v>4220</v>
      </c>
      <c r="B1577" s="61">
        <v>281</v>
      </c>
      <c r="C1577" s="61">
        <v>127</v>
      </c>
      <c r="D1577" s="61">
        <v>154</v>
      </c>
      <c r="E1577" s="61">
        <v>4</v>
      </c>
      <c r="F1577" s="61">
        <v>5</v>
      </c>
      <c r="G1577" s="61">
        <v>1</v>
      </c>
      <c r="H1577" s="61">
        <v>31</v>
      </c>
      <c r="J1577" s="61">
        <v>14</v>
      </c>
      <c r="K1577" s="61">
        <v>226</v>
      </c>
      <c r="L1577" s="61">
        <v>13</v>
      </c>
      <c r="M1577" s="61">
        <v>1</v>
      </c>
      <c r="N1577" s="61">
        <v>56</v>
      </c>
      <c r="O1577" s="61">
        <v>166</v>
      </c>
      <c r="P1577" s="61">
        <v>10</v>
      </c>
      <c r="Q1577" s="61">
        <v>2</v>
      </c>
      <c r="R1577" s="61">
        <v>17</v>
      </c>
      <c r="S1577" s="61">
        <v>25</v>
      </c>
      <c r="T1577" s="61">
        <v>59</v>
      </c>
    </row>
    <row r="1578" spans="1:20" ht="12.75" customHeight="1" x14ac:dyDescent="0.2">
      <c r="A1578" s="58">
        <v>4221</v>
      </c>
      <c r="B1578" s="61">
        <v>289</v>
      </c>
      <c r="C1578" s="61">
        <v>140</v>
      </c>
      <c r="D1578" s="61">
        <v>149</v>
      </c>
      <c r="E1578" s="61">
        <v>7</v>
      </c>
      <c r="F1578" s="61">
        <v>2</v>
      </c>
      <c r="H1578" s="61">
        <v>157</v>
      </c>
      <c r="J1578" s="61">
        <v>15</v>
      </c>
      <c r="K1578" s="61">
        <v>108</v>
      </c>
      <c r="L1578" s="61">
        <v>17</v>
      </c>
      <c r="M1578" s="61">
        <v>2</v>
      </c>
      <c r="N1578" s="61">
        <v>9</v>
      </c>
      <c r="O1578" s="61">
        <v>182</v>
      </c>
      <c r="P1578" s="61">
        <v>15</v>
      </c>
      <c r="Q1578" s="61">
        <v>1</v>
      </c>
      <c r="R1578" s="61">
        <v>6</v>
      </c>
      <c r="S1578" s="61">
        <v>6</v>
      </c>
      <c r="T1578" s="61">
        <v>35</v>
      </c>
    </row>
    <row r="1579" spans="1:20" ht="12.75" customHeight="1" x14ac:dyDescent="0.2">
      <c r="A1579" s="58">
        <v>4222</v>
      </c>
      <c r="B1579" s="61">
        <v>254</v>
      </c>
      <c r="C1579" s="61">
        <v>119</v>
      </c>
      <c r="D1579" s="61">
        <v>135</v>
      </c>
      <c r="E1579" s="61">
        <v>2</v>
      </c>
      <c r="H1579" s="61">
        <v>251</v>
      </c>
      <c r="K1579" s="61">
        <v>1</v>
      </c>
      <c r="L1579" s="61">
        <v>185</v>
      </c>
      <c r="N1579" s="61">
        <v>68</v>
      </c>
      <c r="O1579" s="61">
        <v>249</v>
      </c>
      <c r="P1579" s="61">
        <v>138</v>
      </c>
      <c r="R1579" s="61">
        <v>18</v>
      </c>
      <c r="S1579" s="61">
        <v>3</v>
      </c>
      <c r="T1579" s="61">
        <v>42</v>
      </c>
    </row>
    <row r="1580" spans="1:20" ht="12.75" customHeight="1" x14ac:dyDescent="0.2">
      <c r="A1580" s="58">
        <v>4223</v>
      </c>
      <c r="B1580" s="61">
        <v>224</v>
      </c>
      <c r="C1580" s="61">
        <v>107</v>
      </c>
      <c r="D1580" s="61">
        <v>117</v>
      </c>
      <c r="F1580" s="61">
        <v>1</v>
      </c>
      <c r="H1580" s="61">
        <v>202</v>
      </c>
      <c r="J1580" s="61">
        <v>2</v>
      </c>
      <c r="K1580" s="61">
        <v>19</v>
      </c>
      <c r="L1580" s="61">
        <v>71</v>
      </c>
      <c r="M1580" s="61">
        <v>1</v>
      </c>
      <c r="N1580" s="61">
        <v>1</v>
      </c>
      <c r="O1580" s="61">
        <v>214</v>
      </c>
      <c r="P1580" s="61">
        <v>35</v>
      </c>
      <c r="R1580" s="61">
        <v>16</v>
      </c>
      <c r="S1580" s="61">
        <v>8</v>
      </c>
      <c r="T1580" s="61">
        <v>23</v>
      </c>
    </row>
    <row r="1581" spans="1:20" ht="12.75" customHeight="1" x14ac:dyDescent="0.2">
      <c r="A1581" s="58">
        <v>4224</v>
      </c>
      <c r="B1581" s="61">
        <v>453</v>
      </c>
      <c r="C1581" s="61">
        <v>216</v>
      </c>
      <c r="D1581" s="61">
        <v>237</v>
      </c>
      <c r="E1581" s="61">
        <v>7</v>
      </c>
      <c r="F1581" s="61">
        <v>2</v>
      </c>
      <c r="G1581" s="61">
        <v>3</v>
      </c>
      <c r="H1581" s="61">
        <v>90</v>
      </c>
      <c r="J1581" s="61">
        <v>38</v>
      </c>
      <c r="K1581" s="61">
        <v>313</v>
      </c>
      <c r="L1581" s="61">
        <v>28</v>
      </c>
      <c r="M1581" s="61">
        <v>2</v>
      </c>
      <c r="N1581" s="61">
        <v>10</v>
      </c>
      <c r="O1581" s="61">
        <v>205</v>
      </c>
      <c r="P1581" s="61">
        <v>3</v>
      </c>
      <c r="Q1581" s="61">
        <v>55</v>
      </c>
      <c r="R1581" s="61">
        <v>25</v>
      </c>
      <c r="S1581" s="61">
        <v>18</v>
      </c>
      <c r="T1581" s="61">
        <v>68</v>
      </c>
    </row>
    <row r="1582" spans="1:20" ht="12.75" customHeight="1" x14ac:dyDescent="0.2">
      <c r="A1582" s="58">
        <v>4226</v>
      </c>
      <c r="B1582" s="61">
        <v>366</v>
      </c>
      <c r="C1582" s="61">
        <v>187</v>
      </c>
      <c r="D1582" s="61">
        <v>179</v>
      </c>
      <c r="F1582" s="61">
        <v>3</v>
      </c>
      <c r="G1582" s="61">
        <v>2</v>
      </c>
      <c r="H1582" s="61">
        <v>29</v>
      </c>
      <c r="J1582" s="61">
        <v>18</v>
      </c>
      <c r="K1582" s="61">
        <v>314</v>
      </c>
      <c r="L1582" s="61">
        <v>5</v>
      </c>
      <c r="M1582" s="61">
        <v>2</v>
      </c>
      <c r="N1582" s="61">
        <v>3</v>
      </c>
      <c r="O1582" s="61">
        <v>137</v>
      </c>
      <c r="Q1582" s="61">
        <v>2</v>
      </c>
      <c r="R1582" s="61">
        <v>5</v>
      </c>
      <c r="S1582" s="61">
        <v>4</v>
      </c>
      <c r="T1582" s="61">
        <v>57</v>
      </c>
    </row>
    <row r="1583" spans="1:20" ht="12.75" customHeight="1" x14ac:dyDescent="0.2">
      <c r="A1583" s="58">
        <v>4227</v>
      </c>
      <c r="B1583" s="61">
        <v>449</v>
      </c>
      <c r="C1583" s="61">
        <v>221</v>
      </c>
      <c r="D1583" s="61">
        <v>228</v>
      </c>
      <c r="E1583" s="61">
        <v>7</v>
      </c>
      <c r="F1583" s="61">
        <v>6</v>
      </c>
      <c r="G1583" s="61">
        <v>4</v>
      </c>
      <c r="H1583" s="61">
        <v>68</v>
      </c>
      <c r="I1583" s="61">
        <v>6</v>
      </c>
      <c r="J1583" s="61">
        <v>39</v>
      </c>
      <c r="K1583" s="61">
        <v>319</v>
      </c>
      <c r="L1583" s="61">
        <v>26</v>
      </c>
      <c r="M1583" s="61">
        <v>5</v>
      </c>
      <c r="N1583" s="61">
        <v>9</v>
      </c>
      <c r="O1583" s="61">
        <v>270</v>
      </c>
      <c r="Q1583" s="61">
        <v>15</v>
      </c>
      <c r="R1583" s="61">
        <v>21</v>
      </c>
      <c r="S1583" s="61">
        <v>5</v>
      </c>
      <c r="T1583" s="61">
        <v>51</v>
      </c>
    </row>
    <row r="1584" spans="1:20" ht="12.75" customHeight="1" x14ac:dyDescent="0.2">
      <c r="A1584" s="58">
        <v>4228</v>
      </c>
      <c r="B1584" s="61">
        <v>443</v>
      </c>
      <c r="C1584" s="61">
        <v>197</v>
      </c>
      <c r="D1584" s="61">
        <v>246</v>
      </c>
      <c r="E1584" s="61">
        <v>11</v>
      </c>
      <c r="F1584" s="61">
        <v>3</v>
      </c>
      <c r="G1584" s="61">
        <v>3</v>
      </c>
      <c r="H1584" s="61">
        <v>23</v>
      </c>
      <c r="I1584" s="61">
        <v>1</v>
      </c>
      <c r="J1584" s="61">
        <v>2</v>
      </c>
      <c r="K1584" s="61">
        <v>400</v>
      </c>
      <c r="L1584" s="61">
        <v>2</v>
      </c>
      <c r="M1584" s="61">
        <v>5</v>
      </c>
      <c r="N1584" s="61">
        <v>9</v>
      </c>
      <c r="O1584" s="61">
        <v>232</v>
      </c>
      <c r="P1584" s="61">
        <v>2</v>
      </c>
      <c r="Q1584" s="61">
        <v>1</v>
      </c>
      <c r="R1584" s="61">
        <v>38</v>
      </c>
      <c r="S1584" s="61">
        <v>20</v>
      </c>
      <c r="T1584" s="61">
        <v>65</v>
      </c>
    </row>
    <row r="1585" spans="1:20" ht="12.75" customHeight="1" x14ac:dyDescent="0.2">
      <c r="A1585" s="58">
        <v>4230</v>
      </c>
      <c r="B1585" s="61">
        <v>390</v>
      </c>
      <c r="C1585" s="61">
        <v>194</v>
      </c>
      <c r="D1585" s="61">
        <v>195</v>
      </c>
      <c r="E1585" s="61">
        <v>4</v>
      </c>
      <c r="F1585" s="61">
        <v>2</v>
      </c>
      <c r="G1585" s="61">
        <v>3</v>
      </c>
      <c r="H1585" s="61">
        <v>26</v>
      </c>
      <c r="I1585" s="61">
        <v>3</v>
      </c>
      <c r="J1585" s="61">
        <v>23</v>
      </c>
      <c r="K1585" s="61">
        <v>329</v>
      </c>
      <c r="L1585" s="61">
        <v>3</v>
      </c>
      <c r="M1585" s="61">
        <v>4</v>
      </c>
      <c r="N1585" s="61">
        <v>16</v>
      </c>
      <c r="O1585" s="61">
        <v>162</v>
      </c>
      <c r="Q1585" s="61">
        <v>18</v>
      </c>
      <c r="R1585" s="61">
        <v>14</v>
      </c>
      <c r="S1585" s="61">
        <v>20</v>
      </c>
      <c r="T1585" s="61">
        <v>51</v>
      </c>
    </row>
    <row r="1586" spans="1:20" ht="12.75" customHeight="1" x14ac:dyDescent="0.2">
      <c r="A1586" s="58">
        <v>4231</v>
      </c>
      <c r="B1586" s="61">
        <v>959</v>
      </c>
      <c r="C1586" s="61">
        <v>459</v>
      </c>
      <c r="D1586" s="61">
        <v>500</v>
      </c>
      <c r="E1586" s="61">
        <v>3</v>
      </c>
      <c r="F1586" s="61">
        <v>137</v>
      </c>
      <c r="G1586" s="61">
        <v>53</v>
      </c>
      <c r="H1586" s="61">
        <v>383</v>
      </c>
      <c r="I1586" s="61">
        <v>15</v>
      </c>
      <c r="J1586" s="61">
        <v>99</v>
      </c>
      <c r="K1586" s="61">
        <v>269</v>
      </c>
      <c r="L1586" s="61">
        <v>193</v>
      </c>
      <c r="M1586" s="61">
        <v>6</v>
      </c>
      <c r="N1586" s="61">
        <v>22</v>
      </c>
      <c r="O1586" s="61">
        <v>637</v>
      </c>
      <c r="P1586" s="61">
        <v>4</v>
      </c>
      <c r="R1586" s="61">
        <v>53</v>
      </c>
      <c r="S1586" s="61">
        <v>41</v>
      </c>
      <c r="T1586" s="61">
        <v>137</v>
      </c>
    </row>
    <row r="1587" spans="1:20" ht="12.75" customHeight="1" x14ac:dyDescent="0.2">
      <c r="A1587" s="58">
        <v>4232</v>
      </c>
      <c r="B1587" s="61">
        <v>87</v>
      </c>
      <c r="C1587" s="61">
        <v>41</v>
      </c>
      <c r="D1587" s="61">
        <v>46</v>
      </c>
      <c r="E1587" s="61">
        <v>61</v>
      </c>
      <c r="H1587" s="61">
        <v>7</v>
      </c>
      <c r="J1587" s="61">
        <v>17</v>
      </c>
      <c r="K1587" s="61">
        <v>2</v>
      </c>
      <c r="L1587" s="61">
        <v>22</v>
      </c>
      <c r="N1587" s="61">
        <v>19</v>
      </c>
      <c r="O1587" s="61">
        <v>78</v>
      </c>
      <c r="P1587" s="61">
        <v>6</v>
      </c>
      <c r="R1587" s="61">
        <v>5</v>
      </c>
      <c r="S1587" s="61">
        <v>1</v>
      </c>
      <c r="T1587" s="61">
        <v>22</v>
      </c>
    </row>
    <row r="1588" spans="1:20" ht="12.75" customHeight="1" x14ac:dyDescent="0.2">
      <c r="A1588" s="58">
        <v>4237</v>
      </c>
      <c r="B1588" s="61">
        <v>370</v>
      </c>
      <c r="C1588" s="61">
        <v>184</v>
      </c>
      <c r="D1588" s="61">
        <v>186</v>
      </c>
      <c r="E1588" s="61">
        <v>79</v>
      </c>
      <c r="F1588" s="61">
        <v>3</v>
      </c>
      <c r="H1588" s="61">
        <v>90</v>
      </c>
      <c r="J1588" s="61">
        <v>48</v>
      </c>
      <c r="K1588" s="61">
        <v>150</v>
      </c>
      <c r="L1588" s="61">
        <v>28</v>
      </c>
      <c r="M1588" s="61">
        <v>3</v>
      </c>
      <c r="N1588" s="61">
        <v>26</v>
      </c>
      <c r="O1588" s="61">
        <v>245</v>
      </c>
      <c r="P1588" s="61">
        <v>14</v>
      </c>
      <c r="Q1588" s="61">
        <v>1</v>
      </c>
      <c r="R1588" s="61">
        <v>48</v>
      </c>
      <c r="S1588" s="61">
        <v>6</v>
      </c>
      <c r="T1588" s="61">
        <v>59</v>
      </c>
    </row>
    <row r="1589" spans="1:20" ht="12.75" customHeight="1" x14ac:dyDescent="0.2">
      <c r="A1589" s="58">
        <v>4238</v>
      </c>
      <c r="B1589" s="61">
        <v>294</v>
      </c>
      <c r="C1589" s="61">
        <v>125</v>
      </c>
      <c r="D1589" s="61">
        <v>169</v>
      </c>
      <c r="F1589" s="61">
        <v>1</v>
      </c>
      <c r="H1589" s="61">
        <v>34</v>
      </c>
      <c r="J1589" s="61">
        <v>26</v>
      </c>
      <c r="K1589" s="61">
        <v>233</v>
      </c>
      <c r="L1589" s="61">
        <v>6</v>
      </c>
      <c r="N1589" s="61">
        <v>7</v>
      </c>
      <c r="O1589" s="61">
        <v>155</v>
      </c>
      <c r="P1589" s="61">
        <v>1</v>
      </c>
      <c r="Q1589" s="61">
        <v>3</v>
      </c>
      <c r="R1589" s="61">
        <v>9</v>
      </c>
      <c r="S1589" s="61">
        <v>7</v>
      </c>
      <c r="T1589" s="61">
        <v>35</v>
      </c>
    </row>
    <row r="1590" spans="1:20" ht="12.75" customHeight="1" x14ac:dyDescent="0.2">
      <c r="A1590" s="58">
        <v>4241</v>
      </c>
      <c r="B1590" s="61">
        <v>582</v>
      </c>
      <c r="C1590" s="61">
        <v>296</v>
      </c>
      <c r="D1590" s="61">
        <v>286</v>
      </c>
      <c r="E1590" s="61">
        <v>6</v>
      </c>
      <c r="F1590" s="61">
        <v>6</v>
      </c>
      <c r="G1590" s="61">
        <v>2</v>
      </c>
      <c r="H1590" s="61">
        <v>47</v>
      </c>
      <c r="I1590" s="61">
        <v>2</v>
      </c>
      <c r="J1590" s="61">
        <v>33</v>
      </c>
      <c r="K1590" s="61">
        <v>486</v>
      </c>
      <c r="L1590" s="61">
        <v>9</v>
      </c>
      <c r="N1590" s="61">
        <v>6</v>
      </c>
      <c r="O1590" s="61">
        <v>97</v>
      </c>
      <c r="Q1590" s="61">
        <v>3</v>
      </c>
      <c r="R1590" s="61">
        <v>2</v>
      </c>
      <c r="S1590" s="61">
        <v>39</v>
      </c>
      <c r="T1590" s="61">
        <v>72</v>
      </c>
    </row>
    <row r="1591" spans="1:20" ht="12.75" customHeight="1" x14ac:dyDescent="0.2">
      <c r="A1591" s="58">
        <v>4245</v>
      </c>
      <c r="B1591" s="61">
        <v>352</v>
      </c>
      <c r="C1591" s="61">
        <v>180</v>
      </c>
      <c r="D1591" s="61">
        <v>172</v>
      </c>
      <c r="E1591" s="61">
        <v>7</v>
      </c>
      <c r="F1591" s="61">
        <v>4</v>
      </c>
      <c r="G1591" s="61">
        <v>2</v>
      </c>
      <c r="H1591" s="61">
        <v>84</v>
      </c>
      <c r="J1591" s="61">
        <v>27</v>
      </c>
      <c r="K1591" s="61">
        <v>228</v>
      </c>
      <c r="L1591" s="61">
        <v>23</v>
      </c>
      <c r="M1591" s="61">
        <v>2</v>
      </c>
      <c r="O1591" s="61">
        <v>274</v>
      </c>
      <c r="P1591" s="61">
        <v>14</v>
      </c>
      <c r="Q1591" s="61">
        <v>4</v>
      </c>
      <c r="R1591" s="61">
        <v>7</v>
      </c>
      <c r="S1591" s="61">
        <v>23</v>
      </c>
      <c r="T1591" s="61">
        <v>59</v>
      </c>
    </row>
    <row r="1592" spans="1:20" ht="12.75" customHeight="1" x14ac:dyDescent="0.2">
      <c r="A1592" s="58">
        <v>4247</v>
      </c>
      <c r="B1592" s="61">
        <v>164</v>
      </c>
      <c r="C1592" s="61">
        <v>86</v>
      </c>
      <c r="D1592" s="61">
        <v>78</v>
      </c>
      <c r="E1592" s="61">
        <v>1</v>
      </c>
      <c r="F1592" s="61">
        <v>8</v>
      </c>
      <c r="G1592" s="61">
        <v>15</v>
      </c>
      <c r="H1592" s="61">
        <v>58</v>
      </c>
      <c r="I1592" s="61">
        <v>3</v>
      </c>
      <c r="J1592" s="61">
        <v>17</v>
      </c>
      <c r="K1592" s="61">
        <v>62</v>
      </c>
      <c r="L1592" s="61">
        <v>14</v>
      </c>
      <c r="M1592" s="61">
        <v>3</v>
      </c>
      <c r="N1592" s="61">
        <v>21</v>
      </c>
      <c r="O1592" s="61">
        <v>108</v>
      </c>
      <c r="P1592" s="61">
        <v>3</v>
      </c>
      <c r="R1592" s="61">
        <v>30</v>
      </c>
      <c r="S1592" s="61">
        <v>6</v>
      </c>
      <c r="T1592" s="61">
        <v>9</v>
      </c>
    </row>
    <row r="1593" spans="1:20" ht="12.75" customHeight="1" x14ac:dyDescent="0.2">
      <c r="A1593" s="58">
        <v>4248</v>
      </c>
      <c r="B1593" s="61">
        <v>403</v>
      </c>
      <c r="C1593" s="61">
        <v>194</v>
      </c>
      <c r="D1593" s="61">
        <v>209</v>
      </c>
      <c r="E1593" s="61">
        <v>1</v>
      </c>
      <c r="F1593" s="61">
        <v>61</v>
      </c>
      <c r="G1593" s="61">
        <v>94</v>
      </c>
      <c r="H1593" s="61">
        <v>60</v>
      </c>
      <c r="I1593" s="61">
        <v>1</v>
      </c>
      <c r="J1593" s="61">
        <v>49</v>
      </c>
      <c r="K1593" s="61">
        <v>137</v>
      </c>
      <c r="L1593" s="61">
        <v>82</v>
      </c>
      <c r="M1593" s="61">
        <v>2</v>
      </c>
      <c r="N1593" s="61">
        <v>29</v>
      </c>
      <c r="O1593" s="61">
        <v>195</v>
      </c>
      <c r="R1593" s="61">
        <v>12</v>
      </c>
      <c r="S1593" s="61">
        <v>1</v>
      </c>
      <c r="T1593" s="61">
        <v>48</v>
      </c>
    </row>
    <row r="1594" spans="1:20" ht="12.75" customHeight="1" x14ac:dyDescent="0.2">
      <c r="A1594" s="58">
        <v>4249</v>
      </c>
      <c r="B1594" s="61">
        <v>744</v>
      </c>
      <c r="C1594" s="61">
        <v>361</v>
      </c>
      <c r="D1594" s="61">
        <v>383</v>
      </c>
      <c r="E1594" s="61">
        <v>4</v>
      </c>
      <c r="F1594" s="61">
        <v>36</v>
      </c>
      <c r="G1594" s="61">
        <v>34</v>
      </c>
      <c r="H1594" s="61">
        <v>138</v>
      </c>
      <c r="I1594" s="61">
        <v>14</v>
      </c>
      <c r="J1594" s="61">
        <v>138</v>
      </c>
      <c r="K1594" s="61">
        <v>380</v>
      </c>
      <c r="L1594" s="61">
        <v>11</v>
      </c>
      <c r="M1594" s="61">
        <v>8</v>
      </c>
      <c r="O1594" s="61">
        <v>125</v>
      </c>
      <c r="Q1594" s="61">
        <v>231</v>
      </c>
      <c r="R1594" s="61">
        <v>35</v>
      </c>
      <c r="S1594" s="61">
        <v>27</v>
      </c>
      <c r="T1594" s="61">
        <v>74</v>
      </c>
    </row>
    <row r="1595" spans="1:20" ht="12.75" customHeight="1" x14ac:dyDescent="0.2">
      <c r="A1595" s="58">
        <v>4250</v>
      </c>
      <c r="B1595" s="61">
        <v>512</v>
      </c>
      <c r="C1595" s="61">
        <v>258</v>
      </c>
      <c r="D1595" s="61">
        <v>254</v>
      </c>
      <c r="E1595" s="61">
        <v>3</v>
      </c>
      <c r="F1595" s="61">
        <v>12</v>
      </c>
      <c r="G1595" s="61">
        <v>5</v>
      </c>
      <c r="H1595" s="61">
        <v>51</v>
      </c>
      <c r="I1595" s="61">
        <v>2</v>
      </c>
      <c r="J1595" s="61">
        <v>66</v>
      </c>
      <c r="K1595" s="61">
        <v>373</v>
      </c>
      <c r="L1595" s="61">
        <v>8</v>
      </c>
      <c r="M1595" s="61">
        <v>4</v>
      </c>
      <c r="N1595" s="61">
        <v>6</v>
      </c>
      <c r="O1595" s="61">
        <v>154</v>
      </c>
      <c r="Q1595" s="61">
        <v>6</v>
      </c>
      <c r="R1595" s="61">
        <v>8</v>
      </c>
      <c r="S1595" s="61">
        <v>16</v>
      </c>
      <c r="T1595" s="61">
        <v>61</v>
      </c>
    </row>
    <row r="1596" spans="1:20" ht="12.75" customHeight="1" x14ac:dyDescent="0.2">
      <c r="A1596" s="58">
        <v>4254</v>
      </c>
      <c r="B1596" s="61">
        <v>614</v>
      </c>
      <c r="C1596" s="61">
        <v>322</v>
      </c>
      <c r="D1596" s="61">
        <v>292</v>
      </c>
      <c r="E1596" s="61">
        <v>3</v>
      </c>
      <c r="H1596" s="61">
        <v>585</v>
      </c>
      <c r="J1596" s="61">
        <v>1</v>
      </c>
      <c r="K1596" s="61">
        <v>25</v>
      </c>
      <c r="L1596" s="61">
        <v>203</v>
      </c>
      <c r="N1596" s="61">
        <v>50</v>
      </c>
      <c r="O1596" s="61">
        <v>541</v>
      </c>
      <c r="P1596" s="61">
        <v>278</v>
      </c>
      <c r="R1596" s="61">
        <v>32</v>
      </c>
      <c r="S1596" s="61">
        <v>12</v>
      </c>
      <c r="T1596" s="61">
        <v>85</v>
      </c>
    </row>
    <row r="1597" spans="1:20" ht="12.75" customHeight="1" x14ac:dyDescent="0.2">
      <c r="A1597" s="58">
        <v>4255</v>
      </c>
      <c r="B1597" s="61">
        <v>721</v>
      </c>
      <c r="C1597" s="61">
        <v>341</v>
      </c>
      <c r="D1597" s="61">
        <v>380</v>
      </c>
      <c r="E1597" s="61">
        <v>1</v>
      </c>
      <c r="F1597" s="61">
        <v>45</v>
      </c>
      <c r="G1597" s="61">
        <v>28</v>
      </c>
      <c r="H1597" s="61">
        <v>130</v>
      </c>
      <c r="I1597" s="61">
        <v>8</v>
      </c>
      <c r="J1597" s="61">
        <v>147</v>
      </c>
      <c r="K1597" s="61">
        <v>362</v>
      </c>
      <c r="L1597" s="61">
        <v>25</v>
      </c>
      <c r="M1597" s="61">
        <v>2</v>
      </c>
      <c r="N1597" s="61">
        <v>20</v>
      </c>
      <c r="O1597" s="61">
        <v>207</v>
      </c>
      <c r="Q1597" s="61">
        <v>274</v>
      </c>
      <c r="R1597" s="61">
        <v>21</v>
      </c>
      <c r="S1597" s="61">
        <v>21</v>
      </c>
      <c r="T1597" s="61">
        <v>134</v>
      </c>
    </row>
    <row r="1598" spans="1:20" ht="12.75" customHeight="1" x14ac:dyDescent="0.2">
      <c r="A1598" s="58">
        <v>4256</v>
      </c>
      <c r="B1598" s="61">
        <v>676</v>
      </c>
      <c r="C1598" s="61">
        <v>330</v>
      </c>
      <c r="D1598" s="61">
        <v>346</v>
      </c>
      <c r="F1598" s="61">
        <v>467</v>
      </c>
      <c r="G1598" s="61">
        <v>7</v>
      </c>
      <c r="H1598" s="61">
        <v>36</v>
      </c>
      <c r="J1598" s="61">
        <v>26</v>
      </c>
      <c r="K1598" s="61">
        <v>140</v>
      </c>
      <c r="L1598" s="61">
        <v>138</v>
      </c>
      <c r="M1598" s="61">
        <v>1</v>
      </c>
      <c r="O1598" s="61">
        <v>28</v>
      </c>
      <c r="Q1598" s="61">
        <v>1</v>
      </c>
      <c r="R1598" s="61">
        <v>37</v>
      </c>
      <c r="S1598" s="61">
        <v>9</v>
      </c>
      <c r="T1598" s="61">
        <v>55</v>
      </c>
    </row>
    <row r="1599" spans="1:20" ht="12.75" customHeight="1" x14ac:dyDescent="0.2">
      <c r="A1599" s="58">
        <v>4260</v>
      </c>
      <c r="B1599" s="61">
        <v>461</v>
      </c>
      <c r="C1599" s="61">
        <v>210</v>
      </c>
      <c r="D1599" s="61">
        <v>251</v>
      </c>
      <c r="F1599" s="61">
        <v>2</v>
      </c>
      <c r="G1599" s="61">
        <v>3</v>
      </c>
      <c r="H1599" s="61">
        <v>242</v>
      </c>
      <c r="J1599" s="61">
        <v>7</v>
      </c>
      <c r="K1599" s="61">
        <v>207</v>
      </c>
      <c r="L1599" s="61">
        <v>66</v>
      </c>
      <c r="N1599" s="61">
        <v>19</v>
      </c>
      <c r="O1599" s="61">
        <v>271</v>
      </c>
      <c r="P1599" s="61">
        <v>50</v>
      </c>
      <c r="Q1599" s="61">
        <v>2</v>
      </c>
      <c r="R1599" s="61">
        <v>10</v>
      </c>
      <c r="S1599" s="61">
        <v>24</v>
      </c>
      <c r="T1599" s="61">
        <v>39</v>
      </c>
    </row>
    <row r="1600" spans="1:20" ht="12.75" customHeight="1" x14ac:dyDescent="0.2">
      <c r="A1600" s="58">
        <v>4261</v>
      </c>
      <c r="B1600" s="61">
        <v>155</v>
      </c>
      <c r="C1600" s="61">
        <v>62</v>
      </c>
      <c r="D1600" s="61">
        <v>93</v>
      </c>
      <c r="E1600" s="61">
        <v>2</v>
      </c>
      <c r="F1600" s="61">
        <v>3</v>
      </c>
      <c r="G1600" s="61">
        <v>1</v>
      </c>
      <c r="H1600" s="61">
        <v>11</v>
      </c>
      <c r="I1600" s="61">
        <v>1</v>
      </c>
      <c r="J1600" s="61">
        <v>16</v>
      </c>
      <c r="K1600" s="61">
        <v>121</v>
      </c>
      <c r="L1600" s="61">
        <v>1</v>
      </c>
      <c r="N1600" s="61">
        <v>5</v>
      </c>
      <c r="O1600" s="61">
        <v>87</v>
      </c>
      <c r="P1600" s="61">
        <v>1</v>
      </c>
      <c r="R1600" s="61">
        <v>8</v>
      </c>
      <c r="S1600" s="61">
        <v>10</v>
      </c>
      <c r="T1600" s="61">
        <v>27</v>
      </c>
    </row>
    <row r="1601" spans="1:20" ht="12.75" customHeight="1" x14ac:dyDescent="0.2">
      <c r="A1601" s="58">
        <v>4262</v>
      </c>
      <c r="B1601" s="61">
        <v>636</v>
      </c>
      <c r="C1601" s="61">
        <v>304</v>
      </c>
      <c r="D1601" s="61">
        <v>332</v>
      </c>
      <c r="E1601" s="61">
        <v>5</v>
      </c>
      <c r="F1601" s="61">
        <v>10</v>
      </c>
      <c r="G1601" s="61">
        <v>11</v>
      </c>
      <c r="H1601" s="61">
        <v>102</v>
      </c>
      <c r="J1601" s="61">
        <v>61</v>
      </c>
      <c r="K1601" s="61">
        <v>447</v>
      </c>
      <c r="L1601" s="61">
        <v>10</v>
      </c>
      <c r="M1601" s="61">
        <v>4</v>
      </c>
      <c r="N1601" s="61">
        <v>5</v>
      </c>
      <c r="O1601" s="61">
        <v>210</v>
      </c>
      <c r="Q1601" s="61">
        <v>13</v>
      </c>
      <c r="R1601" s="61">
        <v>15</v>
      </c>
      <c r="S1601" s="61">
        <v>32</v>
      </c>
      <c r="T1601" s="61">
        <v>107</v>
      </c>
    </row>
    <row r="1602" spans="1:20" ht="12.75" customHeight="1" x14ac:dyDescent="0.2">
      <c r="A1602" s="58">
        <v>4264</v>
      </c>
      <c r="B1602" s="61">
        <v>364</v>
      </c>
      <c r="C1602" s="61">
        <v>174</v>
      </c>
      <c r="D1602" s="61">
        <v>190</v>
      </c>
      <c r="E1602" s="61">
        <v>2</v>
      </c>
      <c r="H1602" s="61">
        <v>21</v>
      </c>
      <c r="I1602" s="61">
        <v>2</v>
      </c>
      <c r="J1602" s="61">
        <v>18</v>
      </c>
      <c r="K1602" s="61">
        <v>321</v>
      </c>
      <c r="M1602" s="61">
        <v>2</v>
      </c>
      <c r="N1602" s="61">
        <v>21</v>
      </c>
      <c r="O1602" s="61">
        <v>173</v>
      </c>
      <c r="Q1602" s="61">
        <v>2</v>
      </c>
      <c r="R1602" s="61">
        <v>11</v>
      </c>
      <c r="S1602" s="61">
        <v>8</v>
      </c>
      <c r="T1602" s="61">
        <v>63</v>
      </c>
    </row>
    <row r="1603" spans="1:20" ht="12.75" customHeight="1" x14ac:dyDescent="0.2">
      <c r="A1603" s="58">
        <v>4265</v>
      </c>
      <c r="B1603" s="61">
        <v>146</v>
      </c>
      <c r="C1603" s="61">
        <v>65</v>
      </c>
      <c r="D1603" s="61">
        <v>81</v>
      </c>
      <c r="E1603" s="61">
        <v>1</v>
      </c>
      <c r="G1603" s="61">
        <v>1</v>
      </c>
      <c r="H1603" s="61">
        <v>13</v>
      </c>
      <c r="J1603" s="61">
        <v>6</v>
      </c>
      <c r="K1603" s="61">
        <v>125</v>
      </c>
      <c r="L1603" s="61">
        <v>3</v>
      </c>
      <c r="N1603" s="61">
        <v>3</v>
      </c>
      <c r="O1603" s="61">
        <v>41</v>
      </c>
      <c r="Q1603" s="61">
        <v>1</v>
      </c>
      <c r="R1603" s="61">
        <v>41</v>
      </c>
      <c r="S1603" s="61">
        <v>21</v>
      </c>
      <c r="T1603" s="61">
        <v>23</v>
      </c>
    </row>
    <row r="1604" spans="1:20" ht="12.75" customHeight="1" x14ac:dyDescent="0.2">
      <c r="A1604" s="58">
        <v>4271</v>
      </c>
      <c r="B1604" s="61">
        <v>395</v>
      </c>
      <c r="C1604" s="61">
        <v>178</v>
      </c>
      <c r="D1604" s="61">
        <v>217</v>
      </c>
      <c r="E1604" s="61">
        <v>2</v>
      </c>
      <c r="F1604" s="61">
        <v>59</v>
      </c>
      <c r="G1604" s="61">
        <v>14</v>
      </c>
      <c r="H1604" s="61">
        <v>77</v>
      </c>
      <c r="I1604" s="61">
        <v>6</v>
      </c>
      <c r="J1604" s="61">
        <v>74</v>
      </c>
      <c r="K1604" s="61">
        <v>163</v>
      </c>
      <c r="L1604" s="61">
        <v>42</v>
      </c>
      <c r="M1604" s="61">
        <v>4</v>
      </c>
      <c r="N1604" s="61">
        <v>14</v>
      </c>
      <c r="O1604" s="61">
        <v>248</v>
      </c>
      <c r="Q1604" s="61">
        <v>44</v>
      </c>
      <c r="R1604" s="61">
        <v>10</v>
      </c>
      <c r="S1604" s="61">
        <v>7</v>
      </c>
      <c r="T1604" s="61">
        <v>72</v>
      </c>
    </row>
    <row r="1605" spans="1:20" ht="12.75" customHeight="1" x14ac:dyDescent="0.2">
      <c r="A1605" s="58">
        <v>4272</v>
      </c>
      <c r="B1605" s="61">
        <v>73</v>
      </c>
      <c r="C1605" s="61">
        <v>44</v>
      </c>
      <c r="D1605" s="61">
        <v>29</v>
      </c>
      <c r="E1605" s="61">
        <v>1</v>
      </c>
      <c r="H1605" s="61">
        <v>12</v>
      </c>
      <c r="K1605" s="61">
        <v>60</v>
      </c>
      <c r="L1605" s="61">
        <v>4</v>
      </c>
      <c r="M1605" s="61">
        <v>2</v>
      </c>
      <c r="N1605" s="61">
        <v>3</v>
      </c>
      <c r="O1605" s="61">
        <v>41</v>
      </c>
      <c r="P1605" s="61">
        <v>1</v>
      </c>
      <c r="R1605" s="61">
        <v>56</v>
      </c>
      <c r="S1605" s="61">
        <v>3</v>
      </c>
      <c r="T1605" s="61">
        <v>3</v>
      </c>
    </row>
    <row r="1606" spans="1:20" ht="12.75" customHeight="1" x14ac:dyDescent="0.2">
      <c r="A1606" s="58">
        <v>4274</v>
      </c>
      <c r="B1606" s="61">
        <v>523</v>
      </c>
      <c r="C1606" s="61">
        <v>231</v>
      </c>
      <c r="D1606" s="61">
        <v>292</v>
      </c>
      <c r="E1606" s="61">
        <v>11</v>
      </c>
      <c r="F1606" s="61">
        <v>10</v>
      </c>
      <c r="G1606" s="61">
        <v>4</v>
      </c>
      <c r="H1606" s="61">
        <v>111</v>
      </c>
      <c r="J1606" s="61">
        <v>12</v>
      </c>
      <c r="K1606" s="61">
        <v>375</v>
      </c>
      <c r="L1606" s="61">
        <v>22</v>
      </c>
      <c r="M1606" s="61">
        <v>8</v>
      </c>
      <c r="N1606" s="61">
        <v>10</v>
      </c>
      <c r="O1606" s="61">
        <v>250</v>
      </c>
      <c r="P1606" s="61">
        <v>8</v>
      </c>
      <c r="Q1606" s="61">
        <v>5</v>
      </c>
      <c r="R1606" s="61">
        <v>27</v>
      </c>
      <c r="S1606" s="61">
        <v>26</v>
      </c>
      <c r="T1606" s="61">
        <v>99</v>
      </c>
    </row>
    <row r="1607" spans="1:20" ht="12.75" customHeight="1" x14ac:dyDescent="0.2">
      <c r="A1607" s="58">
        <v>4279</v>
      </c>
      <c r="B1607" s="61">
        <v>14</v>
      </c>
      <c r="C1607" s="61">
        <v>7</v>
      </c>
      <c r="D1607" s="61">
        <v>7</v>
      </c>
      <c r="E1607" s="61">
        <v>4</v>
      </c>
      <c r="H1607" s="61">
        <v>4</v>
      </c>
      <c r="J1607" s="61">
        <v>1</v>
      </c>
      <c r="K1607" s="61">
        <v>5</v>
      </c>
      <c r="M1607" s="61">
        <v>1</v>
      </c>
      <c r="N1607" s="61">
        <v>2</v>
      </c>
      <c r="O1607" s="61">
        <v>12</v>
      </c>
      <c r="P1607" s="61">
        <v>1</v>
      </c>
      <c r="R1607" s="61">
        <v>9</v>
      </c>
    </row>
    <row r="1608" spans="1:20" ht="12.75" customHeight="1" x14ac:dyDescent="0.2">
      <c r="A1608" s="58">
        <v>4287</v>
      </c>
      <c r="B1608" s="61">
        <v>143</v>
      </c>
      <c r="C1608" s="61">
        <v>68</v>
      </c>
      <c r="D1608" s="61">
        <v>75</v>
      </c>
      <c r="E1608" s="61">
        <v>1</v>
      </c>
      <c r="F1608" s="61">
        <v>3</v>
      </c>
      <c r="G1608" s="61">
        <v>2</v>
      </c>
      <c r="H1608" s="61">
        <v>16</v>
      </c>
      <c r="J1608" s="61">
        <v>5</v>
      </c>
      <c r="K1608" s="61">
        <v>116</v>
      </c>
      <c r="L1608" s="61">
        <v>7</v>
      </c>
      <c r="M1608" s="61">
        <v>2</v>
      </c>
      <c r="N1608" s="61">
        <v>11</v>
      </c>
      <c r="O1608" s="61">
        <v>70</v>
      </c>
      <c r="P1608" s="61">
        <v>1</v>
      </c>
      <c r="Q1608" s="61">
        <v>2</v>
      </c>
      <c r="R1608" s="61">
        <v>29</v>
      </c>
      <c r="S1608" s="61">
        <v>10</v>
      </c>
      <c r="T1608" s="61">
        <v>28</v>
      </c>
    </row>
    <row r="1609" spans="1:20" ht="12.75" customHeight="1" x14ac:dyDescent="0.2">
      <c r="A1609" s="58">
        <v>4288</v>
      </c>
      <c r="B1609" s="61">
        <v>207</v>
      </c>
      <c r="C1609" s="61">
        <v>93</v>
      </c>
      <c r="D1609" s="61">
        <v>113</v>
      </c>
      <c r="E1609" s="61">
        <v>11</v>
      </c>
      <c r="H1609" s="61">
        <v>45</v>
      </c>
      <c r="J1609" s="61">
        <v>26</v>
      </c>
      <c r="K1609" s="61">
        <v>125</v>
      </c>
      <c r="L1609" s="61">
        <v>19</v>
      </c>
      <c r="M1609" s="61">
        <v>6</v>
      </c>
      <c r="N1609" s="61">
        <v>33</v>
      </c>
      <c r="O1609" s="61">
        <v>142</v>
      </c>
      <c r="P1609" s="61">
        <v>5</v>
      </c>
      <c r="Q1609" s="61">
        <v>1</v>
      </c>
      <c r="R1609" s="61">
        <v>26</v>
      </c>
      <c r="S1609" s="61">
        <v>20</v>
      </c>
      <c r="T1609" s="61">
        <v>45</v>
      </c>
    </row>
    <row r="1610" spans="1:20" ht="12.75" customHeight="1" x14ac:dyDescent="0.2">
      <c r="A1610" s="58">
        <v>4289</v>
      </c>
      <c r="B1610" s="61">
        <v>450</v>
      </c>
      <c r="C1610" s="61">
        <v>207</v>
      </c>
      <c r="D1610" s="61">
        <v>243</v>
      </c>
      <c r="E1610" s="61">
        <v>4</v>
      </c>
      <c r="F1610" s="61">
        <v>3</v>
      </c>
      <c r="G1610" s="61">
        <v>3</v>
      </c>
      <c r="H1610" s="61">
        <v>77</v>
      </c>
      <c r="I1610" s="61">
        <v>3</v>
      </c>
      <c r="J1610" s="61">
        <v>16</v>
      </c>
      <c r="K1610" s="61">
        <v>344</v>
      </c>
      <c r="L1610" s="61">
        <v>41</v>
      </c>
      <c r="M1610" s="61">
        <v>2</v>
      </c>
      <c r="N1610" s="61">
        <v>11</v>
      </c>
      <c r="O1610" s="61">
        <v>163</v>
      </c>
      <c r="P1610" s="61">
        <v>1</v>
      </c>
      <c r="R1610" s="61">
        <v>9</v>
      </c>
      <c r="S1610" s="61">
        <v>2</v>
      </c>
      <c r="T1610" s="61">
        <v>75</v>
      </c>
    </row>
    <row r="1611" spans="1:20" ht="12.75" customHeight="1" x14ac:dyDescent="0.2">
      <c r="A1611" s="58">
        <v>4293</v>
      </c>
      <c r="B1611" s="61">
        <v>519</v>
      </c>
      <c r="C1611" s="61">
        <v>253</v>
      </c>
      <c r="D1611" s="61">
        <v>266</v>
      </c>
      <c r="F1611" s="61">
        <v>145</v>
      </c>
      <c r="G1611" s="61">
        <v>39</v>
      </c>
      <c r="H1611" s="61">
        <v>55</v>
      </c>
      <c r="I1611" s="61">
        <v>3</v>
      </c>
      <c r="J1611" s="61">
        <v>71</v>
      </c>
      <c r="K1611" s="61">
        <v>206</v>
      </c>
      <c r="L1611" s="61">
        <v>45</v>
      </c>
      <c r="M1611" s="61">
        <v>1</v>
      </c>
      <c r="N1611" s="61">
        <v>3</v>
      </c>
      <c r="O1611" s="61">
        <v>92</v>
      </c>
      <c r="Q1611" s="61">
        <v>10</v>
      </c>
      <c r="R1611" s="61">
        <v>25</v>
      </c>
      <c r="S1611" s="61">
        <v>43</v>
      </c>
      <c r="T1611" s="61">
        <v>47</v>
      </c>
    </row>
    <row r="1612" spans="1:20" ht="12.75" customHeight="1" x14ac:dyDescent="0.2">
      <c r="A1612" s="58">
        <v>4294</v>
      </c>
      <c r="B1612" s="61">
        <v>654</v>
      </c>
      <c r="C1612" s="61">
        <v>323</v>
      </c>
      <c r="D1612" s="61">
        <v>331</v>
      </c>
      <c r="E1612" s="61">
        <v>1</v>
      </c>
      <c r="F1612" s="61">
        <v>245</v>
      </c>
      <c r="G1612" s="61">
        <v>98</v>
      </c>
      <c r="H1612" s="61">
        <v>109</v>
      </c>
      <c r="I1612" s="61">
        <v>8</v>
      </c>
      <c r="J1612" s="61">
        <v>48</v>
      </c>
      <c r="K1612" s="61">
        <v>145</v>
      </c>
      <c r="L1612" s="61">
        <v>177</v>
      </c>
      <c r="M1612" s="61">
        <v>3</v>
      </c>
      <c r="N1612" s="61">
        <v>8</v>
      </c>
      <c r="O1612" s="61">
        <v>365</v>
      </c>
      <c r="Q1612" s="61">
        <v>5</v>
      </c>
      <c r="R1612" s="61">
        <v>26</v>
      </c>
      <c r="S1612" s="61">
        <v>48</v>
      </c>
      <c r="T1612" s="61">
        <v>47</v>
      </c>
    </row>
    <row r="1613" spans="1:20" ht="12.75" customHeight="1" x14ac:dyDescent="0.2">
      <c r="A1613" s="58">
        <v>4295</v>
      </c>
      <c r="B1613" s="61">
        <v>198</v>
      </c>
      <c r="C1613" s="61">
        <v>90</v>
      </c>
      <c r="D1613" s="61">
        <v>108</v>
      </c>
      <c r="E1613" s="61">
        <v>2</v>
      </c>
      <c r="F1613" s="61">
        <v>2</v>
      </c>
      <c r="G1613" s="61">
        <v>5</v>
      </c>
      <c r="H1613" s="61">
        <v>50</v>
      </c>
      <c r="J1613" s="61">
        <v>2</v>
      </c>
      <c r="K1613" s="61">
        <v>137</v>
      </c>
      <c r="L1613" s="61">
        <v>8</v>
      </c>
      <c r="N1613" s="61">
        <v>23</v>
      </c>
      <c r="O1613" s="61">
        <v>131</v>
      </c>
      <c r="P1613" s="61">
        <v>3</v>
      </c>
      <c r="R1613" s="61">
        <v>41</v>
      </c>
      <c r="S1613" s="61">
        <v>4</v>
      </c>
      <c r="T1613" s="61">
        <v>20</v>
      </c>
    </row>
    <row r="1614" spans="1:20" ht="12.75" customHeight="1" x14ac:dyDescent="0.2">
      <c r="A1614" s="58">
        <v>4296</v>
      </c>
      <c r="B1614" s="61">
        <v>598</v>
      </c>
      <c r="C1614" s="61">
        <v>290</v>
      </c>
      <c r="D1614" s="61">
        <v>308</v>
      </c>
      <c r="E1614" s="61">
        <v>10</v>
      </c>
      <c r="F1614" s="61">
        <v>30</v>
      </c>
      <c r="G1614" s="61">
        <v>58</v>
      </c>
      <c r="H1614" s="61">
        <v>99</v>
      </c>
      <c r="I1614" s="61">
        <v>41</v>
      </c>
      <c r="J1614" s="61">
        <v>95</v>
      </c>
      <c r="K1614" s="61">
        <v>265</v>
      </c>
      <c r="L1614" s="61">
        <v>49</v>
      </c>
      <c r="M1614" s="61">
        <v>5</v>
      </c>
      <c r="N1614" s="61">
        <v>7</v>
      </c>
      <c r="O1614" s="61">
        <v>369</v>
      </c>
      <c r="Q1614" s="61">
        <v>67</v>
      </c>
      <c r="R1614" s="61">
        <v>42</v>
      </c>
      <c r="S1614" s="61">
        <v>15</v>
      </c>
      <c r="T1614" s="61">
        <v>65</v>
      </c>
    </row>
    <row r="1615" spans="1:20" ht="12.75" customHeight="1" x14ac:dyDescent="0.2">
      <c r="A1615" s="58">
        <v>4297</v>
      </c>
      <c r="B1615" s="61">
        <v>710</v>
      </c>
      <c r="C1615" s="61">
        <v>355</v>
      </c>
      <c r="D1615" s="61">
        <v>355</v>
      </c>
      <c r="E1615" s="61">
        <v>1</v>
      </c>
      <c r="F1615" s="61">
        <v>17</v>
      </c>
      <c r="G1615" s="61">
        <v>18</v>
      </c>
      <c r="H1615" s="61">
        <v>112</v>
      </c>
      <c r="I1615" s="61">
        <v>9</v>
      </c>
      <c r="J1615" s="61">
        <v>119</v>
      </c>
      <c r="K1615" s="61">
        <v>434</v>
      </c>
      <c r="L1615" s="61">
        <v>23</v>
      </c>
      <c r="M1615" s="61">
        <v>6</v>
      </c>
      <c r="N1615" s="61">
        <v>17</v>
      </c>
      <c r="O1615" s="61">
        <v>294</v>
      </c>
      <c r="Q1615" s="61">
        <v>76</v>
      </c>
      <c r="R1615" s="61">
        <v>30</v>
      </c>
      <c r="S1615" s="61">
        <v>22</v>
      </c>
      <c r="T1615" s="61">
        <v>106</v>
      </c>
    </row>
    <row r="1616" spans="1:20" ht="12.75" customHeight="1" x14ac:dyDescent="0.2">
      <c r="A1616" s="58">
        <v>4298</v>
      </c>
      <c r="B1616" s="61">
        <v>542</v>
      </c>
      <c r="C1616" s="61">
        <v>263</v>
      </c>
      <c r="D1616" s="61">
        <v>279</v>
      </c>
      <c r="E1616" s="61">
        <v>2</v>
      </c>
      <c r="F1616" s="61">
        <v>111</v>
      </c>
      <c r="G1616" s="61">
        <v>11</v>
      </c>
      <c r="H1616" s="61">
        <v>83</v>
      </c>
      <c r="I1616" s="61">
        <v>4</v>
      </c>
      <c r="J1616" s="61">
        <v>39</v>
      </c>
      <c r="K1616" s="61">
        <v>292</v>
      </c>
      <c r="L1616" s="61">
        <v>77</v>
      </c>
      <c r="M1616" s="61">
        <v>3</v>
      </c>
      <c r="N1616" s="61">
        <v>11</v>
      </c>
      <c r="O1616" s="61">
        <v>101</v>
      </c>
      <c r="R1616" s="61">
        <v>10</v>
      </c>
      <c r="S1616" s="61">
        <v>14</v>
      </c>
      <c r="T1616" s="61">
        <v>133</v>
      </c>
    </row>
    <row r="1617" spans="1:20" ht="12.75" customHeight="1" x14ac:dyDescent="0.2">
      <c r="A1617" s="58">
        <v>4299</v>
      </c>
      <c r="B1617" s="61">
        <v>445</v>
      </c>
      <c r="C1617" s="61">
        <v>211</v>
      </c>
      <c r="D1617" s="61">
        <v>234</v>
      </c>
      <c r="E1617" s="61">
        <v>1</v>
      </c>
      <c r="F1617" s="61">
        <v>18</v>
      </c>
      <c r="G1617" s="61">
        <v>8</v>
      </c>
      <c r="H1617" s="61">
        <v>71</v>
      </c>
      <c r="I1617" s="61">
        <v>13</v>
      </c>
      <c r="J1617" s="61">
        <v>37</v>
      </c>
      <c r="K1617" s="61">
        <v>297</v>
      </c>
      <c r="L1617" s="61">
        <v>67</v>
      </c>
      <c r="N1617" s="61">
        <v>12</v>
      </c>
      <c r="O1617" s="61">
        <v>225</v>
      </c>
      <c r="Q1617" s="61">
        <v>3</v>
      </c>
      <c r="R1617" s="61">
        <v>12</v>
      </c>
      <c r="S1617" s="61">
        <v>6</v>
      </c>
      <c r="T1617" s="61">
        <v>81</v>
      </c>
    </row>
    <row r="1618" spans="1:20" ht="12.75" customHeight="1" x14ac:dyDescent="0.2">
      <c r="A1618" s="58">
        <v>4300</v>
      </c>
      <c r="B1618" s="61">
        <v>559</v>
      </c>
      <c r="C1618" s="61">
        <v>268</v>
      </c>
      <c r="D1618" s="61">
        <v>291</v>
      </c>
      <c r="F1618" s="61">
        <v>177</v>
      </c>
      <c r="G1618" s="61">
        <v>5</v>
      </c>
      <c r="H1618" s="61">
        <v>64</v>
      </c>
      <c r="J1618" s="61">
        <v>57</v>
      </c>
      <c r="K1618" s="61">
        <v>256</v>
      </c>
      <c r="L1618" s="61">
        <v>74</v>
      </c>
      <c r="N1618" s="61">
        <v>4</v>
      </c>
      <c r="O1618" s="61">
        <v>52</v>
      </c>
      <c r="Q1618" s="61">
        <v>5</v>
      </c>
      <c r="R1618" s="61">
        <v>17</v>
      </c>
      <c r="S1618" s="61">
        <v>30</v>
      </c>
      <c r="T1618" s="61">
        <v>58</v>
      </c>
    </row>
    <row r="1619" spans="1:20" ht="12.75" customHeight="1" x14ac:dyDescent="0.2">
      <c r="A1619" s="58">
        <v>4301</v>
      </c>
      <c r="B1619" s="61">
        <v>455</v>
      </c>
      <c r="C1619" s="61">
        <v>233</v>
      </c>
      <c r="D1619" s="61">
        <v>222</v>
      </c>
      <c r="E1619" s="61">
        <v>5</v>
      </c>
      <c r="F1619" s="61">
        <v>35</v>
      </c>
      <c r="G1619" s="61">
        <v>37</v>
      </c>
      <c r="H1619" s="61">
        <v>89</v>
      </c>
      <c r="I1619" s="61">
        <v>10</v>
      </c>
      <c r="J1619" s="61">
        <v>55</v>
      </c>
      <c r="K1619" s="61">
        <v>224</v>
      </c>
      <c r="L1619" s="61">
        <v>66</v>
      </c>
      <c r="M1619" s="61">
        <v>4</v>
      </c>
      <c r="N1619" s="61">
        <v>3</v>
      </c>
      <c r="O1619" s="61">
        <v>197</v>
      </c>
      <c r="Q1619" s="61">
        <v>11</v>
      </c>
      <c r="R1619" s="61">
        <v>21</v>
      </c>
      <c r="S1619" s="61">
        <v>20</v>
      </c>
      <c r="T1619" s="61">
        <v>89</v>
      </c>
    </row>
    <row r="1620" spans="1:20" ht="12.75" customHeight="1" x14ac:dyDescent="0.2">
      <c r="A1620" s="58">
        <v>4302</v>
      </c>
      <c r="B1620" s="61">
        <v>659</v>
      </c>
      <c r="C1620" s="61">
        <v>327</v>
      </c>
      <c r="D1620" s="61">
        <v>332</v>
      </c>
      <c r="E1620" s="61">
        <v>2</v>
      </c>
      <c r="F1620" s="61">
        <v>378</v>
      </c>
      <c r="G1620" s="61">
        <v>4</v>
      </c>
      <c r="H1620" s="61">
        <v>35</v>
      </c>
      <c r="J1620" s="61">
        <v>36</v>
      </c>
      <c r="K1620" s="61">
        <v>204</v>
      </c>
      <c r="L1620" s="61">
        <v>70</v>
      </c>
      <c r="N1620" s="61">
        <v>2</v>
      </c>
      <c r="O1620" s="61">
        <v>6</v>
      </c>
      <c r="R1620" s="61">
        <v>8</v>
      </c>
      <c r="S1620" s="61">
        <v>31</v>
      </c>
      <c r="T1620" s="61">
        <v>32</v>
      </c>
    </row>
    <row r="1621" spans="1:20" ht="12.75" customHeight="1" x14ac:dyDescent="0.2">
      <c r="A1621" s="58">
        <v>4303</v>
      </c>
      <c r="B1621" s="61">
        <v>645</v>
      </c>
      <c r="C1621" s="61">
        <v>314</v>
      </c>
      <c r="D1621" s="61">
        <v>331</v>
      </c>
      <c r="E1621" s="61">
        <v>1</v>
      </c>
      <c r="F1621" s="61">
        <v>38</v>
      </c>
      <c r="G1621" s="61">
        <v>62</v>
      </c>
      <c r="H1621" s="61">
        <v>241</v>
      </c>
      <c r="I1621" s="61">
        <v>4</v>
      </c>
      <c r="J1621" s="61">
        <v>97</v>
      </c>
      <c r="K1621" s="61">
        <v>202</v>
      </c>
      <c r="L1621" s="61">
        <v>226</v>
      </c>
      <c r="M1621" s="61">
        <v>1</v>
      </c>
      <c r="N1621" s="61">
        <v>13</v>
      </c>
      <c r="O1621" s="61">
        <v>477</v>
      </c>
      <c r="P1621" s="61">
        <v>1</v>
      </c>
      <c r="Q1621" s="61">
        <v>1</v>
      </c>
      <c r="R1621" s="61">
        <v>34</v>
      </c>
      <c r="S1621" s="61">
        <v>15</v>
      </c>
      <c r="T1621" s="61">
        <v>148</v>
      </c>
    </row>
    <row r="1622" spans="1:20" ht="12.75" customHeight="1" x14ac:dyDescent="0.2">
      <c r="A1622" s="58">
        <v>4304</v>
      </c>
      <c r="B1622" s="61">
        <v>618</v>
      </c>
      <c r="C1622" s="61">
        <v>300</v>
      </c>
      <c r="D1622" s="61">
        <v>318</v>
      </c>
      <c r="E1622" s="61">
        <v>2</v>
      </c>
      <c r="F1622" s="61">
        <v>45</v>
      </c>
      <c r="G1622" s="61">
        <v>43</v>
      </c>
      <c r="H1622" s="61">
        <v>256</v>
      </c>
      <c r="I1622" s="61">
        <v>6</v>
      </c>
      <c r="J1622" s="61">
        <v>58</v>
      </c>
      <c r="K1622" s="61">
        <v>208</v>
      </c>
      <c r="L1622" s="61">
        <v>234</v>
      </c>
      <c r="M1622" s="61">
        <v>1</v>
      </c>
      <c r="N1622" s="61">
        <v>13</v>
      </c>
      <c r="O1622" s="61">
        <v>441</v>
      </c>
      <c r="P1622" s="61">
        <v>4</v>
      </c>
      <c r="Q1622" s="61">
        <v>2</v>
      </c>
      <c r="R1622" s="61">
        <v>24</v>
      </c>
      <c r="S1622" s="61">
        <v>6</v>
      </c>
      <c r="T1622" s="61">
        <v>100</v>
      </c>
    </row>
    <row r="1623" spans="1:20" ht="12.75" customHeight="1" x14ac:dyDescent="0.2">
      <c r="A1623" s="58">
        <v>4305</v>
      </c>
      <c r="B1623" s="61">
        <v>451</v>
      </c>
      <c r="C1623" s="61">
        <v>215</v>
      </c>
      <c r="D1623" s="61">
        <v>236</v>
      </c>
      <c r="F1623" s="61">
        <v>158</v>
      </c>
      <c r="G1623" s="61">
        <v>3</v>
      </c>
      <c r="H1623" s="61">
        <v>15</v>
      </c>
      <c r="I1623" s="61">
        <v>1</v>
      </c>
      <c r="J1623" s="61">
        <v>40</v>
      </c>
      <c r="K1623" s="61">
        <v>234</v>
      </c>
      <c r="L1623" s="61">
        <v>10</v>
      </c>
      <c r="M1623" s="61">
        <v>1</v>
      </c>
      <c r="O1623" s="61">
        <v>22</v>
      </c>
      <c r="R1623" s="61">
        <v>17</v>
      </c>
      <c r="S1623" s="61">
        <v>37</v>
      </c>
      <c r="T1623" s="61">
        <v>54</v>
      </c>
    </row>
    <row r="1624" spans="1:20" ht="12.75" customHeight="1" x14ac:dyDescent="0.2">
      <c r="A1624" s="58">
        <v>4306</v>
      </c>
      <c r="B1624" s="61">
        <v>818</v>
      </c>
      <c r="C1624" s="61">
        <v>418</v>
      </c>
      <c r="D1624" s="61">
        <v>400</v>
      </c>
      <c r="E1624" s="61">
        <v>1</v>
      </c>
      <c r="F1624" s="61">
        <v>414</v>
      </c>
      <c r="G1624" s="61">
        <v>11</v>
      </c>
      <c r="H1624" s="61">
        <v>47</v>
      </c>
      <c r="I1624" s="61">
        <v>1</v>
      </c>
      <c r="J1624" s="61">
        <v>50</v>
      </c>
      <c r="K1624" s="61">
        <v>294</v>
      </c>
      <c r="L1624" s="61">
        <v>93</v>
      </c>
      <c r="N1624" s="61">
        <v>5</v>
      </c>
      <c r="O1624" s="61">
        <v>45</v>
      </c>
      <c r="R1624" s="61">
        <v>8</v>
      </c>
      <c r="S1624" s="61">
        <v>54</v>
      </c>
      <c r="T1624" s="61">
        <v>89</v>
      </c>
    </row>
    <row r="1625" spans="1:20" ht="12.75" customHeight="1" x14ac:dyDescent="0.2">
      <c r="A1625" s="58">
        <v>4307</v>
      </c>
      <c r="B1625" s="61">
        <v>596</v>
      </c>
      <c r="C1625" s="61">
        <v>296</v>
      </c>
      <c r="D1625" s="61">
        <v>300</v>
      </c>
      <c r="E1625" s="61">
        <v>4</v>
      </c>
      <c r="F1625" s="61">
        <v>10</v>
      </c>
      <c r="G1625" s="61">
        <v>4</v>
      </c>
      <c r="H1625" s="61">
        <v>48</v>
      </c>
      <c r="I1625" s="61">
        <v>2</v>
      </c>
      <c r="J1625" s="61">
        <v>55</v>
      </c>
      <c r="K1625" s="61">
        <v>473</v>
      </c>
      <c r="L1625" s="61">
        <v>9</v>
      </c>
      <c r="M1625" s="61">
        <v>2</v>
      </c>
      <c r="N1625" s="61">
        <v>10</v>
      </c>
      <c r="O1625" s="61">
        <v>91</v>
      </c>
      <c r="Q1625" s="61">
        <v>29</v>
      </c>
      <c r="R1625" s="61">
        <v>15</v>
      </c>
      <c r="S1625" s="61">
        <v>11</v>
      </c>
      <c r="T1625" s="61">
        <v>110</v>
      </c>
    </row>
    <row r="1626" spans="1:20" ht="12.75" customHeight="1" x14ac:dyDescent="0.2">
      <c r="A1626" s="58">
        <v>4308</v>
      </c>
      <c r="B1626" s="61">
        <v>523</v>
      </c>
      <c r="C1626" s="61">
        <v>249</v>
      </c>
      <c r="D1626" s="61">
        <v>274</v>
      </c>
      <c r="E1626" s="61">
        <v>3</v>
      </c>
      <c r="F1626" s="61">
        <v>10</v>
      </c>
      <c r="G1626" s="61">
        <v>6</v>
      </c>
      <c r="H1626" s="61">
        <v>44</v>
      </c>
      <c r="I1626" s="61">
        <v>5</v>
      </c>
      <c r="J1626" s="61">
        <v>23</v>
      </c>
      <c r="K1626" s="61">
        <v>432</v>
      </c>
      <c r="L1626" s="61">
        <v>19</v>
      </c>
      <c r="M1626" s="61">
        <v>2</v>
      </c>
      <c r="N1626" s="61">
        <v>7</v>
      </c>
      <c r="O1626" s="61">
        <v>87</v>
      </c>
      <c r="Q1626" s="61">
        <v>5</v>
      </c>
      <c r="R1626" s="61">
        <v>16</v>
      </c>
      <c r="S1626" s="61">
        <v>31</v>
      </c>
      <c r="T1626" s="61">
        <v>71</v>
      </c>
    </row>
    <row r="1627" spans="1:20" ht="12.75" customHeight="1" x14ac:dyDescent="0.2">
      <c r="A1627" s="58">
        <v>4309</v>
      </c>
      <c r="B1627" s="61">
        <v>643</v>
      </c>
      <c r="C1627" s="61">
        <v>326</v>
      </c>
      <c r="D1627" s="61">
        <v>317</v>
      </c>
      <c r="E1627" s="61">
        <v>2</v>
      </c>
      <c r="F1627" s="61">
        <v>14</v>
      </c>
      <c r="G1627" s="61">
        <v>7</v>
      </c>
      <c r="H1627" s="61">
        <v>122</v>
      </c>
      <c r="I1627" s="61">
        <v>3</v>
      </c>
      <c r="J1627" s="61">
        <v>22</v>
      </c>
      <c r="K1627" s="61">
        <v>473</v>
      </c>
      <c r="L1627" s="61">
        <v>57</v>
      </c>
      <c r="M1627" s="61">
        <v>2</v>
      </c>
      <c r="N1627" s="61">
        <v>12</v>
      </c>
      <c r="O1627" s="61">
        <v>259</v>
      </c>
      <c r="Q1627" s="61">
        <v>8</v>
      </c>
      <c r="R1627" s="61">
        <v>14</v>
      </c>
      <c r="S1627" s="61">
        <v>19</v>
      </c>
      <c r="T1627" s="61">
        <v>78</v>
      </c>
    </row>
    <row r="1628" spans="1:20" ht="12.75" customHeight="1" x14ac:dyDescent="0.2">
      <c r="A1628" s="58">
        <v>4311</v>
      </c>
      <c r="B1628" s="61">
        <v>619</v>
      </c>
      <c r="C1628" s="61">
        <v>287</v>
      </c>
      <c r="D1628" s="61">
        <v>332</v>
      </c>
      <c r="F1628" s="61">
        <v>6</v>
      </c>
      <c r="G1628" s="61">
        <v>2</v>
      </c>
      <c r="H1628" s="61">
        <v>122</v>
      </c>
      <c r="I1628" s="61">
        <v>1</v>
      </c>
      <c r="J1628" s="61">
        <v>37</v>
      </c>
      <c r="K1628" s="61">
        <v>451</v>
      </c>
      <c r="L1628" s="61">
        <v>35</v>
      </c>
      <c r="M1628" s="61">
        <v>8</v>
      </c>
      <c r="N1628" s="61">
        <v>22</v>
      </c>
      <c r="O1628" s="61">
        <v>325</v>
      </c>
      <c r="P1628" s="61">
        <v>7</v>
      </c>
      <c r="Q1628" s="61">
        <v>13</v>
      </c>
      <c r="R1628" s="61">
        <v>19</v>
      </c>
      <c r="S1628" s="61">
        <v>16</v>
      </c>
      <c r="T1628" s="61">
        <v>87</v>
      </c>
    </row>
    <row r="1629" spans="1:20" ht="12.75" customHeight="1" x14ac:dyDescent="0.2">
      <c r="A1629" s="58">
        <v>4314</v>
      </c>
      <c r="B1629" s="61">
        <v>187</v>
      </c>
      <c r="C1629" s="61">
        <v>106</v>
      </c>
      <c r="D1629" s="61">
        <v>81</v>
      </c>
      <c r="E1629" s="61">
        <v>13</v>
      </c>
      <c r="F1629" s="61">
        <v>4</v>
      </c>
      <c r="G1629" s="61">
        <v>7</v>
      </c>
      <c r="H1629" s="61">
        <v>51</v>
      </c>
      <c r="I1629" s="61">
        <v>4</v>
      </c>
      <c r="J1629" s="61">
        <v>21</v>
      </c>
      <c r="K1629" s="61">
        <v>87</v>
      </c>
      <c r="L1629" s="61">
        <v>11</v>
      </c>
      <c r="M1629" s="61">
        <v>3</v>
      </c>
      <c r="N1629" s="61">
        <v>45</v>
      </c>
      <c r="O1629" s="61">
        <v>138</v>
      </c>
      <c r="P1629" s="61">
        <v>2</v>
      </c>
      <c r="Q1629" s="61">
        <v>9</v>
      </c>
      <c r="R1629" s="61">
        <v>37</v>
      </c>
      <c r="S1629" s="61">
        <v>27</v>
      </c>
      <c r="T1629" s="61">
        <v>39</v>
      </c>
    </row>
    <row r="1630" spans="1:20" ht="12.75" customHeight="1" x14ac:dyDescent="0.2">
      <c r="A1630" s="58">
        <v>4316</v>
      </c>
      <c r="B1630" s="61">
        <v>706</v>
      </c>
      <c r="C1630" s="61">
        <v>349</v>
      </c>
      <c r="D1630" s="61">
        <v>357</v>
      </c>
      <c r="E1630" s="61">
        <v>3</v>
      </c>
      <c r="F1630" s="61">
        <v>170</v>
      </c>
      <c r="G1630" s="61">
        <v>20</v>
      </c>
      <c r="H1630" s="61">
        <v>57</v>
      </c>
      <c r="I1630" s="61">
        <v>1</v>
      </c>
      <c r="J1630" s="61">
        <v>71</v>
      </c>
      <c r="K1630" s="61">
        <v>384</v>
      </c>
      <c r="L1630" s="61">
        <v>61</v>
      </c>
      <c r="M1630" s="61">
        <v>1</v>
      </c>
      <c r="N1630" s="61">
        <v>13</v>
      </c>
      <c r="O1630" s="61">
        <v>98</v>
      </c>
      <c r="Q1630" s="61">
        <v>3</v>
      </c>
      <c r="R1630" s="61">
        <v>6</v>
      </c>
      <c r="S1630" s="61">
        <v>28</v>
      </c>
      <c r="T1630" s="61">
        <v>104</v>
      </c>
    </row>
    <row r="1631" spans="1:20" ht="12.75" customHeight="1" x14ac:dyDescent="0.2">
      <c r="A1631" s="58">
        <v>4318</v>
      </c>
      <c r="B1631" s="61">
        <v>783</v>
      </c>
      <c r="C1631" s="61">
        <v>386</v>
      </c>
      <c r="D1631" s="61">
        <v>397</v>
      </c>
      <c r="E1631" s="61">
        <v>4</v>
      </c>
      <c r="F1631" s="61">
        <v>23</v>
      </c>
      <c r="G1631" s="61">
        <v>5</v>
      </c>
      <c r="H1631" s="61">
        <v>114</v>
      </c>
      <c r="I1631" s="61">
        <v>1</v>
      </c>
      <c r="J1631" s="61">
        <v>40</v>
      </c>
      <c r="K1631" s="61">
        <v>596</v>
      </c>
      <c r="L1631" s="61">
        <v>31</v>
      </c>
      <c r="M1631" s="61">
        <v>5</v>
      </c>
      <c r="N1631" s="61">
        <v>7</v>
      </c>
      <c r="O1631" s="61">
        <v>116</v>
      </c>
      <c r="P1631" s="61">
        <v>1</v>
      </c>
      <c r="Q1631" s="61">
        <v>9</v>
      </c>
      <c r="R1631" s="61">
        <v>10</v>
      </c>
      <c r="S1631" s="61">
        <v>58</v>
      </c>
      <c r="T1631" s="61">
        <v>87</v>
      </c>
    </row>
    <row r="1632" spans="1:20" ht="12.75" customHeight="1" x14ac:dyDescent="0.2">
      <c r="A1632" s="58">
        <v>4320</v>
      </c>
      <c r="B1632" s="61">
        <v>480</v>
      </c>
      <c r="C1632" s="61">
        <v>233</v>
      </c>
      <c r="D1632" s="61">
        <v>247</v>
      </c>
      <c r="E1632" s="61">
        <v>4</v>
      </c>
      <c r="F1632" s="61">
        <v>3</v>
      </c>
      <c r="G1632" s="61">
        <v>2</v>
      </c>
      <c r="H1632" s="61">
        <v>116</v>
      </c>
      <c r="I1632" s="61">
        <v>1</v>
      </c>
      <c r="J1632" s="61">
        <v>34</v>
      </c>
      <c r="K1632" s="61">
        <v>320</v>
      </c>
      <c r="L1632" s="61">
        <v>74</v>
      </c>
      <c r="M1632" s="61">
        <v>6</v>
      </c>
      <c r="N1632" s="61">
        <v>36</v>
      </c>
      <c r="O1632" s="61">
        <v>347</v>
      </c>
      <c r="P1632" s="61">
        <v>2</v>
      </c>
      <c r="Q1632" s="61">
        <v>22</v>
      </c>
      <c r="R1632" s="61">
        <v>26</v>
      </c>
      <c r="S1632" s="61">
        <v>18</v>
      </c>
      <c r="T1632" s="61">
        <v>83</v>
      </c>
    </row>
    <row r="1633" spans="1:20" ht="12.75" customHeight="1" x14ac:dyDescent="0.2">
      <c r="A1633" s="58">
        <v>4321</v>
      </c>
      <c r="B1633" s="61">
        <v>639</v>
      </c>
      <c r="C1633" s="61">
        <v>334</v>
      </c>
      <c r="D1633" s="61">
        <v>305</v>
      </c>
      <c r="E1633" s="61">
        <v>6</v>
      </c>
      <c r="F1633" s="61">
        <v>3</v>
      </c>
      <c r="G1633" s="61">
        <v>5</v>
      </c>
      <c r="H1633" s="61">
        <v>59</v>
      </c>
      <c r="I1633" s="61">
        <v>1</v>
      </c>
      <c r="J1633" s="61">
        <v>45</v>
      </c>
      <c r="K1633" s="61">
        <v>520</v>
      </c>
      <c r="L1633" s="61">
        <v>4</v>
      </c>
      <c r="M1633" s="61">
        <v>6</v>
      </c>
      <c r="N1633" s="61">
        <v>35</v>
      </c>
      <c r="O1633" s="61">
        <v>227</v>
      </c>
      <c r="Q1633" s="61">
        <v>8</v>
      </c>
      <c r="R1633" s="61">
        <v>20</v>
      </c>
      <c r="S1633" s="61">
        <v>17</v>
      </c>
      <c r="T1633" s="61">
        <v>107</v>
      </c>
    </row>
    <row r="1634" spans="1:20" ht="12.75" customHeight="1" x14ac:dyDescent="0.2">
      <c r="A1634" s="58">
        <v>4323</v>
      </c>
      <c r="B1634" s="61">
        <v>505</v>
      </c>
      <c r="C1634" s="61">
        <v>243</v>
      </c>
      <c r="D1634" s="61">
        <v>262</v>
      </c>
      <c r="E1634" s="61">
        <v>8</v>
      </c>
      <c r="F1634" s="61">
        <v>18</v>
      </c>
      <c r="G1634" s="61">
        <v>8</v>
      </c>
      <c r="H1634" s="61">
        <v>99</v>
      </c>
      <c r="I1634" s="61">
        <v>9</v>
      </c>
      <c r="J1634" s="61">
        <v>64</v>
      </c>
      <c r="K1634" s="61">
        <v>299</v>
      </c>
      <c r="L1634" s="61">
        <v>60</v>
      </c>
      <c r="M1634" s="61">
        <v>12</v>
      </c>
      <c r="N1634" s="61">
        <v>11</v>
      </c>
      <c r="O1634" s="61">
        <v>264</v>
      </c>
      <c r="Q1634" s="61">
        <v>13</v>
      </c>
      <c r="R1634" s="61">
        <v>20</v>
      </c>
      <c r="S1634" s="61">
        <v>7</v>
      </c>
      <c r="T1634" s="61">
        <v>103</v>
      </c>
    </row>
    <row r="1635" spans="1:20" ht="12.75" customHeight="1" x14ac:dyDescent="0.2">
      <c r="A1635" s="58">
        <v>4324</v>
      </c>
      <c r="B1635" s="61">
        <v>521</v>
      </c>
      <c r="C1635" s="61">
        <v>251</v>
      </c>
      <c r="D1635" s="61">
        <v>270</v>
      </c>
      <c r="E1635" s="61">
        <v>8</v>
      </c>
      <c r="F1635" s="61">
        <v>19</v>
      </c>
      <c r="G1635" s="61">
        <v>5</v>
      </c>
      <c r="H1635" s="61">
        <v>121</v>
      </c>
      <c r="J1635" s="61">
        <v>15</v>
      </c>
      <c r="K1635" s="61">
        <v>353</v>
      </c>
      <c r="L1635" s="61">
        <v>78</v>
      </c>
      <c r="N1635" s="61">
        <v>7</v>
      </c>
      <c r="O1635" s="61">
        <v>166</v>
      </c>
      <c r="P1635" s="61">
        <v>9</v>
      </c>
      <c r="Q1635" s="61">
        <v>7</v>
      </c>
      <c r="R1635" s="61">
        <v>10</v>
      </c>
      <c r="S1635" s="61">
        <v>16</v>
      </c>
      <c r="T1635" s="61">
        <v>90</v>
      </c>
    </row>
    <row r="1636" spans="1:20" ht="12.75" customHeight="1" x14ac:dyDescent="0.2">
      <c r="A1636" s="58">
        <v>4325</v>
      </c>
      <c r="B1636" s="61">
        <v>584</v>
      </c>
      <c r="C1636" s="61">
        <v>279</v>
      </c>
      <c r="D1636" s="61">
        <v>305</v>
      </c>
      <c r="E1636" s="61">
        <v>2</v>
      </c>
      <c r="F1636" s="61">
        <v>52</v>
      </c>
      <c r="G1636" s="61">
        <v>57</v>
      </c>
      <c r="H1636" s="61">
        <v>96</v>
      </c>
      <c r="I1636" s="61">
        <v>4</v>
      </c>
      <c r="J1636" s="61">
        <v>113</v>
      </c>
      <c r="K1636" s="61">
        <v>260</v>
      </c>
      <c r="L1636" s="61">
        <v>25</v>
      </c>
      <c r="M1636" s="61">
        <v>1</v>
      </c>
      <c r="N1636" s="61">
        <v>7</v>
      </c>
      <c r="O1636" s="61">
        <v>229</v>
      </c>
      <c r="Q1636" s="61">
        <v>31</v>
      </c>
      <c r="R1636" s="61">
        <v>10</v>
      </c>
      <c r="S1636" s="61">
        <v>32</v>
      </c>
      <c r="T1636" s="61">
        <v>62</v>
      </c>
    </row>
    <row r="1637" spans="1:20" ht="12.75" customHeight="1" x14ac:dyDescent="0.2">
      <c r="A1637" s="58">
        <v>4326</v>
      </c>
      <c r="B1637" s="61">
        <v>675</v>
      </c>
      <c r="C1637" s="61">
        <v>309</v>
      </c>
      <c r="D1637" s="61">
        <v>366</v>
      </c>
      <c r="E1637" s="61">
        <v>25</v>
      </c>
      <c r="F1637" s="61">
        <v>6</v>
      </c>
      <c r="G1637" s="61">
        <v>4</v>
      </c>
      <c r="H1637" s="61">
        <v>140</v>
      </c>
      <c r="I1637" s="61">
        <v>3</v>
      </c>
      <c r="J1637" s="61">
        <v>46</v>
      </c>
      <c r="K1637" s="61">
        <v>451</v>
      </c>
      <c r="L1637" s="61">
        <v>32</v>
      </c>
      <c r="M1637" s="61">
        <v>5</v>
      </c>
      <c r="N1637" s="61">
        <v>37</v>
      </c>
      <c r="O1637" s="61">
        <v>324</v>
      </c>
      <c r="P1637" s="61">
        <v>11</v>
      </c>
      <c r="Q1637" s="61">
        <v>13</v>
      </c>
      <c r="R1637" s="61">
        <v>50</v>
      </c>
      <c r="S1637" s="61">
        <v>40</v>
      </c>
      <c r="T1637" s="61">
        <v>93</v>
      </c>
    </row>
    <row r="1638" spans="1:20" ht="12.75" customHeight="1" x14ac:dyDescent="0.2">
      <c r="A1638" s="58">
        <v>4327</v>
      </c>
      <c r="B1638" s="61">
        <v>666</v>
      </c>
      <c r="C1638" s="61">
        <v>327</v>
      </c>
      <c r="D1638" s="61">
        <v>339</v>
      </c>
      <c r="E1638" s="61">
        <v>5</v>
      </c>
      <c r="F1638" s="61">
        <v>4</v>
      </c>
      <c r="G1638" s="61">
        <v>3</v>
      </c>
      <c r="H1638" s="61">
        <v>118</v>
      </c>
      <c r="J1638" s="61">
        <v>48</v>
      </c>
      <c r="K1638" s="61">
        <v>488</v>
      </c>
      <c r="L1638" s="61">
        <v>76</v>
      </c>
      <c r="M1638" s="61">
        <v>9</v>
      </c>
      <c r="N1638" s="61">
        <v>29</v>
      </c>
      <c r="O1638" s="61">
        <v>301</v>
      </c>
      <c r="P1638" s="61">
        <v>11</v>
      </c>
      <c r="Q1638" s="61">
        <v>9</v>
      </c>
      <c r="R1638" s="61">
        <v>23</v>
      </c>
      <c r="S1638" s="61">
        <v>21</v>
      </c>
      <c r="T1638" s="61">
        <v>125</v>
      </c>
    </row>
    <row r="1639" spans="1:20" ht="12.75" customHeight="1" x14ac:dyDescent="0.2">
      <c r="A1639" s="58">
        <v>4328</v>
      </c>
      <c r="B1639" s="61">
        <v>522</v>
      </c>
      <c r="C1639" s="61">
        <v>270</v>
      </c>
      <c r="D1639" s="61">
        <v>252</v>
      </c>
      <c r="F1639" s="61">
        <v>23</v>
      </c>
      <c r="G1639" s="61">
        <v>17</v>
      </c>
      <c r="H1639" s="61">
        <v>84</v>
      </c>
      <c r="I1639" s="61">
        <v>2</v>
      </c>
      <c r="J1639" s="61">
        <v>67</v>
      </c>
      <c r="K1639" s="61">
        <v>329</v>
      </c>
      <c r="L1639" s="61">
        <v>17</v>
      </c>
      <c r="M1639" s="61">
        <v>4</v>
      </c>
      <c r="N1639" s="61">
        <v>15</v>
      </c>
      <c r="O1639" s="61">
        <v>157</v>
      </c>
      <c r="P1639" s="61">
        <v>1</v>
      </c>
      <c r="Q1639" s="61">
        <v>85</v>
      </c>
      <c r="R1639" s="61">
        <v>25</v>
      </c>
      <c r="S1639" s="61">
        <v>14</v>
      </c>
      <c r="T1639" s="61">
        <v>103</v>
      </c>
    </row>
    <row r="1640" spans="1:20" ht="12.75" customHeight="1" x14ac:dyDescent="0.2">
      <c r="A1640" s="58">
        <v>4329</v>
      </c>
      <c r="B1640" s="61">
        <v>508</v>
      </c>
      <c r="C1640" s="61">
        <v>265</v>
      </c>
      <c r="D1640" s="61">
        <v>243</v>
      </c>
      <c r="E1640" s="61">
        <v>2</v>
      </c>
      <c r="F1640" s="61">
        <v>3</v>
      </c>
      <c r="G1640" s="61">
        <v>2</v>
      </c>
      <c r="H1640" s="61">
        <v>342</v>
      </c>
      <c r="I1640" s="61">
        <v>2</v>
      </c>
      <c r="J1640" s="61">
        <v>6</v>
      </c>
      <c r="K1640" s="61">
        <v>151</v>
      </c>
      <c r="L1640" s="61">
        <v>220</v>
      </c>
      <c r="M1640" s="61">
        <v>4</v>
      </c>
      <c r="N1640" s="61">
        <v>5</v>
      </c>
      <c r="O1640" s="61">
        <v>410</v>
      </c>
      <c r="P1640" s="61">
        <v>103</v>
      </c>
      <c r="Q1640" s="61">
        <v>2</v>
      </c>
      <c r="R1640" s="61">
        <v>11</v>
      </c>
      <c r="S1640" s="61">
        <v>19</v>
      </c>
      <c r="T1640" s="61">
        <v>83</v>
      </c>
    </row>
    <row r="1641" spans="1:20" ht="12.75" customHeight="1" x14ac:dyDescent="0.2">
      <c r="A1641" s="58">
        <v>4330</v>
      </c>
      <c r="B1641" s="61">
        <v>483</v>
      </c>
      <c r="C1641" s="61">
        <v>227</v>
      </c>
      <c r="D1641" s="61">
        <v>256</v>
      </c>
      <c r="E1641" s="61">
        <v>8</v>
      </c>
      <c r="F1641" s="61">
        <v>2</v>
      </c>
      <c r="H1641" s="61">
        <v>58</v>
      </c>
      <c r="J1641" s="61">
        <v>20</v>
      </c>
      <c r="K1641" s="61">
        <v>395</v>
      </c>
      <c r="L1641" s="61">
        <v>13</v>
      </c>
      <c r="M1641" s="61">
        <v>5</v>
      </c>
      <c r="N1641" s="61">
        <v>33</v>
      </c>
      <c r="O1641" s="61">
        <v>245</v>
      </c>
      <c r="Q1641" s="61">
        <v>12</v>
      </c>
      <c r="R1641" s="61">
        <v>26</v>
      </c>
      <c r="S1641" s="61">
        <v>6</v>
      </c>
      <c r="T1641" s="61">
        <v>148</v>
      </c>
    </row>
    <row r="1642" spans="1:20" ht="12.75" customHeight="1" x14ac:dyDescent="0.2">
      <c r="A1642" s="58">
        <v>4331</v>
      </c>
      <c r="B1642" s="61">
        <v>489</v>
      </c>
      <c r="C1642" s="61">
        <v>251</v>
      </c>
      <c r="D1642" s="61">
        <v>238</v>
      </c>
      <c r="E1642" s="61">
        <v>6</v>
      </c>
      <c r="F1642" s="61">
        <v>5</v>
      </c>
      <c r="G1642" s="61">
        <v>8</v>
      </c>
      <c r="H1642" s="61">
        <v>82</v>
      </c>
      <c r="I1642" s="61">
        <v>12</v>
      </c>
      <c r="J1642" s="61">
        <v>70</v>
      </c>
      <c r="K1642" s="61">
        <v>306</v>
      </c>
      <c r="L1642" s="61">
        <v>17</v>
      </c>
      <c r="M1642" s="61">
        <v>7</v>
      </c>
      <c r="N1642" s="61">
        <v>13</v>
      </c>
      <c r="O1642" s="61">
        <v>295</v>
      </c>
      <c r="Q1642" s="61">
        <v>31</v>
      </c>
      <c r="R1642" s="61">
        <v>20</v>
      </c>
      <c r="S1642" s="61">
        <v>10</v>
      </c>
      <c r="T1642" s="61">
        <v>78</v>
      </c>
    </row>
    <row r="1643" spans="1:20" ht="12.75" customHeight="1" x14ac:dyDescent="0.2">
      <c r="A1643" s="58">
        <v>4332</v>
      </c>
      <c r="B1643" s="61">
        <v>510</v>
      </c>
      <c r="C1643" s="61">
        <v>262</v>
      </c>
      <c r="D1643" s="61">
        <v>248</v>
      </c>
      <c r="E1643" s="61">
        <v>2</v>
      </c>
      <c r="F1643" s="61">
        <v>4</v>
      </c>
      <c r="G1643" s="61">
        <v>2</v>
      </c>
      <c r="H1643" s="61">
        <v>69</v>
      </c>
      <c r="J1643" s="61">
        <v>25</v>
      </c>
      <c r="K1643" s="61">
        <v>408</v>
      </c>
      <c r="L1643" s="61">
        <v>32</v>
      </c>
      <c r="M1643" s="61">
        <v>4</v>
      </c>
      <c r="O1643" s="61">
        <v>79</v>
      </c>
      <c r="Q1643" s="61">
        <v>8</v>
      </c>
      <c r="R1643" s="61">
        <v>11</v>
      </c>
      <c r="S1643" s="61">
        <v>21</v>
      </c>
      <c r="T1643" s="61">
        <v>67</v>
      </c>
    </row>
    <row r="1644" spans="1:20" ht="12.75" customHeight="1" x14ac:dyDescent="0.2">
      <c r="A1644" s="58">
        <v>4333</v>
      </c>
      <c r="B1644" s="61">
        <v>491</v>
      </c>
      <c r="C1644" s="61">
        <v>241</v>
      </c>
      <c r="D1644" s="61">
        <v>250</v>
      </c>
      <c r="E1644" s="61">
        <v>4</v>
      </c>
      <c r="F1644" s="61">
        <v>4</v>
      </c>
      <c r="G1644" s="61">
        <v>5</v>
      </c>
      <c r="H1644" s="61">
        <v>26</v>
      </c>
      <c r="I1644" s="61">
        <v>2</v>
      </c>
      <c r="J1644" s="61">
        <v>24</v>
      </c>
      <c r="K1644" s="61">
        <v>426</v>
      </c>
      <c r="L1644" s="61">
        <v>1</v>
      </c>
      <c r="N1644" s="61">
        <v>5</v>
      </c>
      <c r="O1644" s="61">
        <v>135</v>
      </c>
      <c r="P1644" s="61">
        <v>1</v>
      </c>
      <c r="Q1644" s="61">
        <v>9</v>
      </c>
      <c r="R1644" s="61">
        <v>11</v>
      </c>
      <c r="S1644" s="61">
        <v>5</v>
      </c>
      <c r="T1644" s="61">
        <v>64</v>
      </c>
    </row>
    <row r="1645" spans="1:20" ht="12.75" customHeight="1" x14ac:dyDescent="0.2">
      <c r="A1645" s="58">
        <v>4334</v>
      </c>
      <c r="B1645" s="61">
        <v>1015</v>
      </c>
      <c r="C1645" s="61">
        <v>476</v>
      </c>
      <c r="D1645" s="61">
        <v>538</v>
      </c>
      <c r="E1645" s="61">
        <v>4</v>
      </c>
      <c r="F1645" s="61">
        <v>174</v>
      </c>
      <c r="G1645" s="61">
        <v>34</v>
      </c>
      <c r="H1645" s="61">
        <v>176</v>
      </c>
      <c r="I1645" s="61">
        <v>6</v>
      </c>
      <c r="J1645" s="61">
        <v>82</v>
      </c>
      <c r="K1645" s="61">
        <v>539</v>
      </c>
      <c r="L1645" s="61">
        <v>58</v>
      </c>
      <c r="M1645" s="61">
        <v>2</v>
      </c>
      <c r="N1645" s="61">
        <v>24</v>
      </c>
      <c r="O1645" s="61">
        <v>250</v>
      </c>
      <c r="Q1645" s="61">
        <v>2</v>
      </c>
      <c r="R1645" s="61">
        <v>30</v>
      </c>
      <c r="S1645" s="61">
        <v>61</v>
      </c>
      <c r="T1645" s="61">
        <v>108</v>
      </c>
    </row>
    <row r="1646" spans="1:20" ht="12.75" customHeight="1" x14ac:dyDescent="0.2">
      <c r="A1646" s="58">
        <v>4335</v>
      </c>
      <c r="B1646" s="61">
        <v>191</v>
      </c>
      <c r="C1646" s="61">
        <v>98</v>
      </c>
      <c r="D1646" s="61">
        <v>93</v>
      </c>
      <c r="E1646" s="61">
        <v>2</v>
      </c>
      <c r="H1646" s="61">
        <v>21</v>
      </c>
      <c r="J1646" s="61">
        <v>14</v>
      </c>
      <c r="K1646" s="61">
        <v>154</v>
      </c>
      <c r="L1646" s="61">
        <v>6</v>
      </c>
      <c r="M1646" s="61">
        <v>1</v>
      </c>
      <c r="N1646" s="61">
        <v>6</v>
      </c>
      <c r="O1646" s="61">
        <v>122</v>
      </c>
      <c r="Q1646" s="61">
        <v>2</v>
      </c>
      <c r="R1646" s="61">
        <v>5</v>
      </c>
      <c r="S1646" s="61">
        <v>6</v>
      </c>
      <c r="T1646" s="61">
        <v>38</v>
      </c>
    </row>
    <row r="1647" spans="1:20" ht="12.75" customHeight="1" x14ac:dyDescent="0.2">
      <c r="A1647" s="58">
        <v>4336</v>
      </c>
      <c r="B1647" s="61">
        <v>366</v>
      </c>
      <c r="C1647" s="61">
        <v>186</v>
      </c>
      <c r="D1647" s="61">
        <v>180</v>
      </c>
      <c r="F1647" s="61">
        <v>76</v>
      </c>
      <c r="G1647" s="61">
        <v>4</v>
      </c>
      <c r="H1647" s="61">
        <v>31</v>
      </c>
      <c r="I1647" s="61">
        <v>1</v>
      </c>
      <c r="J1647" s="61">
        <v>22</v>
      </c>
      <c r="K1647" s="61">
        <v>232</v>
      </c>
      <c r="L1647" s="61">
        <v>22</v>
      </c>
      <c r="O1647" s="61">
        <v>13</v>
      </c>
      <c r="Q1647" s="61">
        <v>3</v>
      </c>
      <c r="R1647" s="61">
        <v>6</v>
      </c>
      <c r="S1647" s="61">
        <v>17</v>
      </c>
      <c r="T1647" s="61">
        <v>38</v>
      </c>
    </row>
    <row r="1648" spans="1:20" ht="12.75" customHeight="1" x14ac:dyDescent="0.2">
      <c r="A1648" s="58">
        <v>4341</v>
      </c>
      <c r="B1648" s="61">
        <v>441</v>
      </c>
      <c r="C1648" s="61">
        <v>227</v>
      </c>
      <c r="D1648" s="61">
        <v>214</v>
      </c>
      <c r="E1648" s="61">
        <v>2</v>
      </c>
      <c r="F1648" s="61">
        <v>6</v>
      </c>
      <c r="G1648" s="61">
        <v>20</v>
      </c>
      <c r="H1648" s="61">
        <v>57</v>
      </c>
      <c r="I1648" s="61">
        <v>1</v>
      </c>
      <c r="J1648" s="61">
        <v>48</v>
      </c>
      <c r="K1648" s="61">
        <v>307</v>
      </c>
      <c r="L1648" s="61">
        <v>5</v>
      </c>
      <c r="M1648" s="61">
        <v>3</v>
      </c>
      <c r="O1648" s="61">
        <v>56</v>
      </c>
      <c r="Q1648" s="61">
        <v>184</v>
      </c>
      <c r="R1648" s="61">
        <v>24</v>
      </c>
      <c r="S1648" s="61">
        <v>14</v>
      </c>
      <c r="T1648" s="61">
        <v>90</v>
      </c>
    </row>
    <row r="1649" spans="1:20" ht="12.75" customHeight="1" x14ac:dyDescent="0.2">
      <c r="A1649" s="58">
        <v>4342</v>
      </c>
      <c r="B1649" s="61">
        <v>571</v>
      </c>
      <c r="C1649" s="61">
        <v>258</v>
      </c>
      <c r="D1649" s="61">
        <v>313</v>
      </c>
      <c r="F1649" s="61">
        <v>83</v>
      </c>
      <c r="G1649" s="61">
        <v>32</v>
      </c>
      <c r="H1649" s="61">
        <v>89</v>
      </c>
      <c r="I1649" s="61">
        <v>4</v>
      </c>
      <c r="J1649" s="61">
        <v>83</v>
      </c>
      <c r="K1649" s="61">
        <v>280</v>
      </c>
      <c r="L1649" s="61">
        <v>53</v>
      </c>
      <c r="N1649" s="61">
        <v>4</v>
      </c>
      <c r="O1649" s="61">
        <v>189</v>
      </c>
      <c r="R1649" s="61">
        <v>19</v>
      </c>
      <c r="S1649" s="61">
        <v>19</v>
      </c>
      <c r="T1649" s="61">
        <v>167</v>
      </c>
    </row>
    <row r="1650" spans="1:20" ht="12.75" customHeight="1" x14ac:dyDescent="0.2">
      <c r="A1650" s="58">
        <v>4343</v>
      </c>
      <c r="B1650" s="61">
        <v>427</v>
      </c>
      <c r="C1650" s="61">
        <v>214</v>
      </c>
      <c r="D1650" s="61">
        <v>213</v>
      </c>
      <c r="E1650" s="61">
        <v>2</v>
      </c>
      <c r="F1650" s="61">
        <v>28</v>
      </c>
      <c r="G1650" s="61">
        <v>124</v>
      </c>
      <c r="H1650" s="61">
        <v>115</v>
      </c>
      <c r="I1650" s="61">
        <v>29</v>
      </c>
      <c r="J1650" s="61">
        <v>55</v>
      </c>
      <c r="K1650" s="61">
        <v>74</v>
      </c>
      <c r="L1650" s="61">
        <v>111</v>
      </c>
      <c r="M1650" s="61">
        <v>2</v>
      </c>
      <c r="N1650" s="61">
        <v>16</v>
      </c>
      <c r="O1650" s="61">
        <v>315</v>
      </c>
      <c r="Q1650" s="61">
        <v>9</v>
      </c>
      <c r="R1650" s="61">
        <v>28</v>
      </c>
      <c r="S1650" s="61">
        <v>6</v>
      </c>
      <c r="T1650" s="61">
        <v>65</v>
      </c>
    </row>
    <row r="1651" spans="1:20" ht="12.75" customHeight="1" x14ac:dyDescent="0.2">
      <c r="A1651" s="58">
        <v>4344</v>
      </c>
      <c r="B1651" s="61">
        <v>677</v>
      </c>
      <c r="C1651" s="61">
        <v>329</v>
      </c>
      <c r="D1651" s="61">
        <v>348</v>
      </c>
      <c r="F1651" s="61">
        <v>7</v>
      </c>
      <c r="G1651" s="61">
        <v>49</v>
      </c>
      <c r="H1651" s="61">
        <v>368</v>
      </c>
      <c r="I1651" s="61">
        <v>10</v>
      </c>
      <c r="J1651" s="61">
        <v>95</v>
      </c>
      <c r="K1651" s="61">
        <v>148</v>
      </c>
      <c r="L1651" s="61">
        <v>297</v>
      </c>
      <c r="M1651" s="61">
        <v>2</v>
      </c>
      <c r="N1651" s="61">
        <v>16</v>
      </c>
      <c r="O1651" s="61">
        <v>540</v>
      </c>
      <c r="P1651" s="61">
        <v>1</v>
      </c>
      <c r="Q1651" s="61">
        <v>1</v>
      </c>
      <c r="R1651" s="61">
        <v>53</v>
      </c>
      <c r="S1651" s="61">
        <v>15</v>
      </c>
      <c r="T1651" s="61">
        <v>110</v>
      </c>
    </row>
    <row r="1652" spans="1:20" ht="12.75" customHeight="1" x14ac:dyDescent="0.2">
      <c r="A1652" s="58">
        <v>4345</v>
      </c>
      <c r="B1652" s="61">
        <v>459</v>
      </c>
      <c r="C1652" s="61">
        <v>224</v>
      </c>
      <c r="D1652" s="61">
        <v>235</v>
      </c>
      <c r="F1652" s="61">
        <v>89</v>
      </c>
      <c r="G1652" s="61">
        <v>46</v>
      </c>
      <c r="H1652" s="61">
        <v>80</v>
      </c>
      <c r="I1652" s="61">
        <v>6</v>
      </c>
      <c r="J1652" s="61">
        <v>40</v>
      </c>
      <c r="K1652" s="61">
        <v>198</v>
      </c>
      <c r="L1652" s="61">
        <v>118</v>
      </c>
      <c r="M1652" s="61">
        <v>5</v>
      </c>
      <c r="N1652" s="61">
        <v>2</v>
      </c>
      <c r="O1652" s="61">
        <v>261</v>
      </c>
      <c r="P1652" s="61">
        <v>1</v>
      </c>
      <c r="Q1652" s="61">
        <v>7</v>
      </c>
      <c r="R1652" s="61">
        <v>15</v>
      </c>
      <c r="S1652" s="61">
        <v>31</v>
      </c>
      <c r="T1652" s="61">
        <v>44</v>
      </c>
    </row>
    <row r="1653" spans="1:20" ht="12.75" customHeight="1" x14ac:dyDescent="0.2">
      <c r="A1653" s="58">
        <v>4346</v>
      </c>
      <c r="B1653" s="61">
        <v>529</v>
      </c>
      <c r="C1653" s="61">
        <v>267</v>
      </c>
      <c r="D1653" s="61">
        <v>262</v>
      </c>
      <c r="E1653" s="61">
        <v>8</v>
      </c>
      <c r="F1653" s="61">
        <v>13</v>
      </c>
      <c r="G1653" s="61">
        <v>6</v>
      </c>
      <c r="H1653" s="61">
        <v>84</v>
      </c>
      <c r="I1653" s="61">
        <v>9</v>
      </c>
      <c r="J1653" s="61">
        <v>54</v>
      </c>
      <c r="K1653" s="61">
        <v>355</v>
      </c>
      <c r="L1653" s="61">
        <v>24</v>
      </c>
      <c r="M1653" s="61">
        <v>6</v>
      </c>
      <c r="N1653" s="61">
        <v>6</v>
      </c>
      <c r="O1653" s="61">
        <v>306</v>
      </c>
      <c r="P1653" s="61">
        <v>6</v>
      </c>
      <c r="Q1653" s="61">
        <v>100</v>
      </c>
      <c r="R1653" s="61">
        <v>24</v>
      </c>
      <c r="S1653" s="61">
        <v>19</v>
      </c>
      <c r="T1653" s="61">
        <v>100</v>
      </c>
    </row>
    <row r="1654" spans="1:20" ht="12.75" customHeight="1" x14ac:dyDescent="0.2">
      <c r="A1654" s="58">
        <v>4347</v>
      </c>
      <c r="B1654" s="61">
        <v>600</v>
      </c>
      <c r="C1654" s="61">
        <v>271</v>
      </c>
      <c r="D1654" s="61">
        <v>329</v>
      </c>
      <c r="E1654" s="61">
        <v>7</v>
      </c>
      <c r="F1654" s="61">
        <v>64</v>
      </c>
      <c r="G1654" s="61">
        <v>22</v>
      </c>
      <c r="H1654" s="61">
        <v>177</v>
      </c>
      <c r="I1654" s="61">
        <v>4</v>
      </c>
      <c r="J1654" s="61">
        <v>53</v>
      </c>
      <c r="K1654" s="61">
        <v>273</v>
      </c>
      <c r="L1654" s="61">
        <v>135</v>
      </c>
      <c r="M1654" s="61">
        <v>5</v>
      </c>
      <c r="N1654" s="61">
        <v>7</v>
      </c>
      <c r="O1654" s="61">
        <v>270</v>
      </c>
      <c r="Q1654" s="61">
        <v>4</v>
      </c>
      <c r="R1654" s="61">
        <v>21</v>
      </c>
      <c r="S1654" s="61">
        <v>8</v>
      </c>
      <c r="T1654" s="61">
        <v>74</v>
      </c>
    </row>
    <row r="1655" spans="1:20" ht="12.75" customHeight="1" x14ac:dyDescent="0.2">
      <c r="A1655" s="58">
        <v>4348</v>
      </c>
      <c r="B1655" s="61">
        <v>445</v>
      </c>
      <c r="C1655" s="61">
        <v>211</v>
      </c>
      <c r="D1655" s="61">
        <v>234</v>
      </c>
      <c r="E1655" s="61">
        <v>8</v>
      </c>
      <c r="F1655" s="61">
        <v>9</v>
      </c>
      <c r="G1655" s="61">
        <v>9</v>
      </c>
      <c r="H1655" s="61">
        <v>67</v>
      </c>
      <c r="J1655" s="61">
        <v>65</v>
      </c>
      <c r="K1655" s="61">
        <v>287</v>
      </c>
      <c r="L1655" s="61">
        <v>15</v>
      </c>
      <c r="M1655" s="61">
        <v>4</v>
      </c>
      <c r="N1655" s="61">
        <v>3</v>
      </c>
      <c r="O1655" s="61">
        <v>196</v>
      </c>
      <c r="Q1655" s="61">
        <v>71</v>
      </c>
      <c r="R1655" s="61">
        <v>13</v>
      </c>
      <c r="S1655" s="61">
        <v>17</v>
      </c>
      <c r="T1655" s="61">
        <v>67</v>
      </c>
    </row>
    <row r="1656" spans="1:20" ht="12.75" customHeight="1" x14ac:dyDescent="0.2">
      <c r="A1656" s="58">
        <v>4349</v>
      </c>
      <c r="B1656" s="61">
        <v>480</v>
      </c>
      <c r="C1656" s="61">
        <v>235</v>
      </c>
      <c r="D1656" s="61">
        <v>245</v>
      </c>
      <c r="E1656" s="61">
        <v>9</v>
      </c>
      <c r="F1656" s="61">
        <v>15</v>
      </c>
      <c r="G1656" s="61">
        <v>11</v>
      </c>
      <c r="H1656" s="61">
        <v>66</v>
      </c>
      <c r="I1656" s="61">
        <v>10</v>
      </c>
      <c r="J1656" s="61">
        <v>76</v>
      </c>
      <c r="K1656" s="61">
        <v>293</v>
      </c>
      <c r="L1656" s="61">
        <v>31</v>
      </c>
      <c r="M1656" s="61">
        <v>3</v>
      </c>
      <c r="N1656" s="61">
        <v>15</v>
      </c>
      <c r="O1656" s="61">
        <v>226</v>
      </c>
      <c r="Q1656" s="61">
        <v>65</v>
      </c>
      <c r="R1656" s="61">
        <v>25</v>
      </c>
      <c r="S1656" s="61">
        <v>16</v>
      </c>
      <c r="T1656" s="61">
        <v>81</v>
      </c>
    </row>
    <row r="1657" spans="1:20" ht="12.75" customHeight="1" x14ac:dyDescent="0.2">
      <c r="A1657" s="58">
        <v>4350</v>
      </c>
      <c r="B1657" s="61">
        <v>421</v>
      </c>
      <c r="C1657" s="61">
        <v>194</v>
      </c>
      <c r="D1657" s="61">
        <v>227</v>
      </c>
      <c r="E1657" s="61">
        <v>3</v>
      </c>
      <c r="G1657" s="61">
        <v>3</v>
      </c>
      <c r="H1657" s="61">
        <v>41</v>
      </c>
      <c r="I1657" s="61">
        <v>2</v>
      </c>
      <c r="J1657" s="61">
        <v>55</v>
      </c>
      <c r="K1657" s="61">
        <v>317</v>
      </c>
      <c r="L1657" s="61">
        <v>8</v>
      </c>
      <c r="M1657" s="61">
        <v>6</v>
      </c>
      <c r="N1657" s="61">
        <v>4</v>
      </c>
      <c r="O1657" s="61">
        <v>113</v>
      </c>
      <c r="Q1657" s="61">
        <v>34</v>
      </c>
      <c r="R1657" s="61">
        <v>9</v>
      </c>
      <c r="S1657" s="61">
        <v>2</v>
      </c>
      <c r="T1657" s="61">
        <v>58</v>
      </c>
    </row>
    <row r="1658" spans="1:20" ht="12.75" customHeight="1" x14ac:dyDescent="0.2">
      <c r="A1658" s="58">
        <v>4352</v>
      </c>
      <c r="B1658" s="61">
        <v>699</v>
      </c>
      <c r="C1658" s="61">
        <v>345</v>
      </c>
      <c r="D1658" s="61">
        <v>354</v>
      </c>
      <c r="E1658" s="61">
        <v>1</v>
      </c>
      <c r="F1658" s="61">
        <v>7</v>
      </c>
      <c r="G1658" s="61">
        <v>4</v>
      </c>
      <c r="H1658" s="61">
        <v>45</v>
      </c>
      <c r="I1658" s="61">
        <v>2</v>
      </c>
      <c r="J1658" s="61">
        <v>54</v>
      </c>
      <c r="K1658" s="61">
        <v>586</v>
      </c>
      <c r="L1658" s="61">
        <v>43</v>
      </c>
      <c r="M1658" s="61">
        <v>3</v>
      </c>
      <c r="N1658" s="61">
        <v>6</v>
      </c>
      <c r="O1658" s="61">
        <v>250</v>
      </c>
      <c r="P1658" s="61">
        <v>1</v>
      </c>
      <c r="Q1658" s="61">
        <v>10</v>
      </c>
      <c r="R1658" s="61">
        <v>21</v>
      </c>
      <c r="S1658" s="61">
        <v>12</v>
      </c>
      <c r="T1658" s="61">
        <v>146</v>
      </c>
    </row>
    <row r="1659" spans="1:20" ht="12.75" customHeight="1" x14ac:dyDescent="0.2">
      <c r="A1659" s="58">
        <v>4353</v>
      </c>
      <c r="B1659" s="61">
        <v>473</v>
      </c>
      <c r="C1659" s="61">
        <v>236</v>
      </c>
      <c r="D1659" s="61">
        <v>237</v>
      </c>
      <c r="F1659" s="61">
        <v>104</v>
      </c>
      <c r="G1659" s="61">
        <v>34</v>
      </c>
      <c r="H1659" s="61">
        <v>62</v>
      </c>
      <c r="I1659" s="61">
        <v>6</v>
      </c>
      <c r="J1659" s="61">
        <v>51</v>
      </c>
      <c r="K1659" s="61">
        <v>216</v>
      </c>
      <c r="L1659" s="61">
        <v>53</v>
      </c>
      <c r="M1659" s="61">
        <v>3</v>
      </c>
      <c r="N1659" s="61">
        <v>1</v>
      </c>
      <c r="O1659" s="61">
        <v>122</v>
      </c>
      <c r="Q1659" s="61">
        <v>7</v>
      </c>
      <c r="R1659" s="61">
        <v>17</v>
      </c>
      <c r="S1659" s="61">
        <v>40</v>
      </c>
      <c r="T1659" s="61">
        <v>61</v>
      </c>
    </row>
    <row r="1660" spans="1:20" ht="12.75" customHeight="1" x14ac:dyDescent="0.2">
      <c r="A1660" s="58">
        <v>4354</v>
      </c>
      <c r="B1660" s="61">
        <v>531</v>
      </c>
      <c r="C1660" s="61">
        <v>246</v>
      </c>
      <c r="D1660" s="61">
        <v>285</v>
      </c>
      <c r="F1660" s="61">
        <v>225</v>
      </c>
      <c r="G1660" s="61">
        <v>9</v>
      </c>
      <c r="H1660" s="61">
        <v>27</v>
      </c>
      <c r="J1660" s="61">
        <v>35</v>
      </c>
      <c r="K1660" s="61">
        <v>235</v>
      </c>
      <c r="L1660" s="61">
        <v>63</v>
      </c>
      <c r="M1660" s="61">
        <v>1</v>
      </c>
      <c r="O1660" s="61">
        <v>13</v>
      </c>
      <c r="Q1660" s="61">
        <v>2</v>
      </c>
      <c r="R1660" s="61">
        <v>9</v>
      </c>
      <c r="S1660" s="61">
        <v>26</v>
      </c>
      <c r="T1660" s="61">
        <v>71</v>
      </c>
    </row>
    <row r="1661" spans="1:20" ht="12.75" customHeight="1" x14ac:dyDescent="0.2">
      <c r="A1661" s="58">
        <v>4355</v>
      </c>
      <c r="B1661" s="61">
        <v>658</v>
      </c>
      <c r="C1661" s="61">
        <v>331</v>
      </c>
      <c r="D1661" s="61">
        <v>327</v>
      </c>
      <c r="F1661" s="61">
        <v>172</v>
      </c>
      <c r="G1661" s="61">
        <v>23</v>
      </c>
      <c r="H1661" s="61">
        <v>68</v>
      </c>
      <c r="I1661" s="61">
        <v>1</v>
      </c>
      <c r="J1661" s="61">
        <v>55</v>
      </c>
      <c r="K1661" s="61">
        <v>339</v>
      </c>
      <c r="L1661" s="61">
        <v>113</v>
      </c>
      <c r="M1661" s="61">
        <v>4</v>
      </c>
      <c r="N1661" s="61">
        <v>6</v>
      </c>
      <c r="O1661" s="61">
        <v>116</v>
      </c>
      <c r="P1661" s="61">
        <v>1</v>
      </c>
      <c r="R1661" s="61">
        <v>13</v>
      </c>
      <c r="S1661" s="61">
        <v>20</v>
      </c>
      <c r="T1661" s="61">
        <v>86</v>
      </c>
    </row>
    <row r="1662" spans="1:20" ht="12.75" customHeight="1" x14ac:dyDescent="0.2">
      <c r="A1662" s="58">
        <v>4356</v>
      </c>
      <c r="B1662" s="61">
        <v>786</v>
      </c>
      <c r="C1662" s="61">
        <v>384</v>
      </c>
      <c r="D1662" s="61">
        <v>402</v>
      </c>
      <c r="E1662" s="61">
        <v>8</v>
      </c>
      <c r="F1662" s="61">
        <v>116</v>
      </c>
      <c r="G1662" s="61">
        <v>225</v>
      </c>
      <c r="H1662" s="61">
        <v>220</v>
      </c>
      <c r="I1662" s="61">
        <v>49</v>
      </c>
      <c r="J1662" s="61">
        <v>66</v>
      </c>
      <c r="K1662" s="61">
        <v>102</v>
      </c>
      <c r="L1662" s="61">
        <v>332</v>
      </c>
      <c r="M1662" s="61">
        <v>9</v>
      </c>
      <c r="N1662" s="61">
        <v>4</v>
      </c>
      <c r="O1662" s="61">
        <v>597</v>
      </c>
      <c r="P1662" s="61">
        <v>1</v>
      </c>
      <c r="Q1662" s="61">
        <v>2</v>
      </c>
      <c r="R1662" s="61">
        <v>59</v>
      </c>
      <c r="S1662" s="61">
        <v>24</v>
      </c>
      <c r="T1662" s="61">
        <v>86</v>
      </c>
    </row>
    <row r="1663" spans="1:20" ht="12.75" customHeight="1" x14ac:dyDescent="0.2">
      <c r="A1663" s="58">
        <v>4357</v>
      </c>
      <c r="B1663" s="61">
        <v>808</v>
      </c>
      <c r="C1663" s="61">
        <v>397</v>
      </c>
      <c r="D1663" s="61">
        <v>411</v>
      </c>
      <c r="E1663" s="61">
        <v>18</v>
      </c>
      <c r="F1663" s="61">
        <v>53</v>
      </c>
      <c r="G1663" s="61">
        <v>13</v>
      </c>
      <c r="H1663" s="61">
        <v>203</v>
      </c>
      <c r="I1663" s="61">
        <v>14</v>
      </c>
      <c r="J1663" s="61">
        <v>96</v>
      </c>
      <c r="K1663" s="61">
        <v>411</v>
      </c>
      <c r="L1663" s="61">
        <v>89</v>
      </c>
      <c r="M1663" s="61">
        <v>6</v>
      </c>
      <c r="N1663" s="61">
        <v>23</v>
      </c>
      <c r="O1663" s="61">
        <v>429</v>
      </c>
      <c r="P1663" s="61">
        <v>4</v>
      </c>
      <c r="Q1663" s="61">
        <v>14</v>
      </c>
      <c r="R1663" s="61">
        <v>38</v>
      </c>
      <c r="S1663" s="61">
        <v>31</v>
      </c>
      <c r="T1663" s="61">
        <v>137</v>
      </c>
    </row>
    <row r="1664" spans="1:20" ht="12.75" customHeight="1" x14ac:dyDescent="0.2">
      <c r="A1664" s="58">
        <v>4359</v>
      </c>
      <c r="B1664" s="61">
        <v>504</v>
      </c>
      <c r="C1664" s="61">
        <v>248</v>
      </c>
      <c r="D1664" s="61">
        <v>256</v>
      </c>
      <c r="E1664" s="61">
        <v>40</v>
      </c>
      <c r="F1664" s="61">
        <v>9</v>
      </c>
      <c r="G1664" s="61">
        <v>5</v>
      </c>
      <c r="H1664" s="61">
        <v>86</v>
      </c>
      <c r="I1664" s="61">
        <v>4</v>
      </c>
      <c r="J1664" s="61">
        <v>80</v>
      </c>
      <c r="K1664" s="61">
        <v>280</v>
      </c>
      <c r="L1664" s="61">
        <v>11</v>
      </c>
      <c r="M1664" s="61">
        <v>7</v>
      </c>
      <c r="N1664" s="61">
        <v>3</v>
      </c>
      <c r="O1664" s="61">
        <v>243</v>
      </c>
      <c r="P1664" s="61">
        <v>9</v>
      </c>
      <c r="Q1664" s="61">
        <v>21</v>
      </c>
      <c r="R1664" s="61">
        <v>18</v>
      </c>
      <c r="S1664" s="61">
        <v>27</v>
      </c>
      <c r="T1664" s="61">
        <v>58</v>
      </c>
    </row>
    <row r="1665" spans="1:20" ht="12.75" customHeight="1" x14ac:dyDescent="0.2">
      <c r="A1665" s="58">
        <v>4360</v>
      </c>
      <c r="B1665" s="61">
        <v>696</v>
      </c>
      <c r="C1665" s="61">
        <v>353</v>
      </c>
      <c r="D1665" s="61">
        <v>343</v>
      </c>
      <c r="E1665" s="61">
        <v>9</v>
      </c>
      <c r="F1665" s="61">
        <v>37</v>
      </c>
      <c r="G1665" s="61">
        <v>32</v>
      </c>
      <c r="H1665" s="61">
        <v>116</v>
      </c>
      <c r="I1665" s="61">
        <v>11</v>
      </c>
      <c r="J1665" s="61">
        <v>105</v>
      </c>
      <c r="K1665" s="61">
        <v>386</v>
      </c>
      <c r="L1665" s="61">
        <v>56</v>
      </c>
      <c r="M1665" s="61">
        <v>9</v>
      </c>
      <c r="N1665" s="61">
        <v>5</v>
      </c>
      <c r="O1665" s="61">
        <v>310</v>
      </c>
      <c r="Q1665" s="61">
        <v>36</v>
      </c>
      <c r="R1665" s="61">
        <v>20</v>
      </c>
      <c r="S1665" s="61">
        <v>40</v>
      </c>
      <c r="T1665" s="61">
        <v>121</v>
      </c>
    </row>
    <row r="1666" spans="1:20" ht="12.75" customHeight="1" x14ac:dyDescent="0.2">
      <c r="A1666" s="58">
        <v>4361</v>
      </c>
      <c r="B1666" s="61">
        <v>705</v>
      </c>
      <c r="C1666" s="61">
        <v>320</v>
      </c>
      <c r="D1666" s="61">
        <v>385</v>
      </c>
      <c r="E1666" s="61">
        <v>3</v>
      </c>
      <c r="F1666" s="61">
        <v>24</v>
      </c>
      <c r="G1666" s="61">
        <v>19</v>
      </c>
      <c r="H1666" s="61">
        <v>113</v>
      </c>
      <c r="I1666" s="61">
        <v>21</v>
      </c>
      <c r="J1666" s="61">
        <v>100</v>
      </c>
      <c r="K1666" s="61">
        <v>425</v>
      </c>
      <c r="L1666" s="61">
        <v>33</v>
      </c>
      <c r="M1666" s="61">
        <v>7</v>
      </c>
      <c r="N1666" s="61">
        <v>5</v>
      </c>
      <c r="O1666" s="61">
        <v>229</v>
      </c>
      <c r="Q1666" s="61">
        <v>50</v>
      </c>
      <c r="R1666" s="61">
        <v>18</v>
      </c>
      <c r="S1666" s="61">
        <v>42</v>
      </c>
      <c r="T1666" s="61">
        <v>99</v>
      </c>
    </row>
    <row r="1667" spans="1:20" ht="12.75" customHeight="1" x14ac:dyDescent="0.2">
      <c r="A1667" s="58">
        <v>4362</v>
      </c>
      <c r="B1667" s="61">
        <v>527</v>
      </c>
      <c r="C1667" s="61">
        <v>276</v>
      </c>
      <c r="D1667" s="61">
        <v>251</v>
      </c>
      <c r="E1667" s="61">
        <v>2</v>
      </c>
      <c r="F1667" s="61">
        <v>13</v>
      </c>
      <c r="G1667" s="61">
        <v>6</v>
      </c>
      <c r="H1667" s="61">
        <v>64</v>
      </c>
      <c r="J1667" s="61">
        <v>31</v>
      </c>
      <c r="K1667" s="61">
        <v>411</v>
      </c>
      <c r="L1667" s="61">
        <v>35</v>
      </c>
      <c r="M1667" s="61">
        <v>2</v>
      </c>
      <c r="N1667" s="61">
        <v>1</v>
      </c>
      <c r="O1667" s="61">
        <v>81</v>
      </c>
      <c r="Q1667" s="61">
        <v>4</v>
      </c>
      <c r="R1667" s="61">
        <v>16</v>
      </c>
      <c r="S1667" s="61">
        <v>17</v>
      </c>
      <c r="T1667" s="61">
        <v>59</v>
      </c>
    </row>
    <row r="1668" spans="1:20" ht="12.75" customHeight="1" x14ac:dyDescent="0.2">
      <c r="A1668" s="58">
        <v>4363</v>
      </c>
      <c r="B1668" s="61">
        <v>747</v>
      </c>
      <c r="C1668" s="61">
        <v>361</v>
      </c>
      <c r="D1668" s="61">
        <v>385</v>
      </c>
      <c r="E1668" s="61">
        <v>25</v>
      </c>
      <c r="F1668" s="61">
        <v>3</v>
      </c>
      <c r="G1668" s="61">
        <v>4</v>
      </c>
      <c r="H1668" s="61">
        <v>218</v>
      </c>
      <c r="I1668" s="61">
        <v>2</v>
      </c>
      <c r="J1668" s="61">
        <v>52</v>
      </c>
      <c r="K1668" s="61">
        <v>443</v>
      </c>
      <c r="L1668" s="61">
        <v>101</v>
      </c>
      <c r="M1668" s="61">
        <v>19</v>
      </c>
      <c r="N1668" s="61">
        <v>30</v>
      </c>
      <c r="O1668" s="61">
        <v>484</v>
      </c>
      <c r="P1668" s="61">
        <v>11</v>
      </c>
      <c r="Q1668" s="61">
        <v>5</v>
      </c>
      <c r="R1668" s="61">
        <v>32</v>
      </c>
      <c r="S1668" s="61">
        <v>45</v>
      </c>
      <c r="T1668" s="61">
        <v>93</v>
      </c>
    </row>
    <row r="1669" spans="1:20" ht="12.75" customHeight="1" x14ac:dyDescent="0.2">
      <c r="A1669" s="58">
        <v>4364</v>
      </c>
      <c r="B1669" s="61">
        <v>373</v>
      </c>
      <c r="C1669" s="61">
        <v>167</v>
      </c>
      <c r="D1669" s="61">
        <v>206</v>
      </c>
      <c r="E1669" s="61">
        <v>5</v>
      </c>
      <c r="F1669" s="61">
        <v>10</v>
      </c>
      <c r="G1669" s="61">
        <v>7</v>
      </c>
      <c r="H1669" s="61">
        <v>74</v>
      </c>
      <c r="I1669" s="61">
        <v>2</v>
      </c>
      <c r="J1669" s="61">
        <v>29</v>
      </c>
      <c r="K1669" s="61">
        <v>246</v>
      </c>
      <c r="L1669" s="61">
        <v>48</v>
      </c>
      <c r="M1669" s="61">
        <v>1</v>
      </c>
      <c r="N1669" s="61">
        <v>22</v>
      </c>
      <c r="O1669" s="61">
        <v>152</v>
      </c>
      <c r="P1669" s="61">
        <v>8</v>
      </c>
      <c r="Q1669" s="61">
        <v>13</v>
      </c>
      <c r="R1669" s="61">
        <v>12</v>
      </c>
      <c r="S1669" s="61">
        <v>20</v>
      </c>
      <c r="T1669" s="61">
        <v>62</v>
      </c>
    </row>
    <row r="1670" spans="1:20" ht="12.75" customHeight="1" x14ac:dyDescent="0.2">
      <c r="A1670" s="58">
        <v>4365</v>
      </c>
      <c r="B1670" s="61">
        <v>508</v>
      </c>
      <c r="C1670" s="61">
        <v>241</v>
      </c>
      <c r="D1670" s="61">
        <v>267</v>
      </c>
      <c r="E1670" s="61">
        <v>1</v>
      </c>
      <c r="F1670" s="61">
        <v>5</v>
      </c>
      <c r="G1670" s="61">
        <v>3</v>
      </c>
      <c r="H1670" s="61">
        <v>76</v>
      </c>
      <c r="J1670" s="61">
        <v>49</v>
      </c>
      <c r="K1670" s="61">
        <v>374</v>
      </c>
      <c r="L1670" s="61">
        <v>14</v>
      </c>
      <c r="M1670" s="61">
        <v>3</v>
      </c>
      <c r="N1670" s="61">
        <v>13</v>
      </c>
      <c r="O1670" s="61">
        <v>170</v>
      </c>
      <c r="Q1670" s="61">
        <v>30</v>
      </c>
      <c r="R1670" s="61">
        <v>9</v>
      </c>
      <c r="S1670" s="61">
        <v>16</v>
      </c>
      <c r="T1670" s="61">
        <v>49</v>
      </c>
    </row>
    <row r="1671" spans="1:20" ht="12.75" customHeight="1" x14ac:dyDescent="0.2">
      <c r="A1671" s="58">
        <v>4366</v>
      </c>
      <c r="B1671" s="61">
        <v>404</v>
      </c>
      <c r="C1671" s="61">
        <v>178</v>
      </c>
      <c r="D1671" s="61">
        <v>226</v>
      </c>
      <c r="E1671" s="61">
        <v>3</v>
      </c>
      <c r="F1671" s="61">
        <v>8</v>
      </c>
      <c r="G1671" s="61">
        <v>5</v>
      </c>
      <c r="H1671" s="61">
        <v>50</v>
      </c>
      <c r="I1671" s="61">
        <v>1</v>
      </c>
      <c r="J1671" s="61">
        <v>22</v>
      </c>
      <c r="K1671" s="61">
        <v>315</v>
      </c>
      <c r="L1671" s="61">
        <v>14</v>
      </c>
      <c r="M1671" s="61">
        <v>6</v>
      </c>
      <c r="N1671" s="61">
        <v>4</v>
      </c>
      <c r="O1671" s="61">
        <v>109</v>
      </c>
      <c r="P1671" s="61">
        <v>7</v>
      </c>
      <c r="Q1671" s="61">
        <v>5</v>
      </c>
      <c r="R1671" s="61">
        <v>8</v>
      </c>
      <c r="S1671" s="61">
        <v>22</v>
      </c>
      <c r="T1671" s="61">
        <v>81</v>
      </c>
    </row>
    <row r="1672" spans="1:20" ht="12.75" customHeight="1" x14ac:dyDescent="0.2">
      <c r="A1672" s="58">
        <v>4367</v>
      </c>
      <c r="B1672" s="61">
        <v>514</v>
      </c>
      <c r="C1672" s="61">
        <v>249</v>
      </c>
      <c r="D1672" s="61">
        <v>265</v>
      </c>
      <c r="F1672" s="61">
        <v>69</v>
      </c>
      <c r="G1672" s="61">
        <v>9</v>
      </c>
      <c r="H1672" s="61">
        <v>53</v>
      </c>
      <c r="I1672" s="61">
        <v>2</v>
      </c>
      <c r="J1672" s="61">
        <v>61</v>
      </c>
      <c r="K1672" s="61">
        <v>320</v>
      </c>
      <c r="L1672" s="61">
        <v>25</v>
      </c>
      <c r="M1672" s="61">
        <v>1</v>
      </c>
      <c r="O1672" s="61">
        <v>75</v>
      </c>
      <c r="Q1672" s="61">
        <v>39</v>
      </c>
      <c r="R1672" s="61">
        <v>14</v>
      </c>
      <c r="S1672" s="61">
        <v>20</v>
      </c>
      <c r="T1672" s="61">
        <v>86</v>
      </c>
    </row>
    <row r="1673" spans="1:20" ht="12.75" customHeight="1" x14ac:dyDescent="0.2">
      <c r="A1673" s="58">
        <v>4368</v>
      </c>
      <c r="B1673" s="61">
        <v>501</v>
      </c>
      <c r="C1673" s="61">
        <v>239</v>
      </c>
      <c r="D1673" s="61">
        <v>262</v>
      </c>
      <c r="E1673" s="61">
        <v>2</v>
      </c>
      <c r="F1673" s="61">
        <v>27</v>
      </c>
      <c r="G1673" s="61">
        <v>26</v>
      </c>
      <c r="H1673" s="61">
        <v>96</v>
      </c>
      <c r="I1673" s="61">
        <v>19</v>
      </c>
      <c r="J1673" s="61">
        <v>80</v>
      </c>
      <c r="K1673" s="61">
        <v>251</v>
      </c>
      <c r="L1673" s="61">
        <v>24</v>
      </c>
      <c r="M1673" s="61">
        <v>3</v>
      </c>
      <c r="N1673" s="61">
        <v>21</v>
      </c>
      <c r="O1673" s="61">
        <v>232</v>
      </c>
      <c r="Q1673" s="61">
        <v>105</v>
      </c>
      <c r="R1673" s="61">
        <v>30</v>
      </c>
      <c r="S1673" s="61">
        <v>8</v>
      </c>
      <c r="T1673" s="61">
        <v>99</v>
      </c>
    </row>
    <row r="1674" spans="1:20" ht="12.75" customHeight="1" x14ac:dyDescent="0.2">
      <c r="A1674" s="58">
        <v>4369</v>
      </c>
      <c r="B1674" s="61">
        <v>163</v>
      </c>
      <c r="C1674" s="61">
        <v>79</v>
      </c>
      <c r="D1674" s="61">
        <v>84</v>
      </c>
      <c r="F1674" s="61">
        <v>2</v>
      </c>
      <c r="H1674" s="61">
        <v>37</v>
      </c>
      <c r="J1674" s="61">
        <v>14</v>
      </c>
      <c r="K1674" s="61">
        <v>110</v>
      </c>
      <c r="L1674" s="61">
        <v>17</v>
      </c>
      <c r="N1674" s="61">
        <v>11</v>
      </c>
      <c r="O1674" s="61">
        <v>155</v>
      </c>
      <c r="P1674" s="61">
        <v>19</v>
      </c>
      <c r="Q1674" s="61">
        <v>1</v>
      </c>
      <c r="R1674" s="61">
        <v>11</v>
      </c>
      <c r="S1674" s="61">
        <v>10</v>
      </c>
      <c r="T1674" s="61">
        <v>39</v>
      </c>
    </row>
    <row r="1675" spans="1:20" ht="12.75" customHeight="1" x14ac:dyDescent="0.2">
      <c r="A1675" s="58">
        <v>4371</v>
      </c>
      <c r="B1675" s="61">
        <v>977</v>
      </c>
      <c r="C1675" s="61">
        <v>461</v>
      </c>
      <c r="D1675" s="61">
        <v>515</v>
      </c>
      <c r="E1675" s="61">
        <v>2</v>
      </c>
      <c r="F1675" s="61">
        <v>358</v>
      </c>
      <c r="G1675" s="61">
        <v>22</v>
      </c>
      <c r="H1675" s="61">
        <v>107</v>
      </c>
      <c r="J1675" s="61">
        <v>78</v>
      </c>
      <c r="K1675" s="61">
        <v>410</v>
      </c>
      <c r="L1675" s="61">
        <v>53</v>
      </c>
      <c r="N1675" s="61">
        <v>2</v>
      </c>
      <c r="O1675" s="61">
        <v>143</v>
      </c>
      <c r="R1675" s="61">
        <v>17</v>
      </c>
      <c r="S1675" s="61">
        <v>76</v>
      </c>
      <c r="T1675" s="61">
        <v>112</v>
      </c>
    </row>
    <row r="1676" spans="1:20" ht="12.75" customHeight="1" x14ac:dyDescent="0.2">
      <c r="A1676" s="58">
        <v>4372</v>
      </c>
      <c r="B1676" s="61">
        <v>400</v>
      </c>
      <c r="C1676" s="61">
        <v>208</v>
      </c>
      <c r="D1676" s="61">
        <v>192</v>
      </c>
      <c r="F1676" s="61">
        <v>25</v>
      </c>
      <c r="G1676" s="61">
        <v>13</v>
      </c>
      <c r="H1676" s="61">
        <v>63</v>
      </c>
      <c r="I1676" s="61">
        <v>4</v>
      </c>
      <c r="J1676" s="61">
        <v>75</v>
      </c>
      <c r="K1676" s="61">
        <v>220</v>
      </c>
      <c r="L1676" s="61">
        <v>23</v>
      </c>
      <c r="M1676" s="61">
        <v>5</v>
      </c>
      <c r="O1676" s="61">
        <v>37</v>
      </c>
      <c r="Q1676" s="61">
        <v>58</v>
      </c>
      <c r="R1676" s="61">
        <v>8</v>
      </c>
      <c r="S1676" s="61">
        <v>6</v>
      </c>
      <c r="T1676" s="61">
        <v>50</v>
      </c>
    </row>
    <row r="1677" spans="1:20" ht="12.75" customHeight="1" x14ac:dyDescent="0.2">
      <c r="A1677" s="58">
        <v>4373</v>
      </c>
      <c r="B1677" s="61">
        <v>412</v>
      </c>
      <c r="C1677" s="61">
        <v>199</v>
      </c>
      <c r="D1677" s="61">
        <v>212</v>
      </c>
      <c r="E1677" s="61">
        <v>3</v>
      </c>
      <c r="F1677" s="61">
        <v>37</v>
      </c>
      <c r="G1677" s="61">
        <v>5</v>
      </c>
      <c r="H1677" s="61">
        <v>59</v>
      </c>
      <c r="I1677" s="61">
        <v>3</v>
      </c>
      <c r="J1677" s="61">
        <v>48</v>
      </c>
      <c r="K1677" s="61">
        <v>257</v>
      </c>
      <c r="L1677" s="61">
        <v>19</v>
      </c>
      <c r="M1677" s="61">
        <v>1</v>
      </c>
      <c r="N1677" s="61">
        <v>10</v>
      </c>
      <c r="O1677" s="61">
        <v>124</v>
      </c>
      <c r="Q1677" s="61">
        <v>29</v>
      </c>
      <c r="R1677" s="61">
        <v>18</v>
      </c>
      <c r="S1677" s="61">
        <v>15</v>
      </c>
      <c r="T1677" s="61">
        <v>69</v>
      </c>
    </row>
    <row r="1678" spans="1:20" ht="12.75" customHeight="1" x14ac:dyDescent="0.2">
      <c r="A1678" s="58">
        <v>4374</v>
      </c>
      <c r="B1678" s="61">
        <v>436</v>
      </c>
      <c r="C1678" s="61">
        <v>193</v>
      </c>
      <c r="D1678" s="61">
        <v>243</v>
      </c>
      <c r="E1678" s="61">
        <v>4</v>
      </c>
      <c r="F1678" s="61">
        <v>80</v>
      </c>
      <c r="G1678" s="61">
        <v>46</v>
      </c>
      <c r="H1678" s="61">
        <v>97</v>
      </c>
      <c r="I1678" s="61">
        <v>19</v>
      </c>
      <c r="J1678" s="61">
        <v>58</v>
      </c>
      <c r="K1678" s="61">
        <v>132</v>
      </c>
      <c r="L1678" s="61">
        <v>116</v>
      </c>
      <c r="M1678" s="61">
        <v>2</v>
      </c>
      <c r="N1678" s="61">
        <v>8</v>
      </c>
      <c r="O1678" s="61">
        <v>218</v>
      </c>
      <c r="Q1678" s="61">
        <v>12</v>
      </c>
      <c r="R1678" s="61">
        <v>7</v>
      </c>
      <c r="S1678" s="61">
        <v>7</v>
      </c>
      <c r="T1678" s="61">
        <v>83</v>
      </c>
    </row>
    <row r="1679" spans="1:20" ht="12.75" customHeight="1" x14ac:dyDescent="0.2">
      <c r="A1679" s="58">
        <v>4375</v>
      </c>
      <c r="B1679" s="61">
        <v>583</v>
      </c>
      <c r="C1679" s="61">
        <v>266</v>
      </c>
      <c r="D1679" s="61">
        <v>317</v>
      </c>
      <c r="E1679" s="61">
        <v>1</v>
      </c>
      <c r="F1679" s="61">
        <v>237</v>
      </c>
      <c r="G1679" s="61">
        <v>8</v>
      </c>
      <c r="H1679" s="61">
        <v>27</v>
      </c>
      <c r="J1679" s="61">
        <v>48</v>
      </c>
      <c r="K1679" s="61">
        <v>262</v>
      </c>
      <c r="L1679" s="61">
        <v>65</v>
      </c>
      <c r="N1679" s="61">
        <v>1</v>
      </c>
      <c r="O1679" s="61">
        <v>21</v>
      </c>
      <c r="Q1679" s="61">
        <v>7</v>
      </c>
      <c r="R1679" s="61">
        <v>17</v>
      </c>
      <c r="S1679" s="61">
        <v>9</v>
      </c>
      <c r="T1679" s="61">
        <v>55</v>
      </c>
    </row>
    <row r="1680" spans="1:20" ht="12.75" customHeight="1" x14ac:dyDescent="0.2">
      <c r="A1680" s="58">
        <v>4376</v>
      </c>
      <c r="B1680" s="61">
        <v>687</v>
      </c>
      <c r="C1680" s="61">
        <v>320</v>
      </c>
      <c r="D1680" s="61">
        <v>367</v>
      </c>
      <c r="F1680" s="61">
        <v>373</v>
      </c>
      <c r="G1680" s="61">
        <v>5</v>
      </c>
      <c r="H1680" s="61">
        <v>39</v>
      </c>
      <c r="J1680" s="61">
        <v>61</v>
      </c>
      <c r="K1680" s="61">
        <v>209</v>
      </c>
      <c r="L1680" s="61">
        <v>49</v>
      </c>
      <c r="O1680" s="61">
        <v>17</v>
      </c>
      <c r="R1680" s="61">
        <v>9</v>
      </c>
      <c r="S1680" s="61">
        <v>27</v>
      </c>
      <c r="T1680" s="61">
        <v>68</v>
      </c>
    </row>
    <row r="1681" spans="1:20" ht="12.75" customHeight="1" x14ac:dyDescent="0.2">
      <c r="A1681" s="58">
        <v>4377</v>
      </c>
      <c r="B1681" s="61">
        <v>814</v>
      </c>
      <c r="C1681" s="61">
        <v>388</v>
      </c>
      <c r="D1681" s="61">
        <v>426</v>
      </c>
      <c r="E1681" s="61">
        <v>4</v>
      </c>
      <c r="F1681" s="61">
        <v>172</v>
      </c>
      <c r="G1681" s="61">
        <v>16</v>
      </c>
      <c r="H1681" s="61">
        <v>144</v>
      </c>
      <c r="J1681" s="61">
        <v>80</v>
      </c>
      <c r="K1681" s="61">
        <v>398</v>
      </c>
      <c r="L1681" s="61">
        <v>107</v>
      </c>
      <c r="M1681" s="61">
        <v>1</v>
      </c>
      <c r="N1681" s="61">
        <v>2</v>
      </c>
      <c r="O1681" s="61">
        <v>186</v>
      </c>
      <c r="R1681" s="61">
        <v>15</v>
      </c>
      <c r="S1681" s="61">
        <v>64</v>
      </c>
      <c r="T1681" s="61">
        <v>162</v>
      </c>
    </row>
    <row r="1682" spans="1:20" ht="12.75" customHeight="1" x14ac:dyDescent="0.2">
      <c r="A1682" s="58">
        <v>4378</v>
      </c>
      <c r="B1682" s="61">
        <v>613</v>
      </c>
      <c r="C1682" s="61">
        <v>294</v>
      </c>
      <c r="D1682" s="61">
        <v>319</v>
      </c>
      <c r="E1682" s="61">
        <v>5</v>
      </c>
      <c r="F1682" s="61">
        <v>3</v>
      </c>
      <c r="G1682" s="61">
        <v>3</v>
      </c>
      <c r="H1682" s="61">
        <v>54</v>
      </c>
      <c r="I1682" s="61">
        <v>3</v>
      </c>
      <c r="J1682" s="61">
        <v>48</v>
      </c>
      <c r="K1682" s="61">
        <v>497</v>
      </c>
      <c r="L1682" s="61">
        <v>11</v>
      </c>
      <c r="M1682" s="61">
        <v>7</v>
      </c>
      <c r="N1682" s="61">
        <v>18</v>
      </c>
      <c r="O1682" s="61">
        <v>318</v>
      </c>
      <c r="P1682" s="61">
        <v>2</v>
      </c>
      <c r="Q1682" s="61">
        <v>13</v>
      </c>
      <c r="R1682" s="61">
        <v>21</v>
      </c>
      <c r="S1682" s="61">
        <v>11</v>
      </c>
      <c r="T1682" s="61">
        <v>107</v>
      </c>
    </row>
    <row r="1683" spans="1:20" ht="12.75" customHeight="1" x14ac:dyDescent="0.2">
      <c r="A1683" s="58">
        <v>4379</v>
      </c>
      <c r="B1683" s="61">
        <v>365</v>
      </c>
      <c r="C1683" s="61">
        <v>183</v>
      </c>
      <c r="D1683" s="61">
        <v>182</v>
      </c>
      <c r="F1683" s="61">
        <v>19</v>
      </c>
      <c r="G1683" s="61">
        <v>1</v>
      </c>
      <c r="H1683" s="61">
        <v>22</v>
      </c>
      <c r="J1683" s="61">
        <v>33</v>
      </c>
      <c r="K1683" s="61">
        <v>290</v>
      </c>
      <c r="L1683" s="61">
        <v>12</v>
      </c>
      <c r="O1683" s="61">
        <v>14</v>
      </c>
      <c r="R1683" s="61">
        <v>3</v>
      </c>
      <c r="S1683" s="61">
        <v>21</v>
      </c>
      <c r="T1683" s="61">
        <v>54</v>
      </c>
    </row>
    <row r="1684" spans="1:20" ht="12.75" customHeight="1" x14ac:dyDescent="0.2">
      <c r="A1684" s="58">
        <v>4380</v>
      </c>
      <c r="B1684" s="61">
        <v>645</v>
      </c>
      <c r="C1684" s="61">
        <v>323</v>
      </c>
      <c r="D1684" s="61">
        <v>322</v>
      </c>
      <c r="E1684" s="61">
        <v>1</v>
      </c>
      <c r="F1684" s="61">
        <v>40</v>
      </c>
      <c r="G1684" s="61">
        <v>18</v>
      </c>
      <c r="H1684" s="61">
        <v>76</v>
      </c>
      <c r="I1684" s="61">
        <v>6</v>
      </c>
      <c r="J1684" s="61">
        <v>61</v>
      </c>
      <c r="K1684" s="61">
        <v>443</v>
      </c>
      <c r="L1684" s="61">
        <v>87</v>
      </c>
      <c r="M1684" s="61">
        <v>1</v>
      </c>
      <c r="N1684" s="61">
        <v>13</v>
      </c>
      <c r="O1684" s="61">
        <v>213</v>
      </c>
      <c r="Q1684" s="61">
        <v>4</v>
      </c>
      <c r="R1684" s="61">
        <v>7</v>
      </c>
      <c r="S1684" s="61">
        <v>12</v>
      </c>
      <c r="T1684" s="61">
        <v>74</v>
      </c>
    </row>
    <row r="1685" spans="1:20" ht="12.75" customHeight="1" x14ac:dyDescent="0.2">
      <c r="A1685" s="58">
        <v>4381</v>
      </c>
      <c r="B1685" s="61">
        <v>427</v>
      </c>
      <c r="C1685" s="61">
        <v>195</v>
      </c>
      <c r="D1685" s="61">
        <v>232</v>
      </c>
      <c r="E1685" s="61">
        <v>3</v>
      </c>
      <c r="F1685" s="61">
        <v>12</v>
      </c>
      <c r="G1685" s="61">
        <v>21</v>
      </c>
      <c r="H1685" s="61">
        <v>83</v>
      </c>
      <c r="I1685" s="61">
        <v>22</v>
      </c>
      <c r="J1685" s="61">
        <v>56</v>
      </c>
      <c r="K1685" s="61">
        <v>230</v>
      </c>
      <c r="L1685" s="61">
        <v>28</v>
      </c>
      <c r="M1685" s="61">
        <v>5</v>
      </c>
      <c r="N1685" s="61">
        <v>9</v>
      </c>
      <c r="O1685" s="61">
        <v>203</v>
      </c>
      <c r="Q1685" s="61">
        <v>30</v>
      </c>
      <c r="R1685" s="61">
        <v>19</v>
      </c>
      <c r="S1685" s="61">
        <v>13</v>
      </c>
      <c r="T1685" s="61">
        <v>68</v>
      </c>
    </row>
    <row r="1686" spans="1:20" ht="12.75" customHeight="1" x14ac:dyDescent="0.2">
      <c r="A1686" s="58">
        <v>4382</v>
      </c>
      <c r="B1686" s="61">
        <v>768</v>
      </c>
      <c r="C1686" s="61">
        <v>361</v>
      </c>
      <c r="D1686" s="61">
        <v>407</v>
      </c>
      <c r="E1686" s="61">
        <v>1</v>
      </c>
      <c r="F1686" s="61">
        <v>324</v>
      </c>
      <c r="G1686" s="61">
        <v>18</v>
      </c>
      <c r="H1686" s="61">
        <v>59</v>
      </c>
      <c r="I1686" s="61">
        <v>2</v>
      </c>
      <c r="J1686" s="61">
        <v>47</v>
      </c>
      <c r="K1686" s="61">
        <v>317</v>
      </c>
      <c r="L1686" s="61">
        <v>110</v>
      </c>
      <c r="M1686" s="61">
        <v>3</v>
      </c>
      <c r="N1686" s="61">
        <v>5</v>
      </c>
      <c r="O1686" s="61">
        <v>65</v>
      </c>
      <c r="R1686" s="61">
        <v>8</v>
      </c>
      <c r="S1686" s="61">
        <v>22</v>
      </c>
      <c r="T1686" s="61">
        <v>82</v>
      </c>
    </row>
    <row r="1687" spans="1:20" ht="12.75" customHeight="1" x14ac:dyDescent="0.2">
      <c r="A1687" s="58">
        <v>4383</v>
      </c>
      <c r="B1687" s="61">
        <v>437</v>
      </c>
      <c r="C1687" s="61">
        <v>204</v>
      </c>
      <c r="D1687" s="61">
        <v>233</v>
      </c>
      <c r="F1687" s="61">
        <v>44</v>
      </c>
      <c r="G1687" s="61">
        <v>9</v>
      </c>
      <c r="H1687" s="61">
        <v>19</v>
      </c>
      <c r="I1687" s="61">
        <v>3</v>
      </c>
      <c r="J1687" s="61">
        <v>8</v>
      </c>
      <c r="K1687" s="61">
        <v>354</v>
      </c>
      <c r="L1687" s="61">
        <v>13</v>
      </c>
      <c r="M1687" s="61">
        <v>4</v>
      </c>
      <c r="N1687" s="61">
        <v>3</v>
      </c>
      <c r="O1687" s="61">
        <v>36</v>
      </c>
      <c r="Q1687" s="61">
        <v>6</v>
      </c>
      <c r="R1687" s="61">
        <v>8</v>
      </c>
      <c r="S1687" s="61">
        <v>53</v>
      </c>
      <c r="T1687" s="61">
        <v>86</v>
      </c>
    </row>
    <row r="1688" spans="1:20" ht="12.75" customHeight="1" x14ac:dyDescent="0.2">
      <c r="A1688" s="58">
        <v>4384</v>
      </c>
      <c r="B1688" s="61">
        <v>396</v>
      </c>
      <c r="C1688" s="61">
        <v>208</v>
      </c>
      <c r="D1688" s="61">
        <v>188</v>
      </c>
      <c r="E1688" s="61">
        <v>1</v>
      </c>
      <c r="F1688" s="61">
        <v>1</v>
      </c>
      <c r="G1688" s="61">
        <v>5</v>
      </c>
      <c r="H1688" s="61">
        <v>23</v>
      </c>
      <c r="J1688" s="61">
        <v>23</v>
      </c>
      <c r="K1688" s="61">
        <v>343</v>
      </c>
      <c r="M1688" s="61">
        <v>1</v>
      </c>
      <c r="N1688" s="61">
        <v>8</v>
      </c>
      <c r="O1688" s="61">
        <v>132</v>
      </c>
      <c r="Q1688" s="61">
        <v>2</v>
      </c>
      <c r="R1688" s="61">
        <v>6</v>
      </c>
      <c r="S1688" s="61">
        <v>17</v>
      </c>
      <c r="T1688" s="61">
        <v>64</v>
      </c>
    </row>
    <row r="1689" spans="1:20" ht="12.75" customHeight="1" x14ac:dyDescent="0.2">
      <c r="A1689" s="58">
        <v>4385</v>
      </c>
      <c r="B1689" s="61">
        <v>985</v>
      </c>
      <c r="C1689" s="61">
        <v>498</v>
      </c>
      <c r="D1689" s="61">
        <v>487</v>
      </c>
      <c r="E1689" s="61">
        <v>8</v>
      </c>
      <c r="F1689" s="61">
        <v>123</v>
      </c>
      <c r="G1689" s="61">
        <v>100</v>
      </c>
      <c r="H1689" s="61">
        <v>255</v>
      </c>
      <c r="I1689" s="61">
        <v>17</v>
      </c>
      <c r="J1689" s="61">
        <v>85</v>
      </c>
      <c r="K1689" s="61">
        <v>397</v>
      </c>
      <c r="L1689" s="61">
        <v>132</v>
      </c>
      <c r="M1689" s="61">
        <v>4</v>
      </c>
      <c r="N1689" s="61">
        <v>10</v>
      </c>
      <c r="O1689" s="61">
        <v>547</v>
      </c>
      <c r="P1689" s="61">
        <v>1</v>
      </c>
      <c r="Q1689" s="61">
        <v>12</v>
      </c>
      <c r="R1689" s="61">
        <v>56</v>
      </c>
      <c r="S1689" s="61">
        <v>36</v>
      </c>
      <c r="T1689" s="61">
        <v>102</v>
      </c>
    </row>
    <row r="1690" spans="1:20" ht="12.75" customHeight="1" x14ac:dyDescent="0.2">
      <c r="A1690" s="58">
        <v>4386</v>
      </c>
      <c r="B1690" s="61">
        <v>1264</v>
      </c>
      <c r="C1690" s="61">
        <v>613</v>
      </c>
      <c r="D1690" s="61">
        <v>651</v>
      </c>
      <c r="F1690" s="61">
        <v>353</v>
      </c>
      <c r="G1690" s="61">
        <v>17</v>
      </c>
      <c r="H1690" s="61">
        <v>82</v>
      </c>
      <c r="I1690" s="61">
        <v>3</v>
      </c>
      <c r="J1690" s="61">
        <v>89</v>
      </c>
      <c r="K1690" s="61">
        <v>720</v>
      </c>
      <c r="L1690" s="61">
        <v>28</v>
      </c>
      <c r="M1690" s="61">
        <v>3</v>
      </c>
      <c r="N1690" s="61">
        <v>3</v>
      </c>
      <c r="O1690" s="61">
        <v>48</v>
      </c>
      <c r="Q1690" s="61">
        <v>3</v>
      </c>
      <c r="R1690" s="61">
        <v>14</v>
      </c>
      <c r="S1690" s="61">
        <v>100</v>
      </c>
      <c r="T1690" s="61">
        <v>119</v>
      </c>
    </row>
    <row r="1691" spans="1:20" ht="12.75" customHeight="1" x14ac:dyDescent="0.2">
      <c r="A1691" s="58">
        <v>4387</v>
      </c>
      <c r="B1691" s="61">
        <v>610</v>
      </c>
      <c r="C1691" s="61">
        <v>316</v>
      </c>
      <c r="D1691" s="61">
        <v>294</v>
      </c>
      <c r="E1691" s="61">
        <v>3</v>
      </c>
      <c r="F1691" s="61">
        <v>13</v>
      </c>
      <c r="G1691" s="61">
        <v>6</v>
      </c>
      <c r="H1691" s="61">
        <v>55</v>
      </c>
      <c r="I1691" s="61">
        <v>1</v>
      </c>
      <c r="J1691" s="61">
        <v>72</v>
      </c>
      <c r="K1691" s="61">
        <v>460</v>
      </c>
      <c r="L1691" s="61">
        <v>2</v>
      </c>
      <c r="M1691" s="61">
        <v>4</v>
      </c>
      <c r="N1691" s="61">
        <v>11</v>
      </c>
      <c r="O1691" s="61">
        <v>94</v>
      </c>
      <c r="Q1691" s="61">
        <v>36</v>
      </c>
      <c r="R1691" s="61">
        <v>11</v>
      </c>
      <c r="S1691" s="61">
        <v>42</v>
      </c>
      <c r="T1691" s="61">
        <v>59</v>
      </c>
    </row>
    <row r="1692" spans="1:20" ht="12.75" customHeight="1" x14ac:dyDescent="0.2">
      <c r="A1692" s="58">
        <v>4389</v>
      </c>
      <c r="B1692" s="61">
        <v>524</v>
      </c>
      <c r="C1692" s="61">
        <v>242</v>
      </c>
      <c r="D1692" s="61">
        <v>282</v>
      </c>
      <c r="E1692" s="61">
        <v>1</v>
      </c>
      <c r="F1692" s="61">
        <v>13</v>
      </c>
      <c r="G1692" s="61">
        <v>12</v>
      </c>
      <c r="H1692" s="61">
        <v>26</v>
      </c>
      <c r="J1692" s="61">
        <v>35</v>
      </c>
      <c r="K1692" s="61">
        <v>437</v>
      </c>
      <c r="L1692" s="61">
        <v>11</v>
      </c>
      <c r="M1692" s="61">
        <v>7</v>
      </c>
      <c r="N1692" s="61">
        <v>4</v>
      </c>
      <c r="O1692" s="61">
        <v>110</v>
      </c>
      <c r="Q1692" s="61">
        <v>5</v>
      </c>
      <c r="R1692" s="61">
        <v>17</v>
      </c>
      <c r="S1692" s="61">
        <v>46</v>
      </c>
      <c r="T1692" s="61">
        <v>72</v>
      </c>
    </row>
    <row r="1693" spans="1:20" ht="12.75" customHeight="1" x14ac:dyDescent="0.2">
      <c r="A1693" s="58">
        <v>4391</v>
      </c>
      <c r="B1693" s="61">
        <v>580</v>
      </c>
      <c r="C1693" s="61">
        <v>267</v>
      </c>
      <c r="D1693" s="61">
        <v>313</v>
      </c>
      <c r="F1693" s="61">
        <v>17</v>
      </c>
      <c r="G1693" s="61">
        <v>7</v>
      </c>
      <c r="H1693" s="61">
        <v>56</v>
      </c>
      <c r="I1693" s="61">
        <v>3</v>
      </c>
      <c r="J1693" s="61">
        <v>58</v>
      </c>
      <c r="K1693" s="61">
        <v>439</v>
      </c>
      <c r="L1693" s="61">
        <v>35</v>
      </c>
      <c r="M1693" s="61">
        <v>3</v>
      </c>
      <c r="N1693" s="61">
        <v>5</v>
      </c>
      <c r="O1693" s="61">
        <v>137</v>
      </c>
      <c r="Q1693" s="61">
        <v>23</v>
      </c>
      <c r="R1693" s="61">
        <v>10</v>
      </c>
      <c r="S1693" s="61">
        <v>22</v>
      </c>
      <c r="T1693" s="61">
        <v>112</v>
      </c>
    </row>
    <row r="1694" spans="1:20" ht="12.75" customHeight="1" x14ac:dyDescent="0.2">
      <c r="A1694" s="58">
        <v>4392</v>
      </c>
      <c r="B1694" s="61">
        <v>559</v>
      </c>
      <c r="C1694" s="61">
        <v>276</v>
      </c>
      <c r="D1694" s="61">
        <v>283</v>
      </c>
      <c r="E1694" s="61">
        <v>1</v>
      </c>
      <c r="F1694" s="61">
        <v>27</v>
      </c>
      <c r="G1694" s="61">
        <v>10</v>
      </c>
      <c r="H1694" s="61">
        <v>112</v>
      </c>
      <c r="I1694" s="61">
        <v>4</v>
      </c>
      <c r="J1694" s="61">
        <v>53</v>
      </c>
      <c r="K1694" s="61">
        <v>352</v>
      </c>
      <c r="L1694" s="61">
        <v>50</v>
      </c>
      <c r="M1694" s="61">
        <v>4</v>
      </c>
      <c r="N1694" s="61">
        <v>8</v>
      </c>
      <c r="O1694" s="61">
        <v>193</v>
      </c>
      <c r="Q1694" s="61">
        <v>11</v>
      </c>
      <c r="R1694" s="61">
        <v>12</v>
      </c>
      <c r="S1694" s="61">
        <v>26</v>
      </c>
      <c r="T1694" s="61">
        <v>94</v>
      </c>
    </row>
    <row r="1695" spans="1:20" ht="12.75" customHeight="1" x14ac:dyDescent="0.2">
      <c r="A1695" s="58">
        <v>4393</v>
      </c>
      <c r="B1695" s="61">
        <v>369</v>
      </c>
      <c r="C1695" s="61">
        <v>168</v>
      </c>
      <c r="D1695" s="61">
        <v>201</v>
      </c>
      <c r="G1695" s="61">
        <v>7</v>
      </c>
      <c r="H1695" s="61">
        <v>24</v>
      </c>
      <c r="J1695" s="61">
        <v>42</v>
      </c>
      <c r="K1695" s="61">
        <v>296</v>
      </c>
      <c r="L1695" s="61">
        <v>1</v>
      </c>
      <c r="M1695" s="61">
        <v>9</v>
      </c>
      <c r="O1695" s="61">
        <v>52</v>
      </c>
      <c r="Q1695" s="61">
        <v>47</v>
      </c>
      <c r="R1695" s="61">
        <v>8</v>
      </c>
      <c r="S1695" s="61">
        <v>6</v>
      </c>
      <c r="T1695" s="61">
        <v>52</v>
      </c>
    </row>
    <row r="1696" spans="1:20" ht="12.75" customHeight="1" x14ac:dyDescent="0.2">
      <c r="A1696" s="58">
        <v>4394</v>
      </c>
      <c r="B1696" s="61">
        <v>89</v>
      </c>
      <c r="C1696" s="61">
        <v>41</v>
      </c>
      <c r="D1696" s="61">
        <v>47</v>
      </c>
      <c r="E1696" s="61">
        <v>1</v>
      </c>
      <c r="H1696" s="61">
        <v>8</v>
      </c>
      <c r="J1696" s="61">
        <v>8</v>
      </c>
      <c r="K1696" s="61">
        <v>72</v>
      </c>
      <c r="L1696" s="61">
        <v>6</v>
      </c>
      <c r="O1696" s="61">
        <v>70</v>
      </c>
      <c r="R1696" s="61">
        <v>3</v>
      </c>
      <c r="S1696" s="61">
        <v>1</v>
      </c>
      <c r="T1696" s="61">
        <v>6</v>
      </c>
    </row>
    <row r="1697" spans="1:20" ht="12.75" customHeight="1" x14ac:dyDescent="0.2">
      <c r="A1697" s="58">
        <v>4395</v>
      </c>
      <c r="B1697" s="61">
        <v>811</v>
      </c>
      <c r="C1697" s="61">
        <v>382</v>
      </c>
      <c r="D1697" s="61">
        <v>429</v>
      </c>
      <c r="E1697" s="61">
        <v>3</v>
      </c>
      <c r="F1697" s="61">
        <v>15</v>
      </c>
      <c r="G1697" s="61">
        <v>2</v>
      </c>
      <c r="H1697" s="61">
        <v>104</v>
      </c>
      <c r="I1697" s="61">
        <v>1</v>
      </c>
      <c r="J1697" s="61">
        <v>66</v>
      </c>
      <c r="K1697" s="61">
        <v>620</v>
      </c>
      <c r="L1697" s="61">
        <v>26</v>
      </c>
      <c r="M1697" s="61">
        <v>1</v>
      </c>
      <c r="N1697" s="61">
        <v>7</v>
      </c>
      <c r="O1697" s="61">
        <v>196</v>
      </c>
      <c r="P1697" s="61">
        <v>4</v>
      </c>
      <c r="Q1697" s="61">
        <v>4</v>
      </c>
      <c r="R1697" s="61">
        <v>12</v>
      </c>
      <c r="S1697" s="61">
        <v>64</v>
      </c>
      <c r="T1697" s="61">
        <v>106</v>
      </c>
    </row>
    <row r="1698" spans="1:20" ht="12.75" customHeight="1" x14ac:dyDescent="0.2">
      <c r="A1698" s="58">
        <v>4396</v>
      </c>
      <c r="B1698" s="61">
        <v>567</v>
      </c>
      <c r="C1698" s="61">
        <v>254</v>
      </c>
      <c r="D1698" s="61">
        <v>313</v>
      </c>
      <c r="E1698" s="61">
        <v>3</v>
      </c>
      <c r="F1698" s="61">
        <v>20</v>
      </c>
      <c r="G1698" s="61">
        <v>57</v>
      </c>
      <c r="H1698" s="61">
        <v>172</v>
      </c>
      <c r="I1698" s="61">
        <v>21</v>
      </c>
      <c r="J1698" s="61">
        <v>47</v>
      </c>
      <c r="K1698" s="61">
        <v>246</v>
      </c>
      <c r="L1698" s="61">
        <v>33</v>
      </c>
      <c r="N1698" s="61">
        <v>5</v>
      </c>
      <c r="O1698" s="61">
        <v>386</v>
      </c>
      <c r="P1698" s="61">
        <v>2</v>
      </c>
      <c r="Q1698" s="61">
        <v>531</v>
      </c>
      <c r="R1698" s="61">
        <v>86</v>
      </c>
      <c r="S1698" s="61">
        <v>14</v>
      </c>
      <c r="T1698" s="61">
        <v>212</v>
      </c>
    </row>
    <row r="1699" spans="1:20" ht="12.75" customHeight="1" x14ac:dyDescent="0.2">
      <c r="A1699" s="58">
        <v>4397</v>
      </c>
      <c r="B1699" s="61">
        <v>793</v>
      </c>
      <c r="C1699" s="61">
        <v>384</v>
      </c>
      <c r="D1699" s="61">
        <v>409</v>
      </c>
      <c r="E1699" s="61">
        <v>3</v>
      </c>
      <c r="F1699" s="61">
        <v>94</v>
      </c>
      <c r="G1699" s="61">
        <v>8</v>
      </c>
      <c r="H1699" s="61">
        <v>67</v>
      </c>
      <c r="I1699" s="61">
        <v>1</v>
      </c>
      <c r="J1699" s="61">
        <v>55</v>
      </c>
      <c r="K1699" s="61">
        <v>565</v>
      </c>
      <c r="L1699" s="61">
        <v>27</v>
      </c>
      <c r="M1699" s="61">
        <v>2</v>
      </c>
      <c r="N1699" s="61">
        <v>3</v>
      </c>
      <c r="O1699" s="61">
        <v>83</v>
      </c>
      <c r="Q1699" s="61">
        <v>6</v>
      </c>
      <c r="R1699" s="61">
        <v>11</v>
      </c>
      <c r="S1699" s="61">
        <v>73</v>
      </c>
      <c r="T1699" s="61">
        <v>102</v>
      </c>
    </row>
    <row r="1700" spans="1:20" ht="12.75" customHeight="1" x14ac:dyDescent="0.2">
      <c r="A1700" s="58">
        <v>4399</v>
      </c>
      <c r="B1700" s="61">
        <v>325</v>
      </c>
      <c r="C1700" s="61">
        <v>158</v>
      </c>
      <c r="D1700" s="61">
        <v>167</v>
      </c>
      <c r="F1700" s="61">
        <v>1</v>
      </c>
      <c r="G1700" s="61">
        <v>4</v>
      </c>
      <c r="H1700" s="61">
        <v>84</v>
      </c>
      <c r="I1700" s="61">
        <v>1</v>
      </c>
      <c r="J1700" s="61">
        <v>2</v>
      </c>
      <c r="K1700" s="61">
        <v>233</v>
      </c>
      <c r="L1700" s="61">
        <v>62</v>
      </c>
      <c r="M1700" s="61">
        <v>6</v>
      </c>
      <c r="N1700" s="61">
        <v>1</v>
      </c>
      <c r="O1700" s="61">
        <v>201</v>
      </c>
      <c r="P1700" s="61">
        <v>4</v>
      </c>
      <c r="Q1700" s="61">
        <v>3</v>
      </c>
      <c r="R1700" s="61">
        <v>13</v>
      </c>
      <c r="S1700" s="61">
        <v>3</v>
      </c>
      <c r="T1700" s="61">
        <v>63</v>
      </c>
    </row>
    <row r="1701" spans="1:20" ht="12.75" customHeight="1" x14ac:dyDescent="0.2">
      <c r="A1701" s="58">
        <v>4400</v>
      </c>
      <c r="B1701" s="61">
        <v>610</v>
      </c>
      <c r="C1701" s="61">
        <v>290</v>
      </c>
      <c r="D1701" s="61">
        <v>320</v>
      </c>
      <c r="E1701" s="61">
        <v>6</v>
      </c>
      <c r="F1701" s="61">
        <v>4</v>
      </c>
      <c r="G1701" s="61">
        <v>3</v>
      </c>
      <c r="H1701" s="61">
        <v>37</v>
      </c>
      <c r="I1701" s="61">
        <v>3</v>
      </c>
      <c r="J1701" s="61">
        <v>37</v>
      </c>
      <c r="K1701" s="61">
        <v>520</v>
      </c>
      <c r="L1701" s="61">
        <v>15</v>
      </c>
      <c r="M1701" s="61">
        <v>5</v>
      </c>
      <c r="N1701" s="61">
        <v>14</v>
      </c>
      <c r="O1701" s="61">
        <v>185</v>
      </c>
      <c r="Q1701" s="61">
        <v>12</v>
      </c>
      <c r="R1701" s="61">
        <v>15</v>
      </c>
      <c r="S1701" s="61">
        <v>1</v>
      </c>
      <c r="T1701" s="61">
        <v>107</v>
      </c>
    </row>
    <row r="1702" spans="1:20" ht="12.75" customHeight="1" x14ac:dyDescent="0.2">
      <c r="A1702" s="58">
        <v>4402</v>
      </c>
      <c r="B1702" s="61">
        <v>503</v>
      </c>
      <c r="C1702" s="61">
        <v>255</v>
      </c>
      <c r="D1702" s="61">
        <v>248</v>
      </c>
      <c r="E1702" s="61">
        <v>3</v>
      </c>
      <c r="F1702" s="61">
        <v>2</v>
      </c>
      <c r="G1702" s="61">
        <v>4</v>
      </c>
      <c r="H1702" s="61">
        <v>68</v>
      </c>
      <c r="I1702" s="61">
        <v>2</v>
      </c>
      <c r="J1702" s="61">
        <v>48</v>
      </c>
      <c r="K1702" s="61">
        <v>376</v>
      </c>
      <c r="L1702" s="61">
        <v>26</v>
      </c>
      <c r="M1702" s="61">
        <v>6</v>
      </c>
      <c r="N1702" s="61">
        <v>9</v>
      </c>
      <c r="O1702" s="61">
        <v>232</v>
      </c>
      <c r="Q1702" s="61">
        <v>4</v>
      </c>
      <c r="R1702" s="61">
        <v>22</v>
      </c>
      <c r="S1702" s="61">
        <v>21</v>
      </c>
      <c r="T1702" s="61">
        <v>95</v>
      </c>
    </row>
    <row r="1703" spans="1:20" ht="12.75" customHeight="1" x14ac:dyDescent="0.2">
      <c r="A1703" s="58">
        <v>4403</v>
      </c>
      <c r="B1703" s="61">
        <v>288</v>
      </c>
      <c r="C1703" s="61">
        <v>124</v>
      </c>
      <c r="D1703" s="61">
        <v>163</v>
      </c>
      <c r="E1703" s="61">
        <v>2</v>
      </c>
      <c r="G1703" s="61">
        <v>2</v>
      </c>
      <c r="H1703" s="61">
        <v>93</v>
      </c>
      <c r="I1703" s="61">
        <v>1</v>
      </c>
      <c r="J1703" s="61">
        <v>12</v>
      </c>
      <c r="K1703" s="61">
        <v>178</v>
      </c>
      <c r="L1703" s="61">
        <v>31</v>
      </c>
      <c r="M1703" s="61">
        <v>3</v>
      </c>
      <c r="N1703" s="61">
        <v>13</v>
      </c>
      <c r="O1703" s="61">
        <v>131</v>
      </c>
      <c r="P1703" s="61">
        <v>10</v>
      </c>
      <c r="Q1703" s="61">
        <v>1</v>
      </c>
      <c r="R1703" s="61">
        <v>9</v>
      </c>
      <c r="S1703" s="61">
        <v>8</v>
      </c>
      <c r="T1703" s="61">
        <v>32</v>
      </c>
    </row>
    <row r="1704" spans="1:20" ht="12.75" customHeight="1" x14ac:dyDescent="0.2">
      <c r="A1704" s="58">
        <v>4405</v>
      </c>
      <c r="B1704" s="61">
        <v>742</v>
      </c>
      <c r="C1704" s="61">
        <v>351</v>
      </c>
      <c r="D1704" s="61">
        <v>391</v>
      </c>
      <c r="E1704" s="61">
        <v>1</v>
      </c>
      <c r="F1704" s="61">
        <v>18</v>
      </c>
      <c r="G1704" s="61">
        <v>7</v>
      </c>
      <c r="H1704" s="61">
        <v>83</v>
      </c>
      <c r="J1704" s="61">
        <v>65</v>
      </c>
      <c r="K1704" s="61">
        <v>568</v>
      </c>
      <c r="L1704" s="61">
        <v>39</v>
      </c>
      <c r="M1704" s="61">
        <v>6</v>
      </c>
      <c r="N1704" s="61">
        <v>2</v>
      </c>
      <c r="O1704" s="61">
        <v>175</v>
      </c>
      <c r="Q1704" s="61">
        <v>17</v>
      </c>
      <c r="R1704" s="61">
        <v>25</v>
      </c>
      <c r="S1704" s="61">
        <v>21</v>
      </c>
      <c r="T1704" s="61">
        <v>105</v>
      </c>
    </row>
    <row r="1705" spans="1:20" ht="12.75" customHeight="1" x14ac:dyDescent="0.2">
      <c r="A1705" s="58">
        <v>4406</v>
      </c>
      <c r="B1705" s="61">
        <v>644</v>
      </c>
      <c r="C1705" s="61">
        <v>306</v>
      </c>
      <c r="D1705" s="61">
        <v>338</v>
      </c>
      <c r="E1705" s="61">
        <v>1</v>
      </c>
      <c r="F1705" s="61">
        <v>25</v>
      </c>
      <c r="G1705" s="61">
        <v>9</v>
      </c>
      <c r="H1705" s="61">
        <v>78</v>
      </c>
      <c r="I1705" s="61">
        <v>2</v>
      </c>
      <c r="J1705" s="61">
        <v>52</v>
      </c>
      <c r="K1705" s="61">
        <v>477</v>
      </c>
      <c r="L1705" s="61">
        <v>21</v>
      </c>
      <c r="M1705" s="61">
        <v>1</v>
      </c>
      <c r="N1705" s="61">
        <v>3</v>
      </c>
      <c r="O1705" s="61">
        <v>154</v>
      </c>
      <c r="P1705" s="61">
        <v>1</v>
      </c>
      <c r="Q1705" s="61">
        <v>8</v>
      </c>
      <c r="R1705" s="61">
        <v>16</v>
      </c>
      <c r="S1705" s="61">
        <v>22</v>
      </c>
      <c r="T1705" s="61">
        <v>83</v>
      </c>
    </row>
    <row r="1706" spans="1:20" ht="12.75" customHeight="1" x14ac:dyDescent="0.2">
      <c r="A1706" s="58">
        <v>4407</v>
      </c>
      <c r="B1706" s="61">
        <v>738</v>
      </c>
      <c r="C1706" s="61">
        <v>335</v>
      </c>
      <c r="D1706" s="61">
        <v>403</v>
      </c>
      <c r="E1706" s="61">
        <v>7</v>
      </c>
      <c r="F1706" s="61">
        <v>14</v>
      </c>
      <c r="G1706" s="61">
        <v>25</v>
      </c>
      <c r="H1706" s="61">
        <v>95</v>
      </c>
      <c r="I1706" s="61">
        <v>8</v>
      </c>
      <c r="J1706" s="61">
        <v>97</v>
      </c>
      <c r="K1706" s="61">
        <v>492</v>
      </c>
      <c r="L1706" s="61">
        <v>14</v>
      </c>
      <c r="M1706" s="61">
        <v>10</v>
      </c>
      <c r="N1706" s="61">
        <v>17</v>
      </c>
      <c r="O1706" s="61">
        <v>327</v>
      </c>
      <c r="Q1706" s="61">
        <v>29</v>
      </c>
      <c r="R1706" s="61">
        <v>31</v>
      </c>
      <c r="S1706" s="61">
        <v>28</v>
      </c>
      <c r="T1706" s="61">
        <v>72</v>
      </c>
    </row>
    <row r="1707" spans="1:20" ht="12.75" customHeight="1" x14ac:dyDescent="0.2">
      <c r="A1707" s="58">
        <v>4408</v>
      </c>
      <c r="B1707" s="61">
        <v>549</v>
      </c>
      <c r="C1707" s="61">
        <v>257</v>
      </c>
      <c r="D1707" s="61">
        <v>292</v>
      </c>
      <c r="E1707" s="61">
        <v>3</v>
      </c>
      <c r="F1707" s="61">
        <v>22</v>
      </c>
      <c r="G1707" s="61">
        <v>34</v>
      </c>
      <c r="H1707" s="61">
        <v>94</v>
      </c>
      <c r="I1707" s="61">
        <v>11</v>
      </c>
      <c r="J1707" s="61">
        <v>91</v>
      </c>
      <c r="K1707" s="61">
        <v>294</v>
      </c>
      <c r="L1707" s="61">
        <v>21</v>
      </c>
      <c r="M1707" s="61">
        <v>4</v>
      </c>
      <c r="N1707" s="61">
        <v>14</v>
      </c>
      <c r="O1707" s="61">
        <v>168</v>
      </c>
      <c r="P1707" s="61">
        <v>2</v>
      </c>
      <c r="Q1707" s="61">
        <v>140</v>
      </c>
      <c r="R1707" s="61">
        <v>31</v>
      </c>
      <c r="S1707" s="61">
        <v>30</v>
      </c>
      <c r="T1707" s="61">
        <v>118</v>
      </c>
    </row>
    <row r="1708" spans="1:20" ht="12.75" customHeight="1" x14ac:dyDescent="0.2">
      <c r="A1708" s="58">
        <v>4409</v>
      </c>
      <c r="B1708" s="61">
        <v>714</v>
      </c>
      <c r="C1708" s="61">
        <v>314</v>
      </c>
      <c r="D1708" s="61">
        <v>400</v>
      </c>
      <c r="E1708" s="61">
        <v>6</v>
      </c>
      <c r="F1708" s="61">
        <v>47</v>
      </c>
      <c r="G1708" s="61">
        <v>61</v>
      </c>
      <c r="H1708" s="61">
        <v>137</v>
      </c>
      <c r="I1708" s="61">
        <v>18</v>
      </c>
      <c r="J1708" s="61">
        <v>111</v>
      </c>
      <c r="K1708" s="61">
        <v>334</v>
      </c>
      <c r="L1708" s="61">
        <v>33</v>
      </c>
      <c r="M1708" s="61">
        <v>6</v>
      </c>
      <c r="N1708" s="61">
        <v>21</v>
      </c>
      <c r="O1708" s="61">
        <v>330</v>
      </c>
      <c r="Q1708" s="61">
        <v>116</v>
      </c>
      <c r="R1708" s="61">
        <v>21</v>
      </c>
      <c r="S1708" s="61">
        <v>58</v>
      </c>
      <c r="T1708" s="61">
        <v>97</v>
      </c>
    </row>
    <row r="1709" spans="1:20" ht="12.75" customHeight="1" x14ac:dyDescent="0.2">
      <c r="A1709" s="58">
        <v>4410</v>
      </c>
      <c r="B1709" s="61">
        <v>628</v>
      </c>
      <c r="C1709" s="61">
        <v>295</v>
      </c>
      <c r="D1709" s="61">
        <v>333</v>
      </c>
      <c r="E1709" s="61">
        <v>2</v>
      </c>
      <c r="F1709" s="61">
        <v>10</v>
      </c>
      <c r="G1709" s="61">
        <v>20</v>
      </c>
      <c r="H1709" s="61">
        <v>328</v>
      </c>
      <c r="I1709" s="61">
        <v>44</v>
      </c>
      <c r="J1709" s="61">
        <v>52</v>
      </c>
      <c r="K1709" s="61">
        <v>172</v>
      </c>
      <c r="L1709" s="61">
        <v>246</v>
      </c>
      <c r="M1709" s="61">
        <v>7</v>
      </c>
      <c r="N1709" s="61">
        <v>25</v>
      </c>
      <c r="O1709" s="61">
        <v>538</v>
      </c>
      <c r="P1709" s="61">
        <v>1</v>
      </c>
      <c r="Q1709" s="61">
        <v>3</v>
      </c>
      <c r="R1709" s="61">
        <v>36</v>
      </c>
      <c r="S1709" s="61">
        <v>11</v>
      </c>
      <c r="T1709" s="61">
        <v>100</v>
      </c>
    </row>
    <row r="1710" spans="1:20" ht="12.75" customHeight="1" x14ac:dyDescent="0.2">
      <c r="A1710" s="58">
        <v>4411</v>
      </c>
      <c r="B1710" s="61">
        <v>550</v>
      </c>
      <c r="C1710" s="61">
        <v>272</v>
      </c>
      <c r="D1710" s="61">
        <v>278</v>
      </c>
      <c r="F1710" s="61">
        <v>6</v>
      </c>
      <c r="G1710" s="61">
        <v>2</v>
      </c>
      <c r="H1710" s="61">
        <v>93</v>
      </c>
      <c r="J1710" s="61">
        <v>29</v>
      </c>
      <c r="K1710" s="61">
        <v>420</v>
      </c>
      <c r="L1710" s="61">
        <v>38</v>
      </c>
      <c r="M1710" s="61">
        <v>7</v>
      </c>
      <c r="N1710" s="61">
        <v>1</v>
      </c>
      <c r="O1710" s="61">
        <v>206</v>
      </c>
      <c r="P1710" s="61">
        <v>7</v>
      </c>
      <c r="Q1710" s="61">
        <v>4</v>
      </c>
      <c r="R1710" s="61">
        <v>10</v>
      </c>
      <c r="S1710" s="61">
        <v>6</v>
      </c>
      <c r="T1710" s="61">
        <v>85</v>
      </c>
    </row>
    <row r="1711" spans="1:20" ht="12.75" customHeight="1" x14ac:dyDescent="0.2">
      <c r="A1711" s="58">
        <v>4412</v>
      </c>
      <c r="B1711" s="61">
        <v>511</v>
      </c>
      <c r="C1711" s="61">
        <v>233</v>
      </c>
      <c r="D1711" s="61">
        <v>278</v>
      </c>
      <c r="E1711" s="61">
        <v>1</v>
      </c>
      <c r="F1711" s="61">
        <v>14</v>
      </c>
      <c r="G1711" s="61">
        <v>2</v>
      </c>
      <c r="H1711" s="61">
        <v>143</v>
      </c>
      <c r="I1711" s="61">
        <v>1</v>
      </c>
      <c r="J1711" s="61">
        <v>17</v>
      </c>
      <c r="K1711" s="61">
        <v>333</v>
      </c>
      <c r="L1711" s="61">
        <v>67</v>
      </c>
      <c r="M1711" s="61">
        <v>1</v>
      </c>
      <c r="N1711" s="61">
        <v>8</v>
      </c>
      <c r="O1711" s="61">
        <v>180</v>
      </c>
      <c r="P1711" s="61">
        <v>13</v>
      </c>
      <c r="Q1711" s="61">
        <v>2</v>
      </c>
      <c r="R1711" s="61">
        <v>7</v>
      </c>
      <c r="S1711" s="61">
        <v>16</v>
      </c>
      <c r="T1711" s="61">
        <v>74</v>
      </c>
    </row>
    <row r="1712" spans="1:20" ht="12.75" customHeight="1" x14ac:dyDescent="0.2">
      <c r="A1712" s="58">
        <v>4413</v>
      </c>
      <c r="B1712" s="61">
        <v>532</v>
      </c>
      <c r="C1712" s="61">
        <v>227</v>
      </c>
      <c r="D1712" s="61">
        <v>305</v>
      </c>
      <c r="E1712" s="61">
        <v>2</v>
      </c>
      <c r="F1712" s="61">
        <v>80</v>
      </c>
      <c r="G1712" s="61">
        <v>95</v>
      </c>
      <c r="H1712" s="61">
        <v>152</v>
      </c>
      <c r="I1712" s="61">
        <v>22</v>
      </c>
      <c r="J1712" s="61">
        <v>36</v>
      </c>
      <c r="K1712" s="61">
        <v>145</v>
      </c>
      <c r="L1712" s="61">
        <v>226</v>
      </c>
      <c r="M1712" s="61">
        <v>7</v>
      </c>
      <c r="N1712" s="61">
        <v>16</v>
      </c>
      <c r="O1712" s="61">
        <v>425</v>
      </c>
      <c r="P1712" s="61">
        <v>3</v>
      </c>
      <c r="Q1712" s="61">
        <v>3</v>
      </c>
      <c r="R1712" s="61">
        <v>49</v>
      </c>
      <c r="S1712" s="61">
        <v>16</v>
      </c>
      <c r="T1712" s="61">
        <v>68</v>
      </c>
    </row>
    <row r="1713" spans="1:20" ht="12.75" customHeight="1" x14ac:dyDescent="0.2">
      <c r="A1713" s="58">
        <v>4414</v>
      </c>
      <c r="B1713" s="61">
        <v>687</v>
      </c>
      <c r="C1713" s="61">
        <v>334</v>
      </c>
      <c r="D1713" s="61">
        <v>353</v>
      </c>
      <c r="E1713" s="61">
        <v>3</v>
      </c>
      <c r="F1713" s="61">
        <v>42</v>
      </c>
      <c r="G1713" s="61">
        <v>13</v>
      </c>
      <c r="H1713" s="61">
        <v>74</v>
      </c>
      <c r="I1713" s="61">
        <v>3</v>
      </c>
      <c r="J1713" s="61">
        <v>86</v>
      </c>
      <c r="K1713" s="61">
        <v>466</v>
      </c>
      <c r="L1713" s="61">
        <v>32</v>
      </c>
      <c r="M1713" s="61">
        <v>2</v>
      </c>
      <c r="N1713" s="61">
        <v>7</v>
      </c>
      <c r="O1713" s="61">
        <v>184</v>
      </c>
      <c r="Q1713" s="61">
        <v>19</v>
      </c>
      <c r="R1713" s="61">
        <v>16</v>
      </c>
      <c r="S1713" s="61">
        <v>43</v>
      </c>
      <c r="T1713" s="61">
        <v>92</v>
      </c>
    </row>
    <row r="1714" spans="1:20" ht="12.75" customHeight="1" x14ac:dyDescent="0.2">
      <c r="A1714" s="58">
        <v>4415</v>
      </c>
      <c r="B1714" s="61">
        <v>702</v>
      </c>
      <c r="C1714" s="61">
        <v>361</v>
      </c>
      <c r="D1714" s="61">
        <v>341</v>
      </c>
      <c r="E1714" s="61">
        <v>1</v>
      </c>
      <c r="F1714" s="61">
        <v>61</v>
      </c>
      <c r="G1714" s="61">
        <v>13</v>
      </c>
      <c r="H1714" s="61">
        <v>69</v>
      </c>
      <c r="I1714" s="61">
        <v>9</v>
      </c>
      <c r="J1714" s="61">
        <v>67</v>
      </c>
      <c r="K1714" s="61">
        <v>482</v>
      </c>
      <c r="L1714" s="61">
        <v>46</v>
      </c>
      <c r="N1714" s="61">
        <v>3</v>
      </c>
      <c r="O1714" s="61">
        <v>69</v>
      </c>
      <c r="Q1714" s="61">
        <v>10</v>
      </c>
      <c r="R1714" s="61">
        <v>7</v>
      </c>
      <c r="S1714" s="61">
        <v>20</v>
      </c>
      <c r="T1714" s="61">
        <v>102</v>
      </c>
    </row>
    <row r="1715" spans="1:20" ht="12.75" customHeight="1" x14ac:dyDescent="0.2">
      <c r="A1715" s="58">
        <v>4416</v>
      </c>
      <c r="B1715" s="61">
        <v>528</v>
      </c>
      <c r="C1715" s="61">
        <v>255</v>
      </c>
      <c r="D1715" s="61">
        <v>273</v>
      </c>
      <c r="E1715" s="61">
        <v>2</v>
      </c>
      <c r="F1715" s="61">
        <v>32</v>
      </c>
      <c r="G1715" s="61">
        <v>6</v>
      </c>
      <c r="H1715" s="61">
        <v>44</v>
      </c>
      <c r="I1715" s="61">
        <v>3</v>
      </c>
      <c r="J1715" s="61">
        <v>50</v>
      </c>
      <c r="K1715" s="61">
        <v>391</v>
      </c>
      <c r="L1715" s="61">
        <v>11</v>
      </c>
      <c r="M1715" s="61">
        <v>2</v>
      </c>
      <c r="N1715" s="61">
        <v>2</v>
      </c>
      <c r="O1715" s="61">
        <v>72</v>
      </c>
      <c r="Q1715" s="61">
        <v>10</v>
      </c>
      <c r="R1715" s="61">
        <v>12</v>
      </c>
      <c r="S1715" s="61">
        <v>52</v>
      </c>
      <c r="T1715" s="61">
        <v>68</v>
      </c>
    </row>
    <row r="1716" spans="1:20" ht="12.75" customHeight="1" x14ac:dyDescent="0.2">
      <c r="A1716" s="58">
        <v>4417</v>
      </c>
      <c r="B1716" s="61">
        <v>699</v>
      </c>
      <c r="C1716" s="61">
        <v>329</v>
      </c>
      <c r="D1716" s="61">
        <v>370</v>
      </c>
      <c r="E1716" s="61">
        <v>1</v>
      </c>
      <c r="F1716" s="61">
        <v>77</v>
      </c>
      <c r="G1716" s="61">
        <v>35</v>
      </c>
      <c r="H1716" s="61">
        <v>237</v>
      </c>
      <c r="I1716" s="61">
        <v>36</v>
      </c>
      <c r="J1716" s="61">
        <v>72</v>
      </c>
      <c r="K1716" s="61">
        <v>241</v>
      </c>
      <c r="L1716" s="61">
        <v>189</v>
      </c>
      <c r="M1716" s="61">
        <v>4</v>
      </c>
      <c r="N1716" s="61">
        <v>7</v>
      </c>
      <c r="O1716" s="61">
        <v>372</v>
      </c>
      <c r="Q1716" s="61">
        <v>8</v>
      </c>
      <c r="R1716" s="61">
        <v>27</v>
      </c>
      <c r="S1716" s="61">
        <v>6</v>
      </c>
      <c r="T1716" s="61">
        <v>74</v>
      </c>
    </row>
    <row r="1717" spans="1:20" ht="12.75" customHeight="1" x14ac:dyDescent="0.2">
      <c r="A1717" s="58">
        <v>4418</v>
      </c>
      <c r="B1717" s="61">
        <v>781</v>
      </c>
      <c r="C1717" s="61">
        <v>368</v>
      </c>
      <c r="D1717" s="61">
        <v>413</v>
      </c>
      <c r="F1717" s="61">
        <v>26</v>
      </c>
      <c r="G1717" s="61">
        <v>66</v>
      </c>
      <c r="H1717" s="61">
        <v>466</v>
      </c>
      <c r="I1717" s="61">
        <v>2</v>
      </c>
      <c r="J1717" s="61">
        <v>38</v>
      </c>
      <c r="K1717" s="61">
        <v>183</v>
      </c>
      <c r="L1717" s="61">
        <v>285</v>
      </c>
      <c r="M1717" s="61">
        <v>6</v>
      </c>
      <c r="N1717" s="61">
        <v>36</v>
      </c>
      <c r="O1717" s="61">
        <v>691</v>
      </c>
      <c r="P1717" s="61">
        <v>238</v>
      </c>
      <c r="Q1717" s="61">
        <v>2</v>
      </c>
      <c r="R1717" s="61">
        <v>114</v>
      </c>
      <c r="S1717" s="61">
        <v>6</v>
      </c>
      <c r="T1717" s="61">
        <v>83</v>
      </c>
    </row>
    <row r="1718" spans="1:20" ht="12.75" customHeight="1" x14ac:dyDescent="0.2">
      <c r="A1718" s="58">
        <v>4420</v>
      </c>
      <c r="B1718" s="61">
        <v>675</v>
      </c>
      <c r="C1718" s="61">
        <v>339</v>
      </c>
      <c r="D1718" s="61">
        <v>336</v>
      </c>
      <c r="F1718" s="61">
        <v>217</v>
      </c>
      <c r="G1718" s="61">
        <v>73</v>
      </c>
      <c r="H1718" s="61">
        <v>65</v>
      </c>
      <c r="I1718" s="61">
        <v>6</v>
      </c>
      <c r="J1718" s="61">
        <v>90</v>
      </c>
      <c r="K1718" s="61">
        <v>224</v>
      </c>
      <c r="L1718" s="61">
        <v>146</v>
      </c>
      <c r="N1718" s="61">
        <v>2</v>
      </c>
      <c r="O1718" s="61">
        <v>239</v>
      </c>
      <c r="Q1718" s="61">
        <v>3</v>
      </c>
      <c r="R1718" s="61">
        <v>6</v>
      </c>
      <c r="S1718" s="61">
        <v>46</v>
      </c>
      <c r="T1718" s="61">
        <v>33</v>
      </c>
    </row>
    <row r="1719" spans="1:20" ht="12.75" customHeight="1" x14ac:dyDescent="0.2">
      <c r="A1719" s="58">
        <v>4421</v>
      </c>
      <c r="B1719" s="61">
        <v>423</v>
      </c>
      <c r="C1719" s="61">
        <v>234</v>
      </c>
      <c r="D1719" s="61">
        <v>189</v>
      </c>
      <c r="F1719" s="61">
        <v>11</v>
      </c>
      <c r="G1719" s="61">
        <v>21</v>
      </c>
      <c r="H1719" s="61">
        <v>60</v>
      </c>
      <c r="I1719" s="61">
        <v>6</v>
      </c>
      <c r="J1719" s="61">
        <v>74</v>
      </c>
      <c r="K1719" s="61">
        <v>251</v>
      </c>
      <c r="L1719" s="61">
        <v>13</v>
      </c>
      <c r="M1719" s="61">
        <v>2</v>
      </c>
      <c r="N1719" s="61">
        <v>14</v>
      </c>
      <c r="O1719" s="61">
        <v>204</v>
      </c>
      <c r="Q1719" s="61">
        <v>42</v>
      </c>
      <c r="R1719" s="61">
        <v>27</v>
      </c>
      <c r="S1719" s="61">
        <v>17</v>
      </c>
      <c r="T1719" s="61">
        <v>42</v>
      </c>
    </row>
    <row r="1720" spans="1:20" ht="12.75" customHeight="1" x14ac:dyDescent="0.2">
      <c r="A1720" s="58">
        <v>4422</v>
      </c>
      <c r="B1720" s="61">
        <v>485</v>
      </c>
      <c r="C1720" s="61">
        <v>222</v>
      </c>
      <c r="D1720" s="61">
        <v>263</v>
      </c>
      <c r="E1720" s="61">
        <v>1</v>
      </c>
      <c r="F1720" s="61">
        <v>38</v>
      </c>
      <c r="G1720" s="61">
        <v>104</v>
      </c>
      <c r="H1720" s="61">
        <v>132</v>
      </c>
      <c r="I1720" s="61">
        <v>21</v>
      </c>
      <c r="J1720" s="61">
        <v>74</v>
      </c>
      <c r="K1720" s="61">
        <v>115</v>
      </c>
      <c r="L1720" s="61">
        <v>147</v>
      </c>
      <c r="M1720" s="61">
        <v>4</v>
      </c>
      <c r="N1720" s="61">
        <v>24</v>
      </c>
      <c r="O1720" s="61">
        <v>355</v>
      </c>
      <c r="Q1720" s="61">
        <v>3</v>
      </c>
      <c r="R1720" s="61">
        <v>16</v>
      </c>
      <c r="S1720" s="61">
        <v>15</v>
      </c>
      <c r="T1720" s="61">
        <v>60</v>
      </c>
    </row>
    <row r="1721" spans="1:20" ht="12.75" customHeight="1" x14ac:dyDescent="0.2">
      <c r="A1721" s="58">
        <v>4423</v>
      </c>
      <c r="B1721" s="61">
        <v>479</v>
      </c>
      <c r="C1721" s="61">
        <v>233</v>
      </c>
      <c r="D1721" s="61">
        <v>245</v>
      </c>
      <c r="E1721" s="61">
        <v>1</v>
      </c>
      <c r="F1721" s="61">
        <v>4</v>
      </c>
      <c r="H1721" s="61">
        <v>212</v>
      </c>
      <c r="J1721" s="61">
        <v>9</v>
      </c>
      <c r="K1721" s="61">
        <v>253</v>
      </c>
      <c r="L1721" s="61">
        <v>129</v>
      </c>
      <c r="M1721" s="61">
        <v>5</v>
      </c>
      <c r="N1721" s="61">
        <v>34</v>
      </c>
      <c r="O1721" s="61">
        <v>296</v>
      </c>
      <c r="P1721" s="61">
        <v>60</v>
      </c>
      <c r="Q1721" s="61">
        <v>4</v>
      </c>
      <c r="R1721" s="61">
        <v>10</v>
      </c>
      <c r="S1721" s="61">
        <v>12</v>
      </c>
      <c r="T1721" s="61">
        <v>43</v>
      </c>
    </row>
    <row r="1722" spans="1:20" ht="12.75" customHeight="1" x14ac:dyDescent="0.2">
      <c r="A1722" s="58">
        <v>4424</v>
      </c>
      <c r="B1722" s="61">
        <v>401</v>
      </c>
      <c r="C1722" s="61">
        <v>187</v>
      </c>
      <c r="D1722" s="61">
        <v>214</v>
      </c>
      <c r="F1722" s="61">
        <v>176</v>
      </c>
      <c r="G1722" s="61">
        <v>7</v>
      </c>
      <c r="H1722" s="61">
        <v>75</v>
      </c>
      <c r="J1722" s="61">
        <v>25</v>
      </c>
      <c r="K1722" s="61">
        <v>118</v>
      </c>
      <c r="L1722" s="61">
        <v>79</v>
      </c>
      <c r="M1722" s="61">
        <v>3</v>
      </c>
      <c r="N1722" s="61">
        <v>1</v>
      </c>
      <c r="O1722" s="61">
        <v>76</v>
      </c>
      <c r="Q1722" s="61">
        <v>1</v>
      </c>
      <c r="R1722" s="61">
        <v>31</v>
      </c>
      <c r="S1722" s="61">
        <v>8</v>
      </c>
      <c r="T1722" s="61">
        <v>45</v>
      </c>
    </row>
    <row r="1723" spans="1:20" ht="12.75" customHeight="1" x14ac:dyDescent="0.2">
      <c r="A1723" s="58">
        <v>4425</v>
      </c>
      <c r="B1723" s="61">
        <v>889</v>
      </c>
      <c r="C1723" s="61">
        <v>435</v>
      </c>
      <c r="D1723" s="61">
        <v>454</v>
      </c>
      <c r="E1723" s="61">
        <v>6</v>
      </c>
      <c r="F1723" s="61">
        <v>124</v>
      </c>
      <c r="G1723" s="61">
        <v>92</v>
      </c>
      <c r="H1723" s="61">
        <v>339</v>
      </c>
      <c r="I1723" s="61">
        <v>17</v>
      </c>
      <c r="J1723" s="61">
        <v>83</v>
      </c>
      <c r="K1723" s="61">
        <v>228</v>
      </c>
      <c r="L1723" s="61">
        <v>185</v>
      </c>
      <c r="M1723" s="61">
        <v>8</v>
      </c>
      <c r="N1723" s="61">
        <v>17</v>
      </c>
      <c r="O1723" s="61">
        <v>609</v>
      </c>
      <c r="P1723" s="61">
        <v>2</v>
      </c>
      <c r="R1723" s="61">
        <v>32</v>
      </c>
      <c r="S1723" s="61">
        <v>15</v>
      </c>
      <c r="T1723" s="61">
        <v>144</v>
      </c>
    </row>
    <row r="1724" spans="1:20" ht="12.75" customHeight="1" x14ac:dyDescent="0.2">
      <c r="A1724" s="58">
        <v>4426</v>
      </c>
      <c r="B1724" s="61">
        <v>382</v>
      </c>
      <c r="C1724" s="61">
        <v>203</v>
      </c>
      <c r="D1724" s="61">
        <v>179</v>
      </c>
      <c r="E1724" s="61">
        <v>2</v>
      </c>
      <c r="F1724" s="61">
        <v>36</v>
      </c>
      <c r="G1724" s="61">
        <v>48</v>
      </c>
      <c r="H1724" s="61">
        <v>77</v>
      </c>
      <c r="I1724" s="61">
        <v>8</v>
      </c>
      <c r="J1724" s="61">
        <v>68</v>
      </c>
      <c r="K1724" s="61">
        <v>143</v>
      </c>
      <c r="L1724" s="61">
        <v>55</v>
      </c>
      <c r="M1724" s="61">
        <v>2</v>
      </c>
      <c r="N1724" s="61">
        <v>2</v>
      </c>
      <c r="O1724" s="61">
        <v>168</v>
      </c>
      <c r="P1724" s="61">
        <v>1</v>
      </c>
      <c r="Q1724" s="61">
        <v>6</v>
      </c>
      <c r="R1724" s="61">
        <v>17</v>
      </c>
      <c r="S1724" s="61">
        <v>6</v>
      </c>
      <c r="T1724" s="61">
        <v>53</v>
      </c>
    </row>
    <row r="1725" spans="1:20" ht="12.75" customHeight="1" x14ac:dyDescent="0.2">
      <c r="A1725" s="58">
        <v>4427</v>
      </c>
      <c r="B1725" s="61">
        <v>1414</v>
      </c>
      <c r="C1725" s="61">
        <v>699</v>
      </c>
      <c r="D1725" s="61">
        <v>715</v>
      </c>
      <c r="E1725" s="61">
        <v>30</v>
      </c>
      <c r="F1725" s="61">
        <v>113</v>
      </c>
      <c r="G1725" s="61">
        <v>88</v>
      </c>
      <c r="H1725" s="61">
        <v>309</v>
      </c>
      <c r="I1725" s="61">
        <v>45</v>
      </c>
      <c r="J1725" s="61">
        <v>213</v>
      </c>
      <c r="K1725" s="61">
        <v>616</v>
      </c>
      <c r="L1725" s="61">
        <v>58</v>
      </c>
      <c r="M1725" s="61">
        <v>4</v>
      </c>
      <c r="N1725" s="61">
        <v>77</v>
      </c>
      <c r="O1725" s="61">
        <v>604</v>
      </c>
      <c r="P1725" s="61">
        <v>2</v>
      </c>
      <c r="Q1725" s="61">
        <v>207</v>
      </c>
      <c r="R1725" s="61">
        <v>77</v>
      </c>
      <c r="S1725" s="61">
        <v>129</v>
      </c>
      <c r="T1725" s="61">
        <v>156</v>
      </c>
    </row>
    <row r="1726" spans="1:20" ht="12.75" customHeight="1" x14ac:dyDescent="0.2">
      <c r="A1726" s="58">
        <v>4428</v>
      </c>
      <c r="B1726" s="61">
        <v>297</v>
      </c>
      <c r="C1726" s="61">
        <v>139</v>
      </c>
      <c r="D1726" s="61">
        <v>158</v>
      </c>
      <c r="E1726" s="61">
        <v>32</v>
      </c>
      <c r="F1726" s="61">
        <v>4</v>
      </c>
      <c r="H1726" s="61">
        <v>121</v>
      </c>
      <c r="J1726" s="61">
        <v>22</v>
      </c>
      <c r="K1726" s="61">
        <v>118</v>
      </c>
      <c r="L1726" s="61">
        <v>88</v>
      </c>
      <c r="M1726" s="61">
        <v>4</v>
      </c>
      <c r="N1726" s="61">
        <v>7</v>
      </c>
      <c r="O1726" s="61">
        <v>188</v>
      </c>
      <c r="P1726" s="61">
        <v>23</v>
      </c>
      <c r="Q1726" s="61">
        <v>1</v>
      </c>
      <c r="R1726" s="61">
        <v>9</v>
      </c>
      <c r="S1726" s="61">
        <v>10</v>
      </c>
      <c r="T1726" s="61">
        <v>52</v>
      </c>
    </row>
    <row r="1727" spans="1:20" ht="12.75" customHeight="1" x14ac:dyDescent="0.2">
      <c r="A1727" s="58">
        <v>4429</v>
      </c>
      <c r="B1727" s="61">
        <v>860</v>
      </c>
      <c r="C1727" s="61">
        <v>410</v>
      </c>
      <c r="D1727" s="61">
        <v>450</v>
      </c>
      <c r="E1727" s="61">
        <v>2</v>
      </c>
      <c r="F1727" s="61">
        <v>5</v>
      </c>
      <c r="G1727" s="61">
        <v>23</v>
      </c>
      <c r="H1727" s="61">
        <v>265</v>
      </c>
      <c r="I1727" s="61">
        <v>2</v>
      </c>
      <c r="J1727" s="61">
        <v>45</v>
      </c>
      <c r="K1727" s="61">
        <v>518</v>
      </c>
      <c r="L1727" s="61">
        <v>47</v>
      </c>
      <c r="M1727" s="61">
        <v>1</v>
      </c>
      <c r="N1727" s="61">
        <v>12</v>
      </c>
      <c r="O1727" s="61">
        <v>465</v>
      </c>
      <c r="P1727" s="61">
        <v>70</v>
      </c>
      <c r="Q1727" s="61">
        <v>5</v>
      </c>
      <c r="R1727" s="61">
        <v>23</v>
      </c>
      <c r="S1727" s="61">
        <v>39</v>
      </c>
      <c r="T1727" s="61">
        <v>98</v>
      </c>
    </row>
    <row r="1728" spans="1:20" ht="12.75" customHeight="1" x14ac:dyDescent="0.2">
      <c r="A1728" s="58">
        <v>4430</v>
      </c>
      <c r="B1728" s="61">
        <v>809</v>
      </c>
      <c r="C1728" s="61">
        <v>394</v>
      </c>
      <c r="D1728" s="61">
        <v>415</v>
      </c>
      <c r="E1728" s="61">
        <v>1</v>
      </c>
      <c r="F1728" s="61">
        <v>190</v>
      </c>
      <c r="G1728" s="61">
        <v>35</v>
      </c>
      <c r="H1728" s="61">
        <v>98</v>
      </c>
      <c r="I1728" s="61">
        <v>4</v>
      </c>
      <c r="J1728" s="61">
        <v>90</v>
      </c>
      <c r="K1728" s="61">
        <v>391</v>
      </c>
      <c r="L1728" s="61">
        <v>58</v>
      </c>
      <c r="M1728" s="61">
        <v>4</v>
      </c>
      <c r="N1728" s="61">
        <v>6</v>
      </c>
      <c r="O1728" s="61">
        <v>211</v>
      </c>
      <c r="Q1728" s="61">
        <v>1</v>
      </c>
      <c r="R1728" s="61">
        <v>22</v>
      </c>
      <c r="S1728" s="61">
        <v>30</v>
      </c>
      <c r="T1728" s="61">
        <v>148</v>
      </c>
    </row>
    <row r="1729" spans="1:20" ht="12.75" customHeight="1" x14ac:dyDescent="0.2">
      <c r="A1729" s="58">
        <v>4431</v>
      </c>
      <c r="B1729" s="61">
        <v>543</v>
      </c>
      <c r="C1729" s="61">
        <v>266</v>
      </c>
      <c r="D1729" s="61">
        <v>277</v>
      </c>
      <c r="E1729" s="61">
        <v>4</v>
      </c>
      <c r="F1729" s="61">
        <v>1</v>
      </c>
      <c r="G1729" s="61">
        <v>1</v>
      </c>
      <c r="H1729" s="61">
        <v>34</v>
      </c>
      <c r="J1729" s="61">
        <v>9</v>
      </c>
      <c r="K1729" s="61">
        <v>494</v>
      </c>
      <c r="L1729" s="61">
        <v>8</v>
      </c>
      <c r="M1729" s="61">
        <v>1</v>
      </c>
      <c r="N1729" s="61">
        <v>6</v>
      </c>
      <c r="O1729" s="61">
        <v>99</v>
      </c>
      <c r="P1729" s="61">
        <v>3</v>
      </c>
      <c r="Q1729" s="61">
        <v>4</v>
      </c>
      <c r="R1729" s="61">
        <v>23</v>
      </c>
      <c r="S1729" s="61">
        <v>41</v>
      </c>
      <c r="T1729" s="61">
        <v>63</v>
      </c>
    </row>
    <row r="1730" spans="1:20" ht="12.75" customHeight="1" x14ac:dyDescent="0.2">
      <c r="A1730" s="58">
        <v>4432</v>
      </c>
      <c r="B1730" s="61">
        <v>588</v>
      </c>
      <c r="C1730" s="61">
        <v>301</v>
      </c>
      <c r="D1730" s="61">
        <v>287</v>
      </c>
      <c r="E1730" s="61">
        <v>2</v>
      </c>
      <c r="F1730" s="61">
        <v>13</v>
      </c>
      <c r="G1730" s="61">
        <v>1</v>
      </c>
      <c r="H1730" s="61">
        <v>263</v>
      </c>
      <c r="J1730" s="61">
        <v>16</v>
      </c>
      <c r="K1730" s="61">
        <v>293</v>
      </c>
      <c r="L1730" s="61">
        <v>83</v>
      </c>
      <c r="M1730" s="61">
        <v>2</v>
      </c>
      <c r="N1730" s="61">
        <v>22</v>
      </c>
      <c r="O1730" s="61">
        <v>314</v>
      </c>
      <c r="P1730" s="61">
        <v>86</v>
      </c>
      <c r="Q1730" s="61">
        <v>5</v>
      </c>
      <c r="R1730" s="61">
        <v>11</v>
      </c>
      <c r="S1730" s="61">
        <v>29</v>
      </c>
      <c r="T1730" s="61">
        <v>53</v>
      </c>
    </row>
    <row r="1731" spans="1:20" ht="12.75" customHeight="1" x14ac:dyDescent="0.2">
      <c r="A1731" s="58">
        <v>4433</v>
      </c>
      <c r="B1731" s="61">
        <v>2088</v>
      </c>
      <c r="C1731" s="61">
        <v>979</v>
      </c>
      <c r="D1731" s="61">
        <v>1109</v>
      </c>
      <c r="E1731" s="61">
        <v>6</v>
      </c>
      <c r="F1731" s="61">
        <v>454</v>
      </c>
      <c r="G1731" s="61">
        <v>76</v>
      </c>
      <c r="H1731" s="61">
        <v>234</v>
      </c>
      <c r="I1731" s="61">
        <v>9</v>
      </c>
      <c r="J1731" s="61">
        <v>224</v>
      </c>
      <c r="K1731" s="61">
        <v>1085</v>
      </c>
      <c r="L1731" s="61">
        <v>86</v>
      </c>
      <c r="M1731" s="61">
        <v>2</v>
      </c>
      <c r="N1731" s="61">
        <v>11</v>
      </c>
      <c r="O1731" s="61">
        <v>426</v>
      </c>
      <c r="R1731" s="61">
        <v>60</v>
      </c>
      <c r="S1731" s="61">
        <v>143</v>
      </c>
      <c r="T1731" s="61">
        <v>200</v>
      </c>
    </row>
    <row r="1732" spans="1:20" ht="12.75" customHeight="1" x14ac:dyDescent="0.2">
      <c r="A1732" s="58">
        <v>4435</v>
      </c>
      <c r="B1732" s="61">
        <v>483</v>
      </c>
      <c r="C1732" s="61">
        <v>224</v>
      </c>
      <c r="D1732" s="61">
        <v>259</v>
      </c>
      <c r="E1732" s="61">
        <v>3</v>
      </c>
      <c r="F1732" s="61">
        <v>7</v>
      </c>
      <c r="G1732" s="61">
        <v>6</v>
      </c>
      <c r="H1732" s="61">
        <v>43</v>
      </c>
      <c r="I1732" s="61">
        <v>7</v>
      </c>
      <c r="J1732" s="61">
        <v>52</v>
      </c>
      <c r="K1732" s="61">
        <v>365</v>
      </c>
      <c r="L1732" s="61">
        <v>10</v>
      </c>
      <c r="M1732" s="61">
        <v>5</v>
      </c>
      <c r="N1732" s="61">
        <v>19</v>
      </c>
      <c r="O1732" s="61">
        <v>168</v>
      </c>
      <c r="P1732" s="61">
        <v>1</v>
      </c>
      <c r="Q1732" s="61">
        <v>5</v>
      </c>
      <c r="R1732" s="61">
        <v>23</v>
      </c>
      <c r="S1732" s="61">
        <v>8</v>
      </c>
      <c r="T1732" s="61">
        <v>96</v>
      </c>
    </row>
    <row r="1733" spans="1:20" ht="12.75" customHeight="1" x14ac:dyDescent="0.2">
      <c r="A1733" s="58">
        <v>4436</v>
      </c>
      <c r="B1733" s="61">
        <v>750</v>
      </c>
      <c r="C1733" s="61">
        <v>372</v>
      </c>
      <c r="D1733" s="61">
        <v>378</v>
      </c>
      <c r="E1733" s="61">
        <v>4</v>
      </c>
      <c r="F1733" s="61">
        <v>7</v>
      </c>
      <c r="G1733" s="61">
        <v>2</v>
      </c>
      <c r="H1733" s="61">
        <v>97</v>
      </c>
      <c r="I1733" s="61">
        <v>3</v>
      </c>
      <c r="J1733" s="61">
        <v>89</v>
      </c>
      <c r="K1733" s="61">
        <v>548</v>
      </c>
      <c r="L1733" s="61">
        <v>42</v>
      </c>
      <c r="M1733" s="61">
        <v>9</v>
      </c>
      <c r="N1733" s="61">
        <v>14</v>
      </c>
      <c r="O1733" s="61">
        <v>346</v>
      </c>
      <c r="P1733" s="61">
        <v>1</v>
      </c>
      <c r="Q1733" s="61">
        <v>13</v>
      </c>
      <c r="R1733" s="61">
        <v>17</v>
      </c>
      <c r="S1733" s="61">
        <v>15</v>
      </c>
      <c r="T1733" s="61">
        <v>105</v>
      </c>
    </row>
    <row r="1734" spans="1:20" ht="12.75" customHeight="1" x14ac:dyDescent="0.2">
      <c r="A1734" s="58">
        <v>4437</v>
      </c>
      <c r="B1734" s="61">
        <v>923</v>
      </c>
      <c r="C1734" s="61">
        <v>429</v>
      </c>
      <c r="D1734" s="61">
        <v>493</v>
      </c>
      <c r="E1734" s="61">
        <v>3</v>
      </c>
      <c r="F1734" s="61">
        <v>236</v>
      </c>
      <c r="G1734" s="61">
        <v>33</v>
      </c>
      <c r="H1734" s="61">
        <v>81</v>
      </c>
      <c r="I1734" s="61">
        <v>3</v>
      </c>
      <c r="J1734" s="61">
        <v>75</v>
      </c>
      <c r="K1734" s="61">
        <v>492</v>
      </c>
      <c r="L1734" s="61">
        <v>28</v>
      </c>
      <c r="M1734" s="61">
        <v>1</v>
      </c>
      <c r="N1734" s="61">
        <v>12</v>
      </c>
      <c r="O1734" s="61">
        <v>124</v>
      </c>
      <c r="Q1734" s="61">
        <v>5</v>
      </c>
      <c r="R1734" s="61">
        <v>7</v>
      </c>
      <c r="S1734" s="61">
        <v>59</v>
      </c>
      <c r="T1734" s="61">
        <v>94</v>
      </c>
    </row>
    <row r="1735" spans="1:20" ht="12.75" customHeight="1" x14ac:dyDescent="0.2">
      <c r="A1735" s="58">
        <v>4438</v>
      </c>
      <c r="B1735" s="61">
        <v>2286</v>
      </c>
      <c r="C1735" s="61">
        <v>1132</v>
      </c>
      <c r="D1735" s="61">
        <v>1149</v>
      </c>
      <c r="E1735" s="61">
        <v>6</v>
      </c>
      <c r="F1735" s="61">
        <v>487</v>
      </c>
      <c r="G1735" s="61">
        <v>85</v>
      </c>
      <c r="H1735" s="61">
        <v>309</v>
      </c>
      <c r="I1735" s="61">
        <v>7</v>
      </c>
      <c r="J1735" s="61">
        <v>179</v>
      </c>
      <c r="K1735" s="61">
        <v>1213</v>
      </c>
      <c r="L1735" s="61">
        <v>139</v>
      </c>
      <c r="M1735" s="61">
        <v>6</v>
      </c>
      <c r="N1735" s="61">
        <v>56</v>
      </c>
      <c r="O1735" s="61">
        <v>431</v>
      </c>
      <c r="P1735" s="61">
        <v>1</v>
      </c>
      <c r="Q1735" s="61">
        <v>4</v>
      </c>
      <c r="R1735" s="61">
        <v>77</v>
      </c>
      <c r="S1735" s="61">
        <v>209</v>
      </c>
      <c r="T1735" s="61">
        <v>189</v>
      </c>
    </row>
    <row r="1736" spans="1:20" ht="12.75" customHeight="1" x14ac:dyDescent="0.2">
      <c r="A1736" s="58">
        <v>4439</v>
      </c>
      <c r="B1736" s="61">
        <v>1996</v>
      </c>
      <c r="C1736" s="61">
        <v>986</v>
      </c>
      <c r="D1736" s="61">
        <v>1010</v>
      </c>
      <c r="E1736" s="61">
        <v>4</v>
      </c>
      <c r="F1736" s="61">
        <v>443</v>
      </c>
      <c r="G1736" s="61">
        <v>15</v>
      </c>
      <c r="H1736" s="61">
        <v>162</v>
      </c>
      <c r="I1736" s="61">
        <v>2</v>
      </c>
      <c r="J1736" s="61">
        <v>131</v>
      </c>
      <c r="K1736" s="61">
        <v>1239</v>
      </c>
      <c r="L1736" s="61">
        <v>38</v>
      </c>
      <c r="N1736" s="61">
        <v>5</v>
      </c>
      <c r="O1736" s="61">
        <v>82</v>
      </c>
      <c r="Q1736" s="61">
        <v>2</v>
      </c>
      <c r="R1736" s="61">
        <v>24</v>
      </c>
      <c r="S1736" s="61">
        <v>218</v>
      </c>
      <c r="T1736" s="61">
        <v>228</v>
      </c>
    </row>
    <row r="1737" spans="1:20" ht="12.75" customHeight="1" x14ac:dyDescent="0.2">
      <c r="A1737" s="58">
        <v>4440</v>
      </c>
      <c r="B1737" s="61">
        <v>648</v>
      </c>
      <c r="C1737" s="61">
        <v>322</v>
      </c>
      <c r="D1737" s="61">
        <v>326</v>
      </c>
      <c r="E1737" s="61">
        <v>1</v>
      </c>
      <c r="F1737" s="61">
        <v>74</v>
      </c>
      <c r="G1737" s="61">
        <v>61</v>
      </c>
      <c r="H1737" s="61">
        <v>133</v>
      </c>
      <c r="I1737" s="61">
        <v>6</v>
      </c>
      <c r="J1737" s="61">
        <v>65</v>
      </c>
      <c r="K1737" s="61">
        <v>308</v>
      </c>
      <c r="L1737" s="61">
        <v>65</v>
      </c>
      <c r="M1737" s="61">
        <v>6</v>
      </c>
      <c r="N1737" s="61">
        <v>9</v>
      </c>
      <c r="O1737" s="61">
        <v>337</v>
      </c>
      <c r="R1737" s="61">
        <v>7</v>
      </c>
      <c r="S1737" s="61">
        <v>43</v>
      </c>
      <c r="T1737" s="61">
        <v>76</v>
      </c>
    </row>
    <row r="1738" spans="1:20" ht="12.75" customHeight="1" x14ac:dyDescent="0.2">
      <c r="A1738" s="58">
        <v>4441</v>
      </c>
      <c r="B1738" s="61">
        <v>911</v>
      </c>
      <c r="C1738" s="61">
        <v>426</v>
      </c>
      <c r="D1738" s="61">
        <v>485</v>
      </c>
      <c r="E1738" s="61">
        <v>11</v>
      </c>
      <c r="F1738" s="61">
        <v>34</v>
      </c>
      <c r="G1738" s="61">
        <v>49</v>
      </c>
      <c r="H1738" s="61">
        <v>181</v>
      </c>
      <c r="I1738" s="61">
        <v>19</v>
      </c>
      <c r="J1738" s="61">
        <v>131</v>
      </c>
      <c r="K1738" s="61">
        <v>486</v>
      </c>
      <c r="L1738" s="61">
        <v>50</v>
      </c>
      <c r="M1738" s="61">
        <v>10</v>
      </c>
      <c r="N1738" s="61">
        <v>10</v>
      </c>
      <c r="O1738" s="61">
        <v>617</v>
      </c>
      <c r="P1738" s="61">
        <v>11</v>
      </c>
      <c r="Q1738" s="61">
        <v>62</v>
      </c>
      <c r="R1738" s="61">
        <v>54</v>
      </c>
      <c r="S1738" s="61">
        <v>57</v>
      </c>
      <c r="T1738" s="61">
        <v>141</v>
      </c>
    </row>
    <row r="1739" spans="1:20" ht="12.75" customHeight="1" x14ac:dyDescent="0.2">
      <c r="A1739" s="58">
        <v>4442</v>
      </c>
      <c r="B1739" s="61">
        <v>575</v>
      </c>
      <c r="C1739" s="61">
        <v>271</v>
      </c>
      <c r="D1739" s="61">
        <v>303</v>
      </c>
      <c r="E1739" s="61">
        <v>6</v>
      </c>
      <c r="F1739" s="61">
        <v>12</v>
      </c>
      <c r="G1739" s="61">
        <v>5</v>
      </c>
      <c r="H1739" s="61">
        <v>114</v>
      </c>
      <c r="I1739" s="61">
        <v>2</v>
      </c>
      <c r="J1739" s="61">
        <v>38</v>
      </c>
      <c r="K1739" s="61">
        <v>398</v>
      </c>
      <c r="L1739" s="61">
        <v>21</v>
      </c>
      <c r="M1739" s="61">
        <v>5</v>
      </c>
      <c r="N1739" s="61">
        <v>25</v>
      </c>
      <c r="O1739" s="61">
        <v>245</v>
      </c>
      <c r="P1739" s="61">
        <v>2</v>
      </c>
      <c r="Q1739" s="61">
        <v>2</v>
      </c>
      <c r="R1739" s="61">
        <v>12</v>
      </c>
      <c r="S1739" s="61">
        <v>61</v>
      </c>
      <c r="T1739" s="61">
        <v>90</v>
      </c>
    </row>
    <row r="1740" spans="1:20" ht="12.75" customHeight="1" x14ac:dyDescent="0.2">
      <c r="A1740" s="58">
        <v>4443</v>
      </c>
      <c r="B1740" s="61">
        <v>810</v>
      </c>
      <c r="C1740" s="61">
        <v>404</v>
      </c>
      <c r="D1740" s="61">
        <v>406</v>
      </c>
      <c r="E1740" s="61">
        <v>5</v>
      </c>
      <c r="F1740" s="61">
        <v>59</v>
      </c>
      <c r="G1740" s="61">
        <v>58</v>
      </c>
      <c r="H1740" s="61">
        <v>181</v>
      </c>
      <c r="I1740" s="61">
        <v>30</v>
      </c>
      <c r="J1740" s="61">
        <v>132</v>
      </c>
      <c r="K1740" s="61">
        <v>345</v>
      </c>
      <c r="L1740" s="61">
        <v>51</v>
      </c>
      <c r="M1740" s="61">
        <v>8</v>
      </c>
      <c r="N1740" s="61">
        <v>4</v>
      </c>
      <c r="O1740" s="61">
        <v>320</v>
      </c>
      <c r="Q1740" s="61">
        <v>39</v>
      </c>
      <c r="R1740" s="61">
        <v>28</v>
      </c>
      <c r="S1740" s="61">
        <v>64</v>
      </c>
      <c r="T1740" s="61">
        <v>100</v>
      </c>
    </row>
    <row r="1741" spans="1:20" ht="12.75" customHeight="1" x14ac:dyDescent="0.2">
      <c r="A1741" s="58">
        <v>4444</v>
      </c>
      <c r="B1741" s="61">
        <v>467</v>
      </c>
      <c r="C1741" s="61">
        <v>215</v>
      </c>
      <c r="D1741" s="61">
        <v>252</v>
      </c>
      <c r="E1741" s="61">
        <v>2</v>
      </c>
      <c r="F1741" s="61">
        <v>29</v>
      </c>
      <c r="G1741" s="61">
        <v>13</v>
      </c>
      <c r="H1741" s="61">
        <v>67</v>
      </c>
      <c r="I1741" s="61">
        <v>9</v>
      </c>
      <c r="J1741" s="61">
        <v>90</v>
      </c>
      <c r="K1741" s="61">
        <v>257</v>
      </c>
      <c r="L1741" s="61">
        <v>29</v>
      </c>
      <c r="M1741" s="61">
        <v>2</v>
      </c>
      <c r="O1741" s="61">
        <v>35</v>
      </c>
      <c r="Q1741" s="61">
        <v>117</v>
      </c>
      <c r="R1741" s="61">
        <v>17</v>
      </c>
      <c r="S1741" s="61">
        <v>13</v>
      </c>
      <c r="T1741" s="61">
        <v>59</v>
      </c>
    </row>
    <row r="1742" spans="1:20" ht="12.75" customHeight="1" x14ac:dyDescent="0.2">
      <c r="A1742" s="58">
        <v>4445</v>
      </c>
      <c r="B1742" s="61">
        <v>729</v>
      </c>
      <c r="C1742" s="61">
        <v>375</v>
      </c>
      <c r="D1742" s="61">
        <v>354</v>
      </c>
      <c r="F1742" s="61">
        <v>29</v>
      </c>
      <c r="G1742" s="61">
        <v>19</v>
      </c>
      <c r="H1742" s="61">
        <v>258</v>
      </c>
      <c r="I1742" s="61">
        <v>12</v>
      </c>
      <c r="J1742" s="61">
        <v>43</v>
      </c>
      <c r="K1742" s="61">
        <v>368</v>
      </c>
      <c r="L1742" s="61">
        <v>225</v>
      </c>
      <c r="M1742" s="61">
        <v>1</v>
      </c>
      <c r="N1742" s="61">
        <v>33</v>
      </c>
      <c r="O1742" s="61">
        <v>414</v>
      </c>
      <c r="Q1742" s="61">
        <v>2</v>
      </c>
      <c r="R1742" s="61">
        <v>24</v>
      </c>
      <c r="S1742" s="61">
        <v>22</v>
      </c>
      <c r="T1742" s="61">
        <v>100</v>
      </c>
    </row>
    <row r="1743" spans="1:20" ht="12.75" customHeight="1" x14ac:dyDescent="0.2">
      <c r="A1743" s="58">
        <v>4446</v>
      </c>
      <c r="B1743" s="61">
        <v>462</v>
      </c>
      <c r="C1743" s="61">
        <v>220</v>
      </c>
      <c r="D1743" s="61">
        <v>242</v>
      </c>
      <c r="E1743" s="61">
        <v>4</v>
      </c>
      <c r="F1743" s="61">
        <v>12</v>
      </c>
      <c r="G1743" s="61">
        <v>12</v>
      </c>
      <c r="H1743" s="61">
        <v>78</v>
      </c>
      <c r="J1743" s="61">
        <v>33</v>
      </c>
      <c r="K1743" s="61">
        <v>323</v>
      </c>
      <c r="L1743" s="61">
        <v>10</v>
      </c>
      <c r="M1743" s="61">
        <v>2</v>
      </c>
      <c r="N1743" s="61">
        <v>9</v>
      </c>
      <c r="O1743" s="61">
        <v>137</v>
      </c>
      <c r="P1743" s="61">
        <v>5</v>
      </c>
      <c r="Q1743" s="61">
        <v>8</v>
      </c>
      <c r="R1743" s="61">
        <v>9</v>
      </c>
      <c r="S1743" s="61">
        <v>12</v>
      </c>
      <c r="T1743" s="61">
        <v>46</v>
      </c>
    </row>
    <row r="1744" spans="1:20" ht="12.75" customHeight="1" x14ac:dyDescent="0.2">
      <c r="A1744" s="58">
        <v>4447</v>
      </c>
      <c r="B1744" s="61">
        <v>552</v>
      </c>
      <c r="C1744" s="61">
        <v>261</v>
      </c>
      <c r="D1744" s="61">
        <v>291</v>
      </c>
      <c r="E1744" s="61">
        <v>2</v>
      </c>
      <c r="F1744" s="61">
        <v>63</v>
      </c>
      <c r="G1744" s="61">
        <v>41</v>
      </c>
      <c r="H1744" s="61">
        <v>92</v>
      </c>
      <c r="I1744" s="61">
        <v>6</v>
      </c>
      <c r="J1744" s="61">
        <v>102</v>
      </c>
      <c r="K1744" s="61">
        <v>246</v>
      </c>
      <c r="L1744" s="61">
        <v>52</v>
      </c>
      <c r="N1744" s="61">
        <v>4</v>
      </c>
      <c r="O1744" s="61">
        <v>196</v>
      </c>
      <c r="Q1744" s="61">
        <v>39</v>
      </c>
      <c r="R1744" s="61">
        <v>32</v>
      </c>
      <c r="S1744" s="61">
        <v>19</v>
      </c>
      <c r="T1744" s="61">
        <v>107</v>
      </c>
    </row>
    <row r="1745" spans="1:20" ht="12.75" customHeight="1" x14ac:dyDescent="0.2">
      <c r="A1745" s="58">
        <v>4448</v>
      </c>
      <c r="B1745" s="61">
        <v>451</v>
      </c>
      <c r="C1745" s="61">
        <v>227</v>
      </c>
      <c r="D1745" s="61">
        <v>224</v>
      </c>
      <c r="F1745" s="61">
        <v>20</v>
      </c>
      <c r="G1745" s="61">
        <v>3</v>
      </c>
      <c r="H1745" s="61">
        <v>124</v>
      </c>
      <c r="J1745" s="61">
        <v>13</v>
      </c>
      <c r="K1745" s="61">
        <v>291</v>
      </c>
      <c r="L1745" s="61">
        <v>35</v>
      </c>
      <c r="M1745" s="61">
        <v>1</v>
      </c>
      <c r="N1745" s="61">
        <v>4</v>
      </c>
      <c r="O1745" s="61">
        <v>142</v>
      </c>
      <c r="P1745" s="61">
        <v>4</v>
      </c>
      <c r="Q1745" s="61">
        <v>14</v>
      </c>
      <c r="R1745" s="61">
        <v>14</v>
      </c>
      <c r="S1745" s="61">
        <v>10</v>
      </c>
      <c r="T1745" s="61">
        <v>80</v>
      </c>
    </row>
    <row r="1746" spans="1:20" ht="12.75" customHeight="1" x14ac:dyDescent="0.2">
      <c r="A1746" s="58">
        <v>4450</v>
      </c>
      <c r="B1746" s="61">
        <v>397</v>
      </c>
      <c r="C1746" s="61">
        <v>223</v>
      </c>
      <c r="D1746" s="61">
        <v>174</v>
      </c>
      <c r="E1746" s="61">
        <v>2</v>
      </c>
      <c r="F1746" s="61">
        <v>3</v>
      </c>
      <c r="G1746" s="61">
        <v>1</v>
      </c>
      <c r="H1746" s="61">
        <v>33</v>
      </c>
      <c r="I1746" s="61">
        <v>1</v>
      </c>
      <c r="J1746" s="61">
        <v>17</v>
      </c>
      <c r="K1746" s="61">
        <v>340</v>
      </c>
      <c r="L1746" s="61">
        <v>18</v>
      </c>
      <c r="M1746" s="61">
        <v>2</v>
      </c>
      <c r="N1746" s="61">
        <v>37</v>
      </c>
      <c r="O1746" s="61">
        <v>185</v>
      </c>
      <c r="Q1746" s="61">
        <v>3</v>
      </c>
      <c r="R1746" s="61">
        <v>83</v>
      </c>
      <c r="S1746" s="61">
        <v>16</v>
      </c>
      <c r="T1746" s="61">
        <v>31</v>
      </c>
    </row>
    <row r="1747" spans="1:20" ht="12.75" customHeight="1" x14ac:dyDescent="0.2">
      <c r="A1747" s="58">
        <v>4451</v>
      </c>
      <c r="B1747" s="61">
        <v>442</v>
      </c>
      <c r="C1747" s="61">
        <v>213</v>
      </c>
      <c r="D1747" s="61">
        <v>229</v>
      </c>
      <c r="E1747" s="61">
        <v>3</v>
      </c>
      <c r="F1747" s="61">
        <v>6</v>
      </c>
      <c r="G1747" s="61">
        <v>10</v>
      </c>
      <c r="H1747" s="61">
        <v>72</v>
      </c>
      <c r="I1747" s="61">
        <v>6</v>
      </c>
      <c r="J1747" s="61">
        <v>68</v>
      </c>
      <c r="K1747" s="61">
        <v>277</v>
      </c>
      <c r="L1747" s="61">
        <v>10</v>
      </c>
      <c r="M1747" s="61">
        <v>6</v>
      </c>
      <c r="N1747" s="61">
        <v>14</v>
      </c>
      <c r="O1747" s="61">
        <v>211</v>
      </c>
      <c r="P1747" s="61">
        <v>5</v>
      </c>
      <c r="Q1747" s="61">
        <v>113</v>
      </c>
      <c r="R1747" s="61">
        <v>26</v>
      </c>
      <c r="S1747" s="61">
        <v>32</v>
      </c>
      <c r="T1747" s="61">
        <v>84</v>
      </c>
    </row>
    <row r="1748" spans="1:20" ht="12.75" customHeight="1" x14ac:dyDescent="0.2">
      <c r="A1748" s="58">
        <v>4452</v>
      </c>
      <c r="B1748" s="61">
        <v>736</v>
      </c>
      <c r="C1748" s="61">
        <v>358</v>
      </c>
      <c r="D1748" s="61">
        <v>377</v>
      </c>
      <c r="E1748" s="61">
        <v>4</v>
      </c>
      <c r="F1748" s="61">
        <v>12</v>
      </c>
      <c r="G1748" s="61">
        <v>10</v>
      </c>
      <c r="H1748" s="61">
        <v>110</v>
      </c>
      <c r="J1748" s="61">
        <v>74</v>
      </c>
      <c r="K1748" s="61">
        <v>526</v>
      </c>
      <c r="L1748" s="61">
        <v>18</v>
      </c>
      <c r="M1748" s="61">
        <v>6</v>
      </c>
      <c r="N1748" s="61">
        <v>14</v>
      </c>
      <c r="O1748" s="61">
        <v>255</v>
      </c>
      <c r="Q1748" s="61">
        <v>29</v>
      </c>
      <c r="R1748" s="61">
        <v>14</v>
      </c>
      <c r="S1748" s="61">
        <v>29</v>
      </c>
      <c r="T1748" s="61">
        <v>108</v>
      </c>
    </row>
    <row r="1749" spans="1:20" ht="12.75" customHeight="1" x14ac:dyDescent="0.2">
      <c r="A1749" s="58">
        <v>4453</v>
      </c>
      <c r="B1749" s="61">
        <v>665</v>
      </c>
      <c r="C1749" s="61">
        <v>301</v>
      </c>
      <c r="D1749" s="61">
        <v>364</v>
      </c>
      <c r="E1749" s="61">
        <v>2</v>
      </c>
      <c r="F1749" s="61">
        <v>41</v>
      </c>
      <c r="G1749" s="61">
        <v>21</v>
      </c>
      <c r="H1749" s="61">
        <v>77</v>
      </c>
      <c r="I1749" s="61">
        <v>13</v>
      </c>
      <c r="J1749" s="61">
        <v>72</v>
      </c>
      <c r="K1749" s="61">
        <v>439</v>
      </c>
      <c r="L1749" s="61">
        <v>25</v>
      </c>
      <c r="M1749" s="61">
        <v>2</v>
      </c>
      <c r="N1749" s="61">
        <v>3</v>
      </c>
      <c r="O1749" s="61">
        <v>107</v>
      </c>
      <c r="Q1749" s="61">
        <v>14</v>
      </c>
      <c r="R1749" s="61">
        <v>12</v>
      </c>
      <c r="S1749" s="61">
        <v>36</v>
      </c>
      <c r="T1749" s="61">
        <v>91</v>
      </c>
    </row>
    <row r="1750" spans="1:20" ht="12.75" customHeight="1" x14ac:dyDescent="0.2">
      <c r="A1750" s="58">
        <v>4454</v>
      </c>
      <c r="B1750" s="61">
        <v>550</v>
      </c>
      <c r="C1750" s="61">
        <v>242</v>
      </c>
      <c r="D1750" s="61">
        <v>308</v>
      </c>
      <c r="E1750" s="61">
        <v>17</v>
      </c>
      <c r="F1750" s="61">
        <v>43</v>
      </c>
      <c r="G1750" s="61">
        <v>8</v>
      </c>
      <c r="H1750" s="61">
        <v>103</v>
      </c>
      <c r="I1750" s="61">
        <v>5</v>
      </c>
      <c r="J1750" s="61">
        <v>63</v>
      </c>
      <c r="K1750" s="61">
        <v>311</v>
      </c>
      <c r="L1750" s="61">
        <v>74</v>
      </c>
      <c r="M1750" s="61">
        <v>5</v>
      </c>
      <c r="N1750" s="61">
        <v>8</v>
      </c>
      <c r="O1750" s="61">
        <v>261</v>
      </c>
      <c r="P1750" s="61">
        <v>3</v>
      </c>
      <c r="Q1750" s="61">
        <v>23</v>
      </c>
      <c r="R1750" s="61">
        <v>30</v>
      </c>
      <c r="S1750" s="61">
        <v>8</v>
      </c>
      <c r="T1750" s="61">
        <v>106</v>
      </c>
    </row>
    <row r="1751" spans="1:20" ht="12.75" customHeight="1" x14ac:dyDescent="0.2">
      <c r="A1751" s="58">
        <v>4455</v>
      </c>
      <c r="B1751" s="61">
        <v>787</v>
      </c>
      <c r="C1751" s="61">
        <v>367</v>
      </c>
      <c r="D1751" s="61">
        <v>420</v>
      </c>
      <c r="E1751" s="61">
        <v>1</v>
      </c>
      <c r="F1751" s="61">
        <v>357</v>
      </c>
      <c r="G1751" s="61">
        <v>20</v>
      </c>
      <c r="H1751" s="61">
        <v>55</v>
      </c>
      <c r="I1751" s="61">
        <v>1</v>
      </c>
      <c r="J1751" s="61">
        <v>54</v>
      </c>
      <c r="K1751" s="61">
        <v>299</v>
      </c>
      <c r="L1751" s="61">
        <v>98</v>
      </c>
      <c r="M1751" s="61">
        <v>1</v>
      </c>
      <c r="N1751" s="61">
        <v>6</v>
      </c>
      <c r="O1751" s="61">
        <v>68</v>
      </c>
      <c r="R1751" s="61">
        <v>27</v>
      </c>
      <c r="S1751" s="61">
        <v>26</v>
      </c>
      <c r="T1751" s="61">
        <v>134</v>
      </c>
    </row>
    <row r="1752" spans="1:20" ht="12.75" customHeight="1" x14ac:dyDescent="0.2">
      <c r="A1752" s="58">
        <v>4457</v>
      </c>
      <c r="B1752" s="61">
        <v>752</v>
      </c>
      <c r="C1752" s="61">
        <v>363</v>
      </c>
      <c r="D1752" s="61">
        <v>389</v>
      </c>
      <c r="E1752" s="61">
        <v>8</v>
      </c>
      <c r="F1752" s="61">
        <v>30</v>
      </c>
      <c r="G1752" s="61">
        <v>16</v>
      </c>
      <c r="H1752" s="61">
        <v>96</v>
      </c>
      <c r="I1752" s="61">
        <v>4</v>
      </c>
      <c r="J1752" s="61">
        <v>108</v>
      </c>
      <c r="K1752" s="61">
        <v>490</v>
      </c>
      <c r="L1752" s="61">
        <v>41</v>
      </c>
      <c r="M1752" s="61">
        <v>4</v>
      </c>
      <c r="N1752" s="61">
        <v>23</v>
      </c>
      <c r="O1752" s="61">
        <v>425</v>
      </c>
      <c r="P1752" s="61">
        <v>2</v>
      </c>
      <c r="Q1752" s="61">
        <v>12</v>
      </c>
      <c r="R1752" s="61">
        <v>37</v>
      </c>
      <c r="S1752" s="61">
        <v>170</v>
      </c>
      <c r="T1752" s="61">
        <v>134</v>
      </c>
    </row>
    <row r="1753" spans="1:20" ht="12.75" customHeight="1" x14ac:dyDescent="0.2">
      <c r="A1753" s="58">
        <v>4458</v>
      </c>
      <c r="B1753" s="61">
        <v>383</v>
      </c>
      <c r="C1753" s="61">
        <v>169</v>
      </c>
      <c r="D1753" s="61">
        <v>214</v>
      </c>
      <c r="E1753" s="61">
        <v>1</v>
      </c>
      <c r="F1753" s="61">
        <v>27</v>
      </c>
      <c r="G1753" s="61">
        <v>9</v>
      </c>
      <c r="H1753" s="61">
        <v>45</v>
      </c>
      <c r="I1753" s="61">
        <v>1</v>
      </c>
      <c r="J1753" s="61">
        <v>65</v>
      </c>
      <c r="K1753" s="61">
        <v>235</v>
      </c>
      <c r="L1753" s="61">
        <v>16</v>
      </c>
      <c r="M1753" s="61">
        <v>1</v>
      </c>
      <c r="N1753" s="61">
        <v>3</v>
      </c>
      <c r="O1753" s="61">
        <v>126</v>
      </c>
      <c r="P1753" s="61">
        <v>3</v>
      </c>
      <c r="Q1753" s="61">
        <v>22</v>
      </c>
      <c r="R1753" s="61">
        <v>14</v>
      </c>
      <c r="S1753" s="61">
        <v>6</v>
      </c>
      <c r="T1753" s="61">
        <v>93</v>
      </c>
    </row>
    <row r="1754" spans="1:20" ht="12.75" customHeight="1" x14ac:dyDescent="0.2">
      <c r="A1754" s="58">
        <v>4459</v>
      </c>
      <c r="B1754" s="61">
        <v>8</v>
      </c>
      <c r="C1754" s="61">
        <v>4</v>
      </c>
      <c r="D1754" s="61">
        <v>4</v>
      </c>
      <c r="K1754" s="61">
        <v>8</v>
      </c>
      <c r="O1754" s="61">
        <v>3</v>
      </c>
      <c r="R1754" s="61">
        <v>1</v>
      </c>
      <c r="T1754" s="61">
        <v>2</v>
      </c>
    </row>
    <row r="1755" spans="1:20" ht="12.75" customHeight="1" x14ac:dyDescent="0.2">
      <c r="A1755" s="58">
        <v>4460</v>
      </c>
      <c r="B1755" s="61">
        <v>867</v>
      </c>
      <c r="C1755" s="61">
        <v>438</v>
      </c>
      <c r="D1755" s="61">
        <v>429</v>
      </c>
      <c r="E1755" s="61">
        <v>2</v>
      </c>
      <c r="F1755" s="61">
        <v>267</v>
      </c>
      <c r="G1755" s="61">
        <v>8</v>
      </c>
      <c r="H1755" s="61">
        <v>68</v>
      </c>
      <c r="I1755" s="61">
        <v>3</v>
      </c>
      <c r="J1755" s="61">
        <v>65</v>
      </c>
      <c r="K1755" s="61">
        <v>454</v>
      </c>
      <c r="L1755" s="61">
        <v>29</v>
      </c>
      <c r="N1755" s="61">
        <v>5</v>
      </c>
      <c r="O1755" s="61">
        <v>52</v>
      </c>
      <c r="Q1755" s="61">
        <v>4</v>
      </c>
      <c r="R1755" s="61">
        <v>9</v>
      </c>
      <c r="S1755" s="61">
        <v>81</v>
      </c>
      <c r="T1755" s="61">
        <v>74</v>
      </c>
    </row>
    <row r="1756" spans="1:20" ht="12.75" customHeight="1" x14ac:dyDescent="0.2">
      <c r="A1756" s="58">
        <v>4461</v>
      </c>
      <c r="B1756" s="61">
        <v>603</v>
      </c>
      <c r="C1756" s="61">
        <v>268</v>
      </c>
      <c r="D1756" s="61">
        <v>335</v>
      </c>
      <c r="E1756" s="61">
        <v>10</v>
      </c>
      <c r="F1756" s="61">
        <v>24</v>
      </c>
      <c r="G1756" s="61">
        <v>8</v>
      </c>
      <c r="H1756" s="61">
        <v>132</v>
      </c>
      <c r="I1756" s="61">
        <v>2</v>
      </c>
      <c r="J1756" s="61">
        <v>63</v>
      </c>
      <c r="K1756" s="61">
        <v>364</v>
      </c>
      <c r="L1756" s="61">
        <v>75</v>
      </c>
      <c r="M1756" s="61">
        <v>5</v>
      </c>
      <c r="N1756" s="61">
        <v>1</v>
      </c>
      <c r="O1756" s="61">
        <v>186</v>
      </c>
      <c r="P1756" s="61">
        <v>4</v>
      </c>
      <c r="Q1756" s="61">
        <v>113</v>
      </c>
      <c r="R1756" s="61">
        <v>31</v>
      </c>
      <c r="S1756" s="61">
        <v>32</v>
      </c>
      <c r="T1756" s="61">
        <v>110</v>
      </c>
    </row>
    <row r="1757" spans="1:20" ht="12.75" customHeight="1" x14ac:dyDescent="0.2">
      <c r="A1757" s="58">
        <v>4462</v>
      </c>
      <c r="B1757" s="61">
        <v>1012</v>
      </c>
      <c r="C1757" s="61">
        <v>469</v>
      </c>
      <c r="D1757" s="61">
        <v>543</v>
      </c>
      <c r="E1757" s="61">
        <v>4</v>
      </c>
      <c r="F1757" s="61">
        <v>115</v>
      </c>
      <c r="G1757" s="61">
        <v>53</v>
      </c>
      <c r="H1757" s="61">
        <v>367</v>
      </c>
      <c r="I1757" s="61">
        <v>47</v>
      </c>
      <c r="J1757" s="61">
        <v>104</v>
      </c>
      <c r="K1757" s="61">
        <v>322</v>
      </c>
      <c r="L1757" s="61">
        <v>137</v>
      </c>
      <c r="M1757" s="61">
        <v>1</v>
      </c>
      <c r="N1757" s="61">
        <v>12</v>
      </c>
      <c r="O1757" s="61">
        <v>524</v>
      </c>
      <c r="P1757" s="61">
        <v>1</v>
      </c>
      <c r="Q1757" s="61">
        <v>13</v>
      </c>
      <c r="R1757" s="61">
        <v>37</v>
      </c>
      <c r="S1757" s="61">
        <v>23</v>
      </c>
      <c r="T1757" s="61">
        <v>71</v>
      </c>
    </row>
    <row r="1758" spans="1:20" ht="12.75" customHeight="1" x14ac:dyDescent="0.2">
      <c r="A1758" s="58">
        <v>4463</v>
      </c>
      <c r="B1758" s="61">
        <v>571</v>
      </c>
      <c r="C1758" s="61">
        <v>262</v>
      </c>
      <c r="D1758" s="61">
        <v>309</v>
      </c>
      <c r="E1758" s="61">
        <v>8</v>
      </c>
      <c r="F1758" s="61">
        <v>4</v>
      </c>
      <c r="G1758" s="61">
        <v>5</v>
      </c>
      <c r="H1758" s="61">
        <v>69</v>
      </c>
      <c r="I1758" s="61">
        <v>1</v>
      </c>
      <c r="J1758" s="61">
        <v>46</v>
      </c>
      <c r="K1758" s="61">
        <v>438</v>
      </c>
      <c r="L1758" s="61">
        <v>16</v>
      </c>
      <c r="M1758" s="61">
        <v>10</v>
      </c>
      <c r="N1758" s="61">
        <v>18</v>
      </c>
      <c r="O1758" s="61">
        <v>386</v>
      </c>
      <c r="Q1758" s="61">
        <v>10</v>
      </c>
      <c r="R1758" s="61">
        <v>54</v>
      </c>
      <c r="S1758" s="61">
        <v>28</v>
      </c>
      <c r="T1758" s="61">
        <v>105</v>
      </c>
    </row>
    <row r="1759" spans="1:20" ht="12.75" customHeight="1" x14ac:dyDescent="0.2">
      <c r="A1759" s="58">
        <v>4465</v>
      </c>
      <c r="B1759" s="61">
        <v>567</v>
      </c>
      <c r="C1759" s="61">
        <v>264</v>
      </c>
      <c r="D1759" s="61">
        <v>303</v>
      </c>
      <c r="E1759" s="61">
        <v>2</v>
      </c>
      <c r="F1759" s="61">
        <v>162</v>
      </c>
      <c r="G1759" s="61">
        <v>90</v>
      </c>
      <c r="H1759" s="61">
        <v>108</v>
      </c>
      <c r="I1759" s="61">
        <v>13</v>
      </c>
      <c r="J1759" s="61">
        <v>38</v>
      </c>
      <c r="K1759" s="61">
        <v>154</v>
      </c>
      <c r="L1759" s="61">
        <v>254</v>
      </c>
      <c r="M1759" s="61">
        <v>1</v>
      </c>
      <c r="N1759" s="61">
        <v>14</v>
      </c>
      <c r="O1759" s="61">
        <v>403</v>
      </c>
      <c r="Q1759" s="61">
        <v>1</v>
      </c>
      <c r="R1759" s="61">
        <v>33</v>
      </c>
      <c r="S1759" s="61">
        <v>17</v>
      </c>
      <c r="T1759" s="61">
        <v>80</v>
      </c>
    </row>
    <row r="1760" spans="1:20" ht="12.75" customHeight="1" x14ac:dyDescent="0.2">
      <c r="A1760" s="58">
        <v>4466</v>
      </c>
      <c r="B1760" s="61">
        <v>431</v>
      </c>
      <c r="C1760" s="61">
        <v>204</v>
      </c>
      <c r="D1760" s="61">
        <v>227</v>
      </c>
      <c r="E1760" s="61">
        <v>3</v>
      </c>
      <c r="F1760" s="61">
        <v>26</v>
      </c>
      <c r="G1760" s="61">
        <v>6</v>
      </c>
      <c r="H1760" s="61">
        <v>37</v>
      </c>
      <c r="I1760" s="61">
        <v>1</v>
      </c>
      <c r="J1760" s="61">
        <v>40</v>
      </c>
      <c r="K1760" s="61">
        <v>318</v>
      </c>
      <c r="L1760" s="61">
        <v>17</v>
      </c>
      <c r="M1760" s="61">
        <v>1</v>
      </c>
      <c r="N1760" s="61">
        <v>1</v>
      </c>
      <c r="O1760" s="61">
        <v>95</v>
      </c>
      <c r="Q1760" s="61">
        <v>4</v>
      </c>
      <c r="R1760" s="61">
        <v>7</v>
      </c>
      <c r="S1760" s="61">
        <v>17</v>
      </c>
      <c r="T1760" s="61">
        <v>47</v>
      </c>
    </row>
    <row r="1761" spans="1:20" ht="12.75" customHeight="1" x14ac:dyDescent="0.2">
      <c r="A1761" s="58">
        <v>4467</v>
      </c>
      <c r="B1761" s="61">
        <v>454</v>
      </c>
      <c r="C1761" s="61">
        <v>234</v>
      </c>
      <c r="D1761" s="61">
        <v>220</v>
      </c>
      <c r="E1761" s="61">
        <v>13</v>
      </c>
      <c r="F1761" s="61">
        <v>6</v>
      </c>
      <c r="G1761" s="61">
        <v>3</v>
      </c>
      <c r="H1761" s="61">
        <v>45</v>
      </c>
      <c r="I1761" s="61">
        <v>1</v>
      </c>
      <c r="J1761" s="61">
        <v>60</v>
      </c>
      <c r="K1761" s="61">
        <v>326</v>
      </c>
      <c r="L1761" s="61">
        <v>9</v>
      </c>
      <c r="M1761" s="61">
        <v>8</v>
      </c>
      <c r="N1761" s="61">
        <v>4</v>
      </c>
      <c r="O1761" s="61">
        <v>160</v>
      </c>
      <c r="P1761" s="61">
        <v>1</v>
      </c>
      <c r="Q1761" s="61">
        <v>24</v>
      </c>
      <c r="R1761" s="61">
        <v>26</v>
      </c>
      <c r="S1761" s="61">
        <v>14</v>
      </c>
      <c r="T1761" s="61">
        <v>66</v>
      </c>
    </row>
    <row r="1762" spans="1:20" ht="12.75" customHeight="1" x14ac:dyDescent="0.2">
      <c r="A1762" s="58">
        <v>4468</v>
      </c>
      <c r="B1762" s="61">
        <v>570</v>
      </c>
      <c r="C1762" s="61">
        <v>289</v>
      </c>
      <c r="D1762" s="61">
        <v>281</v>
      </c>
      <c r="E1762" s="61">
        <v>1</v>
      </c>
      <c r="F1762" s="61">
        <v>8</v>
      </c>
      <c r="G1762" s="61">
        <v>2</v>
      </c>
      <c r="H1762" s="61">
        <v>103</v>
      </c>
      <c r="J1762" s="61">
        <v>51</v>
      </c>
      <c r="K1762" s="61">
        <v>405</v>
      </c>
      <c r="L1762" s="61">
        <v>46</v>
      </c>
      <c r="M1762" s="61">
        <v>1</v>
      </c>
      <c r="N1762" s="61">
        <v>11</v>
      </c>
      <c r="O1762" s="61">
        <v>165</v>
      </c>
      <c r="Q1762" s="61">
        <v>1</v>
      </c>
      <c r="R1762" s="61">
        <v>18</v>
      </c>
      <c r="S1762" s="61">
        <v>31</v>
      </c>
      <c r="T1762" s="61">
        <v>98</v>
      </c>
    </row>
    <row r="1763" spans="1:20" ht="12.75" customHeight="1" x14ac:dyDescent="0.2">
      <c r="A1763" s="58">
        <v>4469</v>
      </c>
      <c r="B1763" s="61">
        <v>468</v>
      </c>
      <c r="C1763" s="61">
        <v>224</v>
      </c>
      <c r="D1763" s="61">
        <v>244</v>
      </c>
      <c r="E1763" s="61">
        <v>1</v>
      </c>
      <c r="F1763" s="61">
        <v>158</v>
      </c>
      <c r="G1763" s="61">
        <v>21</v>
      </c>
      <c r="H1763" s="61">
        <v>48</v>
      </c>
      <c r="I1763" s="61">
        <v>1</v>
      </c>
      <c r="J1763" s="61">
        <v>62</v>
      </c>
      <c r="K1763" s="61">
        <v>177</v>
      </c>
      <c r="L1763" s="61">
        <v>78</v>
      </c>
      <c r="M1763" s="61">
        <v>2</v>
      </c>
      <c r="N1763" s="61">
        <v>1</v>
      </c>
      <c r="O1763" s="61">
        <v>105</v>
      </c>
      <c r="Q1763" s="61">
        <v>3</v>
      </c>
      <c r="R1763" s="61">
        <v>15</v>
      </c>
      <c r="S1763" s="61">
        <v>7</v>
      </c>
      <c r="T1763" s="61">
        <v>56</v>
      </c>
    </row>
    <row r="1764" spans="1:20" ht="12.75" customHeight="1" x14ac:dyDescent="0.2">
      <c r="A1764" s="58">
        <v>4470</v>
      </c>
      <c r="B1764" s="61">
        <v>478</v>
      </c>
      <c r="C1764" s="61">
        <v>218</v>
      </c>
      <c r="D1764" s="61">
        <v>260</v>
      </c>
      <c r="E1764" s="61">
        <v>2</v>
      </c>
      <c r="F1764" s="61">
        <v>61</v>
      </c>
      <c r="G1764" s="61">
        <v>49</v>
      </c>
      <c r="H1764" s="61">
        <v>125</v>
      </c>
      <c r="I1764" s="61">
        <v>37</v>
      </c>
      <c r="J1764" s="61">
        <v>71</v>
      </c>
      <c r="K1764" s="61">
        <v>133</v>
      </c>
      <c r="L1764" s="61">
        <v>107</v>
      </c>
      <c r="M1764" s="61">
        <v>10</v>
      </c>
      <c r="N1764" s="61">
        <v>14</v>
      </c>
      <c r="O1764" s="61">
        <v>292</v>
      </c>
      <c r="P1764" s="61">
        <v>2</v>
      </c>
      <c r="Q1764" s="61">
        <v>11</v>
      </c>
      <c r="R1764" s="61">
        <v>36</v>
      </c>
      <c r="S1764" s="61">
        <v>15</v>
      </c>
      <c r="T1764" s="61">
        <v>84</v>
      </c>
    </row>
    <row r="1765" spans="1:20" ht="12.75" customHeight="1" x14ac:dyDescent="0.2">
      <c r="A1765" s="58">
        <v>4471</v>
      </c>
      <c r="B1765" s="61">
        <v>576</v>
      </c>
      <c r="C1765" s="61">
        <v>295</v>
      </c>
      <c r="D1765" s="61">
        <v>281</v>
      </c>
      <c r="E1765" s="61">
        <v>3</v>
      </c>
      <c r="F1765" s="61">
        <v>8</v>
      </c>
      <c r="G1765" s="61">
        <v>7</v>
      </c>
      <c r="H1765" s="61">
        <v>58</v>
      </c>
      <c r="I1765" s="61">
        <v>2</v>
      </c>
      <c r="J1765" s="61">
        <v>36</v>
      </c>
      <c r="K1765" s="61">
        <v>462</v>
      </c>
      <c r="L1765" s="61">
        <v>17</v>
      </c>
      <c r="M1765" s="61">
        <v>3</v>
      </c>
      <c r="N1765" s="61">
        <v>3</v>
      </c>
      <c r="O1765" s="61">
        <v>143</v>
      </c>
      <c r="Q1765" s="61">
        <v>11</v>
      </c>
      <c r="R1765" s="61">
        <v>9</v>
      </c>
      <c r="S1765" s="61">
        <v>18</v>
      </c>
      <c r="T1765" s="61">
        <v>104</v>
      </c>
    </row>
    <row r="1766" spans="1:20" ht="12.75" customHeight="1" x14ac:dyDescent="0.2">
      <c r="A1766" s="58">
        <v>4472</v>
      </c>
      <c r="B1766" s="61">
        <v>490</v>
      </c>
      <c r="C1766" s="61">
        <v>226</v>
      </c>
      <c r="D1766" s="61">
        <v>264</v>
      </c>
      <c r="E1766" s="61">
        <v>5</v>
      </c>
      <c r="F1766" s="61">
        <v>33</v>
      </c>
      <c r="G1766" s="61">
        <v>33</v>
      </c>
      <c r="H1766" s="61">
        <v>78</v>
      </c>
      <c r="I1766" s="61">
        <v>1</v>
      </c>
      <c r="J1766" s="61">
        <v>73</v>
      </c>
      <c r="K1766" s="61">
        <v>267</v>
      </c>
      <c r="L1766" s="61">
        <v>25</v>
      </c>
      <c r="M1766" s="61">
        <v>4</v>
      </c>
      <c r="N1766" s="61">
        <v>15</v>
      </c>
      <c r="O1766" s="61">
        <v>248</v>
      </c>
      <c r="P1766" s="61">
        <v>3</v>
      </c>
      <c r="Q1766" s="61">
        <v>22</v>
      </c>
      <c r="R1766" s="61">
        <v>25</v>
      </c>
      <c r="S1766" s="61">
        <v>8</v>
      </c>
      <c r="T1766" s="61">
        <v>124</v>
      </c>
    </row>
    <row r="1767" spans="1:20" ht="12.75" customHeight="1" x14ac:dyDescent="0.2">
      <c r="A1767" s="58">
        <v>4473</v>
      </c>
      <c r="B1767" s="61">
        <v>365</v>
      </c>
      <c r="C1767" s="61">
        <v>174</v>
      </c>
      <c r="D1767" s="61">
        <v>191</v>
      </c>
      <c r="E1767" s="61">
        <v>6</v>
      </c>
      <c r="F1767" s="61">
        <v>22</v>
      </c>
      <c r="G1767" s="61">
        <v>20</v>
      </c>
      <c r="H1767" s="61">
        <v>53</v>
      </c>
      <c r="I1767" s="61">
        <v>1</v>
      </c>
      <c r="J1767" s="61">
        <v>38</v>
      </c>
      <c r="K1767" s="61">
        <v>225</v>
      </c>
      <c r="L1767" s="61">
        <v>17</v>
      </c>
      <c r="M1767" s="61">
        <v>2</v>
      </c>
      <c r="N1767" s="61">
        <v>8</v>
      </c>
      <c r="O1767" s="61">
        <v>154</v>
      </c>
      <c r="Q1767" s="61">
        <v>20</v>
      </c>
      <c r="R1767" s="61">
        <v>20</v>
      </c>
      <c r="S1767" s="61">
        <v>30</v>
      </c>
      <c r="T1767" s="61">
        <v>64</v>
      </c>
    </row>
    <row r="1768" spans="1:20" ht="12.75" customHeight="1" x14ac:dyDescent="0.2">
      <c r="A1768" s="58">
        <v>4474</v>
      </c>
      <c r="B1768" s="61">
        <v>1664</v>
      </c>
      <c r="C1768" s="61">
        <v>831</v>
      </c>
      <c r="D1768" s="61">
        <v>833</v>
      </c>
      <c r="E1768" s="61">
        <v>8</v>
      </c>
      <c r="F1768" s="61">
        <v>191</v>
      </c>
      <c r="G1768" s="61">
        <v>78</v>
      </c>
      <c r="H1768" s="61">
        <v>465</v>
      </c>
      <c r="I1768" s="61">
        <v>50</v>
      </c>
      <c r="J1768" s="61">
        <v>124</v>
      </c>
      <c r="K1768" s="61">
        <v>748</v>
      </c>
      <c r="L1768" s="61">
        <v>173</v>
      </c>
      <c r="M1768" s="61">
        <v>4</v>
      </c>
      <c r="N1768" s="61">
        <v>12</v>
      </c>
      <c r="O1768" s="61">
        <v>670</v>
      </c>
      <c r="P1768" s="61">
        <v>1</v>
      </c>
      <c r="Q1768" s="61">
        <v>19</v>
      </c>
      <c r="R1768" s="61">
        <v>63</v>
      </c>
      <c r="S1768" s="61">
        <v>41</v>
      </c>
      <c r="T1768" s="61">
        <v>109</v>
      </c>
    </row>
    <row r="1769" spans="1:20" ht="12.75" customHeight="1" x14ac:dyDescent="0.2">
      <c r="A1769" s="58">
        <v>4475</v>
      </c>
      <c r="B1769" s="61">
        <v>297</v>
      </c>
      <c r="C1769" s="61">
        <v>146</v>
      </c>
      <c r="D1769" s="61">
        <v>150</v>
      </c>
      <c r="E1769" s="61">
        <v>4</v>
      </c>
      <c r="F1769" s="61">
        <v>5</v>
      </c>
      <c r="G1769" s="61">
        <v>3</v>
      </c>
      <c r="H1769" s="61">
        <v>28</v>
      </c>
      <c r="I1769" s="61">
        <v>1</v>
      </c>
      <c r="J1769" s="61">
        <v>22</v>
      </c>
      <c r="K1769" s="61">
        <v>234</v>
      </c>
      <c r="L1769" s="61">
        <v>3</v>
      </c>
      <c r="M1769" s="61">
        <v>3</v>
      </c>
      <c r="N1769" s="61">
        <v>4</v>
      </c>
      <c r="O1769" s="61">
        <v>155</v>
      </c>
      <c r="Q1769" s="61">
        <v>1</v>
      </c>
      <c r="R1769" s="61">
        <v>12</v>
      </c>
      <c r="S1769" s="61">
        <v>13</v>
      </c>
      <c r="T1769" s="61">
        <v>46</v>
      </c>
    </row>
    <row r="1770" spans="1:20" ht="12.75" customHeight="1" x14ac:dyDescent="0.2">
      <c r="A1770" s="58">
        <v>4476</v>
      </c>
      <c r="B1770" s="61">
        <v>582</v>
      </c>
      <c r="C1770" s="61">
        <v>271</v>
      </c>
      <c r="D1770" s="61">
        <v>311</v>
      </c>
      <c r="E1770" s="61">
        <v>12</v>
      </c>
      <c r="F1770" s="61">
        <v>23</v>
      </c>
      <c r="G1770" s="61">
        <v>7</v>
      </c>
      <c r="H1770" s="61">
        <v>90</v>
      </c>
      <c r="I1770" s="61">
        <v>4</v>
      </c>
      <c r="J1770" s="61">
        <v>38</v>
      </c>
      <c r="K1770" s="61">
        <v>408</v>
      </c>
      <c r="L1770" s="61">
        <v>46</v>
      </c>
      <c r="M1770" s="61">
        <v>6</v>
      </c>
      <c r="N1770" s="61">
        <v>13</v>
      </c>
      <c r="O1770" s="61">
        <v>306</v>
      </c>
      <c r="P1770" s="61">
        <v>3</v>
      </c>
      <c r="Q1770" s="61">
        <v>7</v>
      </c>
      <c r="R1770" s="61">
        <v>20</v>
      </c>
      <c r="S1770" s="61">
        <v>13</v>
      </c>
      <c r="T1770" s="61">
        <v>166</v>
      </c>
    </row>
    <row r="1771" spans="1:20" ht="12.75" customHeight="1" x14ac:dyDescent="0.2">
      <c r="A1771" s="58">
        <v>4477</v>
      </c>
      <c r="B1771" s="61">
        <v>322</v>
      </c>
      <c r="C1771" s="61">
        <v>154</v>
      </c>
      <c r="D1771" s="61">
        <v>168</v>
      </c>
      <c r="E1771" s="61">
        <v>6</v>
      </c>
      <c r="F1771" s="61">
        <v>7</v>
      </c>
      <c r="G1771" s="61">
        <v>6</v>
      </c>
      <c r="H1771" s="61">
        <v>66</v>
      </c>
      <c r="I1771" s="61">
        <v>2</v>
      </c>
      <c r="J1771" s="61">
        <v>42</v>
      </c>
      <c r="K1771" s="61">
        <v>193</v>
      </c>
      <c r="L1771" s="61">
        <v>36</v>
      </c>
      <c r="M1771" s="61">
        <v>5</v>
      </c>
      <c r="N1771" s="61">
        <v>15</v>
      </c>
      <c r="O1771" s="61">
        <v>155</v>
      </c>
      <c r="P1771" s="61">
        <v>1</v>
      </c>
      <c r="Q1771" s="61">
        <v>11</v>
      </c>
      <c r="R1771" s="61">
        <v>14</v>
      </c>
      <c r="S1771" s="61">
        <v>11</v>
      </c>
      <c r="T1771" s="61">
        <v>68</v>
      </c>
    </row>
    <row r="1772" spans="1:20" ht="12.75" customHeight="1" x14ac:dyDescent="0.2">
      <c r="A1772" s="58">
        <v>4478</v>
      </c>
      <c r="B1772" s="61">
        <v>406</v>
      </c>
      <c r="C1772" s="61">
        <v>195</v>
      </c>
      <c r="D1772" s="61">
        <v>211</v>
      </c>
      <c r="E1772" s="61">
        <v>4</v>
      </c>
      <c r="F1772" s="61">
        <v>1</v>
      </c>
      <c r="G1772" s="61">
        <v>1</v>
      </c>
      <c r="H1772" s="61">
        <v>17</v>
      </c>
      <c r="I1772" s="61">
        <v>1</v>
      </c>
      <c r="J1772" s="61">
        <v>18</v>
      </c>
      <c r="K1772" s="61">
        <v>363</v>
      </c>
      <c r="M1772" s="61">
        <v>10</v>
      </c>
      <c r="N1772" s="61">
        <v>36</v>
      </c>
      <c r="O1772" s="61">
        <v>294</v>
      </c>
      <c r="Q1772" s="61">
        <v>1</v>
      </c>
      <c r="R1772" s="61">
        <v>26</v>
      </c>
      <c r="S1772" s="61">
        <v>6</v>
      </c>
      <c r="T1772" s="61">
        <v>90</v>
      </c>
    </row>
    <row r="1773" spans="1:20" ht="12.75" customHeight="1" x14ac:dyDescent="0.2">
      <c r="A1773" s="58">
        <v>4479</v>
      </c>
      <c r="B1773" s="61">
        <v>455</v>
      </c>
      <c r="C1773" s="61">
        <v>231</v>
      </c>
      <c r="D1773" s="61">
        <v>224</v>
      </c>
      <c r="E1773" s="61">
        <v>8</v>
      </c>
      <c r="F1773" s="61">
        <v>4</v>
      </c>
      <c r="G1773" s="61">
        <v>2</v>
      </c>
      <c r="H1773" s="61">
        <v>56</v>
      </c>
      <c r="I1773" s="61">
        <v>1</v>
      </c>
      <c r="J1773" s="61">
        <v>36</v>
      </c>
      <c r="K1773" s="61">
        <v>348</v>
      </c>
      <c r="L1773" s="61">
        <v>20</v>
      </c>
      <c r="M1773" s="61">
        <v>3</v>
      </c>
      <c r="N1773" s="61">
        <v>30</v>
      </c>
      <c r="O1773" s="61">
        <v>230</v>
      </c>
      <c r="Q1773" s="61">
        <v>4</v>
      </c>
      <c r="R1773" s="61">
        <v>16</v>
      </c>
      <c r="S1773" s="61">
        <v>11</v>
      </c>
      <c r="T1773" s="61">
        <v>87</v>
      </c>
    </row>
    <row r="1774" spans="1:20" ht="12.75" customHeight="1" x14ac:dyDescent="0.2">
      <c r="A1774" s="58">
        <v>4480</v>
      </c>
      <c r="B1774" s="61">
        <v>509</v>
      </c>
      <c r="C1774" s="61">
        <v>230</v>
      </c>
      <c r="D1774" s="61">
        <v>279</v>
      </c>
      <c r="E1774" s="61">
        <v>3</v>
      </c>
      <c r="F1774" s="61">
        <v>92</v>
      </c>
      <c r="G1774" s="61">
        <v>53</v>
      </c>
      <c r="H1774" s="61">
        <v>132</v>
      </c>
      <c r="I1774" s="61">
        <v>9</v>
      </c>
      <c r="J1774" s="61">
        <v>59</v>
      </c>
      <c r="K1774" s="61">
        <v>161</v>
      </c>
      <c r="L1774" s="61">
        <v>102</v>
      </c>
      <c r="M1774" s="61">
        <v>1</v>
      </c>
      <c r="N1774" s="61">
        <v>2</v>
      </c>
      <c r="O1774" s="61">
        <v>243</v>
      </c>
      <c r="P1774" s="61">
        <v>1</v>
      </c>
      <c r="Q1774" s="61">
        <v>8</v>
      </c>
      <c r="R1774" s="61">
        <v>19</v>
      </c>
      <c r="S1774" s="61">
        <v>3</v>
      </c>
      <c r="T1774" s="61">
        <v>149</v>
      </c>
    </row>
    <row r="1775" spans="1:20" ht="12.75" customHeight="1" x14ac:dyDescent="0.2">
      <c r="A1775" s="58">
        <v>4481</v>
      </c>
      <c r="B1775" s="61">
        <v>204</v>
      </c>
      <c r="C1775" s="61">
        <v>88</v>
      </c>
      <c r="D1775" s="61">
        <v>116</v>
      </c>
      <c r="E1775" s="61">
        <v>7</v>
      </c>
      <c r="H1775" s="61">
        <v>114</v>
      </c>
      <c r="J1775" s="61">
        <v>7</v>
      </c>
      <c r="K1775" s="61">
        <v>76</v>
      </c>
      <c r="L1775" s="61">
        <v>14</v>
      </c>
      <c r="N1775" s="61">
        <v>5</v>
      </c>
      <c r="O1775" s="61">
        <v>129</v>
      </c>
      <c r="P1775" s="61">
        <v>11</v>
      </c>
      <c r="Q1775" s="61">
        <v>2</v>
      </c>
      <c r="R1775" s="61">
        <v>6</v>
      </c>
      <c r="S1775" s="61">
        <v>2</v>
      </c>
      <c r="T1775" s="61">
        <v>21</v>
      </c>
    </row>
    <row r="1776" spans="1:20" ht="12.75" customHeight="1" x14ac:dyDescent="0.2">
      <c r="A1776" s="58">
        <v>4482</v>
      </c>
      <c r="B1776" s="61">
        <v>490</v>
      </c>
      <c r="C1776" s="61">
        <v>233</v>
      </c>
      <c r="D1776" s="61">
        <v>257</v>
      </c>
      <c r="E1776" s="61">
        <v>98</v>
      </c>
      <c r="F1776" s="61">
        <v>11</v>
      </c>
      <c r="G1776" s="61">
        <v>5</v>
      </c>
      <c r="H1776" s="61">
        <v>96</v>
      </c>
      <c r="J1776" s="61">
        <v>63</v>
      </c>
      <c r="K1776" s="61">
        <v>217</v>
      </c>
      <c r="L1776" s="61">
        <v>45</v>
      </c>
      <c r="M1776" s="61">
        <v>4</v>
      </c>
      <c r="N1776" s="61">
        <v>16</v>
      </c>
      <c r="O1776" s="61">
        <v>315</v>
      </c>
      <c r="P1776" s="61">
        <v>5</v>
      </c>
      <c r="Q1776" s="61">
        <v>2</v>
      </c>
      <c r="R1776" s="61">
        <v>18</v>
      </c>
      <c r="S1776" s="61">
        <v>17</v>
      </c>
      <c r="T1776" s="61">
        <v>87</v>
      </c>
    </row>
    <row r="1777" spans="1:20" ht="12.75" customHeight="1" x14ac:dyDescent="0.2">
      <c r="A1777" s="58">
        <v>4483</v>
      </c>
      <c r="B1777" s="61">
        <v>528</v>
      </c>
      <c r="C1777" s="61">
        <v>234</v>
      </c>
      <c r="D1777" s="61">
        <v>294</v>
      </c>
      <c r="E1777" s="61">
        <v>2</v>
      </c>
      <c r="F1777" s="61">
        <v>2</v>
      </c>
      <c r="G1777" s="61">
        <v>9</v>
      </c>
      <c r="H1777" s="61">
        <v>50</v>
      </c>
      <c r="I1777" s="61">
        <v>1</v>
      </c>
      <c r="J1777" s="61">
        <v>20</v>
      </c>
      <c r="K1777" s="61">
        <v>444</v>
      </c>
      <c r="L1777" s="61">
        <v>2</v>
      </c>
      <c r="M1777" s="61">
        <v>6</v>
      </c>
      <c r="N1777" s="61">
        <v>19</v>
      </c>
      <c r="O1777" s="61">
        <v>273</v>
      </c>
      <c r="Q1777" s="61">
        <v>51</v>
      </c>
      <c r="R1777" s="61">
        <v>31</v>
      </c>
      <c r="S1777" s="61">
        <v>30</v>
      </c>
      <c r="T1777" s="61">
        <v>114</v>
      </c>
    </row>
    <row r="1778" spans="1:20" ht="12.75" customHeight="1" x14ac:dyDescent="0.2">
      <c r="A1778" s="58">
        <v>4484</v>
      </c>
      <c r="B1778" s="61">
        <v>1707</v>
      </c>
      <c r="C1778" s="61">
        <v>824</v>
      </c>
      <c r="D1778" s="61">
        <v>883</v>
      </c>
      <c r="E1778" s="61">
        <v>4</v>
      </c>
      <c r="F1778" s="61">
        <v>38</v>
      </c>
      <c r="G1778" s="61">
        <v>46</v>
      </c>
      <c r="H1778" s="61">
        <v>543</v>
      </c>
      <c r="I1778" s="61">
        <v>8</v>
      </c>
      <c r="J1778" s="61">
        <v>82</v>
      </c>
      <c r="K1778" s="61">
        <v>986</v>
      </c>
      <c r="L1778" s="61">
        <v>104</v>
      </c>
      <c r="M1778" s="61">
        <v>10</v>
      </c>
      <c r="N1778" s="61">
        <v>19</v>
      </c>
      <c r="O1778" s="61">
        <v>843</v>
      </c>
      <c r="P1778" s="61">
        <v>184</v>
      </c>
      <c r="Q1778" s="61">
        <v>4</v>
      </c>
      <c r="R1778" s="61">
        <v>77</v>
      </c>
      <c r="S1778" s="61">
        <v>49</v>
      </c>
      <c r="T1778" s="61">
        <v>169</v>
      </c>
    </row>
    <row r="1779" spans="1:20" ht="12.75" customHeight="1" x14ac:dyDescent="0.2">
      <c r="A1779" s="58">
        <v>4485</v>
      </c>
      <c r="B1779" s="61">
        <v>555</v>
      </c>
      <c r="C1779" s="61">
        <v>260</v>
      </c>
      <c r="D1779" s="61">
        <v>295</v>
      </c>
      <c r="E1779" s="61">
        <v>3</v>
      </c>
      <c r="F1779" s="61">
        <v>131</v>
      </c>
      <c r="G1779" s="61">
        <v>48</v>
      </c>
      <c r="H1779" s="61">
        <v>88</v>
      </c>
      <c r="I1779" s="61">
        <v>6</v>
      </c>
      <c r="J1779" s="61">
        <v>66</v>
      </c>
      <c r="K1779" s="61">
        <v>213</v>
      </c>
      <c r="L1779" s="61">
        <v>39</v>
      </c>
      <c r="M1779" s="61">
        <v>6</v>
      </c>
      <c r="N1779" s="61">
        <v>1</v>
      </c>
      <c r="O1779" s="61">
        <v>181</v>
      </c>
      <c r="Q1779" s="61">
        <v>2</v>
      </c>
      <c r="R1779" s="61">
        <v>11</v>
      </c>
      <c r="S1779" s="61">
        <v>63</v>
      </c>
      <c r="T1779" s="61">
        <v>60</v>
      </c>
    </row>
    <row r="1780" spans="1:20" ht="12.75" customHeight="1" x14ac:dyDescent="0.2">
      <c r="A1780" s="58">
        <v>4486</v>
      </c>
      <c r="B1780" s="61">
        <v>456</v>
      </c>
      <c r="C1780" s="61">
        <v>207</v>
      </c>
      <c r="D1780" s="61">
        <v>249</v>
      </c>
      <c r="E1780" s="61">
        <v>2</v>
      </c>
      <c r="F1780" s="61">
        <v>1</v>
      </c>
      <c r="G1780" s="61">
        <v>3</v>
      </c>
      <c r="H1780" s="61">
        <v>39</v>
      </c>
      <c r="I1780" s="61">
        <v>1</v>
      </c>
      <c r="J1780" s="61">
        <v>44</v>
      </c>
      <c r="K1780" s="61">
        <v>366</v>
      </c>
      <c r="L1780" s="61">
        <v>2</v>
      </c>
      <c r="M1780" s="61">
        <v>3</v>
      </c>
      <c r="N1780" s="61">
        <v>10</v>
      </c>
      <c r="O1780" s="61">
        <v>214</v>
      </c>
      <c r="Q1780" s="61">
        <v>40</v>
      </c>
      <c r="R1780" s="61">
        <v>30</v>
      </c>
      <c r="S1780" s="61">
        <v>9</v>
      </c>
      <c r="T1780" s="61">
        <v>81</v>
      </c>
    </row>
    <row r="1781" spans="1:20" ht="12.75" customHeight="1" x14ac:dyDescent="0.2">
      <c r="A1781" s="58">
        <v>4487</v>
      </c>
      <c r="B1781" s="61">
        <v>551</v>
      </c>
      <c r="C1781" s="61">
        <v>256</v>
      </c>
      <c r="D1781" s="61">
        <v>295</v>
      </c>
      <c r="E1781" s="61">
        <v>1</v>
      </c>
      <c r="F1781" s="61">
        <v>1</v>
      </c>
      <c r="G1781" s="61">
        <v>4</v>
      </c>
      <c r="H1781" s="61">
        <v>283</v>
      </c>
      <c r="I1781" s="61">
        <v>1</v>
      </c>
      <c r="J1781" s="61">
        <v>18</v>
      </c>
      <c r="K1781" s="61">
        <v>243</v>
      </c>
      <c r="L1781" s="61">
        <v>67</v>
      </c>
      <c r="M1781" s="61">
        <v>5</v>
      </c>
      <c r="N1781" s="61">
        <v>15</v>
      </c>
      <c r="O1781" s="61">
        <v>355</v>
      </c>
      <c r="P1781" s="61">
        <v>28</v>
      </c>
      <c r="Q1781" s="61">
        <v>7</v>
      </c>
      <c r="R1781" s="61">
        <v>15</v>
      </c>
      <c r="S1781" s="61">
        <v>13</v>
      </c>
      <c r="T1781" s="61">
        <v>114</v>
      </c>
    </row>
    <row r="1782" spans="1:20" ht="12.75" customHeight="1" x14ac:dyDescent="0.2">
      <c r="A1782" s="58">
        <v>4489</v>
      </c>
      <c r="B1782" s="61">
        <v>474</v>
      </c>
      <c r="C1782" s="61">
        <v>243</v>
      </c>
      <c r="D1782" s="61">
        <v>231</v>
      </c>
      <c r="F1782" s="61">
        <v>155</v>
      </c>
      <c r="G1782" s="61">
        <v>64</v>
      </c>
      <c r="H1782" s="61">
        <v>69</v>
      </c>
      <c r="I1782" s="61">
        <v>9</v>
      </c>
      <c r="J1782" s="61">
        <v>53</v>
      </c>
      <c r="K1782" s="61">
        <v>124</v>
      </c>
      <c r="L1782" s="61">
        <v>134</v>
      </c>
      <c r="M1782" s="61">
        <v>2</v>
      </c>
      <c r="N1782" s="61">
        <v>15</v>
      </c>
      <c r="O1782" s="61">
        <v>247</v>
      </c>
      <c r="Q1782" s="61">
        <v>13</v>
      </c>
      <c r="R1782" s="61">
        <v>19</v>
      </c>
      <c r="S1782" s="61">
        <v>29</v>
      </c>
      <c r="T1782" s="61">
        <v>37</v>
      </c>
    </row>
    <row r="1783" spans="1:20" ht="12.75" customHeight="1" x14ac:dyDescent="0.2">
      <c r="A1783" s="58">
        <v>4490</v>
      </c>
      <c r="B1783" s="61">
        <v>519</v>
      </c>
      <c r="C1783" s="61">
        <v>248</v>
      </c>
      <c r="D1783" s="61">
        <v>271</v>
      </c>
      <c r="H1783" s="61">
        <v>515</v>
      </c>
      <c r="J1783" s="61">
        <v>1</v>
      </c>
      <c r="K1783" s="61">
        <v>3</v>
      </c>
      <c r="L1783" s="61">
        <v>415</v>
      </c>
      <c r="M1783" s="61">
        <v>4</v>
      </c>
      <c r="N1783" s="61">
        <v>46</v>
      </c>
      <c r="O1783" s="61">
        <v>472</v>
      </c>
      <c r="P1783" s="61">
        <v>273</v>
      </c>
      <c r="R1783" s="61">
        <v>45</v>
      </c>
      <c r="S1783" s="61">
        <v>5</v>
      </c>
      <c r="T1783" s="61">
        <v>62</v>
      </c>
    </row>
    <row r="1784" spans="1:20" ht="12.75" customHeight="1" x14ac:dyDescent="0.2">
      <c r="A1784" s="58">
        <v>4491</v>
      </c>
      <c r="B1784" s="61">
        <v>1604</v>
      </c>
      <c r="C1784" s="61">
        <v>800</v>
      </c>
      <c r="D1784" s="61">
        <v>804</v>
      </c>
      <c r="E1784" s="61">
        <v>8</v>
      </c>
      <c r="F1784" s="61">
        <v>30</v>
      </c>
      <c r="G1784" s="61">
        <v>24</v>
      </c>
      <c r="H1784" s="61">
        <v>100</v>
      </c>
      <c r="I1784" s="61">
        <v>51</v>
      </c>
      <c r="J1784" s="61">
        <v>106</v>
      </c>
      <c r="K1784" s="61">
        <v>1285</v>
      </c>
      <c r="L1784" s="61">
        <v>53</v>
      </c>
      <c r="M1784" s="61">
        <v>6</v>
      </c>
      <c r="N1784" s="61">
        <v>53</v>
      </c>
      <c r="O1784" s="61">
        <v>479</v>
      </c>
      <c r="Q1784" s="61">
        <v>16</v>
      </c>
      <c r="R1784" s="61">
        <v>40</v>
      </c>
      <c r="S1784" s="61">
        <v>23</v>
      </c>
      <c r="T1784" s="61">
        <v>195</v>
      </c>
    </row>
    <row r="1785" spans="1:20" ht="12.75" customHeight="1" x14ac:dyDescent="0.2">
      <c r="A1785" s="58">
        <v>4492</v>
      </c>
      <c r="B1785" s="61">
        <v>1518</v>
      </c>
      <c r="C1785" s="61">
        <v>699</v>
      </c>
      <c r="D1785" s="61">
        <v>819</v>
      </c>
      <c r="E1785" s="61">
        <v>11</v>
      </c>
      <c r="F1785" s="61">
        <v>150</v>
      </c>
      <c r="G1785" s="61">
        <v>139</v>
      </c>
      <c r="H1785" s="61">
        <v>273</v>
      </c>
      <c r="I1785" s="61">
        <v>20</v>
      </c>
      <c r="J1785" s="61">
        <v>134</v>
      </c>
      <c r="K1785" s="61">
        <v>791</v>
      </c>
      <c r="L1785" s="61">
        <v>128</v>
      </c>
      <c r="M1785" s="61">
        <v>8</v>
      </c>
      <c r="N1785" s="61">
        <v>15</v>
      </c>
      <c r="O1785" s="61">
        <v>624</v>
      </c>
      <c r="P1785" s="61">
        <v>6</v>
      </c>
      <c r="Q1785" s="61">
        <v>1</v>
      </c>
      <c r="R1785" s="61">
        <v>63</v>
      </c>
      <c r="S1785" s="61">
        <v>74</v>
      </c>
      <c r="T1785" s="61">
        <v>164</v>
      </c>
    </row>
    <row r="1786" spans="1:20" ht="12.75" customHeight="1" x14ac:dyDescent="0.2">
      <c r="A1786" s="58">
        <v>4493</v>
      </c>
      <c r="B1786" s="61">
        <v>598</v>
      </c>
      <c r="C1786" s="61">
        <v>289</v>
      </c>
      <c r="D1786" s="61">
        <v>309</v>
      </c>
      <c r="E1786" s="61">
        <v>1</v>
      </c>
      <c r="F1786" s="61">
        <v>218</v>
      </c>
      <c r="G1786" s="61">
        <v>3</v>
      </c>
      <c r="H1786" s="61">
        <v>35</v>
      </c>
      <c r="I1786" s="61">
        <v>1</v>
      </c>
      <c r="J1786" s="61">
        <v>47</v>
      </c>
      <c r="K1786" s="61">
        <v>293</v>
      </c>
      <c r="L1786" s="61">
        <v>63</v>
      </c>
      <c r="M1786" s="61">
        <v>2</v>
      </c>
      <c r="N1786" s="61">
        <v>7</v>
      </c>
      <c r="O1786" s="61">
        <v>39</v>
      </c>
      <c r="Q1786" s="61">
        <v>2</v>
      </c>
      <c r="R1786" s="61">
        <v>11</v>
      </c>
      <c r="S1786" s="61">
        <v>28</v>
      </c>
      <c r="T1786" s="61">
        <v>56</v>
      </c>
    </row>
    <row r="1787" spans="1:20" ht="12.75" customHeight="1" x14ac:dyDescent="0.2">
      <c r="A1787" s="58">
        <v>4494</v>
      </c>
      <c r="B1787" s="61">
        <v>328</v>
      </c>
      <c r="C1787" s="61">
        <v>166</v>
      </c>
      <c r="D1787" s="61">
        <v>162</v>
      </c>
      <c r="E1787" s="61">
        <v>69</v>
      </c>
      <c r="F1787" s="61">
        <v>3</v>
      </c>
      <c r="G1787" s="61">
        <v>3</v>
      </c>
      <c r="H1787" s="61">
        <v>24</v>
      </c>
      <c r="J1787" s="61">
        <v>51</v>
      </c>
      <c r="K1787" s="61">
        <v>178</v>
      </c>
      <c r="L1787" s="61">
        <v>9</v>
      </c>
      <c r="M1787" s="61">
        <v>9</v>
      </c>
      <c r="N1787" s="61">
        <v>17</v>
      </c>
      <c r="O1787" s="61">
        <v>231</v>
      </c>
      <c r="Q1787" s="61">
        <v>2</v>
      </c>
      <c r="R1787" s="61">
        <v>13</v>
      </c>
      <c r="S1787" s="61">
        <v>6</v>
      </c>
      <c r="T1787" s="61">
        <v>52</v>
      </c>
    </row>
    <row r="1788" spans="1:20" ht="12.75" customHeight="1" x14ac:dyDescent="0.2">
      <c r="A1788" s="58">
        <v>4495</v>
      </c>
      <c r="B1788" s="61">
        <v>2184</v>
      </c>
      <c r="C1788" s="61">
        <v>1017</v>
      </c>
      <c r="D1788" s="61">
        <v>1167</v>
      </c>
      <c r="E1788" s="61">
        <v>1</v>
      </c>
      <c r="F1788" s="61">
        <v>763</v>
      </c>
      <c r="G1788" s="61">
        <v>30</v>
      </c>
      <c r="H1788" s="61">
        <v>158</v>
      </c>
      <c r="I1788" s="61">
        <v>7</v>
      </c>
      <c r="J1788" s="61">
        <v>107</v>
      </c>
      <c r="K1788" s="61">
        <v>1118</v>
      </c>
      <c r="L1788" s="61">
        <v>33</v>
      </c>
      <c r="M1788" s="61">
        <v>2</v>
      </c>
      <c r="N1788" s="61">
        <v>8</v>
      </c>
      <c r="O1788" s="61">
        <v>99</v>
      </c>
      <c r="Q1788" s="61">
        <v>7</v>
      </c>
      <c r="R1788" s="61">
        <v>42</v>
      </c>
      <c r="S1788" s="61">
        <v>203</v>
      </c>
      <c r="T1788" s="61">
        <v>158</v>
      </c>
    </row>
    <row r="1789" spans="1:20" ht="12.75" customHeight="1" x14ac:dyDescent="0.2">
      <c r="A1789" s="58">
        <v>4496</v>
      </c>
      <c r="B1789" s="61">
        <v>761</v>
      </c>
      <c r="C1789" s="61">
        <v>383</v>
      </c>
      <c r="D1789" s="61">
        <v>378</v>
      </c>
      <c r="E1789" s="61">
        <v>8</v>
      </c>
      <c r="F1789" s="61">
        <v>60</v>
      </c>
      <c r="G1789" s="61">
        <v>37</v>
      </c>
      <c r="H1789" s="61">
        <v>136</v>
      </c>
      <c r="I1789" s="61">
        <v>11</v>
      </c>
      <c r="J1789" s="61">
        <v>81</v>
      </c>
      <c r="K1789" s="61">
        <v>428</v>
      </c>
      <c r="L1789" s="61">
        <v>68</v>
      </c>
      <c r="M1789" s="61">
        <v>6</v>
      </c>
      <c r="N1789" s="61">
        <v>18</v>
      </c>
      <c r="O1789" s="61">
        <v>302</v>
      </c>
      <c r="Q1789" s="61">
        <v>32</v>
      </c>
      <c r="R1789" s="61">
        <v>26</v>
      </c>
      <c r="S1789" s="61">
        <v>36</v>
      </c>
      <c r="T1789" s="61">
        <v>117</v>
      </c>
    </row>
    <row r="1790" spans="1:20" ht="12.75" customHeight="1" x14ac:dyDescent="0.2">
      <c r="A1790" s="58">
        <v>4497</v>
      </c>
      <c r="B1790" s="61">
        <v>690</v>
      </c>
      <c r="C1790" s="61">
        <v>326</v>
      </c>
      <c r="D1790" s="61">
        <v>364</v>
      </c>
      <c r="H1790" s="61">
        <v>642</v>
      </c>
      <c r="J1790" s="61">
        <v>8</v>
      </c>
      <c r="K1790" s="61">
        <v>40</v>
      </c>
      <c r="L1790" s="61">
        <v>260</v>
      </c>
      <c r="M1790" s="61">
        <v>10</v>
      </c>
      <c r="N1790" s="61">
        <v>23</v>
      </c>
      <c r="O1790" s="61">
        <v>597</v>
      </c>
      <c r="P1790" s="61">
        <v>125</v>
      </c>
      <c r="Q1790" s="61">
        <v>17</v>
      </c>
      <c r="R1790" s="61">
        <v>33</v>
      </c>
      <c r="S1790" s="61">
        <v>8</v>
      </c>
      <c r="T1790" s="61">
        <v>157</v>
      </c>
    </row>
    <row r="1791" spans="1:20" ht="12.75" customHeight="1" x14ac:dyDescent="0.2">
      <c r="A1791" s="58">
        <v>4498</v>
      </c>
      <c r="B1791" s="61">
        <v>822</v>
      </c>
      <c r="C1791" s="61">
        <v>368</v>
      </c>
      <c r="D1791" s="61">
        <v>454</v>
      </c>
      <c r="E1791" s="61">
        <v>7</v>
      </c>
      <c r="F1791" s="61">
        <v>37</v>
      </c>
      <c r="G1791" s="61">
        <v>17</v>
      </c>
      <c r="H1791" s="61">
        <v>180</v>
      </c>
      <c r="I1791" s="61">
        <v>15</v>
      </c>
      <c r="J1791" s="61">
        <v>60</v>
      </c>
      <c r="K1791" s="61">
        <v>506</v>
      </c>
      <c r="L1791" s="61">
        <v>101</v>
      </c>
      <c r="M1791" s="61">
        <v>2</v>
      </c>
      <c r="N1791" s="61">
        <v>29</v>
      </c>
      <c r="O1791" s="61">
        <v>419</v>
      </c>
      <c r="P1791" s="61">
        <v>1</v>
      </c>
      <c r="Q1791" s="61">
        <v>4</v>
      </c>
      <c r="R1791" s="61">
        <v>20</v>
      </c>
      <c r="S1791" s="61">
        <v>40</v>
      </c>
      <c r="T1791" s="61">
        <v>124</v>
      </c>
    </row>
    <row r="1792" spans="1:20" ht="12.75" customHeight="1" x14ac:dyDescent="0.2">
      <c r="A1792" s="58">
        <v>4499</v>
      </c>
      <c r="B1792" s="61">
        <v>593</v>
      </c>
      <c r="C1792" s="61">
        <v>312</v>
      </c>
      <c r="D1792" s="61">
        <v>281</v>
      </c>
      <c r="E1792" s="61">
        <v>3</v>
      </c>
      <c r="F1792" s="61">
        <v>105</v>
      </c>
      <c r="G1792" s="61">
        <v>12</v>
      </c>
      <c r="H1792" s="61">
        <v>66</v>
      </c>
      <c r="I1792" s="61">
        <v>2</v>
      </c>
      <c r="J1792" s="61">
        <v>61</v>
      </c>
      <c r="K1792" s="61">
        <v>344</v>
      </c>
      <c r="L1792" s="61">
        <v>61</v>
      </c>
      <c r="M1792" s="61">
        <v>1</v>
      </c>
      <c r="N1792" s="61">
        <v>4</v>
      </c>
      <c r="O1792" s="61">
        <v>117</v>
      </c>
      <c r="Q1792" s="61">
        <v>6</v>
      </c>
      <c r="R1792" s="61">
        <v>10</v>
      </c>
      <c r="S1792" s="61">
        <v>26</v>
      </c>
      <c r="T1792" s="61">
        <v>91</v>
      </c>
    </row>
    <row r="1793" spans="1:20" ht="12.75" customHeight="1" x14ac:dyDescent="0.2">
      <c r="A1793" s="58">
        <v>4500</v>
      </c>
      <c r="B1793" s="61">
        <v>849</v>
      </c>
      <c r="C1793" s="61">
        <v>430</v>
      </c>
      <c r="D1793" s="61">
        <v>419</v>
      </c>
      <c r="E1793" s="61">
        <v>6</v>
      </c>
      <c r="F1793" s="61">
        <v>31</v>
      </c>
      <c r="G1793" s="61">
        <v>18</v>
      </c>
      <c r="H1793" s="61">
        <v>92</v>
      </c>
      <c r="I1793" s="61">
        <v>5</v>
      </c>
      <c r="J1793" s="61">
        <v>92</v>
      </c>
      <c r="K1793" s="61">
        <v>605</v>
      </c>
      <c r="L1793" s="61">
        <v>11</v>
      </c>
      <c r="M1793" s="61">
        <v>7</v>
      </c>
      <c r="N1793" s="61">
        <v>21</v>
      </c>
      <c r="O1793" s="61">
        <v>228</v>
      </c>
      <c r="P1793" s="61">
        <v>1</v>
      </c>
      <c r="Q1793" s="61">
        <v>24</v>
      </c>
      <c r="R1793" s="61">
        <v>37</v>
      </c>
      <c r="S1793" s="61">
        <v>50</v>
      </c>
      <c r="T1793" s="61">
        <v>92</v>
      </c>
    </row>
    <row r="1794" spans="1:20" ht="12.75" customHeight="1" x14ac:dyDescent="0.2">
      <c r="A1794" s="58">
        <v>4501</v>
      </c>
      <c r="B1794" s="61">
        <v>393</v>
      </c>
      <c r="C1794" s="61">
        <v>169</v>
      </c>
      <c r="D1794" s="61">
        <v>222</v>
      </c>
      <c r="E1794" s="61">
        <v>3</v>
      </c>
      <c r="G1794" s="61">
        <v>2</v>
      </c>
      <c r="H1794" s="61">
        <v>32</v>
      </c>
      <c r="I1794" s="61">
        <v>1</v>
      </c>
      <c r="J1794" s="61">
        <v>6</v>
      </c>
      <c r="K1794" s="61">
        <v>349</v>
      </c>
      <c r="L1794" s="61">
        <v>1</v>
      </c>
      <c r="M1794" s="61">
        <v>3</v>
      </c>
      <c r="N1794" s="61">
        <v>2</v>
      </c>
      <c r="O1794" s="61">
        <v>178</v>
      </c>
      <c r="Q1794" s="61">
        <v>2</v>
      </c>
      <c r="R1794" s="61">
        <v>13</v>
      </c>
      <c r="T1794" s="61">
        <v>51</v>
      </c>
    </row>
    <row r="1795" spans="1:20" ht="12.75" customHeight="1" x14ac:dyDescent="0.2">
      <c r="A1795" s="58">
        <v>4502</v>
      </c>
      <c r="B1795" s="61">
        <v>736</v>
      </c>
      <c r="C1795" s="61">
        <v>370</v>
      </c>
      <c r="D1795" s="61">
        <v>366</v>
      </c>
      <c r="E1795" s="61">
        <v>5</v>
      </c>
      <c r="F1795" s="61">
        <v>9</v>
      </c>
      <c r="G1795" s="61">
        <v>9</v>
      </c>
      <c r="H1795" s="61">
        <v>108</v>
      </c>
      <c r="I1795" s="61">
        <v>3</v>
      </c>
      <c r="J1795" s="61">
        <v>70</v>
      </c>
      <c r="K1795" s="61">
        <v>532</v>
      </c>
      <c r="L1795" s="61">
        <v>20</v>
      </c>
      <c r="M1795" s="61">
        <v>7</v>
      </c>
      <c r="N1795" s="61">
        <v>11</v>
      </c>
      <c r="O1795" s="61">
        <v>228</v>
      </c>
      <c r="P1795" s="61">
        <v>1</v>
      </c>
      <c r="Q1795" s="61">
        <v>15</v>
      </c>
      <c r="R1795" s="61">
        <v>16</v>
      </c>
      <c r="S1795" s="61">
        <v>71</v>
      </c>
      <c r="T1795" s="61">
        <v>106</v>
      </c>
    </row>
    <row r="1796" spans="1:20" ht="12.75" customHeight="1" x14ac:dyDescent="0.2">
      <c r="A1796" s="58">
        <v>4503</v>
      </c>
      <c r="B1796" s="61">
        <v>687</v>
      </c>
      <c r="C1796" s="61">
        <v>341</v>
      </c>
      <c r="D1796" s="61">
        <v>346</v>
      </c>
      <c r="E1796" s="61">
        <v>4</v>
      </c>
      <c r="F1796" s="61">
        <v>17</v>
      </c>
      <c r="G1796" s="61">
        <v>26</v>
      </c>
      <c r="H1796" s="61">
        <v>282</v>
      </c>
      <c r="I1796" s="61">
        <v>11</v>
      </c>
      <c r="J1796" s="61">
        <v>55</v>
      </c>
      <c r="K1796" s="61">
        <v>292</v>
      </c>
      <c r="L1796" s="61">
        <v>112</v>
      </c>
      <c r="M1796" s="61">
        <v>8</v>
      </c>
      <c r="N1796" s="61">
        <v>41</v>
      </c>
      <c r="O1796" s="61">
        <v>516</v>
      </c>
      <c r="P1796" s="61">
        <v>2</v>
      </c>
      <c r="Q1796" s="61">
        <v>3</v>
      </c>
      <c r="R1796" s="61">
        <v>37</v>
      </c>
      <c r="S1796" s="61">
        <v>30</v>
      </c>
      <c r="T1796" s="61">
        <v>89</v>
      </c>
    </row>
    <row r="1797" spans="1:20" ht="12.75" customHeight="1" x14ac:dyDescent="0.2">
      <c r="A1797" s="58">
        <v>4504</v>
      </c>
      <c r="B1797" s="61">
        <v>1898</v>
      </c>
      <c r="C1797" s="61">
        <v>905</v>
      </c>
      <c r="D1797" s="61">
        <v>993</v>
      </c>
      <c r="E1797" s="61">
        <v>2</v>
      </c>
      <c r="F1797" s="61">
        <v>90</v>
      </c>
      <c r="G1797" s="61">
        <v>39</v>
      </c>
      <c r="H1797" s="61">
        <v>299</v>
      </c>
      <c r="I1797" s="61">
        <v>18</v>
      </c>
      <c r="J1797" s="61">
        <v>156</v>
      </c>
      <c r="K1797" s="61">
        <v>1294</v>
      </c>
      <c r="L1797" s="61">
        <v>67</v>
      </c>
      <c r="M1797" s="61">
        <v>3</v>
      </c>
      <c r="N1797" s="61">
        <v>26</v>
      </c>
      <c r="O1797" s="61">
        <v>495</v>
      </c>
      <c r="P1797" s="61">
        <v>1</v>
      </c>
      <c r="Q1797" s="61">
        <v>8</v>
      </c>
      <c r="R1797" s="61">
        <v>59</v>
      </c>
      <c r="S1797" s="61">
        <v>80</v>
      </c>
      <c r="T1797" s="61">
        <v>175</v>
      </c>
    </row>
    <row r="1798" spans="1:20" ht="12.75" customHeight="1" x14ac:dyDescent="0.2">
      <c r="A1798" s="58">
        <v>4505</v>
      </c>
      <c r="B1798" s="61">
        <v>550</v>
      </c>
      <c r="C1798" s="61">
        <v>257</v>
      </c>
      <c r="D1798" s="61">
        <v>293</v>
      </c>
      <c r="E1798" s="61">
        <v>2</v>
      </c>
      <c r="F1798" s="61">
        <v>19</v>
      </c>
      <c r="G1798" s="61">
        <v>5</v>
      </c>
      <c r="H1798" s="61">
        <v>47</v>
      </c>
      <c r="I1798" s="61">
        <v>2</v>
      </c>
      <c r="J1798" s="61">
        <v>50</v>
      </c>
      <c r="K1798" s="61">
        <v>425</v>
      </c>
      <c r="L1798" s="61">
        <v>5</v>
      </c>
      <c r="O1798" s="61">
        <v>50</v>
      </c>
      <c r="Q1798" s="61">
        <v>14</v>
      </c>
      <c r="R1798" s="61">
        <v>5</v>
      </c>
      <c r="S1798" s="61">
        <v>107</v>
      </c>
      <c r="T1798" s="61">
        <v>60</v>
      </c>
    </row>
    <row r="1799" spans="1:20" ht="12.75" customHeight="1" x14ac:dyDescent="0.2">
      <c r="A1799" s="58">
        <v>4506</v>
      </c>
      <c r="B1799" s="61">
        <v>879</v>
      </c>
      <c r="C1799" s="61">
        <v>424</v>
      </c>
      <c r="D1799" s="61">
        <v>455</v>
      </c>
      <c r="E1799" s="61">
        <v>8</v>
      </c>
      <c r="F1799" s="61">
        <v>23</v>
      </c>
      <c r="G1799" s="61">
        <v>12</v>
      </c>
      <c r="H1799" s="61">
        <v>312</v>
      </c>
      <c r="J1799" s="61">
        <v>35</v>
      </c>
      <c r="K1799" s="61">
        <v>489</v>
      </c>
      <c r="L1799" s="61">
        <v>65</v>
      </c>
      <c r="M1799" s="61">
        <v>1</v>
      </c>
      <c r="N1799" s="61">
        <v>6</v>
      </c>
      <c r="O1799" s="61">
        <v>453</v>
      </c>
      <c r="P1799" s="61">
        <v>15</v>
      </c>
      <c r="Q1799" s="61">
        <v>7</v>
      </c>
      <c r="R1799" s="61">
        <v>22</v>
      </c>
      <c r="S1799" s="61">
        <v>15</v>
      </c>
      <c r="T1799" s="61">
        <v>139</v>
      </c>
    </row>
    <row r="1800" spans="1:20" ht="12.75" customHeight="1" x14ac:dyDescent="0.2">
      <c r="A1800" s="58">
        <v>4508</v>
      </c>
      <c r="B1800" s="61">
        <v>820</v>
      </c>
      <c r="C1800" s="61">
        <v>414</v>
      </c>
      <c r="D1800" s="61">
        <v>406</v>
      </c>
      <c r="E1800" s="61">
        <v>1</v>
      </c>
      <c r="F1800" s="61">
        <v>101</v>
      </c>
      <c r="G1800" s="61">
        <v>8</v>
      </c>
      <c r="H1800" s="61">
        <v>76</v>
      </c>
      <c r="J1800" s="61">
        <v>75</v>
      </c>
      <c r="K1800" s="61">
        <v>559</v>
      </c>
      <c r="L1800" s="61">
        <v>16</v>
      </c>
      <c r="N1800" s="61">
        <v>4</v>
      </c>
      <c r="O1800" s="61">
        <v>93</v>
      </c>
      <c r="Q1800" s="61">
        <v>8</v>
      </c>
      <c r="R1800" s="61">
        <v>10</v>
      </c>
      <c r="S1800" s="61">
        <v>57</v>
      </c>
      <c r="T1800" s="61">
        <v>80</v>
      </c>
    </row>
    <row r="1801" spans="1:20" ht="12.75" customHeight="1" x14ac:dyDescent="0.2">
      <c r="A1801" s="58">
        <v>4509</v>
      </c>
      <c r="B1801" s="61">
        <v>1082</v>
      </c>
      <c r="C1801" s="61">
        <v>553</v>
      </c>
      <c r="D1801" s="61">
        <v>529</v>
      </c>
      <c r="E1801" s="61">
        <v>2</v>
      </c>
      <c r="F1801" s="61">
        <v>5</v>
      </c>
      <c r="G1801" s="61">
        <v>6</v>
      </c>
      <c r="H1801" s="61">
        <v>96</v>
      </c>
      <c r="J1801" s="61">
        <v>125</v>
      </c>
      <c r="K1801" s="61">
        <v>848</v>
      </c>
      <c r="L1801" s="61">
        <v>14</v>
      </c>
      <c r="M1801" s="61">
        <v>6</v>
      </c>
      <c r="N1801" s="61">
        <v>2</v>
      </c>
      <c r="O1801" s="61">
        <v>176</v>
      </c>
      <c r="Q1801" s="61">
        <v>108</v>
      </c>
      <c r="R1801" s="61">
        <v>35</v>
      </c>
      <c r="S1801" s="61">
        <v>62</v>
      </c>
      <c r="T1801" s="61">
        <v>167</v>
      </c>
    </row>
    <row r="1802" spans="1:20" ht="12.75" customHeight="1" x14ac:dyDescent="0.2">
      <c r="A1802" s="58">
        <v>4511</v>
      </c>
      <c r="B1802" s="61">
        <v>684</v>
      </c>
      <c r="C1802" s="61">
        <v>337</v>
      </c>
      <c r="D1802" s="61">
        <v>347</v>
      </c>
      <c r="E1802" s="61">
        <v>2</v>
      </c>
      <c r="F1802" s="61">
        <v>22</v>
      </c>
      <c r="G1802" s="61">
        <v>5</v>
      </c>
      <c r="H1802" s="61">
        <v>375</v>
      </c>
      <c r="I1802" s="61">
        <v>5</v>
      </c>
      <c r="J1802" s="61">
        <v>22</v>
      </c>
      <c r="K1802" s="61">
        <v>253</v>
      </c>
      <c r="L1802" s="61">
        <v>130</v>
      </c>
      <c r="M1802" s="61">
        <v>5</v>
      </c>
      <c r="N1802" s="61">
        <v>22</v>
      </c>
      <c r="O1802" s="61">
        <v>450</v>
      </c>
      <c r="P1802" s="61">
        <v>109</v>
      </c>
      <c r="Q1802" s="61">
        <v>12</v>
      </c>
      <c r="R1802" s="61">
        <v>23</v>
      </c>
      <c r="S1802" s="61">
        <v>52</v>
      </c>
      <c r="T1802" s="61">
        <v>96</v>
      </c>
    </row>
    <row r="1803" spans="1:20" ht="12.75" customHeight="1" x14ac:dyDescent="0.2">
      <c r="A1803" s="58">
        <v>4512</v>
      </c>
      <c r="B1803" s="61">
        <v>509</v>
      </c>
      <c r="C1803" s="61">
        <v>236</v>
      </c>
      <c r="D1803" s="61">
        <v>273</v>
      </c>
      <c r="E1803" s="61">
        <v>2</v>
      </c>
      <c r="F1803" s="61">
        <v>19</v>
      </c>
      <c r="G1803" s="61">
        <v>5</v>
      </c>
      <c r="H1803" s="61">
        <v>62</v>
      </c>
      <c r="I1803" s="61">
        <v>4</v>
      </c>
      <c r="J1803" s="61">
        <v>23</v>
      </c>
      <c r="K1803" s="61">
        <v>394</v>
      </c>
      <c r="L1803" s="61">
        <v>26</v>
      </c>
      <c r="N1803" s="61">
        <v>17</v>
      </c>
      <c r="O1803" s="61">
        <v>147</v>
      </c>
      <c r="P1803" s="61">
        <v>3</v>
      </c>
      <c r="Q1803" s="61">
        <v>7</v>
      </c>
      <c r="R1803" s="61">
        <v>13</v>
      </c>
      <c r="S1803" s="61">
        <v>26</v>
      </c>
      <c r="T1803" s="61">
        <v>75</v>
      </c>
    </row>
    <row r="1804" spans="1:20" ht="12.75" customHeight="1" x14ac:dyDescent="0.2">
      <c r="A1804" s="58">
        <v>4513</v>
      </c>
      <c r="B1804" s="61">
        <v>560</v>
      </c>
      <c r="C1804" s="61">
        <v>275</v>
      </c>
      <c r="D1804" s="61">
        <v>285</v>
      </c>
      <c r="E1804" s="61">
        <v>6</v>
      </c>
      <c r="F1804" s="61">
        <v>3</v>
      </c>
      <c r="G1804" s="61">
        <v>1</v>
      </c>
      <c r="H1804" s="61">
        <v>51</v>
      </c>
      <c r="I1804" s="61">
        <v>2</v>
      </c>
      <c r="J1804" s="61">
        <v>42</v>
      </c>
      <c r="K1804" s="61">
        <v>455</v>
      </c>
      <c r="L1804" s="61">
        <v>15</v>
      </c>
      <c r="M1804" s="61">
        <v>2</v>
      </c>
      <c r="N1804" s="61">
        <v>14</v>
      </c>
      <c r="O1804" s="61">
        <v>149</v>
      </c>
      <c r="P1804" s="61">
        <v>2</v>
      </c>
      <c r="Q1804" s="61">
        <v>18</v>
      </c>
      <c r="R1804" s="61">
        <v>16</v>
      </c>
      <c r="S1804" s="61">
        <v>10</v>
      </c>
      <c r="T1804" s="61">
        <v>79</v>
      </c>
    </row>
    <row r="1805" spans="1:20" ht="12.75" customHeight="1" x14ac:dyDescent="0.2">
      <c r="A1805" s="58">
        <v>4515</v>
      </c>
      <c r="B1805" s="61">
        <v>1268</v>
      </c>
      <c r="C1805" s="61">
        <v>601</v>
      </c>
      <c r="D1805" s="61">
        <v>666</v>
      </c>
      <c r="E1805" s="61">
        <v>14</v>
      </c>
      <c r="F1805" s="61">
        <v>139</v>
      </c>
      <c r="G1805" s="61">
        <v>21</v>
      </c>
      <c r="H1805" s="61">
        <v>252</v>
      </c>
      <c r="I1805" s="61">
        <v>2</v>
      </c>
      <c r="J1805" s="61">
        <v>95</v>
      </c>
      <c r="K1805" s="61">
        <v>745</v>
      </c>
      <c r="L1805" s="61">
        <v>83</v>
      </c>
      <c r="M1805" s="61">
        <v>6</v>
      </c>
      <c r="N1805" s="61">
        <v>52</v>
      </c>
      <c r="O1805" s="61">
        <v>478</v>
      </c>
      <c r="P1805" s="61">
        <v>28</v>
      </c>
      <c r="Q1805" s="61">
        <v>3</v>
      </c>
      <c r="R1805" s="61">
        <v>51</v>
      </c>
      <c r="S1805" s="61">
        <v>112</v>
      </c>
      <c r="T1805" s="61">
        <v>176</v>
      </c>
    </row>
    <row r="1806" spans="1:20" ht="12.75" customHeight="1" x14ac:dyDescent="0.2">
      <c r="A1806" s="58">
        <v>4516</v>
      </c>
      <c r="B1806" s="61">
        <v>784</v>
      </c>
      <c r="C1806" s="61">
        <v>383</v>
      </c>
      <c r="D1806" s="61">
        <v>401</v>
      </c>
      <c r="F1806" s="61">
        <v>52</v>
      </c>
      <c r="G1806" s="61">
        <v>5</v>
      </c>
      <c r="H1806" s="61">
        <v>53</v>
      </c>
      <c r="I1806" s="61">
        <v>2</v>
      </c>
      <c r="J1806" s="61">
        <v>66</v>
      </c>
      <c r="K1806" s="61">
        <v>606</v>
      </c>
      <c r="L1806" s="61">
        <v>7</v>
      </c>
      <c r="M1806" s="61">
        <v>2</v>
      </c>
      <c r="N1806" s="61">
        <v>1</v>
      </c>
      <c r="O1806" s="61">
        <v>50</v>
      </c>
      <c r="R1806" s="61">
        <v>8</v>
      </c>
      <c r="S1806" s="61">
        <v>97</v>
      </c>
      <c r="T1806" s="61">
        <v>114</v>
      </c>
    </row>
    <row r="1807" spans="1:20" ht="12.75" customHeight="1" x14ac:dyDescent="0.2">
      <c r="A1807" s="58">
        <v>4517</v>
      </c>
      <c r="B1807" s="61">
        <v>506</v>
      </c>
      <c r="C1807" s="61">
        <v>250</v>
      </c>
      <c r="D1807" s="61">
        <v>256</v>
      </c>
      <c r="E1807" s="61">
        <v>4</v>
      </c>
      <c r="F1807" s="61">
        <v>18</v>
      </c>
      <c r="G1807" s="61">
        <v>16</v>
      </c>
      <c r="H1807" s="61">
        <v>121</v>
      </c>
      <c r="I1807" s="61">
        <v>1</v>
      </c>
      <c r="J1807" s="61">
        <v>24</v>
      </c>
      <c r="K1807" s="61">
        <v>322</v>
      </c>
      <c r="L1807" s="61">
        <v>51</v>
      </c>
      <c r="N1807" s="61">
        <v>12</v>
      </c>
      <c r="O1807" s="61">
        <v>202</v>
      </c>
      <c r="P1807" s="61">
        <v>8</v>
      </c>
      <c r="Q1807" s="61">
        <v>6</v>
      </c>
      <c r="R1807" s="61">
        <v>12</v>
      </c>
      <c r="S1807" s="61">
        <v>14</v>
      </c>
      <c r="T1807" s="61">
        <v>102</v>
      </c>
    </row>
    <row r="1808" spans="1:20" ht="12.75" customHeight="1" x14ac:dyDescent="0.2">
      <c r="A1808" s="58">
        <v>4518</v>
      </c>
      <c r="B1808" s="61">
        <v>411</v>
      </c>
      <c r="C1808" s="61">
        <v>182</v>
      </c>
      <c r="D1808" s="61">
        <v>229</v>
      </c>
      <c r="E1808" s="61">
        <v>68</v>
      </c>
      <c r="F1808" s="61">
        <v>7</v>
      </c>
      <c r="H1808" s="61">
        <v>318</v>
      </c>
      <c r="J1808" s="61">
        <v>15</v>
      </c>
      <c r="K1808" s="61">
        <v>3</v>
      </c>
      <c r="L1808" s="61">
        <v>232</v>
      </c>
      <c r="M1808" s="61">
        <v>3</v>
      </c>
      <c r="N1808" s="61">
        <v>23</v>
      </c>
      <c r="O1808" s="61">
        <v>393</v>
      </c>
      <c r="P1808" s="61">
        <v>74</v>
      </c>
      <c r="Q1808" s="61">
        <v>1</v>
      </c>
      <c r="R1808" s="61">
        <v>18</v>
      </c>
      <c r="S1808" s="61">
        <v>1</v>
      </c>
      <c r="T1808" s="61">
        <v>68</v>
      </c>
    </row>
    <row r="1809" spans="1:20" ht="12.75" customHeight="1" x14ac:dyDescent="0.2">
      <c r="A1809" s="58">
        <v>4519</v>
      </c>
      <c r="B1809" s="61">
        <v>609</v>
      </c>
      <c r="C1809" s="61">
        <v>311</v>
      </c>
      <c r="D1809" s="61">
        <v>298</v>
      </c>
      <c r="E1809" s="61">
        <v>6</v>
      </c>
      <c r="F1809" s="61">
        <v>5</v>
      </c>
      <c r="G1809" s="61">
        <v>3</v>
      </c>
      <c r="H1809" s="61">
        <v>89</v>
      </c>
      <c r="I1809" s="61">
        <v>3</v>
      </c>
      <c r="J1809" s="61">
        <v>61</v>
      </c>
      <c r="K1809" s="61">
        <v>442</v>
      </c>
      <c r="L1809" s="61">
        <v>9</v>
      </c>
      <c r="M1809" s="61">
        <v>7</v>
      </c>
      <c r="N1809" s="61">
        <v>10</v>
      </c>
      <c r="O1809" s="61">
        <v>322</v>
      </c>
      <c r="Q1809" s="61">
        <v>10</v>
      </c>
      <c r="R1809" s="61">
        <v>16</v>
      </c>
      <c r="S1809" s="61">
        <v>13</v>
      </c>
      <c r="T1809" s="61">
        <v>89</v>
      </c>
    </row>
    <row r="1810" spans="1:20" ht="12.75" customHeight="1" x14ac:dyDescent="0.2">
      <c r="A1810" s="58">
        <v>4520</v>
      </c>
      <c r="B1810" s="61">
        <v>675</v>
      </c>
      <c r="C1810" s="61">
        <v>319</v>
      </c>
      <c r="D1810" s="61">
        <v>356</v>
      </c>
      <c r="E1810" s="61">
        <v>1</v>
      </c>
      <c r="F1810" s="61">
        <v>62</v>
      </c>
      <c r="G1810" s="61">
        <v>79</v>
      </c>
      <c r="H1810" s="61">
        <v>359</v>
      </c>
      <c r="I1810" s="61">
        <v>44</v>
      </c>
      <c r="J1810" s="61">
        <v>56</v>
      </c>
      <c r="K1810" s="61">
        <v>74</v>
      </c>
      <c r="L1810" s="61">
        <v>270</v>
      </c>
      <c r="M1810" s="61">
        <v>7</v>
      </c>
      <c r="N1810" s="61">
        <v>10</v>
      </c>
      <c r="O1810" s="61">
        <v>535</v>
      </c>
      <c r="Q1810" s="61">
        <v>2</v>
      </c>
      <c r="R1810" s="61">
        <v>49</v>
      </c>
      <c r="S1810" s="61">
        <v>12</v>
      </c>
      <c r="T1810" s="61">
        <v>100</v>
      </c>
    </row>
    <row r="1811" spans="1:20" ht="12.75" customHeight="1" x14ac:dyDescent="0.2">
      <c r="A1811" s="58">
        <v>4521</v>
      </c>
      <c r="B1811" s="61">
        <v>323</v>
      </c>
      <c r="C1811" s="61">
        <v>152</v>
      </c>
      <c r="D1811" s="61">
        <v>171</v>
      </c>
      <c r="E1811" s="61">
        <v>6</v>
      </c>
      <c r="F1811" s="61">
        <v>1</v>
      </c>
      <c r="G1811" s="61">
        <v>6</v>
      </c>
      <c r="H1811" s="61">
        <v>17</v>
      </c>
      <c r="J1811" s="61">
        <v>18</v>
      </c>
      <c r="K1811" s="61">
        <v>275</v>
      </c>
      <c r="N1811" s="61">
        <v>4</v>
      </c>
      <c r="O1811" s="61">
        <v>89</v>
      </c>
      <c r="Q1811" s="61">
        <v>9</v>
      </c>
      <c r="R1811" s="61">
        <v>10</v>
      </c>
      <c r="S1811" s="61">
        <v>4</v>
      </c>
      <c r="T1811" s="61">
        <v>48</v>
      </c>
    </row>
    <row r="1812" spans="1:20" ht="12.75" customHeight="1" x14ac:dyDescent="0.2">
      <c r="A1812" s="58">
        <v>4523</v>
      </c>
      <c r="B1812" s="61">
        <v>1736</v>
      </c>
      <c r="C1812" s="61">
        <v>812</v>
      </c>
      <c r="D1812" s="61">
        <v>920</v>
      </c>
      <c r="E1812" s="61">
        <v>9</v>
      </c>
      <c r="F1812" s="61">
        <v>79</v>
      </c>
      <c r="G1812" s="61">
        <v>47</v>
      </c>
      <c r="H1812" s="61">
        <v>461</v>
      </c>
      <c r="I1812" s="61">
        <v>35</v>
      </c>
      <c r="J1812" s="61">
        <v>89</v>
      </c>
      <c r="K1812" s="61">
        <v>1016</v>
      </c>
      <c r="L1812" s="61">
        <v>150</v>
      </c>
      <c r="M1812" s="61">
        <v>9</v>
      </c>
      <c r="N1812" s="61">
        <v>76</v>
      </c>
      <c r="O1812" s="61">
        <v>1009</v>
      </c>
      <c r="Q1812" s="61">
        <v>2</v>
      </c>
      <c r="R1812" s="61">
        <v>114</v>
      </c>
      <c r="S1812" s="61">
        <v>69</v>
      </c>
      <c r="T1812" s="61">
        <v>267</v>
      </c>
    </row>
    <row r="1813" spans="1:20" ht="12.75" customHeight="1" x14ac:dyDescent="0.2">
      <c r="A1813" s="58">
        <v>4525</v>
      </c>
      <c r="B1813" s="61">
        <v>396</v>
      </c>
      <c r="C1813" s="61">
        <v>193</v>
      </c>
      <c r="D1813" s="61">
        <v>203</v>
      </c>
      <c r="E1813" s="61">
        <v>3</v>
      </c>
      <c r="F1813" s="61">
        <v>2</v>
      </c>
      <c r="G1813" s="61">
        <v>1</v>
      </c>
      <c r="H1813" s="61">
        <v>121</v>
      </c>
      <c r="J1813" s="61">
        <v>17</v>
      </c>
      <c r="K1813" s="61">
        <v>252</v>
      </c>
      <c r="L1813" s="61">
        <v>57</v>
      </c>
      <c r="M1813" s="61">
        <v>4</v>
      </c>
      <c r="N1813" s="61">
        <v>8</v>
      </c>
      <c r="O1813" s="61">
        <v>210</v>
      </c>
      <c r="P1813" s="61">
        <v>24</v>
      </c>
      <c r="Q1813" s="61">
        <v>1</v>
      </c>
      <c r="R1813" s="61">
        <v>16</v>
      </c>
      <c r="S1813" s="61">
        <v>19</v>
      </c>
      <c r="T1813" s="61">
        <v>69</v>
      </c>
    </row>
    <row r="1814" spans="1:20" ht="12.75" customHeight="1" x14ac:dyDescent="0.2">
      <c r="A1814" s="58">
        <v>4526</v>
      </c>
      <c r="B1814" s="61">
        <v>602</v>
      </c>
      <c r="C1814" s="61">
        <v>285</v>
      </c>
      <c r="D1814" s="61">
        <v>317</v>
      </c>
      <c r="F1814" s="61">
        <v>8</v>
      </c>
      <c r="G1814" s="61">
        <v>4</v>
      </c>
      <c r="H1814" s="61">
        <v>559</v>
      </c>
      <c r="J1814" s="61">
        <v>9</v>
      </c>
      <c r="K1814" s="61">
        <v>22</v>
      </c>
      <c r="L1814" s="61">
        <v>461</v>
      </c>
      <c r="M1814" s="61">
        <v>1</v>
      </c>
      <c r="N1814" s="61">
        <v>16</v>
      </c>
      <c r="O1814" s="61">
        <v>556</v>
      </c>
      <c r="P1814" s="61">
        <v>78</v>
      </c>
      <c r="Q1814" s="61">
        <v>2</v>
      </c>
      <c r="R1814" s="61">
        <v>31</v>
      </c>
      <c r="S1814" s="61">
        <v>2</v>
      </c>
      <c r="T1814" s="61">
        <v>54</v>
      </c>
    </row>
    <row r="1815" spans="1:20" ht="12.75" customHeight="1" x14ac:dyDescent="0.2">
      <c r="A1815" s="58">
        <v>4527</v>
      </c>
      <c r="B1815" s="61">
        <v>415</v>
      </c>
      <c r="C1815" s="61">
        <v>203</v>
      </c>
      <c r="D1815" s="61">
        <v>212</v>
      </c>
      <c r="E1815" s="61">
        <v>1</v>
      </c>
      <c r="F1815" s="61">
        <v>3</v>
      </c>
      <c r="G1815" s="61">
        <v>11</v>
      </c>
      <c r="H1815" s="61">
        <v>77</v>
      </c>
      <c r="I1815" s="61">
        <v>2</v>
      </c>
      <c r="J1815" s="61">
        <v>112</v>
      </c>
      <c r="K1815" s="61">
        <v>209</v>
      </c>
      <c r="L1815" s="61">
        <v>21</v>
      </c>
      <c r="M1815" s="61">
        <v>5</v>
      </c>
      <c r="N1815" s="61">
        <v>4</v>
      </c>
      <c r="O1815" s="61">
        <v>57</v>
      </c>
      <c r="P1815" s="61">
        <v>3</v>
      </c>
      <c r="Q1815" s="61">
        <v>79</v>
      </c>
      <c r="R1815" s="61">
        <v>12</v>
      </c>
      <c r="S1815" s="61">
        <v>7</v>
      </c>
      <c r="T1815" s="61">
        <v>59</v>
      </c>
    </row>
    <row r="1816" spans="1:20" ht="12.75" customHeight="1" x14ac:dyDescent="0.2">
      <c r="A1816" s="58">
        <v>4528</v>
      </c>
      <c r="B1816" s="61">
        <v>1642</v>
      </c>
      <c r="C1816" s="61">
        <v>785</v>
      </c>
      <c r="D1816" s="61">
        <v>857</v>
      </c>
      <c r="E1816" s="61">
        <v>10</v>
      </c>
      <c r="F1816" s="61">
        <v>40</v>
      </c>
      <c r="G1816" s="61">
        <v>18</v>
      </c>
      <c r="H1816" s="61">
        <v>360</v>
      </c>
      <c r="I1816" s="61">
        <v>5</v>
      </c>
      <c r="J1816" s="61">
        <v>71</v>
      </c>
      <c r="K1816" s="61">
        <v>1138</v>
      </c>
      <c r="L1816" s="61">
        <v>85</v>
      </c>
      <c r="M1816" s="61">
        <v>4</v>
      </c>
      <c r="N1816" s="61">
        <v>25</v>
      </c>
      <c r="O1816" s="61">
        <v>519</v>
      </c>
      <c r="P1816" s="61">
        <v>1</v>
      </c>
      <c r="Q1816" s="61">
        <v>10</v>
      </c>
      <c r="R1816" s="61">
        <v>52</v>
      </c>
      <c r="S1816" s="61">
        <v>113</v>
      </c>
      <c r="T1816" s="61">
        <v>233</v>
      </c>
    </row>
    <row r="1817" spans="1:20" ht="12.75" customHeight="1" x14ac:dyDescent="0.2">
      <c r="A1817" s="58">
        <v>4529</v>
      </c>
      <c r="B1817" s="61">
        <v>528</v>
      </c>
      <c r="C1817" s="61">
        <v>252</v>
      </c>
      <c r="D1817" s="61">
        <v>276</v>
      </c>
      <c r="E1817" s="61">
        <v>3</v>
      </c>
      <c r="F1817" s="61">
        <v>9</v>
      </c>
      <c r="G1817" s="61">
        <v>8</v>
      </c>
      <c r="H1817" s="61">
        <v>5</v>
      </c>
      <c r="I1817" s="61">
        <v>4</v>
      </c>
      <c r="J1817" s="61">
        <v>23</v>
      </c>
      <c r="K1817" s="61">
        <v>476</v>
      </c>
      <c r="L1817" s="61">
        <v>7</v>
      </c>
      <c r="M1817" s="61">
        <v>1</v>
      </c>
      <c r="N1817" s="61">
        <v>1</v>
      </c>
      <c r="O1817" s="61">
        <v>134</v>
      </c>
      <c r="P1817" s="61">
        <v>1</v>
      </c>
      <c r="Q1817" s="61">
        <v>7</v>
      </c>
      <c r="R1817" s="61">
        <v>13</v>
      </c>
      <c r="T1817" s="61">
        <v>45</v>
      </c>
    </row>
    <row r="1818" spans="1:20" ht="12.75" customHeight="1" x14ac:dyDescent="0.2">
      <c r="A1818" s="58">
        <v>4530</v>
      </c>
      <c r="B1818" s="61">
        <v>769</v>
      </c>
      <c r="C1818" s="61">
        <v>378</v>
      </c>
      <c r="D1818" s="61">
        <v>391</v>
      </c>
      <c r="F1818" s="61">
        <v>173</v>
      </c>
      <c r="G1818" s="61">
        <v>45</v>
      </c>
      <c r="H1818" s="61">
        <v>78</v>
      </c>
      <c r="I1818" s="61">
        <v>1</v>
      </c>
      <c r="J1818" s="61">
        <v>75</v>
      </c>
      <c r="K1818" s="61">
        <v>397</v>
      </c>
      <c r="L1818" s="61">
        <v>89</v>
      </c>
      <c r="M1818" s="61">
        <v>4</v>
      </c>
      <c r="N1818" s="61">
        <v>21</v>
      </c>
      <c r="O1818" s="61">
        <v>168</v>
      </c>
      <c r="Q1818" s="61">
        <v>6</v>
      </c>
      <c r="R1818" s="61">
        <v>25</v>
      </c>
      <c r="S1818" s="61">
        <v>18</v>
      </c>
      <c r="T1818" s="61">
        <v>106</v>
      </c>
    </row>
    <row r="1819" spans="1:20" ht="12.75" customHeight="1" x14ac:dyDescent="0.2">
      <c r="A1819" s="58">
        <v>4532</v>
      </c>
      <c r="B1819" s="61">
        <v>532</v>
      </c>
      <c r="C1819" s="61">
        <v>253</v>
      </c>
      <c r="D1819" s="61">
        <v>279</v>
      </c>
      <c r="F1819" s="61">
        <v>232</v>
      </c>
      <c r="G1819" s="61">
        <v>5</v>
      </c>
      <c r="H1819" s="61">
        <v>40</v>
      </c>
      <c r="J1819" s="61">
        <v>37</v>
      </c>
      <c r="K1819" s="61">
        <v>218</v>
      </c>
      <c r="L1819" s="61">
        <v>52</v>
      </c>
      <c r="O1819" s="61">
        <v>8</v>
      </c>
      <c r="Q1819" s="61">
        <v>2</v>
      </c>
      <c r="R1819" s="61">
        <v>4</v>
      </c>
      <c r="S1819" s="61">
        <v>39</v>
      </c>
      <c r="T1819" s="61">
        <v>51</v>
      </c>
    </row>
    <row r="1820" spans="1:20" ht="12.75" customHeight="1" x14ac:dyDescent="0.2">
      <c r="A1820" s="58">
        <v>4533</v>
      </c>
      <c r="B1820" s="61">
        <v>425</v>
      </c>
      <c r="C1820" s="61">
        <v>210</v>
      </c>
      <c r="D1820" s="61">
        <v>215</v>
      </c>
      <c r="E1820" s="61">
        <v>12</v>
      </c>
      <c r="F1820" s="61">
        <v>5</v>
      </c>
      <c r="G1820" s="61">
        <v>5</v>
      </c>
      <c r="H1820" s="61">
        <v>70</v>
      </c>
      <c r="I1820" s="61">
        <v>1</v>
      </c>
      <c r="J1820" s="61">
        <v>30</v>
      </c>
      <c r="K1820" s="61">
        <v>302</v>
      </c>
      <c r="L1820" s="61">
        <v>59</v>
      </c>
      <c r="M1820" s="61">
        <v>7</v>
      </c>
      <c r="N1820" s="61">
        <v>32</v>
      </c>
      <c r="O1820" s="61">
        <v>309</v>
      </c>
      <c r="P1820" s="61">
        <v>1</v>
      </c>
      <c r="Q1820" s="61">
        <v>1</v>
      </c>
      <c r="R1820" s="61">
        <v>17</v>
      </c>
      <c r="S1820" s="61">
        <v>9</v>
      </c>
      <c r="T1820" s="61">
        <v>97</v>
      </c>
    </row>
    <row r="1821" spans="1:20" ht="12.75" customHeight="1" x14ac:dyDescent="0.2">
      <c r="A1821" s="58">
        <v>4534</v>
      </c>
      <c r="B1821" s="61">
        <v>555</v>
      </c>
      <c r="C1821" s="61">
        <v>262</v>
      </c>
      <c r="D1821" s="61">
        <v>293</v>
      </c>
      <c r="E1821" s="61">
        <v>5</v>
      </c>
      <c r="F1821" s="61">
        <v>12</v>
      </c>
      <c r="G1821" s="61">
        <v>9</v>
      </c>
      <c r="H1821" s="61">
        <v>46</v>
      </c>
      <c r="I1821" s="61">
        <v>2</v>
      </c>
      <c r="J1821" s="61">
        <v>39</v>
      </c>
      <c r="K1821" s="61">
        <v>442</v>
      </c>
      <c r="L1821" s="61">
        <v>22</v>
      </c>
      <c r="M1821" s="61">
        <v>4</v>
      </c>
      <c r="N1821" s="61">
        <v>4</v>
      </c>
      <c r="O1821" s="61">
        <v>139</v>
      </c>
      <c r="Q1821" s="61">
        <v>4</v>
      </c>
      <c r="R1821" s="61">
        <v>13</v>
      </c>
      <c r="S1821" s="61">
        <v>27</v>
      </c>
      <c r="T1821" s="61">
        <v>107</v>
      </c>
    </row>
    <row r="1822" spans="1:20" ht="12.75" customHeight="1" x14ac:dyDescent="0.2">
      <c r="A1822" s="58">
        <v>4535</v>
      </c>
      <c r="B1822" s="61">
        <v>655</v>
      </c>
      <c r="C1822" s="61">
        <v>362</v>
      </c>
      <c r="D1822" s="61">
        <v>293</v>
      </c>
      <c r="E1822" s="61">
        <v>21</v>
      </c>
      <c r="G1822" s="61">
        <v>4</v>
      </c>
      <c r="H1822" s="61">
        <v>595</v>
      </c>
      <c r="K1822" s="61">
        <v>35</v>
      </c>
      <c r="L1822" s="61">
        <v>324</v>
      </c>
      <c r="M1822" s="61">
        <v>2</v>
      </c>
      <c r="N1822" s="61">
        <v>24</v>
      </c>
      <c r="O1822" s="61">
        <v>602</v>
      </c>
      <c r="P1822" s="61">
        <v>85</v>
      </c>
      <c r="Q1822" s="61">
        <v>1</v>
      </c>
      <c r="R1822" s="61">
        <v>28</v>
      </c>
      <c r="S1822" s="61">
        <v>1</v>
      </c>
      <c r="T1822" s="61">
        <v>109</v>
      </c>
    </row>
    <row r="1823" spans="1:20" ht="12.75" customHeight="1" x14ac:dyDescent="0.2">
      <c r="A1823" s="58">
        <v>4536</v>
      </c>
      <c r="B1823" s="61">
        <v>666</v>
      </c>
      <c r="C1823" s="61">
        <v>356</v>
      </c>
      <c r="D1823" s="61">
        <v>310</v>
      </c>
      <c r="F1823" s="61">
        <v>1</v>
      </c>
      <c r="G1823" s="61">
        <v>2</v>
      </c>
      <c r="H1823" s="61">
        <v>596</v>
      </c>
      <c r="J1823" s="61">
        <v>4</v>
      </c>
      <c r="K1823" s="61">
        <v>63</v>
      </c>
      <c r="L1823" s="61">
        <v>281</v>
      </c>
      <c r="M1823" s="61">
        <v>8</v>
      </c>
      <c r="N1823" s="61">
        <v>7</v>
      </c>
      <c r="O1823" s="61">
        <v>610</v>
      </c>
      <c r="P1823" s="61">
        <v>85</v>
      </c>
      <c r="R1823" s="61">
        <v>15</v>
      </c>
      <c r="S1823" s="61">
        <v>37</v>
      </c>
      <c r="T1823" s="61">
        <v>97</v>
      </c>
    </row>
    <row r="1824" spans="1:20" ht="12.75" customHeight="1" x14ac:dyDescent="0.2">
      <c r="A1824" s="58">
        <v>4537</v>
      </c>
      <c r="B1824" s="61">
        <v>443</v>
      </c>
      <c r="C1824" s="61">
        <v>218</v>
      </c>
      <c r="D1824" s="61">
        <v>225</v>
      </c>
      <c r="E1824" s="61">
        <v>1</v>
      </c>
      <c r="F1824" s="61">
        <v>45</v>
      </c>
      <c r="G1824" s="61">
        <v>21</v>
      </c>
      <c r="H1824" s="61">
        <v>79</v>
      </c>
      <c r="I1824" s="61">
        <v>8</v>
      </c>
      <c r="J1824" s="61">
        <v>74</v>
      </c>
      <c r="K1824" s="61">
        <v>215</v>
      </c>
      <c r="L1824" s="61">
        <v>65</v>
      </c>
      <c r="M1824" s="61">
        <v>1</v>
      </c>
      <c r="N1824" s="61">
        <v>3</v>
      </c>
      <c r="O1824" s="61">
        <v>158</v>
      </c>
      <c r="Q1824" s="61">
        <v>8</v>
      </c>
      <c r="R1824" s="61">
        <v>17</v>
      </c>
      <c r="S1824" s="61">
        <v>16</v>
      </c>
      <c r="T1824" s="61">
        <v>28</v>
      </c>
    </row>
    <row r="1825" spans="1:20" ht="12.75" customHeight="1" x14ac:dyDescent="0.2">
      <c r="A1825" s="58">
        <v>4538</v>
      </c>
      <c r="B1825" s="61">
        <v>476</v>
      </c>
      <c r="C1825" s="61">
        <v>229</v>
      </c>
      <c r="D1825" s="61">
        <v>247</v>
      </c>
      <c r="E1825" s="61">
        <v>3</v>
      </c>
      <c r="F1825" s="61">
        <v>13</v>
      </c>
      <c r="G1825" s="61">
        <v>27</v>
      </c>
      <c r="H1825" s="61">
        <v>69</v>
      </c>
      <c r="I1825" s="61">
        <v>16</v>
      </c>
      <c r="J1825" s="61">
        <v>77</v>
      </c>
      <c r="K1825" s="61">
        <v>271</v>
      </c>
      <c r="L1825" s="61">
        <v>16</v>
      </c>
      <c r="M1825" s="61">
        <v>3</v>
      </c>
      <c r="N1825" s="61">
        <v>18</v>
      </c>
      <c r="O1825" s="61">
        <v>257</v>
      </c>
      <c r="Q1825" s="61">
        <v>45</v>
      </c>
      <c r="R1825" s="61">
        <v>25</v>
      </c>
      <c r="S1825" s="61">
        <v>19</v>
      </c>
      <c r="T1825" s="61">
        <v>73</v>
      </c>
    </row>
    <row r="1826" spans="1:20" ht="12.75" customHeight="1" x14ac:dyDescent="0.2">
      <c r="A1826" s="58">
        <v>4540</v>
      </c>
      <c r="B1826" s="61">
        <v>1514</v>
      </c>
      <c r="C1826" s="61">
        <v>707</v>
      </c>
      <c r="D1826" s="61">
        <v>807</v>
      </c>
      <c r="E1826" s="61">
        <v>16</v>
      </c>
      <c r="F1826" s="61">
        <v>65</v>
      </c>
      <c r="G1826" s="61">
        <v>62</v>
      </c>
      <c r="H1826" s="61">
        <v>250</v>
      </c>
      <c r="I1826" s="61">
        <v>18</v>
      </c>
      <c r="J1826" s="61">
        <v>192</v>
      </c>
      <c r="K1826" s="61">
        <v>911</v>
      </c>
      <c r="L1826" s="61">
        <v>49</v>
      </c>
      <c r="M1826" s="61">
        <v>10</v>
      </c>
      <c r="N1826" s="61">
        <v>28</v>
      </c>
      <c r="O1826" s="61">
        <v>459</v>
      </c>
      <c r="Q1826" s="61">
        <v>39</v>
      </c>
      <c r="R1826" s="61">
        <v>63</v>
      </c>
      <c r="S1826" s="61">
        <v>124</v>
      </c>
      <c r="T1826" s="61">
        <v>169</v>
      </c>
    </row>
    <row r="1827" spans="1:20" ht="12.75" customHeight="1" x14ac:dyDescent="0.2">
      <c r="A1827" s="58">
        <v>4541</v>
      </c>
      <c r="B1827" s="61">
        <v>474</v>
      </c>
      <c r="C1827" s="61">
        <v>242</v>
      </c>
      <c r="D1827" s="61">
        <v>232</v>
      </c>
      <c r="E1827" s="61">
        <v>2</v>
      </c>
      <c r="F1827" s="61">
        <v>12</v>
      </c>
      <c r="G1827" s="61">
        <v>2</v>
      </c>
      <c r="H1827" s="61">
        <v>147</v>
      </c>
      <c r="I1827" s="61">
        <v>4</v>
      </c>
      <c r="J1827" s="61">
        <v>39</v>
      </c>
      <c r="K1827" s="61">
        <v>268</v>
      </c>
      <c r="L1827" s="61">
        <v>87</v>
      </c>
      <c r="M1827" s="61">
        <v>5</v>
      </c>
      <c r="N1827" s="61">
        <v>13</v>
      </c>
      <c r="O1827" s="61">
        <v>298</v>
      </c>
      <c r="Q1827" s="61">
        <v>1</v>
      </c>
      <c r="R1827" s="61">
        <v>26</v>
      </c>
      <c r="S1827" s="61">
        <v>15</v>
      </c>
      <c r="T1827" s="61">
        <v>78</v>
      </c>
    </row>
    <row r="1828" spans="1:20" ht="12.75" customHeight="1" x14ac:dyDescent="0.2">
      <c r="A1828" s="58">
        <v>4542</v>
      </c>
      <c r="B1828" s="61">
        <v>540</v>
      </c>
      <c r="C1828" s="61">
        <v>257</v>
      </c>
      <c r="D1828" s="61">
        <v>283</v>
      </c>
      <c r="E1828" s="61">
        <v>3</v>
      </c>
      <c r="F1828" s="61">
        <v>19</v>
      </c>
      <c r="G1828" s="61">
        <v>2</v>
      </c>
      <c r="H1828" s="61">
        <v>43</v>
      </c>
      <c r="I1828" s="61">
        <v>1</v>
      </c>
      <c r="J1828" s="61">
        <v>48</v>
      </c>
      <c r="K1828" s="61">
        <v>424</v>
      </c>
      <c r="L1828" s="61">
        <v>3</v>
      </c>
      <c r="O1828" s="61">
        <v>39</v>
      </c>
      <c r="Q1828" s="61">
        <v>15</v>
      </c>
      <c r="R1828" s="61">
        <v>3</v>
      </c>
      <c r="S1828" s="61">
        <v>84</v>
      </c>
      <c r="T1828" s="61">
        <v>75</v>
      </c>
    </row>
    <row r="1829" spans="1:20" ht="12.75" customHeight="1" x14ac:dyDescent="0.2">
      <c r="A1829" s="58">
        <v>4543</v>
      </c>
      <c r="B1829" s="61">
        <v>553</v>
      </c>
      <c r="C1829" s="61">
        <v>269</v>
      </c>
      <c r="D1829" s="61">
        <v>284</v>
      </c>
      <c r="E1829" s="61">
        <v>7</v>
      </c>
      <c r="F1829" s="61">
        <v>9</v>
      </c>
      <c r="G1829" s="61">
        <v>2</v>
      </c>
      <c r="H1829" s="61">
        <v>73</v>
      </c>
      <c r="J1829" s="61">
        <v>24</v>
      </c>
      <c r="K1829" s="61">
        <v>438</v>
      </c>
      <c r="L1829" s="61">
        <v>5</v>
      </c>
      <c r="M1829" s="61">
        <v>4</v>
      </c>
      <c r="N1829" s="61">
        <v>5</v>
      </c>
      <c r="O1829" s="61">
        <v>125</v>
      </c>
      <c r="P1829" s="61">
        <v>3</v>
      </c>
      <c r="Q1829" s="61">
        <v>7</v>
      </c>
      <c r="R1829" s="61">
        <v>9</v>
      </c>
      <c r="S1829" s="61">
        <v>2</v>
      </c>
      <c r="T1829" s="61">
        <v>95</v>
      </c>
    </row>
    <row r="1830" spans="1:20" ht="12.75" customHeight="1" x14ac:dyDescent="0.2">
      <c r="A1830" s="58">
        <v>4544</v>
      </c>
      <c r="B1830" s="61">
        <v>446</v>
      </c>
      <c r="C1830" s="61">
        <v>238</v>
      </c>
      <c r="D1830" s="61">
        <v>208</v>
      </c>
      <c r="E1830" s="61">
        <v>5</v>
      </c>
      <c r="F1830" s="61">
        <v>18</v>
      </c>
      <c r="H1830" s="61">
        <v>106</v>
      </c>
      <c r="J1830" s="61">
        <v>22</v>
      </c>
      <c r="K1830" s="61">
        <v>295</v>
      </c>
      <c r="L1830" s="61">
        <v>30</v>
      </c>
      <c r="M1830" s="61">
        <v>3</v>
      </c>
      <c r="N1830" s="61">
        <v>8</v>
      </c>
      <c r="O1830" s="61">
        <v>143</v>
      </c>
      <c r="R1830" s="61">
        <v>6</v>
      </c>
      <c r="S1830" s="61">
        <v>29</v>
      </c>
      <c r="T1830" s="61">
        <v>60</v>
      </c>
    </row>
    <row r="1831" spans="1:20" ht="12.75" customHeight="1" x14ac:dyDescent="0.2">
      <c r="A1831" s="58">
        <v>4545</v>
      </c>
      <c r="B1831" s="61">
        <v>523</v>
      </c>
      <c r="C1831" s="61">
        <v>260</v>
      </c>
      <c r="D1831" s="61">
        <v>263</v>
      </c>
      <c r="F1831" s="61">
        <v>171</v>
      </c>
      <c r="G1831" s="61">
        <v>66</v>
      </c>
      <c r="H1831" s="61">
        <v>95</v>
      </c>
      <c r="I1831" s="61">
        <v>17</v>
      </c>
      <c r="J1831" s="61">
        <v>56</v>
      </c>
      <c r="K1831" s="61">
        <v>118</v>
      </c>
      <c r="L1831" s="61">
        <v>146</v>
      </c>
      <c r="M1831" s="61">
        <v>5</v>
      </c>
      <c r="N1831" s="61">
        <v>6</v>
      </c>
      <c r="O1831" s="61">
        <v>278</v>
      </c>
      <c r="Q1831" s="61">
        <v>8</v>
      </c>
      <c r="R1831" s="61">
        <v>18</v>
      </c>
      <c r="S1831" s="61">
        <v>30</v>
      </c>
      <c r="T1831" s="61">
        <v>53</v>
      </c>
    </row>
    <row r="1832" spans="1:20" ht="12.75" customHeight="1" x14ac:dyDescent="0.2">
      <c r="A1832" s="58">
        <v>4547</v>
      </c>
      <c r="B1832" s="61">
        <v>717</v>
      </c>
      <c r="C1832" s="61">
        <v>366</v>
      </c>
      <c r="D1832" s="61">
        <v>351</v>
      </c>
      <c r="E1832" s="61">
        <v>5</v>
      </c>
      <c r="F1832" s="61">
        <v>10</v>
      </c>
      <c r="G1832" s="61">
        <v>14</v>
      </c>
      <c r="H1832" s="61">
        <v>102</v>
      </c>
      <c r="I1832" s="61">
        <v>2</v>
      </c>
      <c r="J1832" s="61">
        <v>72</v>
      </c>
      <c r="K1832" s="61">
        <v>512</v>
      </c>
      <c r="L1832" s="61">
        <v>21</v>
      </c>
      <c r="M1832" s="61">
        <v>2</v>
      </c>
      <c r="N1832" s="61">
        <v>7</v>
      </c>
      <c r="O1832" s="61">
        <v>248</v>
      </c>
      <c r="Q1832" s="61">
        <v>14</v>
      </c>
      <c r="R1832" s="61">
        <v>27</v>
      </c>
      <c r="S1832" s="61">
        <v>19</v>
      </c>
      <c r="T1832" s="61">
        <v>117</v>
      </c>
    </row>
    <row r="1833" spans="1:20" ht="12.75" customHeight="1" x14ac:dyDescent="0.2">
      <c r="A1833" s="58">
        <v>4548</v>
      </c>
      <c r="B1833" s="61">
        <v>513</v>
      </c>
      <c r="C1833" s="61">
        <v>237</v>
      </c>
      <c r="D1833" s="61">
        <v>276</v>
      </c>
      <c r="E1833" s="61">
        <v>6</v>
      </c>
      <c r="F1833" s="61">
        <v>31</v>
      </c>
      <c r="G1833" s="61">
        <v>10</v>
      </c>
      <c r="H1833" s="61">
        <v>41</v>
      </c>
      <c r="I1833" s="61">
        <v>4</v>
      </c>
      <c r="J1833" s="61">
        <v>45</v>
      </c>
      <c r="K1833" s="61">
        <v>376</v>
      </c>
      <c r="L1833" s="61">
        <v>13</v>
      </c>
      <c r="O1833" s="61">
        <v>64</v>
      </c>
      <c r="P1833" s="61">
        <v>1</v>
      </c>
      <c r="Q1833" s="61">
        <v>9</v>
      </c>
      <c r="R1833" s="61">
        <v>9</v>
      </c>
      <c r="S1833" s="61">
        <v>23</v>
      </c>
      <c r="T1833" s="61">
        <v>96</v>
      </c>
    </row>
    <row r="1834" spans="1:20" ht="12.75" customHeight="1" x14ac:dyDescent="0.2">
      <c r="A1834" s="58">
        <v>4549</v>
      </c>
      <c r="B1834" s="61">
        <v>241</v>
      </c>
      <c r="C1834" s="61">
        <v>120</v>
      </c>
      <c r="D1834" s="61">
        <v>121</v>
      </c>
      <c r="E1834" s="61">
        <v>1</v>
      </c>
      <c r="F1834" s="61">
        <v>4</v>
      </c>
      <c r="G1834" s="61">
        <v>1</v>
      </c>
      <c r="H1834" s="61">
        <v>9</v>
      </c>
      <c r="J1834" s="61">
        <v>18</v>
      </c>
      <c r="K1834" s="61">
        <v>208</v>
      </c>
      <c r="L1834" s="61">
        <v>10</v>
      </c>
      <c r="N1834" s="61">
        <v>2</v>
      </c>
      <c r="O1834" s="61">
        <v>67</v>
      </c>
      <c r="R1834" s="61">
        <v>3</v>
      </c>
      <c r="S1834" s="61">
        <v>13</v>
      </c>
      <c r="T1834" s="61">
        <v>35</v>
      </c>
    </row>
    <row r="1835" spans="1:20" ht="12.75" customHeight="1" x14ac:dyDescent="0.2">
      <c r="A1835" s="58">
        <v>4550</v>
      </c>
      <c r="B1835" s="61">
        <v>451</v>
      </c>
      <c r="C1835" s="61">
        <v>210</v>
      </c>
      <c r="D1835" s="61">
        <v>241</v>
      </c>
      <c r="E1835" s="61">
        <v>7</v>
      </c>
      <c r="F1835" s="61">
        <v>7</v>
      </c>
      <c r="G1835" s="61">
        <v>3</v>
      </c>
      <c r="H1835" s="61">
        <v>86</v>
      </c>
      <c r="I1835" s="61">
        <v>1</v>
      </c>
      <c r="J1835" s="61">
        <v>18</v>
      </c>
      <c r="K1835" s="61">
        <v>329</v>
      </c>
      <c r="L1835" s="61">
        <v>29</v>
      </c>
      <c r="M1835" s="61">
        <v>2</v>
      </c>
      <c r="N1835" s="61">
        <v>4</v>
      </c>
      <c r="O1835" s="61">
        <v>117</v>
      </c>
      <c r="Q1835" s="61">
        <v>3</v>
      </c>
      <c r="R1835" s="61">
        <v>13</v>
      </c>
      <c r="S1835" s="61">
        <v>21</v>
      </c>
      <c r="T1835" s="61">
        <v>62</v>
      </c>
    </row>
    <row r="1836" spans="1:20" ht="12.75" customHeight="1" x14ac:dyDescent="0.2">
      <c r="A1836" s="58">
        <v>4551</v>
      </c>
      <c r="B1836" s="61">
        <v>327</v>
      </c>
      <c r="C1836" s="61">
        <v>165</v>
      </c>
      <c r="D1836" s="61">
        <v>162</v>
      </c>
      <c r="E1836" s="61">
        <v>1</v>
      </c>
      <c r="F1836" s="61">
        <v>2</v>
      </c>
      <c r="H1836" s="61">
        <v>20</v>
      </c>
      <c r="I1836" s="61">
        <v>3</v>
      </c>
      <c r="J1836" s="61">
        <v>8</v>
      </c>
      <c r="K1836" s="61">
        <v>293</v>
      </c>
      <c r="L1836" s="61">
        <v>3</v>
      </c>
      <c r="M1836" s="61">
        <v>1</v>
      </c>
      <c r="N1836" s="61">
        <v>12</v>
      </c>
      <c r="O1836" s="61">
        <v>85</v>
      </c>
      <c r="Q1836" s="61">
        <v>4</v>
      </c>
      <c r="R1836" s="61">
        <v>9</v>
      </c>
      <c r="S1836" s="61">
        <v>14</v>
      </c>
      <c r="T1836" s="61">
        <v>63</v>
      </c>
    </row>
    <row r="1837" spans="1:20" ht="12.75" customHeight="1" x14ac:dyDescent="0.2">
      <c r="A1837" s="58">
        <v>4552</v>
      </c>
      <c r="B1837" s="61">
        <v>199</v>
      </c>
      <c r="C1837" s="61">
        <v>88</v>
      </c>
      <c r="D1837" s="61">
        <v>111</v>
      </c>
      <c r="F1837" s="61">
        <v>1</v>
      </c>
      <c r="H1837" s="61">
        <v>20</v>
      </c>
      <c r="J1837" s="61">
        <v>12</v>
      </c>
      <c r="K1837" s="61">
        <v>166</v>
      </c>
      <c r="L1837" s="61">
        <v>4</v>
      </c>
      <c r="M1837" s="61">
        <v>4</v>
      </c>
      <c r="N1837" s="61">
        <v>7</v>
      </c>
      <c r="O1837" s="61">
        <v>118</v>
      </c>
      <c r="Q1837" s="61">
        <v>3</v>
      </c>
      <c r="R1837" s="61">
        <v>6</v>
      </c>
      <c r="S1837" s="61">
        <v>1</v>
      </c>
      <c r="T1837" s="61">
        <v>34</v>
      </c>
    </row>
    <row r="1838" spans="1:20" ht="12.75" customHeight="1" x14ac:dyDescent="0.2">
      <c r="A1838" s="58">
        <v>4553</v>
      </c>
      <c r="B1838" s="61">
        <v>340</v>
      </c>
      <c r="C1838" s="61">
        <v>169</v>
      </c>
      <c r="D1838" s="61">
        <v>171</v>
      </c>
      <c r="E1838" s="61">
        <v>4</v>
      </c>
      <c r="F1838" s="61">
        <v>2</v>
      </c>
      <c r="G1838" s="61">
        <v>1</v>
      </c>
      <c r="H1838" s="61">
        <v>29</v>
      </c>
      <c r="I1838" s="61">
        <v>2</v>
      </c>
      <c r="J1838" s="61">
        <v>28</v>
      </c>
      <c r="K1838" s="61">
        <v>274</v>
      </c>
      <c r="L1838" s="61">
        <v>7</v>
      </c>
      <c r="M1838" s="61">
        <v>3</v>
      </c>
      <c r="N1838" s="61">
        <v>6</v>
      </c>
      <c r="O1838" s="61">
        <v>129</v>
      </c>
      <c r="Q1838" s="61">
        <v>10</v>
      </c>
      <c r="R1838" s="61">
        <v>13</v>
      </c>
      <c r="S1838" s="61">
        <v>7</v>
      </c>
      <c r="T1838" s="61">
        <v>69</v>
      </c>
    </row>
    <row r="1839" spans="1:20" ht="12.75" customHeight="1" x14ac:dyDescent="0.2">
      <c r="A1839" s="58">
        <v>4554</v>
      </c>
      <c r="B1839" s="61">
        <v>475</v>
      </c>
      <c r="C1839" s="61">
        <v>238</v>
      </c>
      <c r="D1839" s="61">
        <v>237</v>
      </c>
      <c r="E1839" s="61">
        <v>51</v>
      </c>
      <c r="F1839" s="61">
        <v>16</v>
      </c>
      <c r="G1839" s="61">
        <v>3</v>
      </c>
      <c r="H1839" s="61">
        <v>86</v>
      </c>
      <c r="I1839" s="61">
        <v>1</v>
      </c>
      <c r="J1839" s="61">
        <v>40</v>
      </c>
      <c r="K1839" s="61">
        <v>278</v>
      </c>
      <c r="L1839" s="61">
        <v>20</v>
      </c>
      <c r="M1839" s="61">
        <v>6</v>
      </c>
      <c r="N1839" s="61">
        <v>7</v>
      </c>
      <c r="O1839" s="61">
        <v>266</v>
      </c>
      <c r="P1839" s="61">
        <v>6</v>
      </c>
      <c r="R1839" s="61">
        <v>16</v>
      </c>
      <c r="S1839" s="61">
        <v>18</v>
      </c>
      <c r="T1839" s="61">
        <v>89</v>
      </c>
    </row>
    <row r="1840" spans="1:20" ht="12.75" customHeight="1" x14ac:dyDescent="0.2">
      <c r="A1840" s="58">
        <v>4555</v>
      </c>
      <c r="B1840" s="61">
        <v>511</v>
      </c>
      <c r="C1840" s="61">
        <v>229</v>
      </c>
      <c r="D1840" s="61">
        <v>282</v>
      </c>
      <c r="G1840" s="61">
        <v>3</v>
      </c>
      <c r="H1840" s="61">
        <v>479</v>
      </c>
      <c r="J1840" s="61">
        <v>4</v>
      </c>
      <c r="K1840" s="61">
        <v>25</v>
      </c>
      <c r="L1840" s="61">
        <v>294</v>
      </c>
      <c r="M1840" s="61">
        <v>2</v>
      </c>
      <c r="N1840" s="61">
        <v>35</v>
      </c>
      <c r="O1840" s="61">
        <v>463</v>
      </c>
      <c r="P1840" s="61">
        <v>53</v>
      </c>
      <c r="R1840" s="61">
        <v>38</v>
      </c>
      <c r="S1840" s="61">
        <v>7</v>
      </c>
      <c r="T1840" s="61">
        <v>100</v>
      </c>
    </row>
    <row r="1841" spans="1:20" ht="12.75" customHeight="1" x14ac:dyDescent="0.2">
      <c r="A1841" s="58">
        <v>4557</v>
      </c>
      <c r="B1841" s="61">
        <v>549</v>
      </c>
      <c r="C1841" s="61">
        <v>259</v>
      </c>
      <c r="D1841" s="61">
        <v>290</v>
      </c>
      <c r="E1841" s="61">
        <v>3</v>
      </c>
      <c r="F1841" s="61">
        <v>40</v>
      </c>
      <c r="G1841" s="61">
        <v>26</v>
      </c>
      <c r="H1841" s="61">
        <v>100</v>
      </c>
      <c r="I1841" s="61">
        <v>20</v>
      </c>
      <c r="J1841" s="61">
        <v>86</v>
      </c>
      <c r="K1841" s="61">
        <v>274</v>
      </c>
      <c r="L1841" s="61">
        <v>75</v>
      </c>
      <c r="M1841" s="61">
        <v>7</v>
      </c>
      <c r="N1841" s="61">
        <v>17</v>
      </c>
      <c r="O1841" s="61">
        <v>242</v>
      </c>
      <c r="Q1841" s="61">
        <v>9</v>
      </c>
      <c r="R1841" s="61">
        <v>23</v>
      </c>
      <c r="S1841" s="61">
        <v>14</v>
      </c>
      <c r="T1841" s="61">
        <v>80</v>
      </c>
    </row>
    <row r="1842" spans="1:20" ht="12.75" customHeight="1" x14ac:dyDescent="0.2">
      <c r="A1842" s="58">
        <v>4558</v>
      </c>
      <c r="B1842" s="61">
        <v>108</v>
      </c>
      <c r="C1842" s="61">
        <v>43</v>
      </c>
      <c r="D1842" s="61">
        <v>65</v>
      </c>
      <c r="E1842" s="61">
        <v>1</v>
      </c>
      <c r="F1842" s="61">
        <v>1</v>
      </c>
      <c r="H1842" s="61">
        <v>23</v>
      </c>
      <c r="J1842" s="61">
        <v>8</v>
      </c>
      <c r="K1842" s="61">
        <v>75</v>
      </c>
      <c r="L1842" s="61">
        <v>8</v>
      </c>
      <c r="M1842" s="61">
        <v>3</v>
      </c>
      <c r="N1842" s="61">
        <v>4</v>
      </c>
      <c r="O1842" s="61">
        <v>58</v>
      </c>
      <c r="R1842" s="61">
        <v>6</v>
      </c>
      <c r="S1842" s="61">
        <v>5</v>
      </c>
      <c r="T1842" s="61">
        <v>17</v>
      </c>
    </row>
    <row r="1843" spans="1:20" ht="12.75" customHeight="1" x14ac:dyDescent="0.2">
      <c r="A1843" s="58">
        <v>4559</v>
      </c>
      <c r="B1843" s="61">
        <v>367</v>
      </c>
      <c r="C1843" s="61">
        <v>186</v>
      </c>
      <c r="D1843" s="61">
        <v>181</v>
      </c>
      <c r="E1843" s="61">
        <v>2</v>
      </c>
      <c r="G1843" s="61">
        <v>2</v>
      </c>
      <c r="H1843" s="61">
        <v>279</v>
      </c>
      <c r="J1843" s="61">
        <v>3</v>
      </c>
      <c r="K1843" s="61">
        <v>81</v>
      </c>
      <c r="L1843" s="61">
        <v>75</v>
      </c>
      <c r="M1843" s="61">
        <v>5</v>
      </c>
      <c r="N1843" s="61">
        <v>14</v>
      </c>
      <c r="O1843" s="61">
        <v>296</v>
      </c>
      <c r="P1843" s="61">
        <v>47</v>
      </c>
      <c r="Q1843" s="61">
        <v>3</v>
      </c>
      <c r="R1843" s="61">
        <v>20</v>
      </c>
      <c r="S1843" s="61">
        <v>11</v>
      </c>
      <c r="T1843" s="61">
        <v>38</v>
      </c>
    </row>
    <row r="1844" spans="1:20" ht="12.75" customHeight="1" x14ac:dyDescent="0.2">
      <c r="A1844" s="58">
        <v>4560</v>
      </c>
      <c r="B1844" s="61">
        <v>597</v>
      </c>
      <c r="C1844" s="61">
        <v>300</v>
      </c>
      <c r="D1844" s="61">
        <v>297</v>
      </c>
      <c r="E1844" s="61">
        <v>2</v>
      </c>
      <c r="F1844" s="61">
        <v>74</v>
      </c>
      <c r="G1844" s="61">
        <v>12</v>
      </c>
      <c r="H1844" s="61">
        <v>89</v>
      </c>
      <c r="I1844" s="61">
        <v>11</v>
      </c>
      <c r="J1844" s="61">
        <v>56</v>
      </c>
      <c r="K1844" s="61">
        <v>353</v>
      </c>
      <c r="L1844" s="61">
        <v>69</v>
      </c>
      <c r="M1844" s="61">
        <v>2</v>
      </c>
      <c r="N1844" s="61">
        <v>12</v>
      </c>
      <c r="O1844" s="61">
        <v>182</v>
      </c>
      <c r="P1844" s="61">
        <v>1</v>
      </c>
      <c r="Q1844" s="61">
        <v>5</v>
      </c>
      <c r="R1844" s="61">
        <v>18</v>
      </c>
      <c r="S1844" s="61">
        <v>11</v>
      </c>
      <c r="T1844" s="61">
        <v>78</v>
      </c>
    </row>
    <row r="1845" spans="1:20" ht="12.75" customHeight="1" x14ac:dyDescent="0.2">
      <c r="A1845" s="58">
        <v>4561</v>
      </c>
      <c r="B1845" s="61">
        <v>1076</v>
      </c>
      <c r="C1845" s="61">
        <v>509</v>
      </c>
      <c r="D1845" s="61">
        <v>567</v>
      </c>
      <c r="E1845" s="61">
        <v>3</v>
      </c>
      <c r="F1845" s="61">
        <v>153</v>
      </c>
      <c r="G1845" s="61">
        <v>41</v>
      </c>
      <c r="H1845" s="61">
        <v>213</v>
      </c>
      <c r="I1845" s="61">
        <v>8</v>
      </c>
      <c r="J1845" s="61">
        <v>94</v>
      </c>
      <c r="K1845" s="61">
        <v>564</v>
      </c>
      <c r="L1845" s="61">
        <v>88</v>
      </c>
      <c r="M1845" s="61">
        <v>3</v>
      </c>
      <c r="N1845" s="61">
        <v>21</v>
      </c>
      <c r="O1845" s="61">
        <v>357</v>
      </c>
      <c r="Q1845" s="61">
        <v>3</v>
      </c>
      <c r="R1845" s="61">
        <v>31</v>
      </c>
      <c r="S1845" s="61">
        <v>49</v>
      </c>
      <c r="T1845" s="61">
        <v>124</v>
      </c>
    </row>
    <row r="1846" spans="1:20" ht="12.75" customHeight="1" x14ac:dyDescent="0.2">
      <c r="A1846" s="58">
        <v>4562</v>
      </c>
      <c r="B1846" s="61">
        <v>574</v>
      </c>
      <c r="C1846" s="61">
        <v>279</v>
      </c>
      <c r="D1846" s="61">
        <v>295</v>
      </c>
      <c r="F1846" s="61">
        <v>49</v>
      </c>
      <c r="G1846" s="61">
        <v>29</v>
      </c>
      <c r="H1846" s="61">
        <v>118</v>
      </c>
      <c r="I1846" s="61">
        <v>4</v>
      </c>
      <c r="J1846" s="61">
        <v>88</v>
      </c>
      <c r="K1846" s="61">
        <v>286</v>
      </c>
      <c r="L1846" s="61">
        <v>40</v>
      </c>
      <c r="M1846" s="61">
        <v>2</v>
      </c>
      <c r="O1846" s="61">
        <v>87</v>
      </c>
      <c r="Q1846" s="61">
        <v>329</v>
      </c>
      <c r="R1846" s="61">
        <v>27</v>
      </c>
      <c r="S1846" s="61">
        <v>16</v>
      </c>
      <c r="T1846" s="61">
        <v>76</v>
      </c>
    </row>
    <row r="1847" spans="1:20" ht="12.75" customHeight="1" x14ac:dyDescent="0.2">
      <c r="A1847" s="58">
        <v>4563</v>
      </c>
      <c r="B1847" s="61">
        <v>488</v>
      </c>
      <c r="C1847" s="61">
        <v>244</v>
      </c>
      <c r="D1847" s="61">
        <v>244</v>
      </c>
      <c r="F1847" s="61">
        <v>76</v>
      </c>
      <c r="G1847" s="61">
        <v>2</v>
      </c>
      <c r="H1847" s="61">
        <v>41</v>
      </c>
      <c r="I1847" s="61">
        <v>2</v>
      </c>
      <c r="J1847" s="61">
        <v>39</v>
      </c>
      <c r="K1847" s="61">
        <v>328</v>
      </c>
      <c r="L1847" s="61">
        <v>29</v>
      </c>
      <c r="N1847" s="61">
        <v>5</v>
      </c>
      <c r="O1847" s="61">
        <v>65</v>
      </c>
      <c r="Q1847" s="61">
        <v>4</v>
      </c>
      <c r="R1847" s="61">
        <v>11</v>
      </c>
      <c r="S1847" s="61">
        <v>15</v>
      </c>
      <c r="T1847" s="61">
        <v>51</v>
      </c>
    </row>
    <row r="1848" spans="1:20" ht="12.75" customHeight="1" x14ac:dyDescent="0.2">
      <c r="A1848" s="58">
        <v>4564</v>
      </c>
      <c r="B1848" s="61">
        <v>745</v>
      </c>
      <c r="C1848" s="61">
        <v>380</v>
      </c>
      <c r="D1848" s="61">
        <v>365</v>
      </c>
      <c r="F1848" s="61">
        <v>4</v>
      </c>
      <c r="G1848" s="61">
        <v>6</v>
      </c>
      <c r="H1848" s="61">
        <v>685</v>
      </c>
      <c r="J1848" s="61">
        <v>9</v>
      </c>
      <c r="K1848" s="61">
        <v>41</v>
      </c>
      <c r="L1848" s="61">
        <v>389</v>
      </c>
      <c r="N1848" s="61">
        <v>20</v>
      </c>
      <c r="O1848" s="61">
        <v>701</v>
      </c>
      <c r="P1848" s="61">
        <v>103</v>
      </c>
      <c r="R1848" s="61">
        <v>30</v>
      </c>
      <c r="S1848" s="61">
        <v>6</v>
      </c>
      <c r="T1848" s="61">
        <v>101</v>
      </c>
    </row>
    <row r="1849" spans="1:20" ht="12.75" customHeight="1" x14ac:dyDescent="0.2">
      <c r="A1849" s="58">
        <v>4565</v>
      </c>
      <c r="B1849" s="61">
        <v>487</v>
      </c>
      <c r="C1849" s="61">
        <v>232</v>
      </c>
      <c r="D1849" s="61">
        <v>255</v>
      </c>
      <c r="F1849" s="61">
        <v>217</v>
      </c>
      <c r="G1849" s="61">
        <v>5</v>
      </c>
      <c r="H1849" s="61">
        <v>21</v>
      </c>
      <c r="J1849" s="61">
        <v>42</v>
      </c>
      <c r="K1849" s="61">
        <v>202</v>
      </c>
      <c r="L1849" s="61">
        <v>41</v>
      </c>
      <c r="N1849" s="61">
        <v>1</v>
      </c>
      <c r="O1849" s="61">
        <v>7</v>
      </c>
      <c r="Q1849" s="61">
        <v>3</v>
      </c>
      <c r="R1849" s="61">
        <v>4</v>
      </c>
      <c r="S1849" s="61">
        <v>25</v>
      </c>
      <c r="T1849" s="61">
        <v>53</v>
      </c>
    </row>
    <row r="1850" spans="1:20" ht="12.75" customHeight="1" x14ac:dyDescent="0.2">
      <c r="A1850" s="58">
        <v>4566</v>
      </c>
      <c r="B1850" s="61">
        <v>22</v>
      </c>
      <c r="C1850" s="61">
        <v>9</v>
      </c>
      <c r="D1850" s="61">
        <v>13</v>
      </c>
      <c r="H1850" s="61">
        <v>1</v>
      </c>
      <c r="K1850" s="61">
        <v>21</v>
      </c>
      <c r="O1850" s="61">
        <v>5</v>
      </c>
      <c r="R1850" s="61">
        <v>3</v>
      </c>
    </row>
    <row r="1851" spans="1:20" ht="12.75" customHeight="1" x14ac:dyDescent="0.2">
      <c r="A1851" s="58">
        <v>4567</v>
      </c>
      <c r="B1851" s="61">
        <v>2200</v>
      </c>
      <c r="C1851" s="61">
        <v>1097</v>
      </c>
      <c r="D1851" s="61">
        <v>1102</v>
      </c>
      <c r="E1851" s="61">
        <v>8</v>
      </c>
      <c r="F1851" s="61">
        <v>193</v>
      </c>
      <c r="G1851" s="61">
        <v>23</v>
      </c>
      <c r="H1851" s="61">
        <v>180</v>
      </c>
      <c r="I1851" s="61">
        <v>4</v>
      </c>
      <c r="J1851" s="61">
        <v>162</v>
      </c>
      <c r="K1851" s="61">
        <v>1630</v>
      </c>
      <c r="L1851" s="61">
        <v>19</v>
      </c>
      <c r="M1851" s="61">
        <v>3</v>
      </c>
      <c r="N1851" s="61">
        <v>26</v>
      </c>
      <c r="O1851" s="61">
        <v>288</v>
      </c>
      <c r="Q1851" s="61">
        <v>19</v>
      </c>
      <c r="R1851" s="61">
        <v>69</v>
      </c>
      <c r="S1851" s="61">
        <v>142</v>
      </c>
      <c r="T1851" s="61">
        <v>215</v>
      </c>
    </row>
    <row r="1852" spans="1:20" ht="12.75" customHeight="1" x14ac:dyDescent="0.2">
      <c r="A1852" s="58">
        <v>4568</v>
      </c>
      <c r="B1852" s="61">
        <v>656</v>
      </c>
      <c r="C1852" s="61">
        <v>321</v>
      </c>
      <c r="D1852" s="61">
        <v>335</v>
      </c>
      <c r="E1852" s="61">
        <v>4</v>
      </c>
      <c r="F1852" s="61">
        <v>14</v>
      </c>
      <c r="G1852" s="61">
        <v>5</v>
      </c>
      <c r="H1852" s="61">
        <v>31</v>
      </c>
      <c r="J1852" s="61">
        <v>11</v>
      </c>
      <c r="K1852" s="61">
        <v>591</v>
      </c>
      <c r="L1852" s="61">
        <v>7</v>
      </c>
      <c r="N1852" s="61">
        <v>4</v>
      </c>
      <c r="O1852" s="61">
        <v>108</v>
      </c>
      <c r="Q1852" s="61">
        <v>1</v>
      </c>
      <c r="R1852" s="61">
        <v>10</v>
      </c>
      <c r="S1852" s="61">
        <v>35</v>
      </c>
      <c r="T1852" s="61">
        <v>37</v>
      </c>
    </row>
    <row r="1853" spans="1:20" ht="12.75" customHeight="1" x14ac:dyDescent="0.2">
      <c r="A1853" s="58">
        <v>4569</v>
      </c>
      <c r="B1853" s="61">
        <v>1210</v>
      </c>
      <c r="C1853" s="61">
        <v>565</v>
      </c>
      <c r="D1853" s="61">
        <v>645</v>
      </c>
      <c r="E1853" s="61">
        <v>9</v>
      </c>
      <c r="F1853" s="61">
        <v>21</v>
      </c>
      <c r="G1853" s="61">
        <v>10</v>
      </c>
      <c r="H1853" s="61">
        <v>116</v>
      </c>
      <c r="I1853" s="61">
        <v>2</v>
      </c>
      <c r="J1853" s="61">
        <v>55</v>
      </c>
      <c r="K1853" s="61">
        <v>997</v>
      </c>
      <c r="L1853" s="61">
        <v>21</v>
      </c>
      <c r="M1853" s="61">
        <v>5</v>
      </c>
      <c r="N1853" s="61">
        <v>24</v>
      </c>
      <c r="O1853" s="61">
        <v>349</v>
      </c>
      <c r="Q1853" s="61">
        <v>6</v>
      </c>
      <c r="R1853" s="61">
        <v>42</v>
      </c>
      <c r="S1853" s="61">
        <v>61</v>
      </c>
      <c r="T1853" s="61">
        <v>164</v>
      </c>
    </row>
    <row r="1854" spans="1:20" ht="12.75" customHeight="1" x14ac:dyDescent="0.2">
      <c r="A1854" s="58">
        <v>4570</v>
      </c>
      <c r="B1854" s="61">
        <v>1534</v>
      </c>
      <c r="C1854" s="61">
        <v>760</v>
      </c>
      <c r="D1854" s="61">
        <v>774</v>
      </c>
      <c r="E1854" s="61">
        <v>8</v>
      </c>
      <c r="F1854" s="61">
        <v>244</v>
      </c>
      <c r="G1854" s="61">
        <v>234</v>
      </c>
      <c r="H1854" s="61">
        <v>341</v>
      </c>
      <c r="I1854" s="61">
        <v>74</v>
      </c>
      <c r="J1854" s="61">
        <v>175</v>
      </c>
      <c r="K1854" s="61">
        <v>458</v>
      </c>
      <c r="L1854" s="61">
        <v>201</v>
      </c>
      <c r="M1854" s="61">
        <v>7</v>
      </c>
      <c r="N1854" s="61">
        <v>46</v>
      </c>
      <c r="O1854" s="61">
        <v>881</v>
      </c>
      <c r="P1854" s="61">
        <v>2</v>
      </c>
      <c r="Q1854" s="61">
        <v>11</v>
      </c>
      <c r="R1854" s="61">
        <v>69</v>
      </c>
      <c r="S1854" s="61">
        <v>47</v>
      </c>
      <c r="T1854" s="61">
        <v>222</v>
      </c>
    </row>
    <row r="1855" spans="1:20" ht="12.75" customHeight="1" x14ac:dyDescent="0.2">
      <c r="A1855" s="58">
        <v>4571</v>
      </c>
      <c r="B1855" s="61">
        <v>407</v>
      </c>
      <c r="C1855" s="61">
        <v>175</v>
      </c>
      <c r="D1855" s="61">
        <v>231</v>
      </c>
      <c r="E1855" s="61">
        <v>4</v>
      </c>
      <c r="F1855" s="61">
        <v>22</v>
      </c>
      <c r="G1855" s="61">
        <v>10</v>
      </c>
      <c r="H1855" s="61">
        <v>68</v>
      </c>
      <c r="I1855" s="61">
        <v>4</v>
      </c>
      <c r="J1855" s="61">
        <v>55</v>
      </c>
      <c r="K1855" s="61">
        <v>244</v>
      </c>
      <c r="L1855" s="61">
        <v>40</v>
      </c>
      <c r="M1855" s="61">
        <v>2</v>
      </c>
      <c r="N1855" s="61">
        <v>15</v>
      </c>
      <c r="O1855" s="61">
        <v>147</v>
      </c>
      <c r="R1855" s="61">
        <v>9</v>
      </c>
      <c r="S1855" s="61">
        <v>23</v>
      </c>
      <c r="T1855" s="61">
        <v>98</v>
      </c>
    </row>
    <row r="1856" spans="1:20" ht="12.75" customHeight="1" x14ac:dyDescent="0.2">
      <c r="A1856" s="58">
        <v>4573</v>
      </c>
      <c r="B1856" s="61">
        <v>582</v>
      </c>
      <c r="C1856" s="61">
        <v>272</v>
      </c>
      <c r="D1856" s="61">
        <v>310</v>
      </c>
      <c r="E1856" s="61">
        <v>3</v>
      </c>
      <c r="F1856" s="61">
        <v>14</v>
      </c>
      <c r="G1856" s="61">
        <v>5</v>
      </c>
      <c r="H1856" s="61">
        <v>89</v>
      </c>
      <c r="J1856" s="61">
        <v>67</v>
      </c>
      <c r="K1856" s="61">
        <v>404</v>
      </c>
      <c r="L1856" s="61">
        <v>34</v>
      </c>
      <c r="M1856" s="61">
        <v>2</v>
      </c>
      <c r="N1856" s="61">
        <v>16</v>
      </c>
      <c r="O1856" s="61">
        <v>183</v>
      </c>
      <c r="P1856" s="61">
        <v>5</v>
      </c>
      <c r="Q1856" s="61">
        <v>28</v>
      </c>
      <c r="R1856" s="61">
        <v>16</v>
      </c>
      <c r="S1856" s="61">
        <v>16</v>
      </c>
      <c r="T1856" s="61">
        <v>94</v>
      </c>
    </row>
    <row r="1857" spans="1:20" ht="12.75" customHeight="1" x14ac:dyDescent="0.2">
      <c r="A1857" s="58">
        <v>4574</v>
      </c>
      <c r="B1857" s="61">
        <v>432</v>
      </c>
      <c r="C1857" s="61">
        <v>223</v>
      </c>
      <c r="D1857" s="61">
        <v>209</v>
      </c>
      <c r="E1857" s="61">
        <v>7</v>
      </c>
      <c r="F1857" s="61">
        <v>6</v>
      </c>
      <c r="G1857" s="61">
        <v>3</v>
      </c>
      <c r="H1857" s="61">
        <v>64</v>
      </c>
      <c r="I1857" s="61">
        <v>2</v>
      </c>
      <c r="J1857" s="61">
        <v>27</v>
      </c>
      <c r="K1857" s="61">
        <v>323</v>
      </c>
      <c r="L1857" s="61">
        <v>14</v>
      </c>
      <c r="M1857" s="61">
        <v>3</v>
      </c>
      <c r="N1857" s="61">
        <v>14</v>
      </c>
      <c r="O1857" s="61">
        <v>227</v>
      </c>
      <c r="Q1857" s="61">
        <v>1</v>
      </c>
      <c r="R1857" s="61">
        <v>20</v>
      </c>
      <c r="S1857" s="61">
        <v>34</v>
      </c>
      <c r="T1857" s="61">
        <v>58</v>
      </c>
    </row>
    <row r="1858" spans="1:20" ht="12.75" customHeight="1" x14ac:dyDescent="0.2">
      <c r="A1858" s="58">
        <v>4575</v>
      </c>
      <c r="B1858" s="61">
        <v>622</v>
      </c>
      <c r="C1858" s="61">
        <v>309</v>
      </c>
      <c r="D1858" s="61">
        <v>313</v>
      </c>
      <c r="E1858" s="61">
        <v>4</v>
      </c>
      <c r="F1858" s="61">
        <v>69</v>
      </c>
      <c r="G1858" s="61">
        <v>136</v>
      </c>
      <c r="H1858" s="61">
        <v>150</v>
      </c>
      <c r="I1858" s="61">
        <v>30</v>
      </c>
      <c r="J1858" s="61">
        <v>66</v>
      </c>
      <c r="K1858" s="61">
        <v>167</v>
      </c>
      <c r="L1858" s="61">
        <v>61</v>
      </c>
      <c r="M1858" s="61">
        <v>4</v>
      </c>
      <c r="N1858" s="61">
        <v>38</v>
      </c>
      <c r="O1858" s="61">
        <v>500</v>
      </c>
      <c r="Q1858" s="61">
        <v>3</v>
      </c>
      <c r="R1858" s="61">
        <v>42</v>
      </c>
      <c r="S1858" s="61">
        <v>30</v>
      </c>
      <c r="T1858" s="61">
        <v>93</v>
      </c>
    </row>
    <row r="1859" spans="1:20" ht="12.75" customHeight="1" x14ac:dyDescent="0.2">
      <c r="A1859" s="58">
        <v>4576</v>
      </c>
      <c r="B1859" s="61">
        <v>421</v>
      </c>
      <c r="C1859" s="61">
        <v>200</v>
      </c>
      <c r="D1859" s="61">
        <v>221</v>
      </c>
      <c r="E1859" s="61">
        <v>1</v>
      </c>
      <c r="F1859" s="61">
        <v>7</v>
      </c>
      <c r="G1859" s="61">
        <v>7</v>
      </c>
      <c r="H1859" s="61">
        <v>72</v>
      </c>
      <c r="I1859" s="61">
        <v>2</v>
      </c>
      <c r="J1859" s="61">
        <v>51</v>
      </c>
      <c r="K1859" s="61">
        <v>281</v>
      </c>
      <c r="L1859" s="61">
        <v>26</v>
      </c>
      <c r="M1859" s="61">
        <v>8</v>
      </c>
      <c r="N1859" s="61">
        <v>15</v>
      </c>
      <c r="O1859" s="61">
        <v>173</v>
      </c>
      <c r="Q1859" s="61">
        <v>10</v>
      </c>
      <c r="R1859" s="61">
        <v>15</v>
      </c>
      <c r="S1859" s="61">
        <v>9</v>
      </c>
      <c r="T1859" s="61">
        <v>75</v>
      </c>
    </row>
    <row r="1860" spans="1:20" ht="12.75" customHeight="1" x14ac:dyDescent="0.2">
      <c r="A1860" s="58">
        <v>4577</v>
      </c>
      <c r="B1860" s="61">
        <v>498</v>
      </c>
      <c r="C1860" s="61">
        <v>228</v>
      </c>
      <c r="D1860" s="61">
        <v>270</v>
      </c>
      <c r="F1860" s="61">
        <v>12</v>
      </c>
      <c r="G1860" s="61">
        <v>23</v>
      </c>
      <c r="H1860" s="61">
        <v>86</v>
      </c>
      <c r="I1860" s="61">
        <v>3</v>
      </c>
      <c r="J1860" s="61">
        <v>55</v>
      </c>
      <c r="K1860" s="61">
        <v>319</v>
      </c>
      <c r="L1860" s="61">
        <v>4</v>
      </c>
      <c r="O1860" s="61">
        <v>150</v>
      </c>
      <c r="Q1860" s="61">
        <v>394</v>
      </c>
      <c r="R1860" s="61">
        <v>48</v>
      </c>
      <c r="S1860" s="61">
        <v>26</v>
      </c>
      <c r="T1860" s="61">
        <v>58</v>
      </c>
    </row>
    <row r="1861" spans="1:20" ht="12.75" customHeight="1" x14ac:dyDescent="0.2">
      <c r="A1861" s="58">
        <v>4578</v>
      </c>
      <c r="B1861" s="61">
        <v>636</v>
      </c>
      <c r="C1861" s="61">
        <v>316</v>
      </c>
      <c r="D1861" s="61">
        <v>320</v>
      </c>
      <c r="E1861" s="61">
        <v>6</v>
      </c>
      <c r="F1861" s="61">
        <v>11</v>
      </c>
      <c r="G1861" s="61">
        <v>18</v>
      </c>
      <c r="H1861" s="61">
        <v>95</v>
      </c>
      <c r="I1861" s="61">
        <v>11</v>
      </c>
      <c r="J1861" s="61">
        <v>71</v>
      </c>
      <c r="K1861" s="61">
        <v>424</v>
      </c>
      <c r="L1861" s="61">
        <v>9</v>
      </c>
      <c r="M1861" s="61">
        <v>10</v>
      </c>
      <c r="N1861" s="61">
        <v>24</v>
      </c>
      <c r="O1861" s="61">
        <v>333</v>
      </c>
      <c r="Q1861" s="61">
        <v>53</v>
      </c>
      <c r="R1861" s="61">
        <v>35</v>
      </c>
      <c r="S1861" s="61">
        <v>33</v>
      </c>
      <c r="T1861" s="61">
        <v>99</v>
      </c>
    </row>
    <row r="1862" spans="1:20" ht="12.75" customHeight="1" x14ac:dyDescent="0.2">
      <c r="A1862" s="58">
        <v>4579</v>
      </c>
      <c r="B1862" s="61">
        <v>527</v>
      </c>
      <c r="C1862" s="61">
        <v>269</v>
      </c>
      <c r="D1862" s="61">
        <v>258</v>
      </c>
      <c r="F1862" s="61">
        <v>22</v>
      </c>
      <c r="G1862" s="61">
        <v>12</v>
      </c>
      <c r="H1862" s="61">
        <v>93</v>
      </c>
      <c r="I1862" s="61">
        <v>3</v>
      </c>
      <c r="J1862" s="61">
        <v>48</v>
      </c>
      <c r="K1862" s="61">
        <v>349</v>
      </c>
      <c r="L1862" s="61">
        <v>85</v>
      </c>
      <c r="M1862" s="61">
        <v>3</v>
      </c>
      <c r="N1862" s="61">
        <v>21</v>
      </c>
      <c r="O1862" s="61">
        <v>230</v>
      </c>
      <c r="Q1862" s="61">
        <v>7</v>
      </c>
      <c r="R1862" s="61">
        <v>15</v>
      </c>
      <c r="S1862" s="61">
        <v>13</v>
      </c>
      <c r="T1862" s="61">
        <v>80</v>
      </c>
    </row>
    <row r="1863" spans="1:20" ht="12.75" customHeight="1" x14ac:dyDescent="0.2">
      <c r="A1863" s="58">
        <v>4581</v>
      </c>
      <c r="B1863" s="61">
        <v>571</v>
      </c>
      <c r="C1863" s="61">
        <v>268</v>
      </c>
      <c r="D1863" s="61">
        <v>303</v>
      </c>
      <c r="E1863" s="61">
        <v>3</v>
      </c>
      <c r="F1863" s="61">
        <v>130</v>
      </c>
      <c r="G1863" s="61">
        <v>83</v>
      </c>
      <c r="H1863" s="61">
        <v>136</v>
      </c>
      <c r="I1863" s="61">
        <v>24</v>
      </c>
      <c r="J1863" s="61">
        <v>49</v>
      </c>
      <c r="K1863" s="61">
        <v>146</v>
      </c>
      <c r="L1863" s="61">
        <v>222</v>
      </c>
      <c r="M1863" s="61">
        <v>4</v>
      </c>
      <c r="N1863" s="61">
        <v>10</v>
      </c>
      <c r="O1863" s="61">
        <v>427</v>
      </c>
      <c r="Q1863" s="61">
        <v>3</v>
      </c>
      <c r="R1863" s="61">
        <v>35</v>
      </c>
      <c r="S1863" s="61">
        <v>20</v>
      </c>
      <c r="T1863" s="61">
        <v>47</v>
      </c>
    </row>
    <row r="1864" spans="1:20" ht="12.75" customHeight="1" x14ac:dyDescent="0.2">
      <c r="A1864" s="58">
        <v>4582</v>
      </c>
      <c r="B1864" s="61">
        <v>557</v>
      </c>
      <c r="C1864" s="61">
        <v>293</v>
      </c>
      <c r="D1864" s="61">
        <v>264</v>
      </c>
      <c r="E1864" s="61">
        <v>7</v>
      </c>
      <c r="F1864" s="61">
        <v>57</v>
      </c>
      <c r="G1864" s="61">
        <v>30</v>
      </c>
      <c r="H1864" s="61">
        <v>114</v>
      </c>
      <c r="I1864" s="61">
        <v>33</v>
      </c>
      <c r="J1864" s="61">
        <v>63</v>
      </c>
      <c r="K1864" s="61">
        <v>253</v>
      </c>
      <c r="L1864" s="61">
        <v>59</v>
      </c>
      <c r="M1864" s="61">
        <v>1</v>
      </c>
      <c r="N1864" s="61">
        <v>8</v>
      </c>
      <c r="O1864" s="61">
        <v>251</v>
      </c>
      <c r="Q1864" s="61">
        <v>4</v>
      </c>
      <c r="R1864" s="61">
        <v>19</v>
      </c>
      <c r="S1864" s="61">
        <v>28</v>
      </c>
      <c r="T1864" s="61">
        <v>53</v>
      </c>
    </row>
    <row r="1865" spans="1:20" ht="12.75" customHeight="1" x14ac:dyDescent="0.2">
      <c r="A1865" s="58">
        <v>4583</v>
      </c>
      <c r="B1865" s="61">
        <v>576</v>
      </c>
      <c r="C1865" s="61">
        <v>277</v>
      </c>
      <c r="D1865" s="61">
        <v>299</v>
      </c>
      <c r="E1865" s="61">
        <v>4</v>
      </c>
      <c r="F1865" s="61">
        <v>65</v>
      </c>
      <c r="G1865" s="61">
        <v>87</v>
      </c>
      <c r="H1865" s="61">
        <v>185</v>
      </c>
      <c r="I1865" s="61">
        <v>7</v>
      </c>
      <c r="J1865" s="61">
        <v>65</v>
      </c>
      <c r="K1865" s="61">
        <v>163</v>
      </c>
      <c r="L1865" s="61">
        <v>184</v>
      </c>
      <c r="M1865" s="61">
        <v>1</v>
      </c>
      <c r="N1865" s="61">
        <v>8</v>
      </c>
      <c r="O1865" s="61">
        <v>390</v>
      </c>
      <c r="R1865" s="61">
        <v>32</v>
      </c>
      <c r="S1865" s="61">
        <v>8</v>
      </c>
      <c r="T1865" s="61">
        <v>73</v>
      </c>
    </row>
    <row r="1866" spans="1:20" ht="12.75" customHeight="1" x14ac:dyDescent="0.2">
      <c r="A1866" s="58">
        <v>4585</v>
      </c>
      <c r="B1866" s="61">
        <v>1421</v>
      </c>
      <c r="C1866" s="61">
        <v>717</v>
      </c>
      <c r="D1866" s="61">
        <v>704</v>
      </c>
      <c r="E1866" s="61">
        <v>14</v>
      </c>
      <c r="F1866" s="61">
        <v>31</v>
      </c>
      <c r="G1866" s="61">
        <v>18</v>
      </c>
      <c r="H1866" s="61">
        <v>168</v>
      </c>
      <c r="I1866" s="61">
        <v>6</v>
      </c>
      <c r="J1866" s="61">
        <v>131</v>
      </c>
      <c r="K1866" s="61">
        <v>1053</v>
      </c>
      <c r="L1866" s="61">
        <v>31</v>
      </c>
      <c r="M1866" s="61">
        <v>12</v>
      </c>
      <c r="N1866" s="61">
        <v>35</v>
      </c>
      <c r="O1866" s="61">
        <v>400</v>
      </c>
      <c r="P1866" s="61">
        <v>2</v>
      </c>
      <c r="Q1866" s="61">
        <v>20</v>
      </c>
      <c r="R1866" s="61">
        <v>49</v>
      </c>
      <c r="S1866" s="61">
        <v>105</v>
      </c>
      <c r="T1866" s="61">
        <v>168</v>
      </c>
    </row>
    <row r="1867" spans="1:20" ht="12.75" customHeight="1" x14ac:dyDescent="0.2">
      <c r="A1867" s="58">
        <v>4586</v>
      </c>
      <c r="B1867" s="61">
        <v>604</v>
      </c>
      <c r="C1867" s="61">
        <v>310</v>
      </c>
      <c r="D1867" s="61">
        <v>294</v>
      </c>
      <c r="E1867" s="61">
        <v>20</v>
      </c>
      <c r="F1867" s="61">
        <v>1</v>
      </c>
      <c r="G1867" s="61">
        <v>1</v>
      </c>
      <c r="H1867" s="61">
        <v>217</v>
      </c>
      <c r="I1867" s="61">
        <v>2</v>
      </c>
      <c r="J1867" s="61">
        <v>49</v>
      </c>
      <c r="K1867" s="61">
        <v>314</v>
      </c>
      <c r="L1867" s="61">
        <v>110</v>
      </c>
      <c r="M1867" s="61">
        <v>13</v>
      </c>
      <c r="N1867" s="61">
        <v>50</v>
      </c>
      <c r="O1867" s="61">
        <v>433</v>
      </c>
      <c r="P1867" s="61">
        <v>8</v>
      </c>
      <c r="Q1867" s="61">
        <v>2</v>
      </c>
      <c r="R1867" s="61">
        <v>26</v>
      </c>
      <c r="S1867" s="61">
        <v>39</v>
      </c>
      <c r="T1867" s="61">
        <v>81</v>
      </c>
    </row>
    <row r="1868" spans="1:20" ht="12.75" customHeight="1" x14ac:dyDescent="0.2">
      <c r="A1868" s="58">
        <v>4587</v>
      </c>
      <c r="B1868" s="61">
        <v>555</v>
      </c>
      <c r="C1868" s="61">
        <v>257</v>
      </c>
      <c r="D1868" s="61">
        <v>298</v>
      </c>
      <c r="E1868" s="61">
        <v>2</v>
      </c>
      <c r="F1868" s="61">
        <v>53</v>
      </c>
      <c r="G1868" s="61">
        <v>23</v>
      </c>
      <c r="H1868" s="61">
        <v>118</v>
      </c>
      <c r="I1868" s="61">
        <v>6</v>
      </c>
      <c r="J1868" s="61">
        <v>62</v>
      </c>
      <c r="K1868" s="61">
        <v>291</v>
      </c>
      <c r="L1868" s="61">
        <v>117</v>
      </c>
      <c r="M1868" s="61">
        <v>9</v>
      </c>
      <c r="N1868" s="61">
        <v>29</v>
      </c>
      <c r="O1868" s="61">
        <v>241</v>
      </c>
      <c r="P1868" s="61">
        <v>1</v>
      </c>
      <c r="Q1868" s="61">
        <v>5</v>
      </c>
      <c r="R1868" s="61">
        <v>26</v>
      </c>
      <c r="S1868" s="61">
        <v>8</v>
      </c>
      <c r="T1868" s="61">
        <v>97</v>
      </c>
    </row>
    <row r="1869" spans="1:20" ht="12.75" customHeight="1" x14ac:dyDescent="0.2">
      <c r="A1869" s="58">
        <v>4588</v>
      </c>
      <c r="B1869" s="61">
        <v>513</v>
      </c>
      <c r="C1869" s="61">
        <v>244</v>
      </c>
      <c r="D1869" s="61">
        <v>269</v>
      </c>
      <c r="E1869" s="61">
        <v>44</v>
      </c>
      <c r="H1869" s="61">
        <v>455</v>
      </c>
      <c r="J1869" s="61">
        <v>1</v>
      </c>
      <c r="K1869" s="61">
        <v>13</v>
      </c>
      <c r="L1869" s="61">
        <v>272</v>
      </c>
      <c r="N1869" s="61">
        <v>24</v>
      </c>
      <c r="O1869" s="61">
        <v>496</v>
      </c>
      <c r="P1869" s="61">
        <v>103</v>
      </c>
      <c r="Q1869" s="61">
        <v>1</v>
      </c>
      <c r="R1869" s="61">
        <v>22</v>
      </c>
      <c r="S1869" s="61">
        <v>16</v>
      </c>
      <c r="T1869" s="61">
        <v>75</v>
      </c>
    </row>
    <row r="1870" spans="1:20" ht="12.75" customHeight="1" x14ac:dyDescent="0.2">
      <c r="A1870" s="58">
        <v>4590</v>
      </c>
      <c r="B1870" s="61">
        <v>701</v>
      </c>
      <c r="C1870" s="61">
        <v>328</v>
      </c>
      <c r="D1870" s="61">
        <v>373</v>
      </c>
      <c r="E1870" s="61">
        <v>4</v>
      </c>
      <c r="F1870" s="61">
        <v>2</v>
      </c>
      <c r="G1870" s="61">
        <v>2</v>
      </c>
      <c r="H1870" s="61">
        <v>380</v>
      </c>
      <c r="J1870" s="61">
        <v>11</v>
      </c>
      <c r="K1870" s="61">
        <v>302</v>
      </c>
      <c r="L1870" s="61">
        <v>111</v>
      </c>
      <c r="M1870" s="61">
        <v>8</v>
      </c>
      <c r="N1870" s="61">
        <v>21</v>
      </c>
      <c r="O1870" s="61">
        <v>466</v>
      </c>
      <c r="P1870" s="61">
        <v>105</v>
      </c>
      <c r="Q1870" s="61">
        <v>2</v>
      </c>
      <c r="R1870" s="61">
        <v>19</v>
      </c>
      <c r="S1870" s="61">
        <v>34</v>
      </c>
      <c r="T1870" s="61">
        <v>95</v>
      </c>
    </row>
    <row r="1871" spans="1:20" ht="12.75" customHeight="1" x14ac:dyDescent="0.2">
      <c r="A1871" s="58">
        <v>4591</v>
      </c>
      <c r="B1871" s="61">
        <v>860</v>
      </c>
      <c r="C1871" s="61">
        <v>426</v>
      </c>
      <c r="D1871" s="61">
        <v>434</v>
      </c>
      <c r="E1871" s="61">
        <v>6</v>
      </c>
      <c r="F1871" s="61">
        <v>29</v>
      </c>
      <c r="G1871" s="61">
        <v>10</v>
      </c>
      <c r="H1871" s="61">
        <v>123</v>
      </c>
      <c r="I1871" s="61">
        <v>5</v>
      </c>
      <c r="J1871" s="61">
        <v>84</v>
      </c>
      <c r="K1871" s="61">
        <v>603</v>
      </c>
      <c r="L1871" s="61">
        <v>30</v>
      </c>
      <c r="M1871" s="61">
        <v>4</v>
      </c>
      <c r="N1871" s="61">
        <v>13</v>
      </c>
      <c r="O1871" s="61">
        <v>240</v>
      </c>
      <c r="P1871" s="61">
        <v>2</v>
      </c>
      <c r="Q1871" s="61">
        <v>13</v>
      </c>
      <c r="R1871" s="61">
        <v>26</v>
      </c>
      <c r="S1871" s="61">
        <v>58</v>
      </c>
      <c r="T1871" s="61">
        <v>91</v>
      </c>
    </row>
    <row r="1872" spans="1:20" ht="12.75" customHeight="1" x14ac:dyDescent="0.2">
      <c r="A1872" s="58">
        <v>4592</v>
      </c>
      <c r="B1872" s="61">
        <v>650</v>
      </c>
      <c r="C1872" s="61">
        <v>333</v>
      </c>
      <c r="D1872" s="61">
        <v>317</v>
      </c>
      <c r="F1872" s="61">
        <v>232</v>
      </c>
      <c r="G1872" s="61">
        <v>24</v>
      </c>
      <c r="H1872" s="61">
        <v>52</v>
      </c>
      <c r="J1872" s="61">
        <v>81</v>
      </c>
      <c r="K1872" s="61">
        <v>261</v>
      </c>
      <c r="L1872" s="61">
        <v>99</v>
      </c>
      <c r="O1872" s="61">
        <v>50</v>
      </c>
      <c r="Q1872" s="61">
        <v>3</v>
      </c>
      <c r="R1872" s="61">
        <v>15</v>
      </c>
      <c r="S1872" s="61">
        <v>28</v>
      </c>
      <c r="T1872" s="61">
        <v>40</v>
      </c>
    </row>
    <row r="1873" spans="1:20" ht="12.75" customHeight="1" x14ac:dyDescent="0.2">
      <c r="A1873" s="58">
        <v>4593</v>
      </c>
      <c r="B1873" s="61">
        <v>220</v>
      </c>
      <c r="C1873" s="61">
        <v>98</v>
      </c>
      <c r="D1873" s="61">
        <v>122</v>
      </c>
      <c r="E1873" s="61">
        <v>3</v>
      </c>
      <c r="F1873" s="61">
        <v>3</v>
      </c>
      <c r="G1873" s="61">
        <v>2</v>
      </c>
      <c r="H1873" s="61">
        <v>12</v>
      </c>
      <c r="J1873" s="61">
        <v>3</v>
      </c>
      <c r="K1873" s="61">
        <v>197</v>
      </c>
      <c r="O1873" s="61">
        <v>65</v>
      </c>
      <c r="Q1873" s="61">
        <v>1</v>
      </c>
      <c r="R1873" s="61">
        <v>3</v>
      </c>
      <c r="S1873" s="61">
        <v>20</v>
      </c>
      <c r="T1873" s="61">
        <v>26</v>
      </c>
    </row>
    <row r="1874" spans="1:20" ht="12.75" customHeight="1" x14ac:dyDescent="0.2">
      <c r="A1874" s="58">
        <v>4594</v>
      </c>
      <c r="B1874" s="61">
        <v>437</v>
      </c>
      <c r="C1874" s="61">
        <v>199</v>
      </c>
      <c r="D1874" s="61">
        <v>238</v>
      </c>
      <c r="F1874" s="61">
        <v>10</v>
      </c>
      <c r="G1874" s="61">
        <v>1</v>
      </c>
      <c r="H1874" s="61">
        <v>128</v>
      </c>
      <c r="I1874" s="61">
        <v>2</v>
      </c>
      <c r="J1874" s="61">
        <v>26</v>
      </c>
      <c r="K1874" s="61">
        <v>270</v>
      </c>
      <c r="L1874" s="61">
        <v>58</v>
      </c>
      <c r="M1874" s="61">
        <v>3</v>
      </c>
      <c r="N1874" s="61">
        <v>12</v>
      </c>
      <c r="O1874" s="61">
        <v>172</v>
      </c>
      <c r="Q1874" s="61">
        <v>4</v>
      </c>
      <c r="R1874" s="61">
        <v>9</v>
      </c>
      <c r="S1874" s="61">
        <v>14</v>
      </c>
      <c r="T1874" s="61">
        <v>77</v>
      </c>
    </row>
    <row r="1875" spans="1:20" ht="12.75" customHeight="1" x14ac:dyDescent="0.2">
      <c r="A1875" s="58">
        <v>4595</v>
      </c>
      <c r="B1875" s="61">
        <v>892</v>
      </c>
      <c r="C1875" s="61">
        <v>438</v>
      </c>
      <c r="D1875" s="61">
        <v>454</v>
      </c>
      <c r="F1875" s="61">
        <v>17</v>
      </c>
      <c r="G1875" s="61">
        <v>5</v>
      </c>
      <c r="H1875" s="61">
        <v>486</v>
      </c>
      <c r="I1875" s="61">
        <v>2</v>
      </c>
      <c r="J1875" s="61">
        <v>30</v>
      </c>
      <c r="K1875" s="61">
        <v>352</v>
      </c>
      <c r="L1875" s="61">
        <v>206</v>
      </c>
      <c r="M1875" s="61">
        <v>1</v>
      </c>
      <c r="N1875" s="61">
        <v>10</v>
      </c>
      <c r="O1875" s="61">
        <v>475</v>
      </c>
      <c r="P1875" s="61">
        <v>18</v>
      </c>
      <c r="Q1875" s="61">
        <v>1</v>
      </c>
      <c r="R1875" s="61">
        <v>13</v>
      </c>
      <c r="S1875" s="61">
        <v>12</v>
      </c>
      <c r="T1875" s="61">
        <v>148</v>
      </c>
    </row>
    <row r="1876" spans="1:20" ht="12.75" customHeight="1" x14ac:dyDescent="0.2">
      <c r="A1876" s="58">
        <v>5004</v>
      </c>
      <c r="B1876" s="61">
        <v>157</v>
      </c>
      <c r="C1876" s="61">
        <v>78</v>
      </c>
      <c r="D1876" s="61">
        <v>79</v>
      </c>
      <c r="F1876" s="61">
        <v>3</v>
      </c>
      <c r="G1876" s="61">
        <v>1</v>
      </c>
      <c r="H1876" s="61">
        <v>14</v>
      </c>
      <c r="J1876" s="61">
        <v>14</v>
      </c>
      <c r="K1876" s="61">
        <v>125</v>
      </c>
      <c r="L1876" s="61">
        <v>2</v>
      </c>
      <c r="O1876" s="61">
        <v>14</v>
      </c>
      <c r="Q1876" s="61">
        <v>1</v>
      </c>
      <c r="R1876" s="61">
        <v>8</v>
      </c>
      <c r="S1876" s="61">
        <v>2</v>
      </c>
      <c r="T1876" s="61">
        <v>10</v>
      </c>
    </row>
    <row r="1877" spans="1:20" ht="12.75" customHeight="1" x14ac:dyDescent="0.2">
      <c r="A1877" s="58">
        <v>5010</v>
      </c>
      <c r="B1877" s="61">
        <v>659</v>
      </c>
      <c r="C1877" s="61">
        <v>329</v>
      </c>
      <c r="D1877" s="61">
        <v>330</v>
      </c>
      <c r="E1877" s="61">
        <v>11</v>
      </c>
      <c r="F1877" s="61">
        <v>5</v>
      </c>
      <c r="G1877" s="61">
        <v>8</v>
      </c>
      <c r="H1877" s="61">
        <v>106</v>
      </c>
      <c r="J1877" s="61">
        <v>61</v>
      </c>
      <c r="K1877" s="61">
        <v>468</v>
      </c>
      <c r="L1877" s="61">
        <v>35</v>
      </c>
      <c r="M1877" s="61">
        <v>6</v>
      </c>
      <c r="N1877" s="61">
        <v>9</v>
      </c>
      <c r="O1877" s="61">
        <v>209</v>
      </c>
      <c r="P1877" s="61">
        <v>9</v>
      </c>
      <c r="Q1877" s="61">
        <v>23</v>
      </c>
      <c r="R1877" s="61">
        <v>27</v>
      </c>
      <c r="S1877" s="61">
        <v>30</v>
      </c>
      <c r="T1877" s="61">
        <v>88</v>
      </c>
    </row>
    <row r="1878" spans="1:20" ht="12.75" customHeight="1" x14ac:dyDescent="0.2">
      <c r="A1878" s="58">
        <v>5013</v>
      </c>
      <c r="B1878" s="61">
        <v>36</v>
      </c>
      <c r="C1878" s="61">
        <v>12</v>
      </c>
      <c r="D1878" s="61">
        <v>24</v>
      </c>
      <c r="F1878" s="61">
        <v>3</v>
      </c>
      <c r="H1878" s="61">
        <v>6</v>
      </c>
      <c r="J1878" s="61">
        <v>5</v>
      </c>
      <c r="K1878" s="61">
        <v>22</v>
      </c>
      <c r="N1878" s="61">
        <v>1</v>
      </c>
      <c r="O1878" s="61">
        <v>9</v>
      </c>
      <c r="Q1878" s="61">
        <v>13</v>
      </c>
      <c r="R1878" s="61">
        <v>5</v>
      </c>
      <c r="T1878" s="61">
        <v>36</v>
      </c>
    </row>
    <row r="1879" spans="1:20" ht="12.75" customHeight="1" x14ac:dyDescent="0.2">
      <c r="A1879" s="58">
        <v>5015</v>
      </c>
      <c r="B1879" s="61">
        <v>562</v>
      </c>
      <c r="C1879" s="61">
        <v>272</v>
      </c>
      <c r="D1879" s="61">
        <v>290</v>
      </c>
      <c r="E1879" s="61">
        <v>1</v>
      </c>
      <c r="F1879" s="61">
        <v>40</v>
      </c>
      <c r="G1879" s="61">
        <v>3</v>
      </c>
      <c r="H1879" s="61">
        <v>34</v>
      </c>
      <c r="I1879" s="61">
        <v>1</v>
      </c>
      <c r="J1879" s="61">
        <v>59</v>
      </c>
      <c r="K1879" s="61">
        <v>424</v>
      </c>
      <c r="L1879" s="61">
        <v>12</v>
      </c>
      <c r="O1879" s="61">
        <v>20</v>
      </c>
      <c r="Q1879" s="61">
        <v>2</v>
      </c>
      <c r="R1879" s="61">
        <v>9</v>
      </c>
      <c r="S1879" s="61">
        <v>32</v>
      </c>
      <c r="T1879" s="61">
        <v>54</v>
      </c>
    </row>
    <row r="1880" spans="1:20" ht="12.75" customHeight="1" x14ac:dyDescent="0.2">
      <c r="A1880" s="58">
        <v>5016</v>
      </c>
      <c r="B1880" s="61">
        <v>834</v>
      </c>
      <c r="C1880" s="61">
        <v>409</v>
      </c>
      <c r="D1880" s="61">
        <v>425</v>
      </c>
      <c r="F1880" s="61">
        <v>128</v>
      </c>
      <c r="G1880" s="61">
        <v>160</v>
      </c>
      <c r="H1880" s="61">
        <v>317</v>
      </c>
      <c r="I1880" s="61">
        <v>50</v>
      </c>
      <c r="J1880" s="61">
        <v>67</v>
      </c>
      <c r="K1880" s="61">
        <v>112</v>
      </c>
      <c r="L1880" s="61">
        <v>236</v>
      </c>
      <c r="M1880" s="61">
        <v>4</v>
      </c>
      <c r="N1880" s="61">
        <v>27</v>
      </c>
      <c r="O1880" s="61">
        <v>646</v>
      </c>
      <c r="P1880" s="61">
        <v>2</v>
      </c>
      <c r="Q1880" s="61">
        <v>1</v>
      </c>
      <c r="R1880" s="61">
        <v>45</v>
      </c>
      <c r="S1880" s="61">
        <v>33</v>
      </c>
      <c r="T1880" s="61">
        <v>81</v>
      </c>
    </row>
    <row r="1881" spans="1:20" ht="12.75" customHeight="1" x14ac:dyDescent="0.2">
      <c r="A1881" s="58">
        <v>5018</v>
      </c>
      <c r="B1881" s="61">
        <v>352</v>
      </c>
      <c r="C1881" s="61">
        <v>162</v>
      </c>
      <c r="D1881" s="61">
        <v>190</v>
      </c>
      <c r="E1881" s="61">
        <v>3</v>
      </c>
      <c r="F1881" s="61">
        <v>1</v>
      </c>
      <c r="G1881" s="61">
        <v>2</v>
      </c>
      <c r="H1881" s="61">
        <v>39</v>
      </c>
      <c r="I1881" s="61">
        <v>3</v>
      </c>
      <c r="J1881" s="61">
        <v>43</v>
      </c>
      <c r="K1881" s="61">
        <v>261</v>
      </c>
      <c r="L1881" s="61">
        <v>5</v>
      </c>
      <c r="M1881" s="61">
        <v>6</v>
      </c>
      <c r="N1881" s="61">
        <v>17</v>
      </c>
      <c r="O1881" s="61">
        <v>142</v>
      </c>
      <c r="P1881" s="61">
        <v>1</v>
      </c>
      <c r="Q1881" s="61">
        <v>53</v>
      </c>
      <c r="R1881" s="61">
        <v>22</v>
      </c>
      <c r="S1881" s="61">
        <v>26</v>
      </c>
      <c r="T1881" s="61">
        <v>96</v>
      </c>
    </row>
    <row r="1882" spans="1:20" ht="12.75" customHeight="1" x14ac:dyDescent="0.2">
      <c r="A1882" s="58">
        <v>5020</v>
      </c>
      <c r="B1882" s="61">
        <v>755</v>
      </c>
      <c r="C1882" s="61">
        <v>371</v>
      </c>
      <c r="D1882" s="61">
        <v>384</v>
      </c>
      <c r="F1882" s="61">
        <v>3</v>
      </c>
      <c r="G1882" s="61">
        <v>5</v>
      </c>
      <c r="H1882" s="61">
        <v>719</v>
      </c>
      <c r="J1882" s="61">
        <v>3</v>
      </c>
      <c r="K1882" s="61">
        <v>25</v>
      </c>
      <c r="L1882" s="61">
        <v>517</v>
      </c>
      <c r="M1882" s="61">
        <v>3</v>
      </c>
      <c r="N1882" s="61">
        <v>12</v>
      </c>
      <c r="O1882" s="61">
        <v>702</v>
      </c>
      <c r="P1882" s="61">
        <v>84</v>
      </c>
      <c r="R1882" s="61">
        <v>35</v>
      </c>
      <c r="S1882" s="61">
        <v>4</v>
      </c>
      <c r="T1882" s="61">
        <v>113</v>
      </c>
    </row>
    <row r="1883" spans="1:20" ht="12.75" customHeight="1" x14ac:dyDescent="0.2">
      <c r="A1883" s="58">
        <v>5021</v>
      </c>
      <c r="B1883" s="61">
        <v>74</v>
      </c>
      <c r="C1883" s="61">
        <v>36</v>
      </c>
      <c r="D1883" s="61">
        <v>38</v>
      </c>
      <c r="E1883" s="61">
        <v>3</v>
      </c>
      <c r="F1883" s="61">
        <v>1</v>
      </c>
      <c r="H1883" s="61">
        <v>2</v>
      </c>
      <c r="J1883" s="61">
        <v>7</v>
      </c>
      <c r="K1883" s="61">
        <v>61</v>
      </c>
      <c r="O1883" s="61">
        <v>13</v>
      </c>
      <c r="R1883" s="61">
        <v>5</v>
      </c>
      <c r="S1883" s="61">
        <v>1</v>
      </c>
      <c r="T1883" s="61">
        <v>7</v>
      </c>
    </row>
    <row r="1884" spans="1:20" ht="12.75" customHeight="1" x14ac:dyDescent="0.2">
      <c r="A1884" s="58">
        <v>5027</v>
      </c>
      <c r="B1884" s="61">
        <v>708</v>
      </c>
      <c r="C1884" s="61">
        <v>400</v>
      </c>
      <c r="D1884" s="61">
        <v>308</v>
      </c>
      <c r="E1884" s="61">
        <v>1</v>
      </c>
      <c r="F1884" s="61">
        <v>41</v>
      </c>
      <c r="G1884" s="61">
        <v>63</v>
      </c>
      <c r="H1884" s="61">
        <v>275</v>
      </c>
      <c r="I1884" s="61">
        <v>8</v>
      </c>
      <c r="J1884" s="61">
        <v>83</v>
      </c>
      <c r="K1884" s="61">
        <v>237</v>
      </c>
      <c r="L1884" s="61">
        <v>42</v>
      </c>
      <c r="M1884" s="61">
        <v>3</v>
      </c>
      <c r="N1884" s="61">
        <v>9</v>
      </c>
      <c r="O1884" s="61">
        <v>459</v>
      </c>
      <c r="Q1884" s="61">
        <v>168</v>
      </c>
      <c r="R1884" s="61">
        <v>24</v>
      </c>
      <c r="S1884" s="61">
        <v>13</v>
      </c>
      <c r="T1884" s="61">
        <v>40</v>
      </c>
    </row>
    <row r="1885" spans="1:20" ht="12.75" customHeight="1" x14ac:dyDescent="0.2">
      <c r="A1885" s="58">
        <v>5028</v>
      </c>
      <c r="B1885" s="61">
        <v>178</v>
      </c>
      <c r="C1885" s="61">
        <v>78</v>
      </c>
      <c r="D1885" s="61">
        <v>100</v>
      </c>
      <c r="E1885" s="61">
        <v>3</v>
      </c>
      <c r="F1885" s="61">
        <v>6</v>
      </c>
      <c r="G1885" s="61">
        <v>17</v>
      </c>
      <c r="H1885" s="61">
        <v>63</v>
      </c>
      <c r="J1885" s="61">
        <v>15</v>
      </c>
      <c r="K1885" s="61">
        <v>74</v>
      </c>
      <c r="L1885" s="61">
        <v>11</v>
      </c>
      <c r="M1885" s="61">
        <v>1</v>
      </c>
      <c r="N1885" s="61">
        <v>4</v>
      </c>
      <c r="O1885" s="61">
        <v>101</v>
      </c>
      <c r="R1885" s="61">
        <v>14</v>
      </c>
      <c r="S1885" s="61">
        <v>9</v>
      </c>
      <c r="T1885" s="61">
        <v>51</v>
      </c>
    </row>
    <row r="1886" spans="1:20" ht="12.75" customHeight="1" x14ac:dyDescent="0.2">
      <c r="A1886" s="58">
        <v>5029</v>
      </c>
      <c r="B1886" s="61">
        <v>584</v>
      </c>
      <c r="C1886" s="61">
        <v>295</v>
      </c>
      <c r="D1886" s="61">
        <v>289</v>
      </c>
      <c r="E1886" s="61">
        <v>1</v>
      </c>
      <c r="F1886" s="61">
        <v>78</v>
      </c>
      <c r="G1886" s="61">
        <v>122</v>
      </c>
      <c r="H1886" s="61">
        <v>128</v>
      </c>
      <c r="I1886" s="61">
        <v>23</v>
      </c>
      <c r="J1886" s="61">
        <v>76</v>
      </c>
      <c r="K1886" s="61">
        <v>156</v>
      </c>
      <c r="L1886" s="61">
        <v>98</v>
      </c>
      <c r="M1886" s="61">
        <v>2</v>
      </c>
      <c r="N1886" s="61">
        <v>26</v>
      </c>
      <c r="O1886" s="61">
        <v>438</v>
      </c>
      <c r="Q1886" s="61">
        <v>2</v>
      </c>
      <c r="R1886" s="61">
        <v>32</v>
      </c>
      <c r="S1886" s="61">
        <v>11</v>
      </c>
      <c r="T1886" s="61">
        <v>98</v>
      </c>
    </row>
    <row r="1887" spans="1:20" ht="12.75" customHeight="1" x14ac:dyDescent="0.2">
      <c r="A1887" s="58">
        <v>5032</v>
      </c>
      <c r="B1887" s="61">
        <v>109</v>
      </c>
      <c r="C1887" s="61">
        <v>48</v>
      </c>
      <c r="D1887" s="61">
        <v>61</v>
      </c>
      <c r="E1887" s="61">
        <v>83</v>
      </c>
      <c r="H1887" s="61">
        <v>11</v>
      </c>
      <c r="J1887" s="61">
        <v>14</v>
      </c>
      <c r="K1887" s="61">
        <v>1</v>
      </c>
      <c r="N1887" s="61">
        <v>21</v>
      </c>
      <c r="O1887" s="61">
        <v>91</v>
      </c>
      <c r="P1887" s="61">
        <v>27</v>
      </c>
      <c r="R1887" s="61">
        <v>6</v>
      </c>
      <c r="T1887" s="61">
        <v>26</v>
      </c>
    </row>
    <row r="1888" spans="1:20" ht="12.75" customHeight="1" x14ac:dyDescent="0.2">
      <c r="A1888" s="58">
        <v>5033</v>
      </c>
      <c r="B1888" s="61">
        <v>1888</v>
      </c>
      <c r="C1888" s="61">
        <v>864</v>
      </c>
      <c r="D1888" s="61">
        <v>1024</v>
      </c>
      <c r="E1888" s="61">
        <v>18</v>
      </c>
      <c r="F1888" s="61">
        <v>70</v>
      </c>
      <c r="G1888" s="61">
        <v>102</v>
      </c>
      <c r="H1888" s="61">
        <v>313</v>
      </c>
      <c r="I1888" s="61">
        <v>43</v>
      </c>
      <c r="J1888" s="61">
        <v>227</v>
      </c>
      <c r="K1888" s="61">
        <v>1115</v>
      </c>
      <c r="L1888" s="61">
        <v>70</v>
      </c>
      <c r="M1888" s="61">
        <v>25</v>
      </c>
      <c r="N1888" s="61">
        <v>52</v>
      </c>
      <c r="O1888" s="61">
        <v>731</v>
      </c>
      <c r="Q1888" s="61">
        <v>95</v>
      </c>
      <c r="R1888" s="61">
        <v>145</v>
      </c>
      <c r="S1888" s="61">
        <v>81</v>
      </c>
      <c r="T1888" s="61">
        <v>272</v>
      </c>
    </row>
    <row r="1889" spans="1:20" ht="12.75" customHeight="1" x14ac:dyDescent="0.2">
      <c r="A1889" s="58">
        <v>5035</v>
      </c>
      <c r="B1889" s="61">
        <v>69</v>
      </c>
      <c r="C1889" s="61">
        <v>32</v>
      </c>
      <c r="D1889" s="61">
        <v>37</v>
      </c>
      <c r="E1889" s="61">
        <v>2</v>
      </c>
      <c r="H1889" s="61">
        <v>8</v>
      </c>
      <c r="J1889" s="61">
        <v>4</v>
      </c>
      <c r="K1889" s="61">
        <v>55</v>
      </c>
      <c r="L1889" s="61">
        <v>3</v>
      </c>
      <c r="O1889" s="61">
        <v>27</v>
      </c>
      <c r="Q1889" s="61">
        <v>5</v>
      </c>
      <c r="R1889" s="61">
        <v>4</v>
      </c>
      <c r="S1889" s="61">
        <v>1</v>
      </c>
      <c r="T1889" s="61">
        <v>1</v>
      </c>
    </row>
    <row r="1890" spans="1:20" ht="12.75" customHeight="1" x14ac:dyDescent="0.2">
      <c r="A1890" s="58">
        <v>5037</v>
      </c>
      <c r="B1890" s="61">
        <v>1628</v>
      </c>
      <c r="C1890" s="61">
        <v>831</v>
      </c>
      <c r="D1890" s="61">
        <v>797</v>
      </c>
      <c r="E1890" s="61">
        <v>7</v>
      </c>
      <c r="F1890" s="61">
        <v>202</v>
      </c>
      <c r="G1890" s="61">
        <v>175</v>
      </c>
      <c r="H1890" s="61">
        <v>323</v>
      </c>
      <c r="I1890" s="61">
        <v>26</v>
      </c>
      <c r="J1890" s="61">
        <v>122</v>
      </c>
      <c r="K1890" s="61">
        <v>773</v>
      </c>
      <c r="L1890" s="61">
        <v>172</v>
      </c>
      <c r="M1890" s="61">
        <v>3</v>
      </c>
      <c r="N1890" s="61">
        <v>23</v>
      </c>
      <c r="O1890" s="61">
        <v>771</v>
      </c>
      <c r="Q1890" s="61">
        <v>7</v>
      </c>
      <c r="R1890" s="61">
        <v>78</v>
      </c>
      <c r="S1890" s="61">
        <v>67</v>
      </c>
      <c r="T1890" s="61">
        <v>151</v>
      </c>
    </row>
    <row r="1891" spans="1:20" ht="12.75" customHeight="1" x14ac:dyDescent="0.2">
      <c r="A1891" s="58">
        <v>5040</v>
      </c>
      <c r="B1891" s="61">
        <v>774</v>
      </c>
      <c r="C1891" s="61">
        <v>374</v>
      </c>
      <c r="D1891" s="61">
        <v>400</v>
      </c>
      <c r="E1891" s="61">
        <v>3</v>
      </c>
      <c r="F1891" s="61">
        <v>13</v>
      </c>
      <c r="G1891" s="61">
        <v>9</v>
      </c>
      <c r="H1891" s="61">
        <v>220</v>
      </c>
      <c r="J1891" s="61">
        <v>44</v>
      </c>
      <c r="K1891" s="61">
        <v>485</v>
      </c>
      <c r="L1891" s="61">
        <v>87</v>
      </c>
      <c r="M1891" s="61">
        <v>4</v>
      </c>
      <c r="N1891" s="61">
        <v>11</v>
      </c>
      <c r="O1891" s="61">
        <v>309</v>
      </c>
      <c r="P1891" s="61">
        <v>1</v>
      </c>
      <c r="Q1891" s="61">
        <v>6</v>
      </c>
      <c r="R1891" s="61">
        <v>18</v>
      </c>
      <c r="S1891" s="61">
        <v>62</v>
      </c>
      <c r="T1891" s="61">
        <v>126</v>
      </c>
    </row>
    <row r="1892" spans="1:20" ht="12.75" customHeight="1" x14ac:dyDescent="0.2">
      <c r="A1892" s="58">
        <v>5042</v>
      </c>
      <c r="B1892" s="61">
        <v>28</v>
      </c>
      <c r="C1892" s="61">
        <v>13</v>
      </c>
      <c r="D1892" s="61">
        <v>15</v>
      </c>
      <c r="E1892" s="61">
        <v>2</v>
      </c>
      <c r="H1892" s="61">
        <v>1</v>
      </c>
      <c r="J1892" s="61">
        <v>1</v>
      </c>
      <c r="K1892" s="61">
        <v>24</v>
      </c>
      <c r="M1892" s="61">
        <v>1</v>
      </c>
      <c r="N1892" s="61">
        <v>2</v>
      </c>
      <c r="O1892" s="61">
        <v>17</v>
      </c>
      <c r="Q1892" s="61">
        <v>1</v>
      </c>
      <c r="R1892" s="61">
        <v>5</v>
      </c>
      <c r="S1892" s="61">
        <v>1</v>
      </c>
      <c r="T1892" s="61">
        <v>8</v>
      </c>
    </row>
    <row r="1893" spans="1:20" ht="12.75" customHeight="1" x14ac:dyDescent="0.2">
      <c r="A1893" s="58">
        <v>5049</v>
      </c>
      <c r="B1893" s="61">
        <v>745</v>
      </c>
      <c r="C1893" s="61">
        <v>358</v>
      </c>
      <c r="D1893" s="61">
        <v>387</v>
      </c>
      <c r="E1893" s="61">
        <v>1</v>
      </c>
      <c r="H1893" s="61">
        <v>691</v>
      </c>
      <c r="J1893" s="61">
        <v>7</v>
      </c>
      <c r="K1893" s="61">
        <v>46</v>
      </c>
      <c r="L1893" s="61">
        <v>217</v>
      </c>
      <c r="M1893" s="61">
        <v>5</v>
      </c>
      <c r="N1893" s="61">
        <v>33</v>
      </c>
      <c r="O1893" s="61">
        <v>645</v>
      </c>
      <c r="P1893" s="61">
        <v>121</v>
      </c>
      <c r="Q1893" s="61">
        <v>9</v>
      </c>
      <c r="R1893" s="61">
        <v>32</v>
      </c>
      <c r="S1893" s="61">
        <v>7</v>
      </c>
      <c r="T1893" s="61">
        <v>111</v>
      </c>
    </row>
    <row r="1894" spans="1:20" ht="12.75" customHeight="1" x14ac:dyDescent="0.2">
      <c r="A1894" s="58">
        <v>5051</v>
      </c>
      <c r="B1894" s="61">
        <v>704</v>
      </c>
      <c r="C1894" s="61">
        <v>355</v>
      </c>
      <c r="D1894" s="61">
        <v>349</v>
      </c>
      <c r="E1894" s="61">
        <v>4</v>
      </c>
      <c r="F1894" s="61">
        <v>92</v>
      </c>
      <c r="G1894" s="61">
        <v>39</v>
      </c>
      <c r="H1894" s="61">
        <v>150</v>
      </c>
      <c r="J1894" s="61">
        <v>106</v>
      </c>
      <c r="K1894" s="61">
        <v>313</v>
      </c>
      <c r="L1894" s="61">
        <v>104</v>
      </c>
      <c r="M1894" s="61">
        <v>3</v>
      </c>
      <c r="O1894" s="61">
        <v>160</v>
      </c>
      <c r="Q1894" s="61">
        <v>21</v>
      </c>
      <c r="R1894" s="61">
        <v>19</v>
      </c>
      <c r="S1894" s="61">
        <v>13</v>
      </c>
      <c r="T1894" s="61">
        <v>56</v>
      </c>
    </row>
    <row r="1895" spans="1:20" ht="12.75" customHeight="1" x14ac:dyDescent="0.2">
      <c r="A1895" s="58">
        <v>5052</v>
      </c>
      <c r="B1895" s="61">
        <v>614</v>
      </c>
      <c r="C1895" s="61">
        <v>299</v>
      </c>
      <c r="D1895" s="61">
        <v>315</v>
      </c>
      <c r="E1895" s="61">
        <v>6</v>
      </c>
      <c r="F1895" s="61">
        <v>6</v>
      </c>
      <c r="G1895" s="61">
        <v>5</v>
      </c>
      <c r="H1895" s="61">
        <v>90</v>
      </c>
      <c r="I1895" s="61">
        <v>8</v>
      </c>
      <c r="J1895" s="61">
        <v>78</v>
      </c>
      <c r="K1895" s="61">
        <v>421</v>
      </c>
      <c r="L1895" s="61">
        <v>9</v>
      </c>
      <c r="M1895" s="61">
        <v>6</v>
      </c>
      <c r="N1895" s="61">
        <v>12</v>
      </c>
      <c r="O1895" s="61">
        <v>259</v>
      </c>
      <c r="P1895" s="61">
        <v>5</v>
      </c>
      <c r="Q1895" s="61">
        <v>81</v>
      </c>
      <c r="R1895" s="61">
        <v>21</v>
      </c>
      <c r="S1895" s="61">
        <v>50</v>
      </c>
      <c r="T1895" s="61">
        <v>95</v>
      </c>
    </row>
    <row r="1896" spans="1:20" ht="12.75" customHeight="1" x14ac:dyDescent="0.2">
      <c r="A1896" s="58">
        <v>5053</v>
      </c>
      <c r="B1896" s="61">
        <v>659</v>
      </c>
      <c r="C1896" s="61">
        <v>309</v>
      </c>
      <c r="D1896" s="61">
        <v>350</v>
      </c>
      <c r="E1896" s="61">
        <v>3</v>
      </c>
      <c r="F1896" s="61">
        <v>370</v>
      </c>
      <c r="G1896" s="61">
        <v>13</v>
      </c>
      <c r="H1896" s="61">
        <v>34</v>
      </c>
      <c r="I1896" s="61">
        <v>1</v>
      </c>
      <c r="J1896" s="61">
        <v>41</v>
      </c>
      <c r="K1896" s="61">
        <v>197</v>
      </c>
      <c r="L1896" s="61">
        <v>92</v>
      </c>
      <c r="O1896" s="61">
        <v>14</v>
      </c>
      <c r="Q1896" s="61">
        <v>1</v>
      </c>
      <c r="R1896" s="61">
        <v>11</v>
      </c>
      <c r="S1896" s="61">
        <v>24</v>
      </c>
      <c r="T1896" s="61">
        <v>61</v>
      </c>
    </row>
    <row r="1897" spans="1:20" ht="12.75" customHeight="1" x14ac:dyDescent="0.2">
      <c r="A1897" s="58">
        <v>5054</v>
      </c>
      <c r="B1897" s="61">
        <v>750</v>
      </c>
      <c r="C1897" s="61">
        <v>383</v>
      </c>
      <c r="D1897" s="61">
        <v>367</v>
      </c>
      <c r="E1897" s="61">
        <v>2</v>
      </c>
      <c r="F1897" s="61">
        <v>25</v>
      </c>
      <c r="G1897" s="61">
        <v>2</v>
      </c>
      <c r="H1897" s="61">
        <v>85</v>
      </c>
      <c r="I1897" s="61">
        <v>3</v>
      </c>
      <c r="J1897" s="61">
        <v>80</v>
      </c>
      <c r="K1897" s="61">
        <v>553</v>
      </c>
      <c r="L1897" s="61">
        <v>9</v>
      </c>
      <c r="M1897" s="61">
        <v>2</v>
      </c>
      <c r="N1897" s="61">
        <v>15</v>
      </c>
      <c r="O1897" s="61">
        <v>148</v>
      </c>
      <c r="Q1897" s="61">
        <v>8</v>
      </c>
      <c r="R1897" s="61">
        <v>13</v>
      </c>
      <c r="S1897" s="61">
        <v>45</v>
      </c>
      <c r="T1897" s="61">
        <v>77</v>
      </c>
    </row>
    <row r="1898" spans="1:20" ht="12.75" customHeight="1" x14ac:dyDescent="0.2">
      <c r="A1898" s="58">
        <v>5055</v>
      </c>
      <c r="B1898" s="61">
        <v>46</v>
      </c>
      <c r="C1898" s="61">
        <v>20</v>
      </c>
      <c r="D1898" s="61">
        <v>26</v>
      </c>
      <c r="F1898" s="61">
        <v>2</v>
      </c>
      <c r="J1898" s="61">
        <v>3</v>
      </c>
      <c r="K1898" s="61">
        <v>41</v>
      </c>
      <c r="O1898" s="61">
        <v>5</v>
      </c>
      <c r="Q1898" s="61">
        <v>1</v>
      </c>
      <c r="R1898" s="61">
        <v>5</v>
      </c>
      <c r="S1898" s="61">
        <v>1</v>
      </c>
      <c r="T1898" s="61">
        <v>29</v>
      </c>
    </row>
    <row r="1899" spans="1:20" ht="12.75" customHeight="1" x14ac:dyDescent="0.2">
      <c r="A1899" s="58">
        <v>5056</v>
      </c>
      <c r="B1899" s="61">
        <v>748</v>
      </c>
      <c r="C1899" s="61">
        <v>357</v>
      </c>
      <c r="D1899" s="61">
        <v>391</v>
      </c>
      <c r="E1899" s="61">
        <v>1</v>
      </c>
      <c r="F1899" s="61">
        <v>287</v>
      </c>
      <c r="G1899" s="61">
        <v>16</v>
      </c>
      <c r="H1899" s="61">
        <v>42</v>
      </c>
      <c r="J1899" s="61">
        <v>71</v>
      </c>
      <c r="K1899" s="61">
        <v>331</v>
      </c>
      <c r="L1899" s="61">
        <v>72</v>
      </c>
      <c r="O1899" s="61">
        <v>48</v>
      </c>
      <c r="Q1899" s="61">
        <v>3</v>
      </c>
      <c r="R1899" s="61">
        <v>14</v>
      </c>
      <c r="S1899" s="61">
        <v>21</v>
      </c>
      <c r="T1899" s="61">
        <v>57</v>
      </c>
    </row>
    <row r="1900" spans="1:20" ht="12.75" customHeight="1" x14ac:dyDescent="0.2">
      <c r="A1900" s="58">
        <v>5057</v>
      </c>
      <c r="B1900" s="61">
        <v>94</v>
      </c>
      <c r="C1900" s="61">
        <v>65</v>
      </c>
      <c r="D1900" s="61">
        <v>29</v>
      </c>
      <c r="F1900" s="61">
        <v>21</v>
      </c>
      <c r="G1900" s="61">
        <v>1</v>
      </c>
      <c r="H1900" s="61">
        <v>8</v>
      </c>
      <c r="J1900" s="61">
        <v>7</v>
      </c>
      <c r="K1900" s="61">
        <v>57</v>
      </c>
      <c r="L1900" s="61">
        <v>2</v>
      </c>
      <c r="O1900" s="61">
        <v>4</v>
      </c>
      <c r="R1900" s="61">
        <v>1</v>
      </c>
      <c r="S1900" s="61">
        <v>7</v>
      </c>
      <c r="T1900" s="61">
        <v>14</v>
      </c>
    </row>
    <row r="1901" spans="1:20" ht="12.75" customHeight="1" x14ac:dyDescent="0.2">
      <c r="A1901" s="58">
        <v>5062</v>
      </c>
      <c r="B1901" s="61">
        <v>48</v>
      </c>
      <c r="C1901" s="61">
        <v>26</v>
      </c>
      <c r="D1901" s="61">
        <v>22</v>
      </c>
      <c r="E1901" s="61">
        <v>2</v>
      </c>
      <c r="F1901" s="61">
        <v>2</v>
      </c>
      <c r="G1901" s="61">
        <v>8</v>
      </c>
      <c r="H1901" s="61">
        <v>10</v>
      </c>
      <c r="J1901" s="61">
        <v>8</v>
      </c>
      <c r="K1901" s="61">
        <v>18</v>
      </c>
      <c r="N1901" s="61">
        <v>10</v>
      </c>
      <c r="O1901" s="61">
        <v>45</v>
      </c>
      <c r="R1901" s="61">
        <v>4</v>
      </c>
    </row>
    <row r="1902" spans="1:20" ht="12.75" customHeight="1" x14ac:dyDescent="0.2">
      <c r="A1902" s="58">
        <v>5066</v>
      </c>
      <c r="B1902" s="61">
        <v>538</v>
      </c>
      <c r="C1902" s="61">
        <v>278</v>
      </c>
      <c r="D1902" s="61">
        <v>260</v>
      </c>
      <c r="E1902" s="61">
        <v>10</v>
      </c>
      <c r="F1902" s="61">
        <v>119</v>
      </c>
      <c r="G1902" s="61">
        <v>55</v>
      </c>
      <c r="H1902" s="61">
        <v>153</v>
      </c>
      <c r="I1902" s="61">
        <v>29</v>
      </c>
      <c r="J1902" s="61">
        <v>65</v>
      </c>
      <c r="K1902" s="61">
        <v>107</v>
      </c>
      <c r="L1902" s="61">
        <v>151</v>
      </c>
      <c r="M1902" s="61">
        <v>2</v>
      </c>
      <c r="N1902" s="61">
        <v>36</v>
      </c>
      <c r="O1902" s="61">
        <v>403</v>
      </c>
      <c r="P1902" s="61">
        <v>1</v>
      </c>
      <c r="Q1902" s="61">
        <v>5</v>
      </c>
      <c r="R1902" s="61">
        <v>26</v>
      </c>
      <c r="S1902" s="61">
        <v>9</v>
      </c>
      <c r="T1902" s="61">
        <v>62</v>
      </c>
    </row>
    <row r="1903" spans="1:20" ht="12.75" customHeight="1" x14ac:dyDescent="0.2">
      <c r="A1903" s="58">
        <v>5070</v>
      </c>
      <c r="B1903" s="61">
        <v>34</v>
      </c>
      <c r="C1903" s="61">
        <v>5</v>
      </c>
      <c r="D1903" s="61">
        <v>29</v>
      </c>
      <c r="G1903" s="61">
        <v>8</v>
      </c>
      <c r="H1903" s="61">
        <v>8</v>
      </c>
      <c r="J1903" s="61">
        <v>6</v>
      </c>
      <c r="K1903" s="61">
        <v>12</v>
      </c>
      <c r="L1903" s="61">
        <v>3</v>
      </c>
      <c r="M1903" s="61">
        <v>3</v>
      </c>
      <c r="N1903" s="61">
        <v>3</v>
      </c>
      <c r="O1903" s="61">
        <v>24</v>
      </c>
      <c r="R1903" s="61">
        <v>6</v>
      </c>
      <c r="T1903" s="61">
        <v>33</v>
      </c>
    </row>
    <row r="1904" spans="1:20" ht="12.75" customHeight="1" x14ac:dyDescent="0.2">
      <c r="A1904" s="58">
        <v>5072</v>
      </c>
      <c r="B1904" s="61">
        <v>125</v>
      </c>
      <c r="C1904" s="61">
        <v>31</v>
      </c>
      <c r="D1904" s="61">
        <v>94</v>
      </c>
      <c r="F1904" s="61">
        <v>4</v>
      </c>
      <c r="H1904" s="61">
        <v>17</v>
      </c>
      <c r="I1904" s="61">
        <v>1</v>
      </c>
      <c r="J1904" s="61">
        <v>14</v>
      </c>
      <c r="K1904" s="61">
        <v>89</v>
      </c>
      <c r="M1904" s="61">
        <v>3</v>
      </c>
      <c r="O1904" s="61">
        <v>39</v>
      </c>
      <c r="Q1904" s="61">
        <v>9</v>
      </c>
      <c r="R1904" s="61">
        <v>12</v>
      </c>
      <c r="T1904" s="61">
        <v>124</v>
      </c>
    </row>
    <row r="1905" spans="1:20" ht="12.75" customHeight="1" x14ac:dyDescent="0.2">
      <c r="A1905" s="58">
        <v>5075</v>
      </c>
      <c r="B1905" s="61">
        <v>140</v>
      </c>
      <c r="C1905" s="61">
        <v>71</v>
      </c>
      <c r="D1905" s="61">
        <v>69</v>
      </c>
      <c r="G1905" s="61">
        <v>1</v>
      </c>
      <c r="H1905" s="61">
        <v>7</v>
      </c>
      <c r="J1905" s="61">
        <v>6</v>
      </c>
      <c r="K1905" s="61">
        <v>126</v>
      </c>
      <c r="M1905" s="61">
        <v>2</v>
      </c>
      <c r="N1905" s="61">
        <v>15</v>
      </c>
      <c r="O1905" s="61">
        <v>87</v>
      </c>
      <c r="Q1905" s="61">
        <v>1</v>
      </c>
      <c r="R1905" s="61">
        <v>11</v>
      </c>
      <c r="S1905" s="61">
        <v>3</v>
      </c>
      <c r="T1905" s="61">
        <v>39</v>
      </c>
    </row>
    <row r="1906" spans="1:20" ht="12.75" customHeight="1" x14ac:dyDescent="0.2">
      <c r="A1906" s="58">
        <v>5077</v>
      </c>
      <c r="B1906" s="61">
        <v>19</v>
      </c>
      <c r="C1906" s="61">
        <v>6</v>
      </c>
      <c r="D1906" s="61">
        <v>13</v>
      </c>
      <c r="H1906" s="61">
        <v>9</v>
      </c>
      <c r="J1906" s="61">
        <v>1</v>
      </c>
      <c r="K1906" s="61">
        <v>9</v>
      </c>
      <c r="L1906" s="61">
        <v>4</v>
      </c>
      <c r="N1906" s="61">
        <v>3</v>
      </c>
      <c r="O1906" s="61">
        <v>13</v>
      </c>
      <c r="P1906" s="61">
        <v>1</v>
      </c>
      <c r="R1906" s="61">
        <v>4</v>
      </c>
      <c r="S1906" s="61">
        <v>3</v>
      </c>
      <c r="T1906" s="61">
        <v>3</v>
      </c>
    </row>
    <row r="1907" spans="1:20" ht="12.75" customHeight="1" x14ac:dyDescent="0.2">
      <c r="A1907" s="58">
        <v>5081</v>
      </c>
      <c r="B1907" s="61">
        <v>1</v>
      </c>
      <c r="C1907" s="61">
        <v>1</v>
      </c>
      <c r="J1907" s="61">
        <v>1</v>
      </c>
    </row>
    <row r="1908" spans="1:20" ht="12.75" customHeight="1" x14ac:dyDescent="0.2">
      <c r="A1908" s="58">
        <v>5082</v>
      </c>
      <c r="B1908" s="61">
        <v>619</v>
      </c>
      <c r="C1908" s="61">
        <v>285</v>
      </c>
      <c r="D1908" s="61">
        <v>334</v>
      </c>
      <c r="E1908" s="61">
        <v>1</v>
      </c>
      <c r="F1908" s="61">
        <v>91</v>
      </c>
      <c r="G1908" s="61">
        <v>51</v>
      </c>
      <c r="H1908" s="61">
        <v>155</v>
      </c>
      <c r="I1908" s="61">
        <v>10</v>
      </c>
      <c r="J1908" s="61">
        <v>56</v>
      </c>
      <c r="K1908" s="61">
        <v>255</v>
      </c>
      <c r="L1908" s="61">
        <v>158</v>
      </c>
      <c r="M1908" s="61">
        <v>3</v>
      </c>
      <c r="N1908" s="61">
        <v>5</v>
      </c>
      <c r="O1908" s="61">
        <v>317</v>
      </c>
      <c r="Q1908" s="61">
        <v>7</v>
      </c>
      <c r="R1908" s="61">
        <v>20</v>
      </c>
      <c r="S1908" s="61">
        <v>5</v>
      </c>
      <c r="T1908" s="61">
        <v>88</v>
      </c>
    </row>
    <row r="1909" spans="1:20" ht="12.75" customHeight="1" x14ac:dyDescent="0.2">
      <c r="A1909" s="58">
        <v>5085</v>
      </c>
      <c r="B1909" s="61">
        <v>711</v>
      </c>
      <c r="C1909" s="61">
        <v>338</v>
      </c>
      <c r="D1909" s="61">
        <v>373</v>
      </c>
      <c r="E1909" s="61">
        <v>58</v>
      </c>
      <c r="F1909" s="61">
        <v>14</v>
      </c>
      <c r="G1909" s="61">
        <v>3</v>
      </c>
      <c r="H1909" s="61">
        <v>81</v>
      </c>
      <c r="I1909" s="61">
        <v>3</v>
      </c>
      <c r="J1909" s="61">
        <v>76</v>
      </c>
      <c r="K1909" s="61">
        <v>476</v>
      </c>
      <c r="L1909" s="61">
        <v>14</v>
      </c>
      <c r="M1909" s="61">
        <v>1</v>
      </c>
      <c r="N1909" s="61">
        <v>10</v>
      </c>
      <c r="O1909" s="61">
        <v>235</v>
      </c>
      <c r="P1909" s="61">
        <v>16</v>
      </c>
      <c r="Q1909" s="61">
        <v>26</v>
      </c>
      <c r="R1909" s="61">
        <v>40</v>
      </c>
      <c r="S1909" s="61">
        <v>36</v>
      </c>
      <c r="T1909" s="61">
        <v>69</v>
      </c>
    </row>
    <row r="1910" spans="1:20" ht="12.75" customHeight="1" x14ac:dyDescent="0.2">
      <c r="A1910" s="58">
        <v>5088</v>
      </c>
      <c r="B1910" s="61">
        <v>939</v>
      </c>
      <c r="C1910" s="61">
        <v>457</v>
      </c>
      <c r="D1910" s="61">
        <v>482</v>
      </c>
      <c r="E1910" s="61">
        <v>3</v>
      </c>
      <c r="F1910" s="61">
        <v>64</v>
      </c>
      <c r="G1910" s="61">
        <v>70</v>
      </c>
      <c r="H1910" s="61">
        <v>133</v>
      </c>
      <c r="I1910" s="61">
        <v>29</v>
      </c>
      <c r="J1910" s="61">
        <v>162</v>
      </c>
      <c r="K1910" s="61">
        <v>478</v>
      </c>
      <c r="L1910" s="61">
        <v>50</v>
      </c>
      <c r="M1910" s="61">
        <v>9</v>
      </c>
      <c r="N1910" s="61">
        <v>5</v>
      </c>
      <c r="O1910" s="61">
        <v>352</v>
      </c>
      <c r="Q1910" s="61">
        <v>72</v>
      </c>
      <c r="R1910" s="61">
        <v>47</v>
      </c>
      <c r="S1910" s="61">
        <v>52</v>
      </c>
      <c r="T1910" s="61">
        <v>135</v>
      </c>
    </row>
    <row r="1911" spans="1:20" ht="12.75" customHeight="1" x14ac:dyDescent="0.2">
      <c r="A1911" s="58">
        <v>5089</v>
      </c>
      <c r="B1911" s="61">
        <v>455</v>
      </c>
      <c r="C1911" s="61">
        <v>215</v>
      </c>
      <c r="D1911" s="61">
        <v>240</v>
      </c>
      <c r="E1911" s="61">
        <v>1</v>
      </c>
      <c r="F1911" s="61">
        <v>10</v>
      </c>
      <c r="G1911" s="61">
        <v>8</v>
      </c>
      <c r="H1911" s="61">
        <v>57</v>
      </c>
      <c r="I1911" s="61">
        <v>2</v>
      </c>
      <c r="J1911" s="61">
        <v>33</v>
      </c>
      <c r="K1911" s="61">
        <v>344</v>
      </c>
      <c r="L1911" s="61">
        <v>37</v>
      </c>
      <c r="M1911" s="61">
        <v>2</v>
      </c>
      <c r="N1911" s="61">
        <v>8</v>
      </c>
      <c r="O1911" s="61">
        <v>204</v>
      </c>
      <c r="P1911" s="61">
        <v>2</v>
      </c>
      <c r="Q1911" s="61">
        <v>3</v>
      </c>
      <c r="R1911" s="61">
        <v>15</v>
      </c>
      <c r="S1911" s="61">
        <v>25</v>
      </c>
      <c r="T1911" s="61">
        <v>107</v>
      </c>
    </row>
    <row r="1912" spans="1:20" ht="12.75" customHeight="1" x14ac:dyDescent="0.2">
      <c r="A1912" s="58">
        <v>5090</v>
      </c>
      <c r="B1912" s="61">
        <v>548</v>
      </c>
      <c r="C1912" s="61">
        <v>243</v>
      </c>
      <c r="D1912" s="61">
        <v>305</v>
      </c>
      <c r="E1912" s="61">
        <v>2</v>
      </c>
      <c r="F1912" s="61">
        <v>8</v>
      </c>
      <c r="G1912" s="61">
        <v>9</v>
      </c>
      <c r="H1912" s="61">
        <v>59</v>
      </c>
      <c r="I1912" s="61">
        <v>1</v>
      </c>
      <c r="J1912" s="61">
        <v>23</v>
      </c>
      <c r="K1912" s="61">
        <v>446</v>
      </c>
      <c r="L1912" s="61">
        <v>63</v>
      </c>
      <c r="M1912" s="61">
        <v>4</v>
      </c>
      <c r="N1912" s="61">
        <v>8</v>
      </c>
      <c r="O1912" s="61">
        <v>240</v>
      </c>
      <c r="P1912" s="61">
        <v>1</v>
      </c>
      <c r="Q1912" s="61">
        <v>9</v>
      </c>
      <c r="R1912" s="61">
        <v>17</v>
      </c>
      <c r="S1912" s="61">
        <v>15</v>
      </c>
      <c r="T1912" s="61">
        <v>113</v>
      </c>
    </row>
    <row r="1913" spans="1:20" ht="12.75" customHeight="1" x14ac:dyDescent="0.2">
      <c r="A1913" s="58">
        <v>5091</v>
      </c>
      <c r="B1913" s="61">
        <v>814</v>
      </c>
      <c r="C1913" s="61">
        <v>395</v>
      </c>
      <c r="D1913" s="61">
        <v>419</v>
      </c>
      <c r="E1913" s="61">
        <v>2</v>
      </c>
      <c r="F1913" s="61">
        <v>284</v>
      </c>
      <c r="G1913" s="61">
        <v>16</v>
      </c>
      <c r="H1913" s="61">
        <v>67</v>
      </c>
      <c r="I1913" s="61">
        <v>1</v>
      </c>
      <c r="J1913" s="61">
        <v>57</v>
      </c>
      <c r="K1913" s="61">
        <v>387</v>
      </c>
      <c r="L1913" s="61">
        <v>139</v>
      </c>
      <c r="M1913" s="61">
        <v>2</v>
      </c>
      <c r="N1913" s="61">
        <v>9</v>
      </c>
      <c r="O1913" s="61">
        <v>71</v>
      </c>
      <c r="R1913" s="61">
        <v>15</v>
      </c>
      <c r="S1913" s="61">
        <v>26</v>
      </c>
      <c r="T1913" s="61">
        <v>93</v>
      </c>
    </row>
    <row r="1914" spans="1:20" ht="12.75" customHeight="1" x14ac:dyDescent="0.2">
      <c r="A1914" s="58">
        <v>5092</v>
      </c>
      <c r="B1914" s="61">
        <v>755</v>
      </c>
      <c r="C1914" s="61">
        <v>351</v>
      </c>
      <c r="D1914" s="61">
        <v>404</v>
      </c>
      <c r="F1914" s="61">
        <v>32</v>
      </c>
      <c r="G1914" s="61">
        <v>5</v>
      </c>
      <c r="H1914" s="61">
        <v>108</v>
      </c>
      <c r="J1914" s="61">
        <v>44</v>
      </c>
      <c r="K1914" s="61">
        <v>566</v>
      </c>
      <c r="L1914" s="61">
        <v>25</v>
      </c>
      <c r="M1914" s="61">
        <v>1</v>
      </c>
      <c r="N1914" s="61">
        <v>2</v>
      </c>
      <c r="O1914" s="61">
        <v>124</v>
      </c>
      <c r="P1914" s="61">
        <v>4</v>
      </c>
      <c r="Q1914" s="61">
        <v>6</v>
      </c>
      <c r="R1914" s="61">
        <v>22</v>
      </c>
      <c r="S1914" s="61">
        <v>5</v>
      </c>
      <c r="T1914" s="61">
        <v>61</v>
      </c>
    </row>
    <row r="1915" spans="1:20" ht="12.75" customHeight="1" x14ac:dyDescent="0.2">
      <c r="A1915" s="58">
        <v>5093</v>
      </c>
      <c r="B1915" s="61">
        <v>790</v>
      </c>
      <c r="C1915" s="61">
        <v>382</v>
      </c>
      <c r="D1915" s="61">
        <v>408</v>
      </c>
      <c r="E1915" s="61">
        <v>6</v>
      </c>
      <c r="F1915" s="61">
        <v>35</v>
      </c>
      <c r="G1915" s="61">
        <v>50</v>
      </c>
      <c r="H1915" s="61">
        <v>96</v>
      </c>
      <c r="I1915" s="61">
        <v>4</v>
      </c>
      <c r="J1915" s="61">
        <v>85</v>
      </c>
      <c r="K1915" s="61">
        <v>514</v>
      </c>
      <c r="L1915" s="61">
        <v>36</v>
      </c>
      <c r="M1915" s="61">
        <v>1</v>
      </c>
      <c r="N1915" s="61">
        <v>6</v>
      </c>
      <c r="O1915" s="61">
        <v>220</v>
      </c>
      <c r="Q1915" s="61">
        <v>49</v>
      </c>
      <c r="R1915" s="61">
        <v>33</v>
      </c>
      <c r="S1915" s="61">
        <v>50</v>
      </c>
      <c r="T1915" s="61">
        <v>117</v>
      </c>
    </row>
    <row r="1916" spans="1:20" ht="12.75" customHeight="1" x14ac:dyDescent="0.2">
      <c r="A1916" s="58">
        <v>5094</v>
      </c>
      <c r="B1916" s="61">
        <v>668</v>
      </c>
      <c r="C1916" s="61">
        <v>322</v>
      </c>
      <c r="D1916" s="61">
        <v>346</v>
      </c>
      <c r="F1916" s="61">
        <v>12</v>
      </c>
      <c r="G1916" s="61">
        <v>4</v>
      </c>
      <c r="H1916" s="61">
        <v>29</v>
      </c>
      <c r="J1916" s="61">
        <v>58</v>
      </c>
      <c r="K1916" s="61">
        <v>565</v>
      </c>
      <c r="L1916" s="61">
        <v>20</v>
      </c>
      <c r="M1916" s="61">
        <v>3</v>
      </c>
      <c r="N1916" s="61">
        <v>7</v>
      </c>
      <c r="O1916" s="61">
        <v>90</v>
      </c>
      <c r="Q1916" s="61">
        <v>29</v>
      </c>
      <c r="R1916" s="61">
        <v>8</v>
      </c>
      <c r="S1916" s="61">
        <v>5</v>
      </c>
      <c r="T1916" s="61">
        <v>84</v>
      </c>
    </row>
    <row r="1917" spans="1:20" ht="12.75" customHeight="1" x14ac:dyDescent="0.2">
      <c r="A1917" s="58">
        <v>5097</v>
      </c>
      <c r="B1917" s="61">
        <v>51</v>
      </c>
      <c r="C1917" s="61">
        <v>27</v>
      </c>
      <c r="D1917" s="61">
        <v>24</v>
      </c>
      <c r="E1917" s="61">
        <v>1</v>
      </c>
      <c r="F1917" s="61">
        <v>1</v>
      </c>
      <c r="H1917" s="61">
        <v>10</v>
      </c>
      <c r="J1917" s="61">
        <v>5</v>
      </c>
      <c r="K1917" s="61">
        <v>34</v>
      </c>
      <c r="L1917" s="61">
        <v>3</v>
      </c>
      <c r="M1917" s="61">
        <v>1</v>
      </c>
      <c r="O1917" s="61">
        <v>29</v>
      </c>
      <c r="P1917" s="61">
        <v>1</v>
      </c>
      <c r="R1917" s="61">
        <v>24</v>
      </c>
      <c r="S1917" s="61">
        <v>2</v>
      </c>
      <c r="T1917" s="61">
        <v>13</v>
      </c>
    </row>
    <row r="1918" spans="1:20" ht="12.75" customHeight="1" x14ac:dyDescent="0.2">
      <c r="A1918" s="58">
        <v>5098</v>
      </c>
      <c r="B1918" s="61">
        <v>250</v>
      </c>
      <c r="C1918" s="61">
        <v>130</v>
      </c>
      <c r="D1918" s="61">
        <v>120</v>
      </c>
      <c r="E1918" s="61">
        <v>3</v>
      </c>
      <c r="F1918" s="61">
        <v>14</v>
      </c>
      <c r="G1918" s="61">
        <v>36</v>
      </c>
      <c r="H1918" s="61">
        <v>64</v>
      </c>
      <c r="I1918" s="61">
        <v>7</v>
      </c>
      <c r="J1918" s="61">
        <v>29</v>
      </c>
      <c r="K1918" s="61">
        <v>97</v>
      </c>
      <c r="L1918" s="61">
        <v>6</v>
      </c>
      <c r="M1918" s="61">
        <v>1</v>
      </c>
      <c r="N1918" s="61">
        <v>10</v>
      </c>
      <c r="O1918" s="61">
        <v>139</v>
      </c>
      <c r="Q1918" s="61">
        <v>1</v>
      </c>
      <c r="R1918" s="61">
        <v>81</v>
      </c>
      <c r="S1918" s="61">
        <v>42</v>
      </c>
      <c r="T1918" s="61">
        <v>26</v>
      </c>
    </row>
    <row r="1919" spans="1:20" ht="12.75" customHeight="1" x14ac:dyDescent="0.2">
      <c r="A1919" s="58">
        <v>5099</v>
      </c>
      <c r="B1919" s="61">
        <v>1425</v>
      </c>
      <c r="C1919" s="61">
        <v>677</v>
      </c>
      <c r="D1919" s="61">
        <v>748</v>
      </c>
      <c r="E1919" s="61">
        <v>4</v>
      </c>
      <c r="F1919" s="61">
        <v>69</v>
      </c>
      <c r="G1919" s="61">
        <v>20</v>
      </c>
      <c r="H1919" s="61">
        <v>212</v>
      </c>
      <c r="I1919" s="61">
        <v>6</v>
      </c>
      <c r="J1919" s="61">
        <v>130</v>
      </c>
      <c r="K1919" s="61">
        <v>984</v>
      </c>
      <c r="L1919" s="61">
        <v>47</v>
      </c>
      <c r="M1919" s="61">
        <v>6</v>
      </c>
      <c r="N1919" s="61">
        <v>19</v>
      </c>
      <c r="O1919" s="61">
        <v>414</v>
      </c>
      <c r="P1919" s="61">
        <v>1</v>
      </c>
      <c r="Q1919" s="61">
        <v>37</v>
      </c>
      <c r="R1919" s="61">
        <v>39</v>
      </c>
      <c r="S1919" s="61">
        <v>133</v>
      </c>
      <c r="T1919" s="61">
        <v>196</v>
      </c>
    </row>
    <row r="1920" spans="1:20" ht="12.75" customHeight="1" x14ac:dyDescent="0.2">
      <c r="A1920" s="58">
        <v>5100</v>
      </c>
      <c r="B1920" s="61">
        <v>683</v>
      </c>
      <c r="C1920" s="61">
        <v>332</v>
      </c>
      <c r="D1920" s="61">
        <v>351</v>
      </c>
      <c r="E1920" s="61">
        <v>5</v>
      </c>
      <c r="F1920" s="61">
        <v>72</v>
      </c>
      <c r="G1920" s="61">
        <v>10</v>
      </c>
      <c r="H1920" s="61">
        <v>69</v>
      </c>
      <c r="I1920" s="61">
        <v>1</v>
      </c>
      <c r="J1920" s="61">
        <v>42</v>
      </c>
      <c r="K1920" s="61">
        <v>484</v>
      </c>
      <c r="L1920" s="61">
        <v>36</v>
      </c>
      <c r="M1920" s="61">
        <v>5</v>
      </c>
      <c r="N1920" s="61">
        <v>3</v>
      </c>
      <c r="O1920" s="61">
        <v>75</v>
      </c>
      <c r="Q1920" s="61">
        <v>9</v>
      </c>
      <c r="R1920" s="61">
        <v>12</v>
      </c>
      <c r="S1920" s="61">
        <v>54</v>
      </c>
      <c r="T1920" s="61">
        <v>82</v>
      </c>
    </row>
    <row r="1921" spans="1:20" ht="12.75" customHeight="1" x14ac:dyDescent="0.2">
      <c r="A1921" s="58">
        <v>5104</v>
      </c>
      <c r="B1921" s="61">
        <v>141</v>
      </c>
      <c r="C1921" s="61">
        <v>68</v>
      </c>
      <c r="D1921" s="61">
        <v>73</v>
      </c>
      <c r="E1921" s="61">
        <v>1</v>
      </c>
      <c r="F1921" s="61">
        <v>1</v>
      </c>
      <c r="G1921" s="61">
        <v>1</v>
      </c>
      <c r="H1921" s="61">
        <v>17</v>
      </c>
      <c r="J1921" s="61">
        <v>5</v>
      </c>
      <c r="K1921" s="61">
        <v>116</v>
      </c>
      <c r="N1921" s="61">
        <v>5</v>
      </c>
      <c r="O1921" s="61">
        <v>50</v>
      </c>
      <c r="R1921" s="61">
        <v>14</v>
      </c>
      <c r="S1921" s="61">
        <v>20</v>
      </c>
      <c r="T1921" s="61">
        <v>32</v>
      </c>
    </row>
    <row r="1922" spans="1:20" ht="12.75" customHeight="1" x14ac:dyDescent="0.2">
      <c r="A1922" s="58">
        <v>5106</v>
      </c>
      <c r="B1922" s="61">
        <v>57</v>
      </c>
      <c r="C1922" s="61">
        <v>21</v>
      </c>
      <c r="D1922" s="61">
        <v>34</v>
      </c>
      <c r="E1922" s="61">
        <v>1</v>
      </c>
      <c r="G1922" s="61">
        <v>1</v>
      </c>
      <c r="H1922" s="61">
        <v>19</v>
      </c>
      <c r="K1922" s="61">
        <v>36</v>
      </c>
      <c r="L1922" s="61">
        <v>3</v>
      </c>
      <c r="M1922" s="61">
        <v>1</v>
      </c>
      <c r="N1922" s="61">
        <v>6</v>
      </c>
      <c r="O1922" s="61">
        <v>42</v>
      </c>
      <c r="P1922" s="61">
        <v>5</v>
      </c>
      <c r="R1922" s="61">
        <v>6</v>
      </c>
      <c r="S1922" s="61">
        <v>6</v>
      </c>
      <c r="T1922" s="61">
        <v>7</v>
      </c>
    </row>
    <row r="1923" spans="1:20" ht="12.75" customHeight="1" x14ac:dyDescent="0.2">
      <c r="A1923" s="58">
        <v>5107</v>
      </c>
      <c r="B1923" s="61">
        <v>19</v>
      </c>
      <c r="C1923" s="61">
        <v>10</v>
      </c>
      <c r="D1923" s="61">
        <v>9</v>
      </c>
      <c r="F1923" s="61">
        <v>2</v>
      </c>
      <c r="J1923" s="61">
        <v>3</v>
      </c>
      <c r="K1923" s="61">
        <v>14</v>
      </c>
    </row>
    <row r="1924" spans="1:20" ht="12.75" customHeight="1" x14ac:dyDescent="0.2">
      <c r="A1924" s="58">
        <v>5108</v>
      </c>
      <c r="B1924" s="61">
        <v>15</v>
      </c>
      <c r="C1924" s="61">
        <v>5</v>
      </c>
      <c r="D1924" s="61">
        <v>10</v>
      </c>
      <c r="H1924" s="61">
        <v>1</v>
      </c>
      <c r="J1924" s="61">
        <v>1</v>
      </c>
      <c r="K1924" s="61">
        <v>13</v>
      </c>
      <c r="N1924" s="61">
        <v>1</v>
      </c>
      <c r="O1924" s="61">
        <v>5</v>
      </c>
      <c r="S1924" s="61">
        <v>1</v>
      </c>
      <c r="T1924" s="61">
        <v>5</v>
      </c>
    </row>
    <row r="1925" spans="1:20" ht="12.75" customHeight="1" x14ac:dyDescent="0.2">
      <c r="A1925" s="58">
        <v>5111</v>
      </c>
      <c r="B1925" s="61">
        <v>1985</v>
      </c>
      <c r="C1925" s="61">
        <v>922</v>
      </c>
      <c r="D1925" s="61">
        <v>1062</v>
      </c>
      <c r="E1925" s="61">
        <v>7</v>
      </c>
      <c r="F1925" s="61">
        <v>226</v>
      </c>
      <c r="G1925" s="61">
        <v>47</v>
      </c>
      <c r="H1925" s="61">
        <v>289</v>
      </c>
      <c r="I1925" s="61">
        <v>38</v>
      </c>
      <c r="J1925" s="61">
        <v>149</v>
      </c>
      <c r="K1925" s="61">
        <v>1229</v>
      </c>
      <c r="L1925" s="61">
        <v>97</v>
      </c>
      <c r="M1925" s="61">
        <v>6</v>
      </c>
      <c r="N1925" s="61">
        <v>33</v>
      </c>
      <c r="O1925" s="61">
        <v>585</v>
      </c>
      <c r="P1925" s="61">
        <v>2</v>
      </c>
      <c r="Q1925" s="61">
        <v>5</v>
      </c>
      <c r="R1925" s="61">
        <v>60</v>
      </c>
      <c r="S1925" s="61">
        <v>77</v>
      </c>
      <c r="T1925" s="61">
        <v>203</v>
      </c>
    </row>
    <row r="1926" spans="1:20" ht="12.75" customHeight="1" x14ac:dyDescent="0.2">
      <c r="A1926" s="58">
        <v>5112</v>
      </c>
      <c r="B1926" s="61">
        <v>19</v>
      </c>
      <c r="C1926" s="61">
        <v>10</v>
      </c>
      <c r="D1926" s="61">
        <v>9</v>
      </c>
      <c r="H1926" s="61">
        <v>3</v>
      </c>
      <c r="K1926" s="61">
        <v>16</v>
      </c>
      <c r="L1926" s="61">
        <v>1</v>
      </c>
      <c r="O1926" s="61">
        <v>4</v>
      </c>
      <c r="R1926" s="61">
        <v>4</v>
      </c>
      <c r="T1926" s="61">
        <v>1</v>
      </c>
    </row>
    <row r="1927" spans="1:20" ht="12.75" customHeight="1" x14ac:dyDescent="0.2">
      <c r="A1927" s="58">
        <v>5113</v>
      </c>
      <c r="B1927" s="61">
        <v>313</v>
      </c>
      <c r="C1927" s="61">
        <v>132</v>
      </c>
      <c r="D1927" s="61">
        <v>181</v>
      </c>
      <c r="E1927" s="61">
        <v>1</v>
      </c>
      <c r="F1927" s="61">
        <v>1</v>
      </c>
      <c r="H1927" s="61">
        <v>5</v>
      </c>
      <c r="J1927" s="61">
        <v>11</v>
      </c>
      <c r="K1927" s="61">
        <v>295</v>
      </c>
      <c r="Q1927" s="61">
        <v>1</v>
      </c>
      <c r="R1927" s="61">
        <v>99</v>
      </c>
      <c r="T1927" s="61">
        <v>302</v>
      </c>
    </row>
    <row r="1928" spans="1:20" ht="12.75" customHeight="1" x14ac:dyDescent="0.2">
      <c r="A1928" s="58">
        <v>5114</v>
      </c>
      <c r="B1928" s="61">
        <v>15</v>
      </c>
      <c r="C1928" s="61">
        <v>4</v>
      </c>
      <c r="D1928" s="61">
        <v>11</v>
      </c>
      <c r="G1928" s="61">
        <v>1</v>
      </c>
      <c r="H1928" s="61">
        <v>2</v>
      </c>
      <c r="J1928" s="61">
        <v>1</v>
      </c>
      <c r="K1928" s="61">
        <v>11</v>
      </c>
      <c r="M1928" s="61">
        <v>1</v>
      </c>
      <c r="O1928" s="61">
        <v>5</v>
      </c>
      <c r="R1928" s="61">
        <v>6</v>
      </c>
      <c r="T1928" s="61">
        <v>1</v>
      </c>
    </row>
    <row r="1929" spans="1:20" ht="12.75" customHeight="1" x14ac:dyDescent="0.2">
      <c r="A1929" s="58">
        <v>5115</v>
      </c>
      <c r="B1929" s="61">
        <v>521</v>
      </c>
      <c r="C1929" s="61">
        <v>256</v>
      </c>
      <c r="D1929" s="61">
        <v>265</v>
      </c>
      <c r="E1929" s="61">
        <v>8</v>
      </c>
      <c r="F1929" s="61">
        <v>2</v>
      </c>
      <c r="H1929" s="61">
        <v>36</v>
      </c>
      <c r="J1929" s="61">
        <v>50</v>
      </c>
      <c r="K1929" s="61">
        <v>425</v>
      </c>
      <c r="L1929" s="61">
        <v>6</v>
      </c>
      <c r="M1929" s="61">
        <v>3</v>
      </c>
      <c r="N1929" s="61">
        <v>25</v>
      </c>
      <c r="O1929" s="61">
        <v>265</v>
      </c>
      <c r="Q1929" s="61">
        <v>10</v>
      </c>
      <c r="R1929" s="61">
        <v>15</v>
      </c>
      <c r="S1929" s="61">
        <v>9</v>
      </c>
      <c r="T1929" s="61">
        <v>88</v>
      </c>
    </row>
    <row r="1930" spans="1:20" ht="12.75" customHeight="1" x14ac:dyDescent="0.2">
      <c r="A1930" s="58">
        <v>5118</v>
      </c>
      <c r="B1930" s="61">
        <v>34</v>
      </c>
      <c r="C1930" s="61">
        <v>14</v>
      </c>
      <c r="D1930" s="61">
        <v>20</v>
      </c>
      <c r="E1930" s="61">
        <v>6</v>
      </c>
      <c r="H1930" s="61">
        <v>1</v>
      </c>
      <c r="J1930" s="61">
        <v>2</v>
      </c>
      <c r="K1930" s="61">
        <v>23</v>
      </c>
      <c r="N1930" s="61">
        <v>6</v>
      </c>
      <c r="O1930" s="61">
        <v>26</v>
      </c>
      <c r="R1930" s="61">
        <v>3</v>
      </c>
      <c r="S1930" s="61">
        <v>1</v>
      </c>
      <c r="T1930" s="61">
        <v>8</v>
      </c>
    </row>
    <row r="1931" spans="1:20" ht="12.75" customHeight="1" x14ac:dyDescent="0.2">
      <c r="A1931" s="58">
        <v>5119</v>
      </c>
      <c r="B1931" s="61">
        <v>478</v>
      </c>
      <c r="C1931" s="61">
        <v>202</v>
      </c>
      <c r="D1931" s="61">
        <v>276</v>
      </c>
      <c r="E1931" s="61">
        <v>3</v>
      </c>
      <c r="F1931" s="61">
        <v>48</v>
      </c>
      <c r="G1931" s="61">
        <v>142</v>
      </c>
      <c r="H1931" s="61">
        <v>172</v>
      </c>
      <c r="I1931" s="61">
        <v>6</v>
      </c>
      <c r="J1931" s="61">
        <v>25</v>
      </c>
      <c r="K1931" s="61">
        <v>81</v>
      </c>
      <c r="N1931" s="61">
        <v>9</v>
      </c>
      <c r="O1931" s="61">
        <v>234</v>
      </c>
      <c r="R1931" s="61">
        <v>100</v>
      </c>
      <c r="T1931" s="61">
        <v>273</v>
      </c>
    </row>
    <row r="1932" spans="1:20" ht="12.75" customHeight="1" x14ac:dyDescent="0.2">
      <c r="A1932" s="58">
        <v>5120</v>
      </c>
      <c r="B1932" s="61">
        <v>107</v>
      </c>
      <c r="C1932" s="61">
        <v>53</v>
      </c>
      <c r="D1932" s="61">
        <v>54</v>
      </c>
      <c r="H1932" s="61">
        <v>105</v>
      </c>
      <c r="J1932" s="61">
        <v>1</v>
      </c>
      <c r="K1932" s="61">
        <v>1</v>
      </c>
      <c r="N1932" s="61">
        <v>17</v>
      </c>
      <c r="O1932" s="61">
        <v>88</v>
      </c>
      <c r="P1932" s="61">
        <v>41</v>
      </c>
      <c r="R1932" s="61">
        <v>6</v>
      </c>
      <c r="T1932" s="61">
        <v>4</v>
      </c>
    </row>
    <row r="1933" spans="1:20" ht="12.75" customHeight="1" x14ac:dyDescent="0.2">
      <c r="A1933" s="58">
        <v>5122</v>
      </c>
      <c r="B1933" s="61">
        <v>97</v>
      </c>
      <c r="C1933" s="61">
        <v>48</v>
      </c>
      <c r="D1933" s="61">
        <v>49</v>
      </c>
      <c r="E1933" s="61">
        <v>2</v>
      </c>
      <c r="G1933" s="61">
        <v>3</v>
      </c>
      <c r="H1933" s="61">
        <v>5</v>
      </c>
      <c r="J1933" s="61">
        <v>7</v>
      </c>
      <c r="K1933" s="61">
        <v>80</v>
      </c>
      <c r="N1933" s="61">
        <v>1</v>
      </c>
      <c r="R1933" s="61">
        <v>35</v>
      </c>
      <c r="T1933" s="61">
        <v>89</v>
      </c>
    </row>
    <row r="1934" spans="1:20" ht="12.75" customHeight="1" x14ac:dyDescent="0.2">
      <c r="A1934" s="58">
        <v>5123</v>
      </c>
      <c r="B1934" s="61">
        <v>458</v>
      </c>
      <c r="C1934" s="61">
        <v>223</v>
      </c>
      <c r="D1934" s="61">
        <v>235</v>
      </c>
      <c r="E1934" s="61">
        <v>9</v>
      </c>
      <c r="F1934" s="61">
        <v>28</v>
      </c>
      <c r="G1934" s="61">
        <v>9</v>
      </c>
      <c r="H1934" s="61">
        <v>100</v>
      </c>
      <c r="I1934" s="61">
        <v>1</v>
      </c>
      <c r="J1934" s="61">
        <v>57</v>
      </c>
      <c r="K1934" s="61">
        <v>254</v>
      </c>
      <c r="L1934" s="61">
        <v>68</v>
      </c>
      <c r="M1934" s="61">
        <v>7</v>
      </c>
      <c r="N1934" s="61">
        <v>10</v>
      </c>
      <c r="O1934" s="61">
        <v>197</v>
      </c>
      <c r="P1934" s="61">
        <v>5</v>
      </c>
      <c r="Q1934" s="61">
        <v>8</v>
      </c>
      <c r="R1934" s="61">
        <v>17</v>
      </c>
      <c r="S1934" s="61">
        <v>15</v>
      </c>
      <c r="T1934" s="61">
        <v>90</v>
      </c>
    </row>
    <row r="1935" spans="1:20" ht="12.75" customHeight="1" x14ac:dyDescent="0.2">
      <c r="A1935" s="58">
        <v>5125</v>
      </c>
      <c r="B1935" s="61">
        <v>414</v>
      </c>
      <c r="C1935" s="61">
        <v>196</v>
      </c>
      <c r="D1935" s="61">
        <v>218</v>
      </c>
      <c r="F1935" s="61">
        <v>23</v>
      </c>
      <c r="G1935" s="61">
        <v>8</v>
      </c>
      <c r="H1935" s="61">
        <v>41</v>
      </c>
      <c r="J1935" s="61">
        <v>32</v>
      </c>
      <c r="K1935" s="61">
        <v>310</v>
      </c>
      <c r="L1935" s="61">
        <v>21</v>
      </c>
      <c r="M1935" s="61">
        <v>4</v>
      </c>
      <c r="N1935" s="61">
        <v>9</v>
      </c>
      <c r="O1935" s="61">
        <v>84</v>
      </c>
      <c r="Q1935" s="61">
        <v>2</v>
      </c>
      <c r="R1935" s="61">
        <v>9</v>
      </c>
      <c r="S1935" s="61">
        <v>22</v>
      </c>
      <c r="T1935" s="61">
        <v>84</v>
      </c>
    </row>
    <row r="1936" spans="1:20" ht="12.75" customHeight="1" x14ac:dyDescent="0.2">
      <c r="A1936" s="58">
        <v>5128</v>
      </c>
      <c r="B1936" s="61">
        <v>1787</v>
      </c>
      <c r="C1936" s="61">
        <v>873</v>
      </c>
      <c r="D1936" s="61">
        <v>912</v>
      </c>
      <c r="E1936" s="61">
        <v>2</v>
      </c>
      <c r="F1936" s="61">
        <v>143</v>
      </c>
      <c r="G1936" s="61">
        <v>24</v>
      </c>
      <c r="H1936" s="61">
        <v>184</v>
      </c>
      <c r="I1936" s="61">
        <v>4</v>
      </c>
      <c r="J1936" s="61">
        <v>114</v>
      </c>
      <c r="K1936" s="61">
        <v>1316</v>
      </c>
      <c r="L1936" s="61">
        <v>42</v>
      </c>
      <c r="N1936" s="61">
        <v>4</v>
      </c>
      <c r="O1936" s="61">
        <v>206</v>
      </c>
      <c r="P1936" s="61">
        <v>12</v>
      </c>
      <c r="Q1936" s="61">
        <v>12</v>
      </c>
      <c r="R1936" s="61">
        <v>22</v>
      </c>
      <c r="S1936" s="61">
        <v>204</v>
      </c>
      <c r="T1936" s="61">
        <v>192</v>
      </c>
    </row>
    <row r="1937" spans="1:20" ht="12.75" customHeight="1" x14ac:dyDescent="0.2">
      <c r="A1937" s="58">
        <v>5131</v>
      </c>
      <c r="B1937" s="61">
        <v>472</v>
      </c>
      <c r="C1937" s="61">
        <v>235</v>
      </c>
      <c r="D1937" s="61">
        <v>237</v>
      </c>
      <c r="F1937" s="61">
        <v>1</v>
      </c>
      <c r="H1937" s="61">
        <v>42</v>
      </c>
      <c r="J1937" s="61">
        <v>22</v>
      </c>
      <c r="K1937" s="61">
        <v>407</v>
      </c>
      <c r="L1937" s="61">
        <v>12</v>
      </c>
      <c r="M1937" s="61">
        <v>8</v>
      </c>
      <c r="N1937" s="61">
        <v>5</v>
      </c>
      <c r="O1937" s="61">
        <v>133</v>
      </c>
      <c r="Q1937" s="61">
        <v>4</v>
      </c>
      <c r="R1937" s="61">
        <v>16</v>
      </c>
      <c r="S1937" s="61">
        <v>18</v>
      </c>
      <c r="T1937" s="61">
        <v>85</v>
      </c>
    </row>
    <row r="1938" spans="1:20" ht="12.75" customHeight="1" x14ac:dyDescent="0.2">
      <c r="A1938" s="58">
        <v>5132</v>
      </c>
      <c r="B1938" s="61">
        <v>560</v>
      </c>
      <c r="C1938" s="61">
        <v>269</v>
      </c>
      <c r="D1938" s="61">
        <v>291</v>
      </c>
      <c r="G1938" s="61">
        <v>1</v>
      </c>
      <c r="H1938" s="61">
        <v>41</v>
      </c>
      <c r="J1938" s="61">
        <v>27</v>
      </c>
      <c r="K1938" s="61">
        <v>491</v>
      </c>
      <c r="L1938" s="61">
        <v>35</v>
      </c>
      <c r="N1938" s="61">
        <v>2</v>
      </c>
      <c r="O1938" s="61">
        <v>172</v>
      </c>
      <c r="Q1938" s="61">
        <v>9</v>
      </c>
      <c r="R1938" s="61">
        <v>10</v>
      </c>
      <c r="S1938" s="61">
        <v>12</v>
      </c>
      <c r="T1938" s="61">
        <v>124</v>
      </c>
    </row>
    <row r="1939" spans="1:20" ht="12.75" customHeight="1" x14ac:dyDescent="0.2">
      <c r="A1939" s="58">
        <v>5133</v>
      </c>
      <c r="B1939" s="61">
        <v>596</v>
      </c>
      <c r="C1939" s="61">
        <v>281</v>
      </c>
      <c r="D1939" s="61">
        <v>315</v>
      </c>
      <c r="E1939" s="61">
        <v>2</v>
      </c>
      <c r="F1939" s="61">
        <v>4</v>
      </c>
      <c r="G1939" s="61">
        <v>3</v>
      </c>
      <c r="H1939" s="61">
        <v>76</v>
      </c>
      <c r="J1939" s="61">
        <v>30</v>
      </c>
      <c r="K1939" s="61">
        <v>481</v>
      </c>
      <c r="L1939" s="61">
        <v>23</v>
      </c>
      <c r="M1939" s="61">
        <v>1</v>
      </c>
      <c r="N1939" s="61">
        <v>13</v>
      </c>
      <c r="O1939" s="61">
        <v>222</v>
      </c>
      <c r="P1939" s="61">
        <v>2</v>
      </c>
      <c r="Q1939" s="61">
        <v>7</v>
      </c>
      <c r="R1939" s="61">
        <v>17</v>
      </c>
      <c r="S1939" s="61">
        <v>21</v>
      </c>
      <c r="T1939" s="61">
        <v>89</v>
      </c>
    </row>
    <row r="1940" spans="1:20" ht="12.75" customHeight="1" x14ac:dyDescent="0.2">
      <c r="A1940" s="58">
        <v>5135</v>
      </c>
      <c r="B1940" s="61">
        <v>851</v>
      </c>
      <c r="C1940" s="61">
        <v>393</v>
      </c>
      <c r="D1940" s="61">
        <v>458</v>
      </c>
      <c r="E1940" s="61">
        <v>1</v>
      </c>
      <c r="F1940" s="61">
        <v>24</v>
      </c>
      <c r="G1940" s="61">
        <v>5</v>
      </c>
      <c r="H1940" s="61">
        <v>83</v>
      </c>
      <c r="I1940" s="61">
        <v>2</v>
      </c>
      <c r="J1940" s="61">
        <v>52</v>
      </c>
      <c r="K1940" s="61">
        <v>684</v>
      </c>
      <c r="L1940" s="61">
        <v>15</v>
      </c>
      <c r="M1940" s="61">
        <v>5</v>
      </c>
      <c r="N1940" s="61">
        <v>4</v>
      </c>
      <c r="O1940" s="61">
        <v>106</v>
      </c>
      <c r="Q1940" s="61">
        <v>7</v>
      </c>
      <c r="R1940" s="61">
        <v>12</v>
      </c>
      <c r="S1940" s="61">
        <v>86</v>
      </c>
      <c r="T1940" s="61">
        <v>100</v>
      </c>
    </row>
    <row r="1941" spans="1:20" ht="12.75" customHeight="1" x14ac:dyDescent="0.2">
      <c r="A1941" s="58">
        <v>5136</v>
      </c>
      <c r="B1941" s="61">
        <v>677</v>
      </c>
      <c r="C1941" s="61">
        <v>332</v>
      </c>
      <c r="D1941" s="61">
        <v>345</v>
      </c>
      <c r="E1941" s="61">
        <v>5</v>
      </c>
      <c r="F1941" s="61">
        <v>28</v>
      </c>
      <c r="G1941" s="61">
        <v>23</v>
      </c>
      <c r="H1941" s="61">
        <v>201</v>
      </c>
      <c r="I1941" s="61">
        <v>23</v>
      </c>
      <c r="J1941" s="61">
        <v>62</v>
      </c>
      <c r="K1941" s="61">
        <v>335</v>
      </c>
      <c r="L1941" s="61">
        <v>178</v>
      </c>
      <c r="M1941" s="61">
        <v>3</v>
      </c>
      <c r="N1941" s="61">
        <v>18</v>
      </c>
      <c r="O1941" s="61">
        <v>433</v>
      </c>
      <c r="Q1941" s="61">
        <v>3</v>
      </c>
      <c r="R1941" s="61">
        <v>25</v>
      </c>
      <c r="S1941" s="61">
        <v>4</v>
      </c>
      <c r="T1941" s="61">
        <v>118</v>
      </c>
    </row>
    <row r="1942" spans="1:20" ht="12.75" customHeight="1" x14ac:dyDescent="0.2">
      <c r="A1942" s="58">
        <v>5137</v>
      </c>
      <c r="B1942" s="61">
        <v>477</v>
      </c>
      <c r="C1942" s="61">
        <v>227</v>
      </c>
      <c r="D1942" s="61">
        <v>250</v>
      </c>
      <c r="G1942" s="61">
        <v>1</v>
      </c>
      <c r="H1942" s="61">
        <v>444</v>
      </c>
      <c r="J1942" s="61">
        <v>2</v>
      </c>
      <c r="K1942" s="61">
        <v>30</v>
      </c>
      <c r="L1942" s="61">
        <v>235</v>
      </c>
      <c r="M1942" s="61">
        <v>3</v>
      </c>
      <c r="N1942" s="61">
        <v>29</v>
      </c>
      <c r="O1942" s="61">
        <v>407</v>
      </c>
      <c r="P1942" s="61">
        <v>73</v>
      </c>
      <c r="Q1942" s="61">
        <v>12</v>
      </c>
      <c r="R1942" s="61">
        <v>7</v>
      </c>
      <c r="S1942" s="61">
        <v>2</v>
      </c>
      <c r="T1942" s="61">
        <v>82</v>
      </c>
    </row>
    <row r="1943" spans="1:20" ht="12.75" customHeight="1" x14ac:dyDescent="0.2">
      <c r="A1943" s="58">
        <v>5139</v>
      </c>
      <c r="B1943" s="61">
        <v>489</v>
      </c>
      <c r="C1943" s="61">
        <v>237</v>
      </c>
      <c r="D1943" s="61">
        <v>252</v>
      </c>
      <c r="F1943" s="61">
        <v>190</v>
      </c>
      <c r="G1943" s="61">
        <v>6</v>
      </c>
      <c r="H1943" s="61">
        <v>26</v>
      </c>
      <c r="J1943" s="61">
        <v>50</v>
      </c>
      <c r="K1943" s="61">
        <v>217</v>
      </c>
      <c r="L1943" s="61">
        <v>42</v>
      </c>
      <c r="O1943" s="61">
        <v>14</v>
      </c>
      <c r="Q1943" s="61">
        <v>2</v>
      </c>
      <c r="R1943" s="61">
        <v>11</v>
      </c>
      <c r="S1943" s="61">
        <v>16</v>
      </c>
      <c r="T1943" s="61">
        <v>71</v>
      </c>
    </row>
    <row r="1944" spans="1:20" ht="12.75" customHeight="1" x14ac:dyDescent="0.2">
      <c r="A1944" s="58">
        <v>5142</v>
      </c>
      <c r="B1944" s="61">
        <v>864</v>
      </c>
      <c r="C1944" s="61">
        <v>416</v>
      </c>
      <c r="D1944" s="61">
        <v>448</v>
      </c>
      <c r="E1944" s="61">
        <v>9</v>
      </c>
      <c r="F1944" s="61">
        <v>37</v>
      </c>
      <c r="G1944" s="61">
        <v>31</v>
      </c>
      <c r="H1944" s="61">
        <v>145</v>
      </c>
      <c r="I1944" s="61">
        <v>10</v>
      </c>
      <c r="J1944" s="61">
        <v>116</v>
      </c>
      <c r="K1944" s="61">
        <v>516</v>
      </c>
      <c r="L1944" s="61">
        <v>36</v>
      </c>
      <c r="M1944" s="61">
        <v>5</v>
      </c>
      <c r="N1944" s="61">
        <v>7</v>
      </c>
      <c r="O1944" s="61">
        <v>294</v>
      </c>
      <c r="P1944" s="61">
        <v>1</v>
      </c>
      <c r="Q1944" s="61">
        <v>25</v>
      </c>
      <c r="R1944" s="61">
        <v>26</v>
      </c>
      <c r="S1944" s="61">
        <v>60</v>
      </c>
      <c r="T1944" s="61">
        <v>81</v>
      </c>
    </row>
    <row r="1945" spans="1:20" ht="12.75" customHeight="1" x14ac:dyDescent="0.2">
      <c r="A1945" s="58">
        <v>5144</v>
      </c>
      <c r="B1945" s="61">
        <v>627</v>
      </c>
      <c r="C1945" s="61">
        <v>290</v>
      </c>
      <c r="D1945" s="61">
        <v>337</v>
      </c>
      <c r="E1945" s="61">
        <v>3</v>
      </c>
      <c r="H1945" s="61">
        <v>614</v>
      </c>
      <c r="I1945" s="61">
        <v>1</v>
      </c>
      <c r="J1945" s="61">
        <v>2</v>
      </c>
      <c r="K1945" s="61">
        <v>7</v>
      </c>
      <c r="L1945" s="61">
        <v>276</v>
      </c>
      <c r="M1945" s="61">
        <v>2</v>
      </c>
      <c r="N1945" s="61">
        <v>78</v>
      </c>
      <c r="O1945" s="61">
        <v>590</v>
      </c>
      <c r="P1945" s="61">
        <v>293</v>
      </c>
      <c r="R1945" s="61">
        <v>48</v>
      </c>
      <c r="S1945" s="61">
        <v>16</v>
      </c>
      <c r="T1945" s="61">
        <v>118</v>
      </c>
    </row>
    <row r="1946" spans="1:20" ht="12.75" customHeight="1" x14ac:dyDescent="0.2">
      <c r="A1946" s="58">
        <v>5149</v>
      </c>
      <c r="B1946" s="61">
        <v>299</v>
      </c>
      <c r="C1946" s="61">
        <v>148</v>
      </c>
      <c r="D1946" s="61">
        <v>151</v>
      </c>
      <c r="E1946" s="61">
        <v>5</v>
      </c>
      <c r="F1946" s="61">
        <v>5</v>
      </c>
      <c r="G1946" s="61">
        <v>10</v>
      </c>
      <c r="H1946" s="61">
        <v>72</v>
      </c>
      <c r="I1946" s="61">
        <v>12</v>
      </c>
      <c r="J1946" s="61">
        <v>29</v>
      </c>
      <c r="K1946" s="61">
        <v>166</v>
      </c>
      <c r="L1946" s="61">
        <v>32</v>
      </c>
      <c r="M1946" s="61">
        <v>2</v>
      </c>
      <c r="N1946" s="61">
        <v>18</v>
      </c>
      <c r="O1946" s="61">
        <v>158</v>
      </c>
      <c r="P1946" s="61">
        <v>1</v>
      </c>
      <c r="Q1946" s="61">
        <v>1</v>
      </c>
      <c r="R1946" s="61">
        <v>97</v>
      </c>
      <c r="S1946" s="61">
        <v>11</v>
      </c>
      <c r="T1946" s="61">
        <v>44</v>
      </c>
    </row>
    <row r="1947" spans="1:20" ht="12.75" customHeight="1" x14ac:dyDescent="0.2">
      <c r="A1947" s="58">
        <v>5153</v>
      </c>
      <c r="B1947" s="61">
        <v>69</v>
      </c>
      <c r="C1947" s="61">
        <v>44</v>
      </c>
      <c r="D1947" s="61">
        <v>25</v>
      </c>
      <c r="E1947" s="61">
        <v>1</v>
      </c>
      <c r="H1947" s="61">
        <v>43</v>
      </c>
      <c r="J1947" s="61">
        <v>4</v>
      </c>
      <c r="K1947" s="61">
        <v>21</v>
      </c>
      <c r="L1947" s="61">
        <v>4</v>
      </c>
      <c r="M1947" s="61">
        <v>1</v>
      </c>
      <c r="N1947" s="61">
        <v>2</v>
      </c>
      <c r="O1947" s="61">
        <v>46</v>
      </c>
      <c r="P1947" s="61">
        <v>5</v>
      </c>
      <c r="Q1947" s="61">
        <v>1</v>
      </c>
      <c r="R1947" s="61">
        <v>18</v>
      </c>
      <c r="S1947" s="61">
        <v>7</v>
      </c>
      <c r="T1947" s="61">
        <v>4</v>
      </c>
    </row>
    <row r="1948" spans="1:20" ht="12.75" customHeight="1" x14ac:dyDescent="0.2">
      <c r="A1948" s="58">
        <v>5158</v>
      </c>
      <c r="B1948" s="61">
        <v>555</v>
      </c>
      <c r="C1948" s="61">
        <v>282</v>
      </c>
      <c r="D1948" s="61">
        <v>273</v>
      </c>
      <c r="F1948" s="61">
        <v>67</v>
      </c>
      <c r="G1948" s="61">
        <v>9</v>
      </c>
      <c r="H1948" s="61">
        <v>59</v>
      </c>
      <c r="I1948" s="61">
        <v>1</v>
      </c>
      <c r="J1948" s="61">
        <v>52</v>
      </c>
      <c r="K1948" s="61">
        <v>367</v>
      </c>
      <c r="L1948" s="61">
        <v>38</v>
      </c>
      <c r="M1948" s="61">
        <v>1</v>
      </c>
      <c r="N1948" s="61">
        <v>2</v>
      </c>
      <c r="O1948" s="61">
        <v>60</v>
      </c>
      <c r="Q1948" s="61">
        <v>7</v>
      </c>
      <c r="R1948" s="61">
        <v>11</v>
      </c>
      <c r="S1948" s="61">
        <v>24</v>
      </c>
      <c r="T1948" s="61">
        <v>53</v>
      </c>
    </row>
    <row r="1949" spans="1:20" ht="12.75" customHeight="1" x14ac:dyDescent="0.2">
      <c r="A1949" s="58">
        <v>5159</v>
      </c>
      <c r="B1949" s="61">
        <v>632</v>
      </c>
      <c r="C1949" s="61">
        <v>317</v>
      </c>
      <c r="D1949" s="61">
        <v>315</v>
      </c>
      <c r="E1949" s="61">
        <v>1</v>
      </c>
      <c r="F1949" s="61">
        <v>30</v>
      </c>
      <c r="G1949" s="61">
        <v>50</v>
      </c>
      <c r="H1949" s="61">
        <v>151</v>
      </c>
      <c r="I1949" s="61">
        <v>24</v>
      </c>
      <c r="J1949" s="61">
        <v>100</v>
      </c>
      <c r="K1949" s="61">
        <v>276</v>
      </c>
      <c r="L1949" s="61">
        <v>56</v>
      </c>
      <c r="M1949" s="61">
        <v>6</v>
      </c>
      <c r="N1949" s="61">
        <v>18</v>
      </c>
      <c r="O1949" s="61">
        <v>331</v>
      </c>
      <c r="Q1949" s="61">
        <v>35</v>
      </c>
      <c r="R1949" s="61">
        <v>28</v>
      </c>
      <c r="S1949" s="61">
        <v>15</v>
      </c>
      <c r="T1949" s="61">
        <v>104</v>
      </c>
    </row>
    <row r="1950" spans="1:20" ht="12.75" customHeight="1" x14ac:dyDescent="0.2">
      <c r="A1950" s="58">
        <v>5160</v>
      </c>
      <c r="B1950" s="61">
        <v>579</v>
      </c>
      <c r="C1950" s="61">
        <v>284</v>
      </c>
      <c r="D1950" s="61">
        <v>295</v>
      </c>
      <c r="E1950" s="61">
        <v>4</v>
      </c>
      <c r="F1950" s="61">
        <v>15</v>
      </c>
      <c r="G1950" s="61">
        <v>23</v>
      </c>
      <c r="H1950" s="61">
        <v>100</v>
      </c>
      <c r="I1950" s="61">
        <v>13</v>
      </c>
      <c r="J1950" s="61">
        <v>78</v>
      </c>
      <c r="K1950" s="61">
        <v>346</v>
      </c>
      <c r="L1950" s="61">
        <v>24</v>
      </c>
      <c r="N1950" s="61">
        <v>7</v>
      </c>
      <c r="O1950" s="61">
        <v>216</v>
      </c>
      <c r="Q1950" s="61">
        <v>34</v>
      </c>
      <c r="R1950" s="61">
        <v>17</v>
      </c>
      <c r="S1950" s="61">
        <v>11</v>
      </c>
      <c r="T1950" s="61">
        <v>58</v>
      </c>
    </row>
    <row r="1951" spans="1:20" ht="12.75" customHeight="1" x14ac:dyDescent="0.2">
      <c r="A1951" s="58">
        <v>5163</v>
      </c>
      <c r="B1951" s="61">
        <v>85</v>
      </c>
      <c r="C1951" s="61">
        <v>41</v>
      </c>
      <c r="D1951" s="61">
        <v>44</v>
      </c>
      <c r="F1951" s="61">
        <v>1</v>
      </c>
      <c r="G1951" s="61">
        <v>21</v>
      </c>
      <c r="H1951" s="61">
        <v>27</v>
      </c>
      <c r="I1951" s="61">
        <v>4</v>
      </c>
      <c r="J1951" s="61">
        <v>14</v>
      </c>
      <c r="K1951" s="61">
        <v>18</v>
      </c>
      <c r="L1951" s="61">
        <v>7</v>
      </c>
      <c r="M1951" s="61">
        <v>1</v>
      </c>
      <c r="N1951" s="61">
        <v>12</v>
      </c>
      <c r="O1951" s="61">
        <v>67</v>
      </c>
      <c r="R1951" s="61">
        <v>16</v>
      </c>
      <c r="S1951" s="61">
        <v>5</v>
      </c>
      <c r="T1951" s="61">
        <v>24</v>
      </c>
    </row>
    <row r="1952" spans="1:20" ht="12.75" customHeight="1" x14ac:dyDescent="0.2">
      <c r="A1952" s="58">
        <v>5164</v>
      </c>
      <c r="B1952" s="61">
        <v>2820</v>
      </c>
      <c r="C1952" s="61">
        <v>1422</v>
      </c>
      <c r="D1952" s="61">
        <v>1398</v>
      </c>
      <c r="E1952" s="61">
        <v>9</v>
      </c>
      <c r="F1952" s="61">
        <v>58</v>
      </c>
      <c r="G1952" s="61">
        <v>35</v>
      </c>
      <c r="H1952" s="61">
        <v>1788</v>
      </c>
      <c r="I1952" s="61">
        <v>6</v>
      </c>
      <c r="J1952" s="61">
        <v>102</v>
      </c>
      <c r="K1952" s="61">
        <v>822</v>
      </c>
      <c r="L1952" s="61">
        <v>538</v>
      </c>
      <c r="M1952" s="61">
        <v>6</v>
      </c>
      <c r="N1952" s="61">
        <v>52</v>
      </c>
      <c r="O1952" s="61">
        <v>1768</v>
      </c>
      <c r="P1952" s="61">
        <v>207</v>
      </c>
      <c r="Q1952" s="61">
        <v>1</v>
      </c>
      <c r="R1952" s="61">
        <v>111</v>
      </c>
      <c r="S1952" s="61">
        <v>79</v>
      </c>
      <c r="T1952" s="61">
        <v>360</v>
      </c>
    </row>
    <row r="1953" spans="1:20" ht="12.75" customHeight="1" x14ac:dyDescent="0.2">
      <c r="A1953" s="58">
        <v>5165</v>
      </c>
      <c r="B1953" s="61">
        <v>457</v>
      </c>
      <c r="C1953" s="61">
        <v>216</v>
      </c>
      <c r="D1953" s="61">
        <v>241</v>
      </c>
      <c r="E1953" s="61">
        <v>2</v>
      </c>
      <c r="F1953" s="61">
        <v>7</v>
      </c>
      <c r="G1953" s="61">
        <v>9</v>
      </c>
      <c r="H1953" s="61">
        <v>38</v>
      </c>
      <c r="I1953" s="61">
        <v>1</v>
      </c>
      <c r="J1953" s="61">
        <v>8</v>
      </c>
      <c r="K1953" s="61">
        <v>392</v>
      </c>
      <c r="L1953" s="61">
        <v>3</v>
      </c>
      <c r="O1953" s="61">
        <v>89</v>
      </c>
      <c r="R1953" s="61">
        <v>32</v>
      </c>
      <c r="S1953" s="61">
        <v>4</v>
      </c>
      <c r="T1953" s="61">
        <v>11</v>
      </c>
    </row>
    <row r="1954" spans="1:20" ht="12.75" customHeight="1" x14ac:dyDescent="0.2">
      <c r="A1954" s="58">
        <v>5167</v>
      </c>
      <c r="B1954" s="61">
        <v>506</v>
      </c>
      <c r="C1954" s="61">
        <v>240</v>
      </c>
      <c r="D1954" s="61">
        <v>266</v>
      </c>
      <c r="F1954" s="61">
        <v>31</v>
      </c>
      <c r="G1954" s="61">
        <v>31</v>
      </c>
      <c r="H1954" s="61">
        <v>107</v>
      </c>
      <c r="I1954" s="61">
        <v>13</v>
      </c>
      <c r="J1954" s="61">
        <v>96</v>
      </c>
      <c r="K1954" s="61">
        <v>228</v>
      </c>
      <c r="L1954" s="61">
        <v>31</v>
      </c>
      <c r="M1954" s="61">
        <v>5</v>
      </c>
      <c r="N1954" s="61">
        <v>17</v>
      </c>
      <c r="O1954" s="61">
        <v>287</v>
      </c>
      <c r="Q1954" s="61">
        <v>83</v>
      </c>
      <c r="R1954" s="61">
        <v>42</v>
      </c>
      <c r="S1954" s="61">
        <v>20</v>
      </c>
      <c r="T1954" s="61">
        <v>89</v>
      </c>
    </row>
    <row r="1955" spans="1:20" ht="12.75" customHeight="1" x14ac:dyDescent="0.2">
      <c r="A1955" s="58">
        <v>5168</v>
      </c>
      <c r="B1955" s="61">
        <v>286</v>
      </c>
      <c r="C1955" s="61">
        <v>181</v>
      </c>
      <c r="D1955" s="61">
        <v>105</v>
      </c>
      <c r="F1955" s="61">
        <v>14</v>
      </c>
      <c r="G1955" s="61">
        <v>4</v>
      </c>
      <c r="H1955" s="61">
        <v>51</v>
      </c>
      <c r="I1955" s="61">
        <v>4</v>
      </c>
      <c r="J1955" s="61">
        <v>39</v>
      </c>
      <c r="K1955" s="61">
        <v>174</v>
      </c>
      <c r="L1955" s="61">
        <v>2</v>
      </c>
      <c r="M1955" s="61">
        <v>1</v>
      </c>
      <c r="N1955" s="61">
        <v>8</v>
      </c>
      <c r="O1955" s="61">
        <v>92</v>
      </c>
      <c r="Q1955" s="61">
        <v>37</v>
      </c>
      <c r="R1955" s="61">
        <v>7</v>
      </c>
      <c r="S1955" s="61">
        <v>34</v>
      </c>
      <c r="T1955" s="61">
        <v>18</v>
      </c>
    </row>
    <row r="1956" spans="1:20" ht="12.75" customHeight="1" x14ac:dyDescent="0.2">
      <c r="A1956" s="58">
        <v>5169</v>
      </c>
      <c r="B1956" s="61">
        <v>538</v>
      </c>
      <c r="C1956" s="61">
        <v>271</v>
      </c>
      <c r="D1956" s="61">
        <v>266</v>
      </c>
      <c r="E1956" s="61">
        <v>3</v>
      </c>
      <c r="F1956" s="61">
        <v>62</v>
      </c>
      <c r="G1956" s="61">
        <v>58</v>
      </c>
      <c r="H1956" s="61">
        <v>64</v>
      </c>
      <c r="I1956" s="61">
        <v>2</v>
      </c>
      <c r="J1956" s="61">
        <v>33</v>
      </c>
      <c r="K1956" s="61">
        <v>316</v>
      </c>
      <c r="L1956" s="61">
        <v>5</v>
      </c>
      <c r="M1956" s="61">
        <v>2</v>
      </c>
      <c r="N1956" s="61">
        <v>13</v>
      </c>
      <c r="O1956" s="61">
        <v>215</v>
      </c>
      <c r="P1956" s="61">
        <v>1</v>
      </c>
      <c r="Q1956" s="61">
        <v>1</v>
      </c>
      <c r="R1956" s="61">
        <v>10</v>
      </c>
      <c r="S1956" s="61">
        <v>51</v>
      </c>
      <c r="T1956" s="61">
        <v>48</v>
      </c>
    </row>
    <row r="1957" spans="1:20" ht="12.75" customHeight="1" x14ac:dyDescent="0.2">
      <c r="A1957" s="58">
        <v>5170</v>
      </c>
      <c r="B1957" s="61">
        <v>730</v>
      </c>
      <c r="C1957" s="61">
        <v>333</v>
      </c>
      <c r="D1957" s="61">
        <v>396</v>
      </c>
      <c r="E1957" s="61">
        <v>14</v>
      </c>
      <c r="F1957" s="61">
        <v>96</v>
      </c>
      <c r="G1957" s="61">
        <v>130</v>
      </c>
      <c r="H1957" s="61">
        <v>268</v>
      </c>
      <c r="I1957" s="61">
        <v>42</v>
      </c>
      <c r="J1957" s="61">
        <v>70</v>
      </c>
      <c r="K1957" s="61">
        <v>110</v>
      </c>
      <c r="L1957" s="61">
        <v>158</v>
      </c>
      <c r="M1957" s="61">
        <v>10</v>
      </c>
      <c r="N1957" s="61">
        <v>31</v>
      </c>
      <c r="O1957" s="61">
        <v>628</v>
      </c>
      <c r="Q1957" s="61">
        <v>2</v>
      </c>
      <c r="R1957" s="61">
        <v>39</v>
      </c>
      <c r="S1957" s="61">
        <v>21</v>
      </c>
      <c r="T1957" s="61">
        <v>138</v>
      </c>
    </row>
    <row r="1958" spans="1:20" ht="12.75" customHeight="1" x14ac:dyDescent="0.2">
      <c r="A1958" s="58">
        <v>5171</v>
      </c>
      <c r="B1958" s="61">
        <v>122</v>
      </c>
      <c r="C1958" s="61">
        <v>56</v>
      </c>
      <c r="D1958" s="61">
        <v>66</v>
      </c>
      <c r="E1958" s="61">
        <v>3</v>
      </c>
      <c r="G1958" s="61">
        <v>2</v>
      </c>
      <c r="H1958" s="61">
        <v>16</v>
      </c>
      <c r="I1958" s="61">
        <v>2</v>
      </c>
      <c r="J1958" s="61">
        <v>9</v>
      </c>
      <c r="K1958" s="61">
        <v>90</v>
      </c>
      <c r="L1958" s="61">
        <v>5</v>
      </c>
      <c r="M1958" s="61">
        <v>4</v>
      </c>
      <c r="N1958" s="61">
        <v>39</v>
      </c>
      <c r="O1958" s="61">
        <v>77</v>
      </c>
      <c r="R1958" s="61">
        <v>10</v>
      </c>
      <c r="S1958" s="61">
        <v>16</v>
      </c>
      <c r="T1958" s="61">
        <v>26</v>
      </c>
    </row>
    <row r="1959" spans="1:20" ht="12.75" customHeight="1" x14ac:dyDescent="0.2">
      <c r="A1959" s="58">
        <v>5172</v>
      </c>
      <c r="B1959" s="61">
        <v>68</v>
      </c>
      <c r="C1959" s="61">
        <v>26</v>
      </c>
      <c r="D1959" s="61">
        <v>42</v>
      </c>
      <c r="F1959" s="61">
        <v>3</v>
      </c>
      <c r="G1959" s="61">
        <v>2</v>
      </c>
      <c r="H1959" s="61">
        <v>46</v>
      </c>
      <c r="I1959" s="61">
        <v>1</v>
      </c>
      <c r="J1959" s="61">
        <v>2</v>
      </c>
      <c r="K1959" s="61">
        <v>14</v>
      </c>
      <c r="L1959" s="61">
        <v>13</v>
      </c>
      <c r="M1959" s="61">
        <v>2</v>
      </c>
      <c r="N1959" s="61">
        <v>4</v>
      </c>
      <c r="O1959" s="61">
        <v>55</v>
      </c>
      <c r="R1959" s="61">
        <v>7</v>
      </c>
      <c r="S1959" s="61">
        <v>4</v>
      </c>
      <c r="T1959" s="61">
        <v>14</v>
      </c>
    </row>
    <row r="1960" spans="1:20" ht="12.75" customHeight="1" x14ac:dyDescent="0.2">
      <c r="A1960" s="58">
        <v>5173</v>
      </c>
      <c r="B1960" s="61">
        <v>446</v>
      </c>
      <c r="C1960" s="61">
        <v>234</v>
      </c>
      <c r="D1960" s="61">
        <v>212</v>
      </c>
      <c r="E1960" s="61">
        <v>1</v>
      </c>
      <c r="F1960" s="61">
        <v>7</v>
      </c>
      <c r="G1960" s="61">
        <v>1</v>
      </c>
      <c r="H1960" s="61">
        <v>121</v>
      </c>
      <c r="J1960" s="61">
        <v>8</v>
      </c>
      <c r="K1960" s="61">
        <v>308</v>
      </c>
      <c r="L1960" s="61">
        <v>30</v>
      </c>
      <c r="M1960" s="61">
        <v>3</v>
      </c>
      <c r="N1960" s="61">
        <v>12</v>
      </c>
      <c r="O1960" s="61">
        <v>170</v>
      </c>
      <c r="Q1960" s="61">
        <v>1</v>
      </c>
      <c r="R1960" s="61">
        <v>17</v>
      </c>
      <c r="S1960" s="61">
        <v>15</v>
      </c>
      <c r="T1960" s="61">
        <v>47</v>
      </c>
    </row>
    <row r="1961" spans="1:20" ht="12.75" customHeight="1" x14ac:dyDescent="0.2">
      <c r="A1961" s="58">
        <v>5175</v>
      </c>
      <c r="B1961" s="61">
        <v>738</v>
      </c>
      <c r="C1961" s="61">
        <v>399</v>
      </c>
      <c r="D1961" s="61">
        <v>339</v>
      </c>
      <c r="E1961" s="61">
        <v>3</v>
      </c>
      <c r="F1961" s="61">
        <v>57</v>
      </c>
      <c r="G1961" s="61">
        <v>65</v>
      </c>
      <c r="H1961" s="61">
        <v>63</v>
      </c>
      <c r="I1961" s="61">
        <v>4</v>
      </c>
      <c r="J1961" s="61">
        <v>83</v>
      </c>
      <c r="K1961" s="61">
        <v>463</v>
      </c>
      <c r="L1961" s="61">
        <v>65</v>
      </c>
      <c r="M1961" s="61">
        <v>1</v>
      </c>
      <c r="N1961" s="61">
        <v>9</v>
      </c>
      <c r="O1961" s="61">
        <v>141</v>
      </c>
      <c r="Q1961" s="61">
        <v>1</v>
      </c>
      <c r="R1961" s="61">
        <v>14</v>
      </c>
      <c r="S1961" s="61">
        <v>45</v>
      </c>
      <c r="T1961" s="61">
        <v>120</v>
      </c>
    </row>
    <row r="1962" spans="1:20" ht="12.75" customHeight="1" x14ac:dyDescent="0.2">
      <c r="A1962" s="58">
        <v>5176</v>
      </c>
      <c r="B1962" s="61">
        <v>78</v>
      </c>
      <c r="C1962" s="61">
        <v>34</v>
      </c>
      <c r="D1962" s="61">
        <v>44</v>
      </c>
      <c r="E1962" s="61">
        <v>2</v>
      </c>
      <c r="F1962" s="61">
        <v>1</v>
      </c>
      <c r="H1962" s="61">
        <v>13</v>
      </c>
      <c r="J1962" s="61">
        <v>3</v>
      </c>
      <c r="K1962" s="61">
        <v>59</v>
      </c>
      <c r="M1962" s="61">
        <v>1</v>
      </c>
      <c r="N1962" s="61">
        <v>5</v>
      </c>
      <c r="O1962" s="61">
        <v>43</v>
      </c>
      <c r="Q1962" s="61">
        <v>1</v>
      </c>
      <c r="R1962" s="61">
        <v>13</v>
      </c>
      <c r="S1962" s="61">
        <v>10</v>
      </c>
      <c r="T1962" s="61">
        <v>8</v>
      </c>
    </row>
    <row r="1963" spans="1:20" ht="12.75" customHeight="1" x14ac:dyDescent="0.2">
      <c r="A1963" s="58">
        <v>5178</v>
      </c>
      <c r="B1963" s="61">
        <v>655</v>
      </c>
      <c r="C1963" s="61">
        <v>322</v>
      </c>
      <c r="D1963" s="61">
        <v>333</v>
      </c>
      <c r="F1963" s="61">
        <v>130</v>
      </c>
      <c r="G1963" s="61">
        <v>128</v>
      </c>
      <c r="H1963" s="61">
        <v>178</v>
      </c>
      <c r="I1963" s="61">
        <v>29</v>
      </c>
      <c r="J1963" s="61">
        <v>64</v>
      </c>
      <c r="K1963" s="61">
        <v>126</v>
      </c>
      <c r="L1963" s="61">
        <v>221</v>
      </c>
      <c r="M1963" s="61">
        <v>3</v>
      </c>
      <c r="N1963" s="61">
        <v>10</v>
      </c>
      <c r="O1963" s="61">
        <v>469</v>
      </c>
      <c r="P1963" s="61">
        <v>3</v>
      </c>
      <c r="Q1963" s="61">
        <v>7</v>
      </c>
      <c r="R1963" s="61">
        <v>34</v>
      </c>
      <c r="S1963" s="61">
        <v>30</v>
      </c>
      <c r="T1963" s="61">
        <v>58</v>
      </c>
    </row>
    <row r="1964" spans="1:20" ht="12.75" customHeight="1" x14ac:dyDescent="0.2">
      <c r="A1964" s="58">
        <v>5179</v>
      </c>
      <c r="B1964" s="61">
        <v>19</v>
      </c>
      <c r="C1964" s="61">
        <v>9</v>
      </c>
      <c r="D1964" s="61">
        <v>10</v>
      </c>
      <c r="H1964" s="61">
        <v>3</v>
      </c>
      <c r="J1964" s="61">
        <v>2</v>
      </c>
      <c r="K1964" s="61">
        <v>14</v>
      </c>
      <c r="N1964" s="61">
        <v>1</v>
      </c>
      <c r="O1964" s="61">
        <v>16</v>
      </c>
      <c r="P1964" s="61">
        <v>1</v>
      </c>
      <c r="R1964" s="61">
        <v>1</v>
      </c>
      <c r="T1964" s="61">
        <v>14</v>
      </c>
    </row>
    <row r="1965" spans="1:20" ht="12.75" customHeight="1" x14ac:dyDescent="0.2">
      <c r="A1965" s="58">
        <v>5187</v>
      </c>
      <c r="B1965" s="61">
        <v>231</v>
      </c>
      <c r="C1965" s="61">
        <v>104</v>
      </c>
      <c r="D1965" s="61">
        <v>127</v>
      </c>
      <c r="E1965" s="61">
        <v>2</v>
      </c>
      <c r="F1965" s="61">
        <v>1</v>
      </c>
      <c r="G1965" s="61">
        <v>1</v>
      </c>
      <c r="H1965" s="61">
        <v>127</v>
      </c>
      <c r="J1965" s="61">
        <v>9</v>
      </c>
      <c r="K1965" s="61">
        <v>91</v>
      </c>
      <c r="M1965" s="61">
        <v>1</v>
      </c>
      <c r="N1965" s="61">
        <v>28</v>
      </c>
      <c r="O1965" s="61">
        <v>227</v>
      </c>
      <c r="P1965" s="61">
        <v>1</v>
      </c>
      <c r="R1965" s="61">
        <v>8</v>
      </c>
      <c r="T1965" s="61">
        <v>24</v>
      </c>
    </row>
    <row r="1966" spans="1:20" ht="12.75" customHeight="1" x14ac:dyDescent="0.2">
      <c r="A1966" s="58">
        <v>5190</v>
      </c>
      <c r="B1966" s="61">
        <v>39</v>
      </c>
      <c r="C1966" s="61">
        <v>25</v>
      </c>
      <c r="D1966" s="61">
        <v>14</v>
      </c>
      <c r="H1966" s="61">
        <v>3</v>
      </c>
      <c r="J1966" s="61">
        <v>2</v>
      </c>
      <c r="K1966" s="61">
        <v>34</v>
      </c>
      <c r="N1966" s="61">
        <v>8</v>
      </c>
      <c r="O1966" s="61">
        <v>28</v>
      </c>
      <c r="R1966" s="61">
        <v>6</v>
      </c>
      <c r="S1966" s="61">
        <v>1</v>
      </c>
      <c r="T1966" s="61">
        <v>8</v>
      </c>
    </row>
    <row r="1967" spans="1:20" ht="12.75" customHeight="1" x14ac:dyDescent="0.2">
      <c r="A1967" s="58">
        <v>5191</v>
      </c>
      <c r="B1967" s="61">
        <v>91</v>
      </c>
      <c r="C1967" s="61">
        <v>52</v>
      </c>
      <c r="D1967" s="61">
        <v>39</v>
      </c>
      <c r="F1967" s="61">
        <v>1</v>
      </c>
      <c r="H1967" s="61">
        <v>16</v>
      </c>
      <c r="J1967" s="61">
        <v>5</v>
      </c>
      <c r="K1967" s="61">
        <v>69</v>
      </c>
      <c r="L1967" s="61">
        <v>1</v>
      </c>
      <c r="N1967" s="61">
        <v>2</v>
      </c>
      <c r="O1967" s="61">
        <v>65</v>
      </c>
      <c r="R1967" s="61">
        <v>26</v>
      </c>
      <c r="S1967" s="61">
        <v>7</v>
      </c>
      <c r="T1967" s="61">
        <v>16</v>
      </c>
    </row>
    <row r="1968" spans="1:20" ht="12.75" customHeight="1" x14ac:dyDescent="0.2">
      <c r="A1968" s="58">
        <v>5192</v>
      </c>
      <c r="B1968" s="61">
        <v>38</v>
      </c>
      <c r="C1968" s="61">
        <v>7</v>
      </c>
      <c r="D1968" s="61">
        <v>31</v>
      </c>
      <c r="G1968" s="61">
        <v>15</v>
      </c>
      <c r="H1968" s="61">
        <v>4</v>
      </c>
      <c r="J1968" s="61">
        <v>7</v>
      </c>
      <c r="K1968" s="61">
        <v>12</v>
      </c>
      <c r="L1968" s="61">
        <v>1</v>
      </c>
      <c r="M1968" s="61">
        <v>3</v>
      </c>
      <c r="N1968" s="61">
        <v>5</v>
      </c>
      <c r="O1968" s="61">
        <v>29</v>
      </c>
      <c r="R1968" s="61">
        <v>10</v>
      </c>
      <c r="T1968" s="61">
        <v>38</v>
      </c>
    </row>
    <row r="1969" spans="1:20" ht="12.75" customHeight="1" x14ac:dyDescent="0.2">
      <c r="A1969" s="58">
        <v>5194</v>
      </c>
      <c r="B1969" s="61">
        <v>15</v>
      </c>
      <c r="C1969" s="61">
        <v>7</v>
      </c>
      <c r="D1969" s="61">
        <v>8</v>
      </c>
      <c r="H1969" s="61">
        <v>3</v>
      </c>
      <c r="I1969" s="61">
        <v>1</v>
      </c>
      <c r="K1969" s="61">
        <v>11</v>
      </c>
      <c r="O1969" s="61">
        <v>9</v>
      </c>
      <c r="R1969" s="61">
        <v>3</v>
      </c>
      <c r="S1969" s="61">
        <v>3</v>
      </c>
    </row>
    <row r="1970" spans="1:20" ht="12.75" customHeight="1" x14ac:dyDescent="0.2">
      <c r="A1970" s="58">
        <v>5200</v>
      </c>
      <c r="B1970" s="61">
        <v>1011</v>
      </c>
      <c r="C1970" s="61">
        <v>450</v>
      </c>
      <c r="D1970" s="61">
        <v>561</v>
      </c>
      <c r="E1970" s="61">
        <v>1</v>
      </c>
      <c r="F1970" s="61">
        <v>295</v>
      </c>
      <c r="G1970" s="61">
        <v>21</v>
      </c>
      <c r="H1970" s="61">
        <v>61</v>
      </c>
      <c r="I1970" s="61">
        <v>2</v>
      </c>
      <c r="J1970" s="61">
        <v>66</v>
      </c>
      <c r="K1970" s="61">
        <v>565</v>
      </c>
      <c r="L1970" s="61">
        <v>27</v>
      </c>
      <c r="M1970" s="61">
        <v>1</v>
      </c>
      <c r="N1970" s="61">
        <v>2</v>
      </c>
      <c r="O1970" s="61">
        <v>51</v>
      </c>
      <c r="Q1970" s="61">
        <v>5</v>
      </c>
      <c r="R1970" s="61">
        <v>15</v>
      </c>
      <c r="S1970" s="61">
        <v>93</v>
      </c>
      <c r="T1970" s="61">
        <v>58</v>
      </c>
    </row>
    <row r="1971" spans="1:20" ht="12.75" customHeight="1" x14ac:dyDescent="0.2">
      <c r="A1971" s="58">
        <v>5201</v>
      </c>
      <c r="B1971" s="61">
        <v>723</v>
      </c>
      <c r="C1971" s="61">
        <v>347</v>
      </c>
      <c r="D1971" s="61">
        <v>376</v>
      </c>
      <c r="E1971" s="61">
        <v>2</v>
      </c>
      <c r="F1971" s="61">
        <v>233</v>
      </c>
      <c r="G1971" s="61">
        <v>5</v>
      </c>
      <c r="H1971" s="61">
        <v>38</v>
      </c>
      <c r="J1971" s="61">
        <v>53</v>
      </c>
      <c r="K1971" s="61">
        <v>392</v>
      </c>
      <c r="L1971" s="61">
        <v>65</v>
      </c>
      <c r="O1971" s="61">
        <v>13</v>
      </c>
      <c r="Q1971" s="61">
        <v>5</v>
      </c>
      <c r="R1971" s="61">
        <v>10</v>
      </c>
      <c r="S1971" s="61">
        <v>34</v>
      </c>
      <c r="T1971" s="61">
        <v>47</v>
      </c>
    </row>
    <row r="1972" spans="1:20" ht="12.75" customHeight="1" x14ac:dyDescent="0.2">
      <c r="A1972" s="58">
        <v>5203</v>
      </c>
      <c r="B1972" s="61">
        <v>480</v>
      </c>
      <c r="C1972" s="61">
        <v>248</v>
      </c>
      <c r="D1972" s="61">
        <v>232</v>
      </c>
      <c r="F1972" s="61">
        <v>20</v>
      </c>
      <c r="G1972" s="61">
        <v>2</v>
      </c>
      <c r="H1972" s="61">
        <v>67</v>
      </c>
      <c r="J1972" s="61">
        <v>106</v>
      </c>
      <c r="K1972" s="61">
        <v>285</v>
      </c>
      <c r="L1972" s="61">
        <v>51</v>
      </c>
      <c r="N1972" s="61">
        <v>1</v>
      </c>
      <c r="O1972" s="61">
        <v>13</v>
      </c>
      <c r="Q1972" s="61">
        <v>1</v>
      </c>
      <c r="R1972" s="61">
        <v>6</v>
      </c>
      <c r="S1972" s="61">
        <v>5</v>
      </c>
      <c r="T1972" s="61">
        <v>43</v>
      </c>
    </row>
    <row r="1973" spans="1:20" ht="12.75" customHeight="1" x14ac:dyDescent="0.2">
      <c r="A1973" s="58">
        <v>5204</v>
      </c>
      <c r="B1973" s="61">
        <v>290</v>
      </c>
      <c r="C1973" s="61">
        <v>146</v>
      </c>
      <c r="D1973" s="61">
        <v>144</v>
      </c>
      <c r="F1973" s="61">
        <v>18</v>
      </c>
      <c r="G1973" s="61">
        <v>5</v>
      </c>
      <c r="H1973" s="61">
        <v>20</v>
      </c>
      <c r="J1973" s="61">
        <v>30</v>
      </c>
      <c r="K1973" s="61">
        <v>217</v>
      </c>
      <c r="L1973" s="61">
        <v>12</v>
      </c>
      <c r="N1973" s="61">
        <v>5</v>
      </c>
      <c r="O1973" s="61">
        <v>24</v>
      </c>
      <c r="R1973" s="61">
        <v>7</v>
      </c>
      <c r="S1973" s="61">
        <v>25</v>
      </c>
      <c r="T1973" s="61">
        <v>46</v>
      </c>
    </row>
    <row r="1974" spans="1:20" ht="12.75" customHeight="1" x14ac:dyDescent="0.2">
      <c r="A1974" s="58">
        <v>5205</v>
      </c>
      <c r="B1974" s="61">
        <v>209</v>
      </c>
      <c r="C1974" s="61">
        <v>95</v>
      </c>
      <c r="D1974" s="61">
        <v>114</v>
      </c>
      <c r="E1974" s="61">
        <v>2</v>
      </c>
      <c r="F1974" s="61">
        <v>24</v>
      </c>
      <c r="G1974" s="61">
        <v>27</v>
      </c>
      <c r="H1974" s="61">
        <v>33</v>
      </c>
      <c r="I1974" s="61">
        <v>4</v>
      </c>
      <c r="J1974" s="61">
        <v>43</v>
      </c>
      <c r="K1974" s="61">
        <v>76</v>
      </c>
      <c r="L1974" s="61">
        <v>36</v>
      </c>
      <c r="M1974" s="61">
        <v>2</v>
      </c>
      <c r="N1974" s="61">
        <v>6</v>
      </c>
      <c r="O1974" s="61">
        <v>101</v>
      </c>
      <c r="P1974" s="61">
        <v>4</v>
      </c>
      <c r="R1974" s="61">
        <v>12</v>
      </c>
      <c r="S1974" s="61">
        <v>5</v>
      </c>
      <c r="T1974" s="61">
        <v>47</v>
      </c>
    </row>
    <row r="1975" spans="1:20" ht="12.75" customHeight="1" x14ac:dyDescent="0.2">
      <c r="A1975" s="58">
        <v>5206</v>
      </c>
      <c r="B1975" s="61">
        <v>761</v>
      </c>
      <c r="C1975" s="61">
        <v>366</v>
      </c>
      <c r="D1975" s="61">
        <v>395</v>
      </c>
      <c r="E1975" s="61">
        <v>5</v>
      </c>
      <c r="F1975" s="61">
        <v>30</v>
      </c>
      <c r="G1975" s="61">
        <v>52</v>
      </c>
      <c r="H1975" s="61">
        <v>180</v>
      </c>
      <c r="I1975" s="61">
        <v>32</v>
      </c>
      <c r="J1975" s="61">
        <v>114</v>
      </c>
      <c r="K1975" s="61">
        <v>348</v>
      </c>
      <c r="L1975" s="61">
        <v>39</v>
      </c>
      <c r="M1975" s="61">
        <v>16</v>
      </c>
      <c r="N1975" s="61">
        <v>24</v>
      </c>
      <c r="O1975" s="61">
        <v>402</v>
      </c>
      <c r="Q1975" s="61">
        <v>67</v>
      </c>
      <c r="R1975" s="61">
        <v>36</v>
      </c>
      <c r="S1975" s="61">
        <v>36</v>
      </c>
      <c r="T1975" s="61">
        <v>133</v>
      </c>
    </row>
    <row r="1976" spans="1:20" ht="12.75" customHeight="1" x14ac:dyDescent="0.2">
      <c r="A1976" s="58">
        <v>5207</v>
      </c>
      <c r="B1976" s="61">
        <v>446</v>
      </c>
      <c r="C1976" s="61">
        <v>221</v>
      </c>
      <c r="D1976" s="61">
        <v>225</v>
      </c>
      <c r="E1976" s="61">
        <v>5</v>
      </c>
      <c r="F1976" s="61">
        <v>25</v>
      </c>
      <c r="G1976" s="61">
        <v>2</v>
      </c>
      <c r="H1976" s="61">
        <v>93</v>
      </c>
      <c r="I1976" s="61">
        <v>2</v>
      </c>
      <c r="J1976" s="61">
        <v>39</v>
      </c>
      <c r="K1976" s="61">
        <v>280</v>
      </c>
      <c r="L1976" s="61">
        <v>74</v>
      </c>
      <c r="M1976" s="61">
        <v>4</v>
      </c>
      <c r="N1976" s="61">
        <v>12</v>
      </c>
      <c r="O1976" s="61">
        <v>229</v>
      </c>
      <c r="P1976" s="61">
        <v>10</v>
      </c>
      <c r="Q1976" s="61">
        <v>3</v>
      </c>
      <c r="R1976" s="61">
        <v>11</v>
      </c>
      <c r="S1976" s="61">
        <v>19</v>
      </c>
      <c r="T1976" s="61">
        <v>76</v>
      </c>
    </row>
    <row r="1977" spans="1:20" ht="12.75" customHeight="1" x14ac:dyDescent="0.2">
      <c r="A1977" s="58">
        <v>5213</v>
      </c>
      <c r="B1977" s="61">
        <v>1191</v>
      </c>
      <c r="C1977" s="61">
        <v>582</v>
      </c>
      <c r="D1977" s="61">
        <v>609</v>
      </c>
      <c r="E1977" s="61">
        <v>60</v>
      </c>
      <c r="F1977" s="61">
        <v>53</v>
      </c>
      <c r="G1977" s="61">
        <v>23</v>
      </c>
      <c r="H1977" s="61">
        <v>304</v>
      </c>
      <c r="I1977" s="61">
        <v>8</v>
      </c>
      <c r="J1977" s="61">
        <v>114</v>
      </c>
      <c r="K1977" s="61">
        <v>629</v>
      </c>
      <c r="L1977" s="61">
        <v>124</v>
      </c>
      <c r="M1977" s="61">
        <v>9</v>
      </c>
      <c r="N1977" s="61">
        <v>58</v>
      </c>
      <c r="O1977" s="61">
        <v>575</v>
      </c>
      <c r="P1977" s="61">
        <v>22</v>
      </c>
      <c r="Q1977" s="61">
        <v>11</v>
      </c>
      <c r="R1977" s="61">
        <v>97</v>
      </c>
      <c r="S1977" s="61">
        <v>26</v>
      </c>
      <c r="T1977" s="61">
        <v>217</v>
      </c>
    </row>
    <row r="1978" spans="1:20" ht="12.75" customHeight="1" x14ac:dyDescent="0.2">
      <c r="A1978" s="58">
        <v>5218</v>
      </c>
      <c r="B1978" s="61">
        <v>354</v>
      </c>
      <c r="C1978" s="61">
        <v>184</v>
      </c>
      <c r="D1978" s="61">
        <v>170</v>
      </c>
      <c r="E1978" s="61">
        <v>3</v>
      </c>
      <c r="F1978" s="61">
        <v>23</v>
      </c>
      <c r="G1978" s="61">
        <v>111</v>
      </c>
      <c r="H1978" s="61">
        <v>123</v>
      </c>
      <c r="I1978" s="61">
        <v>19</v>
      </c>
      <c r="J1978" s="61">
        <v>40</v>
      </c>
      <c r="K1978" s="61">
        <v>35</v>
      </c>
      <c r="N1978" s="61">
        <v>17</v>
      </c>
      <c r="O1978" s="61">
        <v>256</v>
      </c>
      <c r="P1978" s="61">
        <v>1</v>
      </c>
      <c r="R1978" s="61">
        <v>21</v>
      </c>
      <c r="T1978" s="61">
        <v>45</v>
      </c>
    </row>
    <row r="1979" spans="1:20" ht="12.75" customHeight="1" x14ac:dyDescent="0.2">
      <c r="A1979" s="58">
        <v>5219</v>
      </c>
      <c r="B1979" s="61">
        <v>113</v>
      </c>
      <c r="C1979" s="61">
        <v>61</v>
      </c>
      <c r="D1979" s="61">
        <v>52</v>
      </c>
      <c r="E1979" s="61">
        <v>1</v>
      </c>
      <c r="F1979" s="61">
        <v>6</v>
      </c>
      <c r="G1979" s="61">
        <v>11</v>
      </c>
      <c r="H1979" s="61">
        <v>51</v>
      </c>
      <c r="I1979" s="61">
        <v>9</v>
      </c>
      <c r="J1979" s="61">
        <v>21</v>
      </c>
      <c r="K1979" s="61">
        <v>14</v>
      </c>
      <c r="N1979" s="61">
        <v>9</v>
      </c>
      <c r="O1979" s="61">
        <v>72</v>
      </c>
      <c r="R1979" s="61">
        <v>8</v>
      </c>
      <c r="T1979" s="61">
        <v>13</v>
      </c>
    </row>
    <row r="1980" spans="1:20" ht="12.75" customHeight="1" x14ac:dyDescent="0.2">
      <c r="A1980" s="58">
        <v>5220</v>
      </c>
      <c r="B1980" s="61">
        <v>470</v>
      </c>
      <c r="C1980" s="61">
        <v>235</v>
      </c>
      <c r="D1980" s="61">
        <v>235</v>
      </c>
      <c r="F1980" s="61">
        <v>4</v>
      </c>
      <c r="G1980" s="61">
        <v>14</v>
      </c>
      <c r="H1980" s="61">
        <v>42</v>
      </c>
      <c r="I1980" s="61">
        <v>1</v>
      </c>
      <c r="J1980" s="61">
        <v>25</v>
      </c>
      <c r="K1980" s="61">
        <v>384</v>
      </c>
      <c r="L1980" s="61">
        <v>7</v>
      </c>
      <c r="N1980" s="61">
        <v>2</v>
      </c>
      <c r="O1980" s="61">
        <v>73</v>
      </c>
      <c r="P1980" s="61">
        <v>3</v>
      </c>
      <c r="R1980" s="61">
        <v>13</v>
      </c>
      <c r="S1980" s="61">
        <v>26</v>
      </c>
      <c r="T1980" s="61">
        <v>53</v>
      </c>
    </row>
    <row r="1981" spans="1:20" ht="12.75" customHeight="1" x14ac:dyDescent="0.2">
      <c r="A1981" s="58">
        <v>5221</v>
      </c>
      <c r="B1981" s="61">
        <v>402</v>
      </c>
      <c r="C1981" s="61">
        <v>190</v>
      </c>
      <c r="D1981" s="61">
        <v>212</v>
      </c>
      <c r="E1981" s="61">
        <v>8</v>
      </c>
      <c r="F1981" s="61">
        <v>10</v>
      </c>
      <c r="G1981" s="61">
        <v>3</v>
      </c>
      <c r="H1981" s="61">
        <v>111</v>
      </c>
      <c r="J1981" s="61">
        <v>12</v>
      </c>
      <c r="K1981" s="61">
        <v>258</v>
      </c>
      <c r="L1981" s="61">
        <v>16</v>
      </c>
      <c r="M1981" s="61">
        <v>5</v>
      </c>
      <c r="N1981" s="61">
        <v>2</v>
      </c>
      <c r="O1981" s="61">
        <v>184</v>
      </c>
      <c r="P1981" s="61">
        <v>2</v>
      </c>
      <c r="Q1981" s="61">
        <v>2</v>
      </c>
      <c r="R1981" s="61">
        <v>27</v>
      </c>
      <c r="S1981" s="61">
        <v>17</v>
      </c>
      <c r="T1981" s="61">
        <v>47</v>
      </c>
    </row>
    <row r="1982" spans="1:20" ht="12.75" customHeight="1" x14ac:dyDescent="0.2">
      <c r="A1982" s="58">
        <v>5224</v>
      </c>
      <c r="B1982" s="61">
        <v>12</v>
      </c>
      <c r="C1982" s="61">
        <v>5</v>
      </c>
      <c r="D1982" s="61">
        <v>7</v>
      </c>
      <c r="H1982" s="61">
        <v>3</v>
      </c>
      <c r="J1982" s="61">
        <v>1</v>
      </c>
      <c r="K1982" s="61">
        <v>8</v>
      </c>
      <c r="M1982" s="61">
        <v>2</v>
      </c>
      <c r="O1982" s="61">
        <v>9</v>
      </c>
      <c r="R1982" s="61">
        <v>3</v>
      </c>
      <c r="T1982" s="61">
        <v>4</v>
      </c>
    </row>
    <row r="1983" spans="1:20" ht="12.75" customHeight="1" x14ac:dyDescent="0.2">
      <c r="A1983" s="58">
        <v>5225</v>
      </c>
      <c r="B1983" s="61">
        <v>67</v>
      </c>
      <c r="C1983" s="61">
        <v>35</v>
      </c>
      <c r="D1983" s="61">
        <v>32</v>
      </c>
      <c r="E1983" s="61">
        <v>1</v>
      </c>
      <c r="F1983" s="61">
        <v>3</v>
      </c>
      <c r="H1983" s="61">
        <v>5</v>
      </c>
      <c r="J1983" s="61">
        <v>2</v>
      </c>
      <c r="K1983" s="61">
        <v>56</v>
      </c>
      <c r="M1983" s="61">
        <v>3</v>
      </c>
      <c r="N1983" s="61">
        <v>7</v>
      </c>
      <c r="O1983" s="61">
        <v>37</v>
      </c>
      <c r="R1983" s="61">
        <v>5</v>
      </c>
      <c r="S1983" s="61">
        <v>1</v>
      </c>
      <c r="T1983" s="61">
        <v>14</v>
      </c>
    </row>
    <row r="1984" spans="1:20" ht="12.75" customHeight="1" x14ac:dyDescent="0.2">
      <c r="A1984" s="58">
        <v>5226</v>
      </c>
      <c r="B1984" s="61">
        <v>80</v>
      </c>
      <c r="C1984" s="61">
        <v>40</v>
      </c>
      <c r="D1984" s="61">
        <v>40</v>
      </c>
      <c r="E1984" s="61">
        <v>1</v>
      </c>
      <c r="F1984" s="61">
        <v>2</v>
      </c>
      <c r="H1984" s="61">
        <v>5</v>
      </c>
      <c r="J1984" s="61">
        <v>2</v>
      </c>
      <c r="K1984" s="61">
        <v>70</v>
      </c>
      <c r="N1984" s="61">
        <v>6</v>
      </c>
      <c r="O1984" s="61">
        <v>30</v>
      </c>
      <c r="Q1984" s="61">
        <v>1</v>
      </c>
      <c r="R1984" s="61">
        <v>2</v>
      </c>
      <c r="T1984" s="61">
        <v>14</v>
      </c>
    </row>
    <row r="1985" spans="1:20" ht="12.75" customHeight="1" x14ac:dyDescent="0.2">
      <c r="A1985" s="58">
        <v>5229</v>
      </c>
      <c r="B1985" s="61">
        <v>467</v>
      </c>
      <c r="C1985" s="61">
        <v>248</v>
      </c>
      <c r="D1985" s="61">
        <v>219</v>
      </c>
      <c r="E1985" s="61">
        <v>1</v>
      </c>
      <c r="F1985" s="61">
        <v>81</v>
      </c>
      <c r="G1985" s="61">
        <v>34</v>
      </c>
      <c r="H1985" s="61">
        <v>225</v>
      </c>
      <c r="I1985" s="61">
        <v>4</v>
      </c>
      <c r="J1985" s="61">
        <v>28</v>
      </c>
      <c r="K1985" s="61">
        <v>94</v>
      </c>
      <c r="L1985" s="61">
        <v>200</v>
      </c>
      <c r="M1985" s="61">
        <v>2</v>
      </c>
      <c r="N1985" s="61">
        <v>31</v>
      </c>
      <c r="O1985" s="61">
        <v>337</v>
      </c>
      <c r="P1985" s="61">
        <v>2</v>
      </c>
      <c r="R1985" s="61">
        <v>21</v>
      </c>
      <c r="S1985" s="61">
        <v>15</v>
      </c>
      <c r="T1985" s="61">
        <v>77</v>
      </c>
    </row>
    <row r="1986" spans="1:20" ht="12.75" customHeight="1" x14ac:dyDescent="0.2">
      <c r="A1986" s="58">
        <v>5231</v>
      </c>
      <c r="B1986" s="61">
        <v>19</v>
      </c>
      <c r="C1986" s="61">
        <v>9</v>
      </c>
      <c r="D1986" s="61">
        <v>10</v>
      </c>
      <c r="H1986" s="61">
        <v>4</v>
      </c>
      <c r="K1986" s="61">
        <v>15</v>
      </c>
      <c r="O1986" s="61">
        <v>4</v>
      </c>
      <c r="R1986" s="61">
        <v>8</v>
      </c>
      <c r="T1986" s="61">
        <v>4</v>
      </c>
    </row>
    <row r="1987" spans="1:20" ht="12.75" customHeight="1" x14ac:dyDescent="0.2">
      <c r="A1987" s="58">
        <v>5232</v>
      </c>
      <c r="B1987" s="61">
        <v>145</v>
      </c>
      <c r="C1987" s="61">
        <v>63</v>
      </c>
      <c r="D1987" s="61">
        <v>82</v>
      </c>
      <c r="F1987" s="61">
        <v>2</v>
      </c>
      <c r="H1987" s="61">
        <v>65</v>
      </c>
      <c r="J1987" s="61">
        <v>4</v>
      </c>
      <c r="K1987" s="61">
        <v>74</v>
      </c>
      <c r="N1987" s="61">
        <v>2</v>
      </c>
      <c r="O1987" s="61">
        <v>103</v>
      </c>
      <c r="P1987" s="61">
        <v>5</v>
      </c>
      <c r="Q1987" s="61">
        <v>2</v>
      </c>
      <c r="R1987" s="61">
        <v>11</v>
      </c>
      <c r="T1987" s="61">
        <v>51</v>
      </c>
    </row>
    <row r="1988" spans="1:20" ht="12.75" customHeight="1" x14ac:dyDescent="0.2">
      <c r="A1988" s="58">
        <v>5239</v>
      </c>
      <c r="B1988" s="61">
        <v>408</v>
      </c>
      <c r="C1988" s="61">
        <v>177</v>
      </c>
      <c r="D1988" s="61">
        <v>231</v>
      </c>
      <c r="E1988" s="61">
        <v>3</v>
      </c>
      <c r="F1988" s="61">
        <v>49</v>
      </c>
      <c r="G1988" s="61">
        <v>14</v>
      </c>
      <c r="H1988" s="61">
        <v>140</v>
      </c>
      <c r="I1988" s="61">
        <v>4</v>
      </c>
      <c r="J1988" s="61">
        <v>50</v>
      </c>
      <c r="K1988" s="61">
        <v>148</v>
      </c>
      <c r="L1988" s="61">
        <v>122</v>
      </c>
      <c r="M1988" s="61">
        <v>5</v>
      </c>
      <c r="N1988" s="61">
        <v>31</v>
      </c>
      <c r="O1988" s="61">
        <v>291</v>
      </c>
      <c r="P1988" s="61">
        <v>39</v>
      </c>
      <c r="Q1988" s="61">
        <v>3</v>
      </c>
      <c r="R1988" s="61">
        <v>22</v>
      </c>
      <c r="S1988" s="61">
        <v>14</v>
      </c>
      <c r="T1988" s="61">
        <v>102</v>
      </c>
    </row>
    <row r="1989" spans="1:20" ht="12.75" customHeight="1" x14ac:dyDescent="0.2">
      <c r="A1989" s="58">
        <v>5240</v>
      </c>
      <c r="B1989" s="61">
        <v>377</v>
      </c>
      <c r="C1989" s="61">
        <v>163</v>
      </c>
      <c r="D1989" s="61">
        <v>214</v>
      </c>
      <c r="E1989" s="61">
        <v>1</v>
      </c>
      <c r="F1989" s="61">
        <v>81</v>
      </c>
      <c r="G1989" s="61">
        <v>10</v>
      </c>
      <c r="H1989" s="61">
        <v>37</v>
      </c>
      <c r="I1989" s="61">
        <v>1</v>
      </c>
      <c r="J1989" s="61">
        <v>46</v>
      </c>
      <c r="K1989" s="61">
        <v>201</v>
      </c>
      <c r="L1989" s="61">
        <v>15</v>
      </c>
      <c r="N1989" s="61">
        <v>2</v>
      </c>
      <c r="O1989" s="61">
        <v>64</v>
      </c>
      <c r="Q1989" s="61">
        <v>3</v>
      </c>
      <c r="R1989" s="61">
        <v>9</v>
      </c>
      <c r="S1989" s="61">
        <v>74</v>
      </c>
      <c r="T1989" s="61">
        <v>81</v>
      </c>
    </row>
    <row r="1990" spans="1:20" ht="12.75" customHeight="1" x14ac:dyDescent="0.2">
      <c r="A1990" s="58">
        <v>5244</v>
      </c>
      <c r="B1990" s="61">
        <v>15</v>
      </c>
      <c r="C1990" s="61">
        <v>9</v>
      </c>
      <c r="D1990" s="61">
        <v>6</v>
      </c>
      <c r="H1990" s="61">
        <v>3</v>
      </c>
      <c r="K1990" s="61">
        <v>12</v>
      </c>
      <c r="N1990" s="61">
        <v>1</v>
      </c>
      <c r="O1990" s="61">
        <v>3</v>
      </c>
      <c r="S1990" s="61">
        <v>2</v>
      </c>
      <c r="T1990" s="61">
        <v>3</v>
      </c>
    </row>
    <row r="1991" spans="1:20" ht="12.75" customHeight="1" x14ac:dyDescent="0.2">
      <c r="A1991" s="58">
        <v>5245</v>
      </c>
      <c r="B1991" s="61">
        <v>19</v>
      </c>
      <c r="C1991" s="61">
        <v>9</v>
      </c>
      <c r="D1991" s="61">
        <v>10</v>
      </c>
      <c r="H1991" s="61">
        <v>2</v>
      </c>
      <c r="J1991" s="61">
        <v>2</v>
      </c>
      <c r="K1991" s="61">
        <v>15</v>
      </c>
      <c r="O1991" s="61">
        <v>5</v>
      </c>
      <c r="R1991" s="61">
        <v>1</v>
      </c>
      <c r="S1991" s="61">
        <v>1</v>
      </c>
    </row>
    <row r="1992" spans="1:20" ht="12.75" customHeight="1" x14ac:dyDescent="0.2">
      <c r="A1992" s="58">
        <v>5246</v>
      </c>
      <c r="B1992" s="61">
        <v>41</v>
      </c>
      <c r="C1992" s="61">
        <v>23</v>
      </c>
      <c r="D1992" s="61">
        <v>18</v>
      </c>
      <c r="H1992" s="61">
        <v>10</v>
      </c>
      <c r="J1992" s="61">
        <v>2</v>
      </c>
      <c r="K1992" s="61">
        <v>29</v>
      </c>
      <c r="O1992" s="61">
        <v>11</v>
      </c>
      <c r="Q1992" s="61">
        <v>3</v>
      </c>
      <c r="R1992" s="61">
        <v>6</v>
      </c>
    </row>
    <row r="1993" spans="1:20" ht="12.75" customHeight="1" x14ac:dyDescent="0.2">
      <c r="A1993" s="58">
        <v>5248</v>
      </c>
      <c r="B1993" s="61">
        <v>217</v>
      </c>
      <c r="C1993" s="61">
        <v>109</v>
      </c>
      <c r="D1993" s="61">
        <v>108</v>
      </c>
      <c r="E1993" s="61">
        <v>1</v>
      </c>
      <c r="F1993" s="61">
        <v>13</v>
      </c>
      <c r="G1993" s="61">
        <v>1</v>
      </c>
      <c r="H1993" s="61">
        <v>19</v>
      </c>
      <c r="J1993" s="61">
        <v>28</v>
      </c>
      <c r="K1993" s="61">
        <v>155</v>
      </c>
      <c r="L1993" s="61">
        <v>3</v>
      </c>
      <c r="O1993" s="61">
        <v>40</v>
      </c>
      <c r="Q1993" s="61">
        <v>6</v>
      </c>
      <c r="R1993" s="61">
        <v>4</v>
      </c>
      <c r="S1993" s="61">
        <v>15</v>
      </c>
      <c r="T1993" s="61">
        <v>23</v>
      </c>
    </row>
    <row r="1994" spans="1:20" ht="12.75" customHeight="1" x14ac:dyDescent="0.2">
      <c r="A1994" s="58">
        <v>5250</v>
      </c>
      <c r="B1994" s="61">
        <v>313</v>
      </c>
      <c r="C1994" s="61">
        <v>177</v>
      </c>
      <c r="D1994" s="61">
        <v>136</v>
      </c>
      <c r="E1994" s="61">
        <v>7</v>
      </c>
      <c r="G1994" s="61">
        <v>7</v>
      </c>
      <c r="H1994" s="61">
        <v>26</v>
      </c>
      <c r="I1994" s="61">
        <v>1</v>
      </c>
      <c r="J1994" s="61">
        <v>40</v>
      </c>
      <c r="K1994" s="61">
        <v>232</v>
      </c>
      <c r="L1994" s="61">
        <v>3</v>
      </c>
      <c r="M1994" s="61">
        <v>2</v>
      </c>
      <c r="N1994" s="61">
        <v>47</v>
      </c>
      <c r="O1994" s="61">
        <v>217</v>
      </c>
      <c r="Q1994" s="61">
        <v>1</v>
      </c>
      <c r="R1994" s="61">
        <v>19</v>
      </c>
      <c r="S1994" s="61">
        <v>37</v>
      </c>
      <c r="T1994" s="61">
        <v>34</v>
      </c>
    </row>
    <row r="1995" spans="1:20" ht="12.75" customHeight="1" x14ac:dyDescent="0.2">
      <c r="A1995" s="58">
        <v>5251</v>
      </c>
      <c r="B1995" s="61">
        <v>498</v>
      </c>
      <c r="C1995" s="61">
        <v>250</v>
      </c>
      <c r="D1995" s="61">
        <v>248</v>
      </c>
      <c r="E1995" s="61">
        <v>8</v>
      </c>
      <c r="F1995" s="61">
        <v>3</v>
      </c>
      <c r="G1995" s="61">
        <v>5</v>
      </c>
      <c r="H1995" s="61">
        <v>241</v>
      </c>
      <c r="J1995" s="61">
        <v>10</v>
      </c>
      <c r="K1995" s="61">
        <v>231</v>
      </c>
      <c r="L1995" s="61">
        <v>126</v>
      </c>
      <c r="M1995" s="61">
        <v>10</v>
      </c>
      <c r="N1995" s="61">
        <v>3</v>
      </c>
      <c r="O1995" s="61">
        <v>356</v>
      </c>
      <c r="P1995" s="61">
        <v>15</v>
      </c>
      <c r="Q1995" s="61">
        <v>1</v>
      </c>
      <c r="R1995" s="61">
        <v>14</v>
      </c>
      <c r="S1995" s="61">
        <v>11</v>
      </c>
      <c r="T1995" s="61">
        <v>56</v>
      </c>
    </row>
    <row r="1996" spans="1:20" ht="12.75" customHeight="1" x14ac:dyDescent="0.2">
      <c r="A1996" s="58">
        <v>5261</v>
      </c>
      <c r="B1996" s="61">
        <v>6</v>
      </c>
      <c r="C1996" s="61">
        <v>6</v>
      </c>
      <c r="K1996" s="61">
        <v>6</v>
      </c>
      <c r="O1996" s="61">
        <v>2</v>
      </c>
      <c r="T1996" s="61">
        <v>1</v>
      </c>
    </row>
    <row r="1997" spans="1:20" ht="12.75" customHeight="1" x14ac:dyDescent="0.2">
      <c r="A1997" s="58">
        <v>5265</v>
      </c>
      <c r="B1997" s="61">
        <v>603</v>
      </c>
      <c r="C1997" s="61">
        <v>253</v>
      </c>
      <c r="D1997" s="61">
        <v>350</v>
      </c>
      <c r="F1997" s="61">
        <v>319</v>
      </c>
      <c r="G1997" s="61">
        <v>3</v>
      </c>
      <c r="H1997" s="61">
        <v>25</v>
      </c>
      <c r="I1997" s="61">
        <v>1</v>
      </c>
      <c r="J1997" s="61">
        <v>31</v>
      </c>
      <c r="K1997" s="61">
        <v>224</v>
      </c>
      <c r="L1997" s="61">
        <v>2</v>
      </c>
      <c r="N1997" s="61">
        <v>1</v>
      </c>
      <c r="O1997" s="61">
        <v>16</v>
      </c>
      <c r="R1997" s="61">
        <v>7</v>
      </c>
      <c r="S1997" s="61">
        <v>68</v>
      </c>
      <c r="T1997" s="61">
        <v>28</v>
      </c>
    </row>
    <row r="1998" spans="1:20" ht="12.75" customHeight="1" x14ac:dyDescent="0.2">
      <c r="A1998" s="58">
        <v>5268</v>
      </c>
      <c r="B1998" s="61">
        <v>170</v>
      </c>
      <c r="C1998" s="61">
        <v>58</v>
      </c>
      <c r="D1998" s="61">
        <v>112</v>
      </c>
      <c r="E1998" s="61">
        <v>1</v>
      </c>
      <c r="G1998" s="61">
        <v>2</v>
      </c>
      <c r="H1998" s="61">
        <v>19</v>
      </c>
      <c r="J1998" s="61">
        <v>6</v>
      </c>
      <c r="K1998" s="61">
        <v>142</v>
      </c>
      <c r="N1998" s="61">
        <v>7</v>
      </c>
      <c r="O1998" s="61">
        <v>46</v>
      </c>
      <c r="Q1998" s="61">
        <v>1</v>
      </c>
      <c r="R1998" s="61">
        <v>7</v>
      </c>
      <c r="S1998" s="61">
        <v>9</v>
      </c>
      <c r="T1998" s="61">
        <v>12</v>
      </c>
    </row>
    <row r="1999" spans="1:20" ht="12.75" customHeight="1" x14ac:dyDescent="0.2">
      <c r="A1999" s="58">
        <v>5269</v>
      </c>
      <c r="B1999" s="61">
        <v>666</v>
      </c>
      <c r="C1999" s="61">
        <v>330</v>
      </c>
      <c r="D1999" s="61">
        <v>336</v>
      </c>
      <c r="E1999" s="61">
        <v>18</v>
      </c>
      <c r="F1999" s="61">
        <v>16</v>
      </c>
      <c r="G1999" s="61">
        <v>13</v>
      </c>
      <c r="H1999" s="61">
        <v>62</v>
      </c>
      <c r="I1999" s="61">
        <v>15</v>
      </c>
      <c r="J1999" s="61">
        <v>59</v>
      </c>
      <c r="K1999" s="61">
        <v>483</v>
      </c>
      <c r="L1999" s="61">
        <v>26</v>
      </c>
      <c r="M1999" s="61">
        <v>3</v>
      </c>
      <c r="N1999" s="61">
        <v>23</v>
      </c>
      <c r="O1999" s="61">
        <v>372</v>
      </c>
      <c r="P1999" s="61">
        <v>3</v>
      </c>
      <c r="Q1999" s="61">
        <v>37</v>
      </c>
      <c r="R1999" s="61">
        <v>25</v>
      </c>
      <c r="S1999" s="61">
        <v>35</v>
      </c>
      <c r="T1999" s="61">
        <v>124</v>
      </c>
    </row>
    <row r="2000" spans="1:20" ht="12.75" customHeight="1" x14ac:dyDescent="0.2">
      <c r="A2000" s="58">
        <v>5270</v>
      </c>
      <c r="B2000" s="61">
        <v>65</v>
      </c>
      <c r="C2000" s="61">
        <v>25</v>
      </c>
      <c r="D2000" s="61">
        <v>38</v>
      </c>
      <c r="E2000" s="61">
        <v>2</v>
      </c>
      <c r="F2000" s="61">
        <v>2</v>
      </c>
      <c r="G2000" s="61">
        <v>2</v>
      </c>
      <c r="H2000" s="61">
        <v>6</v>
      </c>
      <c r="J2000" s="61">
        <v>1</v>
      </c>
      <c r="K2000" s="61">
        <v>52</v>
      </c>
      <c r="M2000" s="61">
        <v>1</v>
      </c>
      <c r="N2000" s="61">
        <v>1</v>
      </c>
      <c r="O2000" s="61">
        <v>65</v>
      </c>
      <c r="R2000" s="61">
        <v>4</v>
      </c>
      <c r="T2000" s="61">
        <v>27</v>
      </c>
    </row>
    <row r="2001" spans="1:20" ht="12.75" customHeight="1" x14ac:dyDescent="0.2">
      <c r="A2001" s="58">
        <v>5271</v>
      </c>
      <c r="B2001" s="61">
        <v>397</v>
      </c>
      <c r="C2001" s="61">
        <v>114</v>
      </c>
      <c r="D2001" s="61">
        <v>283</v>
      </c>
      <c r="E2001" s="61">
        <v>1</v>
      </c>
      <c r="F2001" s="61">
        <v>12</v>
      </c>
      <c r="G2001" s="61">
        <v>4</v>
      </c>
      <c r="H2001" s="61">
        <v>64</v>
      </c>
      <c r="I2001" s="61">
        <v>4</v>
      </c>
      <c r="J2001" s="61">
        <v>33</v>
      </c>
      <c r="K2001" s="61">
        <v>279</v>
      </c>
      <c r="L2001" s="61">
        <v>8</v>
      </c>
      <c r="M2001" s="61">
        <v>1</v>
      </c>
      <c r="N2001" s="61">
        <v>3</v>
      </c>
      <c r="O2001" s="61">
        <v>107</v>
      </c>
      <c r="Q2001" s="61">
        <v>3</v>
      </c>
      <c r="R2001" s="61">
        <v>6</v>
      </c>
      <c r="S2001" s="61">
        <v>43</v>
      </c>
      <c r="T2001" s="61">
        <v>18</v>
      </c>
    </row>
    <row r="2002" spans="1:20" ht="12.75" customHeight="1" x14ac:dyDescent="0.2">
      <c r="A2002" s="58">
        <v>5272</v>
      </c>
      <c r="B2002" s="61">
        <v>25</v>
      </c>
      <c r="C2002" s="61">
        <v>9</v>
      </c>
      <c r="D2002" s="61">
        <v>16</v>
      </c>
      <c r="H2002" s="61">
        <v>18</v>
      </c>
      <c r="K2002" s="61">
        <v>7</v>
      </c>
      <c r="L2002" s="61">
        <v>5</v>
      </c>
      <c r="O2002" s="61">
        <v>17</v>
      </c>
      <c r="P2002" s="61">
        <v>5</v>
      </c>
      <c r="R2002" s="61">
        <v>18</v>
      </c>
      <c r="T2002" s="61">
        <v>4</v>
      </c>
    </row>
    <row r="2003" spans="1:20" ht="12.75" customHeight="1" x14ac:dyDescent="0.2">
      <c r="A2003" s="58">
        <v>5276</v>
      </c>
      <c r="B2003" s="61">
        <v>558</v>
      </c>
      <c r="C2003" s="61">
        <v>231</v>
      </c>
      <c r="D2003" s="61">
        <v>327</v>
      </c>
      <c r="E2003" s="61">
        <v>2</v>
      </c>
      <c r="F2003" s="61">
        <v>41</v>
      </c>
      <c r="G2003" s="61">
        <v>81</v>
      </c>
      <c r="H2003" s="61">
        <v>73</v>
      </c>
      <c r="J2003" s="61">
        <v>77</v>
      </c>
      <c r="K2003" s="61">
        <v>284</v>
      </c>
      <c r="L2003" s="61">
        <v>46</v>
      </c>
      <c r="M2003" s="61">
        <v>1</v>
      </c>
      <c r="N2003" s="61">
        <v>18</v>
      </c>
      <c r="O2003" s="61">
        <v>156</v>
      </c>
      <c r="Q2003" s="61">
        <v>3</v>
      </c>
      <c r="R2003" s="61">
        <v>15</v>
      </c>
      <c r="S2003" s="61">
        <v>16</v>
      </c>
      <c r="T2003" s="61">
        <v>105</v>
      </c>
    </row>
    <row r="2004" spans="1:20" ht="12.75" customHeight="1" x14ac:dyDescent="0.2">
      <c r="A2004" s="58">
        <v>5281</v>
      </c>
      <c r="B2004" s="61">
        <v>276</v>
      </c>
      <c r="C2004" s="61">
        <v>79</v>
      </c>
      <c r="D2004" s="61">
        <v>196</v>
      </c>
      <c r="E2004" s="61">
        <v>1</v>
      </c>
      <c r="F2004" s="61">
        <v>78</v>
      </c>
      <c r="G2004" s="61">
        <v>15</v>
      </c>
      <c r="H2004" s="61">
        <v>56</v>
      </c>
      <c r="J2004" s="61">
        <v>22</v>
      </c>
      <c r="K2004" s="61">
        <v>104</v>
      </c>
      <c r="L2004" s="61">
        <v>11</v>
      </c>
      <c r="N2004" s="61">
        <v>4</v>
      </c>
      <c r="O2004" s="61">
        <v>35</v>
      </c>
      <c r="P2004" s="61">
        <v>1</v>
      </c>
      <c r="R2004" s="61">
        <v>72</v>
      </c>
      <c r="T2004" s="61">
        <v>146</v>
      </c>
    </row>
    <row r="2005" spans="1:20" ht="12.75" customHeight="1" x14ac:dyDescent="0.2">
      <c r="A2005" s="58">
        <v>5282</v>
      </c>
      <c r="B2005" s="61">
        <v>262</v>
      </c>
      <c r="C2005" s="61">
        <v>115</v>
      </c>
      <c r="D2005" s="61">
        <v>145</v>
      </c>
      <c r="E2005" s="61">
        <v>2</v>
      </c>
      <c r="F2005" s="61">
        <v>23</v>
      </c>
      <c r="G2005" s="61">
        <v>61</v>
      </c>
      <c r="H2005" s="61">
        <v>70</v>
      </c>
      <c r="I2005" s="61">
        <v>5</v>
      </c>
      <c r="J2005" s="61">
        <v>35</v>
      </c>
      <c r="K2005" s="61">
        <v>66</v>
      </c>
      <c r="L2005" s="61">
        <v>15</v>
      </c>
      <c r="M2005" s="61">
        <v>4</v>
      </c>
      <c r="N2005" s="61">
        <v>16</v>
      </c>
      <c r="O2005" s="61">
        <v>166</v>
      </c>
      <c r="R2005" s="61">
        <v>98</v>
      </c>
      <c r="S2005" s="61">
        <v>14</v>
      </c>
      <c r="T2005" s="61">
        <v>67</v>
      </c>
    </row>
    <row r="2006" spans="1:20" ht="12.75" customHeight="1" x14ac:dyDescent="0.2">
      <c r="A2006" s="58">
        <v>5283</v>
      </c>
      <c r="B2006" s="61">
        <v>1</v>
      </c>
      <c r="C2006" s="61">
        <v>1</v>
      </c>
      <c r="K2006" s="61">
        <v>1</v>
      </c>
      <c r="O2006" s="61">
        <v>1</v>
      </c>
    </row>
    <row r="2007" spans="1:20" ht="12.75" customHeight="1" x14ac:dyDescent="0.2">
      <c r="A2007" s="58">
        <v>5285</v>
      </c>
      <c r="B2007" s="61">
        <v>592</v>
      </c>
      <c r="C2007" s="61">
        <v>297</v>
      </c>
      <c r="D2007" s="61">
        <v>295</v>
      </c>
      <c r="H2007" s="61">
        <v>532</v>
      </c>
      <c r="J2007" s="61">
        <v>4</v>
      </c>
      <c r="K2007" s="61">
        <v>53</v>
      </c>
      <c r="L2007" s="61">
        <v>296</v>
      </c>
      <c r="M2007" s="61">
        <v>7</v>
      </c>
      <c r="N2007" s="61">
        <v>8</v>
      </c>
      <c r="O2007" s="61">
        <v>509</v>
      </c>
      <c r="P2007" s="61">
        <v>95</v>
      </c>
      <c r="Q2007" s="61">
        <v>3</v>
      </c>
      <c r="R2007" s="61">
        <v>18</v>
      </c>
      <c r="S2007" s="61">
        <v>3</v>
      </c>
      <c r="T2007" s="61">
        <v>92</v>
      </c>
    </row>
    <row r="2008" spans="1:20" ht="12.75" customHeight="1" x14ac:dyDescent="0.2">
      <c r="A2008" s="58">
        <v>5286</v>
      </c>
      <c r="B2008" s="61">
        <v>151</v>
      </c>
      <c r="C2008" s="61">
        <v>68</v>
      </c>
      <c r="D2008" s="61">
        <v>83</v>
      </c>
      <c r="E2008" s="61">
        <v>4</v>
      </c>
      <c r="G2008" s="61">
        <v>1</v>
      </c>
      <c r="H2008" s="61">
        <v>91</v>
      </c>
      <c r="K2008" s="61">
        <v>55</v>
      </c>
      <c r="L2008" s="61">
        <v>47</v>
      </c>
      <c r="N2008" s="61">
        <v>11</v>
      </c>
      <c r="O2008" s="61">
        <v>109</v>
      </c>
      <c r="P2008" s="61">
        <v>12</v>
      </c>
      <c r="R2008" s="61">
        <v>3</v>
      </c>
      <c r="S2008" s="61">
        <v>3</v>
      </c>
      <c r="T2008" s="61">
        <v>22</v>
      </c>
    </row>
    <row r="2009" spans="1:20" ht="12.75" customHeight="1" x14ac:dyDescent="0.2">
      <c r="A2009" s="58">
        <v>5287</v>
      </c>
      <c r="B2009" s="61">
        <v>62</v>
      </c>
      <c r="C2009" s="61">
        <v>18</v>
      </c>
      <c r="D2009" s="61">
        <v>44</v>
      </c>
      <c r="F2009" s="61">
        <v>9</v>
      </c>
      <c r="G2009" s="61">
        <v>5</v>
      </c>
      <c r="H2009" s="61">
        <v>5</v>
      </c>
      <c r="J2009" s="61">
        <v>8</v>
      </c>
      <c r="K2009" s="61">
        <v>35</v>
      </c>
      <c r="M2009" s="61">
        <v>1</v>
      </c>
      <c r="N2009" s="61">
        <v>1</v>
      </c>
      <c r="O2009" s="61">
        <v>12</v>
      </c>
      <c r="Q2009" s="61">
        <v>1</v>
      </c>
      <c r="R2009" s="61">
        <v>4</v>
      </c>
      <c r="T2009" s="61">
        <v>61</v>
      </c>
    </row>
    <row r="2010" spans="1:20" ht="12.75" customHeight="1" x14ac:dyDescent="0.2">
      <c r="A2010" s="58">
        <v>5289</v>
      </c>
      <c r="B2010" s="61">
        <v>352</v>
      </c>
      <c r="C2010" s="61">
        <v>178</v>
      </c>
      <c r="D2010" s="61">
        <v>174</v>
      </c>
      <c r="H2010" s="61">
        <v>344</v>
      </c>
      <c r="K2010" s="61">
        <v>8</v>
      </c>
      <c r="L2010" s="61">
        <v>128</v>
      </c>
      <c r="M2010" s="61">
        <v>2</v>
      </c>
      <c r="N2010" s="61">
        <v>8</v>
      </c>
      <c r="O2010" s="61">
        <v>336</v>
      </c>
      <c r="P2010" s="61">
        <v>103</v>
      </c>
      <c r="R2010" s="61">
        <v>9</v>
      </c>
      <c r="S2010" s="61">
        <v>8</v>
      </c>
      <c r="T2010" s="61">
        <v>53</v>
      </c>
    </row>
    <row r="2011" spans="1:20" ht="12.75" customHeight="1" x14ac:dyDescent="0.2">
      <c r="A2011" s="58">
        <v>5291</v>
      </c>
      <c r="B2011" s="61">
        <v>490</v>
      </c>
      <c r="C2011" s="61">
        <v>238</v>
      </c>
      <c r="D2011" s="61">
        <v>251</v>
      </c>
      <c r="E2011" s="61">
        <v>2</v>
      </c>
      <c r="F2011" s="61">
        <v>4</v>
      </c>
      <c r="G2011" s="61">
        <v>2</v>
      </c>
      <c r="H2011" s="61">
        <v>69</v>
      </c>
      <c r="I2011" s="61">
        <v>3</v>
      </c>
      <c r="J2011" s="61">
        <v>35</v>
      </c>
      <c r="K2011" s="61">
        <v>375</v>
      </c>
      <c r="L2011" s="61">
        <v>51</v>
      </c>
      <c r="M2011" s="61">
        <v>7</v>
      </c>
      <c r="N2011" s="61">
        <v>8</v>
      </c>
      <c r="O2011" s="61">
        <v>232</v>
      </c>
      <c r="Q2011" s="61">
        <v>3</v>
      </c>
      <c r="R2011" s="61">
        <v>15</v>
      </c>
      <c r="S2011" s="61">
        <v>10</v>
      </c>
      <c r="T2011" s="61">
        <v>123</v>
      </c>
    </row>
    <row r="2012" spans="1:20" ht="12.75" customHeight="1" x14ac:dyDescent="0.2">
      <c r="A2012" s="58">
        <v>5292</v>
      </c>
      <c r="B2012" s="61">
        <v>512</v>
      </c>
      <c r="C2012" s="61">
        <v>229</v>
      </c>
      <c r="D2012" s="61">
        <v>283</v>
      </c>
      <c r="F2012" s="61">
        <v>63</v>
      </c>
      <c r="G2012" s="61">
        <v>6</v>
      </c>
      <c r="H2012" s="61">
        <v>23</v>
      </c>
      <c r="I2012" s="61">
        <v>1</v>
      </c>
      <c r="J2012" s="61">
        <v>85</v>
      </c>
      <c r="K2012" s="61">
        <v>334</v>
      </c>
      <c r="L2012" s="61">
        <v>2</v>
      </c>
      <c r="N2012" s="61">
        <v>3</v>
      </c>
      <c r="O2012" s="61">
        <v>14</v>
      </c>
      <c r="Q2012" s="61">
        <v>1</v>
      </c>
      <c r="R2012" s="61">
        <v>8</v>
      </c>
      <c r="S2012" s="61">
        <v>31</v>
      </c>
      <c r="T2012" s="61">
        <v>51</v>
      </c>
    </row>
    <row r="2013" spans="1:20" ht="12.75" customHeight="1" x14ac:dyDescent="0.2">
      <c r="A2013" s="58">
        <v>5293</v>
      </c>
      <c r="B2013" s="61">
        <v>50</v>
      </c>
      <c r="C2013" s="61">
        <v>25</v>
      </c>
      <c r="D2013" s="61">
        <v>25</v>
      </c>
      <c r="G2013" s="61">
        <v>2</v>
      </c>
      <c r="H2013" s="61">
        <v>17</v>
      </c>
      <c r="K2013" s="61">
        <v>31</v>
      </c>
      <c r="L2013" s="61">
        <v>6</v>
      </c>
      <c r="M2013" s="61">
        <v>1</v>
      </c>
      <c r="N2013" s="61">
        <v>9</v>
      </c>
      <c r="O2013" s="61">
        <v>39</v>
      </c>
      <c r="P2013" s="61">
        <v>10</v>
      </c>
      <c r="R2013" s="61">
        <v>3</v>
      </c>
      <c r="S2013" s="61">
        <v>3</v>
      </c>
      <c r="T2013" s="61">
        <v>5</v>
      </c>
    </row>
    <row r="2014" spans="1:20" ht="12.75" customHeight="1" x14ac:dyDescent="0.2">
      <c r="A2014" s="58">
        <v>5294</v>
      </c>
      <c r="B2014" s="61">
        <v>493</v>
      </c>
      <c r="C2014" s="61">
        <v>238</v>
      </c>
      <c r="D2014" s="61">
        <v>255</v>
      </c>
      <c r="E2014" s="61">
        <v>4</v>
      </c>
      <c r="F2014" s="61">
        <v>6</v>
      </c>
      <c r="G2014" s="61">
        <v>4</v>
      </c>
      <c r="H2014" s="61">
        <v>49</v>
      </c>
      <c r="I2014" s="61">
        <v>2</v>
      </c>
      <c r="J2014" s="61">
        <v>31</v>
      </c>
      <c r="K2014" s="61">
        <v>397</v>
      </c>
      <c r="L2014" s="61">
        <v>16</v>
      </c>
      <c r="M2014" s="61">
        <v>3</v>
      </c>
      <c r="N2014" s="61">
        <v>17</v>
      </c>
      <c r="O2014" s="61">
        <v>220</v>
      </c>
      <c r="P2014" s="61">
        <v>2</v>
      </c>
      <c r="Q2014" s="61">
        <v>45</v>
      </c>
      <c r="R2014" s="61">
        <v>19</v>
      </c>
      <c r="S2014" s="61">
        <v>8</v>
      </c>
      <c r="T2014" s="61">
        <v>114</v>
      </c>
    </row>
    <row r="2015" spans="1:20" ht="12.75" customHeight="1" x14ac:dyDescent="0.2">
      <c r="A2015" s="58">
        <v>5296</v>
      </c>
      <c r="B2015" s="61">
        <v>86</v>
      </c>
      <c r="C2015" s="61">
        <v>31</v>
      </c>
      <c r="D2015" s="61">
        <v>55</v>
      </c>
      <c r="E2015" s="61">
        <v>1</v>
      </c>
      <c r="F2015" s="61">
        <v>1</v>
      </c>
      <c r="H2015" s="61">
        <v>4</v>
      </c>
      <c r="J2015" s="61">
        <v>7</v>
      </c>
      <c r="K2015" s="61">
        <v>73</v>
      </c>
      <c r="O2015" s="61">
        <v>2</v>
      </c>
      <c r="R2015" s="61">
        <v>4</v>
      </c>
      <c r="S2015" s="61">
        <v>1</v>
      </c>
      <c r="T2015" s="61">
        <v>5</v>
      </c>
    </row>
    <row r="2016" spans="1:20" ht="12.75" customHeight="1" x14ac:dyDescent="0.2">
      <c r="A2016" s="58">
        <v>5297</v>
      </c>
      <c r="B2016" s="61">
        <v>13</v>
      </c>
      <c r="D2016" s="61">
        <v>13</v>
      </c>
      <c r="G2016" s="61">
        <v>3</v>
      </c>
      <c r="H2016" s="61">
        <v>2</v>
      </c>
      <c r="J2016" s="61">
        <v>1</v>
      </c>
      <c r="K2016" s="61">
        <v>7</v>
      </c>
      <c r="M2016" s="61">
        <v>1</v>
      </c>
      <c r="N2016" s="61">
        <v>1</v>
      </c>
      <c r="O2016" s="61">
        <v>7</v>
      </c>
      <c r="R2016" s="61">
        <v>2</v>
      </c>
      <c r="T2016" s="61">
        <v>13</v>
      </c>
    </row>
    <row r="2017" spans="1:20" ht="12.75" customHeight="1" x14ac:dyDescent="0.2">
      <c r="A2017" s="58">
        <v>5301</v>
      </c>
      <c r="B2017" s="61">
        <v>151</v>
      </c>
      <c r="C2017" s="61">
        <v>82</v>
      </c>
      <c r="D2017" s="61">
        <v>69</v>
      </c>
      <c r="G2017" s="61">
        <v>2</v>
      </c>
      <c r="H2017" s="61">
        <v>13</v>
      </c>
      <c r="J2017" s="61">
        <v>17</v>
      </c>
      <c r="K2017" s="61">
        <v>119</v>
      </c>
      <c r="N2017" s="61">
        <v>5</v>
      </c>
      <c r="O2017" s="61">
        <v>77</v>
      </c>
      <c r="Q2017" s="61">
        <v>2</v>
      </c>
      <c r="R2017" s="61">
        <v>4</v>
      </c>
      <c r="S2017" s="61">
        <v>20</v>
      </c>
      <c r="T2017" s="61">
        <v>24</v>
      </c>
    </row>
    <row r="2018" spans="1:20" ht="12.75" customHeight="1" x14ac:dyDescent="0.2">
      <c r="A2018" s="58">
        <v>5303</v>
      </c>
      <c r="B2018" s="61">
        <v>76</v>
      </c>
      <c r="C2018" s="61">
        <v>39</v>
      </c>
      <c r="D2018" s="61">
        <v>37</v>
      </c>
      <c r="E2018" s="61">
        <v>1</v>
      </c>
      <c r="F2018" s="61">
        <v>2</v>
      </c>
      <c r="G2018" s="61">
        <v>1</v>
      </c>
      <c r="H2018" s="61">
        <v>9</v>
      </c>
      <c r="J2018" s="61">
        <v>2</v>
      </c>
      <c r="K2018" s="61">
        <v>61</v>
      </c>
      <c r="N2018" s="61">
        <v>3</v>
      </c>
      <c r="O2018" s="61">
        <v>32</v>
      </c>
      <c r="P2018" s="61">
        <v>2</v>
      </c>
      <c r="R2018" s="61">
        <v>3</v>
      </c>
      <c r="S2018" s="61">
        <v>1</v>
      </c>
      <c r="T2018" s="61">
        <v>5</v>
      </c>
    </row>
    <row r="2019" spans="1:20" ht="12.75" customHeight="1" x14ac:dyDescent="0.2">
      <c r="A2019" s="58">
        <v>5308</v>
      </c>
      <c r="B2019" s="61">
        <v>461</v>
      </c>
      <c r="C2019" s="61">
        <v>234</v>
      </c>
      <c r="D2019" s="61">
        <v>227</v>
      </c>
      <c r="F2019" s="61">
        <v>309</v>
      </c>
      <c r="G2019" s="61">
        <v>5</v>
      </c>
      <c r="H2019" s="61">
        <v>7</v>
      </c>
      <c r="I2019" s="61">
        <v>1</v>
      </c>
      <c r="J2019" s="61">
        <v>84</v>
      </c>
      <c r="K2019" s="61">
        <v>55</v>
      </c>
      <c r="L2019" s="61">
        <v>111</v>
      </c>
      <c r="N2019" s="61">
        <v>2</v>
      </c>
      <c r="O2019" s="61">
        <v>17</v>
      </c>
      <c r="Q2019" s="61">
        <v>2</v>
      </c>
      <c r="R2019" s="61">
        <v>6</v>
      </c>
      <c r="S2019" s="61">
        <v>6</v>
      </c>
      <c r="T2019" s="61">
        <v>20</v>
      </c>
    </row>
    <row r="2020" spans="1:20" ht="12.75" customHeight="1" x14ac:dyDescent="0.2">
      <c r="A2020" s="58">
        <v>5309</v>
      </c>
      <c r="B2020" s="61">
        <v>518</v>
      </c>
      <c r="C2020" s="61">
        <v>247</v>
      </c>
      <c r="D2020" s="61">
        <v>271</v>
      </c>
      <c r="E2020" s="61">
        <v>1</v>
      </c>
      <c r="F2020" s="61">
        <v>15</v>
      </c>
      <c r="G2020" s="61">
        <v>7</v>
      </c>
      <c r="H2020" s="61">
        <v>55</v>
      </c>
      <c r="J2020" s="61">
        <v>55</v>
      </c>
      <c r="K2020" s="61">
        <v>385</v>
      </c>
      <c r="L2020" s="61">
        <v>20</v>
      </c>
      <c r="M2020" s="61">
        <v>1</v>
      </c>
      <c r="N2020" s="61">
        <v>7</v>
      </c>
      <c r="O2020" s="61">
        <v>140</v>
      </c>
      <c r="Q2020" s="61">
        <v>7</v>
      </c>
      <c r="R2020" s="61">
        <v>9</v>
      </c>
      <c r="S2020" s="61">
        <v>17</v>
      </c>
      <c r="T2020" s="61">
        <v>67</v>
      </c>
    </row>
    <row r="2021" spans="1:20" ht="12.75" customHeight="1" x14ac:dyDescent="0.2">
      <c r="A2021" s="58">
        <v>5310</v>
      </c>
      <c r="B2021" s="61">
        <v>597</v>
      </c>
      <c r="C2021" s="61">
        <v>379</v>
      </c>
      <c r="D2021" s="61">
        <v>218</v>
      </c>
      <c r="E2021" s="61">
        <v>4</v>
      </c>
      <c r="F2021" s="61">
        <v>48</v>
      </c>
      <c r="G2021" s="61">
        <v>6</v>
      </c>
      <c r="H2021" s="61">
        <v>102</v>
      </c>
      <c r="I2021" s="61">
        <v>5</v>
      </c>
      <c r="J2021" s="61">
        <v>34</v>
      </c>
      <c r="K2021" s="61">
        <v>398</v>
      </c>
      <c r="L2021" s="61">
        <v>29</v>
      </c>
      <c r="M2021" s="61">
        <v>3</v>
      </c>
      <c r="N2021" s="61">
        <v>7</v>
      </c>
      <c r="O2021" s="61">
        <v>279</v>
      </c>
      <c r="P2021" s="61">
        <v>1</v>
      </c>
      <c r="R2021" s="61">
        <v>25</v>
      </c>
      <c r="S2021" s="61">
        <v>25</v>
      </c>
      <c r="T2021" s="61">
        <v>33</v>
      </c>
    </row>
    <row r="2022" spans="1:20" ht="12.75" customHeight="1" x14ac:dyDescent="0.2">
      <c r="A2022" s="58">
        <v>5311</v>
      </c>
      <c r="B2022" s="61">
        <v>704</v>
      </c>
      <c r="C2022" s="61">
        <v>354</v>
      </c>
      <c r="D2022" s="61">
        <v>350</v>
      </c>
      <c r="E2022" s="61">
        <v>2</v>
      </c>
      <c r="F2022" s="61">
        <v>14</v>
      </c>
      <c r="G2022" s="61">
        <v>7</v>
      </c>
      <c r="H2022" s="61">
        <v>54</v>
      </c>
      <c r="I2022" s="61">
        <v>1</v>
      </c>
      <c r="J2022" s="61">
        <v>47</v>
      </c>
      <c r="K2022" s="61">
        <v>579</v>
      </c>
      <c r="L2022" s="61">
        <v>35</v>
      </c>
      <c r="M2022" s="61">
        <v>7</v>
      </c>
      <c r="N2022" s="61">
        <v>9</v>
      </c>
      <c r="O2022" s="61">
        <v>164</v>
      </c>
      <c r="Q2022" s="61">
        <v>9</v>
      </c>
      <c r="R2022" s="61">
        <v>16</v>
      </c>
      <c r="S2022" s="61">
        <v>29</v>
      </c>
      <c r="T2022" s="61">
        <v>106</v>
      </c>
    </row>
    <row r="2023" spans="1:20" ht="12.75" customHeight="1" x14ac:dyDescent="0.2">
      <c r="A2023" s="58">
        <v>5312</v>
      </c>
      <c r="B2023" s="61">
        <v>136</v>
      </c>
      <c r="C2023" s="61">
        <v>74</v>
      </c>
      <c r="D2023" s="61">
        <v>62</v>
      </c>
      <c r="E2023" s="61">
        <v>1</v>
      </c>
      <c r="G2023" s="61">
        <v>3</v>
      </c>
      <c r="H2023" s="61">
        <v>35</v>
      </c>
      <c r="I2023" s="61">
        <v>2</v>
      </c>
      <c r="J2023" s="61">
        <v>11</v>
      </c>
      <c r="K2023" s="61">
        <v>84</v>
      </c>
      <c r="L2023" s="61">
        <v>3</v>
      </c>
      <c r="M2023" s="61">
        <v>3</v>
      </c>
      <c r="N2023" s="61">
        <v>8</v>
      </c>
      <c r="O2023" s="61">
        <v>98</v>
      </c>
      <c r="Q2023" s="61">
        <v>2</v>
      </c>
      <c r="R2023" s="61">
        <v>36</v>
      </c>
      <c r="S2023" s="61">
        <v>8</v>
      </c>
      <c r="T2023" s="61">
        <v>9</v>
      </c>
    </row>
    <row r="2024" spans="1:20" ht="12.75" customHeight="1" x14ac:dyDescent="0.2">
      <c r="A2024" s="58">
        <v>5313</v>
      </c>
      <c r="B2024" s="61">
        <v>691</v>
      </c>
      <c r="C2024" s="61">
        <v>328</v>
      </c>
      <c r="D2024" s="61">
        <v>363</v>
      </c>
      <c r="E2024" s="61">
        <v>3</v>
      </c>
      <c r="F2024" s="61">
        <v>148</v>
      </c>
      <c r="G2024" s="61">
        <v>106</v>
      </c>
      <c r="H2024" s="61">
        <v>206</v>
      </c>
      <c r="I2024" s="61">
        <v>5</v>
      </c>
      <c r="J2024" s="61">
        <v>62</v>
      </c>
      <c r="K2024" s="61">
        <v>161</v>
      </c>
      <c r="M2024" s="61">
        <v>5</v>
      </c>
      <c r="N2024" s="61">
        <v>23</v>
      </c>
      <c r="O2024" s="61">
        <v>320</v>
      </c>
      <c r="Q2024" s="61">
        <v>2</v>
      </c>
      <c r="R2024" s="61">
        <v>88</v>
      </c>
      <c r="T2024" s="61">
        <v>360</v>
      </c>
    </row>
    <row r="2025" spans="1:20" ht="12.75" customHeight="1" x14ac:dyDescent="0.2">
      <c r="A2025" s="58">
        <v>5314</v>
      </c>
      <c r="B2025" s="61">
        <v>95</v>
      </c>
      <c r="C2025" s="61">
        <v>49</v>
      </c>
      <c r="D2025" s="61">
        <v>46</v>
      </c>
      <c r="E2025" s="61">
        <v>2</v>
      </c>
      <c r="F2025" s="61">
        <v>12</v>
      </c>
      <c r="G2025" s="61">
        <v>37</v>
      </c>
      <c r="H2025" s="61">
        <v>23</v>
      </c>
      <c r="I2025" s="61">
        <v>2</v>
      </c>
      <c r="J2025" s="61">
        <v>7</v>
      </c>
      <c r="K2025" s="61">
        <v>12</v>
      </c>
      <c r="M2025" s="61">
        <v>1</v>
      </c>
      <c r="N2025" s="61">
        <v>7</v>
      </c>
      <c r="O2025" s="61">
        <v>94</v>
      </c>
      <c r="R2025" s="61">
        <v>3</v>
      </c>
      <c r="T2025" s="61">
        <v>22</v>
      </c>
    </row>
    <row r="2026" spans="1:20" ht="12.75" customHeight="1" x14ac:dyDescent="0.2">
      <c r="A2026" s="58">
        <v>5322</v>
      </c>
      <c r="B2026" s="61">
        <v>8</v>
      </c>
      <c r="C2026" s="61">
        <v>3</v>
      </c>
      <c r="D2026" s="61">
        <v>5</v>
      </c>
      <c r="G2026" s="61">
        <v>1</v>
      </c>
      <c r="J2026" s="61">
        <v>1</v>
      </c>
      <c r="K2026" s="61">
        <v>6</v>
      </c>
      <c r="O2026" s="61">
        <v>2</v>
      </c>
      <c r="R2026" s="61">
        <v>3</v>
      </c>
      <c r="S2026" s="61">
        <v>1</v>
      </c>
      <c r="T2026" s="61">
        <v>3</v>
      </c>
    </row>
    <row r="2027" spans="1:20" ht="12.75" customHeight="1" x14ac:dyDescent="0.2">
      <c r="A2027" s="58">
        <v>5326</v>
      </c>
      <c r="B2027" s="61">
        <v>24</v>
      </c>
      <c r="C2027" s="61">
        <v>14</v>
      </c>
      <c r="D2027" s="61">
        <v>10</v>
      </c>
      <c r="H2027" s="61">
        <v>2</v>
      </c>
      <c r="K2027" s="61">
        <v>22</v>
      </c>
      <c r="N2027" s="61">
        <v>1</v>
      </c>
      <c r="O2027" s="61">
        <v>4</v>
      </c>
      <c r="R2027" s="61">
        <v>7</v>
      </c>
      <c r="S2027" s="61">
        <v>2</v>
      </c>
      <c r="T2027" s="61">
        <v>1</v>
      </c>
    </row>
    <row r="2028" spans="1:20" ht="12.75" customHeight="1" x14ac:dyDescent="0.2">
      <c r="A2028" s="58">
        <v>5336</v>
      </c>
      <c r="B2028" s="61">
        <v>24</v>
      </c>
      <c r="C2028" s="61">
        <v>12</v>
      </c>
      <c r="D2028" s="61">
        <v>12</v>
      </c>
      <c r="E2028" s="61">
        <v>11</v>
      </c>
      <c r="H2028" s="61">
        <v>2</v>
      </c>
      <c r="J2028" s="61">
        <v>2</v>
      </c>
      <c r="K2028" s="61">
        <v>9</v>
      </c>
      <c r="N2028" s="61">
        <v>2</v>
      </c>
      <c r="O2028" s="61">
        <v>17</v>
      </c>
      <c r="P2028" s="61">
        <v>2</v>
      </c>
      <c r="R2028" s="61">
        <v>10</v>
      </c>
      <c r="T2028" s="61">
        <v>3</v>
      </c>
    </row>
    <row r="2029" spans="1:20" ht="12.75" customHeight="1" x14ac:dyDescent="0.2">
      <c r="A2029" s="58">
        <v>5345</v>
      </c>
      <c r="B2029" s="61">
        <v>835</v>
      </c>
      <c r="C2029" s="61">
        <v>387</v>
      </c>
      <c r="D2029" s="61">
        <v>448</v>
      </c>
      <c r="F2029" s="61">
        <v>9</v>
      </c>
      <c r="G2029" s="61">
        <v>12</v>
      </c>
      <c r="H2029" s="61">
        <v>416</v>
      </c>
      <c r="I2029" s="61">
        <v>4</v>
      </c>
      <c r="J2029" s="61">
        <v>33</v>
      </c>
      <c r="K2029" s="61">
        <v>361</v>
      </c>
      <c r="L2029" s="61">
        <v>174</v>
      </c>
      <c r="M2029" s="61">
        <v>1</v>
      </c>
      <c r="N2029" s="61">
        <v>9</v>
      </c>
      <c r="O2029" s="61">
        <v>435</v>
      </c>
      <c r="P2029" s="61">
        <v>27</v>
      </c>
      <c r="Q2029" s="61">
        <v>2</v>
      </c>
      <c r="R2029" s="61">
        <v>28</v>
      </c>
      <c r="S2029" s="61">
        <v>11</v>
      </c>
      <c r="T2029" s="61">
        <v>137</v>
      </c>
    </row>
    <row r="2030" spans="1:20" ht="12.75" customHeight="1" x14ac:dyDescent="0.2">
      <c r="A2030" s="58">
        <v>5346</v>
      </c>
      <c r="B2030" s="61">
        <v>467</v>
      </c>
      <c r="C2030" s="61">
        <v>233</v>
      </c>
      <c r="D2030" s="61">
        <v>234</v>
      </c>
      <c r="E2030" s="61">
        <v>10</v>
      </c>
      <c r="F2030" s="61">
        <v>4</v>
      </c>
      <c r="G2030" s="61">
        <v>3</v>
      </c>
      <c r="H2030" s="61">
        <v>53</v>
      </c>
      <c r="I2030" s="61">
        <v>3</v>
      </c>
      <c r="J2030" s="61">
        <v>29</v>
      </c>
      <c r="K2030" s="61">
        <v>365</v>
      </c>
      <c r="L2030" s="61">
        <v>12</v>
      </c>
      <c r="M2030" s="61">
        <v>8</v>
      </c>
      <c r="N2030" s="61">
        <v>25</v>
      </c>
      <c r="O2030" s="61">
        <v>291</v>
      </c>
      <c r="R2030" s="61">
        <v>17</v>
      </c>
      <c r="S2030" s="61">
        <v>23</v>
      </c>
      <c r="T2030" s="61">
        <v>82</v>
      </c>
    </row>
    <row r="2031" spans="1:20" ht="12.75" customHeight="1" x14ac:dyDescent="0.2">
      <c r="A2031" s="58">
        <v>5350</v>
      </c>
      <c r="B2031" s="61">
        <v>534</v>
      </c>
      <c r="C2031" s="61">
        <v>285</v>
      </c>
      <c r="D2031" s="61">
        <v>249</v>
      </c>
      <c r="E2031" s="61">
        <v>196</v>
      </c>
      <c r="F2031" s="61">
        <v>5</v>
      </c>
      <c r="G2031" s="61">
        <v>5</v>
      </c>
      <c r="H2031" s="61">
        <v>103</v>
      </c>
      <c r="I2031" s="61">
        <v>3</v>
      </c>
      <c r="J2031" s="61">
        <v>79</v>
      </c>
      <c r="K2031" s="61">
        <v>143</v>
      </c>
      <c r="L2031" s="61">
        <v>144</v>
      </c>
      <c r="M2031" s="61">
        <v>9</v>
      </c>
      <c r="N2031" s="61">
        <v>34</v>
      </c>
      <c r="O2031" s="61">
        <v>440</v>
      </c>
      <c r="P2031" s="61">
        <v>45</v>
      </c>
      <c r="R2031" s="61">
        <v>29</v>
      </c>
      <c r="S2031" s="61">
        <v>13</v>
      </c>
      <c r="T2031" s="61">
        <v>91</v>
      </c>
    </row>
    <row r="2032" spans="1:20" ht="12.75" customHeight="1" x14ac:dyDescent="0.2">
      <c r="A2032" s="58">
        <v>5351</v>
      </c>
      <c r="B2032" s="61">
        <v>935</v>
      </c>
      <c r="C2032" s="61">
        <v>443</v>
      </c>
      <c r="D2032" s="61">
        <v>492</v>
      </c>
      <c r="E2032" s="61">
        <v>1</v>
      </c>
      <c r="F2032" s="61">
        <v>126</v>
      </c>
      <c r="G2032" s="61">
        <v>78</v>
      </c>
      <c r="H2032" s="61">
        <v>113</v>
      </c>
      <c r="I2032" s="61">
        <v>2</v>
      </c>
      <c r="J2032" s="61">
        <v>119</v>
      </c>
      <c r="K2032" s="61">
        <v>496</v>
      </c>
      <c r="L2032" s="61">
        <v>73</v>
      </c>
      <c r="M2032" s="61">
        <v>6</v>
      </c>
      <c r="N2032" s="61">
        <v>29</v>
      </c>
      <c r="O2032" s="61">
        <v>268</v>
      </c>
      <c r="Q2032" s="61">
        <v>1</v>
      </c>
      <c r="R2032" s="61">
        <v>20</v>
      </c>
      <c r="S2032" s="61">
        <v>60</v>
      </c>
      <c r="T2032" s="61">
        <v>139</v>
      </c>
    </row>
    <row r="2033" spans="1:20" ht="12.75" customHeight="1" x14ac:dyDescent="0.2">
      <c r="A2033" s="58">
        <v>5354</v>
      </c>
      <c r="B2033" s="61">
        <v>248</v>
      </c>
      <c r="C2033" s="61">
        <v>136</v>
      </c>
      <c r="D2033" s="61">
        <v>112</v>
      </c>
      <c r="G2033" s="61">
        <v>6</v>
      </c>
      <c r="H2033" s="61">
        <v>169</v>
      </c>
      <c r="J2033" s="61">
        <v>8</v>
      </c>
      <c r="K2033" s="61">
        <v>65</v>
      </c>
      <c r="L2033" s="61">
        <v>69</v>
      </c>
      <c r="M2033" s="61">
        <v>2</v>
      </c>
      <c r="N2033" s="61">
        <v>12</v>
      </c>
      <c r="O2033" s="61">
        <v>229</v>
      </c>
      <c r="P2033" s="61">
        <v>21</v>
      </c>
      <c r="Q2033" s="61">
        <v>2</v>
      </c>
      <c r="R2033" s="61">
        <v>13</v>
      </c>
      <c r="S2033" s="61">
        <v>11</v>
      </c>
      <c r="T2033" s="61">
        <v>36</v>
      </c>
    </row>
    <row r="2034" spans="1:20" ht="12.75" customHeight="1" x14ac:dyDescent="0.2">
      <c r="A2034" s="58">
        <v>5357</v>
      </c>
      <c r="B2034" s="61">
        <v>32</v>
      </c>
      <c r="C2034" s="61">
        <v>17</v>
      </c>
      <c r="D2034" s="61">
        <v>15</v>
      </c>
      <c r="H2034" s="61">
        <v>3</v>
      </c>
      <c r="J2034" s="61">
        <v>1</v>
      </c>
      <c r="K2034" s="61">
        <v>28</v>
      </c>
      <c r="O2034" s="61">
        <v>15</v>
      </c>
      <c r="R2034" s="61">
        <v>2</v>
      </c>
      <c r="T2034" s="61">
        <v>5</v>
      </c>
    </row>
    <row r="2035" spans="1:20" ht="12.75" customHeight="1" x14ac:dyDescent="0.2">
      <c r="A2035" s="58">
        <v>5359</v>
      </c>
      <c r="B2035" s="61">
        <v>44</v>
      </c>
      <c r="C2035" s="61">
        <v>25</v>
      </c>
      <c r="D2035" s="61">
        <v>19</v>
      </c>
      <c r="G2035" s="61">
        <v>2</v>
      </c>
      <c r="H2035" s="61">
        <v>16</v>
      </c>
      <c r="J2035" s="61">
        <v>3</v>
      </c>
      <c r="K2035" s="61">
        <v>22</v>
      </c>
      <c r="M2035" s="61">
        <v>3</v>
      </c>
      <c r="N2035" s="61">
        <v>10</v>
      </c>
      <c r="O2035" s="61">
        <v>36</v>
      </c>
      <c r="P2035" s="61">
        <v>1</v>
      </c>
      <c r="R2035" s="61">
        <v>13</v>
      </c>
      <c r="T2035" s="61">
        <v>4</v>
      </c>
    </row>
    <row r="2036" spans="1:20" ht="12.75" customHeight="1" x14ac:dyDescent="0.2">
      <c r="A2036" s="58">
        <v>5361</v>
      </c>
      <c r="B2036" s="61">
        <v>474</v>
      </c>
      <c r="C2036" s="61">
        <v>252</v>
      </c>
      <c r="D2036" s="61">
        <v>222</v>
      </c>
      <c r="E2036" s="61">
        <v>3</v>
      </c>
      <c r="F2036" s="61">
        <v>4</v>
      </c>
      <c r="G2036" s="61">
        <v>5</v>
      </c>
      <c r="H2036" s="61">
        <v>27</v>
      </c>
      <c r="J2036" s="61">
        <v>62</v>
      </c>
      <c r="K2036" s="61">
        <v>373</v>
      </c>
      <c r="L2036" s="61">
        <v>9</v>
      </c>
      <c r="M2036" s="61">
        <v>3</v>
      </c>
      <c r="N2036" s="61">
        <v>1</v>
      </c>
      <c r="O2036" s="61">
        <v>151</v>
      </c>
      <c r="Q2036" s="61">
        <v>4</v>
      </c>
      <c r="R2036" s="61">
        <v>8</v>
      </c>
      <c r="S2036" s="61">
        <v>56</v>
      </c>
      <c r="T2036" s="61">
        <v>116</v>
      </c>
    </row>
    <row r="2037" spans="1:20" ht="12.75" customHeight="1" x14ac:dyDescent="0.2">
      <c r="A2037" s="58">
        <v>5362</v>
      </c>
      <c r="B2037" s="61">
        <v>440</v>
      </c>
      <c r="C2037" s="61">
        <v>198</v>
      </c>
      <c r="D2037" s="61">
        <v>242</v>
      </c>
      <c r="F2037" s="61">
        <v>3</v>
      </c>
      <c r="G2037" s="61">
        <v>2</v>
      </c>
      <c r="H2037" s="61">
        <v>166</v>
      </c>
      <c r="I2037" s="61">
        <v>3</v>
      </c>
      <c r="J2037" s="61">
        <v>20</v>
      </c>
      <c r="K2037" s="61">
        <v>246</v>
      </c>
      <c r="L2037" s="61">
        <v>57</v>
      </c>
      <c r="M2037" s="61">
        <v>4</v>
      </c>
      <c r="N2037" s="61">
        <v>10</v>
      </c>
      <c r="O2037" s="61">
        <v>225</v>
      </c>
      <c r="P2037" s="61">
        <v>23</v>
      </c>
      <c r="Q2037" s="61">
        <v>5</v>
      </c>
      <c r="R2037" s="61">
        <v>16</v>
      </c>
      <c r="S2037" s="61">
        <v>18</v>
      </c>
      <c r="T2037" s="61">
        <v>44</v>
      </c>
    </row>
    <row r="2038" spans="1:20" ht="12.75" customHeight="1" x14ac:dyDescent="0.2">
      <c r="A2038" s="58">
        <v>5363</v>
      </c>
      <c r="B2038" s="61">
        <v>226</v>
      </c>
      <c r="C2038" s="61">
        <v>113</v>
      </c>
      <c r="D2038" s="61">
        <v>113</v>
      </c>
      <c r="E2038" s="61">
        <v>20</v>
      </c>
      <c r="F2038" s="61">
        <v>2</v>
      </c>
      <c r="H2038" s="61">
        <v>81</v>
      </c>
      <c r="J2038" s="61">
        <v>20</v>
      </c>
      <c r="K2038" s="61">
        <v>103</v>
      </c>
      <c r="L2038" s="61">
        <v>19</v>
      </c>
      <c r="M2038" s="61">
        <v>7</v>
      </c>
      <c r="N2038" s="61">
        <v>6</v>
      </c>
      <c r="O2038" s="61">
        <v>154</v>
      </c>
      <c r="P2038" s="61">
        <v>8</v>
      </c>
      <c r="Q2038" s="61">
        <v>1</v>
      </c>
      <c r="R2038" s="61">
        <v>10</v>
      </c>
      <c r="S2038" s="61">
        <v>10</v>
      </c>
      <c r="T2038" s="61">
        <v>40</v>
      </c>
    </row>
    <row r="2039" spans="1:20" ht="12.75" customHeight="1" x14ac:dyDescent="0.2">
      <c r="A2039" s="58">
        <v>5364</v>
      </c>
      <c r="B2039" s="61">
        <v>321</v>
      </c>
      <c r="C2039" s="61">
        <v>153</v>
      </c>
      <c r="D2039" s="61">
        <v>168</v>
      </c>
      <c r="E2039" s="61">
        <v>1</v>
      </c>
      <c r="F2039" s="61">
        <v>5</v>
      </c>
      <c r="G2039" s="61">
        <v>46</v>
      </c>
      <c r="H2039" s="61">
        <v>82</v>
      </c>
      <c r="I2039" s="61">
        <v>9</v>
      </c>
      <c r="J2039" s="61">
        <v>50</v>
      </c>
      <c r="K2039" s="61">
        <v>128</v>
      </c>
      <c r="L2039" s="61">
        <v>8</v>
      </c>
      <c r="O2039" s="61">
        <v>127</v>
      </c>
      <c r="Q2039" s="61">
        <v>308</v>
      </c>
      <c r="R2039" s="61">
        <v>36</v>
      </c>
      <c r="S2039" s="61">
        <v>9</v>
      </c>
      <c r="T2039" s="61">
        <v>59</v>
      </c>
    </row>
    <row r="2040" spans="1:20" ht="12.75" customHeight="1" x14ac:dyDescent="0.2">
      <c r="A2040" s="58">
        <v>5365</v>
      </c>
      <c r="B2040" s="61">
        <v>530</v>
      </c>
      <c r="C2040" s="61">
        <v>252</v>
      </c>
      <c r="D2040" s="61">
        <v>278</v>
      </c>
      <c r="E2040" s="61">
        <v>2</v>
      </c>
      <c r="F2040" s="61">
        <v>25</v>
      </c>
      <c r="G2040" s="61">
        <v>67</v>
      </c>
      <c r="H2040" s="61">
        <v>150</v>
      </c>
      <c r="I2040" s="61">
        <v>10</v>
      </c>
      <c r="J2040" s="61">
        <v>55</v>
      </c>
      <c r="K2040" s="61">
        <v>221</v>
      </c>
      <c r="L2040" s="61">
        <v>30</v>
      </c>
      <c r="M2040" s="61">
        <v>2</v>
      </c>
      <c r="O2040" s="61">
        <v>309</v>
      </c>
      <c r="Q2040" s="61">
        <v>481</v>
      </c>
      <c r="R2040" s="61">
        <v>61</v>
      </c>
      <c r="S2040" s="61">
        <v>22</v>
      </c>
      <c r="T2040" s="61">
        <v>58</v>
      </c>
    </row>
    <row r="2041" spans="1:20" ht="12.75" customHeight="1" x14ac:dyDescent="0.2">
      <c r="A2041" s="58">
        <v>5366</v>
      </c>
      <c r="B2041" s="61">
        <v>202</v>
      </c>
      <c r="C2041" s="61">
        <v>91</v>
      </c>
      <c r="D2041" s="61">
        <v>111</v>
      </c>
      <c r="F2041" s="61">
        <v>3</v>
      </c>
      <c r="G2041" s="61">
        <v>3</v>
      </c>
      <c r="H2041" s="61">
        <v>9</v>
      </c>
      <c r="J2041" s="61">
        <v>16</v>
      </c>
      <c r="K2041" s="61">
        <v>171</v>
      </c>
      <c r="L2041" s="61">
        <v>1</v>
      </c>
      <c r="O2041" s="61">
        <v>10</v>
      </c>
      <c r="Q2041" s="61">
        <v>3</v>
      </c>
      <c r="R2041" s="61">
        <v>24</v>
      </c>
      <c r="S2041" s="61">
        <v>8</v>
      </c>
      <c r="T2041" s="61">
        <v>6</v>
      </c>
    </row>
    <row r="2042" spans="1:20" ht="12.75" customHeight="1" x14ac:dyDescent="0.2">
      <c r="A2042" s="58">
        <v>5367</v>
      </c>
      <c r="B2042" s="61">
        <v>87</v>
      </c>
      <c r="C2042" s="61">
        <v>27</v>
      </c>
      <c r="D2042" s="61">
        <v>60</v>
      </c>
      <c r="H2042" s="61">
        <v>82</v>
      </c>
      <c r="J2042" s="61">
        <v>1</v>
      </c>
      <c r="K2042" s="61">
        <v>4</v>
      </c>
      <c r="L2042" s="61">
        <v>30</v>
      </c>
      <c r="N2042" s="61">
        <v>1</v>
      </c>
      <c r="O2042" s="61">
        <v>77</v>
      </c>
      <c r="P2042" s="61">
        <v>14</v>
      </c>
      <c r="Q2042" s="61">
        <v>1</v>
      </c>
      <c r="R2042" s="61">
        <v>14</v>
      </c>
      <c r="S2042" s="61">
        <v>5</v>
      </c>
      <c r="T2042" s="61">
        <v>4</v>
      </c>
    </row>
    <row r="2043" spans="1:20" ht="12.75" customHeight="1" x14ac:dyDescent="0.2">
      <c r="A2043" s="58">
        <v>5368</v>
      </c>
      <c r="B2043" s="61">
        <v>306</v>
      </c>
      <c r="C2043" s="61">
        <v>140</v>
      </c>
      <c r="D2043" s="61">
        <v>166</v>
      </c>
      <c r="E2043" s="61">
        <v>3</v>
      </c>
      <c r="F2043" s="61">
        <v>1</v>
      </c>
      <c r="G2043" s="61">
        <v>1</v>
      </c>
      <c r="H2043" s="61">
        <v>94</v>
      </c>
      <c r="J2043" s="61">
        <v>14</v>
      </c>
      <c r="K2043" s="61">
        <v>193</v>
      </c>
      <c r="L2043" s="61">
        <v>47</v>
      </c>
      <c r="M2043" s="61">
        <v>4</v>
      </c>
      <c r="N2043" s="61">
        <v>13</v>
      </c>
      <c r="O2043" s="61">
        <v>155</v>
      </c>
      <c r="P2043" s="61">
        <v>3</v>
      </c>
      <c r="Q2043" s="61">
        <v>3</v>
      </c>
      <c r="R2043" s="61">
        <v>8</v>
      </c>
      <c r="S2043" s="61">
        <v>5</v>
      </c>
      <c r="T2043" s="61">
        <v>45</v>
      </c>
    </row>
    <row r="2044" spans="1:20" ht="12.75" customHeight="1" x14ac:dyDescent="0.2">
      <c r="A2044" s="58">
        <v>5369</v>
      </c>
      <c r="B2044" s="61">
        <v>39</v>
      </c>
      <c r="C2044" s="61">
        <v>17</v>
      </c>
      <c r="D2044" s="61">
        <v>22</v>
      </c>
      <c r="H2044" s="61">
        <v>12</v>
      </c>
      <c r="J2044" s="61">
        <v>3</v>
      </c>
      <c r="K2044" s="61">
        <v>24</v>
      </c>
      <c r="L2044" s="61">
        <v>2</v>
      </c>
      <c r="M2044" s="61">
        <v>1</v>
      </c>
      <c r="N2044" s="61">
        <v>2</v>
      </c>
      <c r="O2044" s="61">
        <v>26</v>
      </c>
      <c r="P2044" s="61">
        <v>2</v>
      </c>
      <c r="R2044" s="61">
        <v>15</v>
      </c>
      <c r="T2044" s="61">
        <v>6</v>
      </c>
    </row>
    <row r="2045" spans="1:20" ht="12.75" customHeight="1" x14ac:dyDescent="0.2">
      <c r="A2045" s="58">
        <v>5371</v>
      </c>
      <c r="B2045" s="61">
        <v>9</v>
      </c>
      <c r="C2045" s="61">
        <v>5</v>
      </c>
      <c r="D2045" s="61">
        <v>4</v>
      </c>
      <c r="G2045" s="61">
        <v>1</v>
      </c>
      <c r="H2045" s="61">
        <v>1</v>
      </c>
      <c r="K2045" s="61">
        <v>7</v>
      </c>
      <c r="R2045" s="61">
        <v>1</v>
      </c>
    </row>
    <row r="2046" spans="1:20" ht="12.75" customHeight="1" x14ac:dyDescent="0.2">
      <c r="A2046" s="58">
        <v>5375</v>
      </c>
      <c r="B2046" s="61">
        <v>374</v>
      </c>
      <c r="C2046" s="61">
        <v>180</v>
      </c>
      <c r="D2046" s="61">
        <v>194</v>
      </c>
      <c r="F2046" s="61">
        <v>33</v>
      </c>
      <c r="G2046" s="61">
        <v>129</v>
      </c>
      <c r="H2046" s="61">
        <v>41</v>
      </c>
      <c r="I2046" s="61">
        <v>1</v>
      </c>
      <c r="J2046" s="61">
        <v>53</v>
      </c>
      <c r="K2046" s="61">
        <v>117</v>
      </c>
      <c r="L2046" s="61">
        <v>31</v>
      </c>
      <c r="M2046" s="61">
        <v>2</v>
      </c>
      <c r="N2046" s="61">
        <v>10</v>
      </c>
      <c r="O2046" s="61">
        <v>151</v>
      </c>
      <c r="R2046" s="61">
        <v>21</v>
      </c>
      <c r="S2046" s="61">
        <v>37</v>
      </c>
      <c r="T2046" s="61">
        <v>64</v>
      </c>
    </row>
    <row r="2047" spans="1:20" ht="12.75" customHeight="1" x14ac:dyDescent="0.2">
      <c r="A2047" s="58">
        <v>5376</v>
      </c>
      <c r="B2047" s="61">
        <v>194</v>
      </c>
      <c r="C2047" s="61">
        <v>90</v>
      </c>
      <c r="D2047" s="61">
        <v>104</v>
      </c>
      <c r="E2047" s="61">
        <v>3</v>
      </c>
      <c r="F2047" s="61">
        <v>4</v>
      </c>
      <c r="G2047" s="61">
        <v>44</v>
      </c>
      <c r="H2047" s="61">
        <v>63</v>
      </c>
      <c r="I2047" s="61">
        <v>3</v>
      </c>
      <c r="J2047" s="61">
        <v>31</v>
      </c>
      <c r="K2047" s="61">
        <v>46</v>
      </c>
      <c r="L2047" s="61">
        <v>15</v>
      </c>
      <c r="M2047" s="61">
        <v>4</v>
      </c>
      <c r="N2047" s="61">
        <v>6</v>
      </c>
      <c r="O2047" s="61">
        <v>133</v>
      </c>
      <c r="R2047" s="61">
        <v>16</v>
      </c>
      <c r="S2047" s="61">
        <v>11</v>
      </c>
      <c r="T2047" s="61">
        <v>44</v>
      </c>
    </row>
    <row r="2048" spans="1:20" ht="12.75" customHeight="1" x14ac:dyDescent="0.2">
      <c r="A2048" s="58">
        <v>5377</v>
      </c>
      <c r="B2048" s="61">
        <v>189</v>
      </c>
      <c r="C2048" s="61">
        <v>78</v>
      </c>
      <c r="D2048" s="61">
        <v>111</v>
      </c>
      <c r="E2048" s="61">
        <v>2</v>
      </c>
      <c r="F2048" s="61">
        <v>9</v>
      </c>
      <c r="G2048" s="61">
        <v>75</v>
      </c>
      <c r="H2048" s="61">
        <v>23</v>
      </c>
      <c r="I2048" s="61">
        <v>3</v>
      </c>
      <c r="J2048" s="61">
        <v>23</v>
      </c>
      <c r="K2048" s="61">
        <v>54</v>
      </c>
      <c r="L2048" s="61">
        <v>19</v>
      </c>
      <c r="N2048" s="61">
        <v>11</v>
      </c>
      <c r="O2048" s="61">
        <v>123</v>
      </c>
      <c r="R2048" s="61">
        <v>31</v>
      </c>
      <c r="S2048" s="61">
        <v>2</v>
      </c>
      <c r="T2048" s="61">
        <v>39</v>
      </c>
    </row>
    <row r="2049" spans="1:20" ht="12.75" customHeight="1" x14ac:dyDescent="0.2">
      <c r="A2049" s="58">
        <v>5378</v>
      </c>
      <c r="B2049" s="61">
        <v>162</v>
      </c>
      <c r="C2049" s="61">
        <v>72</v>
      </c>
      <c r="D2049" s="61">
        <v>90</v>
      </c>
      <c r="E2049" s="61">
        <v>2</v>
      </c>
      <c r="F2049" s="61">
        <v>2</v>
      </c>
      <c r="G2049" s="61">
        <v>48</v>
      </c>
      <c r="H2049" s="61">
        <v>29</v>
      </c>
      <c r="I2049" s="61">
        <v>5</v>
      </c>
      <c r="J2049" s="61">
        <v>24</v>
      </c>
      <c r="K2049" s="61">
        <v>52</v>
      </c>
      <c r="L2049" s="61">
        <v>15</v>
      </c>
      <c r="M2049" s="61">
        <v>3</v>
      </c>
      <c r="N2049" s="61">
        <v>21</v>
      </c>
      <c r="O2049" s="61">
        <v>139</v>
      </c>
      <c r="Q2049" s="61">
        <v>3</v>
      </c>
      <c r="R2049" s="61">
        <v>22</v>
      </c>
      <c r="S2049" s="61">
        <v>3</v>
      </c>
      <c r="T2049" s="61">
        <v>32</v>
      </c>
    </row>
    <row r="2050" spans="1:20" ht="12.75" customHeight="1" x14ac:dyDescent="0.2">
      <c r="A2050" s="58">
        <v>5379</v>
      </c>
      <c r="B2050" s="61">
        <v>220</v>
      </c>
      <c r="C2050" s="61">
        <v>123</v>
      </c>
      <c r="D2050" s="61">
        <v>97</v>
      </c>
      <c r="E2050" s="61">
        <v>1</v>
      </c>
      <c r="F2050" s="61">
        <v>1</v>
      </c>
      <c r="G2050" s="61">
        <v>61</v>
      </c>
      <c r="H2050" s="61">
        <v>42</v>
      </c>
      <c r="I2050" s="61">
        <v>12</v>
      </c>
      <c r="J2050" s="61">
        <v>53</v>
      </c>
      <c r="K2050" s="61">
        <v>50</v>
      </c>
      <c r="L2050" s="61">
        <v>9</v>
      </c>
      <c r="M2050" s="61">
        <v>6</v>
      </c>
      <c r="N2050" s="61">
        <v>24</v>
      </c>
      <c r="O2050" s="61">
        <v>112</v>
      </c>
      <c r="Q2050" s="61">
        <v>1</v>
      </c>
      <c r="R2050" s="61">
        <v>51</v>
      </c>
      <c r="S2050" s="61">
        <v>3</v>
      </c>
      <c r="T2050" s="61">
        <v>38</v>
      </c>
    </row>
    <row r="2051" spans="1:20" ht="12.75" customHeight="1" x14ac:dyDescent="0.2">
      <c r="A2051" s="58">
        <v>5380</v>
      </c>
      <c r="B2051" s="61">
        <v>342</v>
      </c>
      <c r="C2051" s="61">
        <v>167</v>
      </c>
      <c r="D2051" s="61">
        <v>174</v>
      </c>
      <c r="F2051" s="61">
        <v>25</v>
      </c>
      <c r="G2051" s="61">
        <v>138</v>
      </c>
      <c r="H2051" s="61">
        <v>126</v>
      </c>
      <c r="I2051" s="61">
        <v>3</v>
      </c>
      <c r="J2051" s="61">
        <v>26</v>
      </c>
      <c r="K2051" s="61">
        <v>24</v>
      </c>
      <c r="L2051" s="61">
        <v>132</v>
      </c>
      <c r="N2051" s="61">
        <v>5</v>
      </c>
      <c r="O2051" s="61">
        <v>258</v>
      </c>
      <c r="R2051" s="61">
        <v>15</v>
      </c>
      <c r="S2051" s="61">
        <v>2</v>
      </c>
      <c r="T2051" s="61">
        <v>46</v>
      </c>
    </row>
    <row r="2052" spans="1:20" ht="12.75" customHeight="1" x14ac:dyDescent="0.2">
      <c r="A2052" s="58">
        <v>5383</v>
      </c>
      <c r="B2052" s="61">
        <v>848</v>
      </c>
      <c r="C2052" s="61">
        <v>404</v>
      </c>
      <c r="D2052" s="61">
        <v>444</v>
      </c>
      <c r="E2052" s="61">
        <v>1</v>
      </c>
      <c r="F2052" s="61">
        <v>2</v>
      </c>
      <c r="G2052" s="61">
        <v>4</v>
      </c>
      <c r="H2052" s="61">
        <v>250</v>
      </c>
      <c r="J2052" s="61">
        <v>20</v>
      </c>
      <c r="K2052" s="61">
        <v>571</v>
      </c>
      <c r="L2052" s="61">
        <v>118</v>
      </c>
      <c r="M2052" s="61">
        <v>6</v>
      </c>
      <c r="N2052" s="61">
        <v>7</v>
      </c>
      <c r="O2052" s="61">
        <v>469</v>
      </c>
      <c r="P2052" s="61">
        <v>24</v>
      </c>
      <c r="Q2052" s="61">
        <v>19</v>
      </c>
      <c r="R2052" s="61">
        <v>27</v>
      </c>
      <c r="S2052" s="61">
        <v>5</v>
      </c>
      <c r="T2052" s="61">
        <v>93</v>
      </c>
    </row>
    <row r="2053" spans="1:20" ht="12.75" customHeight="1" x14ac:dyDescent="0.2">
      <c r="A2053" s="58">
        <v>5384</v>
      </c>
      <c r="B2053" s="61">
        <v>827</v>
      </c>
      <c r="C2053" s="61">
        <v>412</v>
      </c>
      <c r="D2053" s="61">
        <v>415</v>
      </c>
      <c r="E2053" s="61">
        <v>2</v>
      </c>
      <c r="F2053" s="61">
        <v>4</v>
      </c>
      <c r="G2053" s="61">
        <v>4</v>
      </c>
      <c r="H2053" s="61">
        <v>249</v>
      </c>
      <c r="I2053" s="61">
        <v>1</v>
      </c>
      <c r="J2053" s="61">
        <v>24</v>
      </c>
      <c r="K2053" s="61">
        <v>543</v>
      </c>
      <c r="L2053" s="61">
        <v>91</v>
      </c>
      <c r="M2053" s="61">
        <v>3</v>
      </c>
      <c r="N2053" s="61">
        <v>5</v>
      </c>
      <c r="O2053" s="61">
        <v>474</v>
      </c>
      <c r="P2053" s="61">
        <v>33</v>
      </c>
      <c r="Q2053" s="61">
        <v>16</v>
      </c>
      <c r="R2053" s="61">
        <v>22</v>
      </c>
      <c r="S2053" s="61">
        <v>14</v>
      </c>
      <c r="T2053" s="61">
        <v>128</v>
      </c>
    </row>
    <row r="2054" spans="1:20" ht="12.75" customHeight="1" x14ac:dyDescent="0.2">
      <c r="A2054" s="58">
        <v>5385</v>
      </c>
      <c r="B2054" s="61">
        <v>816</v>
      </c>
      <c r="C2054" s="61">
        <v>415</v>
      </c>
      <c r="D2054" s="61">
        <v>401</v>
      </c>
      <c r="E2054" s="61">
        <v>4</v>
      </c>
      <c r="F2054" s="61">
        <v>4</v>
      </c>
      <c r="G2054" s="61">
        <v>4</v>
      </c>
      <c r="H2054" s="61">
        <v>270</v>
      </c>
      <c r="I2054" s="61">
        <v>1</v>
      </c>
      <c r="J2054" s="61">
        <v>19</v>
      </c>
      <c r="K2054" s="61">
        <v>514</v>
      </c>
      <c r="L2054" s="61">
        <v>59</v>
      </c>
      <c r="M2054" s="61">
        <v>6</v>
      </c>
      <c r="N2054" s="61">
        <v>4</v>
      </c>
      <c r="O2054" s="61">
        <v>443</v>
      </c>
      <c r="P2054" s="61">
        <v>29</v>
      </c>
      <c r="Q2054" s="61">
        <v>4</v>
      </c>
      <c r="R2054" s="61">
        <v>27</v>
      </c>
      <c r="S2054" s="61">
        <v>26</v>
      </c>
      <c r="T2054" s="61">
        <v>117</v>
      </c>
    </row>
    <row r="2055" spans="1:20" ht="12.75" customHeight="1" x14ac:dyDescent="0.2">
      <c r="A2055" s="58">
        <v>5386</v>
      </c>
      <c r="B2055" s="61">
        <v>315</v>
      </c>
      <c r="C2055" s="61">
        <v>153</v>
      </c>
      <c r="D2055" s="61">
        <v>162</v>
      </c>
      <c r="E2055" s="61">
        <v>1</v>
      </c>
      <c r="F2055" s="61">
        <v>7</v>
      </c>
      <c r="G2055" s="61">
        <v>49</v>
      </c>
      <c r="H2055" s="61">
        <v>150</v>
      </c>
      <c r="I2055" s="61">
        <v>15</v>
      </c>
      <c r="J2055" s="61">
        <v>56</v>
      </c>
      <c r="K2055" s="61">
        <v>37</v>
      </c>
      <c r="M2055" s="61">
        <v>1</v>
      </c>
      <c r="N2055" s="61">
        <v>15</v>
      </c>
      <c r="O2055" s="61">
        <v>312</v>
      </c>
      <c r="Q2055" s="61">
        <v>15</v>
      </c>
      <c r="R2055" s="61">
        <v>18</v>
      </c>
      <c r="T2055" s="61">
        <v>17</v>
      </c>
    </row>
    <row r="2056" spans="1:20" ht="12.75" customHeight="1" x14ac:dyDescent="0.2">
      <c r="A2056" s="58">
        <v>5387</v>
      </c>
      <c r="B2056" s="61">
        <v>691</v>
      </c>
      <c r="C2056" s="61">
        <v>333</v>
      </c>
      <c r="D2056" s="61">
        <v>358</v>
      </c>
      <c r="E2056" s="61">
        <v>1</v>
      </c>
      <c r="F2056" s="61">
        <v>15</v>
      </c>
      <c r="G2056" s="61">
        <v>70</v>
      </c>
      <c r="H2056" s="61">
        <v>379</v>
      </c>
      <c r="I2056" s="61">
        <v>41</v>
      </c>
      <c r="J2056" s="61">
        <v>77</v>
      </c>
      <c r="K2056" s="61">
        <v>107</v>
      </c>
      <c r="L2056" s="61">
        <v>253</v>
      </c>
      <c r="M2056" s="61">
        <v>4</v>
      </c>
      <c r="N2056" s="61">
        <v>44</v>
      </c>
      <c r="O2056" s="61">
        <v>638</v>
      </c>
      <c r="P2056" s="61">
        <v>3</v>
      </c>
      <c r="Q2056" s="61">
        <v>14</v>
      </c>
      <c r="R2056" s="61">
        <v>49</v>
      </c>
      <c r="S2056" s="61">
        <v>3</v>
      </c>
      <c r="T2056" s="61">
        <v>94</v>
      </c>
    </row>
    <row r="2057" spans="1:20" ht="12.75" customHeight="1" x14ac:dyDescent="0.2">
      <c r="A2057" s="58">
        <v>5388</v>
      </c>
      <c r="B2057" s="61">
        <v>437</v>
      </c>
      <c r="C2057" s="61">
        <v>237</v>
      </c>
      <c r="D2057" s="61">
        <v>200</v>
      </c>
      <c r="H2057" s="61">
        <v>362</v>
      </c>
      <c r="J2057" s="61">
        <v>2</v>
      </c>
      <c r="K2057" s="61">
        <v>73</v>
      </c>
      <c r="L2057" s="61">
        <v>183</v>
      </c>
      <c r="M2057" s="61">
        <v>2</v>
      </c>
      <c r="N2057" s="61">
        <v>31</v>
      </c>
      <c r="O2057" s="61">
        <v>368</v>
      </c>
      <c r="P2057" s="61">
        <v>40</v>
      </c>
      <c r="R2057" s="61">
        <v>13</v>
      </c>
      <c r="S2057" s="61">
        <v>29</v>
      </c>
      <c r="T2057" s="61">
        <v>58</v>
      </c>
    </row>
    <row r="2058" spans="1:20" ht="12.75" customHeight="1" x14ac:dyDescent="0.2">
      <c r="A2058" s="58">
        <v>5391</v>
      </c>
      <c r="B2058" s="61">
        <v>876</v>
      </c>
      <c r="C2058" s="61">
        <v>444</v>
      </c>
      <c r="D2058" s="61">
        <v>432</v>
      </c>
      <c r="E2058" s="61">
        <v>1</v>
      </c>
      <c r="F2058" s="61">
        <v>12</v>
      </c>
      <c r="G2058" s="61">
        <v>3</v>
      </c>
      <c r="H2058" s="61">
        <v>478</v>
      </c>
      <c r="I2058" s="61">
        <v>1</v>
      </c>
      <c r="J2058" s="61">
        <v>30</v>
      </c>
      <c r="K2058" s="61">
        <v>351</v>
      </c>
      <c r="L2058" s="61">
        <v>175</v>
      </c>
      <c r="M2058" s="61">
        <v>2</v>
      </c>
      <c r="N2058" s="61">
        <v>4</v>
      </c>
      <c r="O2058" s="61">
        <v>423</v>
      </c>
      <c r="P2058" s="61">
        <v>10</v>
      </c>
      <c r="Q2058" s="61">
        <v>2</v>
      </c>
      <c r="R2058" s="61">
        <v>14</v>
      </c>
      <c r="S2058" s="61">
        <v>18</v>
      </c>
      <c r="T2058" s="61">
        <v>90</v>
      </c>
    </row>
    <row r="2059" spans="1:20" ht="12.75" customHeight="1" x14ac:dyDescent="0.2">
      <c r="A2059" s="58">
        <v>5392</v>
      </c>
      <c r="B2059" s="61">
        <v>575</v>
      </c>
      <c r="C2059" s="61">
        <v>286</v>
      </c>
      <c r="D2059" s="61">
        <v>289</v>
      </c>
      <c r="G2059" s="61">
        <v>8</v>
      </c>
      <c r="H2059" s="61">
        <v>522</v>
      </c>
      <c r="I2059" s="61">
        <v>1</v>
      </c>
      <c r="J2059" s="61">
        <v>6</v>
      </c>
      <c r="K2059" s="61">
        <v>38</v>
      </c>
      <c r="L2059" s="61">
        <v>381</v>
      </c>
      <c r="M2059" s="61">
        <v>1</v>
      </c>
      <c r="N2059" s="61">
        <v>24</v>
      </c>
      <c r="O2059" s="61">
        <v>520</v>
      </c>
      <c r="P2059" s="61">
        <v>75</v>
      </c>
      <c r="R2059" s="61">
        <v>36</v>
      </c>
      <c r="S2059" s="61">
        <v>4</v>
      </c>
      <c r="T2059" s="61">
        <v>65</v>
      </c>
    </row>
    <row r="2060" spans="1:20" ht="12.75" customHeight="1" x14ac:dyDescent="0.2">
      <c r="A2060" s="58">
        <v>5393</v>
      </c>
      <c r="B2060" s="61">
        <v>13</v>
      </c>
      <c r="C2060" s="61">
        <v>10</v>
      </c>
      <c r="D2060" s="61">
        <v>3</v>
      </c>
      <c r="H2060" s="61">
        <v>6</v>
      </c>
      <c r="K2060" s="61">
        <v>7</v>
      </c>
      <c r="O2060" s="61">
        <v>5</v>
      </c>
      <c r="R2060" s="61">
        <v>3</v>
      </c>
      <c r="T2060" s="61">
        <v>2</v>
      </c>
    </row>
    <row r="2061" spans="1:20" ht="12.75" customHeight="1" x14ac:dyDescent="0.2">
      <c r="A2061" s="58">
        <v>5394</v>
      </c>
      <c r="B2061" s="61">
        <v>837</v>
      </c>
      <c r="C2061" s="61">
        <v>432</v>
      </c>
      <c r="D2061" s="61">
        <v>405</v>
      </c>
      <c r="F2061" s="61">
        <v>6</v>
      </c>
      <c r="G2061" s="61">
        <v>2</v>
      </c>
      <c r="H2061" s="61">
        <v>790</v>
      </c>
      <c r="J2061" s="61">
        <v>7</v>
      </c>
      <c r="K2061" s="61">
        <v>32</v>
      </c>
      <c r="L2061" s="61">
        <v>508</v>
      </c>
      <c r="M2061" s="61">
        <v>3</v>
      </c>
      <c r="N2061" s="61">
        <v>21</v>
      </c>
      <c r="O2061" s="61">
        <v>792</v>
      </c>
      <c r="P2061" s="61">
        <v>123</v>
      </c>
      <c r="R2061" s="61">
        <v>33</v>
      </c>
      <c r="S2061" s="61">
        <v>8</v>
      </c>
      <c r="T2061" s="61">
        <v>106</v>
      </c>
    </row>
    <row r="2062" spans="1:20" ht="12.75" customHeight="1" x14ac:dyDescent="0.2">
      <c r="A2062" s="58">
        <v>5395</v>
      </c>
      <c r="B2062" s="61">
        <v>62</v>
      </c>
      <c r="C2062" s="61">
        <v>32</v>
      </c>
      <c r="D2062" s="61">
        <v>30</v>
      </c>
      <c r="E2062" s="61">
        <v>2</v>
      </c>
      <c r="G2062" s="61">
        <v>3</v>
      </c>
      <c r="H2062" s="61">
        <v>10</v>
      </c>
      <c r="J2062" s="61">
        <v>7</v>
      </c>
      <c r="K2062" s="61">
        <v>40</v>
      </c>
      <c r="M2062" s="61">
        <v>3</v>
      </c>
      <c r="N2062" s="61">
        <v>14</v>
      </c>
      <c r="O2062" s="61">
        <v>46</v>
      </c>
      <c r="Q2062" s="61">
        <v>4</v>
      </c>
      <c r="R2062" s="61">
        <v>18</v>
      </c>
      <c r="S2062" s="61">
        <v>1</v>
      </c>
      <c r="T2062" s="61">
        <v>14</v>
      </c>
    </row>
    <row r="2063" spans="1:20" ht="12.75" customHeight="1" x14ac:dyDescent="0.2">
      <c r="A2063" s="58">
        <v>5407</v>
      </c>
      <c r="B2063" s="61">
        <v>388</v>
      </c>
      <c r="C2063" s="61">
        <v>182</v>
      </c>
      <c r="D2063" s="61">
        <v>206</v>
      </c>
      <c r="E2063" s="61">
        <v>2</v>
      </c>
      <c r="F2063" s="61">
        <v>2</v>
      </c>
      <c r="G2063" s="61">
        <v>2</v>
      </c>
      <c r="H2063" s="61">
        <v>95</v>
      </c>
      <c r="J2063" s="61">
        <v>25</v>
      </c>
      <c r="K2063" s="61">
        <v>262</v>
      </c>
      <c r="L2063" s="61">
        <v>56</v>
      </c>
      <c r="M2063" s="61">
        <v>6</v>
      </c>
      <c r="N2063" s="61">
        <v>19</v>
      </c>
      <c r="O2063" s="61">
        <v>201</v>
      </c>
      <c r="P2063" s="61">
        <v>2</v>
      </c>
      <c r="Q2063" s="61">
        <v>1</v>
      </c>
      <c r="R2063" s="61">
        <v>16</v>
      </c>
      <c r="S2063" s="61">
        <v>3</v>
      </c>
      <c r="T2063" s="61">
        <v>64</v>
      </c>
    </row>
    <row r="2064" spans="1:20" ht="12.75" customHeight="1" x14ac:dyDescent="0.2">
      <c r="A2064" s="58">
        <v>5408</v>
      </c>
      <c r="B2064" s="61">
        <v>513</v>
      </c>
      <c r="C2064" s="61">
        <v>235</v>
      </c>
      <c r="D2064" s="61">
        <v>278</v>
      </c>
      <c r="E2064" s="61">
        <v>1</v>
      </c>
      <c r="F2064" s="61">
        <v>5</v>
      </c>
      <c r="G2064" s="61">
        <v>3</v>
      </c>
      <c r="H2064" s="61">
        <v>126</v>
      </c>
      <c r="I2064" s="61">
        <v>1</v>
      </c>
      <c r="J2064" s="61">
        <v>16</v>
      </c>
      <c r="K2064" s="61">
        <v>361</v>
      </c>
      <c r="L2064" s="61">
        <v>67</v>
      </c>
      <c r="M2064" s="61">
        <v>5</v>
      </c>
      <c r="N2064" s="61">
        <v>25</v>
      </c>
      <c r="O2064" s="61">
        <v>273</v>
      </c>
      <c r="P2064" s="61">
        <v>2</v>
      </c>
      <c r="Q2064" s="61">
        <v>4</v>
      </c>
      <c r="R2064" s="61">
        <v>21</v>
      </c>
      <c r="S2064" s="61">
        <v>13</v>
      </c>
      <c r="T2064" s="61">
        <v>73</v>
      </c>
    </row>
    <row r="2065" spans="1:20" ht="12.75" customHeight="1" x14ac:dyDescent="0.2">
      <c r="A2065" s="58">
        <v>5409</v>
      </c>
      <c r="B2065" s="61">
        <v>730</v>
      </c>
      <c r="C2065" s="61">
        <v>362</v>
      </c>
      <c r="D2065" s="61">
        <v>368</v>
      </c>
      <c r="E2065" s="61">
        <v>4</v>
      </c>
      <c r="F2065" s="61">
        <v>4</v>
      </c>
      <c r="G2065" s="61">
        <v>6</v>
      </c>
      <c r="H2065" s="61">
        <v>157</v>
      </c>
      <c r="I2065" s="61">
        <v>1</v>
      </c>
      <c r="J2065" s="61">
        <v>18</v>
      </c>
      <c r="K2065" s="61">
        <v>540</v>
      </c>
      <c r="L2065" s="61">
        <v>53</v>
      </c>
      <c r="M2065" s="61">
        <v>3</v>
      </c>
      <c r="N2065" s="61">
        <v>39</v>
      </c>
      <c r="O2065" s="61">
        <v>365</v>
      </c>
      <c r="P2065" s="61">
        <v>3</v>
      </c>
      <c r="Q2065" s="61">
        <v>8</v>
      </c>
      <c r="R2065" s="61">
        <v>13</v>
      </c>
      <c r="S2065" s="61">
        <v>23</v>
      </c>
      <c r="T2065" s="61">
        <v>97</v>
      </c>
    </row>
    <row r="2066" spans="1:20" ht="12.75" customHeight="1" x14ac:dyDescent="0.2">
      <c r="A2066" s="58">
        <v>5415</v>
      </c>
      <c r="B2066" s="61">
        <v>6</v>
      </c>
      <c r="C2066" s="61">
        <v>4</v>
      </c>
      <c r="D2066" s="61">
        <v>2</v>
      </c>
      <c r="K2066" s="61">
        <v>6</v>
      </c>
      <c r="O2066" s="61">
        <v>4</v>
      </c>
      <c r="T2066" s="61">
        <v>3</v>
      </c>
    </row>
    <row r="2067" spans="1:20" ht="12.75" customHeight="1" x14ac:dyDescent="0.2">
      <c r="A2067" s="58">
        <v>5418</v>
      </c>
      <c r="B2067" s="61">
        <v>36</v>
      </c>
      <c r="C2067" s="61">
        <v>21</v>
      </c>
      <c r="D2067" s="61">
        <v>15</v>
      </c>
      <c r="H2067" s="61">
        <v>2</v>
      </c>
      <c r="K2067" s="61">
        <v>34</v>
      </c>
      <c r="O2067" s="61">
        <v>9</v>
      </c>
      <c r="R2067" s="61">
        <v>2</v>
      </c>
    </row>
    <row r="2068" spans="1:20" ht="12.75" customHeight="1" x14ac:dyDescent="0.2">
      <c r="A2068" s="58">
        <v>5419</v>
      </c>
      <c r="B2068" s="61">
        <v>673</v>
      </c>
      <c r="C2068" s="61">
        <v>321</v>
      </c>
      <c r="D2068" s="61">
        <v>352</v>
      </c>
      <c r="F2068" s="61">
        <v>47</v>
      </c>
      <c r="G2068" s="61">
        <v>4</v>
      </c>
      <c r="H2068" s="61">
        <v>104</v>
      </c>
      <c r="I2068" s="61">
        <v>2</v>
      </c>
      <c r="J2068" s="61">
        <v>41</v>
      </c>
      <c r="K2068" s="61">
        <v>475</v>
      </c>
      <c r="L2068" s="61">
        <v>27</v>
      </c>
      <c r="N2068" s="61">
        <v>2</v>
      </c>
      <c r="O2068" s="61">
        <v>140</v>
      </c>
      <c r="P2068" s="61">
        <v>2</v>
      </c>
      <c r="Q2068" s="61">
        <v>6</v>
      </c>
      <c r="R2068" s="61">
        <v>17</v>
      </c>
      <c r="S2068" s="61">
        <v>33</v>
      </c>
      <c r="T2068" s="61">
        <v>70</v>
      </c>
    </row>
    <row r="2069" spans="1:20" ht="12.75" customHeight="1" x14ac:dyDescent="0.2">
      <c r="A2069" s="58">
        <v>5432</v>
      </c>
      <c r="B2069" s="61">
        <v>42</v>
      </c>
      <c r="C2069" s="61">
        <v>23</v>
      </c>
      <c r="D2069" s="61">
        <v>19</v>
      </c>
      <c r="H2069" s="61">
        <v>1</v>
      </c>
      <c r="I2069" s="61">
        <v>1</v>
      </c>
      <c r="J2069" s="61">
        <v>2</v>
      </c>
      <c r="K2069" s="61">
        <v>38</v>
      </c>
      <c r="O2069" s="61">
        <v>18</v>
      </c>
      <c r="Q2069" s="61">
        <v>1</v>
      </c>
      <c r="R2069" s="61">
        <v>7</v>
      </c>
      <c r="S2069" s="61">
        <v>2</v>
      </c>
      <c r="T2069" s="61">
        <v>3</v>
      </c>
    </row>
    <row r="2070" spans="1:20" ht="12.75" customHeight="1" x14ac:dyDescent="0.2">
      <c r="A2070" s="58">
        <v>5436</v>
      </c>
      <c r="B2070" s="61">
        <v>296</v>
      </c>
      <c r="C2070" s="61">
        <v>135</v>
      </c>
      <c r="D2070" s="61">
        <v>161</v>
      </c>
      <c r="E2070" s="61">
        <v>4</v>
      </c>
      <c r="F2070" s="61">
        <v>11</v>
      </c>
      <c r="G2070" s="61">
        <v>36</v>
      </c>
      <c r="H2070" s="61">
        <v>111</v>
      </c>
      <c r="I2070" s="61">
        <v>12</v>
      </c>
      <c r="J2070" s="61">
        <v>54</v>
      </c>
      <c r="K2070" s="61">
        <v>68</v>
      </c>
      <c r="M2070" s="61">
        <v>4</v>
      </c>
      <c r="N2070" s="61">
        <v>15</v>
      </c>
      <c r="O2070" s="61">
        <v>268</v>
      </c>
      <c r="Q2070" s="61">
        <v>10</v>
      </c>
      <c r="R2070" s="61">
        <v>15</v>
      </c>
      <c r="T2070" s="61">
        <v>125</v>
      </c>
    </row>
    <row r="2071" spans="1:20" ht="12.75" customHeight="1" x14ac:dyDescent="0.2">
      <c r="A2071" s="58">
        <v>5437</v>
      </c>
      <c r="B2071" s="61">
        <v>184</v>
      </c>
      <c r="C2071" s="61">
        <v>97</v>
      </c>
      <c r="D2071" s="61">
        <v>87</v>
      </c>
      <c r="E2071" s="61">
        <v>2</v>
      </c>
      <c r="F2071" s="61">
        <v>20</v>
      </c>
      <c r="G2071" s="61">
        <v>1</v>
      </c>
      <c r="H2071" s="61">
        <v>16</v>
      </c>
      <c r="J2071" s="61">
        <v>6</v>
      </c>
      <c r="K2071" s="61">
        <v>139</v>
      </c>
      <c r="L2071" s="61">
        <v>2</v>
      </c>
      <c r="N2071" s="61">
        <v>2</v>
      </c>
      <c r="O2071" s="61">
        <v>14</v>
      </c>
      <c r="Q2071" s="61">
        <v>2</v>
      </c>
      <c r="R2071" s="61">
        <v>10</v>
      </c>
      <c r="S2071" s="61">
        <v>41</v>
      </c>
      <c r="T2071" s="61">
        <v>38</v>
      </c>
    </row>
    <row r="2072" spans="1:20" ht="12.75" customHeight="1" x14ac:dyDescent="0.2">
      <c r="A2072" s="58">
        <v>5438</v>
      </c>
      <c r="B2072" s="61">
        <v>570</v>
      </c>
      <c r="C2072" s="61">
        <v>295</v>
      </c>
      <c r="D2072" s="61">
        <v>275</v>
      </c>
      <c r="F2072" s="61">
        <v>14</v>
      </c>
      <c r="G2072" s="61">
        <v>16</v>
      </c>
      <c r="H2072" s="61">
        <v>102</v>
      </c>
      <c r="J2072" s="61">
        <v>35</v>
      </c>
      <c r="K2072" s="61">
        <v>403</v>
      </c>
      <c r="L2072" s="61">
        <v>47</v>
      </c>
      <c r="M2072" s="61">
        <v>6</v>
      </c>
      <c r="N2072" s="61">
        <v>3</v>
      </c>
      <c r="O2072" s="61">
        <v>208</v>
      </c>
      <c r="P2072" s="61">
        <v>29</v>
      </c>
      <c r="Q2072" s="61">
        <v>6</v>
      </c>
      <c r="R2072" s="61">
        <v>16</v>
      </c>
      <c r="S2072" s="61">
        <v>19</v>
      </c>
      <c r="T2072" s="61">
        <v>78</v>
      </c>
    </row>
    <row r="2073" spans="1:20" ht="12.75" customHeight="1" x14ac:dyDescent="0.2">
      <c r="A2073" s="58">
        <v>5439</v>
      </c>
      <c r="B2073" s="61">
        <v>967</v>
      </c>
      <c r="C2073" s="61">
        <v>457</v>
      </c>
      <c r="D2073" s="61">
        <v>510</v>
      </c>
      <c r="E2073" s="61">
        <v>2</v>
      </c>
      <c r="F2073" s="61">
        <v>28</v>
      </c>
      <c r="G2073" s="61">
        <v>20</v>
      </c>
      <c r="H2073" s="61">
        <v>270</v>
      </c>
      <c r="I2073" s="61">
        <v>2</v>
      </c>
      <c r="J2073" s="61">
        <v>56</v>
      </c>
      <c r="K2073" s="61">
        <v>589</v>
      </c>
      <c r="L2073" s="61">
        <v>49</v>
      </c>
      <c r="M2073" s="61">
        <v>3</v>
      </c>
      <c r="N2073" s="61">
        <v>20</v>
      </c>
      <c r="O2073" s="61">
        <v>498</v>
      </c>
      <c r="P2073" s="61">
        <v>53</v>
      </c>
      <c r="Q2073" s="61">
        <v>3</v>
      </c>
      <c r="R2073" s="61">
        <v>12</v>
      </c>
      <c r="S2073" s="61">
        <v>45</v>
      </c>
      <c r="T2073" s="61">
        <v>124</v>
      </c>
    </row>
    <row r="2074" spans="1:20" ht="12.75" customHeight="1" x14ac:dyDescent="0.2">
      <c r="A2074" s="58">
        <v>5441</v>
      </c>
      <c r="B2074" s="61">
        <v>281</v>
      </c>
      <c r="C2074" s="61">
        <v>100</v>
      </c>
      <c r="D2074" s="61">
        <v>181</v>
      </c>
      <c r="E2074" s="61">
        <v>2</v>
      </c>
      <c r="F2074" s="61">
        <v>6</v>
      </c>
      <c r="G2074" s="61">
        <v>8</v>
      </c>
      <c r="H2074" s="61">
        <v>46</v>
      </c>
      <c r="J2074" s="61">
        <v>32</v>
      </c>
      <c r="K2074" s="61">
        <v>187</v>
      </c>
      <c r="N2074" s="61">
        <v>3</v>
      </c>
      <c r="O2074" s="61">
        <v>113</v>
      </c>
      <c r="P2074" s="61">
        <v>1</v>
      </c>
      <c r="Q2074" s="61">
        <v>17</v>
      </c>
      <c r="R2074" s="61">
        <v>41</v>
      </c>
      <c r="T2074" s="61">
        <v>224</v>
      </c>
    </row>
    <row r="2075" spans="1:20" ht="12.75" customHeight="1" x14ac:dyDescent="0.2">
      <c r="A2075" s="58">
        <v>5444</v>
      </c>
      <c r="B2075" s="61">
        <v>170</v>
      </c>
      <c r="C2075" s="61">
        <v>83</v>
      </c>
      <c r="D2075" s="61">
        <v>87</v>
      </c>
      <c r="E2075" s="61">
        <v>2</v>
      </c>
      <c r="F2075" s="61">
        <v>1</v>
      </c>
      <c r="H2075" s="61">
        <v>14</v>
      </c>
      <c r="J2075" s="61">
        <v>18</v>
      </c>
      <c r="K2075" s="61">
        <v>135</v>
      </c>
      <c r="M2075" s="61">
        <v>3</v>
      </c>
      <c r="N2075" s="61">
        <v>10</v>
      </c>
      <c r="O2075" s="61">
        <v>122</v>
      </c>
      <c r="Q2075" s="61">
        <v>2</v>
      </c>
      <c r="R2075" s="61">
        <v>15</v>
      </c>
      <c r="S2075" s="61">
        <v>5</v>
      </c>
      <c r="T2075" s="61">
        <v>35</v>
      </c>
    </row>
    <row r="2076" spans="1:20" ht="12.75" customHeight="1" x14ac:dyDescent="0.2">
      <c r="A2076" s="58">
        <v>5446</v>
      </c>
      <c r="B2076" s="61">
        <v>18</v>
      </c>
      <c r="C2076" s="61">
        <v>8</v>
      </c>
      <c r="D2076" s="61">
        <v>10</v>
      </c>
      <c r="E2076" s="61">
        <v>2</v>
      </c>
      <c r="J2076" s="61">
        <v>2</v>
      </c>
      <c r="K2076" s="61">
        <v>14</v>
      </c>
      <c r="N2076" s="61">
        <v>1</v>
      </c>
      <c r="O2076" s="61">
        <v>11</v>
      </c>
      <c r="R2076" s="61">
        <v>2</v>
      </c>
      <c r="T2076" s="61">
        <v>2</v>
      </c>
    </row>
    <row r="2077" spans="1:20" ht="12.75" customHeight="1" x14ac:dyDescent="0.2">
      <c r="A2077" s="58">
        <v>5447</v>
      </c>
      <c r="B2077" s="61">
        <v>490</v>
      </c>
      <c r="C2077" s="61">
        <v>220</v>
      </c>
      <c r="D2077" s="61">
        <v>270</v>
      </c>
      <c r="F2077" s="61">
        <v>136</v>
      </c>
      <c r="G2077" s="61">
        <v>6</v>
      </c>
      <c r="H2077" s="61">
        <v>30</v>
      </c>
      <c r="J2077" s="61">
        <v>55</v>
      </c>
      <c r="K2077" s="61">
        <v>263</v>
      </c>
      <c r="L2077" s="61">
        <v>49</v>
      </c>
      <c r="M2077" s="61">
        <v>1</v>
      </c>
      <c r="N2077" s="61">
        <v>4</v>
      </c>
      <c r="O2077" s="61">
        <v>37</v>
      </c>
      <c r="Q2077" s="61">
        <v>4</v>
      </c>
      <c r="R2077" s="61">
        <v>26</v>
      </c>
      <c r="S2077" s="61">
        <v>38</v>
      </c>
      <c r="T2077" s="61">
        <v>110</v>
      </c>
    </row>
    <row r="2078" spans="1:20" ht="12.75" customHeight="1" x14ac:dyDescent="0.2">
      <c r="A2078" s="58">
        <v>5450</v>
      </c>
      <c r="B2078" s="61">
        <v>629</v>
      </c>
      <c r="C2078" s="61">
        <v>296</v>
      </c>
      <c r="D2078" s="61">
        <v>333</v>
      </c>
      <c r="E2078" s="61">
        <v>6</v>
      </c>
      <c r="F2078" s="61">
        <v>120</v>
      </c>
      <c r="G2078" s="61">
        <v>78</v>
      </c>
      <c r="H2078" s="61">
        <v>129</v>
      </c>
      <c r="I2078" s="61">
        <v>3</v>
      </c>
      <c r="J2078" s="61">
        <v>66</v>
      </c>
      <c r="K2078" s="61">
        <v>227</v>
      </c>
      <c r="L2078" s="61">
        <v>191</v>
      </c>
      <c r="M2078" s="61">
        <v>6</v>
      </c>
      <c r="N2078" s="61">
        <v>6</v>
      </c>
      <c r="O2078" s="61">
        <v>362</v>
      </c>
      <c r="P2078" s="61">
        <v>2</v>
      </c>
      <c r="R2078" s="61">
        <v>25</v>
      </c>
      <c r="S2078" s="61">
        <v>19</v>
      </c>
      <c r="T2078" s="61">
        <v>59</v>
      </c>
    </row>
    <row r="2079" spans="1:20" ht="12.75" customHeight="1" x14ac:dyDescent="0.2">
      <c r="A2079" s="58">
        <v>5451</v>
      </c>
      <c r="B2079" s="61">
        <v>503</v>
      </c>
      <c r="C2079" s="61">
        <v>237</v>
      </c>
      <c r="D2079" s="61">
        <v>266</v>
      </c>
      <c r="E2079" s="61">
        <v>3</v>
      </c>
      <c r="F2079" s="61">
        <v>1</v>
      </c>
      <c r="G2079" s="61">
        <v>6</v>
      </c>
      <c r="H2079" s="61">
        <v>117</v>
      </c>
      <c r="J2079" s="61">
        <v>13</v>
      </c>
      <c r="K2079" s="61">
        <v>363</v>
      </c>
      <c r="L2079" s="61">
        <v>41</v>
      </c>
      <c r="M2079" s="61">
        <v>3</v>
      </c>
      <c r="N2079" s="61">
        <v>2</v>
      </c>
      <c r="O2079" s="61">
        <v>278</v>
      </c>
      <c r="P2079" s="61">
        <v>16</v>
      </c>
      <c r="Q2079" s="61">
        <v>11</v>
      </c>
      <c r="R2079" s="61">
        <v>7</v>
      </c>
      <c r="S2079" s="61">
        <v>8</v>
      </c>
      <c r="T2079" s="61">
        <v>99</v>
      </c>
    </row>
    <row r="2080" spans="1:20" ht="12.75" customHeight="1" x14ac:dyDescent="0.2">
      <c r="A2080" s="58">
        <v>5452</v>
      </c>
      <c r="B2080" s="61">
        <v>762</v>
      </c>
      <c r="C2080" s="61">
        <v>393</v>
      </c>
      <c r="D2080" s="61">
        <v>369</v>
      </c>
      <c r="E2080" s="61">
        <v>12</v>
      </c>
      <c r="F2080" s="61">
        <v>63</v>
      </c>
      <c r="G2080" s="61">
        <v>35</v>
      </c>
      <c r="H2080" s="61">
        <v>167</v>
      </c>
      <c r="I2080" s="61">
        <v>13</v>
      </c>
      <c r="J2080" s="61">
        <v>119</v>
      </c>
      <c r="K2080" s="61">
        <v>353</v>
      </c>
      <c r="L2080" s="61">
        <v>30</v>
      </c>
      <c r="M2080" s="61">
        <v>1</v>
      </c>
      <c r="N2080" s="61">
        <v>44</v>
      </c>
      <c r="O2080" s="61">
        <v>336</v>
      </c>
      <c r="Q2080" s="61">
        <v>151</v>
      </c>
      <c r="R2080" s="61">
        <v>23</v>
      </c>
      <c r="S2080" s="61">
        <v>53</v>
      </c>
      <c r="T2080" s="61">
        <v>105</v>
      </c>
    </row>
    <row r="2081" spans="1:20" ht="12.75" customHeight="1" x14ac:dyDescent="0.2">
      <c r="A2081" s="58">
        <v>5454</v>
      </c>
      <c r="B2081" s="61">
        <v>28</v>
      </c>
      <c r="C2081" s="61">
        <v>20</v>
      </c>
      <c r="D2081" s="61">
        <v>8</v>
      </c>
      <c r="E2081" s="61">
        <v>1</v>
      </c>
      <c r="H2081" s="61">
        <v>2</v>
      </c>
      <c r="J2081" s="61">
        <v>3</v>
      </c>
      <c r="K2081" s="61">
        <v>22</v>
      </c>
      <c r="L2081" s="61">
        <v>1</v>
      </c>
      <c r="N2081" s="61">
        <v>11</v>
      </c>
      <c r="O2081" s="61">
        <v>27</v>
      </c>
      <c r="P2081" s="61">
        <v>3</v>
      </c>
      <c r="R2081" s="61">
        <v>7</v>
      </c>
      <c r="S2081" s="61">
        <v>7</v>
      </c>
      <c r="T2081" s="61">
        <v>5</v>
      </c>
    </row>
    <row r="2082" spans="1:20" ht="12.75" customHeight="1" x14ac:dyDescent="0.2">
      <c r="A2082" s="58">
        <v>5457</v>
      </c>
      <c r="B2082" s="61">
        <v>689</v>
      </c>
      <c r="C2082" s="61">
        <v>342</v>
      </c>
      <c r="D2082" s="61">
        <v>347</v>
      </c>
      <c r="E2082" s="61">
        <v>1</v>
      </c>
      <c r="F2082" s="61">
        <v>112</v>
      </c>
      <c r="G2082" s="61">
        <v>6</v>
      </c>
      <c r="H2082" s="61">
        <v>51</v>
      </c>
      <c r="J2082" s="61">
        <v>73</v>
      </c>
      <c r="K2082" s="61">
        <v>446</v>
      </c>
      <c r="L2082" s="61">
        <v>43</v>
      </c>
      <c r="M2082" s="61">
        <v>2</v>
      </c>
      <c r="O2082" s="61">
        <v>18</v>
      </c>
      <c r="Q2082" s="61">
        <v>9</v>
      </c>
      <c r="R2082" s="61">
        <v>3</v>
      </c>
      <c r="S2082" s="61">
        <v>31</v>
      </c>
      <c r="T2082" s="61">
        <v>66</v>
      </c>
    </row>
    <row r="2083" spans="1:20" ht="12.75" customHeight="1" x14ac:dyDescent="0.2">
      <c r="A2083" s="58">
        <v>5458</v>
      </c>
      <c r="B2083" s="61">
        <v>292</v>
      </c>
      <c r="C2083" s="61">
        <v>68</v>
      </c>
      <c r="D2083" s="61">
        <v>222</v>
      </c>
      <c r="E2083" s="61">
        <v>2</v>
      </c>
      <c r="F2083" s="61">
        <v>24</v>
      </c>
      <c r="G2083" s="61">
        <v>31</v>
      </c>
      <c r="H2083" s="61">
        <v>29</v>
      </c>
      <c r="I2083" s="61">
        <v>2</v>
      </c>
      <c r="J2083" s="61">
        <v>10</v>
      </c>
      <c r="K2083" s="61">
        <v>194</v>
      </c>
      <c r="L2083" s="61">
        <v>3</v>
      </c>
      <c r="N2083" s="61">
        <v>3</v>
      </c>
      <c r="O2083" s="61">
        <v>119</v>
      </c>
      <c r="Q2083" s="61">
        <v>1</v>
      </c>
      <c r="R2083" s="61">
        <v>13</v>
      </c>
      <c r="S2083" s="61">
        <v>24</v>
      </c>
      <c r="T2083" s="61">
        <v>38</v>
      </c>
    </row>
    <row r="2084" spans="1:20" ht="12.75" customHeight="1" x14ac:dyDescent="0.2">
      <c r="A2084" s="58">
        <v>5462</v>
      </c>
      <c r="B2084" s="61">
        <v>122</v>
      </c>
      <c r="C2084" s="61">
        <v>54</v>
      </c>
      <c r="D2084" s="61">
        <v>68</v>
      </c>
      <c r="E2084" s="61">
        <v>1</v>
      </c>
      <c r="F2084" s="61">
        <v>1</v>
      </c>
      <c r="G2084" s="61">
        <v>2</v>
      </c>
      <c r="H2084" s="61">
        <v>18</v>
      </c>
      <c r="J2084" s="61">
        <v>10</v>
      </c>
      <c r="K2084" s="61">
        <v>90</v>
      </c>
      <c r="O2084" s="61">
        <v>92</v>
      </c>
      <c r="Q2084" s="61">
        <v>3</v>
      </c>
      <c r="R2084" s="61">
        <v>15</v>
      </c>
      <c r="T2084" s="61">
        <v>73</v>
      </c>
    </row>
    <row r="2085" spans="1:20" ht="12.75" customHeight="1" x14ac:dyDescent="0.2">
      <c r="A2085" s="58">
        <v>5463</v>
      </c>
      <c r="B2085" s="61">
        <v>81</v>
      </c>
      <c r="C2085" s="61">
        <v>32</v>
      </c>
      <c r="D2085" s="61">
        <v>49</v>
      </c>
      <c r="E2085" s="61">
        <v>1</v>
      </c>
      <c r="F2085" s="61">
        <v>2</v>
      </c>
      <c r="G2085" s="61">
        <v>1</v>
      </c>
      <c r="H2085" s="61">
        <v>17</v>
      </c>
      <c r="J2085" s="61">
        <v>3</v>
      </c>
      <c r="K2085" s="61">
        <v>57</v>
      </c>
      <c r="O2085" s="61">
        <v>55</v>
      </c>
      <c r="Q2085" s="61">
        <v>1</v>
      </c>
      <c r="R2085" s="61">
        <v>11</v>
      </c>
      <c r="T2085" s="61">
        <v>65</v>
      </c>
    </row>
    <row r="2086" spans="1:20" ht="12.75" customHeight="1" x14ac:dyDescent="0.2">
      <c r="A2086" s="58">
        <v>5468</v>
      </c>
      <c r="B2086" s="61">
        <v>253</v>
      </c>
      <c r="C2086" s="61">
        <v>141</v>
      </c>
      <c r="D2086" s="61">
        <v>112</v>
      </c>
      <c r="E2086" s="61">
        <v>1</v>
      </c>
      <c r="F2086" s="61">
        <v>7</v>
      </c>
      <c r="G2086" s="61">
        <v>192</v>
      </c>
      <c r="H2086" s="61">
        <v>24</v>
      </c>
      <c r="J2086" s="61">
        <v>13</v>
      </c>
      <c r="K2086" s="61">
        <v>16</v>
      </c>
      <c r="L2086" s="61">
        <v>54</v>
      </c>
      <c r="M2086" s="61">
        <v>1</v>
      </c>
      <c r="N2086" s="61">
        <v>11</v>
      </c>
      <c r="O2086" s="61">
        <v>190</v>
      </c>
      <c r="Q2086" s="61">
        <v>1</v>
      </c>
      <c r="R2086" s="61">
        <v>23</v>
      </c>
      <c r="S2086" s="61">
        <v>1</v>
      </c>
      <c r="T2086" s="61">
        <v>42</v>
      </c>
    </row>
    <row r="2087" spans="1:20" ht="12.75" customHeight="1" x14ac:dyDescent="0.2">
      <c r="A2087" s="58">
        <v>5469</v>
      </c>
      <c r="B2087" s="61">
        <v>336</v>
      </c>
      <c r="C2087" s="61">
        <v>149</v>
      </c>
      <c r="D2087" s="61">
        <v>186</v>
      </c>
      <c r="E2087" s="61">
        <v>3</v>
      </c>
      <c r="F2087" s="61">
        <v>13</v>
      </c>
      <c r="G2087" s="61">
        <v>115</v>
      </c>
      <c r="H2087" s="61">
        <v>51</v>
      </c>
      <c r="I2087" s="61">
        <v>1</v>
      </c>
      <c r="J2087" s="61">
        <v>39</v>
      </c>
      <c r="K2087" s="61">
        <v>114</v>
      </c>
      <c r="L2087" s="61">
        <v>48</v>
      </c>
      <c r="M2087" s="61">
        <v>1</v>
      </c>
      <c r="N2087" s="61">
        <v>3</v>
      </c>
      <c r="O2087" s="61">
        <v>184</v>
      </c>
      <c r="R2087" s="61">
        <v>19</v>
      </c>
      <c r="S2087" s="61">
        <v>5</v>
      </c>
      <c r="T2087" s="61">
        <v>63</v>
      </c>
    </row>
    <row r="2088" spans="1:20" ht="12.75" customHeight="1" x14ac:dyDescent="0.2">
      <c r="A2088" s="58">
        <v>5470</v>
      </c>
      <c r="B2088" s="61">
        <v>114</v>
      </c>
      <c r="C2088" s="61">
        <v>61</v>
      </c>
      <c r="D2088" s="61">
        <v>53</v>
      </c>
      <c r="F2088" s="61">
        <v>1</v>
      </c>
      <c r="H2088" s="61">
        <v>50</v>
      </c>
      <c r="J2088" s="61">
        <v>3</v>
      </c>
      <c r="K2088" s="61">
        <v>60</v>
      </c>
      <c r="L2088" s="61">
        <v>17</v>
      </c>
      <c r="M2088" s="61">
        <v>2</v>
      </c>
      <c r="O2088" s="61">
        <v>57</v>
      </c>
      <c r="P2088" s="61">
        <v>2</v>
      </c>
      <c r="R2088" s="61">
        <v>38</v>
      </c>
      <c r="T2088" s="61">
        <v>17</v>
      </c>
    </row>
    <row r="2089" spans="1:20" ht="12.75" customHeight="1" x14ac:dyDescent="0.2">
      <c r="A2089" s="58">
        <v>5471</v>
      </c>
      <c r="B2089" s="61">
        <v>27</v>
      </c>
      <c r="C2089" s="61">
        <v>15</v>
      </c>
      <c r="D2089" s="61">
        <v>12</v>
      </c>
      <c r="H2089" s="61">
        <v>6</v>
      </c>
      <c r="J2089" s="61">
        <v>3</v>
      </c>
      <c r="K2089" s="61">
        <v>18</v>
      </c>
      <c r="L2089" s="61">
        <v>1</v>
      </c>
      <c r="O2089" s="61">
        <v>7</v>
      </c>
      <c r="Q2089" s="61">
        <v>1</v>
      </c>
      <c r="R2089" s="61">
        <v>7</v>
      </c>
      <c r="T2089" s="61">
        <v>8</v>
      </c>
    </row>
    <row r="2090" spans="1:20" ht="12.75" customHeight="1" x14ac:dyDescent="0.2">
      <c r="A2090" s="58">
        <v>5472</v>
      </c>
      <c r="B2090" s="61">
        <v>448</v>
      </c>
      <c r="C2090" s="61">
        <v>222</v>
      </c>
      <c r="D2090" s="61">
        <v>226</v>
      </c>
      <c r="F2090" s="61">
        <v>4</v>
      </c>
      <c r="G2090" s="61">
        <v>11</v>
      </c>
      <c r="H2090" s="61">
        <v>55</v>
      </c>
      <c r="I2090" s="61">
        <v>3</v>
      </c>
      <c r="J2090" s="61">
        <v>63</v>
      </c>
      <c r="K2090" s="61">
        <v>312</v>
      </c>
      <c r="L2090" s="61">
        <v>1</v>
      </c>
      <c r="M2090" s="61">
        <v>3</v>
      </c>
      <c r="O2090" s="61">
        <v>112</v>
      </c>
      <c r="P2090" s="61">
        <v>1</v>
      </c>
      <c r="Q2090" s="61">
        <v>34</v>
      </c>
      <c r="R2090" s="61">
        <v>89</v>
      </c>
      <c r="S2090" s="61">
        <v>39</v>
      </c>
      <c r="T2090" s="61">
        <v>56</v>
      </c>
    </row>
    <row r="2091" spans="1:20" ht="12.75" customHeight="1" x14ac:dyDescent="0.2">
      <c r="A2091" s="58">
        <v>5473</v>
      </c>
      <c r="B2091" s="61">
        <v>635</v>
      </c>
      <c r="C2091" s="61">
        <v>282</v>
      </c>
      <c r="D2091" s="61">
        <v>352</v>
      </c>
      <c r="E2091" s="61">
        <v>3</v>
      </c>
      <c r="F2091" s="61">
        <v>70</v>
      </c>
      <c r="G2091" s="61">
        <v>83</v>
      </c>
      <c r="H2091" s="61">
        <v>216</v>
      </c>
      <c r="I2091" s="61">
        <v>33</v>
      </c>
      <c r="J2091" s="61">
        <v>82</v>
      </c>
      <c r="K2091" s="61">
        <v>148</v>
      </c>
      <c r="L2091" s="61">
        <v>98</v>
      </c>
      <c r="M2091" s="61">
        <v>2</v>
      </c>
      <c r="N2091" s="61">
        <v>24</v>
      </c>
      <c r="O2091" s="61">
        <v>431</v>
      </c>
      <c r="P2091" s="61">
        <v>1</v>
      </c>
      <c r="Q2091" s="61">
        <v>5</v>
      </c>
      <c r="R2091" s="61">
        <v>24</v>
      </c>
      <c r="S2091" s="61">
        <v>20</v>
      </c>
      <c r="T2091" s="61">
        <v>92</v>
      </c>
    </row>
    <row r="2092" spans="1:20" ht="12.75" customHeight="1" x14ac:dyDescent="0.2">
      <c r="A2092" s="58">
        <v>5474</v>
      </c>
      <c r="B2092" s="61">
        <v>21</v>
      </c>
      <c r="C2092" s="61">
        <v>9</v>
      </c>
      <c r="D2092" s="61">
        <v>12</v>
      </c>
      <c r="H2092" s="61">
        <v>1</v>
      </c>
      <c r="J2092" s="61">
        <v>5</v>
      </c>
      <c r="K2092" s="61">
        <v>15</v>
      </c>
      <c r="O2092" s="61">
        <v>8</v>
      </c>
      <c r="Q2092" s="61">
        <v>1</v>
      </c>
      <c r="R2092" s="61">
        <v>4</v>
      </c>
      <c r="T2092" s="61">
        <v>1</v>
      </c>
    </row>
    <row r="2093" spans="1:20" ht="12.75" customHeight="1" x14ac:dyDescent="0.2">
      <c r="A2093" s="58">
        <v>5477</v>
      </c>
      <c r="B2093" s="61">
        <v>613</v>
      </c>
      <c r="C2093" s="61">
        <v>288</v>
      </c>
      <c r="D2093" s="61">
        <v>325</v>
      </c>
      <c r="E2093" s="61">
        <v>2</v>
      </c>
      <c r="F2093" s="61">
        <v>27</v>
      </c>
      <c r="G2093" s="61">
        <v>22</v>
      </c>
      <c r="H2093" s="61">
        <v>125</v>
      </c>
      <c r="I2093" s="61">
        <v>1</v>
      </c>
      <c r="J2093" s="61">
        <v>49</v>
      </c>
      <c r="K2093" s="61">
        <v>387</v>
      </c>
      <c r="L2093" s="61">
        <v>71</v>
      </c>
      <c r="M2093" s="61">
        <v>4</v>
      </c>
      <c r="N2093" s="61">
        <v>7</v>
      </c>
      <c r="O2093" s="61">
        <v>179</v>
      </c>
      <c r="P2093" s="61">
        <v>2</v>
      </c>
      <c r="Q2093" s="61">
        <v>15</v>
      </c>
      <c r="R2093" s="61">
        <v>8</v>
      </c>
      <c r="S2093" s="61">
        <v>27</v>
      </c>
      <c r="T2093" s="61">
        <v>92</v>
      </c>
    </row>
    <row r="2094" spans="1:20" ht="12.75" customHeight="1" x14ac:dyDescent="0.2">
      <c r="A2094" s="58">
        <v>5478</v>
      </c>
      <c r="B2094" s="61">
        <v>1663</v>
      </c>
      <c r="C2094" s="61">
        <v>822</v>
      </c>
      <c r="D2094" s="61">
        <v>841</v>
      </c>
      <c r="E2094" s="61">
        <v>32</v>
      </c>
      <c r="F2094" s="61">
        <v>162</v>
      </c>
      <c r="G2094" s="61">
        <v>47</v>
      </c>
      <c r="H2094" s="61">
        <v>374</v>
      </c>
      <c r="I2094" s="61">
        <v>14</v>
      </c>
      <c r="J2094" s="61">
        <v>155</v>
      </c>
      <c r="K2094" s="61">
        <v>879</v>
      </c>
      <c r="L2094" s="61">
        <v>124</v>
      </c>
      <c r="M2094" s="61">
        <v>5</v>
      </c>
      <c r="N2094" s="61">
        <v>40</v>
      </c>
      <c r="O2094" s="61">
        <v>654</v>
      </c>
      <c r="P2094" s="61">
        <v>9</v>
      </c>
      <c r="Q2094" s="61">
        <v>25</v>
      </c>
      <c r="R2094" s="61">
        <v>90</v>
      </c>
      <c r="S2094" s="61">
        <v>49</v>
      </c>
      <c r="T2094" s="61">
        <v>186</v>
      </c>
    </row>
    <row r="2095" spans="1:20" ht="12.75" customHeight="1" x14ac:dyDescent="0.2">
      <c r="A2095" s="58">
        <v>5480</v>
      </c>
      <c r="B2095" s="61">
        <v>13</v>
      </c>
      <c r="C2095" s="61">
        <v>5</v>
      </c>
      <c r="D2095" s="61">
        <v>8</v>
      </c>
      <c r="H2095" s="61">
        <v>1</v>
      </c>
      <c r="K2095" s="61">
        <v>12</v>
      </c>
      <c r="O2095" s="61">
        <v>2</v>
      </c>
      <c r="Q2095" s="61">
        <v>1</v>
      </c>
      <c r="R2095" s="61">
        <v>1</v>
      </c>
    </row>
    <row r="2096" spans="1:20" ht="12.75" customHeight="1" x14ac:dyDescent="0.2">
      <c r="A2096" s="58">
        <v>5481</v>
      </c>
      <c r="B2096" s="61">
        <v>1621</v>
      </c>
      <c r="C2096" s="61">
        <v>818</v>
      </c>
      <c r="D2096" s="61">
        <v>802</v>
      </c>
      <c r="E2096" s="61">
        <v>12</v>
      </c>
      <c r="F2096" s="61">
        <v>470</v>
      </c>
      <c r="G2096" s="61">
        <v>34</v>
      </c>
      <c r="H2096" s="61">
        <v>181</v>
      </c>
      <c r="I2096" s="61">
        <v>6</v>
      </c>
      <c r="J2096" s="61">
        <v>109</v>
      </c>
      <c r="K2096" s="61">
        <v>809</v>
      </c>
      <c r="L2096" s="61">
        <v>62</v>
      </c>
      <c r="M2096" s="61">
        <v>1</v>
      </c>
      <c r="N2096" s="61">
        <v>9</v>
      </c>
      <c r="O2096" s="61">
        <v>238</v>
      </c>
      <c r="R2096" s="61">
        <v>39</v>
      </c>
      <c r="S2096" s="61">
        <v>134</v>
      </c>
      <c r="T2096" s="61">
        <v>147</v>
      </c>
    </row>
    <row r="2097" spans="1:20" ht="12.75" customHeight="1" x14ac:dyDescent="0.2">
      <c r="A2097" s="58">
        <v>5482</v>
      </c>
      <c r="B2097" s="61">
        <v>545</v>
      </c>
      <c r="C2097" s="61">
        <v>252</v>
      </c>
      <c r="D2097" s="61">
        <v>293</v>
      </c>
      <c r="E2097" s="61">
        <v>2</v>
      </c>
      <c r="F2097" s="61">
        <v>77</v>
      </c>
      <c r="G2097" s="61">
        <v>56</v>
      </c>
      <c r="H2097" s="61">
        <v>179</v>
      </c>
      <c r="I2097" s="61">
        <v>5</v>
      </c>
      <c r="J2097" s="61">
        <v>48</v>
      </c>
      <c r="K2097" s="61">
        <v>178</v>
      </c>
      <c r="L2097" s="61">
        <v>271</v>
      </c>
      <c r="M2097" s="61">
        <v>3</v>
      </c>
      <c r="N2097" s="61">
        <v>11</v>
      </c>
      <c r="O2097" s="61">
        <v>332</v>
      </c>
      <c r="R2097" s="61">
        <v>31</v>
      </c>
      <c r="S2097" s="61">
        <v>1</v>
      </c>
      <c r="T2097" s="61">
        <v>59</v>
      </c>
    </row>
    <row r="2098" spans="1:20" ht="12.75" customHeight="1" x14ac:dyDescent="0.2">
      <c r="A2098" s="58">
        <v>5483</v>
      </c>
      <c r="B2098" s="61">
        <v>160</v>
      </c>
      <c r="C2098" s="61">
        <v>63</v>
      </c>
      <c r="D2098" s="61">
        <v>97</v>
      </c>
      <c r="F2098" s="61">
        <v>2</v>
      </c>
      <c r="G2098" s="61">
        <v>1</v>
      </c>
      <c r="H2098" s="61">
        <v>80</v>
      </c>
      <c r="J2098" s="61">
        <v>4</v>
      </c>
      <c r="K2098" s="61">
        <v>73</v>
      </c>
      <c r="N2098" s="61">
        <v>7</v>
      </c>
      <c r="O2098" s="61">
        <v>142</v>
      </c>
      <c r="P2098" s="61">
        <v>6</v>
      </c>
      <c r="R2098" s="61">
        <v>12</v>
      </c>
      <c r="S2098" s="61">
        <v>1</v>
      </c>
      <c r="T2098" s="61">
        <v>83</v>
      </c>
    </row>
    <row r="2099" spans="1:20" ht="12.75" customHeight="1" x14ac:dyDescent="0.2">
      <c r="A2099" s="58">
        <v>5484</v>
      </c>
      <c r="B2099" s="61">
        <v>854</v>
      </c>
      <c r="C2099" s="61">
        <v>408</v>
      </c>
      <c r="D2099" s="61">
        <v>445</v>
      </c>
      <c r="E2099" s="61">
        <v>3</v>
      </c>
      <c r="F2099" s="61">
        <v>250</v>
      </c>
      <c r="G2099" s="61">
        <v>52</v>
      </c>
      <c r="H2099" s="61">
        <v>202</v>
      </c>
      <c r="I2099" s="61">
        <v>1</v>
      </c>
      <c r="J2099" s="61">
        <v>75</v>
      </c>
      <c r="K2099" s="61">
        <v>271</v>
      </c>
      <c r="L2099" s="61">
        <v>81</v>
      </c>
      <c r="N2099" s="61">
        <v>19</v>
      </c>
      <c r="O2099" s="61">
        <v>345</v>
      </c>
      <c r="P2099" s="61">
        <v>1</v>
      </c>
      <c r="Q2099" s="61">
        <v>2</v>
      </c>
      <c r="R2099" s="61">
        <v>19</v>
      </c>
      <c r="S2099" s="61">
        <v>71</v>
      </c>
      <c r="T2099" s="61">
        <v>113</v>
      </c>
    </row>
    <row r="2100" spans="1:20" ht="12.75" customHeight="1" x14ac:dyDescent="0.2">
      <c r="A2100" s="58">
        <v>5485</v>
      </c>
      <c r="B2100" s="61">
        <v>496</v>
      </c>
      <c r="C2100" s="61">
        <v>238</v>
      </c>
      <c r="D2100" s="61">
        <v>257</v>
      </c>
      <c r="E2100" s="61">
        <v>2</v>
      </c>
      <c r="F2100" s="61">
        <v>42</v>
      </c>
      <c r="G2100" s="61">
        <v>164</v>
      </c>
      <c r="H2100" s="61">
        <v>43</v>
      </c>
      <c r="I2100" s="61">
        <v>3</v>
      </c>
      <c r="J2100" s="61">
        <v>57</v>
      </c>
      <c r="K2100" s="61">
        <v>185</v>
      </c>
      <c r="L2100" s="61">
        <v>39</v>
      </c>
      <c r="M2100" s="61">
        <v>4</v>
      </c>
      <c r="N2100" s="61">
        <v>42</v>
      </c>
      <c r="O2100" s="61">
        <v>234</v>
      </c>
      <c r="R2100" s="61">
        <v>23</v>
      </c>
      <c r="S2100" s="61">
        <v>28</v>
      </c>
      <c r="T2100" s="61">
        <v>86</v>
      </c>
    </row>
    <row r="2101" spans="1:20" ht="12.75" customHeight="1" x14ac:dyDescent="0.2">
      <c r="A2101" s="58">
        <v>5486</v>
      </c>
      <c r="B2101" s="61">
        <v>838</v>
      </c>
      <c r="C2101" s="61">
        <v>387</v>
      </c>
      <c r="D2101" s="61">
        <v>451</v>
      </c>
      <c r="E2101" s="61">
        <v>5</v>
      </c>
      <c r="F2101" s="61">
        <v>62</v>
      </c>
      <c r="G2101" s="61">
        <v>78</v>
      </c>
      <c r="H2101" s="61">
        <v>127</v>
      </c>
      <c r="I2101" s="61">
        <v>1</v>
      </c>
      <c r="J2101" s="61">
        <v>92</v>
      </c>
      <c r="K2101" s="61">
        <v>473</v>
      </c>
      <c r="L2101" s="61">
        <v>67</v>
      </c>
      <c r="M2101" s="61">
        <v>10</v>
      </c>
      <c r="N2101" s="61">
        <v>25</v>
      </c>
      <c r="O2101" s="61">
        <v>235</v>
      </c>
      <c r="P2101" s="61">
        <v>8</v>
      </c>
      <c r="Q2101" s="61">
        <v>5</v>
      </c>
      <c r="R2101" s="61">
        <v>24</v>
      </c>
      <c r="S2101" s="61">
        <v>37</v>
      </c>
      <c r="T2101" s="61">
        <v>144</v>
      </c>
    </row>
    <row r="2102" spans="1:20" ht="12.75" customHeight="1" x14ac:dyDescent="0.2">
      <c r="A2102" s="58">
        <v>5487</v>
      </c>
      <c r="B2102" s="61">
        <v>153</v>
      </c>
      <c r="C2102" s="61">
        <v>76</v>
      </c>
      <c r="D2102" s="61">
        <v>77</v>
      </c>
      <c r="F2102" s="61">
        <v>30</v>
      </c>
      <c r="G2102" s="61">
        <v>9</v>
      </c>
      <c r="H2102" s="61">
        <v>13</v>
      </c>
      <c r="I2102" s="61">
        <v>1</v>
      </c>
      <c r="J2102" s="61">
        <v>27</v>
      </c>
      <c r="K2102" s="61">
        <v>73</v>
      </c>
      <c r="L2102" s="61">
        <v>11</v>
      </c>
      <c r="M2102" s="61">
        <v>1</v>
      </c>
      <c r="N2102" s="61">
        <v>2</v>
      </c>
      <c r="O2102" s="61">
        <v>34</v>
      </c>
      <c r="Q2102" s="61">
        <v>1</v>
      </c>
      <c r="R2102" s="61">
        <v>4</v>
      </c>
      <c r="S2102" s="61">
        <v>1</v>
      </c>
      <c r="T2102" s="61">
        <v>12</v>
      </c>
    </row>
    <row r="2103" spans="1:20" ht="12.75" customHeight="1" x14ac:dyDescent="0.2">
      <c r="A2103" s="58">
        <v>5488</v>
      </c>
      <c r="B2103" s="61">
        <v>245</v>
      </c>
      <c r="C2103" s="61">
        <v>115</v>
      </c>
      <c r="D2103" s="61">
        <v>130</v>
      </c>
      <c r="E2103" s="61">
        <v>1</v>
      </c>
      <c r="F2103" s="61">
        <v>52</v>
      </c>
      <c r="G2103" s="61">
        <v>1</v>
      </c>
      <c r="H2103" s="61">
        <v>12</v>
      </c>
      <c r="J2103" s="61">
        <v>44</v>
      </c>
      <c r="K2103" s="61">
        <v>135</v>
      </c>
      <c r="L2103" s="61">
        <v>1</v>
      </c>
      <c r="O2103" s="61">
        <v>7</v>
      </c>
      <c r="Q2103" s="61">
        <v>1</v>
      </c>
      <c r="S2103" s="61">
        <v>3</v>
      </c>
      <c r="T2103" s="61">
        <v>29</v>
      </c>
    </row>
    <row r="2104" spans="1:20" ht="12.75" customHeight="1" x14ac:dyDescent="0.2">
      <c r="A2104" s="58">
        <v>5489</v>
      </c>
      <c r="B2104" s="61">
        <v>575</v>
      </c>
      <c r="C2104" s="61">
        <v>256</v>
      </c>
      <c r="D2104" s="61">
        <v>319</v>
      </c>
      <c r="E2104" s="61">
        <v>1</v>
      </c>
      <c r="F2104" s="61">
        <v>32</v>
      </c>
      <c r="G2104" s="61">
        <v>15</v>
      </c>
      <c r="H2104" s="61">
        <v>50</v>
      </c>
      <c r="I2104" s="61">
        <v>3</v>
      </c>
      <c r="J2104" s="61">
        <v>61</v>
      </c>
      <c r="K2104" s="61">
        <v>413</v>
      </c>
      <c r="L2104" s="61">
        <v>24</v>
      </c>
      <c r="M2104" s="61">
        <v>1</v>
      </c>
      <c r="N2104" s="61">
        <v>1</v>
      </c>
      <c r="O2104" s="61">
        <v>53</v>
      </c>
      <c r="Q2104" s="61">
        <v>12</v>
      </c>
      <c r="R2104" s="61">
        <v>8</v>
      </c>
      <c r="S2104" s="61">
        <v>29</v>
      </c>
      <c r="T2104" s="61">
        <v>78</v>
      </c>
    </row>
    <row r="2105" spans="1:20" ht="12.75" customHeight="1" x14ac:dyDescent="0.2">
      <c r="A2105" s="58">
        <v>5490</v>
      </c>
      <c r="B2105" s="61">
        <v>714</v>
      </c>
      <c r="C2105" s="61">
        <v>325</v>
      </c>
      <c r="D2105" s="61">
        <v>389</v>
      </c>
      <c r="E2105" s="61">
        <v>2</v>
      </c>
      <c r="F2105" s="61">
        <v>16</v>
      </c>
      <c r="G2105" s="61">
        <v>11</v>
      </c>
      <c r="H2105" s="61">
        <v>62</v>
      </c>
      <c r="I2105" s="61">
        <v>13</v>
      </c>
      <c r="J2105" s="61">
        <v>54</v>
      </c>
      <c r="K2105" s="61">
        <v>556</v>
      </c>
      <c r="L2105" s="61">
        <v>18</v>
      </c>
      <c r="M2105" s="61">
        <v>3</v>
      </c>
      <c r="N2105" s="61">
        <v>3</v>
      </c>
      <c r="O2105" s="61">
        <v>99</v>
      </c>
      <c r="Q2105" s="61">
        <v>3</v>
      </c>
      <c r="R2105" s="61">
        <v>10</v>
      </c>
      <c r="S2105" s="61">
        <v>25</v>
      </c>
      <c r="T2105" s="61">
        <v>97</v>
      </c>
    </row>
    <row r="2106" spans="1:20" ht="12.75" customHeight="1" x14ac:dyDescent="0.2">
      <c r="A2106" s="58">
        <v>5491</v>
      </c>
      <c r="B2106" s="61">
        <v>51</v>
      </c>
      <c r="C2106" s="61">
        <v>16</v>
      </c>
      <c r="D2106" s="61">
        <v>35</v>
      </c>
      <c r="H2106" s="61">
        <v>13</v>
      </c>
      <c r="J2106" s="61">
        <v>2</v>
      </c>
      <c r="K2106" s="61">
        <v>36</v>
      </c>
      <c r="M2106" s="61">
        <v>1</v>
      </c>
      <c r="N2106" s="61">
        <v>11</v>
      </c>
      <c r="O2106" s="61">
        <v>46</v>
      </c>
      <c r="Q2106" s="61">
        <v>1</v>
      </c>
      <c r="R2106" s="61">
        <v>2</v>
      </c>
      <c r="T2106" s="61">
        <v>17</v>
      </c>
    </row>
    <row r="2107" spans="1:20" ht="12.75" customHeight="1" x14ac:dyDescent="0.2">
      <c r="A2107" s="58">
        <v>5493</v>
      </c>
      <c r="B2107" s="61">
        <v>732</v>
      </c>
      <c r="C2107" s="61">
        <v>365</v>
      </c>
      <c r="D2107" s="61">
        <v>367</v>
      </c>
      <c r="E2107" s="61">
        <v>2</v>
      </c>
      <c r="F2107" s="61">
        <v>46</v>
      </c>
      <c r="G2107" s="61">
        <v>8</v>
      </c>
      <c r="H2107" s="61">
        <v>77</v>
      </c>
      <c r="I2107" s="61">
        <v>1</v>
      </c>
      <c r="J2107" s="61">
        <v>41</v>
      </c>
      <c r="K2107" s="61">
        <v>557</v>
      </c>
      <c r="L2107" s="61">
        <v>11</v>
      </c>
      <c r="N2107" s="61">
        <v>4</v>
      </c>
      <c r="O2107" s="61">
        <v>121</v>
      </c>
      <c r="P2107" s="61">
        <v>2</v>
      </c>
      <c r="Q2107" s="61">
        <v>1</v>
      </c>
      <c r="R2107" s="61">
        <v>21</v>
      </c>
      <c r="S2107" s="61">
        <v>3</v>
      </c>
      <c r="T2107" s="61">
        <v>70</v>
      </c>
    </row>
    <row r="2108" spans="1:20" ht="12.75" customHeight="1" x14ac:dyDescent="0.2">
      <c r="A2108" s="58">
        <v>5494</v>
      </c>
      <c r="B2108" s="61">
        <v>414</v>
      </c>
      <c r="C2108" s="61">
        <v>196</v>
      </c>
      <c r="D2108" s="61">
        <v>218</v>
      </c>
      <c r="E2108" s="61">
        <v>2</v>
      </c>
      <c r="F2108" s="61">
        <v>1</v>
      </c>
      <c r="G2108" s="61">
        <v>1</v>
      </c>
      <c r="H2108" s="61">
        <v>67</v>
      </c>
      <c r="J2108" s="61">
        <v>30</v>
      </c>
      <c r="K2108" s="61">
        <v>313</v>
      </c>
      <c r="L2108" s="61">
        <v>24</v>
      </c>
      <c r="M2108" s="61">
        <v>1</v>
      </c>
      <c r="N2108" s="61">
        <v>11</v>
      </c>
      <c r="O2108" s="61">
        <v>161</v>
      </c>
      <c r="Q2108" s="61">
        <v>14</v>
      </c>
      <c r="R2108" s="61">
        <v>20</v>
      </c>
      <c r="S2108" s="61">
        <v>14</v>
      </c>
      <c r="T2108" s="61">
        <v>57</v>
      </c>
    </row>
    <row r="2109" spans="1:20" ht="12.75" customHeight="1" x14ac:dyDescent="0.2">
      <c r="A2109" s="58">
        <v>5502</v>
      </c>
      <c r="B2109" s="61">
        <v>21</v>
      </c>
      <c r="C2109" s="61">
        <v>7</v>
      </c>
      <c r="D2109" s="61">
        <v>14</v>
      </c>
      <c r="E2109" s="61">
        <v>3</v>
      </c>
      <c r="H2109" s="61">
        <v>3</v>
      </c>
      <c r="K2109" s="61">
        <v>15</v>
      </c>
      <c r="M2109" s="61">
        <v>2</v>
      </c>
      <c r="O2109" s="61">
        <v>11</v>
      </c>
      <c r="R2109" s="61">
        <v>21</v>
      </c>
    </row>
    <row r="2110" spans="1:20" ht="12.75" customHeight="1" x14ac:dyDescent="0.2">
      <c r="A2110" s="58">
        <v>5504</v>
      </c>
      <c r="B2110" s="61">
        <v>13</v>
      </c>
      <c r="C2110" s="61">
        <v>3</v>
      </c>
      <c r="D2110" s="61">
        <v>10</v>
      </c>
      <c r="H2110" s="61">
        <v>1</v>
      </c>
      <c r="K2110" s="61">
        <v>12</v>
      </c>
      <c r="O2110" s="61">
        <v>3</v>
      </c>
      <c r="R2110" s="61">
        <v>5</v>
      </c>
      <c r="T2110" s="61">
        <v>1</v>
      </c>
    </row>
    <row r="2111" spans="1:20" ht="12.75" customHeight="1" x14ac:dyDescent="0.2">
      <c r="A2111" s="58">
        <v>5505</v>
      </c>
      <c r="B2111" s="61">
        <v>14</v>
      </c>
      <c r="C2111" s="61">
        <v>6</v>
      </c>
      <c r="D2111" s="61">
        <v>8</v>
      </c>
      <c r="E2111" s="61">
        <v>1</v>
      </c>
      <c r="F2111" s="61">
        <v>1</v>
      </c>
      <c r="H2111" s="61">
        <v>2</v>
      </c>
      <c r="J2111" s="61">
        <v>1</v>
      </c>
      <c r="K2111" s="61">
        <v>9</v>
      </c>
      <c r="O2111" s="61">
        <v>3</v>
      </c>
      <c r="Q2111" s="61">
        <v>1</v>
      </c>
      <c r="R2111" s="61">
        <v>2</v>
      </c>
      <c r="S2111" s="61">
        <v>2</v>
      </c>
    </row>
    <row r="2112" spans="1:20" ht="12.75" customHeight="1" x14ac:dyDescent="0.2">
      <c r="A2112" s="58">
        <v>5506</v>
      </c>
      <c r="B2112" s="61">
        <v>101</v>
      </c>
      <c r="C2112" s="61">
        <v>49</v>
      </c>
      <c r="D2112" s="61">
        <v>52</v>
      </c>
      <c r="E2112" s="61">
        <v>1</v>
      </c>
      <c r="F2112" s="61">
        <v>3</v>
      </c>
      <c r="G2112" s="61">
        <v>3</v>
      </c>
      <c r="H2112" s="61">
        <v>20</v>
      </c>
      <c r="I2112" s="61">
        <v>1</v>
      </c>
      <c r="J2112" s="61">
        <v>3</v>
      </c>
      <c r="K2112" s="61">
        <v>70</v>
      </c>
      <c r="L2112" s="61">
        <v>1</v>
      </c>
      <c r="N2112" s="61">
        <v>1</v>
      </c>
      <c r="O2112" s="61">
        <v>15</v>
      </c>
      <c r="Q2112" s="61">
        <v>2</v>
      </c>
      <c r="R2112" s="61">
        <v>32</v>
      </c>
      <c r="S2112" s="61">
        <v>2</v>
      </c>
    </row>
    <row r="2113" spans="1:20" ht="12.75" customHeight="1" x14ac:dyDescent="0.2">
      <c r="A2113" s="58">
        <v>5507</v>
      </c>
      <c r="B2113" s="61">
        <v>519</v>
      </c>
      <c r="C2113" s="61">
        <v>252</v>
      </c>
      <c r="D2113" s="61">
        <v>267</v>
      </c>
      <c r="E2113" s="61">
        <v>8</v>
      </c>
      <c r="F2113" s="61">
        <v>9</v>
      </c>
      <c r="G2113" s="61">
        <v>9</v>
      </c>
      <c r="H2113" s="61">
        <v>5</v>
      </c>
      <c r="I2113" s="61">
        <v>3</v>
      </c>
      <c r="J2113" s="61">
        <v>16</v>
      </c>
      <c r="K2113" s="61">
        <v>469</v>
      </c>
      <c r="L2113" s="61">
        <v>21</v>
      </c>
      <c r="M2113" s="61">
        <v>1</v>
      </c>
      <c r="N2113" s="61">
        <v>3</v>
      </c>
      <c r="O2113" s="61">
        <v>114</v>
      </c>
      <c r="Q2113" s="61">
        <v>15</v>
      </c>
      <c r="R2113" s="61">
        <v>8</v>
      </c>
      <c r="T2113" s="61">
        <v>45</v>
      </c>
    </row>
    <row r="2114" spans="1:20" ht="12.75" customHeight="1" x14ac:dyDescent="0.2">
      <c r="A2114" s="58">
        <v>5508</v>
      </c>
      <c r="B2114" s="61">
        <v>523</v>
      </c>
      <c r="C2114" s="61">
        <v>250</v>
      </c>
      <c r="D2114" s="61">
        <v>273</v>
      </c>
      <c r="E2114" s="61">
        <v>2</v>
      </c>
      <c r="F2114" s="61">
        <v>232</v>
      </c>
      <c r="G2114" s="61">
        <v>16</v>
      </c>
      <c r="H2114" s="61">
        <v>54</v>
      </c>
      <c r="I2114" s="61">
        <v>2</v>
      </c>
      <c r="J2114" s="61">
        <v>57</v>
      </c>
      <c r="K2114" s="61">
        <v>160</v>
      </c>
      <c r="L2114" s="61">
        <v>150</v>
      </c>
      <c r="M2114" s="61">
        <v>2</v>
      </c>
      <c r="N2114" s="61">
        <v>1</v>
      </c>
      <c r="O2114" s="61">
        <v>57</v>
      </c>
      <c r="Q2114" s="61">
        <v>2</v>
      </c>
      <c r="R2114" s="61">
        <v>28</v>
      </c>
      <c r="S2114" s="61">
        <v>7</v>
      </c>
      <c r="T2114" s="61">
        <v>63</v>
      </c>
    </row>
    <row r="2115" spans="1:20" ht="12.75" customHeight="1" x14ac:dyDescent="0.2">
      <c r="A2115" s="58">
        <v>5509</v>
      </c>
      <c r="B2115" s="61">
        <v>681</v>
      </c>
      <c r="C2115" s="61">
        <v>336</v>
      </c>
      <c r="D2115" s="61">
        <v>345</v>
      </c>
      <c r="E2115" s="61">
        <v>3</v>
      </c>
      <c r="F2115" s="61">
        <v>1</v>
      </c>
      <c r="G2115" s="61">
        <v>4</v>
      </c>
      <c r="H2115" s="61">
        <v>140</v>
      </c>
      <c r="J2115" s="61">
        <v>53</v>
      </c>
      <c r="K2115" s="61">
        <v>480</v>
      </c>
      <c r="L2115" s="61">
        <v>36</v>
      </c>
      <c r="M2115" s="61">
        <v>16</v>
      </c>
      <c r="N2115" s="61">
        <v>28</v>
      </c>
      <c r="O2115" s="61">
        <v>377</v>
      </c>
      <c r="P2115" s="61">
        <v>3</v>
      </c>
      <c r="Q2115" s="61">
        <v>6</v>
      </c>
      <c r="R2115" s="61">
        <v>25</v>
      </c>
      <c r="T2115" s="61">
        <v>117</v>
      </c>
    </row>
    <row r="2116" spans="1:20" ht="12.75" customHeight="1" x14ac:dyDescent="0.2">
      <c r="A2116" s="58">
        <v>5510</v>
      </c>
      <c r="B2116" s="61">
        <v>659</v>
      </c>
      <c r="C2116" s="61">
        <v>317</v>
      </c>
      <c r="D2116" s="61">
        <v>342</v>
      </c>
      <c r="E2116" s="61">
        <v>2</v>
      </c>
      <c r="F2116" s="61">
        <v>5</v>
      </c>
      <c r="G2116" s="61">
        <v>1</v>
      </c>
      <c r="H2116" s="61">
        <v>139</v>
      </c>
      <c r="I2116" s="61">
        <v>2</v>
      </c>
      <c r="J2116" s="61">
        <v>40</v>
      </c>
      <c r="K2116" s="61">
        <v>470</v>
      </c>
      <c r="L2116" s="61">
        <v>33</v>
      </c>
      <c r="M2116" s="61">
        <v>6</v>
      </c>
      <c r="N2116" s="61">
        <v>35</v>
      </c>
      <c r="O2116" s="61">
        <v>370</v>
      </c>
      <c r="P2116" s="61">
        <v>6</v>
      </c>
      <c r="Q2116" s="61">
        <v>7</v>
      </c>
      <c r="R2116" s="61">
        <v>23</v>
      </c>
      <c r="S2116" s="61">
        <v>6</v>
      </c>
      <c r="T2116" s="61">
        <v>113</v>
      </c>
    </row>
    <row r="2117" spans="1:20" ht="12.75" customHeight="1" x14ac:dyDescent="0.2">
      <c r="A2117" s="58">
        <v>5511</v>
      </c>
      <c r="B2117" s="61">
        <v>527</v>
      </c>
      <c r="C2117" s="61">
        <v>259</v>
      </c>
      <c r="D2117" s="61">
        <v>268</v>
      </c>
      <c r="E2117" s="61">
        <v>1</v>
      </c>
      <c r="F2117" s="61">
        <v>242</v>
      </c>
      <c r="G2117" s="61">
        <v>17</v>
      </c>
      <c r="H2117" s="61">
        <v>83</v>
      </c>
      <c r="J2117" s="61">
        <v>29</v>
      </c>
      <c r="K2117" s="61">
        <v>155</v>
      </c>
      <c r="L2117" s="61">
        <v>116</v>
      </c>
      <c r="N2117" s="61">
        <v>17</v>
      </c>
      <c r="O2117" s="61">
        <v>97</v>
      </c>
      <c r="Q2117" s="61">
        <v>1</v>
      </c>
      <c r="R2117" s="61">
        <v>17</v>
      </c>
      <c r="S2117" s="61">
        <v>18</v>
      </c>
      <c r="T2117" s="61">
        <v>68</v>
      </c>
    </row>
    <row r="2118" spans="1:20" ht="12.75" customHeight="1" x14ac:dyDescent="0.2">
      <c r="A2118" s="58">
        <v>5512</v>
      </c>
      <c r="B2118" s="61">
        <v>438</v>
      </c>
      <c r="C2118" s="61">
        <v>200</v>
      </c>
      <c r="D2118" s="61">
        <v>238</v>
      </c>
      <c r="F2118" s="61">
        <v>253</v>
      </c>
      <c r="G2118" s="61">
        <v>6</v>
      </c>
      <c r="H2118" s="61">
        <v>24</v>
      </c>
      <c r="J2118" s="61">
        <v>33</v>
      </c>
      <c r="K2118" s="61">
        <v>122</v>
      </c>
      <c r="L2118" s="61">
        <v>46</v>
      </c>
      <c r="M2118" s="61">
        <v>1</v>
      </c>
      <c r="N2118" s="61">
        <v>2</v>
      </c>
      <c r="O2118" s="61">
        <v>5</v>
      </c>
      <c r="Q2118" s="61">
        <v>1</v>
      </c>
      <c r="R2118" s="61">
        <v>1</v>
      </c>
      <c r="S2118" s="61">
        <v>14</v>
      </c>
      <c r="T2118" s="61">
        <v>35</v>
      </c>
    </row>
    <row r="2119" spans="1:20" ht="12.75" customHeight="1" x14ac:dyDescent="0.2">
      <c r="A2119" s="58">
        <v>5513</v>
      </c>
      <c r="B2119" s="61">
        <v>57</v>
      </c>
      <c r="C2119" s="61">
        <v>19</v>
      </c>
      <c r="D2119" s="61">
        <v>38</v>
      </c>
      <c r="F2119" s="61">
        <v>1</v>
      </c>
      <c r="H2119" s="61">
        <v>9</v>
      </c>
      <c r="J2119" s="61">
        <v>9</v>
      </c>
      <c r="K2119" s="61">
        <v>38</v>
      </c>
      <c r="N2119" s="61">
        <v>1</v>
      </c>
      <c r="O2119" s="61">
        <v>33</v>
      </c>
      <c r="Q2119" s="61">
        <v>5</v>
      </c>
      <c r="R2119" s="61">
        <v>9</v>
      </c>
      <c r="T2119" s="61">
        <v>54</v>
      </c>
    </row>
    <row r="2120" spans="1:20" ht="12.75" customHeight="1" x14ac:dyDescent="0.2">
      <c r="A2120" s="58">
        <v>5514</v>
      </c>
      <c r="B2120" s="61">
        <v>13</v>
      </c>
      <c r="C2120" s="61">
        <v>7</v>
      </c>
      <c r="D2120" s="61">
        <v>6</v>
      </c>
      <c r="E2120" s="61">
        <v>6</v>
      </c>
      <c r="H2120" s="61">
        <v>1</v>
      </c>
      <c r="K2120" s="61">
        <v>6</v>
      </c>
      <c r="N2120" s="61">
        <v>1</v>
      </c>
      <c r="O2120" s="61">
        <v>3</v>
      </c>
      <c r="R2120" s="61">
        <v>8</v>
      </c>
      <c r="T2120" s="61">
        <v>2</v>
      </c>
    </row>
    <row r="2121" spans="1:20" ht="12.75" customHeight="1" x14ac:dyDescent="0.2">
      <c r="A2121" s="58">
        <v>5515</v>
      </c>
      <c r="B2121" s="61">
        <v>100</v>
      </c>
      <c r="C2121" s="61">
        <v>47</v>
      </c>
      <c r="D2121" s="61">
        <v>53</v>
      </c>
      <c r="E2121" s="61">
        <v>36</v>
      </c>
      <c r="H2121" s="61">
        <v>10</v>
      </c>
      <c r="J2121" s="61">
        <v>12</v>
      </c>
      <c r="K2121" s="61">
        <v>42</v>
      </c>
      <c r="L2121" s="61">
        <v>3</v>
      </c>
      <c r="M2121" s="61">
        <v>2</v>
      </c>
      <c r="N2121" s="61">
        <v>5</v>
      </c>
      <c r="O2121" s="61">
        <v>88</v>
      </c>
      <c r="P2121" s="61">
        <v>20</v>
      </c>
      <c r="Q2121" s="61">
        <v>2</v>
      </c>
      <c r="R2121" s="61">
        <v>1</v>
      </c>
      <c r="S2121" s="61">
        <v>6</v>
      </c>
      <c r="T2121" s="61">
        <v>13</v>
      </c>
    </row>
    <row r="2122" spans="1:20" ht="12.75" customHeight="1" x14ac:dyDescent="0.2">
      <c r="A2122" s="58">
        <v>5516</v>
      </c>
      <c r="B2122" s="61">
        <v>5</v>
      </c>
      <c r="C2122" s="61">
        <v>1</v>
      </c>
      <c r="D2122" s="61">
        <v>4</v>
      </c>
      <c r="J2122" s="61">
        <v>1</v>
      </c>
      <c r="K2122" s="61">
        <v>4</v>
      </c>
      <c r="O2122" s="61">
        <v>2</v>
      </c>
      <c r="R2122" s="61">
        <v>2</v>
      </c>
      <c r="T2122" s="61">
        <v>2</v>
      </c>
    </row>
    <row r="2123" spans="1:20" ht="12.75" customHeight="1" x14ac:dyDescent="0.2">
      <c r="A2123" s="58">
        <v>5518</v>
      </c>
      <c r="B2123" s="61">
        <v>541</v>
      </c>
      <c r="C2123" s="61">
        <v>285</v>
      </c>
      <c r="D2123" s="61">
        <v>256</v>
      </c>
      <c r="E2123" s="61">
        <v>2</v>
      </c>
      <c r="F2123" s="61">
        <v>4</v>
      </c>
      <c r="G2123" s="61">
        <v>5</v>
      </c>
      <c r="H2123" s="61">
        <v>69</v>
      </c>
      <c r="I2123" s="61">
        <v>1</v>
      </c>
      <c r="J2123" s="61">
        <v>24</v>
      </c>
      <c r="K2123" s="61">
        <v>436</v>
      </c>
      <c r="L2123" s="61">
        <v>4</v>
      </c>
      <c r="M2123" s="61">
        <v>1</v>
      </c>
      <c r="N2123" s="61">
        <v>6</v>
      </c>
      <c r="O2123" s="61">
        <v>144</v>
      </c>
      <c r="P2123" s="61">
        <v>2</v>
      </c>
      <c r="Q2123" s="61">
        <v>8</v>
      </c>
      <c r="R2123" s="61">
        <v>10</v>
      </c>
      <c r="S2123" s="61">
        <v>32</v>
      </c>
      <c r="T2123" s="61">
        <v>52</v>
      </c>
    </row>
    <row r="2124" spans="1:20" ht="12.75" customHeight="1" x14ac:dyDescent="0.2">
      <c r="A2124" s="58">
        <v>5519</v>
      </c>
      <c r="B2124" s="61">
        <v>532</v>
      </c>
      <c r="C2124" s="61">
        <v>239</v>
      </c>
      <c r="D2124" s="61">
        <v>293</v>
      </c>
      <c r="E2124" s="61">
        <v>1</v>
      </c>
      <c r="F2124" s="61">
        <v>101</v>
      </c>
      <c r="G2124" s="61">
        <v>94</v>
      </c>
      <c r="H2124" s="61">
        <v>122</v>
      </c>
      <c r="I2124" s="61">
        <v>2</v>
      </c>
      <c r="J2124" s="61">
        <v>76</v>
      </c>
      <c r="K2124" s="61">
        <v>136</v>
      </c>
      <c r="L2124" s="61">
        <v>84</v>
      </c>
      <c r="M2124" s="61">
        <v>3</v>
      </c>
      <c r="N2124" s="61">
        <v>11</v>
      </c>
      <c r="O2124" s="61">
        <v>212</v>
      </c>
      <c r="P2124" s="61">
        <v>1</v>
      </c>
      <c r="Q2124" s="61">
        <v>8</v>
      </c>
      <c r="R2124" s="61">
        <v>9</v>
      </c>
      <c r="S2124" s="61">
        <v>25</v>
      </c>
      <c r="T2124" s="61">
        <v>83</v>
      </c>
    </row>
    <row r="2125" spans="1:20" ht="12.75" customHeight="1" x14ac:dyDescent="0.2">
      <c r="A2125" s="58">
        <v>5520</v>
      </c>
      <c r="B2125" s="61">
        <v>665</v>
      </c>
      <c r="C2125" s="61">
        <v>332</v>
      </c>
      <c r="D2125" s="61">
        <v>333</v>
      </c>
      <c r="F2125" s="61">
        <v>14</v>
      </c>
      <c r="G2125" s="61">
        <v>22</v>
      </c>
      <c r="H2125" s="61">
        <v>62</v>
      </c>
      <c r="J2125" s="61">
        <v>38</v>
      </c>
      <c r="K2125" s="61">
        <v>529</v>
      </c>
      <c r="L2125" s="61">
        <v>22</v>
      </c>
      <c r="M2125" s="61">
        <v>1</v>
      </c>
      <c r="O2125" s="61">
        <v>132</v>
      </c>
      <c r="P2125" s="61">
        <v>3</v>
      </c>
      <c r="Q2125" s="61">
        <v>3</v>
      </c>
      <c r="R2125" s="61">
        <v>8</v>
      </c>
      <c r="S2125" s="61">
        <v>21</v>
      </c>
      <c r="T2125" s="61">
        <v>46</v>
      </c>
    </row>
    <row r="2126" spans="1:20" ht="12.75" customHeight="1" x14ac:dyDescent="0.2">
      <c r="A2126" s="58">
        <v>5521</v>
      </c>
      <c r="B2126" s="61">
        <v>563</v>
      </c>
      <c r="C2126" s="61">
        <v>304</v>
      </c>
      <c r="D2126" s="61">
        <v>259</v>
      </c>
      <c r="G2126" s="61">
        <v>60</v>
      </c>
      <c r="H2126" s="61">
        <v>328</v>
      </c>
      <c r="I2126" s="61">
        <v>1</v>
      </c>
      <c r="J2126" s="61">
        <v>10</v>
      </c>
      <c r="K2126" s="61">
        <v>164</v>
      </c>
      <c r="L2126" s="61">
        <v>265</v>
      </c>
      <c r="N2126" s="61">
        <v>10</v>
      </c>
      <c r="O2126" s="61">
        <v>399</v>
      </c>
      <c r="P2126" s="61">
        <v>202</v>
      </c>
      <c r="R2126" s="61">
        <v>14</v>
      </c>
      <c r="S2126" s="61">
        <v>14</v>
      </c>
      <c r="T2126" s="61">
        <v>17</v>
      </c>
    </row>
    <row r="2127" spans="1:20" ht="12.75" customHeight="1" x14ac:dyDescent="0.2">
      <c r="A2127" s="58">
        <v>5524</v>
      </c>
      <c r="B2127" s="61">
        <v>318</v>
      </c>
      <c r="C2127" s="61">
        <v>140</v>
      </c>
      <c r="D2127" s="61">
        <v>178</v>
      </c>
      <c r="F2127" s="61">
        <v>17</v>
      </c>
      <c r="G2127" s="61">
        <v>1</v>
      </c>
      <c r="H2127" s="61">
        <v>29</v>
      </c>
      <c r="I2127" s="61">
        <v>1</v>
      </c>
      <c r="J2127" s="61">
        <v>52</v>
      </c>
      <c r="K2127" s="61">
        <v>218</v>
      </c>
      <c r="L2127" s="61">
        <v>10</v>
      </c>
      <c r="M2127" s="61">
        <v>1</v>
      </c>
      <c r="O2127" s="61">
        <v>37</v>
      </c>
      <c r="Q2127" s="61">
        <v>7</v>
      </c>
      <c r="R2127" s="61">
        <v>12</v>
      </c>
      <c r="S2127" s="61">
        <v>11</v>
      </c>
      <c r="T2127" s="61">
        <v>75</v>
      </c>
    </row>
    <row r="2128" spans="1:20" ht="12.75" customHeight="1" x14ac:dyDescent="0.2">
      <c r="A2128" s="58">
        <v>5526</v>
      </c>
      <c r="B2128" s="61">
        <v>284</v>
      </c>
      <c r="C2128" s="61">
        <v>108</v>
      </c>
      <c r="D2128" s="61">
        <v>176</v>
      </c>
      <c r="E2128" s="61">
        <v>1</v>
      </c>
      <c r="F2128" s="61">
        <v>11</v>
      </c>
      <c r="G2128" s="61">
        <v>3</v>
      </c>
      <c r="H2128" s="61">
        <v>69</v>
      </c>
      <c r="J2128" s="61">
        <v>18</v>
      </c>
      <c r="K2128" s="61">
        <v>182</v>
      </c>
      <c r="N2128" s="61">
        <v>6</v>
      </c>
      <c r="O2128" s="61">
        <v>205</v>
      </c>
      <c r="P2128" s="61">
        <v>2</v>
      </c>
      <c r="Q2128" s="61">
        <v>3</v>
      </c>
      <c r="R2128" s="61">
        <v>3</v>
      </c>
      <c r="S2128" s="61">
        <v>5</v>
      </c>
      <c r="T2128" s="61">
        <v>134</v>
      </c>
    </row>
    <row r="2129" spans="1:20" ht="12.75" customHeight="1" x14ac:dyDescent="0.2">
      <c r="A2129" s="58">
        <v>5528</v>
      </c>
      <c r="B2129" s="61">
        <v>250</v>
      </c>
      <c r="C2129" s="61">
        <v>119</v>
      </c>
      <c r="D2129" s="61">
        <v>131</v>
      </c>
      <c r="E2129" s="61">
        <v>1</v>
      </c>
      <c r="F2129" s="61">
        <v>1</v>
      </c>
      <c r="H2129" s="61">
        <v>231</v>
      </c>
      <c r="J2129" s="61">
        <v>1</v>
      </c>
      <c r="K2129" s="61">
        <v>15</v>
      </c>
      <c r="O2129" s="61">
        <v>178</v>
      </c>
      <c r="P2129" s="61">
        <v>19</v>
      </c>
      <c r="Q2129" s="61">
        <v>1</v>
      </c>
      <c r="R2129" s="61">
        <v>10</v>
      </c>
      <c r="T2129" s="61">
        <v>49</v>
      </c>
    </row>
    <row r="2130" spans="1:20" ht="12.75" customHeight="1" x14ac:dyDescent="0.2">
      <c r="A2130" s="58">
        <v>5531</v>
      </c>
      <c r="B2130" s="61">
        <v>4</v>
      </c>
      <c r="C2130" s="61">
        <v>2</v>
      </c>
      <c r="D2130" s="61">
        <v>2</v>
      </c>
      <c r="K2130" s="61">
        <v>4</v>
      </c>
      <c r="O2130" s="61">
        <v>1</v>
      </c>
      <c r="Q2130" s="61">
        <v>1</v>
      </c>
      <c r="R2130" s="61">
        <v>2</v>
      </c>
    </row>
    <row r="2131" spans="1:20" ht="12.75" customHeight="1" x14ac:dyDescent="0.2">
      <c r="A2131" s="58">
        <v>5533</v>
      </c>
      <c r="B2131" s="61">
        <v>113</v>
      </c>
      <c r="C2131" s="61">
        <v>48</v>
      </c>
      <c r="D2131" s="61">
        <v>65</v>
      </c>
      <c r="F2131" s="61">
        <v>1</v>
      </c>
      <c r="G2131" s="61">
        <v>2</v>
      </c>
      <c r="H2131" s="61">
        <v>8</v>
      </c>
      <c r="J2131" s="61">
        <v>4</v>
      </c>
      <c r="K2131" s="61">
        <v>98</v>
      </c>
      <c r="N2131" s="61">
        <v>1</v>
      </c>
      <c r="O2131" s="61">
        <v>23</v>
      </c>
      <c r="Q2131" s="61">
        <v>1</v>
      </c>
      <c r="R2131" s="61">
        <v>4</v>
      </c>
      <c r="S2131" s="61">
        <v>13</v>
      </c>
      <c r="T2131" s="61">
        <v>18</v>
      </c>
    </row>
    <row r="2132" spans="1:20" ht="12.75" customHeight="1" x14ac:dyDescent="0.2">
      <c r="A2132" s="58">
        <v>5534</v>
      </c>
      <c r="B2132" s="61">
        <v>223</v>
      </c>
      <c r="C2132" s="61">
        <v>104</v>
      </c>
      <c r="D2132" s="61">
        <v>119</v>
      </c>
      <c r="E2132" s="61">
        <v>1</v>
      </c>
      <c r="F2132" s="61">
        <v>13</v>
      </c>
      <c r="H2132" s="61">
        <v>20</v>
      </c>
      <c r="J2132" s="61">
        <v>17</v>
      </c>
      <c r="K2132" s="61">
        <v>172</v>
      </c>
      <c r="L2132" s="61">
        <v>3</v>
      </c>
      <c r="M2132" s="61">
        <v>1</v>
      </c>
      <c r="O2132" s="61">
        <v>25</v>
      </c>
      <c r="R2132" s="61">
        <v>3</v>
      </c>
      <c r="S2132" s="61">
        <v>21</v>
      </c>
      <c r="T2132" s="61">
        <v>20</v>
      </c>
    </row>
    <row r="2133" spans="1:20" ht="12.75" customHeight="1" x14ac:dyDescent="0.2">
      <c r="A2133" s="58">
        <v>5536</v>
      </c>
      <c r="B2133" s="61">
        <v>56</v>
      </c>
      <c r="C2133" s="61">
        <v>26</v>
      </c>
      <c r="D2133" s="61">
        <v>30</v>
      </c>
      <c r="F2133" s="61">
        <v>4</v>
      </c>
      <c r="G2133" s="61">
        <v>11</v>
      </c>
      <c r="H2133" s="61">
        <v>10</v>
      </c>
      <c r="I2133" s="61">
        <v>1</v>
      </c>
      <c r="K2133" s="61">
        <v>30</v>
      </c>
      <c r="O2133" s="61">
        <v>20</v>
      </c>
      <c r="P2133" s="61">
        <v>1</v>
      </c>
      <c r="R2133" s="61">
        <v>9</v>
      </c>
    </row>
    <row r="2134" spans="1:20" ht="12.75" customHeight="1" x14ac:dyDescent="0.2">
      <c r="A2134" s="58">
        <v>5541</v>
      </c>
      <c r="B2134" s="61">
        <v>395</v>
      </c>
      <c r="C2134" s="61">
        <v>208</v>
      </c>
      <c r="D2134" s="61">
        <v>187</v>
      </c>
      <c r="E2134" s="61">
        <v>7</v>
      </c>
      <c r="F2134" s="61">
        <v>5</v>
      </c>
      <c r="G2134" s="61">
        <v>8</v>
      </c>
      <c r="H2134" s="61">
        <v>12</v>
      </c>
      <c r="I2134" s="61">
        <v>2</v>
      </c>
      <c r="J2134" s="61">
        <v>14</v>
      </c>
      <c r="K2134" s="61">
        <v>347</v>
      </c>
      <c r="L2134" s="61">
        <v>19</v>
      </c>
      <c r="M2134" s="61">
        <v>2</v>
      </c>
      <c r="N2134" s="61">
        <v>2</v>
      </c>
      <c r="O2134" s="61">
        <v>137</v>
      </c>
      <c r="Q2134" s="61">
        <v>10</v>
      </c>
      <c r="R2134" s="61">
        <v>11</v>
      </c>
      <c r="S2134" s="61">
        <v>1</v>
      </c>
      <c r="T2134" s="61">
        <v>58</v>
      </c>
    </row>
    <row r="2135" spans="1:20" ht="12.75" customHeight="1" x14ac:dyDescent="0.2">
      <c r="A2135" s="58">
        <v>5542</v>
      </c>
      <c r="B2135" s="61">
        <v>142</v>
      </c>
      <c r="C2135" s="61">
        <v>49</v>
      </c>
      <c r="D2135" s="61">
        <v>92</v>
      </c>
      <c r="F2135" s="61">
        <v>3</v>
      </c>
      <c r="H2135" s="61">
        <v>2</v>
      </c>
      <c r="J2135" s="61">
        <v>7</v>
      </c>
      <c r="K2135" s="61">
        <v>130</v>
      </c>
      <c r="N2135" s="61">
        <v>1</v>
      </c>
      <c r="O2135" s="61">
        <v>26</v>
      </c>
      <c r="Q2135" s="61">
        <v>1</v>
      </c>
      <c r="R2135" s="61">
        <v>3</v>
      </c>
      <c r="S2135" s="61">
        <v>2</v>
      </c>
      <c r="T2135" s="61">
        <v>2</v>
      </c>
    </row>
    <row r="2136" spans="1:20" ht="12.75" customHeight="1" x14ac:dyDescent="0.2">
      <c r="A2136" s="58">
        <v>5543</v>
      </c>
      <c r="B2136" s="61">
        <v>363</v>
      </c>
      <c r="C2136" s="61">
        <v>177</v>
      </c>
      <c r="D2136" s="61">
        <v>186</v>
      </c>
      <c r="E2136" s="61">
        <v>55</v>
      </c>
      <c r="F2136" s="61">
        <v>6</v>
      </c>
      <c r="H2136" s="61">
        <v>285</v>
      </c>
      <c r="J2136" s="61">
        <v>10</v>
      </c>
      <c r="K2136" s="61">
        <v>7</v>
      </c>
      <c r="L2136" s="61">
        <v>244</v>
      </c>
      <c r="M2136" s="61">
        <v>2</v>
      </c>
      <c r="N2136" s="61">
        <v>44</v>
      </c>
      <c r="O2136" s="61">
        <v>341</v>
      </c>
      <c r="P2136" s="61">
        <v>65</v>
      </c>
      <c r="Q2136" s="61">
        <v>1</v>
      </c>
      <c r="R2136" s="61">
        <v>17</v>
      </c>
      <c r="S2136" s="61">
        <v>1</v>
      </c>
      <c r="T2136" s="61">
        <v>46</v>
      </c>
    </row>
    <row r="2137" spans="1:20" ht="12.75" customHeight="1" x14ac:dyDescent="0.2">
      <c r="A2137" s="58">
        <v>5544</v>
      </c>
      <c r="B2137" s="61">
        <v>492</v>
      </c>
      <c r="C2137" s="61">
        <v>222</v>
      </c>
      <c r="D2137" s="61">
        <v>270</v>
      </c>
      <c r="E2137" s="61">
        <v>114</v>
      </c>
      <c r="F2137" s="61">
        <v>8</v>
      </c>
      <c r="H2137" s="61">
        <v>344</v>
      </c>
      <c r="J2137" s="61">
        <v>12</v>
      </c>
      <c r="K2137" s="61">
        <v>14</v>
      </c>
      <c r="L2137" s="61">
        <v>265</v>
      </c>
      <c r="M2137" s="61">
        <v>4</v>
      </c>
      <c r="N2137" s="61">
        <v>44</v>
      </c>
      <c r="O2137" s="61">
        <v>443</v>
      </c>
      <c r="P2137" s="61">
        <v>87</v>
      </c>
      <c r="R2137" s="61">
        <v>36</v>
      </c>
      <c r="S2137" s="61">
        <v>1</v>
      </c>
      <c r="T2137" s="61">
        <v>114</v>
      </c>
    </row>
    <row r="2138" spans="1:20" ht="12.75" customHeight="1" x14ac:dyDescent="0.2">
      <c r="A2138" s="58">
        <v>5545</v>
      </c>
      <c r="B2138" s="61">
        <v>306</v>
      </c>
      <c r="C2138" s="61">
        <v>124</v>
      </c>
      <c r="D2138" s="61">
        <v>182</v>
      </c>
      <c r="E2138" s="61">
        <v>3</v>
      </c>
      <c r="F2138" s="61">
        <v>2</v>
      </c>
      <c r="G2138" s="61">
        <v>5</v>
      </c>
      <c r="H2138" s="61">
        <v>20</v>
      </c>
      <c r="I2138" s="61">
        <v>2</v>
      </c>
      <c r="J2138" s="61">
        <v>11</v>
      </c>
      <c r="K2138" s="61">
        <v>263</v>
      </c>
      <c r="M2138" s="61">
        <v>1</v>
      </c>
      <c r="N2138" s="61">
        <v>9</v>
      </c>
      <c r="O2138" s="61">
        <v>101</v>
      </c>
      <c r="R2138" s="61">
        <v>16</v>
      </c>
      <c r="S2138" s="61">
        <v>25</v>
      </c>
      <c r="T2138" s="61">
        <v>50</v>
      </c>
    </row>
    <row r="2139" spans="1:20" ht="12.75" customHeight="1" x14ac:dyDescent="0.2">
      <c r="A2139" s="58">
        <v>5546</v>
      </c>
      <c r="B2139" s="61">
        <v>19</v>
      </c>
      <c r="C2139" s="61">
        <v>8</v>
      </c>
      <c r="D2139" s="61">
        <v>11</v>
      </c>
      <c r="E2139" s="61">
        <v>1</v>
      </c>
      <c r="H2139" s="61">
        <v>2</v>
      </c>
      <c r="J2139" s="61">
        <v>1</v>
      </c>
      <c r="K2139" s="61">
        <v>15</v>
      </c>
      <c r="M2139" s="61">
        <v>1</v>
      </c>
      <c r="O2139" s="61">
        <v>10</v>
      </c>
      <c r="R2139" s="61">
        <v>7</v>
      </c>
      <c r="S2139" s="61">
        <v>3</v>
      </c>
      <c r="T2139" s="61">
        <v>2</v>
      </c>
    </row>
    <row r="2140" spans="1:20" ht="12.75" customHeight="1" x14ac:dyDescent="0.2">
      <c r="A2140" s="58">
        <v>5950</v>
      </c>
      <c r="B2140" s="61">
        <v>171</v>
      </c>
      <c r="C2140" s="61">
        <v>33</v>
      </c>
      <c r="D2140" s="61">
        <v>138</v>
      </c>
      <c r="E2140" s="61">
        <v>3</v>
      </c>
      <c r="F2140" s="61">
        <v>1</v>
      </c>
      <c r="G2140" s="61">
        <v>26</v>
      </c>
      <c r="H2140" s="61">
        <v>18</v>
      </c>
      <c r="I2140" s="61">
        <v>4</v>
      </c>
      <c r="J2140" s="61">
        <v>9</v>
      </c>
      <c r="K2140" s="61">
        <v>110</v>
      </c>
      <c r="M2140" s="61">
        <v>1</v>
      </c>
      <c r="R2140" s="61">
        <v>69</v>
      </c>
    </row>
    <row r="2141" spans="1:20" ht="12.75" customHeight="1" x14ac:dyDescent="0.2">
      <c r="A2141" s="58">
        <v>4350</v>
      </c>
      <c r="B2141" s="61">
        <v>545</v>
      </c>
      <c r="C2141" s="61">
        <v>0.37</v>
      </c>
      <c r="D2141" s="61">
        <v>2.75</v>
      </c>
      <c r="E2141" s="61">
        <v>1.1000000000000001</v>
      </c>
      <c r="F2141" s="61">
        <v>0.73</v>
      </c>
      <c r="G2141" s="61">
        <v>6.79</v>
      </c>
      <c r="H2141" s="61">
        <v>77.25</v>
      </c>
      <c r="I2141" s="61">
        <v>11.01</v>
      </c>
      <c r="J2141" s="61">
        <v>49.54</v>
      </c>
      <c r="K2141" s="61">
        <v>50.46</v>
      </c>
      <c r="L2141" s="61">
        <v>0</v>
      </c>
      <c r="M2141" s="61">
        <v>0</v>
      </c>
      <c r="N2141" s="61">
        <v>11.43</v>
      </c>
      <c r="O2141" s="61">
        <v>28.49</v>
      </c>
      <c r="P2141" s="61">
        <v>0.18</v>
      </c>
      <c r="Q2141" s="61">
        <v>0</v>
      </c>
      <c r="R2141" s="61">
        <v>16</v>
      </c>
      <c r="S2141" s="61">
        <v>9.9</v>
      </c>
      <c r="T2141" s="61">
        <v>68.569999999999993</v>
      </c>
    </row>
    <row r="2142" spans="1:20" ht="12.75" customHeight="1" x14ac:dyDescent="0.2">
      <c r="A2142" s="58">
        <v>4351</v>
      </c>
      <c r="B2142" s="61">
        <v>0</v>
      </c>
      <c r="C2142" s="61">
        <v>0</v>
      </c>
      <c r="D2142" s="61">
        <v>0</v>
      </c>
      <c r="E2142" s="61">
        <v>0</v>
      </c>
      <c r="F2142" s="61">
        <v>0</v>
      </c>
      <c r="G2142" s="61">
        <v>0</v>
      </c>
      <c r="H2142" s="61">
        <v>0</v>
      </c>
      <c r="I2142" s="61">
        <v>0</v>
      </c>
      <c r="J2142" s="61">
        <v>0</v>
      </c>
      <c r="K2142" s="61">
        <v>0</v>
      </c>
      <c r="L2142" s="61">
        <v>0</v>
      </c>
      <c r="M2142" s="61">
        <v>0</v>
      </c>
      <c r="N2142" s="61">
        <v>0</v>
      </c>
      <c r="O2142" s="61">
        <v>0</v>
      </c>
      <c r="P2142" s="61">
        <v>0</v>
      </c>
      <c r="Q2142" s="61">
        <v>0</v>
      </c>
      <c r="S2142" s="61">
        <v>0</v>
      </c>
    </row>
    <row r="2143" spans="1:20" ht="12.75" customHeight="1" x14ac:dyDescent="0.2">
      <c r="A2143" s="58">
        <v>4352</v>
      </c>
      <c r="B2143" s="61">
        <v>645</v>
      </c>
      <c r="C2143" s="61">
        <v>0.62</v>
      </c>
      <c r="D2143" s="61">
        <v>0.78</v>
      </c>
      <c r="E2143" s="61">
        <v>0.31</v>
      </c>
      <c r="F2143" s="61">
        <v>0.62</v>
      </c>
      <c r="G2143" s="61">
        <v>9.92</v>
      </c>
      <c r="H2143" s="61">
        <v>83.57</v>
      </c>
      <c r="I2143" s="61">
        <v>4.1900000000000004</v>
      </c>
      <c r="J2143" s="61">
        <v>53.64</v>
      </c>
      <c r="K2143" s="61">
        <v>46.36</v>
      </c>
      <c r="L2143" s="61">
        <v>0</v>
      </c>
      <c r="M2143" s="61">
        <v>8.91</v>
      </c>
      <c r="N2143" s="61">
        <v>19.2</v>
      </c>
      <c r="O2143" s="61">
        <v>49.16</v>
      </c>
      <c r="P2143" s="61">
        <v>0</v>
      </c>
      <c r="Q2143" s="61">
        <v>0</v>
      </c>
      <c r="R2143" s="61">
        <v>20</v>
      </c>
      <c r="S2143" s="61">
        <v>11.6</v>
      </c>
      <c r="T2143" s="61">
        <v>81.25</v>
      </c>
    </row>
    <row r="2144" spans="1:20" ht="12.75" customHeight="1" x14ac:dyDescent="0.2">
      <c r="A2144" s="58">
        <v>4353</v>
      </c>
      <c r="B2144" s="61">
        <v>424</v>
      </c>
      <c r="C2144" s="61">
        <v>0.24</v>
      </c>
      <c r="D2144" s="61">
        <v>22.17</v>
      </c>
      <c r="E2144" s="61">
        <v>0.71</v>
      </c>
      <c r="F2144" s="61">
        <v>9.67</v>
      </c>
      <c r="G2144" s="61">
        <v>9.1999999999999993</v>
      </c>
      <c r="H2144" s="61">
        <v>47.64</v>
      </c>
      <c r="I2144" s="61">
        <v>10.38</v>
      </c>
      <c r="J2144" s="61">
        <v>50</v>
      </c>
      <c r="K2144" s="61">
        <v>50</v>
      </c>
      <c r="L2144" s="61">
        <v>0</v>
      </c>
      <c r="M2144" s="61">
        <v>8.99</v>
      </c>
      <c r="N2144" s="61">
        <v>13.59</v>
      </c>
      <c r="O2144" s="61">
        <v>29.26</v>
      </c>
      <c r="P2144" s="61">
        <v>4.6100000000000003</v>
      </c>
      <c r="Q2144" s="61">
        <v>0</v>
      </c>
      <c r="R2144" s="61">
        <v>15</v>
      </c>
      <c r="S2144" s="61">
        <v>14.5</v>
      </c>
      <c r="T2144" s="61">
        <v>62.07</v>
      </c>
    </row>
    <row r="2145" spans="1:20" ht="12.75" customHeight="1" x14ac:dyDescent="0.2">
      <c r="A2145" s="58">
        <v>4354</v>
      </c>
      <c r="B2145" s="61">
        <v>479</v>
      </c>
      <c r="C2145" s="61">
        <v>0.21</v>
      </c>
      <c r="D2145" s="61">
        <v>26.93</v>
      </c>
      <c r="E2145" s="61">
        <v>0</v>
      </c>
      <c r="F2145" s="61">
        <v>0.84</v>
      </c>
      <c r="G2145" s="61">
        <v>5.85</v>
      </c>
      <c r="H2145" s="61">
        <v>63.05</v>
      </c>
      <c r="I2145" s="61">
        <v>3.13</v>
      </c>
      <c r="J2145" s="61">
        <v>51.36</v>
      </c>
      <c r="K2145" s="61">
        <v>48.64</v>
      </c>
      <c r="L2145" s="61">
        <v>0</v>
      </c>
      <c r="M2145" s="61">
        <v>3.35</v>
      </c>
      <c r="N2145" s="61">
        <v>10.06</v>
      </c>
      <c r="O2145" s="61">
        <v>4.4000000000000004</v>
      </c>
      <c r="P2145" s="61">
        <v>2.1</v>
      </c>
      <c r="Q2145" s="61">
        <v>0</v>
      </c>
      <c r="R2145" s="61">
        <v>15</v>
      </c>
      <c r="S2145" s="61">
        <v>10.4</v>
      </c>
      <c r="T2145" s="61">
        <v>43.75</v>
      </c>
    </row>
    <row r="2146" spans="1:20" ht="12.75" customHeight="1" x14ac:dyDescent="0.2">
      <c r="A2146" s="58">
        <v>4355</v>
      </c>
      <c r="B2146" s="61">
        <v>525</v>
      </c>
      <c r="C2146" s="61">
        <v>0.19</v>
      </c>
      <c r="D2146" s="61">
        <v>8</v>
      </c>
      <c r="E2146" s="61">
        <v>0.56999999999999995</v>
      </c>
      <c r="F2146" s="61">
        <v>1.33</v>
      </c>
      <c r="G2146" s="61">
        <v>14.48</v>
      </c>
      <c r="H2146" s="61">
        <v>69.52</v>
      </c>
      <c r="I2146" s="61">
        <v>5.9</v>
      </c>
      <c r="J2146" s="61">
        <v>46.86</v>
      </c>
      <c r="K2146" s="61">
        <v>53.14</v>
      </c>
      <c r="L2146" s="61">
        <v>0</v>
      </c>
      <c r="M2146" s="61">
        <v>6.24</v>
      </c>
      <c r="N2146" s="61">
        <v>14.18</v>
      </c>
      <c r="O2146" s="61">
        <v>26.65</v>
      </c>
      <c r="P2146" s="61">
        <v>0.38</v>
      </c>
      <c r="Q2146" s="61">
        <v>0</v>
      </c>
      <c r="R2146" s="61">
        <v>17</v>
      </c>
      <c r="S2146" s="61">
        <v>14.5</v>
      </c>
      <c r="T2146" s="61">
        <v>58.06</v>
      </c>
    </row>
    <row r="2147" spans="1:20" ht="12.75" customHeight="1" x14ac:dyDescent="0.2">
      <c r="A2147" s="58">
        <v>4356</v>
      </c>
      <c r="B2147" s="61">
        <v>738</v>
      </c>
      <c r="C2147" s="61">
        <v>0.68</v>
      </c>
      <c r="D2147" s="61">
        <v>18.829999999999998</v>
      </c>
      <c r="E2147" s="61">
        <v>4.6100000000000003</v>
      </c>
      <c r="F2147" s="61">
        <v>15.04</v>
      </c>
      <c r="G2147" s="61">
        <v>33.47</v>
      </c>
      <c r="H2147" s="61">
        <v>17.34</v>
      </c>
      <c r="I2147" s="61">
        <v>10.029999999999999</v>
      </c>
      <c r="J2147" s="61">
        <v>52.44</v>
      </c>
      <c r="K2147" s="61">
        <v>47.56</v>
      </c>
      <c r="L2147" s="61">
        <v>0</v>
      </c>
      <c r="M2147" s="61">
        <v>35.08</v>
      </c>
      <c r="N2147" s="61">
        <v>10.59</v>
      </c>
      <c r="O2147" s="61">
        <v>66.709999999999994</v>
      </c>
      <c r="P2147" s="61">
        <v>2.34</v>
      </c>
      <c r="Q2147" s="61">
        <v>0.14000000000000001</v>
      </c>
      <c r="R2147" s="61">
        <v>15</v>
      </c>
      <c r="S2147" s="61">
        <v>12.5</v>
      </c>
      <c r="T2147" s="61">
        <v>67.349999999999994</v>
      </c>
    </row>
    <row r="2148" spans="1:20" ht="12.75" customHeight="1" x14ac:dyDescent="0.2">
      <c r="A2148" s="58">
        <v>4357</v>
      </c>
      <c r="B2148" s="61">
        <v>878</v>
      </c>
      <c r="C2148" s="61">
        <v>2.5099999999999998</v>
      </c>
      <c r="D2148" s="61">
        <v>5.58</v>
      </c>
      <c r="E2148" s="61">
        <v>0.56999999999999995</v>
      </c>
      <c r="F2148" s="61">
        <v>1.94</v>
      </c>
      <c r="G2148" s="61">
        <v>22.1</v>
      </c>
      <c r="H2148" s="61">
        <v>57.86</v>
      </c>
      <c r="I2148" s="61">
        <v>9.4499999999999993</v>
      </c>
      <c r="J2148" s="61">
        <v>49.66</v>
      </c>
      <c r="K2148" s="61">
        <v>50.34</v>
      </c>
      <c r="L2148" s="61">
        <v>0</v>
      </c>
      <c r="M2148" s="61">
        <v>5.47</v>
      </c>
      <c r="N2148" s="61">
        <v>16.309999999999999</v>
      </c>
      <c r="O2148" s="61">
        <v>50.29</v>
      </c>
      <c r="P2148" s="61">
        <v>2.85</v>
      </c>
      <c r="Q2148" s="61">
        <v>0.11</v>
      </c>
      <c r="R2148" s="61">
        <v>23</v>
      </c>
      <c r="S2148" s="61">
        <v>10.9</v>
      </c>
      <c r="T2148" s="61">
        <v>61.54</v>
      </c>
    </row>
    <row r="2149" spans="1:20" ht="12.75" customHeight="1" x14ac:dyDescent="0.2">
      <c r="A2149" s="58">
        <v>4358</v>
      </c>
      <c r="B2149" s="61">
        <v>316</v>
      </c>
      <c r="C2149" s="61">
        <v>1.27</v>
      </c>
      <c r="D2149" s="61">
        <v>2.2200000000000002</v>
      </c>
      <c r="E2149" s="61">
        <v>0</v>
      </c>
      <c r="F2149" s="61">
        <v>0.63</v>
      </c>
      <c r="G2149" s="61">
        <v>8.5399999999999991</v>
      </c>
      <c r="H2149" s="61">
        <v>77.22</v>
      </c>
      <c r="I2149" s="61">
        <v>10.130000000000001</v>
      </c>
      <c r="J2149" s="61">
        <v>46.2</v>
      </c>
      <c r="K2149" s="61">
        <v>53.8</v>
      </c>
      <c r="L2149" s="61">
        <v>0</v>
      </c>
      <c r="M2149" s="61">
        <v>1.9</v>
      </c>
      <c r="N2149" s="61">
        <v>21.27</v>
      </c>
      <c r="O2149" s="61">
        <v>28.89</v>
      </c>
      <c r="P2149" s="61">
        <v>1.27</v>
      </c>
      <c r="Q2149" s="61">
        <v>0</v>
      </c>
      <c r="R2149" s="61">
        <v>19</v>
      </c>
      <c r="S2149" s="61">
        <v>15</v>
      </c>
      <c r="T2149" s="61">
        <v>64.709999999999994</v>
      </c>
    </row>
    <row r="2150" spans="1:20" ht="12.75" customHeight="1" x14ac:dyDescent="0.2">
      <c r="A2150" s="58">
        <v>4359</v>
      </c>
      <c r="B2150" s="61">
        <v>662</v>
      </c>
      <c r="C2150" s="61">
        <v>6.8</v>
      </c>
      <c r="D2150" s="61">
        <v>2.42</v>
      </c>
      <c r="E2150" s="61">
        <v>0.45</v>
      </c>
      <c r="F2150" s="61">
        <v>0.6</v>
      </c>
      <c r="G2150" s="61">
        <v>8.01</v>
      </c>
      <c r="H2150" s="61">
        <v>69.489999999999995</v>
      </c>
      <c r="I2150" s="61">
        <v>12.24</v>
      </c>
      <c r="J2150" s="61">
        <v>50.91</v>
      </c>
      <c r="K2150" s="61">
        <v>49.09</v>
      </c>
      <c r="L2150" s="61">
        <v>0</v>
      </c>
      <c r="M2150" s="61">
        <v>1.38</v>
      </c>
      <c r="N2150" s="61">
        <v>13.5</v>
      </c>
      <c r="O2150" s="61">
        <v>44.79</v>
      </c>
      <c r="P2150" s="61">
        <v>2.2999999999999998</v>
      </c>
      <c r="Q2150" s="61">
        <v>0</v>
      </c>
      <c r="R2150" s="61">
        <v>19</v>
      </c>
      <c r="S2150" s="61">
        <v>12.1</v>
      </c>
      <c r="T2150" s="61">
        <v>67.650000000000006</v>
      </c>
    </row>
    <row r="2151" spans="1:20" ht="12.75" customHeight="1" x14ac:dyDescent="0.2">
      <c r="A2151" s="58">
        <v>4360</v>
      </c>
      <c r="B2151" s="61">
        <v>615</v>
      </c>
      <c r="C2151" s="61">
        <v>1.1399999999999999</v>
      </c>
      <c r="D2151" s="61">
        <v>4.07</v>
      </c>
      <c r="E2151" s="61">
        <v>1.46</v>
      </c>
      <c r="F2151" s="61">
        <v>3.9</v>
      </c>
      <c r="G2151" s="61">
        <v>14.96</v>
      </c>
      <c r="H2151" s="61">
        <v>62.76</v>
      </c>
      <c r="I2151" s="61">
        <v>11.71</v>
      </c>
      <c r="J2151" s="61">
        <v>52.68</v>
      </c>
      <c r="K2151" s="61">
        <v>47.32</v>
      </c>
      <c r="L2151" s="61">
        <v>0</v>
      </c>
      <c r="M2151" s="61">
        <v>5.15</v>
      </c>
      <c r="N2151" s="61">
        <v>11.27</v>
      </c>
      <c r="O2151" s="61">
        <v>47.02</v>
      </c>
      <c r="P2151" s="61">
        <v>4.1900000000000004</v>
      </c>
      <c r="Q2151" s="61">
        <v>0.97</v>
      </c>
      <c r="R2151" s="61">
        <v>19</v>
      </c>
      <c r="S2151" s="61">
        <v>13.1</v>
      </c>
      <c r="T2151" s="61">
        <v>62.5</v>
      </c>
    </row>
    <row r="2152" spans="1:20" ht="12.75" customHeight="1" x14ac:dyDescent="0.2">
      <c r="A2152" s="58">
        <v>4361</v>
      </c>
      <c r="B2152" s="61">
        <v>630</v>
      </c>
      <c r="C2152" s="61">
        <v>0.79</v>
      </c>
      <c r="D2152" s="61">
        <v>3.17</v>
      </c>
      <c r="E2152" s="61">
        <v>2.2200000000000002</v>
      </c>
      <c r="F2152" s="61">
        <v>5.4</v>
      </c>
      <c r="G2152" s="61">
        <v>11.43</v>
      </c>
      <c r="H2152" s="61">
        <v>59.05</v>
      </c>
      <c r="I2152" s="61">
        <v>17.940000000000001</v>
      </c>
      <c r="J2152" s="61">
        <v>52.06</v>
      </c>
      <c r="K2152" s="61">
        <v>47.94</v>
      </c>
      <c r="L2152" s="61">
        <v>0</v>
      </c>
      <c r="M2152" s="61">
        <v>2.8</v>
      </c>
      <c r="N2152" s="61">
        <v>11.68</v>
      </c>
      <c r="O2152" s="61">
        <v>35.83</v>
      </c>
      <c r="P2152" s="61">
        <v>5.92</v>
      </c>
      <c r="Q2152" s="61">
        <v>0.47</v>
      </c>
      <c r="R2152" s="61">
        <v>18</v>
      </c>
      <c r="S2152" s="61">
        <v>10.1</v>
      </c>
      <c r="T2152" s="61">
        <v>61.11</v>
      </c>
    </row>
    <row r="2153" spans="1:20" ht="12.75" customHeight="1" x14ac:dyDescent="0.2">
      <c r="A2153" s="58">
        <v>4362</v>
      </c>
      <c r="B2153" s="61">
        <v>535</v>
      </c>
      <c r="C2153" s="61">
        <v>0.75</v>
      </c>
      <c r="D2153" s="61">
        <v>2.4300000000000002</v>
      </c>
      <c r="E2153" s="61">
        <v>0.37</v>
      </c>
      <c r="F2153" s="61">
        <v>0.19</v>
      </c>
      <c r="G2153" s="61">
        <v>8.7899999999999991</v>
      </c>
      <c r="H2153" s="61">
        <v>82.99</v>
      </c>
      <c r="I2153" s="61">
        <v>4.49</v>
      </c>
      <c r="J2153" s="61">
        <v>49.91</v>
      </c>
      <c r="K2153" s="61">
        <v>50.09</v>
      </c>
      <c r="L2153" s="61">
        <v>0</v>
      </c>
      <c r="M2153" s="61">
        <v>2.6</v>
      </c>
      <c r="N2153" s="61">
        <v>10.220000000000001</v>
      </c>
      <c r="O2153" s="61">
        <v>23.05</v>
      </c>
      <c r="P2153" s="61">
        <v>2.79</v>
      </c>
      <c r="Q2153" s="61">
        <v>0</v>
      </c>
      <c r="R2153" s="61">
        <v>20</v>
      </c>
      <c r="S2153" s="61">
        <v>12</v>
      </c>
      <c r="T2153" s="61">
        <v>51.85</v>
      </c>
    </row>
    <row r="2154" spans="1:20" ht="12.75" customHeight="1" x14ac:dyDescent="0.2">
      <c r="A2154" s="58">
        <v>4363</v>
      </c>
      <c r="B2154" s="61">
        <v>690</v>
      </c>
      <c r="C2154" s="61">
        <v>4.3499999999999996</v>
      </c>
      <c r="D2154" s="61">
        <v>1.01</v>
      </c>
      <c r="E2154" s="61">
        <v>0.57999999999999996</v>
      </c>
      <c r="F2154" s="61">
        <v>1.1599999999999999</v>
      </c>
      <c r="G2154" s="61">
        <v>19.28</v>
      </c>
      <c r="H2154" s="61">
        <v>64.349999999999994</v>
      </c>
      <c r="I2154" s="61">
        <v>9.2799999999999994</v>
      </c>
      <c r="J2154" s="61">
        <v>47.83</v>
      </c>
      <c r="K2154" s="61">
        <v>52.17</v>
      </c>
      <c r="L2154" s="61">
        <v>0</v>
      </c>
      <c r="M2154" s="61">
        <v>2.23</v>
      </c>
      <c r="N2154" s="61">
        <v>12.8</v>
      </c>
      <c r="O2154" s="61">
        <v>62.05</v>
      </c>
      <c r="P2154" s="61">
        <v>2.83</v>
      </c>
      <c r="Q2154" s="61">
        <v>0</v>
      </c>
      <c r="R2154" s="61">
        <v>14</v>
      </c>
      <c r="S2154" s="61">
        <v>11.2</v>
      </c>
      <c r="T2154" s="61">
        <v>59.18</v>
      </c>
    </row>
    <row r="2155" spans="1:20" ht="12.75" customHeight="1" x14ac:dyDescent="0.2">
      <c r="A2155" s="58">
        <v>4364</v>
      </c>
      <c r="B2155" s="61">
        <v>333</v>
      </c>
      <c r="C2155" s="61">
        <v>0.3</v>
      </c>
      <c r="D2155" s="61">
        <v>2.7</v>
      </c>
      <c r="E2155" s="61">
        <v>0.6</v>
      </c>
      <c r="F2155" s="61">
        <v>1.2</v>
      </c>
      <c r="G2155" s="61">
        <v>15.92</v>
      </c>
      <c r="H2155" s="61">
        <v>75.98</v>
      </c>
      <c r="I2155" s="61">
        <v>3.3</v>
      </c>
      <c r="J2155" s="61">
        <v>51.05</v>
      </c>
      <c r="K2155" s="61">
        <v>48.95</v>
      </c>
      <c r="L2155" s="61">
        <v>0</v>
      </c>
      <c r="M2155" s="61">
        <v>12.73</v>
      </c>
      <c r="N2155" s="61">
        <v>15.45</v>
      </c>
      <c r="O2155" s="61">
        <v>43.64</v>
      </c>
      <c r="P2155" s="61">
        <v>0.61</v>
      </c>
      <c r="Q2155" s="61">
        <v>0.3</v>
      </c>
      <c r="R2155" s="61">
        <v>16</v>
      </c>
      <c r="S2155" s="61">
        <v>13.4</v>
      </c>
      <c r="T2155" s="61">
        <v>76.19</v>
      </c>
    </row>
    <row r="2156" spans="1:20" ht="12.75" customHeight="1" x14ac:dyDescent="0.2">
      <c r="A2156" s="58">
        <v>4365</v>
      </c>
      <c r="B2156" s="61">
        <v>508</v>
      </c>
      <c r="C2156" s="61">
        <v>0.2</v>
      </c>
      <c r="D2156" s="61">
        <v>1.97</v>
      </c>
      <c r="E2156" s="61">
        <v>0</v>
      </c>
      <c r="F2156" s="61">
        <v>0.39</v>
      </c>
      <c r="G2156" s="61">
        <v>12.8</v>
      </c>
      <c r="H2156" s="61">
        <v>79.53</v>
      </c>
      <c r="I2156" s="61">
        <v>5.12</v>
      </c>
      <c r="J2156" s="61">
        <v>52.36</v>
      </c>
      <c r="K2156" s="61">
        <v>47.64</v>
      </c>
      <c r="L2156" s="61">
        <v>0</v>
      </c>
      <c r="M2156" s="61">
        <v>3.17</v>
      </c>
      <c r="N2156" s="61">
        <v>12.08</v>
      </c>
      <c r="O2156" s="61">
        <v>31.88</v>
      </c>
      <c r="P2156" s="61">
        <v>0.59</v>
      </c>
      <c r="Q2156" s="61">
        <v>0</v>
      </c>
      <c r="R2156" s="61">
        <v>17</v>
      </c>
      <c r="S2156" s="61">
        <v>12.5</v>
      </c>
      <c r="T2156" s="61">
        <v>73.33</v>
      </c>
    </row>
    <row r="2157" spans="1:20" ht="12.75" customHeight="1" x14ac:dyDescent="0.2">
      <c r="A2157" s="58">
        <v>4366</v>
      </c>
      <c r="B2157" s="61">
        <v>461</v>
      </c>
      <c r="C2157" s="61">
        <v>0</v>
      </c>
      <c r="D2157" s="61">
        <v>2.17</v>
      </c>
      <c r="E2157" s="61">
        <v>0.22</v>
      </c>
      <c r="F2157" s="61">
        <v>0.87</v>
      </c>
      <c r="G2157" s="61">
        <v>6.29</v>
      </c>
      <c r="H2157" s="61">
        <v>85.03</v>
      </c>
      <c r="I2157" s="61">
        <v>5.42</v>
      </c>
      <c r="J2157" s="61">
        <v>52.06</v>
      </c>
      <c r="K2157" s="61">
        <v>47.94</v>
      </c>
      <c r="L2157" s="61">
        <v>0</v>
      </c>
      <c r="M2157" s="61">
        <v>2.13</v>
      </c>
      <c r="N2157" s="61">
        <v>18.940000000000001</v>
      </c>
      <c r="O2157" s="61">
        <v>28.72</v>
      </c>
      <c r="P2157" s="61">
        <v>0</v>
      </c>
      <c r="Q2157" s="61">
        <v>0</v>
      </c>
      <c r="R2157" s="61">
        <v>18</v>
      </c>
      <c r="S2157" s="61">
        <v>10</v>
      </c>
      <c r="T2157" s="61">
        <v>56</v>
      </c>
    </row>
    <row r="2158" spans="1:20" ht="12.75" customHeight="1" x14ac:dyDescent="0.2">
      <c r="A2158" s="58">
        <v>4367</v>
      </c>
      <c r="B2158" s="61">
        <v>489</v>
      </c>
      <c r="C2158" s="61">
        <v>0.41</v>
      </c>
      <c r="D2158" s="61">
        <v>13.7</v>
      </c>
      <c r="E2158" s="61">
        <v>0.61</v>
      </c>
      <c r="F2158" s="61">
        <v>1.84</v>
      </c>
      <c r="G2158" s="61">
        <v>10.63</v>
      </c>
      <c r="H2158" s="61">
        <v>64.42</v>
      </c>
      <c r="I2158" s="61">
        <v>8.3800000000000008</v>
      </c>
      <c r="J2158" s="61">
        <v>47.03</v>
      </c>
      <c r="K2158" s="61">
        <v>52.97</v>
      </c>
      <c r="L2158" s="61">
        <v>0.2</v>
      </c>
      <c r="M2158" s="61">
        <v>3.46</v>
      </c>
      <c r="N2158" s="61">
        <v>11.79</v>
      </c>
      <c r="O2158" s="61">
        <v>16.46</v>
      </c>
      <c r="P2158" s="61">
        <v>0.81</v>
      </c>
      <c r="Q2158" s="61">
        <v>0</v>
      </c>
      <c r="R2158" s="61">
        <v>20</v>
      </c>
      <c r="S2158" s="61">
        <v>12.8</v>
      </c>
      <c r="T2158" s="61">
        <v>80</v>
      </c>
    </row>
    <row r="2159" spans="1:20" ht="12.75" customHeight="1" x14ac:dyDescent="0.2">
      <c r="A2159" s="58">
        <v>4368</v>
      </c>
      <c r="B2159" s="61">
        <v>689</v>
      </c>
      <c r="C2159" s="61">
        <v>0.73</v>
      </c>
      <c r="D2159" s="61">
        <v>4.3499999999999996</v>
      </c>
      <c r="E2159" s="61">
        <v>1.89</v>
      </c>
      <c r="F2159" s="61">
        <v>5.22</v>
      </c>
      <c r="G2159" s="61">
        <v>20.03</v>
      </c>
      <c r="H2159" s="61">
        <v>54.72</v>
      </c>
      <c r="I2159" s="61">
        <v>13.06</v>
      </c>
      <c r="J2159" s="61">
        <v>48.19</v>
      </c>
      <c r="K2159" s="61">
        <v>51.81</v>
      </c>
      <c r="L2159" s="61">
        <v>0</v>
      </c>
      <c r="M2159" s="61">
        <v>4.3499999999999996</v>
      </c>
      <c r="N2159" s="61">
        <v>10.87</v>
      </c>
      <c r="O2159" s="61">
        <v>46.52</v>
      </c>
      <c r="P2159" s="61">
        <v>2.46</v>
      </c>
      <c r="Q2159" s="61">
        <v>0</v>
      </c>
      <c r="R2159" s="61">
        <v>18</v>
      </c>
      <c r="S2159" s="61">
        <v>11.2</v>
      </c>
      <c r="T2159" s="61">
        <v>74.36</v>
      </c>
    </row>
    <row r="2160" spans="1:20" ht="12.75" customHeight="1" x14ac:dyDescent="0.2">
      <c r="A2160" s="58">
        <v>4369</v>
      </c>
      <c r="B2160" s="61">
        <v>174</v>
      </c>
      <c r="C2160" s="61">
        <v>1.1499999999999999</v>
      </c>
      <c r="D2160" s="61">
        <v>0</v>
      </c>
      <c r="E2160" s="61">
        <v>0</v>
      </c>
      <c r="F2160" s="61">
        <v>0</v>
      </c>
      <c r="G2160" s="61">
        <v>16.09</v>
      </c>
      <c r="H2160" s="61">
        <v>79.31</v>
      </c>
      <c r="I2160" s="61">
        <v>3.45</v>
      </c>
      <c r="J2160" s="61">
        <v>50.57</v>
      </c>
      <c r="K2160" s="61">
        <v>49.43</v>
      </c>
      <c r="L2160" s="61">
        <v>12.73</v>
      </c>
      <c r="M2160" s="61">
        <v>4.8499999999999996</v>
      </c>
      <c r="N2160" s="61">
        <v>17.579999999999998</v>
      </c>
      <c r="O2160" s="61">
        <v>67.27</v>
      </c>
      <c r="P2160" s="61">
        <v>6.06</v>
      </c>
      <c r="Q2160" s="61">
        <v>0</v>
      </c>
      <c r="R2160" s="61">
        <v>11</v>
      </c>
      <c r="S2160" s="61">
        <v>12.5</v>
      </c>
      <c r="T2160" s="61">
        <v>75</v>
      </c>
    </row>
    <row r="2161" spans="1:20" ht="12.75" customHeight="1" x14ac:dyDescent="0.2">
      <c r="A2161" s="58">
        <v>4371</v>
      </c>
      <c r="B2161" s="61">
        <v>898</v>
      </c>
      <c r="C2161" s="61">
        <v>0.78</v>
      </c>
      <c r="D2161" s="61">
        <v>19.27</v>
      </c>
      <c r="E2161" s="61">
        <v>0.45</v>
      </c>
      <c r="F2161" s="61">
        <v>2</v>
      </c>
      <c r="G2161" s="61">
        <v>10.8</v>
      </c>
      <c r="H2161" s="61">
        <v>58.57</v>
      </c>
      <c r="I2161" s="61">
        <v>8.1300000000000008</v>
      </c>
      <c r="J2161" s="61">
        <v>53.01</v>
      </c>
      <c r="K2161" s="61">
        <v>46.99</v>
      </c>
      <c r="L2161" s="61">
        <v>0</v>
      </c>
      <c r="M2161" s="61">
        <v>2.6</v>
      </c>
      <c r="N2161" s="61">
        <v>12.54</v>
      </c>
      <c r="O2161" s="61">
        <v>21.13</v>
      </c>
      <c r="P2161" s="61">
        <v>4.07</v>
      </c>
      <c r="Q2161" s="61">
        <v>0.11</v>
      </c>
      <c r="R2161" s="61">
        <v>18</v>
      </c>
      <c r="S2161" s="61">
        <v>11.7</v>
      </c>
      <c r="T2161" s="61">
        <v>78.430000000000007</v>
      </c>
    </row>
    <row r="2162" spans="1:20" ht="12.75" customHeight="1" x14ac:dyDescent="0.2">
      <c r="A2162" s="58">
        <v>4372</v>
      </c>
      <c r="B2162" s="61">
        <v>470</v>
      </c>
      <c r="C2162" s="61">
        <v>0.85</v>
      </c>
      <c r="D2162" s="61">
        <v>6.6</v>
      </c>
      <c r="E2162" s="61">
        <v>0.43</v>
      </c>
      <c r="F2162" s="61">
        <v>1.7</v>
      </c>
      <c r="G2162" s="61">
        <v>12.13</v>
      </c>
      <c r="H2162" s="61">
        <v>59.36</v>
      </c>
      <c r="I2162" s="61">
        <v>18.940000000000001</v>
      </c>
      <c r="J2162" s="61">
        <v>48.72</v>
      </c>
      <c r="K2162" s="61">
        <v>51.28</v>
      </c>
      <c r="L2162" s="61">
        <v>0</v>
      </c>
      <c r="M2162" s="61">
        <v>2.5499999999999998</v>
      </c>
      <c r="N2162" s="61">
        <v>17.2</v>
      </c>
      <c r="O2162" s="61">
        <v>31.85</v>
      </c>
      <c r="P2162" s="61">
        <v>0.85</v>
      </c>
      <c r="Q2162" s="61">
        <v>0.42</v>
      </c>
      <c r="R2162" s="61">
        <v>17</v>
      </c>
      <c r="S2162" s="61">
        <v>18.600000000000001</v>
      </c>
      <c r="T2162" s="61">
        <v>37.04</v>
      </c>
    </row>
    <row r="2163" spans="1:20" ht="12.75" customHeight="1" x14ac:dyDescent="0.2">
      <c r="A2163" s="58">
        <v>4373</v>
      </c>
      <c r="B2163" s="61">
        <v>407</v>
      </c>
      <c r="C2163" s="61">
        <v>0.74</v>
      </c>
      <c r="D2163" s="61">
        <v>5.65</v>
      </c>
      <c r="E2163" s="61">
        <v>1.23</v>
      </c>
      <c r="F2163" s="61">
        <v>1.72</v>
      </c>
      <c r="G2163" s="61">
        <v>13.02</v>
      </c>
      <c r="H2163" s="61">
        <v>63.39</v>
      </c>
      <c r="I2163" s="61">
        <v>14.25</v>
      </c>
      <c r="J2163" s="61">
        <v>53.81</v>
      </c>
      <c r="K2163" s="61">
        <v>46.19</v>
      </c>
      <c r="L2163" s="61">
        <v>0</v>
      </c>
      <c r="M2163" s="61">
        <v>3.33</v>
      </c>
      <c r="N2163" s="61">
        <v>12.59</v>
      </c>
      <c r="O2163" s="61">
        <v>37.53</v>
      </c>
      <c r="P2163" s="61">
        <v>1.9</v>
      </c>
      <c r="Q2163" s="61">
        <v>0</v>
      </c>
      <c r="R2163" s="61">
        <v>14</v>
      </c>
      <c r="S2163" s="61">
        <v>14.8</v>
      </c>
      <c r="T2163" s="61">
        <v>31.03</v>
      </c>
    </row>
    <row r="2164" spans="1:20" ht="12.75" customHeight="1" x14ac:dyDescent="0.2">
      <c r="A2164" s="58">
        <v>4374</v>
      </c>
      <c r="B2164" s="61">
        <v>487</v>
      </c>
      <c r="C2164" s="61">
        <v>0.21</v>
      </c>
      <c r="D2164" s="61">
        <v>16.63</v>
      </c>
      <c r="E2164" s="61">
        <v>2.46</v>
      </c>
      <c r="F2164" s="61">
        <v>6.37</v>
      </c>
      <c r="G2164" s="61">
        <v>19.510000000000002</v>
      </c>
      <c r="H2164" s="61">
        <v>41.48</v>
      </c>
      <c r="I2164" s="61">
        <v>13.35</v>
      </c>
      <c r="J2164" s="61">
        <v>52.98</v>
      </c>
      <c r="K2164" s="61">
        <v>47.02</v>
      </c>
      <c r="L2164" s="61">
        <v>0</v>
      </c>
      <c r="M2164" s="61">
        <v>20.61</v>
      </c>
      <c r="N2164" s="61">
        <v>8.2799999999999994</v>
      </c>
      <c r="O2164" s="61">
        <v>47.68</v>
      </c>
      <c r="P2164" s="61">
        <v>0.4</v>
      </c>
      <c r="Q2164" s="61">
        <v>0.4</v>
      </c>
      <c r="R2164" s="61">
        <v>18</v>
      </c>
      <c r="S2164" s="61">
        <v>15.1</v>
      </c>
      <c r="T2164" s="61">
        <v>62.96</v>
      </c>
    </row>
    <row r="2165" spans="1:20" ht="12.75" customHeight="1" x14ac:dyDescent="0.2">
      <c r="A2165" s="58">
        <v>4375</v>
      </c>
      <c r="B2165" s="61">
        <v>599</v>
      </c>
      <c r="C2165" s="61">
        <v>0.17</v>
      </c>
      <c r="D2165" s="61">
        <v>30.88</v>
      </c>
      <c r="E2165" s="61">
        <v>0.33</v>
      </c>
      <c r="F2165" s="61">
        <v>2</v>
      </c>
      <c r="G2165" s="61">
        <v>3.17</v>
      </c>
      <c r="H2165" s="61">
        <v>56.76</v>
      </c>
      <c r="I2165" s="61">
        <v>6.68</v>
      </c>
      <c r="J2165" s="61">
        <v>51.59</v>
      </c>
      <c r="K2165" s="61">
        <v>48.41</v>
      </c>
      <c r="L2165" s="61">
        <v>0</v>
      </c>
      <c r="M2165" s="61">
        <v>6.99</v>
      </c>
      <c r="N2165" s="61">
        <v>8.4600000000000009</v>
      </c>
      <c r="O2165" s="61">
        <v>3.09</v>
      </c>
      <c r="P2165" s="61">
        <v>1.1399999999999999</v>
      </c>
      <c r="Q2165" s="61">
        <v>0.16</v>
      </c>
      <c r="R2165" s="61">
        <v>17</v>
      </c>
      <c r="S2165" s="61">
        <v>10.3</v>
      </c>
      <c r="T2165" s="61">
        <v>58.33</v>
      </c>
    </row>
    <row r="2166" spans="1:20" ht="12.75" customHeight="1" x14ac:dyDescent="0.2">
      <c r="A2166" s="58">
        <v>4376</v>
      </c>
      <c r="B2166" s="61">
        <v>607</v>
      </c>
      <c r="C2166" s="61">
        <v>0</v>
      </c>
      <c r="D2166" s="61">
        <v>42.5</v>
      </c>
      <c r="E2166" s="61">
        <v>0.49</v>
      </c>
      <c r="F2166" s="61">
        <v>1.32</v>
      </c>
      <c r="G2166" s="61">
        <v>5.27</v>
      </c>
      <c r="H2166" s="61">
        <v>46.62</v>
      </c>
      <c r="I2166" s="61">
        <v>3.79</v>
      </c>
      <c r="J2166" s="61">
        <v>52.55</v>
      </c>
      <c r="K2166" s="61">
        <v>47.45</v>
      </c>
      <c r="L2166" s="61">
        <v>0</v>
      </c>
      <c r="M2166" s="61">
        <v>6.98</v>
      </c>
      <c r="N2166" s="61">
        <v>14.13</v>
      </c>
      <c r="O2166" s="61">
        <v>1.59</v>
      </c>
      <c r="P2166" s="61">
        <v>1.43</v>
      </c>
      <c r="Q2166" s="61">
        <v>0</v>
      </c>
      <c r="R2166" s="61">
        <v>17</v>
      </c>
      <c r="S2166" s="61">
        <v>11</v>
      </c>
      <c r="T2166" s="61">
        <v>69.44</v>
      </c>
    </row>
    <row r="2167" spans="1:20" ht="12.75" customHeight="1" x14ac:dyDescent="0.2">
      <c r="A2167" s="58">
        <v>4377</v>
      </c>
      <c r="B2167" s="61">
        <v>832</v>
      </c>
      <c r="C2167" s="61">
        <v>0.24</v>
      </c>
      <c r="D2167" s="61">
        <v>11.54</v>
      </c>
      <c r="E2167" s="61">
        <v>0.24</v>
      </c>
      <c r="F2167" s="61">
        <v>0.72</v>
      </c>
      <c r="G2167" s="61">
        <v>23.2</v>
      </c>
      <c r="H2167" s="61">
        <v>54.57</v>
      </c>
      <c r="I2167" s="61">
        <v>9.5</v>
      </c>
      <c r="J2167" s="61">
        <v>51.56</v>
      </c>
      <c r="K2167" s="61">
        <v>48.44</v>
      </c>
      <c r="L2167" s="61">
        <v>0</v>
      </c>
      <c r="M2167" s="61">
        <v>11.85</v>
      </c>
      <c r="N2167" s="61">
        <v>22.01</v>
      </c>
      <c r="O2167" s="61">
        <v>27.09</v>
      </c>
      <c r="P2167" s="61">
        <v>1.93</v>
      </c>
      <c r="Q2167" s="61">
        <v>0</v>
      </c>
      <c r="R2167" s="61">
        <v>16</v>
      </c>
      <c r="S2167" s="61">
        <v>13.2</v>
      </c>
      <c r="T2167" s="61">
        <v>66.040000000000006</v>
      </c>
    </row>
    <row r="2168" spans="1:20" ht="12.75" customHeight="1" x14ac:dyDescent="0.2">
      <c r="A2168" s="58">
        <v>4378</v>
      </c>
      <c r="B2168" s="61">
        <v>489</v>
      </c>
      <c r="C2168" s="61">
        <v>2.66</v>
      </c>
      <c r="D2168" s="61">
        <v>2.4500000000000002</v>
      </c>
      <c r="E2168" s="61">
        <v>0</v>
      </c>
      <c r="F2168" s="61">
        <v>0.61</v>
      </c>
      <c r="G2168" s="61">
        <v>6.75</v>
      </c>
      <c r="H2168" s="61">
        <v>82.62</v>
      </c>
      <c r="I2168" s="61">
        <v>4.91</v>
      </c>
      <c r="J2168" s="61">
        <v>48.67</v>
      </c>
      <c r="K2168" s="61">
        <v>51.33</v>
      </c>
      <c r="L2168" s="61">
        <v>0</v>
      </c>
      <c r="M2168" s="61">
        <v>1.23</v>
      </c>
      <c r="N2168" s="61">
        <v>15.34</v>
      </c>
      <c r="O2168" s="61">
        <v>50.31</v>
      </c>
      <c r="P2168" s="61">
        <v>0</v>
      </c>
      <c r="Q2168" s="61">
        <v>0</v>
      </c>
      <c r="R2168" s="61">
        <v>17</v>
      </c>
      <c r="S2168" s="61">
        <v>10</v>
      </c>
      <c r="T2168" s="61">
        <v>89.66</v>
      </c>
    </row>
    <row r="2169" spans="1:20" ht="12.75" customHeight="1" x14ac:dyDescent="0.2">
      <c r="A2169" s="58">
        <v>4379</v>
      </c>
      <c r="B2169" s="61">
        <v>369</v>
      </c>
      <c r="C2169" s="61">
        <v>0</v>
      </c>
      <c r="D2169" s="61">
        <v>4.88</v>
      </c>
      <c r="E2169" s="61">
        <v>0</v>
      </c>
      <c r="F2169" s="61">
        <v>1.36</v>
      </c>
      <c r="G2169" s="61">
        <v>4.6100000000000003</v>
      </c>
      <c r="H2169" s="61">
        <v>82.66</v>
      </c>
      <c r="I2169" s="61">
        <v>6.5</v>
      </c>
      <c r="J2169" s="61">
        <v>51.49</v>
      </c>
      <c r="K2169" s="61">
        <v>48.51</v>
      </c>
      <c r="L2169" s="61">
        <v>0</v>
      </c>
      <c r="M2169" s="61">
        <v>1.07</v>
      </c>
      <c r="N2169" s="61">
        <v>12.3</v>
      </c>
      <c r="O2169" s="61">
        <v>4.01</v>
      </c>
      <c r="P2169" s="61">
        <v>1.87</v>
      </c>
      <c r="Q2169" s="61">
        <v>0</v>
      </c>
      <c r="R2169" s="61">
        <v>19</v>
      </c>
      <c r="S2169" s="61">
        <v>16</v>
      </c>
      <c r="T2169" s="61">
        <v>84.21</v>
      </c>
    </row>
    <row r="2170" spans="1:20" ht="12.75" customHeight="1" x14ac:dyDescent="0.2">
      <c r="A2170" s="58">
        <v>4380</v>
      </c>
      <c r="B2170" s="61">
        <v>718</v>
      </c>
      <c r="C2170" s="61">
        <v>0.42</v>
      </c>
      <c r="D2170" s="61">
        <v>8.5</v>
      </c>
      <c r="E2170" s="61">
        <v>0.14000000000000001</v>
      </c>
      <c r="F2170" s="61">
        <v>2.65</v>
      </c>
      <c r="G2170" s="61">
        <v>9.89</v>
      </c>
      <c r="H2170" s="61">
        <v>70.61</v>
      </c>
      <c r="I2170" s="61">
        <v>7.8</v>
      </c>
      <c r="J2170" s="61">
        <v>51.95</v>
      </c>
      <c r="K2170" s="61">
        <v>48.05</v>
      </c>
      <c r="L2170" s="61">
        <v>0</v>
      </c>
      <c r="M2170" s="61">
        <v>13.55</v>
      </c>
      <c r="N2170" s="61">
        <v>10.16</v>
      </c>
      <c r="O2170" s="61">
        <v>30.35</v>
      </c>
      <c r="P2170" s="61">
        <v>1.9</v>
      </c>
      <c r="Q2170" s="61">
        <v>0.27</v>
      </c>
      <c r="R2170" s="61">
        <v>15</v>
      </c>
      <c r="S2170" s="61">
        <v>11.2</v>
      </c>
      <c r="T2170" s="61">
        <v>76.599999999999994</v>
      </c>
    </row>
    <row r="2171" spans="1:20" ht="12.75" customHeight="1" x14ac:dyDescent="0.2">
      <c r="A2171" s="58">
        <v>4381</v>
      </c>
      <c r="B2171" s="61">
        <v>607</v>
      </c>
      <c r="C2171" s="61">
        <v>1.98</v>
      </c>
      <c r="D2171" s="61">
        <v>4.45</v>
      </c>
      <c r="E2171" s="61">
        <v>2.4700000000000002</v>
      </c>
      <c r="F2171" s="61">
        <v>9.23</v>
      </c>
      <c r="G2171" s="61">
        <v>12.85</v>
      </c>
      <c r="H2171" s="61">
        <v>60.79</v>
      </c>
      <c r="I2171" s="61">
        <v>8.24</v>
      </c>
      <c r="J2171" s="61">
        <v>52.55</v>
      </c>
      <c r="K2171" s="61">
        <v>47.45</v>
      </c>
      <c r="L2171" s="61">
        <v>0</v>
      </c>
      <c r="M2171" s="61">
        <v>0.16</v>
      </c>
      <c r="N2171" s="61">
        <v>8.74</v>
      </c>
      <c r="O2171" s="61">
        <v>44.66</v>
      </c>
      <c r="P2171" s="61">
        <v>1.29</v>
      </c>
      <c r="Q2171" s="61">
        <v>0</v>
      </c>
      <c r="R2171" s="61">
        <v>17</v>
      </c>
      <c r="S2171" s="61">
        <v>15.8</v>
      </c>
      <c r="T2171" s="61">
        <v>62.86</v>
      </c>
    </row>
    <row r="2172" spans="1:20" ht="12.75" customHeight="1" x14ac:dyDescent="0.2">
      <c r="A2172" s="58">
        <v>4382</v>
      </c>
      <c r="B2172" s="61">
        <v>580</v>
      </c>
      <c r="C2172" s="61">
        <v>0.17</v>
      </c>
      <c r="D2172" s="61">
        <v>21.21</v>
      </c>
      <c r="E2172" s="61">
        <v>0.69</v>
      </c>
      <c r="F2172" s="61">
        <v>1.72</v>
      </c>
      <c r="G2172" s="61">
        <v>6.21</v>
      </c>
      <c r="H2172" s="61">
        <v>63.1</v>
      </c>
      <c r="I2172" s="61">
        <v>6.9</v>
      </c>
      <c r="J2172" s="61">
        <v>48.28</v>
      </c>
      <c r="K2172" s="61">
        <v>51.72</v>
      </c>
      <c r="L2172" s="61">
        <v>0</v>
      </c>
      <c r="M2172" s="61">
        <v>3.04</v>
      </c>
      <c r="N2172" s="61">
        <v>7.76</v>
      </c>
      <c r="O2172" s="61">
        <v>10.46</v>
      </c>
      <c r="P2172" s="61">
        <v>1.69</v>
      </c>
      <c r="Q2172" s="61">
        <v>0</v>
      </c>
      <c r="R2172" s="61">
        <v>20</v>
      </c>
      <c r="S2172" s="61">
        <v>15.2</v>
      </c>
      <c r="T2172" s="61">
        <v>62.07</v>
      </c>
    </row>
    <row r="2173" spans="1:20" ht="12.75" customHeight="1" x14ac:dyDescent="0.2">
      <c r="A2173" s="58">
        <v>4383</v>
      </c>
      <c r="B2173" s="61">
        <v>505</v>
      </c>
      <c r="C2173" s="61">
        <v>0.59</v>
      </c>
      <c r="D2173" s="61">
        <v>4.95</v>
      </c>
      <c r="E2173" s="61">
        <v>0</v>
      </c>
      <c r="F2173" s="61">
        <v>1.19</v>
      </c>
      <c r="G2173" s="61">
        <v>6.14</v>
      </c>
      <c r="H2173" s="61">
        <v>83.56</v>
      </c>
      <c r="I2173" s="61">
        <v>3.56</v>
      </c>
      <c r="J2173" s="61">
        <v>50.1</v>
      </c>
      <c r="K2173" s="61">
        <v>49.9</v>
      </c>
      <c r="L2173" s="61">
        <v>0</v>
      </c>
      <c r="M2173" s="61">
        <v>0.98</v>
      </c>
      <c r="N2173" s="61">
        <v>20.239999999999998</v>
      </c>
      <c r="O2173" s="61">
        <v>6.68</v>
      </c>
      <c r="P2173" s="61">
        <v>1.18</v>
      </c>
      <c r="Q2173" s="61">
        <v>0</v>
      </c>
      <c r="R2173" s="61">
        <v>19</v>
      </c>
      <c r="S2173" s="61">
        <v>9.3000000000000007</v>
      </c>
      <c r="T2173" s="61">
        <v>65.38</v>
      </c>
    </row>
    <row r="2174" spans="1:20" ht="12.75" customHeight="1" x14ac:dyDescent="0.2">
      <c r="A2174" s="58">
        <v>4384</v>
      </c>
      <c r="B2174" s="61">
        <v>396</v>
      </c>
      <c r="C2174" s="61">
        <v>1.01</v>
      </c>
      <c r="D2174" s="61">
        <v>0.51</v>
      </c>
      <c r="E2174" s="61">
        <v>0</v>
      </c>
      <c r="F2174" s="61">
        <v>0.76</v>
      </c>
      <c r="G2174" s="61">
        <v>5.3</v>
      </c>
      <c r="H2174" s="61">
        <v>90.66</v>
      </c>
      <c r="I2174" s="61">
        <v>1.77</v>
      </c>
      <c r="J2174" s="61">
        <v>50</v>
      </c>
      <c r="K2174" s="61">
        <v>50</v>
      </c>
      <c r="L2174" s="61">
        <v>0</v>
      </c>
      <c r="M2174" s="61">
        <v>0.26</v>
      </c>
      <c r="N2174" s="61">
        <v>11.05</v>
      </c>
      <c r="O2174" s="61">
        <v>31.88</v>
      </c>
      <c r="P2174" s="61">
        <v>1.54</v>
      </c>
      <c r="Q2174" s="61">
        <v>0</v>
      </c>
      <c r="R2174" s="61">
        <v>19</v>
      </c>
      <c r="S2174" s="61">
        <v>11.9</v>
      </c>
      <c r="T2174" s="61">
        <v>71.430000000000007</v>
      </c>
    </row>
    <row r="2175" spans="1:20" ht="12.75" customHeight="1" x14ac:dyDescent="0.2">
      <c r="A2175" s="58">
        <v>4385</v>
      </c>
      <c r="B2175" s="61">
        <v>871</v>
      </c>
      <c r="C2175" s="61">
        <v>0.8</v>
      </c>
      <c r="D2175" s="61">
        <v>10.91</v>
      </c>
      <c r="E2175" s="61">
        <v>0.11</v>
      </c>
      <c r="F2175" s="61">
        <v>8.15</v>
      </c>
      <c r="G2175" s="61">
        <v>15.27</v>
      </c>
      <c r="H2175" s="61">
        <v>56.72</v>
      </c>
      <c r="I2175" s="61">
        <v>8.0399999999999991</v>
      </c>
      <c r="J2175" s="61">
        <v>46.5</v>
      </c>
      <c r="K2175" s="61">
        <v>53.5</v>
      </c>
      <c r="L2175" s="61">
        <v>0</v>
      </c>
      <c r="M2175" s="61">
        <v>6.31</v>
      </c>
      <c r="N2175" s="61">
        <v>9.17</v>
      </c>
      <c r="O2175" s="61">
        <v>46.9</v>
      </c>
      <c r="P2175" s="61">
        <v>4.47</v>
      </c>
      <c r="Q2175" s="61">
        <v>0</v>
      </c>
      <c r="R2175" s="61">
        <v>22</v>
      </c>
      <c r="S2175" s="61">
        <v>14.9</v>
      </c>
      <c r="T2175" s="61">
        <v>70</v>
      </c>
    </row>
    <row r="2176" spans="1:20" ht="12.75" customHeight="1" x14ac:dyDescent="0.2">
      <c r="A2176" s="58">
        <v>4386</v>
      </c>
      <c r="B2176" s="61">
        <v>1117</v>
      </c>
      <c r="C2176" s="61">
        <v>0.18</v>
      </c>
      <c r="D2176" s="61">
        <v>14.5</v>
      </c>
      <c r="E2176" s="61">
        <v>0.09</v>
      </c>
      <c r="F2176" s="61">
        <v>0.9</v>
      </c>
      <c r="G2176" s="61">
        <v>5.19</v>
      </c>
      <c r="H2176" s="61">
        <v>74.13</v>
      </c>
      <c r="I2176" s="61">
        <v>5.01</v>
      </c>
      <c r="J2176" s="61">
        <v>52.55</v>
      </c>
      <c r="K2176" s="61">
        <v>47.45</v>
      </c>
      <c r="L2176" s="61">
        <v>0</v>
      </c>
      <c r="M2176" s="61">
        <v>0.36</v>
      </c>
      <c r="N2176" s="61">
        <v>9.8800000000000008</v>
      </c>
      <c r="O2176" s="61">
        <v>5.61</v>
      </c>
      <c r="P2176" s="61">
        <v>5.34</v>
      </c>
      <c r="Q2176" s="61">
        <v>0</v>
      </c>
      <c r="R2176" s="61">
        <v>20</v>
      </c>
      <c r="S2176" s="61">
        <v>11</v>
      </c>
      <c r="T2176" s="61">
        <v>69.64</v>
      </c>
    </row>
    <row r="2177" spans="1:20" ht="12.75" customHeight="1" x14ac:dyDescent="0.2">
      <c r="A2177" s="58">
        <v>4387</v>
      </c>
      <c r="B2177" s="61">
        <v>574</v>
      </c>
      <c r="C2177" s="61">
        <v>0</v>
      </c>
      <c r="D2177" s="61">
        <v>2.79</v>
      </c>
      <c r="E2177" s="61">
        <v>1.05</v>
      </c>
      <c r="F2177" s="61">
        <v>0.35</v>
      </c>
      <c r="G2177" s="61">
        <v>5.23</v>
      </c>
      <c r="H2177" s="61">
        <v>82.4</v>
      </c>
      <c r="I2177" s="61">
        <v>8.19</v>
      </c>
      <c r="J2177" s="61">
        <v>50</v>
      </c>
      <c r="K2177" s="61">
        <v>50</v>
      </c>
      <c r="L2177" s="61">
        <v>0</v>
      </c>
      <c r="M2177" s="61">
        <v>0.68</v>
      </c>
      <c r="N2177" s="61">
        <v>8.15</v>
      </c>
      <c r="O2177" s="61">
        <v>22.24</v>
      </c>
      <c r="P2177" s="61">
        <v>2.38</v>
      </c>
      <c r="Q2177" s="61">
        <v>0.34</v>
      </c>
      <c r="R2177" s="61">
        <v>21</v>
      </c>
      <c r="S2177" s="61">
        <v>15</v>
      </c>
      <c r="T2177" s="61">
        <v>78.569999999999993</v>
      </c>
    </row>
    <row r="2178" spans="1:20" ht="12.75" customHeight="1" x14ac:dyDescent="0.2">
      <c r="A2178" s="58">
        <v>4388</v>
      </c>
      <c r="B2178" s="61">
        <v>181</v>
      </c>
      <c r="C2178" s="61">
        <v>0</v>
      </c>
      <c r="D2178" s="61">
        <v>4.97</v>
      </c>
      <c r="E2178" s="61">
        <v>0</v>
      </c>
      <c r="F2178" s="61">
        <v>1.66</v>
      </c>
      <c r="G2178" s="61">
        <v>16.57</v>
      </c>
      <c r="H2178" s="61">
        <v>72.930000000000007</v>
      </c>
      <c r="I2178" s="61">
        <v>3.87</v>
      </c>
      <c r="J2178" s="61">
        <v>48.07</v>
      </c>
      <c r="K2178" s="61">
        <v>51.93</v>
      </c>
      <c r="L2178" s="61">
        <v>1.67</v>
      </c>
      <c r="M2178" s="61">
        <v>8.89</v>
      </c>
      <c r="N2178" s="61">
        <v>12.78</v>
      </c>
      <c r="O2178" s="61">
        <v>47.22</v>
      </c>
      <c r="P2178" s="61">
        <v>2.2200000000000002</v>
      </c>
      <c r="Q2178" s="61">
        <v>0</v>
      </c>
      <c r="R2178" s="61">
        <v>12</v>
      </c>
      <c r="S2178" s="61">
        <v>16.899999999999999</v>
      </c>
      <c r="T2178" s="61">
        <v>53.33</v>
      </c>
    </row>
    <row r="2179" spans="1:20" ht="12.75" customHeight="1" x14ac:dyDescent="0.2">
      <c r="A2179" s="58">
        <v>4389</v>
      </c>
      <c r="B2179" s="61">
        <v>485</v>
      </c>
      <c r="C2179" s="61">
        <v>0.21</v>
      </c>
      <c r="D2179" s="61">
        <v>3.92</v>
      </c>
      <c r="E2179" s="61">
        <v>0</v>
      </c>
      <c r="F2179" s="61">
        <v>0.62</v>
      </c>
      <c r="G2179" s="61">
        <v>3.51</v>
      </c>
      <c r="H2179" s="61">
        <v>86.39</v>
      </c>
      <c r="I2179" s="61">
        <v>5.36</v>
      </c>
      <c r="J2179" s="61">
        <v>58.14</v>
      </c>
      <c r="K2179" s="61">
        <v>41.86</v>
      </c>
      <c r="L2179" s="61">
        <v>0</v>
      </c>
      <c r="M2179" s="61">
        <v>1.22</v>
      </c>
      <c r="N2179" s="61">
        <v>0.41</v>
      </c>
      <c r="O2179" s="61">
        <v>18.37</v>
      </c>
      <c r="P2179" s="61">
        <v>0.2</v>
      </c>
      <c r="Q2179" s="61">
        <v>0.61</v>
      </c>
      <c r="R2179" s="61">
        <v>19</v>
      </c>
      <c r="S2179" s="61">
        <v>15.6</v>
      </c>
      <c r="T2179" s="61">
        <v>76</v>
      </c>
    </row>
    <row r="2180" spans="1:20" ht="12.75" customHeight="1" x14ac:dyDescent="0.2">
      <c r="A2180" s="58">
        <v>4390</v>
      </c>
      <c r="B2180" s="61">
        <v>0</v>
      </c>
      <c r="C2180" s="61">
        <v>0</v>
      </c>
      <c r="D2180" s="61">
        <v>0</v>
      </c>
      <c r="E2180" s="61">
        <v>0</v>
      </c>
      <c r="F2180" s="61">
        <v>0</v>
      </c>
      <c r="G2180" s="61">
        <v>0</v>
      </c>
      <c r="H2180" s="61">
        <v>0</v>
      </c>
      <c r="I2180" s="61">
        <v>0</v>
      </c>
      <c r="J2180" s="61">
        <v>0</v>
      </c>
      <c r="K2180" s="61">
        <v>0</v>
      </c>
      <c r="L2180" s="61">
        <v>0</v>
      </c>
      <c r="M2180" s="61">
        <v>0</v>
      </c>
      <c r="N2180" s="61">
        <v>0</v>
      </c>
      <c r="O2180" s="61">
        <v>0</v>
      </c>
      <c r="P2180" s="61">
        <v>0</v>
      </c>
      <c r="Q2180" s="61">
        <v>0</v>
      </c>
      <c r="S2180" s="61">
        <v>0</v>
      </c>
    </row>
    <row r="2181" spans="1:20" ht="12.75" customHeight="1" x14ac:dyDescent="0.2">
      <c r="A2181" s="58">
        <v>4391</v>
      </c>
      <c r="B2181" s="61">
        <v>611</v>
      </c>
      <c r="C2181" s="61">
        <v>0.16</v>
      </c>
      <c r="D2181" s="61">
        <v>1.8</v>
      </c>
      <c r="E2181" s="61">
        <v>0.65</v>
      </c>
      <c r="F2181" s="61">
        <v>1.64</v>
      </c>
      <c r="G2181" s="61">
        <v>7.86</v>
      </c>
      <c r="H2181" s="61">
        <v>77.58</v>
      </c>
      <c r="I2181" s="61">
        <v>10.31</v>
      </c>
      <c r="J2181" s="61">
        <v>51.72</v>
      </c>
      <c r="K2181" s="61">
        <v>48.28</v>
      </c>
      <c r="L2181" s="61">
        <v>0</v>
      </c>
      <c r="M2181" s="61">
        <v>2.2599999999999998</v>
      </c>
      <c r="N2181" s="61">
        <v>13.06</v>
      </c>
      <c r="O2181" s="61">
        <v>26.29</v>
      </c>
      <c r="P2181" s="61">
        <v>2.2599999999999998</v>
      </c>
      <c r="Q2181" s="61">
        <v>0.65</v>
      </c>
      <c r="R2181" s="61">
        <v>20</v>
      </c>
      <c r="S2181" s="61">
        <v>9.5</v>
      </c>
      <c r="T2181" s="61">
        <v>58.06</v>
      </c>
    </row>
    <row r="2182" spans="1:20" ht="12.75" customHeight="1" x14ac:dyDescent="0.2">
      <c r="A2182" s="58">
        <v>4392</v>
      </c>
      <c r="B2182" s="61">
        <v>494</v>
      </c>
      <c r="C2182" s="61">
        <v>0.2</v>
      </c>
      <c r="D2182" s="61">
        <v>3.64</v>
      </c>
      <c r="E2182" s="61">
        <v>0.2</v>
      </c>
      <c r="F2182" s="61">
        <v>0.61</v>
      </c>
      <c r="G2182" s="61">
        <v>17.809999999999999</v>
      </c>
      <c r="H2182" s="61">
        <v>68.83</v>
      </c>
      <c r="I2182" s="61">
        <v>8.6999999999999993</v>
      </c>
      <c r="J2182" s="61">
        <v>51.62</v>
      </c>
      <c r="K2182" s="61">
        <v>48.38</v>
      </c>
      <c r="L2182" s="61">
        <v>0</v>
      </c>
      <c r="M2182" s="61">
        <v>6.92</v>
      </c>
      <c r="N2182" s="61">
        <v>20.55</v>
      </c>
      <c r="O2182" s="61">
        <v>42.69</v>
      </c>
      <c r="P2182" s="61">
        <v>0.2</v>
      </c>
      <c r="Q2182" s="61">
        <v>0.2</v>
      </c>
      <c r="R2182" s="61">
        <v>18</v>
      </c>
      <c r="S2182" s="61">
        <v>11.2</v>
      </c>
      <c r="T2182" s="61">
        <v>81.48</v>
      </c>
    </row>
    <row r="2183" spans="1:20" ht="12.75" customHeight="1" x14ac:dyDescent="0.2">
      <c r="A2183" s="58">
        <v>4393</v>
      </c>
      <c r="B2183" s="61">
        <v>434</v>
      </c>
      <c r="C2183" s="61">
        <v>0.23</v>
      </c>
      <c r="D2183" s="61">
        <v>0.23</v>
      </c>
      <c r="E2183" s="61">
        <v>1.38</v>
      </c>
      <c r="F2183" s="61">
        <v>0.69</v>
      </c>
      <c r="G2183" s="61">
        <v>8.2899999999999991</v>
      </c>
      <c r="H2183" s="61">
        <v>79.72</v>
      </c>
      <c r="I2183" s="61">
        <v>9.4499999999999993</v>
      </c>
      <c r="J2183" s="61">
        <v>50.23</v>
      </c>
      <c r="K2183" s="61">
        <v>49.77</v>
      </c>
      <c r="L2183" s="61">
        <v>0</v>
      </c>
      <c r="M2183" s="61">
        <v>0.69</v>
      </c>
      <c r="N2183" s="61">
        <v>19.68</v>
      </c>
      <c r="O2183" s="61">
        <v>34.1</v>
      </c>
      <c r="P2183" s="61">
        <v>2.52</v>
      </c>
      <c r="Q2183" s="61">
        <v>1.37</v>
      </c>
      <c r="R2183" s="61">
        <v>17</v>
      </c>
      <c r="S2183" s="61">
        <v>13.6</v>
      </c>
      <c r="T2183" s="61">
        <v>52</v>
      </c>
    </row>
    <row r="2184" spans="1:20" ht="12.75" customHeight="1" x14ac:dyDescent="0.2">
      <c r="A2184" s="58">
        <v>4394</v>
      </c>
      <c r="B2184" s="61">
        <v>77</v>
      </c>
      <c r="C2184" s="61">
        <v>0</v>
      </c>
      <c r="D2184" s="61">
        <v>1.3</v>
      </c>
      <c r="E2184" s="61">
        <v>0</v>
      </c>
      <c r="F2184" s="61">
        <v>0</v>
      </c>
      <c r="G2184" s="61">
        <v>0</v>
      </c>
      <c r="H2184" s="61">
        <v>96.1</v>
      </c>
      <c r="I2184" s="61">
        <v>2.6</v>
      </c>
      <c r="J2184" s="61">
        <v>59.74</v>
      </c>
      <c r="K2184" s="61">
        <v>40.26</v>
      </c>
      <c r="L2184" s="61">
        <v>0</v>
      </c>
      <c r="M2184" s="61">
        <v>0</v>
      </c>
      <c r="N2184" s="61">
        <v>14.29</v>
      </c>
      <c r="O2184" s="61">
        <v>76.62</v>
      </c>
      <c r="P2184" s="61">
        <v>0</v>
      </c>
      <c r="Q2184" s="61">
        <v>0</v>
      </c>
      <c r="R2184" s="61">
        <v>8</v>
      </c>
      <c r="S2184" s="61">
        <v>9.3000000000000007</v>
      </c>
      <c r="T2184" s="61">
        <v>20</v>
      </c>
    </row>
    <row r="2185" spans="1:20" ht="12.75" customHeight="1" x14ac:dyDescent="0.2">
      <c r="A2185" s="58">
        <v>4395</v>
      </c>
      <c r="B2185" s="61">
        <v>814</v>
      </c>
      <c r="C2185" s="61">
        <v>0.98</v>
      </c>
      <c r="D2185" s="61">
        <v>0.74</v>
      </c>
      <c r="E2185" s="61">
        <v>0</v>
      </c>
      <c r="F2185" s="61">
        <v>0.49</v>
      </c>
      <c r="G2185" s="61">
        <v>9.09</v>
      </c>
      <c r="H2185" s="61">
        <v>83.29</v>
      </c>
      <c r="I2185" s="61">
        <v>5.41</v>
      </c>
      <c r="J2185" s="61">
        <v>52.21</v>
      </c>
      <c r="K2185" s="61">
        <v>47.79</v>
      </c>
      <c r="L2185" s="61">
        <v>0</v>
      </c>
      <c r="M2185" s="61">
        <v>1.59</v>
      </c>
      <c r="N2185" s="61">
        <v>14.3</v>
      </c>
      <c r="O2185" s="61">
        <v>27.63</v>
      </c>
      <c r="P2185" s="61">
        <v>1.83</v>
      </c>
      <c r="Q2185" s="61">
        <v>0</v>
      </c>
      <c r="R2185" s="61">
        <v>21</v>
      </c>
      <c r="S2185" s="61">
        <v>14</v>
      </c>
      <c r="T2185" s="61">
        <v>71.05</v>
      </c>
    </row>
    <row r="2186" spans="1:20" ht="12.75" customHeight="1" x14ac:dyDescent="0.2">
      <c r="A2186" s="58">
        <v>4396</v>
      </c>
      <c r="B2186" s="61">
        <v>700</v>
      </c>
      <c r="C2186" s="61">
        <v>0.43</v>
      </c>
      <c r="D2186" s="61">
        <v>1.57</v>
      </c>
      <c r="E2186" s="61">
        <v>2</v>
      </c>
      <c r="F2186" s="61">
        <v>10.29</v>
      </c>
      <c r="G2186" s="61">
        <v>21.14</v>
      </c>
      <c r="H2186" s="61">
        <v>54.71</v>
      </c>
      <c r="I2186" s="61">
        <v>9.86</v>
      </c>
      <c r="J2186" s="61">
        <v>57.43</v>
      </c>
      <c r="K2186" s="61">
        <v>42.57</v>
      </c>
      <c r="L2186" s="61">
        <v>0</v>
      </c>
      <c r="M2186" s="61">
        <v>2.99</v>
      </c>
      <c r="N2186" s="61">
        <v>37.61</v>
      </c>
      <c r="O2186" s="61">
        <v>58.66</v>
      </c>
      <c r="P2186" s="61">
        <v>0.3</v>
      </c>
      <c r="Q2186" s="61">
        <v>0</v>
      </c>
      <c r="R2186" s="61">
        <v>17</v>
      </c>
      <c r="S2186" s="61">
        <v>12.5</v>
      </c>
      <c r="T2186" s="61">
        <v>70.73</v>
      </c>
    </row>
    <row r="2187" spans="1:20" ht="12.75" customHeight="1" x14ac:dyDescent="0.2">
      <c r="A2187" s="58">
        <v>4397</v>
      </c>
      <c r="B2187" s="61">
        <v>443</v>
      </c>
      <c r="C2187" s="61">
        <v>0</v>
      </c>
      <c r="D2187" s="61">
        <v>6.09</v>
      </c>
      <c r="E2187" s="61">
        <v>0.45</v>
      </c>
      <c r="F2187" s="61">
        <v>1.1299999999999999</v>
      </c>
      <c r="G2187" s="61">
        <v>4.29</v>
      </c>
      <c r="H2187" s="61">
        <v>84.88</v>
      </c>
      <c r="I2187" s="61">
        <v>3.16</v>
      </c>
      <c r="J2187" s="61">
        <v>51.69</v>
      </c>
      <c r="K2187" s="61">
        <v>48.31</v>
      </c>
      <c r="L2187" s="61">
        <v>0</v>
      </c>
      <c r="M2187" s="61">
        <v>0.67</v>
      </c>
      <c r="N2187" s="61">
        <v>9.6199999999999992</v>
      </c>
      <c r="O2187" s="61">
        <v>10.51</v>
      </c>
      <c r="P2187" s="61">
        <v>4.92</v>
      </c>
      <c r="Q2187" s="61">
        <v>0</v>
      </c>
      <c r="R2187" s="61">
        <v>21</v>
      </c>
      <c r="S2187" s="61">
        <v>12.7</v>
      </c>
      <c r="T2187" s="61">
        <v>57.14</v>
      </c>
    </row>
    <row r="2188" spans="1:20" ht="12.75" customHeight="1" x14ac:dyDescent="0.2">
      <c r="A2188" s="58">
        <v>4399</v>
      </c>
      <c r="B2188" s="61">
        <v>345</v>
      </c>
      <c r="C2188" s="61">
        <v>2.0299999999999998</v>
      </c>
      <c r="D2188" s="61">
        <v>0.28999999999999998</v>
      </c>
      <c r="E2188" s="61">
        <v>0</v>
      </c>
      <c r="F2188" s="61">
        <v>0</v>
      </c>
      <c r="G2188" s="61">
        <v>16.23</v>
      </c>
      <c r="H2188" s="61">
        <v>80</v>
      </c>
      <c r="I2188" s="61">
        <v>1.45</v>
      </c>
      <c r="J2188" s="61">
        <v>53.91</v>
      </c>
      <c r="K2188" s="61">
        <v>46.09</v>
      </c>
      <c r="L2188" s="61">
        <v>0</v>
      </c>
      <c r="M2188" s="61">
        <v>10.37</v>
      </c>
      <c r="N2188" s="61">
        <v>16.71</v>
      </c>
      <c r="O2188" s="61">
        <v>62.54</v>
      </c>
      <c r="P2188" s="61">
        <v>0</v>
      </c>
      <c r="Q2188" s="61">
        <v>1.1499999999999999</v>
      </c>
      <c r="R2188" s="61">
        <v>17</v>
      </c>
      <c r="S2188" s="61">
        <v>14.3</v>
      </c>
      <c r="T2188" s="61">
        <v>70</v>
      </c>
    </row>
    <row r="2189" spans="1:20" ht="12.75" customHeight="1" x14ac:dyDescent="0.2">
      <c r="A2189" s="58">
        <v>4400</v>
      </c>
      <c r="B2189" s="61">
        <v>574</v>
      </c>
      <c r="C2189" s="61">
        <v>0.35</v>
      </c>
      <c r="D2189" s="61">
        <v>0.7</v>
      </c>
      <c r="E2189" s="61">
        <v>0</v>
      </c>
      <c r="F2189" s="61">
        <v>0</v>
      </c>
      <c r="G2189" s="61">
        <v>6.27</v>
      </c>
      <c r="H2189" s="61">
        <v>89.72</v>
      </c>
      <c r="I2189" s="61">
        <v>2.96</v>
      </c>
      <c r="J2189" s="61">
        <v>51.39</v>
      </c>
      <c r="K2189" s="61">
        <v>48.61</v>
      </c>
      <c r="L2189" s="61">
        <v>0</v>
      </c>
      <c r="M2189" s="61">
        <v>0.84</v>
      </c>
      <c r="N2189" s="61">
        <v>16.079999999999998</v>
      </c>
      <c r="O2189" s="61">
        <v>32.5</v>
      </c>
      <c r="P2189" s="61">
        <v>0.67</v>
      </c>
      <c r="Q2189" s="61">
        <v>1.01</v>
      </c>
      <c r="R2189" s="61">
        <v>21</v>
      </c>
      <c r="S2189" s="61">
        <v>13.3</v>
      </c>
      <c r="T2189" s="61">
        <v>85.71</v>
      </c>
    </row>
    <row r="2190" spans="1:20" ht="12.75" customHeight="1" x14ac:dyDescent="0.2">
      <c r="A2190" s="58">
        <v>4402</v>
      </c>
      <c r="B2190" s="61">
        <v>427</v>
      </c>
      <c r="C2190" s="61">
        <v>0.47</v>
      </c>
      <c r="D2190" s="61">
        <v>0.47</v>
      </c>
      <c r="E2190" s="61">
        <v>0.94</v>
      </c>
      <c r="F2190" s="61">
        <v>0.7</v>
      </c>
      <c r="G2190" s="61">
        <v>14.05</v>
      </c>
      <c r="H2190" s="61">
        <v>74</v>
      </c>
      <c r="I2190" s="61">
        <v>9.3699999999999992</v>
      </c>
      <c r="J2190" s="61">
        <v>50.82</v>
      </c>
      <c r="K2190" s="61">
        <v>49.18</v>
      </c>
      <c r="L2190" s="61">
        <v>0</v>
      </c>
      <c r="M2190" s="61">
        <v>4.87</v>
      </c>
      <c r="N2190" s="61">
        <v>16.71</v>
      </c>
      <c r="O2190" s="61">
        <v>58</v>
      </c>
      <c r="P2190" s="61">
        <v>1.86</v>
      </c>
      <c r="Q2190" s="61">
        <v>1.39</v>
      </c>
      <c r="R2190" s="61">
        <v>19</v>
      </c>
      <c r="S2190" s="61">
        <v>11.2</v>
      </c>
      <c r="T2190" s="61">
        <v>54.55</v>
      </c>
    </row>
    <row r="2191" spans="1:20" ht="12.75" customHeight="1" x14ac:dyDescent="0.2">
      <c r="A2191" s="58">
        <v>4403</v>
      </c>
      <c r="B2191" s="61">
        <v>279</v>
      </c>
      <c r="C2191" s="61">
        <v>1.08</v>
      </c>
      <c r="D2191" s="61">
        <v>1.08</v>
      </c>
      <c r="E2191" s="61">
        <v>0.36</v>
      </c>
      <c r="F2191" s="61">
        <v>0.72</v>
      </c>
      <c r="G2191" s="61">
        <v>30.47</v>
      </c>
      <c r="H2191" s="61">
        <v>65.95</v>
      </c>
      <c r="I2191" s="61">
        <v>0.36</v>
      </c>
      <c r="J2191" s="61">
        <v>46.95</v>
      </c>
      <c r="K2191" s="61">
        <v>53.05</v>
      </c>
      <c r="L2191" s="61">
        <v>3.86</v>
      </c>
      <c r="M2191" s="61">
        <v>5.61</v>
      </c>
      <c r="N2191" s="61">
        <v>10.18</v>
      </c>
      <c r="O2191" s="61">
        <v>48.77</v>
      </c>
      <c r="P2191" s="61">
        <v>4.21</v>
      </c>
      <c r="Q2191" s="61">
        <v>0</v>
      </c>
      <c r="R2191" s="61">
        <v>13</v>
      </c>
      <c r="S2191" s="61">
        <v>8.5</v>
      </c>
      <c r="T2191" s="61">
        <v>71.430000000000007</v>
      </c>
    </row>
    <row r="2192" spans="1:20" ht="12.75" customHeight="1" x14ac:dyDescent="0.2">
      <c r="A2192" s="58">
        <v>4404</v>
      </c>
      <c r="B2192" s="61">
        <v>0</v>
      </c>
      <c r="C2192" s="61">
        <v>0</v>
      </c>
      <c r="D2192" s="61">
        <v>0</v>
      </c>
      <c r="E2192" s="61">
        <v>0</v>
      </c>
      <c r="F2192" s="61">
        <v>0</v>
      </c>
      <c r="G2192" s="61">
        <v>0</v>
      </c>
      <c r="H2192" s="61">
        <v>0</v>
      </c>
      <c r="I2192" s="61">
        <v>0</v>
      </c>
      <c r="J2192" s="61">
        <v>0</v>
      </c>
      <c r="K2192" s="61">
        <v>0</v>
      </c>
      <c r="L2192" s="61">
        <v>0</v>
      </c>
      <c r="M2192" s="61">
        <v>0</v>
      </c>
      <c r="N2192" s="61">
        <v>0</v>
      </c>
      <c r="O2192" s="61">
        <v>0</v>
      </c>
      <c r="P2192" s="61">
        <v>0</v>
      </c>
      <c r="Q2192" s="61">
        <v>0</v>
      </c>
      <c r="S2192" s="61">
        <v>0</v>
      </c>
    </row>
    <row r="2193" spans="1:20" ht="12.75" customHeight="1" x14ac:dyDescent="0.2">
      <c r="A2193" s="58">
        <v>4405</v>
      </c>
      <c r="B2193" s="61">
        <v>710</v>
      </c>
      <c r="C2193" s="61">
        <v>0.28000000000000003</v>
      </c>
      <c r="D2193" s="61">
        <v>3.8</v>
      </c>
      <c r="E2193" s="61">
        <v>0.7</v>
      </c>
      <c r="F2193" s="61">
        <v>0.99</v>
      </c>
      <c r="G2193" s="61">
        <v>8.17</v>
      </c>
      <c r="H2193" s="61">
        <v>79.44</v>
      </c>
      <c r="I2193" s="61">
        <v>6.62</v>
      </c>
      <c r="J2193" s="61">
        <v>51.13</v>
      </c>
      <c r="K2193" s="61">
        <v>48.87</v>
      </c>
      <c r="L2193" s="61">
        <v>0</v>
      </c>
      <c r="M2193" s="61">
        <v>3.63</v>
      </c>
      <c r="N2193" s="61">
        <v>10.06</v>
      </c>
      <c r="O2193" s="61">
        <v>20.95</v>
      </c>
      <c r="P2193" s="61">
        <v>0.56000000000000005</v>
      </c>
      <c r="Q2193" s="61">
        <v>0</v>
      </c>
      <c r="R2193" s="61">
        <v>21</v>
      </c>
      <c r="S2193" s="61">
        <v>9.9</v>
      </c>
      <c r="T2193" s="61">
        <v>85.29</v>
      </c>
    </row>
    <row r="2194" spans="1:20" ht="12.75" customHeight="1" x14ac:dyDescent="0.2">
      <c r="A2194" s="58">
        <v>4406</v>
      </c>
      <c r="B2194" s="61">
        <v>747</v>
      </c>
      <c r="C2194" s="61">
        <v>0.54</v>
      </c>
      <c r="D2194" s="61">
        <v>4.28</v>
      </c>
      <c r="E2194" s="61">
        <v>0.27</v>
      </c>
      <c r="F2194" s="61">
        <v>2.14</v>
      </c>
      <c r="G2194" s="61">
        <v>7.1</v>
      </c>
      <c r="H2194" s="61">
        <v>78.98</v>
      </c>
      <c r="I2194" s="61">
        <v>6.69</v>
      </c>
      <c r="J2194" s="61">
        <v>55.15</v>
      </c>
      <c r="K2194" s="61">
        <v>44.85</v>
      </c>
      <c r="L2194" s="61">
        <v>0</v>
      </c>
      <c r="M2194" s="61">
        <v>1.34</v>
      </c>
      <c r="N2194" s="61">
        <v>15.22</v>
      </c>
      <c r="O2194" s="61">
        <v>26.3</v>
      </c>
      <c r="P2194" s="61">
        <v>1.74</v>
      </c>
      <c r="Q2194" s="61">
        <v>0</v>
      </c>
      <c r="R2194" s="61">
        <v>20</v>
      </c>
      <c r="S2194" s="61">
        <v>12.3</v>
      </c>
      <c r="T2194" s="61">
        <v>78.95</v>
      </c>
    </row>
    <row r="2195" spans="1:20" ht="12.75" customHeight="1" x14ac:dyDescent="0.2">
      <c r="A2195" s="58">
        <v>4407</v>
      </c>
      <c r="B2195" s="61">
        <v>514</v>
      </c>
      <c r="C2195" s="61">
        <v>2.33</v>
      </c>
      <c r="D2195" s="61">
        <v>3.31</v>
      </c>
      <c r="E2195" s="61">
        <v>0.39</v>
      </c>
      <c r="F2195" s="61">
        <v>4.09</v>
      </c>
      <c r="G2195" s="61">
        <v>10.31</v>
      </c>
      <c r="H2195" s="61">
        <v>77.819999999999993</v>
      </c>
      <c r="I2195" s="61">
        <v>1.75</v>
      </c>
      <c r="J2195" s="61">
        <v>52.72</v>
      </c>
      <c r="K2195" s="61">
        <v>47.28</v>
      </c>
      <c r="L2195" s="61">
        <v>0</v>
      </c>
      <c r="M2195" s="61">
        <v>0</v>
      </c>
      <c r="N2195" s="61">
        <v>9.81</v>
      </c>
      <c r="O2195" s="61">
        <v>36.92</v>
      </c>
      <c r="P2195" s="61">
        <v>1.35</v>
      </c>
      <c r="Q2195" s="61">
        <v>0.38</v>
      </c>
      <c r="R2195" s="61">
        <v>11</v>
      </c>
      <c r="S2195" s="61">
        <v>8.3000000000000007</v>
      </c>
      <c r="T2195" s="61">
        <v>62.22</v>
      </c>
    </row>
    <row r="2196" spans="1:20" ht="12.75" customHeight="1" x14ac:dyDescent="0.2">
      <c r="A2196" s="58">
        <v>4408</v>
      </c>
      <c r="B2196" s="61">
        <v>711</v>
      </c>
      <c r="C2196" s="61">
        <v>1.27</v>
      </c>
      <c r="D2196" s="61">
        <v>7.31</v>
      </c>
      <c r="E2196" s="61">
        <v>1.97</v>
      </c>
      <c r="F2196" s="61">
        <v>6.75</v>
      </c>
      <c r="G2196" s="61">
        <v>13.64</v>
      </c>
      <c r="H2196" s="61">
        <v>57.81</v>
      </c>
      <c r="I2196" s="61">
        <v>11.25</v>
      </c>
      <c r="J2196" s="61">
        <v>53.16</v>
      </c>
      <c r="K2196" s="61">
        <v>46.84</v>
      </c>
      <c r="L2196" s="61">
        <v>0</v>
      </c>
      <c r="M2196" s="61">
        <v>2.89</v>
      </c>
      <c r="N2196" s="61">
        <v>14.03</v>
      </c>
      <c r="O2196" s="61">
        <v>32.869999999999997</v>
      </c>
      <c r="P2196" s="61">
        <v>0.69</v>
      </c>
      <c r="Q2196" s="61">
        <v>0</v>
      </c>
      <c r="R2196" s="61">
        <v>20</v>
      </c>
      <c r="S2196" s="61">
        <v>14.5</v>
      </c>
      <c r="T2196" s="61">
        <v>62.86</v>
      </c>
    </row>
    <row r="2197" spans="1:20" ht="12.75" customHeight="1" x14ac:dyDescent="0.2">
      <c r="A2197" s="58">
        <v>4409</v>
      </c>
      <c r="B2197" s="61">
        <v>791</v>
      </c>
      <c r="C2197" s="61">
        <v>0.63</v>
      </c>
      <c r="D2197" s="61">
        <v>6.57</v>
      </c>
      <c r="E2197" s="61">
        <v>3.67</v>
      </c>
      <c r="F2197" s="61">
        <v>7.71</v>
      </c>
      <c r="G2197" s="61">
        <v>17.57</v>
      </c>
      <c r="H2197" s="61">
        <v>48.8</v>
      </c>
      <c r="I2197" s="61">
        <v>15.04</v>
      </c>
      <c r="J2197" s="61">
        <v>55.75</v>
      </c>
      <c r="K2197" s="61">
        <v>44.25</v>
      </c>
      <c r="L2197" s="61">
        <v>0</v>
      </c>
      <c r="M2197" s="61">
        <v>1.1299999999999999</v>
      </c>
      <c r="N2197" s="61">
        <v>11.96</v>
      </c>
      <c r="O2197" s="61">
        <v>43.83</v>
      </c>
      <c r="P2197" s="61">
        <v>4.03</v>
      </c>
      <c r="Q2197" s="61">
        <v>0</v>
      </c>
      <c r="R2197" s="61">
        <v>17</v>
      </c>
      <c r="S2197" s="61">
        <v>14.7</v>
      </c>
      <c r="T2197" s="61">
        <v>76.09</v>
      </c>
    </row>
    <row r="2198" spans="1:20" ht="12.75" customHeight="1" x14ac:dyDescent="0.2">
      <c r="A2198" s="58">
        <v>4410</v>
      </c>
      <c r="B2198" s="61">
        <v>679</v>
      </c>
      <c r="C2198" s="61">
        <v>0.59</v>
      </c>
      <c r="D2198" s="61">
        <v>4.12</v>
      </c>
      <c r="E2198" s="61">
        <v>5.15</v>
      </c>
      <c r="F2198" s="61">
        <v>2.8</v>
      </c>
      <c r="G2198" s="61">
        <v>40.5</v>
      </c>
      <c r="H2198" s="61">
        <v>41.83</v>
      </c>
      <c r="I2198" s="61">
        <v>5.01</v>
      </c>
      <c r="J2198" s="61">
        <v>49.63</v>
      </c>
      <c r="K2198" s="61">
        <v>50.37</v>
      </c>
      <c r="L2198" s="61">
        <v>0</v>
      </c>
      <c r="M2198" s="61">
        <v>37.44</v>
      </c>
      <c r="N2198" s="61">
        <v>10.85</v>
      </c>
      <c r="O2198" s="61">
        <v>83.51</v>
      </c>
      <c r="P2198" s="61">
        <v>0.15</v>
      </c>
      <c r="Q2198" s="61">
        <v>0</v>
      </c>
      <c r="R2198" s="61">
        <v>21</v>
      </c>
      <c r="S2198" s="61">
        <v>9.1999999999999993</v>
      </c>
      <c r="T2198" s="61">
        <v>75.760000000000005</v>
      </c>
    </row>
    <row r="2199" spans="1:20" ht="12.75" customHeight="1" x14ac:dyDescent="0.2">
      <c r="A2199" s="58">
        <v>4411</v>
      </c>
      <c r="B2199" s="61">
        <v>437</v>
      </c>
      <c r="C2199" s="61">
        <v>0.46</v>
      </c>
      <c r="D2199" s="61">
        <v>1.6</v>
      </c>
      <c r="E2199" s="61">
        <v>0</v>
      </c>
      <c r="F2199" s="61">
        <v>0.69</v>
      </c>
      <c r="G2199" s="61">
        <v>20.37</v>
      </c>
      <c r="H2199" s="61">
        <v>76.2</v>
      </c>
      <c r="I2199" s="61">
        <v>0.69</v>
      </c>
      <c r="J2199" s="61">
        <v>52.4</v>
      </c>
      <c r="K2199" s="61">
        <v>47.6</v>
      </c>
      <c r="L2199" s="61">
        <v>0.23</v>
      </c>
      <c r="M2199" s="61">
        <v>12.36</v>
      </c>
      <c r="N2199" s="61">
        <v>10.76</v>
      </c>
      <c r="O2199" s="61">
        <v>41.65</v>
      </c>
      <c r="P2199" s="61">
        <v>0.46</v>
      </c>
      <c r="Q2199" s="61">
        <v>0</v>
      </c>
      <c r="R2199" s="61">
        <v>17</v>
      </c>
      <c r="S2199" s="61">
        <v>13</v>
      </c>
      <c r="T2199" s="61">
        <v>73.08</v>
      </c>
    </row>
    <row r="2200" spans="1:20" ht="12.75" customHeight="1" x14ac:dyDescent="0.2">
      <c r="A2200" s="58">
        <v>4412</v>
      </c>
      <c r="B2200" s="61">
        <v>561</v>
      </c>
      <c r="C2200" s="61">
        <v>0.36</v>
      </c>
      <c r="D2200" s="61">
        <v>2.14</v>
      </c>
      <c r="E2200" s="61">
        <v>0.18</v>
      </c>
      <c r="F2200" s="61">
        <v>0.36</v>
      </c>
      <c r="G2200" s="61">
        <v>20.5</v>
      </c>
      <c r="H2200" s="61">
        <v>73.08</v>
      </c>
      <c r="I2200" s="61">
        <v>3.39</v>
      </c>
      <c r="J2200" s="61">
        <v>53.3</v>
      </c>
      <c r="K2200" s="61">
        <v>46.7</v>
      </c>
      <c r="L2200" s="61">
        <v>1.78</v>
      </c>
      <c r="M2200" s="61">
        <v>9.9499999999999993</v>
      </c>
      <c r="N2200" s="61">
        <v>13.5</v>
      </c>
      <c r="O2200" s="61">
        <v>32.68</v>
      </c>
      <c r="P2200" s="61">
        <v>0.71</v>
      </c>
      <c r="Q2200" s="61">
        <v>0</v>
      </c>
      <c r="R2200" s="61">
        <v>18</v>
      </c>
      <c r="S2200" s="61">
        <v>11.1</v>
      </c>
      <c r="T2200" s="61">
        <v>53.13</v>
      </c>
    </row>
    <row r="2201" spans="1:20" ht="12.75" customHeight="1" x14ac:dyDescent="0.2">
      <c r="A2201" s="58">
        <v>4413</v>
      </c>
      <c r="B2201" s="61">
        <v>514</v>
      </c>
      <c r="C2201" s="61">
        <v>0.97</v>
      </c>
      <c r="D2201" s="61">
        <v>9.34</v>
      </c>
      <c r="E2201" s="61">
        <v>3.11</v>
      </c>
      <c r="F2201" s="61">
        <v>25.88</v>
      </c>
      <c r="G2201" s="61">
        <v>31.52</v>
      </c>
      <c r="H2201" s="61">
        <v>20.82</v>
      </c>
      <c r="I2201" s="61">
        <v>8.3699999999999992</v>
      </c>
      <c r="J2201" s="61">
        <v>51.36</v>
      </c>
      <c r="K2201" s="61">
        <v>48.64</v>
      </c>
      <c r="L2201" s="61">
        <v>0</v>
      </c>
      <c r="M2201" s="61">
        <v>34.24</v>
      </c>
      <c r="N2201" s="61">
        <v>12.68</v>
      </c>
      <c r="O2201" s="61">
        <v>86.96</v>
      </c>
      <c r="P2201" s="61">
        <v>1.99</v>
      </c>
      <c r="Q2201" s="61">
        <v>0</v>
      </c>
      <c r="R2201" s="61">
        <v>17</v>
      </c>
      <c r="S2201" s="61">
        <v>8.1</v>
      </c>
      <c r="T2201" s="61">
        <v>70</v>
      </c>
    </row>
    <row r="2202" spans="1:20" ht="12.75" customHeight="1" x14ac:dyDescent="0.2">
      <c r="A2202" s="58">
        <v>4414</v>
      </c>
      <c r="B2202" s="61">
        <v>499</v>
      </c>
      <c r="C2202" s="61">
        <v>1.2</v>
      </c>
      <c r="D2202" s="61">
        <v>5.81</v>
      </c>
      <c r="E2202" s="61">
        <v>0.2</v>
      </c>
      <c r="F2202" s="61">
        <v>0.8</v>
      </c>
      <c r="G2202" s="61">
        <v>10.42</v>
      </c>
      <c r="H2202" s="61">
        <v>70.94</v>
      </c>
      <c r="I2202" s="61">
        <v>10.62</v>
      </c>
      <c r="J2202" s="61">
        <v>51.1</v>
      </c>
      <c r="K2202" s="61">
        <v>48.9</v>
      </c>
      <c r="L2202" s="61">
        <v>0</v>
      </c>
      <c r="M2202" s="61">
        <v>2</v>
      </c>
      <c r="N2202" s="61">
        <v>14.37</v>
      </c>
      <c r="O2202" s="61">
        <v>26.95</v>
      </c>
      <c r="P2202" s="61">
        <v>3.79</v>
      </c>
      <c r="Q2202" s="61">
        <v>1</v>
      </c>
      <c r="R2202" s="61">
        <v>18</v>
      </c>
      <c r="S2202" s="61">
        <v>12.5</v>
      </c>
      <c r="T2202" s="61">
        <v>77.78</v>
      </c>
    </row>
    <row r="2203" spans="1:20" ht="12.75" customHeight="1" x14ac:dyDescent="0.2">
      <c r="A2203" s="58">
        <v>4415</v>
      </c>
      <c r="B2203" s="61">
        <v>931</v>
      </c>
      <c r="C2203" s="61">
        <v>0.11</v>
      </c>
      <c r="D2203" s="61">
        <v>4.08</v>
      </c>
      <c r="E2203" s="61">
        <v>0.43</v>
      </c>
      <c r="F2203" s="61">
        <v>1.29</v>
      </c>
      <c r="G2203" s="61">
        <v>7.63</v>
      </c>
      <c r="H2203" s="61">
        <v>78.52</v>
      </c>
      <c r="I2203" s="61">
        <v>7.95</v>
      </c>
      <c r="J2203" s="61">
        <v>51.56</v>
      </c>
      <c r="K2203" s="61">
        <v>48.44</v>
      </c>
      <c r="L2203" s="61">
        <v>0</v>
      </c>
      <c r="M2203" s="61">
        <v>2.25</v>
      </c>
      <c r="N2203" s="61">
        <v>10.48</v>
      </c>
      <c r="O2203" s="61">
        <v>17.43</v>
      </c>
      <c r="P2203" s="61">
        <v>0.96</v>
      </c>
      <c r="Q2203" s="61">
        <v>0</v>
      </c>
      <c r="R2203" s="61">
        <v>18</v>
      </c>
      <c r="S2203" s="61">
        <v>11.5</v>
      </c>
      <c r="T2203" s="61">
        <v>70.59</v>
      </c>
    </row>
    <row r="2204" spans="1:20" ht="12.75" customHeight="1" x14ac:dyDescent="0.2">
      <c r="A2204" s="58">
        <v>4416</v>
      </c>
      <c r="B2204" s="61">
        <v>510</v>
      </c>
      <c r="C2204" s="61">
        <v>0.98</v>
      </c>
      <c r="D2204" s="61">
        <v>4.12</v>
      </c>
      <c r="E2204" s="61">
        <v>0.39</v>
      </c>
      <c r="F2204" s="61">
        <v>1.18</v>
      </c>
      <c r="G2204" s="61">
        <v>5.49</v>
      </c>
      <c r="H2204" s="61">
        <v>81.760000000000005</v>
      </c>
      <c r="I2204" s="61">
        <v>6.08</v>
      </c>
      <c r="J2204" s="61">
        <v>46.27</v>
      </c>
      <c r="K2204" s="61">
        <v>53.73</v>
      </c>
      <c r="L2204" s="61">
        <v>0</v>
      </c>
      <c r="M2204" s="61">
        <v>1.59</v>
      </c>
      <c r="N2204" s="61">
        <v>4.96</v>
      </c>
      <c r="O2204" s="61">
        <v>10.52</v>
      </c>
      <c r="P2204" s="61">
        <v>6.55</v>
      </c>
      <c r="Q2204" s="61">
        <v>0</v>
      </c>
      <c r="R2204" s="61">
        <v>21</v>
      </c>
      <c r="S2204" s="61">
        <v>16.7</v>
      </c>
      <c r="T2204" s="61">
        <v>79.17</v>
      </c>
    </row>
    <row r="2205" spans="1:20" ht="12.75" customHeight="1" x14ac:dyDescent="0.2">
      <c r="A2205" s="58">
        <v>4417</v>
      </c>
      <c r="B2205" s="61">
        <v>573</v>
      </c>
      <c r="C2205" s="61">
        <v>0.52</v>
      </c>
      <c r="D2205" s="61">
        <v>6.11</v>
      </c>
      <c r="E2205" s="61">
        <v>2.44</v>
      </c>
      <c r="F2205" s="61">
        <v>4.3600000000000003</v>
      </c>
      <c r="G2205" s="61">
        <v>28.45</v>
      </c>
      <c r="H2205" s="61">
        <v>47.29</v>
      </c>
      <c r="I2205" s="61">
        <v>10.82</v>
      </c>
      <c r="J2205" s="61">
        <v>49.56</v>
      </c>
      <c r="K2205" s="61">
        <v>50.44</v>
      </c>
      <c r="L2205" s="61">
        <v>0</v>
      </c>
      <c r="M2205" s="61">
        <v>18.38</v>
      </c>
      <c r="N2205" s="61">
        <v>10.82</v>
      </c>
      <c r="O2205" s="61">
        <v>55.15</v>
      </c>
      <c r="P2205" s="61">
        <v>0.34</v>
      </c>
      <c r="Q2205" s="61">
        <v>0</v>
      </c>
      <c r="R2205" s="61">
        <v>20</v>
      </c>
      <c r="S2205" s="61">
        <v>12.4</v>
      </c>
      <c r="T2205" s="61">
        <v>65.52</v>
      </c>
    </row>
    <row r="2206" spans="1:20" ht="12.75" customHeight="1" x14ac:dyDescent="0.2">
      <c r="A2206" s="58">
        <v>4418</v>
      </c>
      <c r="B2206" s="61">
        <v>585</v>
      </c>
      <c r="C2206" s="61">
        <v>0</v>
      </c>
      <c r="D2206" s="61">
        <v>0.51</v>
      </c>
      <c r="E2206" s="61">
        <v>0.51</v>
      </c>
      <c r="F2206" s="61">
        <v>3.76</v>
      </c>
      <c r="G2206" s="61">
        <v>54.36</v>
      </c>
      <c r="H2206" s="61">
        <v>40</v>
      </c>
      <c r="I2206" s="61">
        <v>0.85</v>
      </c>
      <c r="J2206" s="61">
        <v>54.19</v>
      </c>
      <c r="K2206" s="61">
        <v>45.81</v>
      </c>
      <c r="L2206" s="61">
        <v>41.61</v>
      </c>
      <c r="M2206" s="61">
        <v>57.36</v>
      </c>
      <c r="N2206" s="61">
        <v>10.45</v>
      </c>
      <c r="O2206" s="61">
        <v>95.03</v>
      </c>
      <c r="P2206" s="61">
        <v>0</v>
      </c>
      <c r="Q2206" s="61">
        <v>0</v>
      </c>
      <c r="R2206" s="61">
        <v>18</v>
      </c>
      <c r="S2206" s="61">
        <v>13.2</v>
      </c>
      <c r="T2206" s="61">
        <v>50</v>
      </c>
    </row>
    <row r="2207" spans="1:20" ht="12.75" customHeight="1" x14ac:dyDescent="0.2">
      <c r="A2207" s="58">
        <v>4420</v>
      </c>
      <c r="B2207" s="61">
        <v>551</v>
      </c>
      <c r="C2207" s="61">
        <v>0</v>
      </c>
      <c r="D2207" s="61">
        <v>30.85</v>
      </c>
      <c r="E2207" s="61">
        <v>2.72</v>
      </c>
      <c r="F2207" s="61">
        <v>8.89</v>
      </c>
      <c r="G2207" s="61">
        <v>11.43</v>
      </c>
      <c r="H2207" s="61">
        <v>37.21</v>
      </c>
      <c r="I2207" s="61">
        <v>8.89</v>
      </c>
      <c r="J2207" s="61">
        <v>52.45</v>
      </c>
      <c r="K2207" s="61">
        <v>47.55</v>
      </c>
      <c r="L2207" s="61">
        <v>0</v>
      </c>
      <c r="M2207" s="61">
        <v>20.79</v>
      </c>
      <c r="N2207" s="61">
        <v>7.71</v>
      </c>
      <c r="O2207" s="61">
        <v>38.71</v>
      </c>
      <c r="P2207" s="61">
        <v>4.84</v>
      </c>
      <c r="Q2207" s="61">
        <v>0</v>
      </c>
      <c r="R2207" s="61">
        <v>16</v>
      </c>
      <c r="S2207" s="61">
        <v>11.7</v>
      </c>
      <c r="T2207" s="61">
        <v>55.88</v>
      </c>
    </row>
    <row r="2208" spans="1:20" ht="12.75" customHeight="1" x14ac:dyDescent="0.2">
      <c r="A2208" s="58">
        <v>4421</v>
      </c>
      <c r="B2208" s="61">
        <v>422</v>
      </c>
      <c r="C2208" s="61">
        <v>0.71</v>
      </c>
      <c r="D2208" s="61">
        <v>2.84</v>
      </c>
      <c r="E2208" s="61">
        <v>1.42</v>
      </c>
      <c r="F2208" s="61">
        <v>5.69</v>
      </c>
      <c r="G2208" s="61">
        <v>12.32</v>
      </c>
      <c r="H2208" s="61">
        <v>63.98</v>
      </c>
      <c r="I2208" s="61">
        <v>13.03</v>
      </c>
      <c r="J2208" s="61">
        <v>51.66</v>
      </c>
      <c r="K2208" s="61">
        <v>48.34</v>
      </c>
      <c r="L2208" s="61">
        <v>0</v>
      </c>
      <c r="M2208" s="61">
        <v>2.0299999999999998</v>
      </c>
      <c r="N2208" s="61">
        <v>14.94</v>
      </c>
      <c r="O2208" s="61">
        <v>51.65</v>
      </c>
      <c r="P2208" s="61">
        <v>5.0599999999999996</v>
      </c>
      <c r="Q2208" s="61">
        <v>0</v>
      </c>
      <c r="R2208" s="61">
        <v>18</v>
      </c>
      <c r="S2208" s="61">
        <v>15.9</v>
      </c>
      <c r="T2208" s="61">
        <v>52.17</v>
      </c>
    </row>
    <row r="2209" spans="1:20" ht="12.75" customHeight="1" x14ac:dyDescent="0.2">
      <c r="A2209" s="58">
        <v>4422</v>
      </c>
      <c r="B2209" s="61">
        <v>363</v>
      </c>
      <c r="C2209" s="61">
        <v>0.83</v>
      </c>
      <c r="D2209" s="61">
        <v>8.82</v>
      </c>
      <c r="E2209" s="61">
        <v>3.31</v>
      </c>
      <c r="F2209" s="61">
        <v>8.5399999999999991</v>
      </c>
      <c r="G2209" s="61">
        <v>21.21</v>
      </c>
      <c r="H2209" s="61">
        <v>41.87</v>
      </c>
      <c r="I2209" s="61">
        <v>15.43</v>
      </c>
      <c r="J2209" s="61">
        <v>49.04</v>
      </c>
      <c r="K2209" s="61">
        <v>50.96</v>
      </c>
      <c r="L2209" s="61">
        <v>0</v>
      </c>
      <c r="M2209" s="61">
        <v>26.02</v>
      </c>
      <c r="N2209" s="61">
        <v>16.53</v>
      </c>
      <c r="O2209" s="61">
        <v>62.06</v>
      </c>
      <c r="P2209" s="61">
        <v>1.08</v>
      </c>
      <c r="Q2209" s="61">
        <v>1.08</v>
      </c>
      <c r="R2209" s="61">
        <v>18</v>
      </c>
      <c r="S2209" s="61">
        <v>10.8</v>
      </c>
      <c r="T2209" s="61">
        <v>80</v>
      </c>
    </row>
    <row r="2210" spans="1:20" ht="12.75" customHeight="1" x14ac:dyDescent="0.2">
      <c r="A2210" s="58">
        <v>4423</v>
      </c>
      <c r="B2210" s="61">
        <v>507</v>
      </c>
      <c r="C2210" s="61">
        <v>0.79</v>
      </c>
      <c r="D2210" s="61">
        <v>0.99</v>
      </c>
      <c r="E2210" s="61">
        <v>0</v>
      </c>
      <c r="F2210" s="61">
        <v>0.39</v>
      </c>
      <c r="G2210" s="61">
        <v>39.64</v>
      </c>
      <c r="H2210" s="61">
        <v>54.44</v>
      </c>
      <c r="I2210" s="61">
        <v>3.75</v>
      </c>
      <c r="J2210" s="61">
        <v>50.49</v>
      </c>
      <c r="K2210" s="61">
        <v>49.51</v>
      </c>
      <c r="L2210" s="61">
        <v>17.100000000000001</v>
      </c>
      <c r="M2210" s="61">
        <v>28.23</v>
      </c>
      <c r="N2210" s="61">
        <v>10.74</v>
      </c>
      <c r="O2210" s="61">
        <v>57.46</v>
      </c>
      <c r="P2210" s="61">
        <v>0</v>
      </c>
      <c r="Q2210" s="61">
        <v>0.2</v>
      </c>
      <c r="R2210" s="61">
        <v>15</v>
      </c>
      <c r="S2210" s="61">
        <v>11.7</v>
      </c>
      <c r="T2210" s="61">
        <v>79.41</v>
      </c>
    </row>
    <row r="2211" spans="1:20" ht="12.75" customHeight="1" x14ac:dyDescent="0.2">
      <c r="A2211" s="58">
        <v>4424</v>
      </c>
      <c r="B2211" s="61">
        <v>453</v>
      </c>
      <c r="C2211" s="61">
        <v>0.22</v>
      </c>
      <c r="D2211" s="61">
        <v>15.89</v>
      </c>
      <c r="E2211" s="61">
        <v>0.22</v>
      </c>
      <c r="F2211" s="61">
        <v>4.42</v>
      </c>
      <c r="G2211" s="61">
        <v>35.54</v>
      </c>
      <c r="H2211" s="61">
        <v>39.51</v>
      </c>
      <c r="I2211" s="61">
        <v>4.1900000000000004</v>
      </c>
      <c r="J2211" s="61">
        <v>52.1</v>
      </c>
      <c r="K2211" s="61">
        <v>47.9</v>
      </c>
      <c r="L2211" s="61">
        <v>0</v>
      </c>
      <c r="M2211" s="61">
        <v>30.22</v>
      </c>
      <c r="N2211" s="61">
        <v>15</v>
      </c>
      <c r="O2211" s="61">
        <v>47.17</v>
      </c>
      <c r="P2211" s="61">
        <v>1.0900000000000001</v>
      </c>
      <c r="Q2211" s="61">
        <v>0</v>
      </c>
      <c r="R2211" s="61">
        <v>11</v>
      </c>
      <c r="S2211" s="61">
        <v>9.4</v>
      </c>
      <c r="T2211" s="61">
        <v>68.290000000000006</v>
      </c>
    </row>
    <row r="2212" spans="1:20" ht="12.75" customHeight="1" x14ac:dyDescent="0.2">
      <c r="A2212" s="58">
        <v>4425</v>
      </c>
      <c r="B2212" s="61">
        <v>812</v>
      </c>
      <c r="C2212" s="61">
        <v>0.99</v>
      </c>
      <c r="D2212" s="61">
        <v>13.18</v>
      </c>
      <c r="E2212" s="61">
        <v>1.1100000000000001</v>
      </c>
      <c r="F2212" s="61">
        <v>9.36</v>
      </c>
      <c r="G2212" s="61">
        <v>30.3</v>
      </c>
      <c r="H2212" s="61">
        <v>36.33</v>
      </c>
      <c r="I2212" s="61">
        <v>8.74</v>
      </c>
      <c r="J2212" s="61">
        <v>50.74</v>
      </c>
      <c r="K2212" s="61">
        <v>49.26</v>
      </c>
      <c r="L2212" s="61">
        <v>0</v>
      </c>
      <c r="M2212" s="61">
        <v>10.63</v>
      </c>
      <c r="N2212" s="61">
        <v>12.5</v>
      </c>
      <c r="O2212" s="61">
        <v>70</v>
      </c>
      <c r="P2212" s="61">
        <v>2.25</v>
      </c>
      <c r="Q2212" s="61">
        <v>0</v>
      </c>
      <c r="R2212" s="61">
        <v>19</v>
      </c>
      <c r="S2212" s="61">
        <v>12.9</v>
      </c>
      <c r="T2212" s="61">
        <v>76.739999999999995</v>
      </c>
    </row>
    <row r="2213" spans="1:20" ht="12.75" customHeight="1" x14ac:dyDescent="0.2">
      <c r="A2213" s="58">
        <v>4426</v>
      </c>
      <c r="B2213" s="61">
        <v>413</v>
      </c>
      <c r="C2213" s="61">
        <v>0.73</v>
      </c>
      <c r="D2213" s="61">
        <v>7.75</v>
      </c>
      <c r="E2213" s="61">
        <v>3.39</v>
      </c>
      <c r="F2213" s="61">
        <v>9.69</v>
      </c>
      <c r="G2213" s="61">
        <v>12.35</v>
      </c>
      <c r="H2213" s="61">
        <v>47.7</v>
      </c>
      <c r="I2213" s="61">
        <v>18.399999999999999</v>
      </c>
      <c r="J2213" s="61">
        <v>51.57</v>
      </c>
      <c r="K2213" s="61">
        <v>48.43</v>
      </c>
      <c r="L2213" s="61">
        <v>0</v>
      </c>
      <c r="M2213" s="61">
        <v>12.59</v>
      </c>
      <c r="N2213" s="61">
        <v>11.59</v>
      </c>
      <c r="O2213" s="61">
        <v>32.24</v>
      </c>
      <c r="P2213" s="61">
        <v>3.78</v>
      </c>
      <c r="Q2213" s="61">
        <v>0.76</v>
      </c>
      <c r="R2213" s="61">
        <v>19</v>
      </c>
      <c r="S2213" s="61">
        <v>15.5</v>
      </c>
      <c r="T2213" s="61">
        <v>59.09</v>
      </c>
    </row>
    <row r="2214" spans="1:20" ht="12.75" customHeight="1" x14ac:dyDescent="0.2">
      <c r="A2214" s="58">
        <v>4427</v>
      </c>
      <c r="B2214" s="61">
        <v>1120</v>
      </c>
      <c r="C2214" s="61">
        <v>2.86</v>
      </c>
      <c r="D2214" s="61">
        <v>10.09</v>
      </c>
      <c r="E2214" s="61">
        <v>1.96</v>
      </c>
      <c r="F2214" s="61">
        <v>9.3800000000000008</v>
      </c>
      <c r="G2214" s="61">
        <v>15.36</v>
      </c>
      <c r="H2214" s="61">
        <v>50.09</v>
      </c>
      <c r="I2214" s="61">
        <v>10.27</v>
      </c>
      <c r="J2214" s="61">
        <v>51.7</v>
      </c>
      <c r="K2214" s="61">
        <v>48.3</v>
      </c>
      <c r="L2214" s="61">
        <v>0</v>
      </c>
      <c r="M2214" s="61">
        <v>2</v>
      </c>
      <c r="N2214" s="61">
        <v>12.88</v>
      </c>
      <c r="O2214" s="61">
        <v>40.65</v>
      </c>
      <c r="P2214" s="61">
        <v>3.44</v>
      </c>
      <c r="Q2214" s="61">
        <v>0</v>
      </c>
      <c r="R2214" s="61">
        <v>18</v>
      </c>
      <c r="S2214" s="61">
        <v>11.9</v>
      </c>
      <c r="T2214" s="61">
        <v>67.209999999999994</v>
      </c>
    </row>
    <row r="2215" spans="1:20" ht="12.75" customHeight="1" x14ac:dyDescent="0.2">
      <c r="A2215" s="58">
        <v>4428</v>
      </c>
      <c r="B2215" s="61">
        <v>214</v>
      </c>
      <c r="C2215" s="61">
        <v>10.75</v>
      </c>
      <c r="D2215" s="61">
        <v>0.93</v>
      </c>
      <c r="E2215" s="61">
        <v>0</v>
      </c>
      <c r="F2215" s="61">
        <v>0</v>
      </c>
      <c r="G2215" s="61">
        <v>42.52</v>
      </c>
      <c r="H2215" s="61">
        <v>42.99</v>
      </c>
      <c r="I2215" s="61">
        <v>2.8</v>
      </c>
      <c r="J2215" s="61">
        <v>53.27</v>
      </c>
      <c r="K2215" s="61">
        <v>46.73</v>
      </c>
      <c r="L2215" s="61">
        <v>9.48</v>
      </c>
      <c r="M2215" s="61">
        <v>29.86</v>
      </c>
      <c r="N2215" s="61">
        <v>19.91</v>
      </c>
      <c r="O2215" s="61">
        <v>65.400000000000006</v>
      </c>
      <c r="P2215" s="61">
        <v>1.9</v>
      </c>
      <c r="Q2215" s="61">
        <v>0.47</v>
      </c>
      <c r="R2215" s="61">
        <v>15</v>
      </c>
      <c r="S2215" s="61">
        <v>12.2</v>
      </c>
      <c r="T2215" s="61">
        <v>71.430000000000007</v>
      </c>
    </row>
    <row r="2216" spans="1:20" ht="12.75" customHeight="1" x14ac:dyDescent="0.2">
      <c r="A2216" s="58">
        <v>4429</v>
      </c>
      <c r="B2216" s="61">
        <v>944</v>
      </c>
      <c r="C2216" s="61">
        <v>0.95</v>
      </c>
      <c r="D2216" s="61">
        <v>1.48</v>
      </c>
      <c r="E2216" s="61">
        <v>0</v>
      </c>
      <c r="F2216" s="61">
        <v>1.27</v>
      </c>
      <c r="G2216" s="61">
        <v>23.83</v>
      </c>
      <c r="H2216" s="61">
        <v>70.97</v>
      </c>
      <c r="I2216" s="61">
        <v>1.48</v>
      </c>
      <c r="J2216" s="61">
        <v>52.86</v>
      </c>
      <c r="K2216" s="61">
        <v>47.14</v>
      </c>
      <c r="L2216" s="61">
        <v>5.81</v>
      </c>
      <c r="M2216" s="61">
        <v>4.22</v>
      </c>
      <c r="N2216" s="61">
        <v>10.029999999999999</v>
      </c>
      <c r="O2216" s="61">
        <v>44.14</v>
      </c>
      <c r="P2216" s="61">
        <v>1.69</v>
      </c>
      <c r="Q2216" s="61">
        <v>0</v>
      </c>
      <c r="R2216" s="61">
        <v>21</v>
      </c>
      <c r="S2216" s="61">
        <v>12.4</v>
      </c>
      <c r="T2216" s="61">
        <v>73.91</v>
      </c>
    </row>
    <row r="2217" spans="1:20" ht="12.75" customHeight="1" x14ac:dyDescent="0.2">
      <c r="A2217" s="58">
        <v>4430</v>
      </c>
      <c r="B2217" s="61">
        <v>820</v>
      </c>
      <c r="C2217" s="61">
        <v>0.37</v>
      </c>
      <c r="D2217" s="61">
        <v>24.88</v>
      </c>
      <c r="E2217" s="61">
        <v>0.61</v>
      </c>
      <c r="F2217" s="61">
        <v>2.8</v>
      </c>
      <c r="G2217" s="61">
        <v>8.7799999999999994</v>
      </c>
      <c r="H2217" s="61">
        <v>55.85</v>
      </c>
      <c r="I2217" s="61">
        <v>6.71</v>
      </c>
      <c r="J2217" s="61">
        <v>51.46</v>
      </c>
      <c r="K2217" s="61">
        <v>48.54</v>
      </c>
      <c r="L2217" s="61">
        <v>0</v>
      </c>
      <c r="M2217" s="61">
        <v>3.96</v>
      </c>
      <c r="N2217" s="61">
        <v>7.79</v>
      </c>
      <c r="O2217" s="61">
        <v>22.66</v>
      </c>
      <c r="P2217" s="61">
        <v>2.88</v>
      </c>
      <c r="Q2217" s="61">
        <v>0</v>
      </c>
      <c r="R2217" s="61">
        <v>18</v>
      </c>
      <c r="S2217" s="61">
        <v>12.8</v>
      </c>
      <c r="T2217" s="61">
        <v>51.11</v>
      </c>
    </row>
    <row r="2218" spans="1:20" ht="12.75" customHeight="1" x14ac:dyDescent="0.2">
      <c r="A2218" s="58">
        <v>4431</v>
      </c>
      <c r="B2218" s="61">
        <v>520</v>
      </c>
      <c r="C2218" s="61">
        <v>0.96</v>
      </c>
      <c r="D2218" s="61">
        <v>0.57999999999999996</v>
      </c>
      <c r="E2218" s="61">
        <v>0.19</v>
      </c>
      <c r="F2218" s="61">
        <v>0.38</v>
      </c>
      <c r="G2218" s="61">
        <v>5.38</v>
      </c>
      <c r="H2218" s="61">
        <v>90.96</v>
      </c>
      <c r="I2218" s="61">
        <v>1.54</v>
      </c>
      <c r="J2218" s="61">
        <v>51.92</v>
      </c>
      <c r="K2218" s="61">
        <v>48.08</v>
      </c>
      <c r="L2218" s="61">
        <v>0</v>
      </c>
      <c r="M2218" s="61">
        <v>0.6</v>
      </c>
      <c r="N2218" s="61">
        <v>9.64</v>
      </c>
      <c r="O2218" s="61">
        <v>25.1</v>
      </c>
      <c r="P2218" s="61">
        <v>4.62</v>
      </c>
      <c r="Q2218" s="61">
        <v>0</v>
      </c>
      <c r="R2218" s="61">
        <v>21</v>
      </c>
      <c r="S2218" s="61">
        <v>14.1</v>
      </c>
      <c r="T2218" s="61">
        <v>84</v>
      </c>
    </row>
    <row r="2219" spans="1:20" ht="12.75" customHeight="1" x14ac:dyDescent="0.2">
      <c r="A2219" s="58">
        <v>4432</v>
      </c>
      <c r="B2219" s="61">
        <v>618</v>
      </c>
      <c r="C2219" s="61">
        <v>0.16</v>
      </c>
      <c r="D2219" s="61">
        <v>1.62</v>
      </c>
      <c r="E2219" s="61">
        <v>0.32</v>
      </c>
      <c r="F2219" s="61">
        <v>1.1299999999999999</v>
      </c>
      <c r="G2219" s="61">
        <v>36.08</v>
      </c>
      <c r="H2219" s="61">
        <v>58.09</v>
      </c>
      <c r="I2219" s="61">
        <v>2.59</v>
      </c>
      <c r="J2219" s="61">
        <v>50.65</v>
      </c>
      <c r="K2219" s="61">
        <v>49.35</v>
      </c>
      <c r="L2219" s="61">
        <v>16.690000000000001</v>
      </c>
      <c r="M2219" s="61">
        <v>7.46</v>
      </c>
      <c r="N2219" s="61">
        <v>7.46</v>
      </c>
      <c r="O2219" s="61">
        <v>49.92</v>
      </c>
      <c r="P2219" s="61">
        <v>1.46</v>
      </c>
      <c r="Q2219" s="61">
        <v>0.16</v>
      </c>
      <c r="R2219" s="61">
        <v>19</v>
      </c>
      <c r="S2219" s="61">
        <v>13.1</v>
      </c>
      <c r="T2219" s="61">
        <v>72.73</v>
      </c>
    </row>
    <row r="2220" spans="1:20" ht="12.75" customHeight="1" x14ac:dyDescent="0.2">
      <c r="A2220" s="58">
        <v>4433</v>
      </c>
      <c r="B2220" s="61">
        <v>2118</v>
      </c>
      <c r="C2220" s="61">
        <v>0.8</v>
      </c>
      <c r="D2220" s="61">
        <v>20.21</v>
      </c>
      <c r="E2220" s="61">
        <v>0.33</v>
      </c>
      <c r="F2220" s="61">
        <v>2.64</v>
      </c>
      <c r="G2220" s="61">
        <v>7.84</v>
      </c>
      <c r="H2220" s="61">
        <v>62.32</v>
      </c>
      <c r="I2220" s="61">
        <v>5.85</v>
      </c>
      <c r="J2220" s="61">
        <v>52.5</v>
      </c>
      <c r="K2220" s="61">
        <v>47.5</v>
      </c>
      <c r="L2220" s="61">
        <v>0</v>
      </c>
      <c r="M2220" s="61">
        <v>2.72</v>
      </c>
      <c r="N2220" s="61">
        <v>5.34</v>
      </c>
      <c r="O2220" s="61">
        <v>18.12</v>
      </c>
      <c r="P2220" s="61">
        <v>4.24</v>
      </c>
      <c r="Q2220" s="61">
        <v>0</v>
      </c>
      <c r="R2220" s="61">
        <v>22</v>
      </c>
      <c r="S2220" s="61">
        <v>14.8</v>
      </c>
      <c r="T2220" s="61">
        <v>65.98</v>
      </c>
    </row>
    <row r="2221" spans="1:20" ht="12.75" customHeight="1" x14ac:dyDescent="0.2">
      <c r="A2221" s="58">
        <v>4434</v>
      </c>
      <c r="B2221" s="61">
        <v>0</v>
      </c>
      <c r="C2221" s="61">
        <v>0</v>
      </c>
      <c r="D2221" s="61">
        <v>0</v>
      </c>
      <c r="E2221" s="61">
        <v>0</v>
      </c>
      <c r="F2221" s="61">
        <v>0</v>
      </c>
      <c r="G2221" s="61">
        <v>0</v>
      </c>
      <c r="H2221" s="61">
        <v>0</v>
      </c>
      <c r="I2221" s="61">
        <v>0</v>
      </c>
      <c r="J2221" s="61">
        <v>0</v>
      </c>
      <c r="K2221" s="61">
        <v>0</v>
      </c>
      <c r="L2221" s="61">
        <v>0</v>
      </c>
      <c r="M2221" s="61">
        <v>0</v>
      </c>
      <c r="N2221" s="61">
        <v>0</v>
      </c>
      <c r="O2221" s="61">
        <v>0</v>
      </c>
      <c r="P2221" s="61">
        <v>0</v>
      </c>
      <c r="Q2221" s="61">
        <v>0</v>
      </c>
      <c r="S2221" s="61">
        <v>13.9</v>
      </c>
      <c r="T2221" s="61">
        <v>68.75</v>
      </c>
    </row>
    <row r="2222" spans="1:20" ht="12.75" customHeight="1" x14ac:dyDescent="0.2">
      <c r="A2222" s="58">
        <v>4435</v>
      </c>
      <c r="B2222" s="61">
        <v>420</v>
      </c>
      <c r="C2222" s="61">
        <v>0.71</v>
      </c>
      <c r="D2222" s="61">
        <v>1.19</v>
      </c>
      <c r="E2222" s="61">
        <v>0</v>
      </c>
      <c r="F2222" s="61">
        <v>0.48</v>
      </c>
      <c r="G2222" s="61">
        <v>9.76</v>
      </c>
      <c r="H2222" s="61">
        <v>81.430000000000007</v>
      </c>
      <c r="I2222" s="61">
        <v>6.43</v>
      </c>
      <c r="J2222" s="61">
        <v>52.62</v>
      </c>
      <c r="K2222" s="61">
        <v>47.38</v>
      </c>
      <c r="L2222" s="61">
        <v>0</v>
      </c>
      <c r="M2222" s="61">
        <v>1.41</v>
      </c>
      <c r="N2222" s="61">
        <v>21.65</v>
      </c>
      <c r="O2222" s="61">
        <v>27.29</v>
      </c>
      <c r="P2222" s="61">
        <v>0</v>
      </c>
      <c r="Q2222" s="61">
        <v>0.71</v>
      </c>
      <c r="R2222" s="61">
        <v>18</v>
      </c>
      <c r="S2222" s="61">
        <v>12.2</v>
      </c>
      <c r="T2222" s="61">
        <v>69.569999999999993</v>
      </c>
    </row>
    <row r="2223" spans="1:20" ht="12.75" customHeight="1" x14ac:dyDescent="0.2">
      <c r="A2223" s="58">
        <v>4436</v>
      </c>
      <c r="B2223" s="61">
        <v>572</v>
      </c>
      <c r="C2223" s="61">
        <v>0.7</v>
      </c>
      <c r="D2223" s="61">
        <v>3.5</v>
      </c>
      <c r="E2223" s="61">
        <v>0.35</v>
      </c>
      <c r="F2223" s="61">
        <v>1.57</v>
      </c>
      <c r="G2223" s="61">
        <v>8.92</v>
      </c>
      <c r="H2223" s="61">
        <v>80.069999999999993</v>
      </c>
      <c r="I2223" s="61">
        <v>4.9000000000000004</v>
      </c>
      <c r="J2223" s="61">
        <v>52.27</v>
      </c>
      <c r="K2223" s="61">
        <v>47.73</v>
      </c>
      <c r="L2223" s="61">
        <v>0</v>
      </c>
      <c r="M2223" s="61">
        <v>2.78</v>
      </c>
      <c r="N2223" s="61">
        <v>8.51</v>
      </c>
      <c r="O2223" s="61">
        <v>41.84</v>
      </c>
      <c r="P2223" s="61">
        <v>0.69</v>
      </c>
      <c r="Q2223" s="61">
        <v>0</v>
      </c>
      <c r="R2223" s="61">
        <v>21</v>
      </c>
      <c r="S2223" s="61">
        <v>10.5</v>
      </c>
      <c r="T2223" s="61">
        <v>62.96</v>
      </c>
    </row>
    <row r="2224" spans="1:20" ht="12.75" customHeight="1" x14ac:dyDescent="0.2">
      <c r="A2224" s="58">
        <v>4437</v>
      </c>
      <c r="B2224" s="61">
        <v>780</v>
      </c>
      <c r="C2224" s="61">
        <v>0.51</v>
      </c>
      <c r="D2224" s="61">
        <v>19.36</v>
      </c>
      <c r="E2224" s="61">
        <v>0.51</v>
      </c>
      <c r="F2224" s="61">
        <v>2.1800000000000002</v>
      </c>
      <c r="G2224" s="61">
        <v>8.9700000000000006</v>
      </c>
      <c r="H2224" s="61">
        <v>60.51</v>
      </c>
      <c r="I2224" s="61">
        <v>7.95</v>
      </c>
      <c r="J2224" s="61">
        <v>49.62</v>
      </c>
      <c r="K2224" s="61">
        <v>50.38</v>
      </c>
      <c r="L2224" s="61">
        <v>0</v>
      </c>
      <c r="M2224" s="61">
        <v>0.9</v>
      </c>
      <c r="N2224" s="61">
        <v>9.73</v>
      </c>
      <c r="O2224" s="61">
        <v>18.309999999999999</v>
      </c>
      <c r="P2224" s="61">
        <v>6.66</v>
      </c>
      <c r="Q2224" s="61">
        <v>0</v>
      </c>
      <c r="R2224" s="61">
        <v>21</v>
      </c>
      <c r="S2224" s="61">
        <v>10.7</v>
      </c>
      <c r="T2224" s="61">
        <v>72.97</v>
      </c>
    </row>
    <row r="2225" spans="1:20" ht="12.75" customHeight="1" x14ac:dyDescent="0.2">
      <c r="A2225" s="58">
        <v>4438</v>
      </c>
      <c r="B2225" s="61">
        <v>1951</v>
      </c>
      <c r="C2225" s="61">
        <v>0.72</v>
      </c>
      <c r="D2225" s="61">
        <v>20.04</v>
      </c>
      <c r="E2225" s="61">
        <v>0.51</v>
      </c>
      <c r="F2225" s="61">
        <v>3.18</v>
      </c>
      <c r="G2225" s="61">
        <v>9.69</v>
      </c>
      <c r="H2225" s="61">
        <v>61.92</v>
      </c>
      <c r="I2225" s="61">
        <v>3.95</v>
      </c>
      <c r="J2225" s="61">
        <v>52.02</v>
      </c>
      <c r="K2225" s="61">
        <v>47.98</v>
      </c>
      <c r="L2225" s="61">
        <v>0</v>
      </c>
      <c r="M2225" s="61">
        <v>1.74</v>
      </c>
      <c r="N2225" s="61">
        <v>6.32</v>
      </c>
      <c r="O2225" s="61">
        <v>19.96</v>
      </c>
      <c r="P2225" s="61">
        <v>4.4800000000000004</v>
      </c>
      <c r="Q2225" s="61">
        <v>0.05</v>
      </c>
      <c r="R2225" s="61">
        <v>21</v>
      </c>
      <c r="S2225" s="61">
        <v>12.4</v>
      </c>
      <c r="T2225" s="61">
        <v>67.39</v>
      </c>
    </row>
    <row r="2226" spans="1:20" ht="12.75" customHeight="1" x14ac:dyDescent="0.2">
      <c r="A2226" s="58">
        <v>4439</v>
      </c>
      <c r="B2226" s="61">
        <v>1618</v>
      </c>
      <c r="C2226" s="61">
        <v>0.62</v>
      </c>
      <c r="D2226" s="61">
        <v>11.31</v>
      </c>
      <c r="E2226" s="61">
        <v>0</v>
      </c>
      <c r="F2226" s="61">
        <v>1.17</v>
      </c>
      <c r="G2226" s="61">
        <v>6.86</v>
      </c>
      <c r="H2226" s="61">
        <v>77.260000000000005</v>
      </c>
      <c r="I2226" s="61">
        <v>2.78</v>
      </c>
      <c r="J2226" s="61">
        <v>52.84</v>
      </c>
      <c r="K2226" s="61">
        <v>47.16</v>
      </c>
      <c r="L2226" s="61">
        <v>0</v>
      </c>
      <c r="M2226" s="61">
        <v>0.13</v>
      </c>
      <c r="N2226" s="61">
        <v>10.33</v>
      </c>
      <c r="O2226" s="61">
        <v>6.11</v>
      </c>
      <c r="P2226" s="61">
        <v>6.17</v>
      </c>
      <c r="Q2226" s="61">
        <v>0</v>
      </c>
      <c r="R2226" s="61">
        <v>21</v>
      </c>
      <c r="S2226" s="61">
        <v>9.8000000000000007</v>
      </c>
      <c r="T2226" s="61">
        <v>84.21</v>
      </c>
    </row>
    <row r="2227" spans="1:20" ht="12.75" customHeight="1" x14ac:dyDescent="0.2">
      <c r="A2227" s="58">
        <v>4440</v>
      </c>
      <c r="B2227" s="61">
        <v>673</v>
      </c>
      <c r="C2227" s="61">
        <v>0.3</v>
      </c>
      <c r="D2227" s="61">
        <v>4.9000000000000004</v>
      </c>
      <c r="E2227" s="61">
        <v>1.63</v>
      </c>
      <c r="F2227" s="61">
        <v>9.66</v>
      </c>
      <c r="G2227" s="61">
        <v>16.79</v>
      </c>
      <c r="H2227" s="61">
        <v>60.33</v>
      </c>
      <c r="I2227" s="61">
        <v>6.39</v>
      </c>
      <c r="J2227" s="61">
        <v>48.29</v>
      </c>
      <c r="K2227" s="61">
        <v>51.71</v>
      </c>
      <c r="L2227" s="61">
        <v>0</v>
      </c>
      <c r="M2227" s="61">
        <v>7.34</v>
      </c>
      <c r="N2227" s="61">
        <v>13.32</v>
      </c>
      <c r="O2227" s="61">
        <v>46.41</v>
      </c>
      <c r="P2227" s="61">
        <v>3.29</v>
      </c>
      <c r="Q2227" s="61">
        <v>0.45</v>
      </c>
      <c r="R2227" s="61">
        <v>16</v>
      </c>
      <c r="S2227" s="61">
        <v>12.5</v>
      </c>
      <c r="T2227" s="61">
        <v>64.290000000000006</v>
      </c>
    </row>
    <row r="2228" spans="1:20" ht="12.75" customHeight="1" x14ac:dyDescent="0.2">
      <c r="A2228" s="58">
        <v>4441</v>
      </c>
      <c r="B2228" s="61">
        <v>864</v>
      </c>
      <c r="C2228" s="61">
        <v>1.5</v>
      </c>
      <c r="D2228" s="61">
        <v>4.05</v>
      </c>
      <c r="E2228" s="61">
        <v>2.31</v>
      </c>
      <c r="F2228" s="61">
        <v>5.21</v>
      </c>
      <c r="G2228" s="61">
        <v>15.97</v>
      </c>
      <c r="H2228" s="61">
        <v>54.4</v>
      </c>
      <c r="I2228" s="61">
        <v>16.55</v>
      </c>
      <c r="J2228" s="61">
        <v>55.21</v>
      </c>
      <c r="K2228" s="61">
        <v>44.79</v>
      </c>
      <c r="L2228" s="61">
        <v>0</v>
      </c>
      <c r="M2228" s="61">
        <v>2.52</v>
      </c>
      <c r="N2228" s="61">
        <v>13.58</v>
      </c>
      <c r="O2228" s="61">
        <v>66.11</v>
      </c>
      <c r="P2228" s="61">
        <v>2.64</v>
      </c>
      <c r="Q2228" s="61">
        <v>0</v>
      </c>
      <c r="R2228" s="61">
        <v>16</v>
      </c>
      <c r="S2228" s="61">
        <v>16.7</v>
      </c>
      <c r="T2228" s="61">
        <v>60</v>
      </c>
    </row>
    <row r="2229" spans="1:20" ht="12.75" customHeight="1" x14ac:dyDescent="0.2">
      <c r="A2229" s="58">
        <v>4442</v>
      </c>
      <c r="B2229" s="61">
        <v>649</v>
      </c>
      <c r="C2229" s="61">
        <v>0.92</v>
      </c>
      <c r="D2229" s="61">
        <v>3.85</v>
      </c>
      <c r="E2229" s="61">
        <v>0.15</v>
      </c>
      <c r="F2229" s="61">
        <v>2.31</v>
      </c>
      <c r="G2229" s="61">
        <v>17.57</v>
      </c>
      <c r="H2229" s="61">
        <v>65.95</v>
      </c>
      <c r="I2229" s="61">
        <v>9.24</v>
      </c>
      <c r="J2229" s="61">
        <v>53.93</v>
      </c>
      <c r="K2229" s="61">
        <v>46.07</v>
      </c>
      <c r="L2229" s="61">
        <v>0.15</v>
      </c>
      <c r="M2229" s="61">
        <v>3.21</v>
      </c>
      <c r="N2229" s="61">
        <v>14.68</v>
      </c>
      <c r="O2229" s="61">
        <v>37.159999999999997</v>
      </c>
      <c r="P2229" s="61">
        <v>5.2</v>
      </c>
      <c r="Q2229" s="61">
        <v>0.31</v>
      </c>
      <c r="R2229" s="61">
        <v>17</v>
      </c>
      <c r="S2229" s="61">
        <v>11.9</v>
      </c>
      <c r="T2229" s="61">
        <v>51.28</v>
      </c>
    </row>
    <row r="2230" spans="1:20" ht="12.75" customHeight="1" x14ac:dyDescent="0.2">
      <c r="A2230" s="58">
        <v>4443</v>
      </c>
      <c r="B2230" s="61">
        <v>816</v>
      </c>
      <c r="C2230" s="61">
        <v>1.1000000000000001</v>
      </c>
      <c r="D2230" s="61">
        <v>6.86</v>
      </c>
      <c r="E2230" s="61">
        <v>1.84</v>
      </c>
      <c r="F2230" s="61">
        <v>8.2100000000000009</v>
      </c>
      <c r="G2230" s="61">
        <v>18.87</v>
      </c>
      <c r="H2230" s="61">
        <v>50.49</v>
      </c>
      <c r="I2230" s="61">
        <v>12.62</v>
      </c>
      <c r="J2230" s="61">
        <v>48.41</v>
      </c>
      <c r="K2230" s="61">
        <v>51.59</v>
      </c>
      <c r="L2230" s="61">
        <v>0</v>
      </c>
      <c r="M2230" s="61">
        <v>3.81</v>
      </c>
      <c r="N2230" s="61">
        <v>10.07</v>
      </c>
      <c r="O2230" s="61">
        <v>39.799999999999997</v>
      </c>
      <c r="P2230" s="61">
        <v>5.65</v>
      </c>
      <c r="Q2230" s="61">
        <v>0.37</v>
      </c>
      <c r="R2230" s="61">
        <v>19</v>
      </c>
      <c r="S2230" s="61">
        <v>14</v>
      </c>
      <c r="T2230" s="61">
        <v>68.180000000000007</v>
      </c>
    </row>
    <row r="2231" spans="1:20" ht="12.75" customHeight="1" x14ac:dyDescent="0.2">
      <c r="A2231" s="58">
        <v>4444</v>
      </c>
      <c r="B2231" s="61">
        <v>563</v>
      </c>
      <c r="C2231" s="61">
        <v>0.53</v>
      </c>
      <c r="D2231" s="61">
        <v>5.68</v>
      </c>
      <c r="E2231" s="61">
        <v>0.53</v>
      </c>
      <c r="F2231" s="61">
        <v>4.09</v>
      </c>
      <c r="G2231" s="61">
        <v>14.74</v>
      </c>
      <c r="H2231" s="61">
        <v>59.68</v>
      </c>
      <c r="I2231" s="61">
        <v>14.74</v>
      </c>
      <c r="J2231" s="61">
        <v>53.64</v>
      </c>
      <c r="K2231" s="61">
        <v>46.36</v>
      </c>
      <c r="L2231" s="61">
        <v>0</v>
      </c>
      <c r="M2231" s="61">
        <v>3.38</v>
      </c>
      <c r="N2231" s="61">
        <v>19.93</v>
      </c>
      <c r="O2231" s="61">
        <v>24.91</v>
      </c>
      <c r="P2231" s="61">
        <v>2.4900000000000002</v>
      </c>
      <c r="Q2231" s="61">
        <v>0.18</v>
      </c>
      <c r="R2231" s="61">
        <v>18</v>
      </c>
      <c r="S2231" s="61">
        <v>15.6</v>
      </c>
      <c r="T2231" s="61">
        <v>58.06</v>
      </c>
    </row>
    <row r="2232" spans="1:20" ht="12.75" customHeight="1" x14ac:dyDescent="0.2">
      <c r="A2232" s="58">
        <v>4445</v>
      </c>
      <c r="B2232" s="61">
        <v>607</v>
      </c>
      <c r="C2232" s="61">
        <v>0.66</v>
      </c>
      <c r="D2232" s="61">
        <v>6.92</v>
      </c>
      <c r="E2232" s="61">
        <v>2.14</v>
      </c>
      <c r="F2232" s="61">
        <v>2.97</v>
      </c>
      <c r="G2232" s="61">
        <v>15.98</v>
      </c>
      <c r="H2232" s="61">
        <v>65.569999999999993</v>
      </c>
      <c r="I2232" s="61">
        <v>5.77</v>
      </c>
      <c r="J2232" s="61">
        <v>53.38</v>
      </c>
      <c r="K2232" s="61">
        <v>46.62</v>
      </c>
      <c r="L2232" s="61">
        <v>0</v>
      </c>
      <c r="M2232" s="61">
        <v>23.96</v>
      </c>
      <c r="N2232" s="61">
        <v>12.31</v>
      </c>
      <c r="O2232" s="61">
        <v>53.91</v>
      </c>
      <c r="P2232" s="61">
        <v>0.5</v>
      </c>
      <c r="Q2232" s="61">
        <v>0.33</v>
      </c>
      <c r="R2232" s="61">
        <v>16</v>
      </c>
      <c r="S2232" s="61">
        <v>9.9</v>
      </c>
      <c r="T2232" s="61">
        <v>82.05</v>
      </c>
    </row>
    <row r="2233" spans="1:20" ht="12.75" customHeight="1" x14ac:dyDescent="0.2">
      <c r="A2233" s="58">
        <v>4446</v>
      </c>
      <c r="B2233" s="61">
        <v>496</v>
      </c>
      <c r="C2233" s="61">
        <v>0.6</v>
      </c>
      <c r="D2233" s="61">
        <v>4.03</v>
      </c>
      <c r="E2233" s="61">
        <v>0.4</v>
      </c>
      <c r="F2233" s="61">
        <v>0</v>
      </c>
      <c r="G2233" s="61">
        <v>10.89</v>
      </c>
      <c r="H2233" s="61">
        <v>83.27</v>
      </c>
      <c r="I2233" s="61">
        <v>0.81</v>
      </c>
      <c r="J2233" s="61">
        <v>52.82</v>
      </c>
      <c r="K2233" s="61">
        <v>47.18</v>
      </c>
      <c r="L2233" s="61">
        <v>0.39</v>
      </c>
      <c r="M2233" s="61">
        <v>3.33</v>
      </c>
      <c r="N2233" s="61">
        <v>10.96</v>
      </c>
      <c r="O2233" s="61">
        <v>19.37</v>
      </c>
      <c r="P2233" s="61">
        <v>0.2</v>
      </c>
      <c r="Q2233" s="61">
        <v>0</v>
      </c>
      <c r="R2233" s="61">
        <v>17</v>
      </c>
      <c r="S2233" s="61">
        <v>16.5</v>
      </c>
      <c r="T2233" s="61">
        <v>65.52</v>
      </c>
    </row>
    <row r="2234" spans="1:20" ht="12.75" customHeight="1" x14ac:dyDescent="0.2">
      <c r="A2234" s="58">
        <v>4447</v>
      </c>
      <c r="B2234" s="61">
        <v>487</v>
      </c>
      <c r="C2234" s="61">
        <v>0</v>
      </c>
      <c r="D2234" s="61">
        <v>6.57</v>
      </c>
      <c r="E2234" s="61">
        <v>0</v>
      </c>
      <c r="F2234" s="61">
        <v>9.4499999999999993</v>
      </c>
      <c r="G2234" s="61">
        <v>14.37</v>
      </c>
      <c r="H2234" s="61">
        <v>52.16</v>
      </c>
      <c r="I2234" s="61">
        <v>17.45</v>
      </c>
      <c r="J2234" s="61">
        <v>51.54</v>
      </c>
      <c r="K2234" s="61">
        <v>48.46</v>
      </c>
      <c r="L2234" s="61">
        <v>0</v>
      </c>
      <c r="M2234" s="61">
        <v>6.28</v>
      </c>
      <c r="N2234" s="61">
        <v>16.600000000000001</v>
      </c>
      <c r="O2234" s="61">
        <v>40.28</v>
      </c>
      <c r="P2234" s="61">
        <v>0</v>
      </c>
      <c r="Q2234" s="61">
        <v>0.2</v>
      </c>
      <c r="R2234" s="61">
        <v>16</v>
      </c>
      <c r="S2234" s="61">
        <v>14.3</v>
      </c>
      <c r="T2234" s="61">
        <v>66.67</v>
      </c>
    </row>
    <row r="2235" spans="1:20" ht="12.75" customHeight="1" x14ac:dyDescent="0.2">
      <c r="A2235" s="58">
        <v>4448</v>
      </c>
      <c r="B2235" s="61">
        <v>422</v>
      </c>
      <c r="C2235" s="61">
        <v>1.42</v>
      </c>
      <c r="D2235" s="61">
        <v>4.5</v>
      </c>
      <c r="E2235" s="61">
        <v>0</v>
      </c>
      <c r="F2235" s="61">
        <v>0.95</v>
      </c>
      <c r="G2235" s="61">
        <v>20.62</v>
      </c>
      <c r="H2235" s="61">
        <v>71.8</v>
      </c>
      <c r="I2235" s="61">
        <v>0.71</v>
      </c>
      <c r="J2235" s="61">
        <v>55.92</v>
      </c>
      <c r="K2235" s="61">
        <v>44.08</v>
      </c>
      <c r="L2235" s="61">
        <v>1.18</v>
      </c>
      <c r="M2235" s="61">
        <v>13.51</v>
      </c>
      <c r="N2235" s="61">
        <v>20.85</v>
      </c>
      <c r="O2235" s="61">
        <v>36.97</v>
      </c>
      <c r="P2235" s="61">
        <v>0</v>
      </c>
      <c r="Q2235" s="61">
        <v>0</v>
      </c>
      <c r="R2235" s="61">
        <v>18</v>
      </c>
      <c r="S2235" s="61">
        <v>16.2</v>
      </c>
      <c r="T2235" s="61">
        <v>69.569999999999993</v>
      </c>
    </row>
    <row r="2236" spans="1:20" ht="12.75" customHeight="1" x14ac:dyDescent="0.2">
      <c r="A2236" s="58">
        <v>4450</v>
      </c>
      <c r="B2236" s="61">
        <v>384</v>
      </c>
      <c r="C2236" s="61">
        <v>0.26</v>
      </c>
      <c r="D2236" s="61">
        <v>0</v>
      </c>
      <c r="E2236" s="61">
        <v>0.78</v>
      </c>
      <c r="F2236" s="61">
        <v>0.26</v>
      </c>
      <c r="G2236" s="61">
        <v>4.43</v>
      </c>
      <c r="H2236" s="61">
        <v>90.89</v>
      </c>
      <c r="I2236" s="61">
        <v>3.39</v>
      </c>
      <c r="J2236" s="61">
        <v>54.95</v>
      </c>
      <c r="K2236" s="61">
        <v>45.05</v>
      </c>
      <c r="L2236" s="61">
        <v>0</v>
      </c>
      <c r="M2236" s="61">
        <v>3.52</v>
      </c>
      <c r="N2236" s="61">
        <v>5.87</v>
      </c>
      <c r="O2236" s="61">
        <v>46.95</v>
      </c>
      <c r="P2236" s="61">
        <v>3.05</v>
      </c>
      <c r="Q2236" s="61">
        <v>0.23</v>
      </c>
      <c r="R2236" s="61">
        <v>24</v>
      </c>
      <c r="S2236" s="61">
        <v>19.399999999999999</v>
      </c>
      <c r="T2236" s="61">
        <v>68.75</v>
      </c>
    </row>
    <row r="2237" spans="1:20" ht="12.75" customHeight="1" x14ac:dyDescent="0.2">
      <c r="A2237" s="58">
        <v>4451</v>
      </c>
      <c r="B2237" s="61">
        <v>475</v>
      </c>
      <c r="C2237" s="61">
        <v>1.47</v>
      </c>
      <c r="D2237" s="61">
        <v>1.26</v>
      </c>
      <c r="E2237" s="61">
        <v>1.26</v>
      </c>
      <c r="F2237" s="61">
        <v>1.26</v>
      </c>
      <c r="G2237" s="61">
        <v>10.11</v>
      </c>
      <c r="H2237" s="61">
        <v>73.260000000000005</v>
      </c>
      <c r="I2237" s="61">
        <v>11.37</v>
      </c>
      <c r="J2237" s="61">
        <v>53.89</v>
      </c>
      <c r="K2237" s="61">
        <v>46.11</v>
      </c>
      <c r="L2237" s="61">
        <v>0</v>
      </c>
      <c r="M2237" s="61">
        <v>1.63</v>
      </c>
      <c r="N2237" s="61">
        <v>19.510000000000002</v>
      </c>
      <c r="O2237" s="61">
        <v>50.2</v>
      </c>
      <c r="P2237" s="61">
        <v>3.25</v>
      </c>
      <c r="Q2237" s="61">
        <v>0</v>
      </c>
      <c r="R2237" s="61">
        <v>16</v>
      </c>
      <c r="S2237" s="61">
        <v>12</v>
      </c>
      <c r="T2237" s="61">
        <v>80</v>
      </c>
    </row>
    <row r="2238" spans="1:20" ht="12.75" customHeight="1" x14ac:dyDescent="0.2">
      <c r="A2238" s="58">
        <v>4452</v>
      </c>
      <c r="B2238" s="61">
        <v>498</v>
      </c>
      <c r="C2238" s="61">
        <v>1.41</v>
      </c>
      <c r="D2238" s="61">
        <v>1</v>
      </c>
      <c r="E2238" s="61">
        <v>0.4</v>
      </c>
      <c r="F2238" s="61">
        <v>1</v>
      </c>
      <c r="G2238" s="61">
        <v>11.24</v>
      </c>
      <c r="H2238" s="61">
        <v>75.3</v>
      </c>
      <c r="I2238" s="61">
        <v>9.64</v>
      </c>
      <c r="J2238" s="61">
        <v>49.6</v>
      </c>
      <c r="K2238" s="61">
        <v>50.4</v>
      </c>
      <c r="L2238" s="61">
        <v>0</v>
      </c>
      <c r="M2238" s="61">
        <v>0.4</v>
      </c>
      <c r="N2238" s="61">
        <v>13.33</v>
      </c>
      <c r="O2238" s="61">
        <v>31.11</v>
      </c>
      <c r="P2238" s="61">
        <v>1.21</v>
      </c>
      <c r="Q2238" s="61">
        <v>0</v>
      </c>
      <c r="R2238" s="61">
        <v>18</v>
      </c>
      <c r="S2238" s="61">
        <v>12.8</v>
      </c>
      <c r="T2238" s="61">
        <v>64.290000000000006</v>
      </c>
    </row>
    <row r="2239" spans="1:20" ht="12.75" customHeight="1" x14ac:dyDescent="0.2">
      <c r="A2239" s="58">
        <v>4453</v>
      </c>
      <c r="B2239" s="61">
        <v>877</v>
      </c>
      <c r="C2239" s="61">
        <v>0</v>
      </c>
      <c r="D2239" s="61">
        <v>3.08</v>
      </c>
      <c r="E2239" s="61">
        <v>0.68</v>
      </c>
      <c r="F2239" s="61">
        <v>1.25</v>
      </c>
      <c r="G2239" s="61">
        <v>5.59</v>
      </c>
      <c r="H2239" s="61">
        <v>81.64</v>
      </c>
      <c r="I2239" s="61">
        <v>7.75</v>
      </c>
      <c r="J2239" s="61">
        <v>49.03</v>
      </c>
      <c r="K2239" s="61">
        <v>50.97</v>
      </c>
      <c r="L2239" s="61">
        <v>0</v>
      </c>
      <c r="M2239" s="61">
        <v>1.96</v>
      </c>
      <c r="N2239" s="61">
        <v>9.4700000000000006</v>
      </c>
      <c r="O2239" s="61">
        <v>9.24</v>
      </c>
      <c r="P2239" s="61">
        <v>2.08</v>
      </c>
      <c r="Q2239" s="61">
        <v>0</v>
      </c>
      <c r="R2239" s="61">
        <v>19</v>
      </c>
      <c r="S2239" s="61">
        <v>10.5</v>
      </c>
      <c r="T2239" s="61">
        <v>69.569999999999993</v>
      </c>
    </row>
    <row r="2240" spans="1:20" ht="12.75" customHeight="1" x14ac:dyDescent="0.2">
      <c r="A2240" s="58">
        <v>4454</v>
      </c>
      <c r="B2240" s="61">
        <v>525</v>
      </c>
      <c r="C2240" s="61">
        <v>1.71</v>
      </c>
      <c r="D2240" s="61">
        <v>8</v>
      </c>
      <c r="E2240" s="61">
        <v>0.38</v>
      </c>
      <c r="F2240" s="61">
        <v>1.9</v>
      </c>
      <c r="G2240" s="61">
        <v>13.9</v>
      </c>
      <c r="H2240" s="61">
        <v>65.900000000000006</v>
      </c>
      <c r="I2240" s="61">
        <v>8.19</v>
      </c>
      <c r="J2240" s="61">
        <v>52.57</v>
      </c>
      <c r="K2240" s="61">
        <v>47.43</v>
      </c>
      <c r="L2240" s="61">
        <v>0</v>
      </c>
      <c r="M2240" s="61">
        <v>6.31</v>
      </c>
      <c r="N2240" s="61">
        <v>20.78</v>
      </c>
      <c r="O2240" s="61">
        <v>37.29</v>
      </c>
      <c r="P2240" s="61">
        <v>0.56000000000000005</v>
      </c>
      <c r="Q2240" s="61">
        <v>0.56000000000000005</v>
      </c>
      <c r="R2240" s="61">
        <v>19</v>
      </c>
      <c r="S2240" s="61">
        <v>18.399999999999999</v>
      </c>
      <c r="T2240" s="61">
        <v>59.26</v>
      </c>
    </row>
    <row r="2241" spans="1:20" ht="12.75" customHeight="1" x14ac:dyDescent="0.2">
      <c r="A2241" s="58">
        <v>4455</v>
      </c>
      <c r="B2241" s="61">
        <v>651</v>
      </c>
      <c r="C2241" s="61">
        <v>0.77</v>
      </c>
      <c r="D2241" s="61">
        <v>29.49</v>
      </c>
      <c r="E2241" s="61">
        <v>0.61</v>
      </c>
      <c r="F2241" s="61">
        <v>2.15</v>
      </c>
      <c r="G2241" s="61">
        <v>6.14</v>
      </c>
      <c r="H2241" s="61">
        <v>56.07</v>
      </c>
      <c r="I2241" s="61">
        <v>4.76</v>
      </c>
      <c r="J2241" s="61">
        <v>55.15</v>
      </c>
      <c r="K2241" s="61">
        <v>44.85</v>
      </c>
      <c r="L2241" s="61">
        <v>0</v>
      </c>
      <c r="M2241" s="61">
        <v>8.0399999999999991</v>
      </c>
      <c r="N2241" s="61">
        <v>12.9</v>
      </c>
      <c r="O2241" s="61">
        <v>13.35</v>
      </c>
      <c r="P2241" s="61">
        <v>1.52</v>
      </c>
      <c r="Q2241" s="61">
        <v>0</v>
      </c>
      <c r="R2241" s="61">
        <v>22</v>
      </c>
      <c r="S2241" s="61">
        <v>11.5</v>
      </c>
      <c r="T2241" s="61">
        <v>80</v>
      </c>
    </row>
    <row r="2242" spans="1:20" ht="12.75" customHeight="1" x14ac:dyDescent="0.2">
      <c r="A2242" s="58">
        <v>4456</v>
      </c>
      <c r="B2242" s="61">
        <v>518</v>
      </c>
      <c r="C2242" s="61">
        <v>1.1599999999999999</v>
      </c>
      <c r="D2242" s="61">
        <v>10.81</v>
      </c>
      <c r="E2242" s="61">
        <v>4.83</v>
      </c>
      <c r="F2242" s="61">
        <v>17.18</v>
      </c>
      <c r="G2242" s="61">
        <v>29.54</v>
      </c>
      <c r="H2242" s="61">
        <v>28.38</v>
      </c>
      <c r="I2242" s="61">
        <v>8.11</v>
      </c>
      <c r="J2242" s="61">
        <v>57.72</v>
      </c>
      <c r="K2242" s="61">
        <v>42.28</v>
      </c>
      <c r="L2242" s="61">
        <v>0</v>
      </c>
      <c r="M2242" s="61">
        <v>9.0399999999999991</v>
      </c>
      <c r="N2242" s="61">
        <v>16.47</v>
      </c>
      <c r="O2242" s="61">
        <v>67.87</v>
      </c>
      <c r="P2242" s="61">
        <v>1.2</v>
      </c>
      <c r="Q2242" s="61">
        <v>0</v>
      </c>
      <c r="R2242" s="61">
        <v>16</v>
      </c>
      <c r="S2242" s="61">
        <v>8.1</v>
      </c>
      <c r="T2242" s="61">
        <v>72.73</v>
      </c>
    </row>
    <row r="2243" spans="1:20" ht="12.75" customHeight="1" x14ac:dyDescent="0.2">
      <c r="A2243" s="58">
        <v>4457</v>
      </c>
      <c r="B2243" s="61">
        <v>787</v>
      </c>
      <c r="C2243" s="61">
        <v>1.02</v>
      </c>
      <c r="D2243" s="61">
        <v>3.94</v>
      </c>
      <c r="E2243" s="61">
        <v>0.51</v>
      </c>
      <c r="F2243" s="61">
        <v>2.92</v>
      </c>
      <c r="G2243" s="61">
        <v>9.7799999999999994</v>
      </c>
      <c r="H2243" s="61">
        <v>72.430000000000007</v>
      </c>
      <c r="I2243" s="61">
        <v>9.4</v>
      </c>
      <c r="J2243" s="61">
        <v>51.97</v>
      </c>
      <c r="K2243" s="61">
        <v>48.03</v>
      </c>
      <c r="L2243" s="61">
        <v>0</v>
      </c>
      <c r="M2243" s="61">
        <v>3.67</v>
      </c>
      <c r="N2243" s="61">
        <v>0.38</v>
      </c>
      <c r="O2243" s="61">
        <v>50.63</v>
      </c>
      <c r="P2243" s="61">
        <v>3.04</v>
      </c>
      <c r="Q2243" s="61">
        <v>0.25</v>
      </c>
      <c r="R2243" s="61">
        <v>17</v>
      </c>
      <c r="S2243" s="61">
        <v>13.6</v>
      </c>
      <c r="T2243" s="61">
        <v>78.260000000000005</v>
      </c>
    </row>
    <row r="2244" spans="1:20" ht="12.75" customHeight="1" x14ac:dyDescent="0.2">
      <c r="A2244" s="58">
        <v>4458</v>
      </c>
      <c r="B2244" s="61">
        <v>374</v>
      </c>
      <c r="C2244" s="61">
        <v>0.27</v>
      </c>
      <c r="D2244" s="61">
        <v>8.2899999999999991</v>
      </c>
      <c r="E2244" s="61">
        <v>0</v>
      </c>
      <c r="F2244" s="61">
        <v>1.6</v>
      </c>
      <c r="G2244" s="61">
        <v>13.37</v>
      </c>
      <c r="H2244" s="61">
        <v>62.57</v>
      </c>
      <c r="I2244" s="61">
        <v>13.9</v>
      </c>
      <c r="J2244" s="61">
        <v>55.88</v>
      </c>
      <c r="K2244" s="61">
        <v>44.12</v>
      </c>
      <c r="L2244" s="61">
        <v>0.26</v>
      </c>
      <c r="M2244" s="61">
        <v>4.72</v>
      </c>
      <c r="N2244" s="61">
        <v>23.62</v>
      </c>
      <c r="O2244" s="61">
        <v>29.4</v>
      </c>
      <c r="P2244" s="61">
        <v>0.52</v>
      </c>
      <c r="Q2244" s="61">
        <v>0.79</v>
      </c>
      <c r="R2244" s="61">
        <v>14</v>
      </c>
      <c r="S2244" s="61">
        <v>13.1</v>
      </c>
      <c r="T2244" s="61">
        <v>76.92</v>
      </c>
    </row>
    <row r="2245" spans="1:20" ht="12.75" customHeight="1" x14ac:dyDescent="0.2">
      <c r="A2245" s="58">
        <v>4459</v>
      </c>
      <c r="B2245" s="61">
        <v>14</v>
      </c>
      <c r="C2245" s="61">
        <v>0</v>
      </c>
      <c r="D2245" s="61">
        <v>0</v>
      </c>
      <c r="E2245" s="61">
        <v>0</v>
      </c>
      <c r="F2245" s="61">
        <v>0</v>
      </c>
      <c r="G2245" s="61">
        <v>0</v>
      </c>
      <c r="H2245" s="61">
        <v>92.86</v>
      </c>
      <c r="I2245" s="61">
        <v>7.14</v>
      </c>
      <c r="J2245" s="61">
        <v>21.43</v>
      </c>
      <c r="K2245" s="61">
        <v>78.569999999999993</v>
      </c>
      <c r="L2245" s="61">
        <v>0</v>
      </c>
      <c r="M2245" s="61">
        <v>0</v>
      </c>
      <c r="N2245" s="61">
        <v>22.22</v>
      </c>
      <c r="O2245" s="61">
        <v>0</v>
      </c>
      <c r="P2245" s="61">
        <v>0</v>
      </c>
      <c r="Q2245" s="61">
        <v>0</v>
      </c>
      <c r="R2245" s="61">
        <v>14</v>
      </c>
      <c r="S2245" s="61">
        <v>10.8</v>
      </c>
      <c r="T2245" s="61">
        <v>100</v>
      </c>
    </row>
    <row r="2246" spans="1:20" ht="12.75" customHeight="1" x14ac:dyDescent="0.2">
      <c r="A2246" s="58">
        <v>4460</v>
      </c>
      <c r="B2246" s="61">
        <v>858</v>
      </c>
      <c r="C2246" s="61">
        <v>0.12</v>
      </c>
      <c r="D2246" s="61">
        <v>24.83</v>
      </c>
      <c r="E2246" s="61">
        <v>0.23</v>
      </c>
      <c r="F2246" s="61">
        <v>1.4</v>
      </c>
      <c r="G2246" s="61">
        <v>6.18</v>
      </c>
      <c r="H2246" s="61">
        <v>62.35</v>
      </c>
      <c r="I2246" s="61">
        <v>4.9000000000000004</v>
      </c>
      <c r="J2246" s="61">
        <v>51.75</v>
      </c>
      <c r="K2246" s="61">
        <v>48.25</v>
      </c>
      <c r="L2246" s="61">
        <v>0</v>
      </c>
      <c r="M2246" s="61">
        <v>1.06</v>
      </c>
      <c r="N2246" s="61">
        <v>7.97</v>
      </c>
      <c r="O2246" s="61">
        <v>7.03</v>
      </c>
      <c r="P2246" s="61">
        <v>3.99</v>
      </c>
      <c r="Q2246" s="61">
        <v>0</v>
      </c>
      <c r="R2246" s="61">
        <v>18</v>
      </c>
      <c r="S2246" s="61">
        <v>13.5</v>
      </c>
      <c r="T2246" s="61">
        <v>65.959999999999994</v>
      </c>
    </row>
    <row r="2247" spans="1:20" ht="12.75" customHeight="1" x14ac:dyDescent="0.2">
      <c r="A2247" s="58">
        <v>4461</v>
      </c>
      <c r="B2247" s="61">
        <v>456</v>
      </c>
      <c r="C2247" s="61">
        <v>0.44</v>
      </c>
      <c r="D2247" s="61">
        <v>3.07</v>
      </c>
      <c r="E2247" s="61">
        <v>0.44</v>
      </c>
      <c r="F2247" s="61">
        <v>0.44</v>
      </c>
      <c r="G2247" s="61">
        <v>16.89</v>
      </c>
      <c r="H2247" s="61">
        <v>67.760000000000005</v>
      </c>
      <c r="I2247" s="61">
        <v>10.96</v>
      </c>
      <c r="J2247" s="61">
        <v>47.15</v>
      </c>
      <c r="K2247" s="61">
        <v>52.85</v>
      </c>
      <c r="L2247" s="61">
        <v>0</v>
      </c>
      <c r="M2247" s="61">
        <v>7.78</v>
      </c>
      <c r="N2247" s="61">
        <v>14.22</v>
      </c>
      <c r="O2247" s="61">
        <v>31.11</v>
      </c>
      <c r="P2247" s="61">
        <v>1.78</v>
      </c>
      <c r="Q2247" s="61">
        <v>0</v>
      </c>
      <c r="R2247" s="61">
        <v>18</v>
      </c>
      <c r="S2247" s="61">
        <v>15.6</v>
      </c>
      <c r="T2247" s="61">
        <v>52</v>
      </c>
    </row>
    <row r="2248" spans="1:20" ht="12.75" customHeight="1" x14ac:dyDescent="0.2">
      <c r="A2248" s="58">
        <v>4462</v>
      </c>
      <c r="B2248" s="61">
        <v>919</v>
      </c>
      <c r="C2248" s="61">
        <v>0.54</v>
      </c>
      <c r="D2248" s="61">
        <v>9.36</v>
      </c>
      <c r="E2248" s="61">
        <v>2.5</v>
      </c>
      <c r="F2248" s="61">
        <v>6.42</v>
      </c>
      <c r="G2248" s="61">
        <v>26.01</v>
      </c>
      <c r="H2248" s="61">
        <v>47.88</v>
      </c>
      <c r="I2248" s="61">
        <v>7.29</v>
      </c>
      <c r="J2248" s="61">
        <v>48.86</v>
      </c>
      <c r="K2248" s="61">
        <v>51.14</v>
      </c>
      <c r="L2248" s="61">
        <v>0</v>
      </c>
      <c r="M2248" s="61">
        <v>7.71</v>
      </c>
      <c r="N2248" s="61">
        <v>8.36</v>
      </c>
      <c r="O2248" s="61">
        <v>49.73</v>
      </c>
      <c r="P2248" s="61">
        <v>1.63</v>
      </c>
      <c r="Q2248" s="61">
        <v>0</v>
      </c>
      <c r="R2248" s="61">
        <v>20</v>
      </c>
      <c r="S2248" s="61">
        <v>13.5</v>
      </c>
      <c r="T2248" s="61">
        <v>77.78</v>
      </c>
    </row>
    <row r="2249" spans="1:20" ht="12.75" customHeight="1" x14ac:dyDescent="0.2">
      <c r="A2249" s="58">
        <v>4463</v>
      </c>
      <c r="B2249" s="61">
        <v>340</v>
      </c>
      <c r="C2249" s="61">
        <v>2.94</v>
      </c>
      <c r="D2249" s="61">
        <v>0</v>
      </c>
      <c r="E2249" s="61">
        <v>0</v>
      </c>
      <c r="F2249" s="61">
        <v>1.18</v>
      </c>
      <c r="G2249" s="61">
        <v>10.59</v>
      </c>
      <c r="H2249" s="61">
        <v>79.12</v>
      </c>
      <c r="I2249" s="61">
        <v>6.18</v>
      </c>
      <c r="J2249" s="61">
        <v>55</v>
      </c>
      <c r="K2249" s="61">
        <v>45</v>
      </c>
      <c r="L2249" s="61">
        <v>0</v>
      </c>
      <c r="M2249" s="61">
        <v>0</v>
      </c>
      <c r="N2249" s="61">
        <v>35.57</v>
      </c>
      <c r="O2249" s="61">
        <v>66.95</v>
      </c>
      <c r="P2249" s="61">
        <v>0.56000000000000005</v>
      </c>
      <c r="Q2249" s="61">
        <v>0.56000000000000005</v>
      </c>
      <c r="R2249" s="61">
        <v>15</v>
      </c>
      <c r="S2249" s="61">
        <v>13.2</v>
      </c>
      <c r="T2249" s="61">
        <v>47.83</v>
      </c>
    </row>
    <row r="2250" spans="1:20" ht="12.75" customHeight="1" x14ac:dyDescent="0.2">
      <c r="A2250" s="58">
        <v>4465</v>
      </c>
      <c r="B2250" s="61">
        <v>563</v>
      </c>
      <c r="C2250" s="61">
        <v>0.18</v>
      </c>
      <c r="D2250" s="61">
        <v>21.67</v>
      </c>
      <c r="E2250" s="61">
        <v>3.02</v>
      </c>
      <c r="F2250" s="61">
        <v>19.010000000000002</v>
      </c>
      <c r="G2250" s="61">
        <v>20.43</v>
      </c>
      <c r="H2250" s="61">
        <v>29.31</v>
      </c>
      <c r="I2250" s="61">
        <v>6.39</v>
      </c>
      <c r="J2250" s="61">
        <v>56.84</v>
      </c>
      <c r="K2250" s="61">
        <v>43.16</v>
      </c>
      <c r="L2250" s="61">
        <v>0</v>
      </c>
      <c r="M2250" s="61">
        <v>39.53</v>
      </c>
      <c r="N2250" s="61">
        <v>15.37</v>
      </c>
      <c r="O2250" s="61">
        <v>78.040000000000006</v>
      </c>
      <c r="P2250" s="61">
        <v>1.52</v>
      </c>
      <c r="Q2250" s="61">
        <v>0</v>
      </c>
      <c r="R2250" s="61">
        <v>13</v>
      </c>
      <c r="S2250" s="61">
        <v>9.6999999999999993</v>
      </c>
      <c r="T2250" s="61">
        <v>64.290000000000006</v>
      </c>
    </row>
    <row r="2251" spans="1:20" ht="12.75" customHeight="1" x14ac:dyDescent="0.2">
      <c r="A2251" s="58">
        <v>4466</v>
      </c>
      <c r="B2251" s="61">
        <v>459</v>
      </c>
      <c r="C2251" s="61">
        <v>0.65</v>
      </c>
      <c r="D2251" s="61">
        <v>4.1399999999999997</v>
      </c>
      <c r="E2251" s="61">
        <v>1.0900000000000001</v>
      </c>
      <c r="F2251" s="61">
        <v>3.49</v>
      </c>
      <c r="G2251" s="61">
        <v>9.59</v>
      </c>
      <c r="H2251" s="61">
        <v>71.239999999999995</v>
      </c>
      <c r="I2251" s="61">
        <v>9.8000000000000007</v>
      </c>
      <c r="J2251" s="61">
        <v>48.58</v>
      </c>
      <c r="K2251" s="61">
        <v>51.42</v>
      </c>
      <c r="L2251" s="61">
        <v>0</v>
      </c>
      <c r="M2251" s="61">
        <v>3.08</v>
      </c>
      <c r="N2251" s="61">
        <v>7.71</v>
      </c>
      <c r="O2251" s="61">
        <v>28.63</v>
      </c>
      <c r="P2251" s="61">
        <v>3.74</v>
      </c>
      <c r="Q2251" s="61">
        <v>0</v>
      </c>
      <c r="R2251" s="61">
        <v>16</v>
      </c>
      <c r="S2251" s="61">
        <v>13.2</v>
      </c>
      <c r="T2251" s="61">
        <v>57.14</v>
      </c>
    </row>
    <row r="2252" spans="1:20" ht="12.75" customHeight="1" x14ac:dyDescent="0.2">
      <c r="A2252" s="58">
        <v>4467</v>
      </c>
      <c r="B2252" s="61">
        <v>427</v>
      </c>
      <c r="C2252" s="61">
        <v>2.58</v>
      </c>
      <c r="D2252" s="61">
        <v>2.11</v>
      </c>
      <c r="E2252" s="61">
        <v>0.23</v>
      </c>
      <c r="F2252" s="61">
        <v>1.17</v>
      </c>
      <c r="G2252" s="61">
        <v>6.56</v>
      </c>
      <c r="H2252" s="61">
        <v>78.22</v>
      </c>
      <c r="I2252" s="61">
        <v>9.1300000000000008</v>
      </c>
      <c r="J2252" s="61">
        <v>52.22</v>
      </c>
      <c r="K2252" s="61">
        <v>47.78</v>
      </c>
      <c r="L2252" s="61">
        <v>0</v>
      </c>
      <c r="M2252" s="61">
        <v>1.88</v>
      </c>
      <c r="N2252" s="61">
        <v>15.49</v>
      </c>
      <c r="O2252" s="61">
        <v>33.1</v>
      </c>
      <c r="P2252" s="61">
        <v>0</v>
      </c>
      <c r="Q2252" s="61">
        <v>0</v>
      </c>
      <c r="R2252" s="61">
        <v>18</v>
      </c>
      <c r="S2252" s="61">
        <v>15.7</v>
      </c>
      <c r="T2252" s="61">
        <v>87.5</v>
      </c>
    </row>
    <row r="2253" spans="1:20" ht="12.75" customHeight="1" x14ac:dyDescent="0.2">
      <c r="A2253" s="58">
        <v>4468</v>
      </c>
      <c r="B2253" s="61">
        <v>537</v>
      </c>
      <c r="C2253" s="61">
        <v>0.37</v>
      </c>
      <c r="D2253" s="61">
        <v>1.3</v>
      </c>
      <c r="E2253" s="61">
        <v>0</v>
      </c>
      <c r="F2253" s="61">
        <v>1.68</v>
      </c>
      <c r="G2253" s="61">
        <v>11.73</v>
      </c>
      <c r="H2253" s="61">
        <v>77.84</v>
      </c>
      <c r="I2253" s="61">
        <v>7.08</v>
      </c>
      <c r="J2253" s="61">
        <v>57.73</v>
      </c>
      <c r="K2253" s="61">
        <v>42.27</v>
      </c>
      <c r="L2253" s="61">
        <v>0</v>
      </c>
      <c r="M2253" s="61">
        <v>4.79</v>
      </c>
      <c r="N2253" s="61">
        <v>19.149999999999999</v>
      </c>
      <c r="O2253" s="61">
        <v>27.44</v>
      </c>
      <c r="P2253" s="61">
        <v>1.66</v>
      </c>
      <c r="Q2253" s="61">
        <v>0</v>
      </c>
      <c r="R2253" s="61">
        <v>17</v>
      </c>
      <c r="S2253" s="61">
        <v>15.1</v>
      </c>
      <c r="T2253" s="61">
        <v>65.63</v>
      </c>
    </row>
    <row r="2254" spans="1:20" ht="12.75" customHeight="1" x14ac:dyDescent="0.2">
      <c r="A2254" s="58">
        <v>4469</v>
      </c>
      <c r="B2254" s="61">
        <v>548</v>
      </c>
      <c r="C2254" s="61">
        <v>0.36</v>
      </c>
      <c r="D2254" s="61">
        <v>35.770000000000003</v>
      </c>
      <c r="E2254" s="61">
        <v>0.55000000000000004</v>
      </c>
      <c r="F2254" s="61">
        <v>3.83</v>
      </c>
      <c r="G2254" s="61">
        <v>11.31</v>
      </c>
      <c r="H2254" s="61">
        <v>37.96</v>
      </c>
      <c r="I2254" s="61">
        <v>10.220000000000001</v>
      </c>
      <c r="J2254" s="61">
        <v>54.2</v>
      </c>
      <c r="K2254" s="61">
        <v>45.8</v>
      </c>
      <c r="L2254" s="61">
        <v>0</v>
      </c>
      <c r="M2254" s="61">
        <v>16.61</v>
      </c>
      <c r="N2254" s="61">
        <v>12.54</v>
      </c>
      <c r="O2254" s="61">
        <v>21.55</v>
      </c>
      <c r="P2254" s="61">
        <v>4.24</v>
      </c>
      <c r="Q2254" s="61">
        <v>0</v>
      </c>
      <c r="R2254" s="61">
        <v>20</v>
      </c>
      <c r="S2254" s="61">
        <v>14</v>
      </c>
      <c r="T2254" s="61">
        <v>64.290000000000006</v>
      </c>
    </row>
    <row r="2255" spans="1:20" ht="12.75" customHeight="1" x14ac:dyDescent="0.2">
      <c r="A2255" s="58">
        <v>4470</v>
      </c>
      <c r="B2255" s="61">
        <v>465</v>
      </c>
      <c r="C2255" s="61">
        <v>0.86</v>
      </c>
      <c r="D2255" s="61">
        <v>20.43</v>
      </c>
      <c r="E2255" s="61">
        <v>3.66</v>
      </c>
      <c r="F2255" s="61">
        <v>8.82</v>
      </c>
      <c r="G2255" s="61">
        <v>16.34</v>
      </c>
      <c r="H2255" s="61">
        <v>36.770000000000003</v>
      </c>
      <c r="I2255" s="61">
        <v>13.12</v>
      </c>
      <c r="J2255" s="61">
        <v>52.04</v>
      </c>
      <c r="K2255" s="61">
        <v>47.96</v>
      </c>
      <c r="L2255" s="61">
        <v>0</v>
      </c>
      <c r="M2255" s="61">
        <v>16.63</v>
      </c>
      <c r="N2255" s="61">
        <v>14.14</v>
      </c>
      <c r="O2255" s="61">
        <v>46.36</v>
      </c>
      <c r="P2255" s="61">
        <v>2.29</v>
      </c>
      <c r="Q2255" s="61">
        <v>0.62</v>
      </c>
      <c r="R2255" s="61">
        <v>17</v>
      </c>
      <c r="S2255" s="61">
        <v>12.6</v>
      </c>
      <c r="T2255" s="61">
        <v>62.96</v>
      </c>
    </row>
    <row r="2256" spans="1:20" ht="12.75" customHeight="1" x14ac:dyDescent="0.2">
      <c r="A2256" s="58">
        <v>4471</v>
      </c>
      <c r="B2256" s="61">
        <v>496</v>
      </c>
      <c r="C2256" s="61">
        <v>1.61</v>
      </c>
      <c r="D2256" s="61">
        <v>1.81</v>
      </c>
      <c r="E2256" s="61">
        <v>0</v>
      </c>
      <c r="F2256" s="61">
        <v>0.4</v>
      </c>
      <c r="G2256" s="61">
        <v>7.06</v>
      </c>
      <c r="H2256" s="61">
        <v>84.88</v>
      </c>
      <c r="I2256" s="61">
        <v>4.2300000000000004</v>
      </c>
      <c r="J2256" s="61">
        <v>51.21</v>
      </c>
      <c r="K2256" s="61">
        <v>48.79</v>
      </c>
      <c r="L2256" s="61">
        <v>0</v>
      </c>
      <c r="M2256" s="61">
        <v>2.16</v>
      </c>
      <c r="N2256" s="61">
        <v>16.27</v>
      </c>
      <c r="O2256" s="61">
        <v>27.84</v>
      </c>
      <c r="P2256" s="61">
        <v>1.37</v>
      </c>
      <c r="Q2256" s="61">
        <v>0.78</v>
      </c>
      <c r="R2256" s="61">
        <v>20</v>
      </c>
      <c r="S2256" s="61">
        <v>12.9</v>
      </c>
      <c r="T2256" s="61">
        <v>72</v>
      </c>
    </row>
    <row r="2257" spans="1:20" ht="12.75" customHeight="1" x14ac:dyDescent="0.2">
      <c r="A2257" s="58">
        <v>4472</v>
      </c>
      <c r="B2257" s="61">
        <v>506</v>
      </c>
      <c r="C2257" s="61">
        <v>0.59</v>
      </c>
      <c r="D2257" s="61">
        <v>11.26</v>
      </c>
      <c r="E2257" s="61">
        <v>0.59</v>
      </c>
      <c r="F2257" s="61">
        <v>3.56</v>
      </c>
      <c r="G2257" s="61">
        <v>11.46</v>
      </c>
      <c r="H2257" s="61">
        <v>59.29</v>
      </c>
      <c r="I2257" s="61">
        <v>13.24</v>
      </c>
      <c r="J2257" s="61">
        <v>53.95</v>
      </c>
      <c r="K2257" s="61">
        <v>46.05</v>
      </c>
      <c r="L2257" s="61">
        <v>0</v>
      </c>
      <c r="M2257" s="61">
        <v>5.84</v>
      </c>
      <c r="N2257" s="61">
        <v>18.87</v>
      </c>
      <c r="O2257" s="61">
        <v>41.44</v>
      </c>
      <c r="P2257" s="61">
        <v>0.39</v>
      </c>
      <c r="Q2257" s="61">
        <v>0.57999999999999996</v>
      </c>
      <c r="R2257" s="61">
        <v>19</v>
      </c>
      <c r="S2257" s="61">
        <v>16.600000000000001</v>
      </c>
      <c r="T2257" s="61">
        <v>81.48</v>
      </c>
    </row>
    <row r="2258" spans="1:20" ht="12.75" customHeight="1" x14ac:dyDescent="0.2">
      <c r="A2258" s="58">
        <v>4473</v>
      </c>
      <c r="B2258" s="61">
        <v>392</v>
      </c>
      <c r="C2258" s="61">
        <v>0.77</v>
      </c>
      <c r="D2258" s="61">
        <v>7.91</v>
      </c>
      <c r="E2258" s="61">
        <v>1.28</v>
      </c>
      <c r="F2258" s="61">
        <v>3.83</v>
      </c>
      <c r="G2258" s="61">
        <v>11.73</v>
      </c>
      <c r="H2258" s="61">
        <v>65.05</v>
      </c>
      <c r="I2258" s="61">
        <v>9.44</v>
      </c>
      <c r="J2258" s="61">
        <v>55.1</v>
      </c>
      <c r="K2258" s="61">
        <v>44.9</v>
      </c>
      <c r="L2258" s="61">
        <v>0</v>
      </c>
      <c r="M2258" s="61">
        <v>2.34</v>
      </c>
      <c r="N2258" s="61">
        <v>14.32</v>
      </c>
      <c r="O2258" s="61">
        <v>38.799999999999997</v>
      </c>
      <c r="P2258" s="61">
        <v>2.34</v>
      </c>
      <c r="Q2258" s="61">
        <v>0</v>
      </c>
      <c r="R2258" s="61">
        <v>15</v>
      </c>
      <c r="S2258" s="61">
        <v>13.7</v>
      </c>
      <c r="T2258" s="61">
        <v>69.23</v>
      </c>
    </row>
    <row r="2259" spans="1:20" ht="12.75" customHeight="1" x14ac:dyDescent="0.2">
      <c r="A2259" s="58">
        <v>4474</v>
      </c>
      <c r="B2259" s="61">
        <v>1618</v>
      </c>
      <c r="C2259" s="61">
        <v>0.68</v>
      </c>
      <c r="D2259" s="61">
        <v>9.9499999999999993</v>
      </c>
      <c r="E2259" s="61">
        <v>1.05</v>
      </c>
      <c r="F2259" s="61">
        <v>4.6399999999999997</v>
      </c>
      <c r="G2259" s="61">
        <v>19.28</v>
      </c>
      <c r="H2259" s="61">
        <v>58.34</v>
      </c>
      <c r="I2259" s="61">
        <v>6.06</v>
      </c>
      <c r="J2259" s="61">
        <v>50</v>
      </c>
      <c r="K2259" s="61">
        <v>50</v>
      </c>
      <c r="L2259" s="61">
        <v>0</v>
      </c>
      <c r="M2259" s="61">
        <v>3.49</v>
      </c>
      <c r="N2259" s="61">
        <v>6.03</v>
      </c>
      <c r="O2259" s="61">
        <v>35.81</v>
      </c>
      <c r="P2259" s="61">
        <v>3.3</v>
      </c>
      <c r="Q2259" s="61">
        <v>0</v>
      </c>
      <c r="R2259" s="61">
        <v>21</v>
      </c>
      <c r="S2259" s="61">
        <v>14.6</v>
      </c>
      <c r="T2259" s="61">
        <v>67.53</v>
      </c>
    </row>
    <row r="2260" spans="1:20" ht="12.75" customHeight="1" x14ac:dyDescent="0.2">
      <c r="A2260" s="58">
        <v>4475</v>
      </c>
      <c r="B2260" s="61">
        <v>413</v>
      </c>
      <c r="C2260" s="61">
        <v>0.24</v>
      </c>
      <c r="D2260" s="61">
        <v>2.42</v>
      </c>
      <c r="E2260" s="61">
        <v>0.73</v>
      </c>
      <c r="F2260" s="61">
        <v>1.21</v>
      </c>
      <c r="G2260" s="61">
        <v>7.75</v>
      </c>
      <c r="H2260" s="61">
        <v>82.32</v>
      </c>
      <c r="I2260" s="61">
        <v>5.33</v>
      </c>
      <c r="J2260" s="61">
        <v>48.91</v>
      </c>
      <c r="K2260" s="61">
        <v>51.09</v>
      </c>
      <c r="L2260" s="61">
        <v>0</v>
      </c>
      <c r="M2260" s="61">
        <v>0.99</v>
      </c>
      <c r="N2260" s="61">
        <v>16.54</v>
      </c>
      <c r="O2260" s="61">
        <v>51.11</v>
      </c>
      <c r="P2260" s="61">
        <v>0.99</v>
      </c>
      <c r="Q2260" s="61">
        <v>0</v>
      </c>
      <c r="R2260" s="61">
        <v>17</v>
      </c>
      <c r="S2260" s="61">
        <v>14.5</v>
      </c>
      <c r="T2260" s="61">
        <v>79.17</v>
      </c>
    </row>
    <row r="2261" spans="1:20" ht="12.75" customHeight="1" x14ac:dyDescent="0.2">
      <c r="A2261" s="58">
        <v>4476</v>
      </c>
      <c r="B2261" s="61">
        <v>494</v>
      </c>
      <c r="C2261" s="61">
        <v>0.81</v>
      </c>
      <c r="D2261" s="61">
        <v>2.02</v>
      </c>
      <c r="E2261" s="61">
        <v>0.61</v>
      </c>
      <c r="F2261" s="61">
        <v>1.42</v>
      </c>
      <c r="G2261" s="61">
        <v>11.74</v>
      </c>
      <c r="H2261" s="61">
        <v>76.92</v>
      </c>
      <c r="I2261" s="61">
        <v>6.48</v>
      </c>
      <c r="J2261" s="61">
        <v>52.83</v>
      </c>
      <c r="K2261" s="61">
        <v>47.17</v>
      </c>
      <c r="L2261" s="61">
        <v>0</v>
      </c>
      <c r="M2261" s="61">
        <v>7.87</v>
      </c>
      <c r="N2261" s="61">
        <v>22.83</v>
      </c>
      <c r="O2261" s="61">
        <v>44.09</v>
      </c>
      <c r="P2261" s="61">
        <v>0.39</v>
      </c>
      <c r="Q2261" s="61">
        <v>0</v>
      </c>
      <c r="R2261" s="61">
        <v>21</v>
      </c>
      <c r="S2261" s="61">
        <v>10.3</v>
      </c>
      <c r="T2261" s="61">
        <v>33.33</v>
      </c>
    </row>
    <row r="2262" spans="1:20" ht="12.75" customHeight="1" x14ac:dyDescent="0.2">
      <c r="A2262" s="58">
        <v>4477</v>
      </c>
      <c r="B2262" s="61">
        <v>329</v>
      </c>
      <c r="C2262" s="61">
        <v>0.91</v>
      </c>
      <c r="D2262" s="61">
        <v>1.22</v>
      </c>
      <c r="E2262" s="61">
        <v>0.91</v>
      </c>
      <c r="F2262" s="61">
        <v>1.82</v>
      </c>
      <c r="G2262" s="61">
        <v>15.81</v>
      </c>
      <c r="H2262" s="61">
        <v>73.25</v>
      </c>
      <c r="I2262" s="61">
        <v>6.08</v>
      </c>
      <c r="J2262" s="61">
        <v>51.98</v>
      </c>
      <c r="K2262" s="61">
        <v>48.02</v>
      </c>
      <c r="L2262" s="61">
        <v>0</v>
      </c>
      <c r="M2262" s="61">
        <v>9.5500000000000007</v>
      </c>
      <c r="N2262" s="61">
        <v>11.46</v>
      </c>
      <c r="O2262" s="61">
        <v>51.27</v>
      </c>
      <c r="P2262" s="61">
        <v>0.96</v>
      </c>
      <c r="Q2262" s="61">
        <v>0.32</v>
      </c>
      <c r="R2262" s="61">
        <v>17</v>
      </c>
      <c r="S2262" s="61">
        <v>10.3</v>
      </c>
      <c r="T2262" s="61">
        <v>73.680000000000007</v>
      </c>
    </row>
    <row r="2263" spans="1:20" ht="12.75" customHeight="1" x14ac:dyDescent="0.2">
      <c r="A2263" s="58">
        <v>4478</v>
      </c>
      <c r="B2263" s="61">
        <v>382</v>
      </c>
      <c r="C2263" s="61">
        <v>0.26</v>
      </c>
      <c r="D2263" s="61">
        <v>0.52</v>
      </c>
      <c r="E2263" s="61">
        <v>0</v>
      </c>
      <c r="F2263" s="61">
        <v>0</v>
      </c>
      <c r="G2263" s="61">
        <v>5.24</v>
      </c>
      <c r="H2263" s="61">
        <v>87.43</v>
      </c>
      <c r="I2263" s="61">
        <v>6.54</v>
      </c>
      <c r="J2263" s="61">
        <v>51.57</v>
      </c>
      <c r="K2263" s="61">
        <v>48.43</v>
      </c>
      <c r="L2263" s="61">
        <v>0</v>
      </c>
      <c r="M2263" s="61">
        <v>0</v>
      </c>
      <c r="N2263" s="61">
        <v>19.43</v>
      </c>
      <c r="O2263" s="61">
        <v>69.430000000000007</v>
      </c>
      <c r="P2263" s="61">
        <v>0.52</v>
      </c>
      <c r="Q2263" s="61">
        <v>0.26</v>
      </c>
      <c r="R2263" s="61">
        <v>15</v>
      </c>
      <c r="S2263" s="61">
        <v>16.5</v>
      </c>
      <c r="T2263" s="61">
        <v>60</v>
      </c>
    </row>
    <row r="2264" spans="1:20" ht="12.75" customHeight="1" x14ac:dyDescent="0.2">
      <c r="A2264" s="58">
        <v>4479</v>
      </c>
      <c r="B2264" s="61">
        <v>326</v>
      </c>
      <c r="C2264" s="61">
        <v>1.84</v>
      </c>
      <c r="D2264" s="61">
        <v>0.31</v>
      </c>
      <c r="E2264" s="61">
        <v>0.31</v>
      </c>
      <c r="F2264" s="61">
        <v>1.53</v>
      </c>
      <c r="G2264" s="61">
        <v>8.2799999999999994</v>
      </c>
      <c r="H2264" s="61">
        <v>83.44</v>
      </c>
      <c r="I2264" s="61">
        <v>4.29</v>
      </c>
      <c r="J2264" s="61">
        <v>55.21</v>
      </c>
      <c r="K2264" s="61">
        <v>44.79</v>
      </c>
      <c r="L2264" s="61">
        <v>0</v>
      </c>
      <c r="M2264" s="61">
        <v>3.67</v>
      </c>
      <c r="N2264" s="61">
        <v>23.24</v>
      </c>
      <c r="O2264" s="61">
        <v>46.79</v>
      </c>
      <c r="P2264" s="61">
        <v>1.22</v>
      </c>
      <c r="Q2264" s="61">
        <v>0.31</v>
      </c>
      <c r="R2264" s="61">
        <v>13</v>
      </c>
      <c r="S2264" s="61">
        <v>10.8</v>
      </c>
      <c r="T2264" s="61">
        <v>64</v>
      </c>
    </row>
    <row r="2265" spans="1:20" ht="12.75" customHeight="1" x14ac:dyDescent="0.2">
      <c r="A2265" s="58">
        <v>4480</v>
      </c>
      <c r="B2265" s="61">
        <v>356</v>
      </c>
      <c r="C2265" s="61">
        <v>0.56000000000000005</v>
      </c>
      <c r="D2265" s="61">
        <v>13.2</v>
      </c>
      <c r="E2265" s="61">
        <v>3.93</v>
      </c>
      <c r="F2265" s="61">
        <v>6.46</v>
      </c>
      <c r="G2265" s="61">
        <v>17.98</v>
      </c>
      <c r="H2265" s="61">
        <v>47.19</v>
      </c>
      <c r="I2265" s="61">
        <v>10.67</v>
      </c>
      <c r="J2265" s="61">
        <v>52.81</v>
      </c>
      <c r="K2265" s="61">
        <v>47.19</v>
      </c>
      <c r="L2265" s="61">
        <v>0</v>
      </c>
      <c r="M2265" s="61">
        <v>12.5</v>
      </c>
      <c r="N2265" s="61">
        <v>16.850000000000001</v>
      </c>
      <c r="O2265" s="61">
        <v>38.86</v>
      </c>
      <c r="P2265" s="61">
        <v>0</v>
      </c>
      <c r="Q2265" s="61">
        <v>0</v>
      </c>
      <c r="R2265" s="61">
        <v>15</v>
      </c>
      <c r="S2265" s="61">
        <v>14.1</v>
      </c>
      <c r="T2265" s="61">
        <v>52.17</v>
      </c>
    </row>
    <row r="2266" spans="1:20" ht="12.75" customHeight="1" x14ac:dyDescent="0.2">
      <c r="A2266" s="58">
        <v>4481</v>
      </c>
      <c r="B2266" s="61">
        <v>225</v>
      </c>
      <c r="C2266" s="61">
        <v>4.4400000000000004</v>
      </c>
      <c r="D2266" s="61">
        <v>0</v>
      </c>
      <c r="E2266" s="61">
        <v>0.44</v>
      </c>
      <c r="F2266" s="61">
        <v>0.44</v>
      </c>
      <c r="G2266" s="61">
        <v>44.44</v>
      </c>
      <c r="H2266" s="61">
        <v>49.33</v>
      </c>
      <c r="I2266" s="61">
        <v>0.89</v>
      </c>
      <c r="J2266" s="61">
        <v>52.44</v>
      </c>
      <c r="K2266" s="61">
        <v>47.56</v>
      </c>
      <c r="L2266" s="61">
        <v>5.73</v>
      </c>
      <c r="M2266" s="61">
        <v>2.64</v>
      </c>
      <c r="N2266" s="61">
        <v>11.89</v>
      </c>
      <c r="O2266" s="61">
        <v>54.63</v>
      </c>
      <c r="P2266" s="61">
        <v>1.32</v>
      </c>
      <c r="Q2266" s="61">
        <v>2.2000000000000002</v>
      </c>
      <c r="R2266" s="61">
        <v>14</v>
      </c>
      <c r="S2266" s="61">
        <v>11.9</v>
      </c>
      <c r="T2266" s="61">
        <v>75</v>
      </c>
    </row>
    <row r="2267" spans="1:20" ht="12.75" customHeight="1" x14ac:dyDescent="0.2">
      <c r="A2267" s="58">
        <v>4482</v>
      </c>
      <c r="B2267" s="61">
        <v>480</v>
      </c>
      <c r="C2267" s="61">
        <v>28.33</v>
      </c>
      <c r="D2267" s="61">
        <v>3.13</v>
      </c>
      <c r="E2267" s="61">
        <v>0</v>
      </c>
      <c r="F2267" s="61">
        <v>0.42</v>
      </c>
      <c r="G2267" s="61">
        <v>12.5</v>
      </c>
      <c r="H2267" s="61">
        <v>46.46</v>
      </c>
      <c r="I2267" s="61">
        <v>9.17</v>
      </c>
      <c r="J2267" s="61">
        <v>54.38</v>
      </c>
      <c r="K2267" s="61">
        <v>45.63</v>
      </c>
      <c r="L2267" s="61">
        <v>0</v>
      </c>
      <c r="M2267" s="61">
        <v>4.17</v>
      </c>
      <c r="N2267" s="61">
        <v>18.13</v>
      </c>
      <c r="O2267" s="61">
        <v>56.46</v>
      </c>
      <c r="P2267" s="61">
        <v>2.5</v>
      </c>
      <c r="Q2267" s="61">
        <v>0</v>
      </c>
      <c r="R2267" s="61">
        <v>15</v>
      </c>
      <c r="S2267" s="61">
        <v>12.3</v>
      </c>
      <c r="T2267" s="61">
        <v>59.38</v>
      </c>
    </row>
    <row r="2268" spans="1:20" ht="12.75" customHeight="1" x14ac:dyDescent="0.2">
      <c r="A2268" s="58">
        <v>4483</v>
      </c>
      <c r="B2268" s="61">
        <v>475</v>
      </c>
      <c r="C2268" s="61">
        <v>0.63</v>
      </c>
      <c r="D2268" s="61">
        <v>0.42</v>
      </c>
      <c r="E2268" s="61">
        <v>1.05</v>
      </c>
      <c r="F2268" s="61">
        <v>0.63</v>
      </c>
      <c r="G2268" s="61">
        <v>6.11</v>
      </c>
      <c r="H2268" s="61">
        <v>81.260000000000005</v>
      </c>
      <c r="I2268" s="61">
        <v>9.89</v>
      </c>
      <c r="J2268" s="61">
        <v>49.47</v>
      </c>
      <c r="K2268" s="61">
        <v>50.53</v>
      </c>
      <c r="L2268" s="61">
        <v>0</v>
      </c>
      <c r="M2268" s="61">
        <v>0.21</v>
      </c>
      <c r="N2268" s="61">
        <v>16.7</v>
      </c>
      <c r="O2268" s="61">
        <v>47.78</v>
      </c>
      <c r="P2268" s="61">
        <v>0.21</v>
      </c>
      <c r="Q2268" s="61">
        <v>0</v>
      </c>
      <c r="R2268" s="61">
        <v>18</v>
      </c>
      <c r="S2268" s="61">
        <v>13.6</v>
      </c>
      <c r="T2268" s="61">
        <v>66.67</v>
      </c>
    </row>
    <row r="2269" spans="1:20" ht="12.75" customHeight="1" x14ac:dyDescent="0.2">
      <c r="A2269" s="58">
        <v>4484</v>
      </c>
      <c r="B2269" s="61">
        <v>1534</v>
      </c>
      <c r="C2269" s="61">
        <v>0.78</v>
      </c>
      <c r="D2269" s="61">
        <v>2.67</v>
      </c>
      <c r="E2269" s="61">
        <v>0.52</v>
      </c>
      <c r="F2269" s="61">
        <v>1.69</v>
      </c>
      <c r="G2269" s="61">
        <v>23.79</v>
      </c>
      <c r="H2269" s="61">
        <v>69.17</v>
      </c>
      <c r="I2269" s="61">
        <v>1.37</v>
      </c>
      <c r="J2269" s="61">
        <v>50.07</v>
      </c>
      <c r="K2269" s="61">
        <v>49.93</v>
      </c>
      <c r="L2269" s="61">
        <v>8.09</v>
      </c>
      <c r="M2269" s="61">
        <v>3.95</v>
      </c>
      <c r="N2269" s="61">
        <v>8.43</v>
      </c>
      <c r="O2269" s="61">
        <v>42.54</v>
      </c>
      <c r="P2269" s="61">
        <v>1.27</v>
      </c>
      <c r="Q2269" s="61">
        <v>0</v>
      </c>
      <c r="R2269" s="61">
        <v>22</v>
      </c>
      <c r="S2269" s="61">
        <v>12.3</v>
      </c>
      <c r="T2269" s="61">
        <v>81.69</v>
      </c>
    </row>
    <row r="2270" spans="1:20" ht="12.75" customHeight="1" x14ac:dyDescent="0.2">
      <c r="A2270" s="58">
        <v>4485</v>
      </c>
      <c r="B2270" s="61">
        <v>672</v>
      </c>
      <c r="C2270" s="61">
        <v>0.6</v>
      </c>
      <c r="D2270" s="61">
        <v>16.07</v>
      </c>
      <c r="E2270" s="61">
        <v>1.34</v>
      </c>
      <c r="F2270" s="61">
        <v>7.59</v>
      </c>
      <c r="G2270" s="61">
        <v>9.82</v>
      </c>
      <c r="H2270" s="61">
        <v>51.93</v>
      </c>
      <c r="I2270" s="61">
        <v>12.65</v>
      </c>
      <c r="J2270" s="61">
        <v>49.11</v>
      </c>
      <c r="K2270" s="61">
        <v>50.89</v>
      </c>
      <c r="L2270" s="61">
        <v>0</v>
      </c>
      <c r="M2270" s="61">
        <v>1.66</v>
      </c>
      <c r="N2270" s="61">
        <v>12.5</v>
      </c>
      <c r="O2270" s="61">
        <v>26.36</v>
      </c>
      <c r="P2270" s="61">
        <v>6.48</v>
      </c>
      <c r="Q2270" s="61">
        <v>0.15</v>
      </c>
      <c r="R2270" s="61">
        <v>20</v>
      </c>
      <c r="S2270" s="61">
        <v>9.1</v>
      </c>
      <c r="T2270" s="61">
        <v>52.94</v>
      </c>
    </row>
    <row r="2271" spans="1:20" ht="12.75" customHeight="1" x14ac:dyDescent="0.2">
      <c r="A2271" s="58">
        <v>4486</v>
      </c>
      <c r="B2271" s="61">
        <v>332</v>
      </c>
      <c r="C2271" s="61">
        <v>0.9</v>
      </c>
      <c r="D2271" s="61">
        <v>1.51</v>
      </c>
      <c r="E2271" s="61">
        <v>0</v>
      </c>
      <c r="F2271" s="61">
        <v>0.6</v>
      </c>
      <c r="G2271" s="61">
        <v>10.84</v>
      </c>
      <c r="H2271" s="61">
        <v>75</v>
      </c>
      <c r="I2271" s="61">
        <v>11.14</v>
      </c>
      <c r="J2271" s="61">
        <v>48.49</v>
      </c>
      <c r="K2271" s="61">
        <v>51.51</v>
      </c>
      <c r="L2271" s="61">
        <v>0</v>
      </c>
      <c r="M2271" s="61">
        <v>0.86</v>
      </c>
      <c r="N2271" s="61">
        <v>16.29</v>
      </c>
      <c r="O2271" s="61">
        <v>58.57</v>
      </c>
      <c r="P2271" s="61">
        <v>0.56999999999999995</v>
      </c>
      <c r="Q2271" s="61">
        <v>0</v>
      </c>
      <c r="R2271" s="61">
        <v>18</v>
      </c>
      <c r="S2271" s="61">
        <v>14.1</v>
      </c>
      <c r="T2271" s="61">
        <v>77.78</v>
      </c>
    </row>
    <row r="2272" spans="1:20" ht="12.75" customHeight="1" x14ac:dyDescent="0.2">
      <c r="A2272" s="58">
        <v>4487</v>
      </c>
      <c r="B2272" s="61">
        <v>490</v>
      </c>
      <c r="C2272" s="61">
        <v>0.61</v>
      </c>
      <c r="D2272" s="61">
        <v>0.2</v>
      </c>
      <c r="E2272" s="61">
        <v>0</v>
      </c>
      <c r="F2272" s="61">
        <v>0.61</v>
      </c>
      <c r="G2272" s="61">
        <v>40.409999999999997</v>
      </c>
      <c r="H2272" s="61">
        <v>55.92</v>
      </c>
      <c r="I2272" s="61">
        <v>2.2400000000000002</v>
      </c>
      <c r="J2272" s="61">
        <v>56.33</v>
      </c>
      <c r="K2272" s="61">
        <v>43.67</v>
      </c>
      <c r="L2272" s="61">
        <v>5.34</v>
      </c>
      <c r="M2272" s="61">
        <v>12.39</v>
      </c>
      <c r="N2272" s="61">
        <v>23.08</v>
      </c>
      <c r="O2272" s="61">
        <v>56.84</v>
      </c>
      <c r="P2272" s="61">
        <v>0</v>
      </c>
      <c r="Q2272" s="61">
        <v>0</v>
      </c>
      <c r="R2272" s="61">
        <v>16</v>
      </c>
      <c r="S2272" s="61">
        <v>10.9</v>
      </c>
      <c r="T2272" s="61">
        <v>66.67</v>
      </c>
    </row>
    <row r="2273" spans="1:20" ht="12.75" customHeight="1" x14ac:dyDescent="0.2">
      <c r="A2273" s="58">
        <v>4488</v>
      </c>
      <c r="B2273" s="61">
        <v>235</v>
      </c>
      <c r="C2273" s="61">
        <v>0.43</v>
      </c>
      <c r="D2273" s="61">
        <v>0</v>
      </c>
      <c r="E2273" s="61">
        <v>0.43</v>
      </c>
      <c r="F2273" s="61">
        <v>0.43</v>
      </c>
      <c r="G2273" s="61">
        <v>46.38</v>
      </c>
      <c r="H2273" s="61">
        <v>50.64</v>
      </c>
      <c r="I2273" s="61">
        <v>1.7</v>
      </c>
      <c r="J2273" s="61">
        <v>51.49</v>
      </c>
      <c r="K2273" s="61">
        <v>48.51</v>
      </c>
      <c r="L2273" s="61">
        <v>0</v>
      </c>
      <c r="M2273" s="61">
        <v>18.22</v>
      </c>
      <c r="N2273" s="61">
        <v>12.29</v>
      </c>
      <c r="O2273" s="61">
        <v>61.02</v>
      </c>
      <c r="P2273" s="61">
        <v>0.42</v>
      </c>
      <c r="Q2273" s="61">
        <v>0</v>
      </c>
      <c r="R2273" s="61">
        <v>14</v>
      </c>
      <c r="S2273" s="61">
        <v>9.6</v>
      </c>
      <c r="T2273" s="61">
        <v>64.709999999999994</v>
      </c>
    </row>
    <row r="2274" spans="1:20" ht="12.75" customHeight="1" x14ac:dyDescent="0.2">
      <c r="A2274" s="58">
        <v>4489</v>
      </c>
      <c r="B2274" s="61">
        <v>479</v>
      </c>
      <c r="C2274" s="61">
        <v>0.84</v>
      </c>
      <c r="D2274" s="61">
        <v>31.32</v>
      </c>
      <c r="E2274" s="61">
        <v>0.84</v>
      </c>
      <c r="F2274" s="61">
        <v>14.61</v>
      </c>
      <c r="G2274" s="61">
        <v>8.98</v>
      </c>
      <c r="H2274" s="61">
        <v>32.78</v>
      </c>
      <c r="I2274" s="61">
        <v>10.65</v>
      </c>
      <c r="J2274" s="61">
        <v>48.64</v>
      </c>
      <c r="K2274" s="61">
        <v>51.36</v>
      </c>
      <c r="L2274" s="61">
        <v>0</v>
      </c>
      <c r="M2274" s="61">
        <v>30.31</v>
      </c>
      <c r="N2274" s="61">
        <v>8.8699999999999992</v>
      </c>
      <c r="O2274" s="61">
        <v>57.53</v>
      </c>
      <c r="P2274" s="61">
        <v>2.27</v>
      </c>
      <c r="Q2274" s="61">
        <v>0</v>
      </c>
      <c r="R2274" s="61">
        <v>16</v>
      </c>
      <c r="S2274" s="61">
        <v>8.1</v>
      </c>
      <c r="T2274" s="61">
        <v>60</v>
      </c>
    </row>
    <row r="2275" spans="1:20" ht="12.75" customHeight="1" x14ac:dyDescent="0.2">
      <c r="A2275" s="58">
        <v>4490</v>
      </c>
      <c r="B2275" s="61">
        <v>451</v>
      </c>
      <c r="C2275" s="61">
        <v>0.67</v>
      </c>
      <c r="D2275" s="61">
        <v>0</v>
      </c>
      <c r="E2275" s="61">
        <v>0</v>
      </c>
      <c r="F2275" s="61">
        <v>0</v>
      </c>
      <c r="G2275" s="61">
        <v>93.57</v>
      </c>
      <c r="H2275" s="61">
        <v>5.76</v>
      </c>
      <c r="I2275" s="61">
        <v>0</v>
      </c>
      <c r="J2275" s="61">
        <v>52.11</v>
      </c>
      <c r="K2275" s="61">
        <v>47.89</v>
      </c>
      <c r="L2275" s="61">
        <v>18.489999999999998</v>
      </c>
      <c r="M2275" s="61">
        <v>78.08</v>
      </c>
      <c r="N2275" s="61">
        <v>9.59</v>
      </c>
      <c r="O2275" s="61">
        <v>99.77</v>
      </c>
      <c r="P2275" s="61">
        <v>0.68</v>
      </c>
      <c r="Q2275" s="61">
        <v>0</v>
      </c>
      <c r="R2275" s="61">
        <v>16</v>
      </c>
      <c r="S2275" s="61">
        <v>10</v>
      </c>
      <c r="T2275" s="61">
        <v>41.38</v>
      </c>
    </row>
    <row r="2276" spans="1:20" ht="12.75" customHeight="1" x14ac:dyDescent="0.2">
      <c r="A2276" s="58">
        <v>4491</v>
      </c>
      <c r="B2276" s="61">
        <v>1486</v>
      </c>
      <c r="C2276" s="61">
        <v>0.4</v>
      </c>
      <c r="D2276" s="61">
        <v>0.2</v>
      </c>
      <c r="E2276" s="61">
        <v>0.27</v>
      </c>
      <c r="F2276" s="61">
        <v>0.87</v>
      </c>
      <c r="G2276" s="61">
        <v>4.8499999999999996</v>
      </c>
      <c r="H2276" s="61">
        <v>87.21</v>
      </c>
      <c r="I2276" s="61">
        <v>6.19</v>
      </c>
      <c r="J2276" s="61">
        <v>50.94</v>
      </c>
      <c r="K2276" s="61">
        <v>49.06</v>
      </c>
      <c r="L2276" s="61">
        <v>0</v>
      </c>
      <c r="M2276" s="61">
        <v>1.77</v>
      </c>
      <c r="N2276" s="61">
        <v>11.38</v>
      </c>
      <c r="O2276" s="61">
        <v>25.89</v>
      </c>
      <c r="P2276" s="61">
        <v>2.11</v>
      </c>
      <c r="Q2276" s="61">
        <v>0.2</v>
      </c>
      <c r="R2276" s="61">
        <v>19</v>
      </c>
      <c r="S2276" s="61">
        <v>15</v>
      </c>
      <c r="T2276" s="61">
        <v>85</v>
      </c>
    </row>
    <row r="2277" spans="1:20" ht="12.75" customHeight="1" x14ac:dyDescent="0.2">
      <c r="A2277" s="58">
        <v>4492</v>
      </c>
      <c r="B2277" s="61">
        <v>1652</v>
      </c>
      <c r="C2277" s="61">
        <v>0.73</v>
      </c>
      <c r="D2277" s="61">
        <v>7.81</v>
      </c>
      <c r="E2277" s="61">
        <v>1.21</v>
      </c>
      <c r="F2277" s="61">
        <v>7.08</v>
      </c>
      <c r="G2277" s="61">
        <v>13.08</v>
      </c>
      <c r="H2277" s="61">
        <v>62.89</v>
      </c>
      <c r="I2277" s="61">
        <v>7.2</v>
      </c>
      <c r="J2277" s="61">
        <v>52.12</v>
      </c>
      <c r="K2277" s="61">
        <v>47.88</v>
      </c>
      <c r="L2277" s="61">
        <v>0</v>
      </c>
      <c r="M2277" s="61">
        <v>4.93</v>
      </c>
      <c r="N2277" s="61">
        <v>10.95</v>
      </c>
      <c r="O2277" s="61">
        <v>34.72</v>
      </c>
      <c r="P2277" s="61">
        <v>3.72</v>
      </c>
      <c r="Q2277" s="61">
        <v>0.06</v>
      </c>
      <c r="R2277" s="61">
        <v>19</v>
      </c>
      <c r="S2277" s="61">
        <v>10.7</v>
      </c>
      <c r="T2277" s="61">
        <v>55.81</v>
      </c>
    </row>
    <row r="2278" spans="1:20" ht="12.75" customHeight="1" x14ac:dyDescent="0.2">
      <c r="A2278" s="58">
        <v>4493</v>
      </c>
      <c r="B2278" s="61">
        <v>607</v>
      </c>
      <c r="C2278" s="61">
        <v>0.16</v>
      </c>
      <c r="D2278" s="61">
        <v>34.43</v>
      </c>
      <c r="E2278" s="61">
        <v>0</v>
      </c>
      <c r="F2278" s="61">
        <v>0.49</v>
      </c>
      <c r="G2278" s="61">
        <v>6.26</v>
      </c>
      <c r="H2278" s="61">
        <v>54.04</v>
      </c>
      <c r="I2278" s="61">
        <v>4.6100000000000003</v>
      </c>
      <c r="J2278" s="61">
        <v>50.74</v>
      </c>
      <c r="K2278" s="61">
        <v>49.26</v>
      </c>
      <c r="L2278" s="61">
        <v>0</v>
      </c>
      <c r="M2278" s="61">
        <v>5.79</v>
      </c>
      <c r="N2278" s="61">
        <v>6.46</v>
      </c>
      <c r="O2278" s="61">
        <v>7.78</v>
      </c>
      <c r="P2278" s="61">
        <v>0.17</v>
      </c>
      <c r="Q2278" s="61">
        <v>0</v>
      </c>
      <c r="R2278" s="61">
        <v>17</v>
      </c>
      <c r="S2278" s="61">
        <v>13</v>
      </c>
      <c r="T2278" s="61">
        <v>74.290000000000006</v>
      </c>
    </row>
    <row r="2279" spans="1:20" ht="12.75" customHeight="1" x14ac:dyDescent="0.2">
      <c r="A2279" s="58">
        <v>4494</v>
      </c>
      <c r="B2279" s="61">
        <v>395</v>
      </c>
      <c r="C2279" s="61">
        <v>13.92</v>
      </c>
      <c r="D2279" s="61">
        <v>0</v>
      </c>
      <c r="E2279" s="61">
        <v>0</v>
      </c>
      <c r="F2279" s="61">
        <v>0.76</v>
      </c>
      <c r="G2279" s="61">
        <v>5.57</v>
      </c>
      <c r="H2279" s="61">
        <v>63.54</v>
      </c>
      <c r="I2279" s="61">
        <v>16.2</v>
      </c>
      <c r="J2279" s="61">
        <v>50.13</v>
      </c>
      <c r="K2279" s="61">
        <v>49.87</v>
      </c>
      <c r="L2279" s="61">
        <v>0</v>
      </c>
      <c r="M2279" s="61">
        <v>0.25</v>
      </c>
      <c r="N2279" s="61">
        <v>9.67</v>
      </c>
      <c r="O2279" s="61">
        <v>67.430000000000007</v>
      </c>
      <c r="P2279" s="61">
        <v>2.29</v>
      </c>
      <c r="Q2279" s="61">
        <v>1.27</v>
      </c>
      <c r="R2279" s="61">
        <v>16</v>
      </c>
      <c r="S2279" s="61">
        <v>14.1</v>
      </c>
      <c r="T2279" s="61">
        <v>70.83</v>
      </c>
    </row>
    <row r="2280" spans="1:20" ht="12.75" customHeight="1" x14ac:dyDescent="0.2">
      <c r="A2280" s="58">
        <v>4495</v>
      </c>
      <c r="B2280" s="61">
        <v>2015</v>
      </c>
      <c r="C2280" s="61">
        <v>0.35</v>
      </c>
      <c r="D2280" s="61">
        <v>22.93</v>
      </c>
      <c r="E2280" s="61">
        <v>0.1</v>
      </c>
      <c r="F2280" s="61">
        <v>2.4300000000000002</v>
      </c>
      <c r="G2280" s="61">
        <v>5.31</v>
      </c>
      <c r="H2280" s="61">
        <v>65.61</v>
      </c>
      <c r="I2280" s="61">
        <v>3.28</v>
      </c>
      <c r="J2280" s="61">
        <v>50.47</v>
      </c>
      <c r="K2280" s="61">
        <v>49.53</v>
      </c>
      <c r="L2280" s="61">
        <v>0</v>
      </c>
      <c r="M2280" s="61">
        <v>0.65</v>
      </c>
      <c r="N2280" s="61">
        <v>5</v>
      </c>
      <c r="O2280" s="61">
        <v>4.2</v>
      </c>
      <c r="P2280" s="61">
        <v>4.45</v>
      </c>
      <c r="Q2280" s="61">
        <v>0</v>
      </c>
      <c r="R2280" s="61">
        <v>16</v>
      </c>
      <c r="S2280" s="61">
        <v>9.1</v>
      </c>
      <c r="T2280" s="61">
        <v>56.25</v>
      </c>
    </row>
    <row r="2281" spans="1:20" ht="12.75" customHeight="1" x14ac:dyDescent="0.2">
      <c r="A2281" s="58">
        <v>4496</v>
      </c>
      <c r="B2281" s="61">
        <v>717</v>
      </c>
      <c r="C2281" s="61">
        <v>1.1200000000000001</v>
      </c>
      <c r="D2281" s="61">
        <v>9.34</v>
      </c>
      <c r="E2281" s="61">
        <v>0.42</v>
      </c>
      <c r="F2281" s="61">
        <v>3.21</v>
      </c>
      <c r="G2281" s="61">
        <v>11.85</v>
      </c>
      <c r="H2281" s="61">
        <v>61.37</v>
      </c>
      <c r="I2281" s="61">
        <v>12.69</v>
      </c>
      <c r="J2281" s="61">
        <v>52.3</v>
      </c>
      <c r="K2281" s="61">
        <v>47.7</v>
      </c>
      <c r="L2281" s="61">
        <v>0</v>
      </c>
      <c r="M2281" s="61">
        <v>4.91</v>
      </c>
      <c r="N2281" s="61">
        <v>12.55</v>
      </c>
      <c r="O2281" s="61">
        <v>34.520000000000003</v>
      </c>
      <c r="P2281" s="61">
        <v>4.37</v>
      </c>
      <c r="Q2281" s="61">
        <v>0.41</v>
      </c>
      <c r="R2281" s="61">
        <v>20</v>
      </c>
      <c r="S2281" s="61">
        <v>9.5</v>
      </c>
      <c r="T2281" s="61">
        <v>85.71</v>
      </c>
    </row>
    <row r="2282" spans="1:20" ht="12.75" customHeight="1" x14ac:dyDescent="0.2">
      <c r="A2282" s="58">
        <v>4497</v>
      </c>
      <c r="B2282" s="61">
        <v>772</v>
      </c>
      <c r="C2282" s="61">
        <v>0</v>
      </c>
      <c r="D2282" s="61">
        <v>0</v>
      </c>
      <c r="E2282" s="61">
        <v>0</v>
      </c>
      <c r="F2282" s="61">
        <v>0</v>
      </c>
      <c r="G2282" s="61">
        <v>90.93</v>
      </c>
      <c r="H2282" s="61">
        <v>7.9</v>
      </c>
      <c r="I2282" s="61">
        <v>1.17</v>
      </c>
      <c r="J2282" s="61">
        <v>52.07</v>
      </c>
      <c r="K2282" s="61">
        <v>47.93</v>
      </c>
      <c r="L2282" s="61">
        <v>13.85</v>
      </c>
      <c r="M2282" s="61">
        <v>43.46</v>
      </c>
      <c r="N2282" s="61">
        <v>15.77</v>
      </c>
      <c r="O2282" s="61">
        <v>83.08</v>
      </c>
      <c r="P2282" s="61">
        <v>0.13</v>
      </c>
      <c r="Q2282" s="61">
        <v>0</v>
      </c>
      <c r="R2282" s="61">
        <v>18</v>
      </c>
      <c r="S2282" s="61">
        <v>12.8</v>
      </c>
      <c r="T2282" s="61">
        <v>68.180000000000007</v>
      </c>
    </row>
    <row r="2283" spans="1:20" ht="12.75" customHeight="1" x14ac:dyDescent="0.2">
      <c r="A2283" s="58">
        <v>4498</v>
      </c>
      <c r="B2283" s="61">
        <v>921</v>
      </c>
      <c r="C2283" s="61">
        <v>0.65</v>
      </c>
      <c r="D2283" s="61">
        <v>5.32</v>
      </c>
      <c r="E2283" s="61">
        <v>0.76</v>
      </c>
      <c r="F2283" s="61">
        <v>2.82</v>
      </c>
      <c r="G2283" s="61">
        <v>13.36</v>
      </c>
      <c r="H2283" s="61">
        <v>70.25</v>
      </c>
      <c r="I2283" s="61">
        <v>6.84</v>
      </c>
      <c r="J2283" s="61">
        <v>54.61</v>
      </c>
      <c r="K2283" s="61">
        <v>45.39</v>
      </c>
      <c r="L2283" s="61">
        <v>0</v>
      </c>
      <c r="M2283" s="61">
        <v>5.24</v>
      </c>
      <c r="N2283" s="61">
        <v>12.23</v>
      </c>
      <c r="O2283" s="61">
        <v>45.52</v>
      </c>
      <c r="P2283" s="61">
        <v>2.29</v>
      </c>
      <c r="Q2283" s="61">
        <v>0.33</v>
      </c>
      <c r="R2283" s="61">
        <v>14</v>
      </c>
      <c r="S2283" s="61">
        <v>10.1</v>
      </c>
      <c r="T2283" s="61">
        <v>65.150000000000006</v>
      </c>
    </row>
    <row r="2284" spans="1:20" ht="12.75" customHeight="1" x14ac:dyDescent="0.2">
      <c r="A2284" s="58">
        <v>4499</v>
      </c>
      <c r="B2284" s="61">
        <v>679</v>
      </c>
      <c r="C2284" s="61">
        <v>0.15</v>
      </c>
      <c r="D2284" s="61">
        <v>21.5</v>
      </c>
      <c r="E2284" s="61">
        <v>0.28999999999999998</v>
      </c>
      <c r="F2284" s="61">
        <v>2.8</v>
      </c>
      <c r="G2284" s="61">
        <v>7.66</v>
      </c>
      <c r="H2284" s="61">
        <v>58.32</v>
      </c>
      <c r="I2284" s="61">
        <v>9.2799999999999994</v>
      </c>
      <c r="J2284" s="61">
        <v>49.04</v>
      </c>
      <c r="K2284" s="61">
        <v>50.96</v>
      </c>
      <c r="L2284" s="61">
        <v>0</v>
      </c>
      <c r="M2284" s="61">
        <v>8.8699999999999992</v>
      </c>
      <c r="N2284" s="61">
        <v>10.76</v>
      </c>
      <c r="O2284" s="61">
        <v>18.02</v>
      </c>
      <c r="P2284" s="61">
        <v>2.4700000000000002</v>
      </c>
      <c r="Q2284" s="61">
        <v>0</v>
      </c>
      <c r="R2284" s="61">
        <v>15</v>
      </c>
      <c r="S2284" s="61">
        <v>11.5</v>
      </c>
      <c r="T2284" s="61">
        <v>63.64</v>
      </c>
    </row>
    <row r="2285" spans="1:20" ht="12.75" customHeight="1" x14ac:dyDescent="0.2">
      <c r="A2285" s="58">
        <v>4500</v>
      </c>
      <c r="B2285" s="61">
        <v>858</v>
      </c>
      <c r="C2285" s="61">
        <v>0.93</v>
      </c>
      <c r="D2285" s="61">
        <v>4.55</v>
      </c>
      <c r="E2285" s="61">
        <v>0.35</v>
      </c>
      <c r="F2285" s="61">
        <v>2.21</v>
      </c>
      <c r="G2285" s="61">
        <v>8.6199999999999992</v>
      </c>
      <c r="H2285" s="61">
        <v>76.22</v>
      </c>
      <c r="I2285" s="61">
        <v>7.11</v>
      </c>
      <c r="J2285" s="61">
        <v>50.23</v>
      </c>
      <c r="K2285" s="61">
        <v>49.77</v>
      </c>
      <c r="L2285" s="61">
        <v>0</v>
      </c>
      <c r="M2285" s="61">
        <v>0.83</v>
      </c>
      <c r="N2285" s="61">
        <v>8.7799999999999994</v>
      </c>
      <c r="O2285" s="61">
        <v>25.5</v>
      </c>
      <c r="P2285" s="61">
        <v>1.19</v>
      </c>
      <c r="Q2285" s="61">
        <v>0.12</v>
      </c>
      <c r="R2285" s="61">
        <v>18</v>
      </c>
      <c r="S2285" s="61">
        <v>11.9</v>
      </c>
      <c r="T2285" s="61">
        <v>67.349999999999994</v>
      </c>
    </row>
    <row r="2286" spans="1:20" ht="12.75" customHeight="1" x14ac:dyDescent="0.2">
      <c r="A2286" s="58">
        <v>4501</v>
      </c>
      <c r="B2286" s="61">
        <v>294</v>
      </c>
      <c r="C2286" s="61">
        <v>0.34</v>
      </c>
      <c r="D2286" s="61">
        <v>0.34</v>
      </c>
      <c r="E2286" s="61">
        <v>0</v>
      </c>
      <c r="F2286" s="61">
        <v>0</v>
      </c>
      <c r="G2286" s="61">
        <v>6.12</v>
      </c>
      <c r="H2286" s="61">
        <v>88.78</v>
      </c>
      <c r="I2286" s="61">
        <v>4.42</v>
      </c>
      <c r="J2286" s="61">
        <v>55.1</v>
      </c>
      <c r="K2286" s="61">
        <v>44.9</v>
      </c>
      <c r="L2286" s="61">
        <v>0</v>
      </c>
      <c r="M2286" s="61">
        <v>1.04</v>
      </c>
      <c r="N2286" s="61">
        <v>12.11</v>
      </c>
      <c r="O2286" s="61">
        <v>54.67</v>
      </c>
      <c r="P2286" s="61">
        <v>0</v>
      </c>
      <c r="Q2286" s="61">
        <v>0</v>
      </c>
      <c r="R2286" s="61">
        <v>15</v>
      </c>
      <c r="S2286" s="61">
        <v>12.2</v>
      </c>
      <c r="T2286" s="61">
        <v>89.47</v>
      </c>
    </row>
    <row r="2287" spans="1:20" ht="12.75" customHeight="1" x14ac:dyDescent="0.2">
      <c r="A2287" s="58">
        <v>4502</v>
      </c>
      <c r="B2287" s="61">
        <v>623</v>
      </c>
      <c r="C2287" s="61">
        <v>1.61</v>
      </c>
      <c r="D2287" s="61">
        <v>1.28</v>
      </c>
      <c r="E2287" s="61">
        <v>0.32</v>
      </c>
      <c r="F2287" s="61">
        <v>0.8</v>
      </c>
      <c r="G2287" s="61">
        <v>11.24</v>
      </c>
      <c r="H2287" s="61">
        <v>76.400000000000006</v>
      </c>
      <c r="I2287" s="61">
        <v>8.35</v>
      </c>
      <c r="J2287" s="61">
        <v>51.69</v>
      </c>
      <c r="K2287" s="61">
        <v>48.31</v>
      </c>
      <c r="L2287" s="61">
        <v>0</v>
      </c>
      <c r="M2287" s="61">
        <v>0.96</v>
      </c>
      <c r="N2287" s="61">
        <v>14.01</v>
      </c>
      <c r="O2287" s="61">
        <v>33.44</v>
      </c>
      <c r="P2287" s="61">
        <v>4.3</v>
      </c>
      <c r="Q2287" s="61">
        <v>0.48</v>
      </c>
      <c r="R2287" s="61">
        <v>19</v>
      </c>
      <c r="S2287" s="61">
        <v>10.8</v>
      </c>
      <c r="T2287" s="61">
        <v>78.790000000000006</v>
      </c>
    </row>
    <row r="2288" spans="1:20" ht="12.75" customHeight="1" x14ac:dyDescent="0.2">
      <c r="A2288" s="58">
        <v>4503</v>
      </c>
      <c r="B2288" s="61">
        <v>759</v>
      </c>
      <c r="C2288" s="61">
        <v>1.05</v>
      </c>
      <c r="D2288" s="61">
        <v>1.58</v>
      </c>
      <c r="E2288" s="61">
        <v>2.5</v>
      </c>
      <c r="F2288" s="61">
        <v>3.82</v>
      </c>
      <c r="G2288" s="61">
        <v>29.38</v>
      </c>
      <c r="H2288" s="61">
        <v>55.34</v>
      </c>
      <c r="I2288" s="61">
        <v>6.32</v>
      </c>
      <c r="J2288" s="61">
        <v>54.02</v>
      </c>
      <c r="K2288" s="61">
        <v>45.98</v>
      </c>
      <c r="L2288" s="61">
        <v>0</v>
      </c>
      <c r="M2288" s="61">
        <v>10.07</v>
      </c>
      <c r="N2288" s="61">
        <v>15.65</v>
      </c>
      <c r="O2288" s="61">
        <v>71.84</v>
      </c>
      <c r="P2288" s="61">
        <v>2.31</v>
      </c>
      <c r="Q2288" s="61">
        <v>0</v>
      </c>
      <c r="R2288" s="61">
        <v>18</v>
      </c>
      <c r="S2288" s="61">
        <v>8.5</v>
      </c>
      <c r="T2288" s="61">
        <v>81.400000000000006</v>
      </c>
    </row>
    <row r="2289" spans="1:20" ht="12.75" customHeight="1" x14ac:dyDescent="0.2">
      <c r="A2289" s="58">
        <v>4504</v>
      </c>
      <c r="B2289" s="61">
        <v>1960</v>
      </c>
      <c r="C2289" s="61">
        <v>0.87</v>
      </c>
      <c r="D2289" s="61">
        <v>4.59</v>
      </c>
      <c r="E2289" s="61">
        <v>1.07</v>
      </c>
      <c r="F2289" s="61">
        <v>3.06</v>
      </c>
      <c r="G2289" s="61">
        <v>9.69</v>
      </c>
      <c r="H2289" s="61">
        <v>77.040000000000006</v>
      </c>
      <c r="I2289" s="61">
        <v>3.67</v>
      </c>
      <c r="J2289" s="61">
        <v>53.01</v>
      </c>
      <c r="K2289" s="61">
        <v>46.99</v>
      </c>
      <c r="L2289" s="61">
        <v>0</v>
      </c>
      <c r="M2289" s="61">
        <v>1.71</v>
      </c>
      <c r="N2289" s="61">
        <v>9.31</v>
      </c>
      <c r="O2289" s="61">
        <v>27.68</v>
      </c>
      <c r="P2289" s="61">
        <v>2.2999999999999998</v>
      </c>
      <c r="Q2289" s="61">
        <v>0</v>
      </c>
      <c r="R2289" s="61">
        <v>20</v>
      </c>
      <c r="S2289" s="61">
        <v>13.3</v>
      </c>
      <c r="T2289" s="61">
        <v>61.46</v>
      </c>
    </row>
    <row r="2290" spans="1:20" ht="12.75" customHeight="1" x14ac:dyDescent="0.2">
      <c r="A2290" s="58">
        <v>4505</v>
      </c>
      <c r="B2290" s="61">
        <v>543</v>
      </c>
      <c r="C2290" s="61">
        <v>0.55000000000000004</v>
      </c>
      <c r="D2290" s="61">
        <v>4.42</v>
      </c>
      <c r="E2290" s="61">
        <v>0</v>
      </c>
      <c r="F2290" s="61">
        <v>0.37</v>
      </c>
      <c r="G2290" s="61">
        <v>5.89</v>
      </c>
      <c r="H2290" s="61">
        <v>79.37</v>
      </c>
      <c r="I2290" s="61">
        <v>9.39</v>
      </c>
      <c r="J2290" s="61">
        <v>51.2</v>
      </c>
      <c r="K2290" s="61">
        <v>48.8</v>
      </c>
      <c r="L2290" s="61">
        <v>0</v>
      </c>
      <c r="M2290" s="61">
        <v>0.19</v>
      </c>
      <c r="N2290" s="61">
        <v>7.82</v>
      </c>
      <c r="O2290" s="61">
        <v>6.89</v>
      </c>
      <c r="P2290" s="61">
        <v>3.54</v>
      </c>
      <c r="Q2290" s="61">
        <v>0</v>
      </c>
      <c r="R2290" s="61">
        <v>15</v>
      </c>
      <c r="S2290" s="61">
        <v>13.1</v>
      </c>
      <c r="T2290" s="61">
        <v>75</v>
      </c>
    </row>
    <row r="2291" spans="1:20" ht="12.75" customHeight="1" x14ac:dyDescent="0.2">
      <c r="A2291" s="58">
        <v>4506</v>
      </c>
      <c r="B2291" s="61">
        <v>827</v>
      </c>
      <c r="C2291" s="61">
        <v>0.6</v>
      </c>
      <c r="D2291" s="61">
        <v>1.81</v>
      </c>
      <c r="E2291" s="61">
        <v>0</v>
      </c>
      <c r="F2291" s="61">
        <v>1.57</v>
      </c>
      <c r="G2291" s="61">
        <v>27.93</v>
      </c>
      <c r="H2291" s="61">
        <v>65.180000000000007</v>
      </c>
      <c r="I2291" s="61">
        <v>2.9</v>
      </c>
      <c r="J2291" s="61">
        <v>53.33</v>
      </c>
      <c r="K2291" s="61">
        <v>46.67</v>
      </c>
      <c r="L2291" s="61">
        <v>2.16</v>
      </c>
      <c r="M2291" s="61">
        <v>5.76</v>
      </c>
      <c r="N2291" s="61">
        <v>11.16</v>
      </c>
      <c r="O2291" s="61">
        <v>46.1</v>
      </c>
      <c r="P2291" s="61">
        <v>1.32</v>
      </c>
      <c r="Q2291" s="61">
        <v>0.12</v>
      </c>
      <c r="R2291" s="61">
        <v>21</v>
      </c>
      <c r="S2291" s="61">
        <v>12.4</v>
      </c>
      <c r="T2291" s="61">
        <v>85</v>
      </c>
    </row>
    <row r="2292" spans="1:20" ht="12.75" customHeight="1" x14ac:dyDescent="0.2">
      <c r="A2292" s="58">
        <v>4508</v>
      </c>
      <c r="B2292" s="61">
        <v>826</v>
      </c>
      <c r="C2292" s="61">
        <v>0.12</v>
      </c>
      <c r="D2292" s="61">
        <v>8.11</v>
      </c>
      <c r="E2292" s="61">
        <v>0.24</v>
      </c>
      <c r="F2292" s="61">
        <v>0.73</v>
      </c>
      <c r="G2292" s="61">
        <v>6.54</v>
      </c>
      <c r="H2292" s="61">
        <v>76.63</v>
      </c>
      <c r="I2292" s="61">
        <v>7.63</v>
      </c>
      <c r="J2292" s="61">
        <v>50.97</v>
      </c>
      <c r="K2292" s="61">
        <v>49.03</v>
      </c>
      <c r="L2292" s="61">
        <v>0</v>
      </c>
      <c r="M2292" s="61">
        <v>0.12</v>
      </c>
      <c r="N2292" s="61">
        <v>9.8699999999999992</v>
      </c>
      <c r="O2292" s="61">
        <v>15.52</v>
      </c>
      <c r="P2292" s="61">
        <v>2.29</v>
      </c>
      <c r="Q2292" s="61">
        <v>0</v>
      </c>
      <c r="R2292" s="61">
        <v>19</v>
      </c>
      <c r="S2292" s="61">
        <v>9.1999999999999993</v>
      </c>
      <c r="T2292" s="61">
        <v>100</v>
      </c>
    </row>
    <row r="2293" spans="1:20" ht="12.75" customHeight="1" x14ac:dyDescent="0.2">
      <c r="A2293" s="58">
        <v>4509</v>
      </c>
      <c r="B2293" s="61">
        <v>944</v>
      </c>
      <c r="C2293" s="61">
        <v>0.64</v>
      </c>
      <c r="D2293" s="61">
        <v>1.59</v>
      </c>
      <c r="E2293" s="61">
        <v>0.42</v>
      </c>
      <c r="F2293" s="61">
        <v>1.17</v>
      </c>
      <c r="G2293" s="61">
        <v>6.89</v>
      </c>
      <c r="H2293" s="61">
        <v>79.13</v>
      </c>
      <c r="I2293" s="61">
        <v>10.17</v>
      </c>
      <c r="J2293" s="61">
        <v>52.54</v>
      </c>
      <c r="K2293" s="61">
        <v>47.46</v>
      </c>
      <c r="L2293" s="61">
        <v>0</v>
      </c>
      <c r="M2293" s="61">
        <v>0.11</v>
      </c>
      <c r="N2293" s="61">
        <v>14.27</v>
      </c>
      <c r="O2293" s="61">
        <v>28.98</v>
      </c>
      <c r="P2293" s="61">
        <v>1.88</v>
      </c>
      <c r="Q2293" s="61">
        <v>0.55000000000000004</v>
      </c>
      <c r="R2293" s="61">
        <v>20</v>
      </c>
      <c r="S2293" s="61">
        <v>12.1</v>
      </c>
      <c r="T2293" s="61">
        <v>83.33</v>
      </c>
    </row>
    <row r="2294" spans="1:20" ht="12.75" customHeight="1" x14ac:dyDescent="0.2">
      <c r="A2294" s="58">
        <v>4510</v>
      </c>
      <c r="B2294" s="61">
        <v>248</v>
      </c>
      <c r="C2294" s="61">
        <v>24.6</v>
      </c>
      <c r="D2294" s="61">
        <v>1.61</v>
      </c>
      <c r="E2294" s="61">
        <v>0</v>
      </c>
      <c r="F2294" s="61">
        <v>0.4</v>
      </c>
      <c r="G2294" s="61">
        <v>26.21</v>
      </c>
      <c r="H2294" s="61">
        <v>31.85</v>
      </c>
      <c r="I2294" s="61">
        <v>15.32</v>
      </c>
      <c r="J2294" s="61">
        <v>50.81</v>
      </c>
      <c r="K2294" s="61">
        <v>49.19</v>
      </c>
      <c r="L2294" s="61">
        <v>0</v>
      </c>
      <c r="M2294" s="61">
        <v>16.940000000000001</v>
      </c>
      <c r="N2294" s="61">
        <v>14.05</v>
      </c>
      <c r="O2294" s="61">
        <v>76.45</v>
      </c>
      <c r="P2294" s="61">
        <v>2.48</v>
      </c>
      <c r="Q2294" s="61">
        <v>0</v>
      </c>
      <c r="R2294" s="61">
        <v>7</v>
      </c>
      <c r="S2294" s="61">
        <v>9.3000000000000007</v>
      </c>
      <c r="T2294" s="61">
        <v>40.54</v>
      </c>
    </row>
    <row r="2295" spans="1:20" ht="12.75" customHeight="1" x14ac:dyDescent="0.2">
      <c r="A2295" s="58">
        <v>4511</v>
      </c>
      <c r="B2295" s="61">
        <v>473</v>
      </c>
      <c r="C2295" s="61">
        <v>0.85</v>
      </c>
      <c r="D2295" s="61">
        <v>2.11</v>
      </c>
      <c r="E2295" s="61">
        <v>0.63</v>
      </c>
      <c r="F2295" s="61">
        <v>0.42</v>
      </c>
      <c r="G2295" s="61">
        <v>58.14</v>
      </c>
      <c r="H2295" s="61">
        <v>35.94</v>
      </c>
      <c r="I2295" s="61">
        <v>1.9</v>
      </c>
      <c r="J2295" s="61">
        <v>53.91</v>
      </c>
      <c r="K2295" s="61">
        <v>46.09</v>
      </c>
      <c r="L2295" s="61">
        <v>7.64</v>
      </c>
      <c r="M2295" s="61">
        <v>17.62</v>
      </c>
      <c r="N2295" s="61">
        <v>10.4</v>
      </c>
      <c r="O2295" s="61">
        <v>72.819999999999993</v>
      </c>
      <c r="P2295" s="61">
        <v>2.34</v>
      </c>
      <c r="Q2295" s="61">
        <v>0.64</v>
      </c>
      <c r="R2295" s="61">
        <v>16</v>
      </c>
      <c r="S2295" s="61">
        <v>11.9</v>
      </c>
      <c r="T2295" s="61">
        <v>46.67</v>
      </c>
    </row>
    <row r="2296" spans="1:20" ht="12.75" customHeight="1" x14ac:dyDescent="0.2">
      <c r="A2296" s="58">
        <v>4512</v>
      </c>
      <c r="B2296" s="61">
        <v>520</v>
      </c>
      <c r="C2296" s="61">
        <v>0.77</v>
      </c>
      <c r="D2296" s="61">
        <v>0.57999999999999996</v>
      </c>
      <c r="E2296" s="61">
        <v>0.57999999999999996</v>
      </c>
      <c r="F2296" s="61">
        <v>2.12</v>
      </c>
      <c r="G2296" s="61">
        <v>5.77</v>
      </c>
      <c r="H2296" s="61">
        <v>86.92</v>
      </c>
      <c r="I2296" s="61">
        <v>3.27</v>
      </c>
      <c r="J2296" s="61">
        <v>51.35</v>
      </c>
      <c r="K2296" s="61">
        <v>48.65</v>
      </c>
      <c r="L2296" s="61">
        <v>0</v>
      </c>
      <c r="M2296" s="61">
        <v>2.1</v>
      </c>
      <c r="N2296" s="61">
        <v>14.67</v>
      </c>
      <c r="O2296" s="61">
        <v>28.38</v>
      </c>
      <c r="P2296" s="61">
        <v>4.76</v>
      </c>
      <c r="Q2296" s="61">
        <v>0</v>
      </c>
      <c r="R2296" s="61">
        <v>17</v>
      </c>
      <c r="S2296" s="61">
        <v>10.7</v>
      </c>
      <c r="T2296" s="61">
        <v>76.67</v>
      </c>
    </row>
    <row r="2297" spans="1:20" ht="12.75" customHeight="1" x14ac:dyDescent="0.2">
      <c r="A2297" s="58">
        <v>4513</v>
      </c>
      <c r="B2297" s="61">
        <v>565</v>
      </c>
      <c r="C2297" s="61">
        <v>0.71</v>
      </c>
      <c r="D2297" s="61">
        <v>0.88</v>
      </c>
      <c r="E2297" s="61">
        <v>0</v>
      </c>
      <c r="F2297" s="61">
        <v>0.53</v>
      </c>
      <c r="G2297" s="61">
        <v>6.9</v>
      </c>
      <c r="H2297" s="61">
        <v>83.72</v>
      </c>
      <c r="I2297" s="61">
        <v>7.26</v>
      </c>
      <c r="J2297" s="61">
        <v>50.09</v>
      </c>
      <c r="K2297" s="61">
        <v>49.91</v>
      </c>
      <c r="L2297" s="61">
        <v>0</v>
      </c>
      <c r="M2297" s="61">
        <v>0</v>
      </c>
      <c r="N2297" s="61">
        <v>11.33</v>
      </c>
      <c r="O2297" s="61">
        <v>22.83</v>
      </c>
      <c r="P2297" s="61">
        <v>1.42</v>
      </c>
      <c r="Q2297" s="61">
        <v>0</v>
      </c>
      <c r="R2297" s="61">
        <v>19</v>
      </c>
      <c r="S2297" s="61">
        <v>11.8</v>
      </c>
      <c r="T2297" s="61">
        <v>82.76</v>
      </c>
    </row>
    <row r="2298" spans="1:20" ht="12.75" customHeight="1" x14ac:dyDescent="0.2">
      <c r="A2298" s="58">
        <v>4515</v>
      </c>
      <c r="B2298" s="61">
        <v>1350</v>
      </c>
      <c r="C2298" s="61">
        <v>1.41</v>
      </c>
      <c r="D2298" s="61">
        <v>9.6999999999999993</v>
      </c>
      <c r="E2298" s="61">
        <v>0.3</v>
      </c>
      <c r="F2298" s="61">
        <v>0.74</v>
      </c>
      <c r="G2298" s="61">
        <v>16.809999999999999</v>
      </c>
      <c r="H2298" s="61">
        <v>65.78</v>
      </c>
      <c r="I2298" s="61">
        <v>5.26</v>
      </c>
      <c r="J2298" s="61">
        <v>50.52</v>
      </c>
      <c r="K2298" s="61">
        <v>49.48</v>
      </c>
      <c r="L2298" s="61">
        <v>1.0900000000000001</v>
      </c>
      <c r="M2298" s="61">
        <v>4.51</v>
      </c>
      <c r="N2298" s="61">
        <v>12.82</v>
      </c>
      <c r="O2298" s="61">
        <v>37.840000000000003</v>
      </c>
      <c r="P2298" s="61">
        <v>7.23</v>
      </c>
      <c r="Q2298" s="61">
        <v>0.23</v>
      </c>
      <c r="R2298" s="61">
        <v>16</v>
      </c>
      <c r="S2298" s="61">
        <v>12.6</v>
      </c>
      <c r="T2298" s="61">
        <v>63.86</v>
      </c>
    </row>
    <row r="2299" spans="1:20" ht="12.75" customHeight="1" x14ac:dyDescent="0.2">
      <c r="A2299" s="58">
        <v>4516</v>
      </c>
      <c r="B2299" s="61">
        <v>819</v>
      </c>
      <c r="C2299" s="61">
        <v>0.12</v>
      </c>
      <c r="D2299" s="61">
        <v>3.79</v>
      </c>
      <c r="E2299" s="61">
        <v>0.12</v>
      </c>
      <c r="F2299" s="61">
        <v>0.73</v>
      </c>
      <c r="G2299" s="61">
        <v>5.25</v>
      </c>
      <c r="H2299" s="61">
        <v>83.52</v>
      </c>
      <c r="I2299" s="61">
        <v>6.47</v>
      </c>
      <c r="J2299" s="61">
        <v>53.24</v>
      </c>
      <c r="K2299" s="61">
        <v>46.76</v>
      </c>
      <c r="L2299" s="61">
        <v>0</v>
      </c>
      <c r="M2299" s="61">
        <v>0.49</v>
      </c>
      <c r="N2299" s="61">
        <v>8.6300000000000008</v>
      </c>
      <c r="O2299" s="61">
        <v>5.67</v>
      </c>
      <c r="P2299" s="61">
        <v>5.92</v>
      </c>
      <c r="Q2299" s="61">
        <v>0.12</v>
      </c>
      <c r="R2299" s="61">
        <v>20</v>
      </c>
      <c r="S2299" s="61">
        <v>11.9</v>
      </c>
      <c r="T2299" s="61">
        <v>57.14</v>
      </c>
    </row>
    <row r="2300" spans="1:20" ht="12.75" customHeight="1" x14ac:dyDescent="0.2">
      <c r="A2300" s="58">
        <v>4517</v>
      </c>
      <c r="B2300" s="61">
        <v>443</v>
      </c>
      <c r="C2300" s="61">
        <v>0.68</v>
      </c>
      <c r="D2300" s="61">
        <v>3.16</v>
      </c>
      <c r="E2300" s="61">
        <v>0.23</v>
      </c>
      <c r="F2300" s="61">
        <v>1.58</v>
      </c>
      <c r="G2300" s="61">
        <v>18.96</v>
      </c>
      <c r="H2300" s="61">
        <v>70.88</v>
      </c>
      <c r="I2300" s="61">
        <v>4.51</v>
      </c>
      <c r="J2300" s="61">
        <v>52.6</v>
      </c>
      <c r="K2300" s="61">
        <v>47.4</v>
      </c>
      <c r="L2300" s="61">
        <v>1.77</v>
      </c>
      <c r="M2300" s="61">
        <v>10.86</v>
      </c>
      <c r="N2300" s="61">
        <v>16.41</v>
      </c>
      <c r="O2300" s="61">
        <v>41.69</v>
      </c>
      <c r="P2300" s="61">
        <v>3.77</v>
      </c>
      <c r="Q2300" s="61">
        <v>0</v>
      </c>
      <c r="R2300" s="61">
        <v>19</v>
      </c>
      <c r="S2300" s="61">
        <v>12.5</v>
      </c>
      <c r="T2300" s="61">
        <v>60.87</v>
      </c>
    </row>
    <row r="2301" spans="1:20" ht="12.75" customHeight="1" x14ac:dyDescent="0.2">
      <c r="A2301" s="58">
        <v>4518</v>
      </c>
      <c r="B2301" s="61">
        <v>376</v>
      </c>
      <c r="C2301" s="61">
        <v>23.4</v>
      </c>
      <c r="D2301" s="61">
        <v>1.6</v>
      </c>
      <c r="E2301" s="61">
        <v>0</v>
      </c>
      <c r="F2301" s="61">
        <v>0</v>
      </c>
      <c r="G2301" s="61">
        <v>70.209999999999994</v>
      </c>
      <c r="H2301" s="61">
        <v>2.93</v>
      </c>
      <c r="I2301" s="61">
        <v>1.86</v>
      </c>
      <c r="J2301" s="61">
        <v>57.45</v>
      </c>
      <c r="K2301" s="61">
        <v>42.55</v>
      </c>
      <c r="L2301" s="61">
        <v>23.6</v>
      </c>
      <c r="M2301" s="61">
        <v>29.44</v>
      </c>
      <c r="N2301" s="61">
        <v>32.49</v>
      </c>
      <c r="O2301" s="61">
        <v>91.37</v>
      </c>
      <c r="P2301" s="61">
        <v>0</v>
      </c>
      <c r="Q2301" s="61">
        <v>0</v>
      </c>
      <c r="R2301" s="61">
        <v>16</v>
      </c>
      <c r="S2301" s="61">
        <v>12.2</v>
      </c>
      <c r="T2301" s="61">
        <v>70.83</v>
      </c>
    </row>
    <row r="2302" spans="1:20" ht="12.75" customHeight="1" x14ac:dyDescent="0.2">
      <c r="A2302" s="58">
        <v>4519</v>
      </c>
      <c r="B2302" s="61">
        <v>656</v>
      </c>
      <c r="C2302" s="61">
        <v>2.74</v>
      </c>
      <c r="D2302" s="61">
        <v>2.13</v>
      </c>
      <c r="E2302" s="61">
        <v>0.15</v>
      </c>
      <c r="F2302" s="61">
        <v>0.15</v>
      </c>
      <c r="G2302" s="61">
        <v>7.93</v>
      </c>
      <c r="H2302" s="61">
        <v>79.88</v>
      </c>
      <c r="I2302" s="61">
        <v>7.01</v>
      </c>
      <c r="J2302" s="61">
        <v>49.24</v>
      </c>
      <c r="K2302" s="61">
        <v>50.76</v>
      </c>
      <c r="L2302" s="61">
        <v>0</v>
      </c>
      <c r="M2302" s="61">
        <v>0.31</v>
      </c>
      <c r="N2302" s="61">
        <v>9.83</v>
      </c>
      <c r="O2302" s="61">
        <v>47.27</v>
      </c>
      <c r="P2302" s="61">
        <v>2.1800000000000002</v>
      </c>
      <c r="Q2302" s="61">
        <v>0</v>
      </c>
      <c r="R2302" s="61">
        <v>16</v>
      </c>
      <c r="S2302" s="61">
        <v>12.9</v>
      </c>
      <c r="T2302" s="61">
        <v>50</v>
      </c>
    </row>
    <row r="2303" spans="1:20" ht="12.75" customHeight="1" x14ac:dyDescent="0.2">
      <c r="A2303" s="58">
        <v>4520</v>
      </c>
      <c r="B2303" s="61">
        <v>659</v>
      </c>
      <c r="C2303" s="61">
        <v>0.76</v>
      </c>
      <c r="D2303" s="61">
        <v>7.44</v>
      </c>
      <c r="E2303" s="61">
        <v>6.98</v>
      </c>
      <c r="F2303" s="61">
        <v>9.56</v>
      </c>
      <c r="G2303" s="61">
        <v>51.59</v>
      </c>
      <c r="H2303" s="61">
        <v>15.02</v>
      </c>
      <c r="I2303" s="61">
        <v>8.65</v>
      </c>
      <c r="J2303" s="61">
        <v>52.96</v>
      </c>
      <c r="K2303" s="61">
        <v>47.04</v>
      </c>
      <c r="L2303" s="61">
        <v>0</v>
      </c>
      <c r="M2303" s="61">
        <v>31.35</v>
      </c>
      <c r="N2303" s="61">
        <v>16.64</v>
      </c>
      <c r="O2303" s="61">
        <v>82.17</v>
      </c>
      <c r="P2303" s="61">
        <v>2.38</v>
      </c>
      <c r="Q2303" s="61">
        <v>0</v>
      </c>
      <c r="R2303" s="61">
        <v>15</v>
      </c>
      <c r="S2303" s="61">
        <v>10.8</v>
      </c>
      <c r="T2303" s="61">
        <v>68.180000000000007</v>
      </c>
    </row>
    <row r="2304" spans="1:20" ht="12.75" customHeight="1" x14ac:dyDescent="0.2">
      <c r="A2304" s="58">
        <v>4521</v>
      </c>
      <c r="B2304" s="61">
        <v>383</v>
      </c>
      <c r="C2304" s="61">
        <v>1.57</v>
      </c>
      <c r="D2304" s="61">
        <v>0.52</v>
      </c>
      <c r="E2304" s="61">
        <v>0.26</v>
      </c>
      <c r="F2304" s="61">
        <v>0.78</v>
      </c>
      <c r="G2304" s="61">
        <v>2.35</v>
      </c>
      <c r="H2304" s="61">
        <v>89.03</v>
      </c>
      <c r="I2304" s="61">
        <v>5.48</v>
      </c>
      <c r="J2304" s="61">
        <v>48.3</v>
      </c>
      <c r="K2304" s="61">
        <v>51.7</v>
      </c>
      <c r="L2304" s="61">
        <v>0</v>
      </c>
      <c r="M2304" s="61">
        <v>0</v>
      </c>
      <c r="N2304" s="61">
        <v>16.23</v>
      </c>
      <c r="O2304" s="61">
        <v>32.200000000000003</v>
      </c>
      <c r="P2304" s="61">
        <v>2.36</v>
      </c>
      <c r="Q2304" s="61">
        <v>0</v>
      </c>
      <c r="R2304" s="61">
        <v>16</v>
      </c>
      <c r="S2304" s="61">
        <v>14.7</v>
      </c>
      <c r="T2304" s="61">
        <v>66.67</v>
      </c>
    </row>
    <row r="2305" spans="1:20" ht="12.75" customHeight="1" x14ac:dyDescent="0.2">
      <c r="A2305" s="58">
        <v>4523</v>
      </c>
      <c r="B2305" s="61">
        <v>2145</v>
      </c>
      <c r="C2305" s="61">
        <v>1.07</v>
      </c>
      <c r="D2305" s="61">
        <v>5.03</v>
      </c>
      <c r="E2305" s="61">
        <v>1.4</v>
      </c>
      <c r="F2305" s="61">
        <v>2.66</v>
      </c>
      <c r="G2305" s="61">
        <v>16.32</v>
      </c>
      <c r="H2305" s="61">
        <v>69</v>
      </c>
      <c r="I2305" s="61">
        <v>4.5199999999999996</v>
      </c>
      <c r="J2305" s="61">
        <v>49.79</v>
      </c>
      <c r="K2305" s="61">
        <v>50.21</v>
      </c>
      <c r="L2305" s="61">
        <v>0</v>
      </c>
      <c r="M2305" s="61">
        <v>3.06</v>
      </c>
      <c r="N2305" s="61">
        <v>13.32</v>
      </c>
      <c r="O2305" s="61">
        <v>50.75</v>
      </c>
      <c r="P2305" s="61">
        <v>2.82</v>
      </c>
      <c r="Q2305" s="61">
        <v>0.19</v>
      </c>
      <c r="R2305" s="61">
        <v>20</v>
      </c>
      <c r="S2305" s="61">
        <v>10.3</v>
      </c>
      <c r="T2305" s="61">
        <v>72.48</v>
      </c>
    </row>
    <row r="2306" spans="1:20" ht="12.75" customHeight="1" x14ac:dyDescent="0.2">
      <c r="A2306" s="58">
        <v>4524</v>
      </c>
      <c r="B2306" s="61">
        <v>27</v>
      </c>
      <c r="C2306" s="61">
        <v>0</v>
      </c>
      <c r="D2306" s="61">
        <v>0</v>
      </c>
      <c r="E2306" s="61">
        <v>3.7</v>
      </c>
      <c r="F2306" s="61">
        <v>7.41</v>
      </c>
      <c r="G2306" s="61">
        <v>22.22</v>
      </c>
      <c r="H2306" s="61">
        <v>55.56</v>
      </c>
      <c r="I2306" s="61">
        <v>11.11</v>
      </c>
      <c r="J2306" s="61">
        <v>92.59</v>
      </c>
      <c r="K2306" s="61">
        <v>7.41</v>
      </c>
      <c r="L2306" s="61">
        <v>0</v>
      </c>
      <c r="M2306" s="61">
        <v>6.45</v>
      </c>
      <c r="N2306" s="61">
        <v>9.68</v>
      </c>
      <c r="O2306" s="61">
        <v>58.06</v>
      </c>
      <c r="P2306" s="61">
        <v>0</v>
      </c>
      <c r="Q2306" s="61">
        <v>0</v>
      </c>
      <c r="R2306" s="61">
        <v>9</v>
      </c>
      <c r="S2306" s="61">
        <v>1.7</v>
      </c>
      <c r="T2306" s="61">
        <v>33.33</v>
      </c>
    </row>
    <row r="2307" spans="1:20" ht="12.75" customHeight="1" x14ac:dyDescent="0.2">
      <c r="A2307" s="58">
        <v>4525</v>
      </c>
      <c r="B2307" s="61">
        <v>298</v>
      </c>
      <c r="C2307" s="61">
        <v>1.01</v>
      </c>
      <c r="D2307" s="61">
        <v>0.67</v>
      </c>
      <c r="E2307" s="61">
        <v>0.34</v>
      </c>
      <c r="F2307" s="61">
        <v>0</v>
      </c>
      <c r="G2307" s="61">
        <v>30.2</v>
      </c>
      <c r="H2307" s="61">
        <v>63.76</v>
      </c>
      <c r="I2307" s="61">
        <v>4.03</v>
      </c>
      <c r="J2307" s="61">
        <v>51.01</v>
      </c>
      <c r="K2307" s="61">
        <v>48.99</v>
      </c>
      <c r="L2307" s="61">
        <v>4.92</v>
      </c>
      <c r="M2307" s="61">
        <v>16.72</v>
      </c>
      <c r="N2307" s="61">
        <v>18.690000000000001</v>
      </c>
      <c r="O2307" s="61">
        <v>55.08</v>
      </c>
      <c r="P2307" s="61">
        <v>4.92</v>
      </c>
      <c r="Q2307" s="61">
        <v>2.62</v>
      </c>
      <c r="R2307" s="61">
        <v>15</v>
      </c>
      <c r="S2307" s="61">
        <v>14.6</v>
      </c>
      <c r="T2307" s="61">
        <v>40</v>
      </c>
    </row>
    <row r="2308" spans="1:20" ht="12.75" customHeight="1" x14ac:dyDescent="0.2">
      <c r="A2308" s="58">
        <v>4526</v>
      </c>
      <c r="B2308" s="61">
        <v>696</v>
      </c>
      <c r="C2308" s="61">
        <v>0</v>
      </c>
      <c r="D2308" s="61">
        <v>0.14000000000000001</v>
      </c>
      <c r="E2308" s="61">
        <v>0</v>
      </c>
      <c r="F2308" s="61">
        <v>0.56999999999999995</v>
      </c>
      <c r="G2308" s="61">
        <v>94.97</v>
      </c>
      <c r="H2308" s="61">
        <v>3.16</v>
      </c>
      <c r="I2308" s="61">
        <v>1.1499999999999999</v>
      </c>
      <c r="J2308" s="61">
        <v>49.14</v>
      </c>
      <c r="K2308" s="61">
        <v>50.86</v>
      </c>
      <c r="L2308" s="61">
        <v>15.99</v>
      </c>
      <c r="M2308" s="61">
        <v>70.38</v>
      </c>
      <c r="N2308" s="61">
        <v>12.52</v>
      </c>
      <c r="O2308" s="61">
        <v>96.52</v>
      </c>
      <c r="P2308" s="61">
        <v>0</v>
      </c>
      <c r="Q2308" s="61">
        <v>0</v>
      </c>
      <c r="R2308" s="61">
        <v>18</v>
      </c>
      <c r="S2308" s="61">
        <v>10.5</v>
      </c>
      <c r="T2308" s="61">
        <v>74.36</v>
      </c>
    </row>
    <row r="2309" spans="1:20" ht="12.75" customHeight="1" x14ac:dyDescent="0.2">
      <c r="A2309" s="58">
        <v>4527</v>
      </c>
      <c r="B2309" s="61">
        <v>490</v>
      </c>
      <c r="C2309" s="61">
        <v>1.02</v>
      </c>
      <c r="D2309" s="61">
        <v>9.59</v>
      </c>
      <c r="E2309" s="61">
        <v>0.82</v>
      </c>
      <c r="F2309" s="61">
        <v>3.88</v>
      </c>
      <c r="G2309" s="61">
        <v>16.940000000000001</v>
      </c>
      <c r="H2309" s="61">
        <v>51.02</v>
      </c>
      <c r="I2309" s="61">
        <v>16.73</v>
      </c>
      <c r="J2309" s="61">
        <v>52.65</v>
      </c>
      <c r="K2309" s="61">
        <v>47.35</v>
      </c>
      <c r="L2309" s="61">
        <v>0</v>
      </c>
      <c r="M2309" s="61">
        <v>5.45</v>
      </c>
      <c r="N2309" s="61">
        <v>20.61</v>
      </c>
      <c r="O2309" s="61">
        <v>49.9</v>
      </c>
      <c r="P2309" s="61">
        <v>0.61</v>
      </c>
      <c r="Q2309" s="61">
        <v>0.81</v>
      </c>
      <c r="R2309" s="61">
        <v>17</v>
      </c>
      <c r="S2309" s="61">
        <v>12.2</v>
      </c>
      <c r="T2309" s="61">
        <v>62.07</v>
      </c>
    </row>
    <row r="2310" spans="1:20" ht="12.75" customHeight="1" x14ac:dyDescent="0.2">
      <c r="A2310" s="58">
        <v>4528</v>
      </c>
      <c r="B2310" s="61">
        <v>1614</v>
      </c>
      <c r="C2310" s="61">
        <v>0.81</v>
      </c>
      <c r="D2310" s="61">
        <v>3.22</v>
      </c>
      <c r="E2310" s="61">
        <v>0.25</v>
      </c>
      <c r="F2310" s="61">
        <v>0.62</v>
      </c>
      <c r="G2310" s="61">
        <v>14.87</v>
      </c>
      <c r="H2310" s="61">
        <v>75.28</v>
      </c>
      <c r="I2310" s="61">
        <v>4.96</v>
      </c>
      <c r="J2310" s="61">
        <v>48.2</v>
      </c>
      <c r="K2310" s="61">
        <v>51.8</v>
      </c>
      <c r="L2310" s="61">
        <v>0</v>
      </c>
      <c r="M2310" s="61">
        <v>2.2999999999999998</v>
      </c>
      <c r="N2310" s="61">
        <v>14.8</v>
      </c>
      <c r="O2310" s="61">
        <v>25.64</v>
      </c>
      <c r="P2310" s="61">
        <v>3.83</v>
      </c>
      <c r="Q2310" s="61">
        <v>0.13</v>
      </c>
      <c r="R2310" s="61">
        <v>20</v>
      </c>
      <c r="S2310" s="61">
        <v>11.7</v>
      </c>
      <c r="T2310" s="61">
        <v>80</v>
      </c>
    </row>
    <row r="2311" spans="1:20" ht="12.75" customHeight="1" x14ac:dyDescent="0.2">
      <c r="A2311" s="58">
        <v>4529</v>
      </c>
      <c r="B2311" s="61">
        <v>678</v>
      </c>
      <c r="C2311" s="61">
        <v>0.28999999999999998</v>
      </c>
      <c r="D2311" s="61">
        <v>2.21</v>
      </c>
      <c r="E2311" s="61">
        <v>0</v>
      </c>
      <c r="F2311" s="61">
        <v>0.44</v>
      </c>
      <c r="G2311" s="61">
        <v>3.54</v>
      </c>
      <c r="H2311" s="61">
        <v>88.05</v>
      </c>
      <c r="I2311" s="61">
        <v>5.46</v>
      </c>
      <c r="J2311" s="61">
        <v>51.18</v>
      </c>
      <c r="K2311" s="61">
        <v>48.82</v>
      </c>
      <c r="L2311" s="61">
        <v>0</v>
      </c>
      <c r="M2311" s="61">
        <v>1.89</v>
      </c>
      <c r="N2311" s="61">
        <v>10.77</v>
      </c>
      <c r="O2311" s="61">
        <v>16.45</v>
      </c>
      <c r="P2311" s="61">
        <v>6.4</v>
      </c>
      <c r="Q2311" s="61">
        <v>0</v>
      </c>
      <c r="R2311" s="61">
        <v>22</v>
      </c>
      <c r="S2311" s="61">
        <v>15.3</v>
      </c>
      <c r="T2311" s="61">
        <v>77.42</v>
      </c>
    </row>
    <row r="2312" spans="1:20" ht="12.75" customHeight="1" x14ac:dyDescent="0.2">
      <c r="A2312" s="58">
        <v>4530</v>
      </c>
      <c r="B2312" s="61">
        <v>733</v>
      </c>
      <c r="C2312" s="61">
        <v>0</v>
      </c>
      <c r="D2312" s="61">
        <v>16.23</v>
      </c>
      <c r="E2312" s="61">
        <v>0.82</v>
      </c>
      <c r="F2312" s="61">
        <v>2.1800000000000002</v>
      </c>
      <c r="G2312" s="61">
        <v>10.5</v>
      </c>
      <c r="H2312" s="61">
        <v>60.98</v>
      </c>
      <c r="I2312" s="61">
        <v>9.2799999999999994</v>
      </c>
      <c r="J2312" s="61">
        <v>50.2</v>
      </c>
      <c r="K2312" s="61">
        <v>49.8</v>
      </c>
      <c r="L2312" s="61">
        <v>0</v>
      </c>
      <c r="M2312" s="61">
        <v>7.1</v>
      </c>
      <c r="N2312" s="61">
        <v>12.26</v>
      </c>
      <c r="O2312" s="61">
        <v>22.28</v>
      </c>
      <c r="P2312" s="61">
        <v>1.95</v>
      </c>
      <c r="Q2312" s="61">
        <v>0</v>
      </c>
      <c r="R2312" s="61">
        <v>20</v>
      </c>
      <c r="S2312" s="61">
        <v>15.9</v>
      </c>
      <c r="T2312" s="61">
        <v>59.46</v>
      </c>
    </row>
    <row r="2313" spans="1:20" ht="12.75" customHeight="1" x14ac:dyDescent="0.2">
      <c r="A2313" s="58">
        <v>4532</v>
      </c>
      <c r="B2313" s="61">
        <v>368</v>
      </c>
      <c r="C2313" s="61">
        <v>0</v>
      </c>
      <c r="D2313" s="61">
        <v>16.850000000000001</v>
      </c>
      <c r="E2313" s="61">
        <v>0</v>
      </c>
      <c r="F2313" s="61">
        <v>0.54</v>
      </c>
      <c r="G2313" s="61">
        <v>6.79</v>
      </c>
      <c r="H2313" s="61">
        <v>68.75</v>
      </c>
      <c r="I2313" s="61">
        <v>7.07</v>
      </c>
      <c r="J2313" s="61">
        <v>51.63</v>
      </c>
      <c r="K2313" s="61">
        <v>48.37</v>
      </c>
      <c r="L2313" s="61">
        <v>0</v>
      </c>
      <c r="M2313" s="61">
        <v>1.92</v>
      </c>
      <c r="N2313" s="61">
        <v>9.6199999999999992</v>
      </c>
      <c r="O2313" s="61">
        <v>0.82</v>
      </c>
      <c r="P2313" s="61">
        <v>2.75</v>
      </c>
      <c r="Q2313" s="61">
        <v>0</v>
      </c>
      <c r="R2313" s="61">
        <v>12</v>
      </c>
      <c r="S2313" s="61">
        <v>14.1</v>
      </c>
      <c r="T2313" s="61">
        <v>70</v>
      </c>
    </row>
    <row r="2314" spans="1:20" ht="12.75" customHeight="1" x14ac:dyDescent="0.2">
      <c r="A2314" s="58">
        <v>4533</v>
      </c>
      <c r="B2314" s="61">
        <v>376</v>
      </c>
      <c r="C2314" s="61">
        <v>1.86</v>
      </c>
      <c r="D2314" s="61">
        <v>1.06</v>
      </c>
      <c r="E2314" s="61">
        <v>0.27</v>
      </c>
      <c r="F2314" s="61">
        <v>1.33</v>
      </c>
      <c r="G2314" s="61">
        <v>13.03</v>
      </c>
      <c r="H2314" s="61">
        <v>78.459999999999994</v>
      </c>
      <c r="I2314" s="61">
        <v>3.99</v>
      </c>
      <c r="J2314" s="61">
        <v>52.13</v>
      </c>
      <c r="K2314" s="61">
        <v>47.87</v>
      </c>
      <c r="L2314" s="61">
        <v>0</v>
      </c>
      <c r="M2314" s="61">
        <v>16.760000000000002</v>
      </c>
      <c r="N2314" s="61">
        <v>23.51</v>
      </c>
      <c r="O2314" s="61">
        <v>98.92</v>
      </c>
      <c r="P2314" s="61">
        <v>0</v>
      </c>
      <c r="Q2314" s="61">
        <v>0</v>
      </c>
      <c r="R2314" s="61">
        <v>13</v>
      </c>
      <c r="S2314" s="61">
        <v>14.2</v>
      </c>
      <c r="T2314" s="61">
        <v>62.07</v>
      </c>
    </row>
    <row r="2315" spans="1:20" ht="12.75" customHeight="1" x14ac:dyDescent="0.2">
      <c r="A2315" s="58">
        <v>4534</v>
      </c>
      <c r="B2315" s="61">
        <v>610</v>
      </c>
      <c r="C2315" s="61">
        <v>0.49</v>
      </c>
      <c r="D2315" s="61">
        <v>2.2999999999999998</v>
      </c>
      <c r="E2315" s="61">
        <v>0.16</v>
      </c>
      <c r="F2315" s="61">
        <v>0.98</v>
      </c>
      <c r="G2315" s="61">
        <v>7.38</v>
      </c>
      <c r="H2315" s="61">
        <v>80.489999999999995</v>
      </c>
      <c r="I2315" s="61">
        <v>8.1999999999999993</v>
      </c>
      <c r="J2315" s="61">
        <v>50.49</v>
      </c>
      <c r="K2315" s="61">
        <v>49.51</v>
      </c>
      <c r="L2315" s="61">
        <v>0</v>
      </c>
      <c r="M2315" s="61">
        <v>2.6</v>
      </c>
      <c r="N2315" s="61">
        <v>12.99</v>
      </c>
      <c r="O2315" s="61">
        <v>22.56</v>
      </c>
      <c r="P2315" s="61">
        <v>0.81</v>
      </c>
      <c r="Q2315" s="61">
        <v>0</v>
      </c>
      <c r="R2315" s="61">
        <v>23</v>
      </c>
      <c r="S2315" s="61">
        <v>11</v>
      </c>
      <c r="T2315" s="61">
        <v>92.59</v>
      </c>
    </row>
    <row r="2316" spans="1:20" ht="12.75" customHeight="1" x14ac:dyDescent="0.2">
      <c r="A2316" s="58">
        <v>4535</v>
      </c>
      <c r="B2316" s="61">
        <v>639</v>
      </c>
      <c r="C2316" s="61">
        <v>3.44</v>
      </c>
      <c r="D2316" s="61">
        <v>0</v>
      </c>
      <c r="E2316" s="61">
        <v>0</v>
      </c>
      <c r="F2316" s="61">
        <v>0</v>
      </c>
      <c r="G2316" s="61">
        <v>92.18</v>
      </c>
      <c r="H2316" s="61">
        <v>3.29</v>
      </c>
      <c r="I2316" s="61">
        <v>1.1000000000000001</v>
      </c>
      <c r="J2316" s="61">
        <v>52.74</v>
      </c>
      <c r="K2316" s="61">
        <v>47.26</v>
      </c>
      <c r="L2316" s="61">
        <v>15.52</v>
      </c>
      <c r="M2316" s="61">
        <v>48</v>
      </c>
      <c r="N2316" s="61">
        <v>13.28</v>
      </c>
      <c r="O2316" s="61">
        <v>92.8</v>
      </c>
      <c r="P2316" s="61">
        <v>0.32</v>
      </c>
      <c r="Q2316" s="61">
        <v>1.76</v>
      </c>
      <c r="R2316" s="61">
        <v>19</v>
      </c>
      <c r="S2316" s="61">
        <v>13.2</v>
      </c>
      <c r="T2316" s="61">
        <v>42.42</v>
      </c>
    </row>
    <row r="2317" spans="1:20" ht="12.75" customHeight="1" x14ac:dyDescent="0.2">
      <c r="A2317" s="58">
        <v>4536</v>
      </c>
      <c r="B2317" s="61">
        <v>573</v>
      </c>
      <c r="C2317" s="61">
        <v>0.17</v>
      </c>
      <c r="D2317" s="61">
        <v>0.35</v>
      </c>
      <c r="E2317" s="61">
        <v>0</v>
      </c>
      <c r="F2317" s="61">
        <v>0.52</v>
      </c>
      <c r="G2317" s="61">
        <v>85.34</v>
      </c>
      <c r="H2317" s="61">
        <v>13.44</v>
      </c>
      <c r="I2317" s="61">
        <v>0.17</v>
      </c>
      <c r="J2317" s="61">
        <v>49.56</v>
      </c>
      <c r="K2317" s="61">
        <v>50.44</v>
      </c>
      <c r="L2317" s="61">
        <v>17.5</v>
      </c>
      <c r="M2317" s="61">
        <v>28.99</v>
      </c>
      <c r="N2317" s="61">
        <v>7.2</v>
      </c>
      <c r="O2317" s="61">
        <v>84.05</v>
      </c>
      <c r="P2317" s="61">
        <v>3.43</v>
      </c>
      <c r="Q2317" s="61">
        <v>0</v>
      </c>
      <c r="R2317" s="61">
        <v>15</v>
      </c>
      <c r="S2317" s="61">
        <v>9.3000000000000007</v>
      </c>
      <c r="T2317" s="61">
        <v>72.97</v>
      </c>
    </row>
    <row r="2318" spans="1:20" ht="12.75" customHeight="1" x14ac:dyDescent="0.2">
      <c r="A2318" s="58">
        <v>4537</v>
      </c>
      <c r="B2318" s="61">
        <v>472</v>
      </c>
      <c r="C2318" s="61">
        <v>0.42</v>
      </c>
      <c r="D2318" s="61">
        <v>12.71</v>
      </c>
      <c r="E2318" s="61">
        <v>2.33</v>
      </c>
      <c r="F2318" s="61">
        <v>10.59</v>
      </c>
      <c r="G2318" s="61">
        <v>8.9</v>
      </c>
      <c r="H2318" s="61">
        <v>61.02</v>
      </c>
      <c r="I2318" s="61">
        <v>4.03</v>
      </c>
      <c r="J2318" s="61">
        <v>52.54</v>
      </c>
      <c r="K2318" s="61">
        <v>47.46</v>
      </c>
      <c r="L2318" s="61">
        <v>0</v>
      </c>
      <c r="M2318" s="61">
        <v>2.12</v>
      </c>
      <c r="N2318" s="61">
        <v>5.52</v>
      </c>
      <c r="O2318" s="61">
        <v>34.18</v>
      </c>
      <c r="P2318" s="61">
        <v>0.21</v>
      </c>
      <c r="Q2318" s="61">
        <v>0</v>
      </c>
      <c r="R2318" s="61">
        <v>21</v>
      </c>
      <c r="S2318" s="61">
        <v>12.2</v>
      </c>
      <c r="T2318" s="61">
        <v>69.569999999999993</v>
      </c>
    </row>
    <row r="2319" spans="1:20" ht="12.75" customHeight="1" x14ac:dyDescent="0.2">
      <c r="A2319" s="58">
        <v>4538</v>
      </c>
      <c r="B2319" s="61">
        <v>575</v>
      </c>
      <c r="C2319" s="61">
        <v>1.22</v>
      </c>
      <c r="D2319" s="61">
        <v>5.04</v>
      </c>
      <c r="E2319" s="61">
        <v>2.2599999999999998</v>
      </c>
      <c r="F2319" s="61">
        <v>7.48</v>
      </c>
      <c r="G2319" s="61">
        <v>13.22</v>
      </c>
      <c r="H2319" s="61">
        <v>62.43</v>
      </c>
      <c r="I2319" s="61">
        <v>8.35</v>
      </c>
      <c r="J2319" s="61">
        <v>50.61</v>
      </c>
      <c r="K2319" s="61">
        <v>49.39</v>
      </c>
      <c r="L2319" s="61">
        <v>0</v>
      </c>
      <c r="M2319" s="61">
        <v>0.35</v>
      </c>
      <c r="N2319" s="61">
        <v>10.74</v>
      </c>
      <c r="O2319" s="61">
        <v>45.77</v>
      </c>
      <c r="P2319" s="61">
        <v>1.58</v>
      </c>
      <c r="Q2319" s="61">
        <v>0.18</v>
      </c>
      <c r="R2319" s="61">
        <v>16</v>
      </c>
      <c r="S2319" s="61">
        <v>12</v>
      </c>
      <c r="T2319" s="61">
        <v>48.65</v>
      </c>
    </row>
    <row r="2320" spans="1:20" ht="12.75" customHeight="1" x14ac:dyDescent="0.2">
      <c r="A2320" s="58">
        <v>4540</v>
      </c>
      <c r="B2320" s="61">
        <v>1615</v>
      </c>
      <c r="C2320" s="61">
        <v>0.87</v>
      </c>
      <c r="D2320" s="61">
        <v>4.95</v>
      </c>
      <c r="E2320" s="61">
        <v>1.49</v>
      </c>
      <c r="F2320" s="61">
        <v>3.96</v>
      </c>
      <c r="G2320" s="61">
        <v>11.02</v>
      </c>
      <c r="H2320" s="61">
        <v>68.11</v>
      </c>
      <c r="I2320" s="61">
        <v>9.6</v>
      </c>
      <c r="J2320" s="61">
        <v>50.46</v>
      </c>
      <c r="K2320" s="61">
        <v>49.54</v>
      </c>
      <c r="L2320" s="61">
        <v>0</v>
      </c>
      <c r="M2320" s="61">
        <v>0.45</v>
      </c>
      <c r="N2320" s="61">
        <v>9.6300000000000008</v>
      </c>
      <c r="O2320" s="61">
        <v>27.71</v>
      </c>
      <c r="P2320" s="61">
        <v>4.78</v>
      </c>
      <c r="Q2320" s="61">
        <v>0.32</v>
      </c>
      <c r="R2320" s="61">
        <v>20</v>
      </c>
      <c r="S2320" s="61">
        <v>10.9</v>
      </c>
      <c r="T2320" s="61">
        <v>71.599999999999994</v>
      </c>
    </row>
    <row r="2321" spans="1:20" ht="12.75" customHeight="1" x14ac:dyDescent="0.2">
      <c r="A2321" s="58">
        <v>4541</v>
      </c>
      <c r="B2321" s="61">
        <v>502</v>
      </c>
      <c r="C2321" s="61">
        <v>0</v>
      </c>
      <c r="D2321" s="61">
        <v>2.79</v>
      </c>
      <c r="E2321" s="61">
        <v>0.6</v>
      </c>
      <c r="F2321" s="61">
        <v>0.6</v>
      </c>
      <c r="G2321" s="61">
        <v>26.1</v>
      </c>
      <c r="H2321" s="61">
        <v>60.96</v>
      </c>
      <c r="I2321" s="61">
        <v>8.9600000000000009</v>
      </c>
      <c r="J2321" s="61">
        <v>52.19</v>
      </c>
      <c r="K2321" s="61">
        <v>47.81</v>
      </c>
      <c r="L2321" s="61">
        <v>0</v>
      </c>
      <c r="M2321" s="61">
        <v>17.489999999999998</v>
      </c>
      <c r="N2321" s="61">
        <v>11.39</v>
      </c>
      <c r="O2321" s="61">
        <v>59.14</v>
      </c>
      <c r="P2321" s="61">
        <v>1.57</v>
      </c>
      <c r="Q2321" s="61">
        <v>0</v>
      </c>
      <c r="R2321" s="61">
        <v>21</v>
      </c>
      <c r="S2321" s="61">
        <v>10.1</v>
      </c>
      <c r="T2321" s="61">
        <v>66.67</v>
      </c>
    </row>
    <row r="2322" spans="1:20" ht="12.75" customHeight="1" x14ac:dyDescent="0.2">
      <c r="A2322" s="58">
        <v>4542</v>
      </c>
      <c r="B2322" s="61">
        <v>513</v>
      </c>
      <c r="C2322" s="61">
        <v>1.17</v>
      </c>
      <c r="D2322" s="61">
        <v>4.09</v>
      </c>
      <c r="E2322" s="61">
        <v>0.19</v>
      </c>
      <c r="F2322" s="61">
        <v>0.39</v>
      </c>
      <c r="G2322" s="61">
        <v>6.82</v>
      </c>
      <c r="H2322" s="61">
        <v>77.39</v>
      </c>
      <c r="I2322" s="61">
        <v>9.94</v>
      </c>
      <c r="J2322" s="61">
        <v>49.9</v>
      </c>
      <c r="K2322" s="61">
        <v>50.1</v>
      </c>
      <c r="L2322" s="61">
        <v>0</v>
      </c>
      <c r="M2322" s="61">
        <v>0.59</v>
      </c>
      <c r="N2322" s="61">
        <v>10.3</v>
      </c>
      <c r="O2322" s="61">
        <v>5.94</v>
      </c>
      <c r="P2322" s="61">
        <v>2.1800000000000002</v>
      </c>
      <c r="Q2322" s="61">
        <v>0</v>
      </c>
      <c r="R2322" s="61">
        <v>17</v>
      </c>
      <c r="S2322" s="61">
        <v>15.5</v>
      </c>
      <c r="T2322" s="61">
        <v>80.650000000000006</v>
      </c>
    </row>
    <row r="2323" spans="1:20" ht="12.75" customHeight="1" x14ac:dyDescent="0.2">
      <c r="A2323" s="58">
        <v>4543</v>
      </c>
      <c r="B2323" s="61">
        <v>566</v>
      </c>
      <c r="C2323" s="61">
        <v>0.53</v>
      </c>
      <c r="D2323" s="61">
        <v>1.41</v>
      </c>
      <c r="E2323" s="61">
        <v>0</v>
      </c>
      <c r="F2323" s="61">
        <v>1.06</v>
      </c>
      <c r="G2323" s="61">
        <v>9.5399999999999991</v>
      </c>
      <c r="H2323" s="61">
        <v>85.51</v>
      </c>
      <c r="I2323" s="61">
        <v>1.94</v>
      </c>
      <c r="J2323" s="61">
        <v>49.47</v>
      </c>
      <c r="K2323" s="61">
        <v>50.53</v>
      </c>
      <c r="L2323" s="61">
        <v>0</v>
      </c>
      <c r="M2323" s="61">
        <v>1.05</v>
      </c>
      <c r="N2323" s="61">
        <v>6.62</v>
      </c>
      <c r="O2323" s="61">
        <v>18.989999999999998</v>
      </c>
      <c r="P2323" s="61">
        <v>0.17</v>
      </c>
      <c r="Q2323" s="61">
        <v>0</v>
      </c>
      <c r="R2323" s="61">
        <v>22</v>
      </c>
      <c r="S2323" s="61">
        <v>14.2</v>
      </c>
      <c r="T2323" s="61">
        <v>76.92</v>
      </c>
    </row>
    <row r="2324" spans="1:20" ht="12.75" customHeight="1" x14ac:dyDescent="0.2">
      <c r="A2324" s="58">
        <v>4544</v>
      </c>
      <c r="B2324" s="61">
        <v>422</v>
      </c>
      <c r="C2324" s="61">
        <v>0.71</v>
      </c>
      <c r="D2324" s="61">
        <v>3.32</v>
      </c>
      <c r="E2324" s="61">
        <v>0</v>
      </c>
      <c r="F2324" s="61">
        <v>0.47</v>
      </c>
      <c r="G2324" s="61">
        <v>13.74</v>
      </c>
      <c r="H2324" s="61">
        <v>77.73</v>
      </c>
      <c r="I2324" s="61">
        <v>4.03</v>
      </c>
      <c r="J2324" s="61">
        <v>45.97</v>
      </c>
      <c r="K2324" s="61">
        <v>54.03</v>
      </c>
      <c r="L2324" s="61">
        <v>0</v>
      </c>
      <c r="M2324" s="61">
        <v>2.61</v>
      </c>
      <c r="N2324" s="61">
        <v>13.27</v>
      </c>
      <c r="O2324" s="61">
        <v>23.93</v>
      </c>
      <c r="P2324" s="61">
        <v>4.74</v>
      </c>
      <c r="Q2324" s="61">
        <v>0</v>
      </c>
      <c r="R2324" s="61">
        <v>16</v>
      </c>
      <c r="S2324" s="61">
        <v>9.1999999999999993</v>
      </c>
      <c r="T2324" s="61">
        <v>57.69</v>
      </c>
    </row>
    <row r="2325" spans="1:20" ht="12.75" customHeight="1" x14ac:dyDescent="0.2">
      <c r="A2325" s="58">
        <v>4545</v>
      </c>
      <c r="B2325" s="61">
        <v>486</v>
      </c>
      <c r="C2325" s="61">
        <v>0.21</v>
      </c>
      <c r="D2325" s="61">
        <v>27.78</v>
      </c>
      <c r="E2325" s="61">
        <v>3.09</v>
      </c>
      <c r="F2325" s="61">
        <v>17.489999999999998</v>
      </c>
      <c r="G2325" s="61">
        <v>16.87</v>
      </c>
      <c r="H2325" s="61">
        <v>26.13</v>
      </c>
      <c r="I2325" s="61">
        <v>8.44</v>
      </c>
      <c r="J2325" s="61">
        <v>47.12</v>
      </c>
      <c r="K2325" s="61">
        <v>52.88</v>
      </c>
      <c r="L2325" s="61">
        <v>0</v>
      </c>
      <c r="M2325" s="61">
        <v>24.08</v>
      </c>
      <c r="N2325" s="61">
        <v>8.98</v>
      </c>
      <c r="O2325" s="61">
        <v>56.73</v>
      </c>
      <c r="P2325" s="61">
        <v>3.88</v>
      </c>
      <c r="Q2325" s="61">
        <v>0.2</v>
      </c>
      <c r="R2325" s="61">
        <v>12</v>
      </c>
      <c r="S2325" s="61">
        <v>13.3</v>
      </c>
      <c r="T2325" s="61">
        <v>58.97</v>
      </c>
    </row>
    <row r="2326" spans="1:20" ht="12.75" customHeight="1" x14ac:dyDescent="0.2">
      <c r="A2326" s="58">
        <v>4546</v>
      </c>
      <c r="B2326" s="61">
        <v>863</v>
      </c>
      <c r="C2326" s="61">
        <v>0.93</v>
      </c>
      <c r="D2326" s="61">
        <v>0.46</v>
      </c>
      <c r="E2326" s="61">
        <v>0.12</v>
      </c>
      <c r="F2326" s="61">
        <v>0.23</v>
      </c>
      <c r="G2326" s="61">
        <v>26.65</v>
      </c>
      <c r="H2326" s="61">
        <v>68.48</v>
      </c>
      <c r="I2326" s="61">
        <v>3.13</v>
      </c>
      <c r="J2326" s="61">
        <v>52.26</v>
      </c>
      <c r="K2326" s="61">
        <v>47.74</v>
      </c>
      <c r="L2326" s="61">
        <v>0</v>
      </c>
      <c r="M2326" s="61">
        <v>6.63</v>
      </c>
      <c r="N2326" s="61">
        <v>16.510000000000002</v>
      </c>
      <c r="O2326" s="61">
        <v>50.47</v>
      </c>
      <c r="P2326" s="61">
        <v>1.05</v>
      </c>
      <c r="Q2326" s="61">
        <v>0</v>
      </c>
      <c r="R2326" s="61">
        <v>19</v>
      </c>
      <c r="S2326" s="61">
        <v>13.3</v>
      </c>
      <c r="T2326" s="61">
        <v>73.33</v>
      </c>
    </row>
    <row r="2327" spans="1:20" ht="12.75" customHeight="1" x14ac:dyDescent="0.2">
      <c r="A2327" s="58">
        <v>4547</v>
      </c>
      <c r="B2327" s="61">
        <v>538</v>
      </c>
      <c r="C2327" s="61">
        <v>0.56000000000000005</v>
      </c>
      <c r="D2327" s="61">
        <v>0.74</v>
      </c>
      <c r="E2327" s="61">
        <v>0.56000000000000005</v>
      </c>
      <c r="F2327" s="61">
        <v>0.19</v>
      </c>
      <c r="G2327" s="61">
        <v>14.31</v>
      </c>
      <c r="H2327" s="61">
        <v>75.650000000000006</v>
      </c>
      <c r="I2327" s="61">
        <v>7.99</v>
      </c>
      <c r="J2327" s="61">
        <v>49.07</v>
      </c>
      <c r="K2327" s="61">
        <v>50.93</v>
      </c>
      <c r="L2327" s="61">
        <v>0</v>
      </c>
      <c r="M2327" s="61">
        <v>1.43</v>
      </c>
      <c r="N2327" s="61">
        <v>14.11</v>
      </c>
      <c r="O2327" s="61">
        <v>40.18</v>
      </c>
      <c r="P2327" s="61">
        <v>1.61</v>
      </c>
      <c r="Q2327" s="61">
        <v>0.18</v>
      </c>
      <c r="R2327" s="61">
        <v>19</v>
      </c>
      <c r="S2327" s="61">
        <v>10.9</v>
      </c>
      <c r="T2327" s="61">
        <v>64.290000000000006</v>
      </c>
    </row>
    <row r="2328" spans="1:20" ht="12.75" customHeight="1" x14ac:dyDescent="0.2">
      <c r="A2328" s="58">
        <v>4548</v>
      </c>
      <c r="B2328" s="61">
        <v>474</v>
      </c>
      <c r="C2328" s="61">
        <v>0.63</v>
      </c>
      <c r="D2328" s="61">
        <v>3.16</v>
      </c>
      <c r="E2328" s="61">
        <v>1.05</v>
      </c>
      <c r="F2328" s="61">
        <v>0.84</v>
      </c>
      <c r="G2328" s="61">
        <v>6.75</v>
      </c>
      <c r="H2328" s="61">
        <v>77.64</v>
      </c>
      <c r="I2328" s="61">
        <v>9.92</v>
      </c>
      <c r="J2328" s="61">
        <v>54.64</v>
      </c>
      <c r="K2328" s="61">
        <v>45.36</v>
      </c>
      <c r="L2328" s="61">
        <v>0</v>
      </c>
      <c r="M2328" s="61">
        <v>0.85</v>
      </c>
      <c r="N2328" s="61">
        <v>16.7</v>
      </c>
      <c r="O2328" s="61">
        <v>12.9</v>
      </c>
      <c r="P2328" s="61">
        <v>1.9</v>
      </c>
      <c r="Q2328" s="61">
        <v>0</v>
      </c>
      <c r="R2328" s="61">
        <v>17</v>
      </c>
      <c r="S2328" s="61">
        <v>14.6</v>
      </c>
      <c r="T2328" s="61">
        <v>67.86</v>
      </c>
    </row>
    <row r="2329" spans="1:20" ht="12.75" customHeight="1" x14ac:dyDescent="0.2">
      <c r="A2329" s="58">
        <v>4549</v>
      </c>
      <c r="B2329" s="61">
        <v>288</v>
      </c>
      <c r="C2329" s="61">
        <v>1.39</v>
      </c>
      <c r="D2329" s="61">
        <v>1.39</v>
      </c>
      <c r="E2329" s="61">
        <v>0</v>
      </c>
      <c r="F2329" s="61">
        <v>0.35</v>
      </c>
      <c r="G2329" s="61">
        <v>3.82</v>
      </c>
      <c r="H2329" s="61">
        <v>87.85</v>
      </c>
      <c r="I2329" s="61">
        <v>5.21</v>
      </c>
      <c r="J2329" s="61">
        <v>47.22</v>
      </c>
      <c r="K2329" s="61">
        <v>52.78</v>
      </c>
      <c r="L2329" s="61">
        <v>0</v>
      </c>
      <c r="M2329" s="61">
        <v>1.01</v>
      </c>
      <c r="N2329" s="61">
        <v>13.42</v>
      </c>
      <c r="O2329" s="61">
        <v>34.56</v>
      </c>
      <c r="P2329" s="61">
        <v>2.35</v>
      </c>
      <c r="Q2329" s="61">
        <v>1.01</v>
      </c>
      <c r="R2329" s="61">
        <v>18</v>
      </c>
      <c r="S2329" s="61">
        <v>14.4</v>
      </c>
      <c r="T2329" s="61">
        <v>43.75</v>
      </c>
    </row>
    <row r="2330" spans="1:20" ht="12.75" customHeight="1" x14ac:dyDescent="0.2">
      <c r="A2330" s="58">
        <v>4550</v>
      </c>
      <c r="B2330" s="61">
        <v>475</v>
      </c>
      <c r="C2330" s="61">
        <v>2.3199999999999998</v>
      </c>
      <c r="D2330" s="61">
        <v>0.84</v>
      </c>
      <c r="E2330" s="61">
        <v>0.21</v>
      </c>
      <c r="F2330" s="61">
        <v>0.21</v>
      </c>
      <c r="G2330" s="61">
        <v>11.58</v>
      </c>
      <c r="H2330" s="61">
        <v>82.32</v>
      </c>
      <c r="I2330" s="61">
        <v>2.5299999999999998</v>
      </c>
      <c r="J2330" s="61">
        <v>53.68</v>
      </c>
      <c r="K2330" s="61">
        <v>46.32</v>
      </c>
      <c r="L2330" s="61">
        <v>0</v>
      </c>
      <c r="M2330" s="61">
        <v>3.38</v>
      </c>
      <c r="N2330" s="61">
        <v>14.77</v>
      </c>
      <c r="O2330" s="61">
        <v>24.26</v>
      </c>
      <c r="P2330" s="61">
        <v>1.9</v>
      </c>
      <c r="Q2330" s="61">
        <v>0</v>
      </c>
      <c r="R2330" s="61">
        <v>18</v>
      </c>
      <c r="S2330" s="61">
        <v>12.1</v>
      </c>
      <c r="T2330" s="61">
        <v>73.08</v>
      </c>
    </row>
    <row r="2331" spans="1:20" ht="12.75" customHeight="1" x14ac:dyDescent="0.2">
      <c r="A2331" s="58">
        <v>4551</v>
      </c>
      <c r="B2331" s="61">
        <v>339</v>
      </c>
      <c r="C2331" s="61">
        <v>0.59</v>
      </c>
      <c r="D2331" s="61">
        <v>1.47</v>
      </c>
      <c r="E2331" s="61">
        <v>0</v>
      </c>
      <c r="F2331" s="61">
        <v>1.77</v>
      </c>
      <c r="G2331" s="61">
        <v>5.01</v>
      </c>
      <c r="H2331" s="61">
        <v>88.79</v>
      </c>
      <c r="I2331" s="61">
        <v>2.36</v>
      </c>
      <c r="J2331" s="61">
        <v>49.85</v>
      </c>
      <c r="K2331" s="61">
        <v>50.15</v>
      </c>
      <c r="L2331" s="61">
        <v>0</v>
      </c>
      <c r="M2331" s="61">
        <v>0.3</v>
      </c>
      <c r="N2331" s="61">
        <v>19.16</v>
      </c>
      <c r="O2331" s="61">
        <v>28.74</v>
      </c>
      <c r="P2331" s="61">
        <v>1.2</v>
      </c>
      <c r="Q2331" s="61">
        <v>0</v>
      </c>
      <c r="R2331" s="61">
        <v>15</v>
      </c>
      <c r="S2331" s="61">
        <v>12.5</v>
      </c>
      <c r="T2331" s="61">
        <v>86.96</v>
      </c>
    </row>
    <row r="2332" spans="1:20" ht="12.75" customHeight="1" x14ac:dyDescent="0.2">
      <c r="A2332" s="58">
        <v>4552</v>
      </c>
      <c r="B2332" s="61">
        <v>233</v>
      </c>
      <c r="C2332" s="61">
        <v>1.72</v>
      </c>
      <c r="D2332" s="61">
        <v>2.15</v>
      </c>
      <c r="E2332" s="61">
        <v>0</v>
      </c>
      <c r="F2332" s="61">
        <v>0.86</v>
      </c>
      <c r="G2332" s="61">
        <v>7.73</v>
      </c>
      <c r="H2332" s="61">
        <v>80.260000000000005</v>
      </c>
      <c r="I2332" s="61">
        <v>7.3</v>
      </c>
      <c r="J2332" s="61">
        <v>60.09</v>
      </c>
      <c r="K2332" s="61">
        <v>39.909999999999997</v>
      </c>
      <c r="L2332" s="61">
        <v>0</v>
      </c>
      <c r="M2332" s="61">
        <v>0</v>
      </c>
      <c r="N2332" s="61">
        <v>21.95</v>
      </c>
      <c r="O2332" s="61">
        <v>61.38</v>
      </c>
      <c r="P2332" s="61">
        <v>0</v>
      </c>
      <c r="Q2332" s="61">
        <v>0</v>
      </c>
      <c r="R2332" s="61">
        <v>17</v>
      </c>
      <c r="S2332" s="61">
        <v>14.9</v>
      </c>
      <c r="T2332" s="61">
        <v>50</v>
      </c>
    </row>
    <row r="2333" spans="1:20" ht="12.75" customHeight="1" x14ac:dyDescent="0.2">
      <c r="A2333" s="58">
        <v>4553</v>
      </c>
      <c r="B2333" s="61">
        <v>315</v>
      </c>
      <c r="C2333" s="61">
        <v>0</v>
      </c>
      <c r="D2333" s="61">
        <v>0.63</v>
      </c>
      <c r="E2333" s="61">
        <v>0</v>
      </c>
      <c r="F2333" s="61">
        <v>0.95</v>
      </c>
      <c r="G2333" s="61">
        <v>9.2100000000000009</v>
      </c>
      <c r="H2333" s="61">
        <v>84.76</v>
      </c>
      <c r="I2333" s="61">
        <v>4.4400000000000004</v>
      </c>
      <c r="J2333" s="61">
        <v>53.33</v>
      </c>
      <c r="K2333" s="61">
        <v>46.67</v>
      </c>
      <c r="L2333" s="61">
        <v>0</v>
      </c>
      <c r="M2333" s="61">
        <v>0.31</v>
      </c>
      <c r="N2333" s="61">
        <v>14.77</v>
      </c>
      <c r="O2333" s="61">
        <v>43.69</v>
      </c>
      <c r="P2333" s="61">
        <v>1.85</v>
      </c>
      <c r="Q2333" s="61">
        <v>0.31</v>
      </c>
      <c r="R2333" s="61">
        <v>18</v>
      </c>
      <c r="S2333" s="61">
        <v>10.9</v>
      </c>
      <c r="T2333" s="61">
        <v>61.11</v>
      </c>
    </row>
    <row r="2334" spans="1:20" ht="12.75" customHeight="1" x14ac:dyDescent="0.2">
      <c r="A2334" s="58">
        <v>4554</v>
      </c>
      <c r="B2334" s="61">
        <v>387</v>
      </c>
      <c r="C2334" s="61">
        <v>8.7899999999999991</v>
      </c>
      <c r="D2334" s="61">
        <v>1.29</v>
      </c>
      <c r="E2334" s="61">
        <v>0</v>
      </c>
      <c r="F2334" s="61">
        <v>1.29</v>
      </c>
      <c r="G2334" s="61">
        <v>16.54</v>
      </c>
      <c r="H2334" s="61">
        <v>65.89</v>
      </c>
      <c r="I2334" s="61">
        <v>6.2</v>
      </c>
      <c r="J2334" s="61">
        <v>47.03</v>
      </c>
      <c r="K2334" s="61">
        <v>52.97</v>
      </c>
      <c r="L2334" s="61">
        <v>1.6</v>
      </c>
      <c r="M2334" s="61">
        <v>2.93</v>
      </c>
      <c r="N2334" s="61">
        <v>14.1</v>
      </c>
      <c r="O2334" s="61">
        <v>50</v>
      </c>
      <c r="P2334" s="61">
        <v>4.79</v>
      </c>
      <c r="Q2334" s="61">
        <v>0</v>
      </c>
      <c r="R2334" s="61">
        <v>14</v>
      </c>
      <c r="S2334" s="61">
        <v>12.2</v>
      </c>
      <c r="T2334" s="61">
        <v>81.48</v>
      </c>
    </row>
    <row r="2335" spans="1:20" ht="12.75" customHeight="1" x14ac:dyDescent="0.2">
      <c r="A2335" s="58">
        <v>4555</v>
      </c>
      <c r="B2335" s="61">
        <v>587</v>
      </c>
      <c r="C2335" s="61">
        <v>0</v>
      </c>
      <c r="D2335" s="61">
        <v>0</v>
      </c>
      <c r="E2335" s="61">
        <v>0</v>
      </c>
      <c r="F2335" s="61">
        <v>0.68</v>
      </c>
      <c r="G2335" s="61">
        <v>95.74</v>
      </c>
      <c r="H2335" s="61">
        <v>3.41</v>
      </c>
      <c r="I2335" s="61">
        <v>0.17</v>
      </c>
      <c r="J2335" s="61">
        <v>47.87</v>
      </c>
      <c r="K2335" s="61">
        <v>52.13</v>
      </c>
      <c r="L2335" s="61">
        <v>12.18</v>
      </c>
      <c r="M2335" s="61">
        <v>71.430000000000007</v>
      </c>
      <c r="N2335" s="61">
        <v>13.31</v>
      </c>
      <c r="O2335" s="61">
        <v>98.05</v>
      </c>
      <c r="P2335" s="61">
        <v>0</v>
      </c>
      <c r="Q2335" s="61">
        <v>0</v>
      </c>
      <c r="R2335" s="61">
        <v>17</v>
      </c>
      <c r="S2335" s="61">
        <v>9.9</v>
      </c>
      <c r="T2335" s="61">
        <v>76.47</v>
      </c>
    </row>
    <row r="2336" spans="1:20" ht="12.75" customHeight="1" x14ac:dyDescent="0.2">
      <c r="A2336" s="58">
        <v>4556</v>
      </c>
      <c r="B2336" s="61">
        <v>1171</v>
      </c>
      <c r="C2336" s="61">
        <v>0.6</v>
      </c>
      <c r="D2336" s="61">
        <v>4.01</v>
      </c>
      <c r="E2336" s="61">
        <v>0.6</v>
      </c>
      <c r="F2336" s="61">
        <v>2.13</v>
      </c>
      <c r="G2336" s="61">
        <v>8.2799999999999994</v>
      </c>
      <c r="H2336" s="61">
        <v>77.97</v>
      </c>
      <c r="I2336" s="61">
        <v>6.4</v>
      </c>
      <c r="J2336" s="61">
        <v>52.09</v>
      </c>
      <c r="K2336" s="61">
        <v>47.91</v>
      </c>
      <c r="L2336" s="61">
        <v>0</v>
      </c>
      <c r="M2336" s="61">
        <v>0.43</v>
      </c>
      <c r="N2336" s="61">
        <v>11.44</v>
      </c>
      <c r="O2336" s="61">
        <v>15.6</v>
      </c>
      <c r="P2336" s="61">
        <v>6.24</v>
      </c>
      <c r="Q2336" s="61">
        <v>0</v>
      </c>
      <c r="R2336" s="61">
        <v>17</v>
      </c>
      <c r="S2336" s="61">
        <v>11.9</v>
      </c>
      <c r="T2336" s="61">
        <v>58.21</v>
      </c>
    </row>
    <row r="2337" spans="1:20" ht="12.75" customHeight="1" x14ac:dyDescent="0.2">
      <c r="A2337" s="58">
        <v>4557</v>
      </c>
      <c r="B2337" s="61">
        <v>516</v>
      </c>
      <c r="C2337" s="61">
        <v>1.1599999999999999</v>
      </c>
      <c r="D2337" s="61">
        <v>6.01</v>
      </c>
      <c r="E2337" s="61">
        <v>2.33</v>
      </c>
      <c r="F2337" s="61">
        <v>3.68</v>
      </c>
      <c r="G2337" s="61">
        <v>15.5</v>
      </c>
      <c r="H2337" s="61">
        <v>61.24</v>
      </c>
      <c r="I2337" s="61">
        <v>10.08</v>
      </c>
      <c r="J2337" s="61">
        <v>52.13</v>
      </c>
      <c r="K2337" s="61">
        <v>47.87</v>
      </c>
      <c r="L2337" s="61">
        <v>0</v>
      </c>
      <c r="M2337" s="61">
        <v>11.98</v>
      </c>
      <c r="N2337" s="61">
        <v>9.6300000000000008</v>
      </c>
      <c r="O2337" s="61">
        <v>46.37</v>
      </c>
      <c r="P2337" s="61">
        <v>1.18</v>
      </c>
      <c r="Q2337" s="61">
        <v>0</v>
      </c>
      <c r="R2337" s="61">
        <v>19</v>
      </c>
      <c r="S2337" s="61">
        <v>14.2</v>
      </c>
      <c r="T2337" s="61">
        <v>70.37</v>
      </c>
    </row>
    <row r="2338" spans="1:20" ht="12.75" customHeight="1" x14ac:dyDescent="0.2">
      <c r="A2338" s="58">
        <v>4558</v>
      </c>
      <c r="B2338" s="61">
        <v>66</v>
      </c>
      <c r="C2338" s="61">
        <v>0</v>
      </c>
      <c r="D2338" s="61">
        <v>4.55</v>
      </c>
      <c r="E2338" s="61">
        <v>0</v>
      </c>
      <c r="F2338" s="61">
        <v>4.55</v>
      </c>
      <c r="G2338" s="61">
        <v>9.09</v>
      </c>
      <c r="H2338" s="61">
        <v>80.3</v>
      </c>
      <c r="I2338" s="61">
        <v>1.52</v>
      </c>
      <c r="J2338" s="61">
        <v>56.06</v>
      </c>
      <c r="K2338" s="61">
        <v>43.94</v>
      </c>
      <c r="L2338" s="61">
        <v>0</v>
      </c>
      <c r="M2338" s="61">
        <v>6.78</v>
      </c>
      <c r="N2338" s="61">
        <v>16.95</v>
      </c>
      <c r="O2338" s="61">
        <v>52.54</v>
      </c>
      <c r="P2338" s="61">
        <v>0</v>
      </c>
      <c r="Q2338" s="61">
        <v>0</v>
      </c>
      <c r="R2338" s="61">
        <v>6</v>
      </c>
      <c r="S2338" s="61">
        <v>15.2</v>
      </c>
      <c r="T2338" s="61">
        <v>25</v>
      </c>
    </row>
    <row r="2339" spans="1:20" ht="12.75" customHeight="1" x14ac:dyDescent="0.2">
      <c r="A2339" s="58">
        <v>4559</v>
      </c>
      <c r="B2339" s="61">
        <v>398</v>
      </c>
      <c r="C2339" s="61">
        <v>0.25</v>
      </c>
      <c r="D2339" s="61">
        <v>0.25</v>
      </c>
      <c r="E2339" s="61">
        <v>0</v>
      </c>
      <c r="F2339" s="61">
        <v>0.25</v>
      </c>
      <c r="G2339" s="61">
        <v>61.81</v>
      </c>
      <c r="H2339" s="61">
        <v>35.43</v>
      </c>
      <c r="I2339" s="61">
        <v>2.0099999999999998</v>
      </c>
      <c r="J2339" s="61">
        <v>58.79</v>
      </c>
      <c r="K2339" s="61">
        <v>41.21</v>
      </c>
      <c r="L2339" s="61">
        <v>20.87</v>
      </c>
      <c r="M2339" s="61">
        <v>8.65</v>
      </c>
      <c r="N2339" s="61">
        <v>10.43</v>
      </c>
      <c r="O2339" s="61">
        <v>68.45</v>
      </c>
      <c r="P2339" s="61">
        <v>1.02</v>
      </c>
      <c r="Q2339" s="61">
        <v>0.51</v>
      </c>
      <c r="R2339" s="61">
        <v>11</v>
      </c>
      <c r="S2339" s="61">
        <v>9.9</v>
      </c>
      <c r="T2339" s="61">
        <v>51.35</v>
      </c>
    </row>
    <row r="2340" spans="1:20" ht="12.75" customHeight="1" x14ac:dyDescent="0.2">
      <c r="A2340" s="58">
        <v>4560</v>
      </c>
      <c r="B2340" s="61">
        <v>729</v>
      </c>
      <c r="C2340" s="61">
        <v>0</v>
      </c>
      <c r="D2340" s="61">
        <v>17.7</v>
      </c>
      <c r="E2340" s="61">
        <v>0.55000000000000004</v>
      </c>
      <c r="F2340" s="61">
        <v>1.37</v>
      </c>
      <c r="G2340" s="61">
        <v>11.52</v>
      </c>
      <c r="H2340" s="61">
        <v>60.91</v>
      </c>
      <c r="I2340" s="61">
        <v>7.96</v>
      </c>
      <c r="J2340" s="61">
        <v>49.79</v>
      </c>
      <c r="K2340" s="61">
        <v>50.21</v>
      </c>
      <c r="L2340" s="61">
        <v>0</v>
      </c>
      <c r="M2340" s="61">
        <v>9.1300000000000008</v>
      </c>
      <c r="N2340" s="61">
        <v>9.26</v>
      </c>
      <c r="O2340" s="61">
        <v>25.34</v>
      </c>
      <c r="P2340" s="61">
        <v>0.95</v>
      </c>
      <c r="Q2340" s="61">
        <v>0.41</v>
      </c>
      <c r="R2340" s="61">
        <v>15</v>
      </c>
      <c r="S2340" s="61">
        <v>11.9</v>
      </c>
      <c r="T2340" s="61">
        <v>62</v>
      </c>
    </row>
    <row r="2341" spans="1:20" ht="12.75" customHeight="1" x14ac:dyDescent="0.2">
      <c r="A2341" s="58">
        <v>4561</v>
      </c>
      <c r="B2341" s="61">
        <v>1130</v>
      </c>
      <c r="C2341" s="61">
        <v>0.44</v>
      </c>
      <c r="D2341" s="61">
        <v>16.46</v>
      </c>
      <c r="E2341" s="61">
        <v>0.97</v>
      </c>
      <c r="F2341" s="61">
        <v>2.74</v>
      </c>
      <c r="G2341" s="61">
        <v>10.53</v>
      </c>
      <c r="H2341" s="61">
        <v>61.42</v>
      </c>
      <c r="I2341" s="61">
        <v>7.43</v>
      </c>
      <c r="J2341" s="61">
        <v>51.06</v>
      </c>
      <c r="K2341" s="61">
        <v>48.94</v>
      </c>
      <c r="L2341" s="61">
        <v>0</v>
      </c>
      <c r="M2341" s="61">
        <v>4.04</v>
      </c>
      <c r="N2341" s="61">
        <v>9.7200000000000006</v>
      </c>
      <c r="O2341" s="61">
        <v>26.61</v>
      </c>
      <c r="P2341" s="61">
        <v>1.74</v>
      </c>
      <c r="Q2341" s="61">
        <v>0</v>
      </c>
      <c r="R2341" s="61">
        <v>18</v>
      </c>
      <c r="S2341" s="61">
        <v>9.1</v>
      </c>
      <c r="T2341" s="61">
        <v>76.56</v>
      </c>
    </row>
    <row r="2342" spans="1:20" ht="12.75" customHeight="1" x14ac:dyDescent="0.2">
      <c r="A2342" s="58">
        <v>4562</v>
      </c>
      <c r="B2342" s="61">
        <v>582</v>
      </c>
      <c r="C2342" s="61">
        <v>0.17</v>
      </c>
      <c r="D2342" s="61">
        <v>7.9</v>
      </c>
      <c r="E2342" s="61">
        <v>0.86</v>
      </c>
      <c r="F2342" s="61">
        <v>5.84</v>
      </c>
      <c r="G2342" s="61">
        <v>13.4</v>
      </c>
      <c r="H2342" s="61">
        <v>61</v>
      </c>
      <c r="I2342" s="61">
        <v>10.82</v>
      </c>
      <c r="J2342" s="61">
        <v>50.69</v>
      </c>
      <c r="K2342" s="61">
        <v>49.31</v>
      </c>
      <c r="L2342" s="61">
        <v>0</v>
      </c>
      <c r="M2342" s="61">
        <v>1.01</v>
      </c>
      <c r="N2342" s="61">
        <v>7.56</v>
      </c>
      <c r="O2342" s="61">
        <v>13.61</v>
      </c>
      <c r="P2342" s="61">
        <v>1.01</v>
      </c>
      <c r="Q2342" s="61">
        <v>0</v>
      </c>
      <c r="R2342" s="61">
        <v>19</v>
      </c>
      <c r="S2342" s="61">
        <v>9.9</v>
      </c>
      <c r="T2342" s="61">
        <v>83.33</v>
      </c>
    </row>
    <row r="2343" spans="1:20" ht="12.75" customHeight="1" x14ac:dyDescent="0.2">
      <c r="A2343" s="58">
        <v>4563</v>
      </c>
      <c r="B2343" s="61">
        <v>572</v>
      </c>
      <c r="C2343" s="61">
        <v>0.17</v>
      </c>
      <c r="D2343" s="61">
        <v>10.31</v>
      </c>
      <c r="E2343" s="61">
        <v>0</v>
      </c>
      <c r="F2343" s="61">
        <v>0.17</v>
      </c>
      <c r="G2343" s="61">
        <v>4.2</v>
      </c>
      <c r="H2343" s="61">
        <v>76.22</v>
      </c>
      <c r="I2343" s="61">
        <v>8.92</v>
      </c>
      <c r="J2343" s="61">
        <v>49.65</v>
      </c>
      <c r="K2343" s="61">
        <v>50.35</v>
      </c>
      <c r="L2343" s="61">
        <v>0</v>
      </c>
      <c r="M2343" s="61">
        <v>1.38</v>
      </c>
      <c r="N2343" s="61">
        <v>10.19</v>
      </c>
      <c r="O2343" s="61">
        <v>12.26</v>
      </c>
      <c r="P2343" s="61">
        <v>0.86</v>
      </c>
      <c r="Q2343" s="61">
        <v>0</v>
      </c>
      <c r="R2343" s="61">
        <v>19</v>
      </c>
      <c r="S2343" s="61">
        <v>11.6</v>
      </c>
      <c r="T2343" s="61">
        <v>96.67</v>
      </c>
    </row>
    <row r="2344" spans="1:20" ht="12.75" customHeight="1" x14ac:dyDescent="0.2">
      <c r="A2344" s="58">
        <v>4564</v>
      </c>
      <c r="B2344" s="61">
        <v>971</v>
      </c>
      <c r="C2344" s="61">
        <v>0.1</v>
      </c>
      <c r="D2344" s="61">
        <v>0.1</v>
      </c>
      <c r="E2344" s="61">
        <v>0</v>
      </c>
      <c r="F2344" s="61">
        <v>1.65</v>
      </c>
      <c r="G2344" s="61">
        <v>89.91</v>
      </c>
      <c r="H2344" s="61">
        <v>7.72</v>
      </c>
      <c r="I2344" s="61">
        <v>0.51</v>
      </c>
      <c r="J2344" s="61">
        <v>53.86</v>
      </c>
      <c r="K2344" s="61">
        <v>46.14</v>
      </c>
      <c r="L2344" s="61">
        <v>16.13</v>
      </c>
      <c r="M2344" s="61">
        <v>47.57</v>
      </c>
      <c r="N2344" s="61">
        <v>15.82</v>
      </c>
      <c r="O2344" s="61">
        <v>95.94</v>
      </c>
      <c r="P2344" s="61">
        <v>0.81</v>
      </c>
      <c r="Q2344" s="61">
        <v>0</v>
      </c>
      <c r="R2344" s="61">
        <v>16</v>
      </c>
      <c r="S2344" s="61">
        <v>7.9</v>
      </c>
      <c r="T2344" s="61">
        <v>66.13</v>
      </c>
    </row>
    <row r="2345" spans="1:20" ht="12.75" customHeight="1" x14ac:dyDescent="0.2">
      <c r="A2345" s="58">
        <v>4565</v>
      </c>
      <c r="B2345" s="61">
        <v>574</v>
      </c>
      <c r="C2345" s="61">
        <v>0</v>
      </c>
      <c r="D2345" s="61">
        <v>27.7</v>
      </c>
      <c r="E2345" s="61">
        <v>0.17</v>
      </c>
      <c r="F2345" s="61">
        <v>0</v>
      </c>
      <c r="G2345" s="61">
        <v>3.14</v>
      </c>
      <c r="H2345" s="61">
        <v>63.41</v>
      </c>
      <c r="I2345" s="61">
        <v>5.57</v>
      </c>
      <c r="J2345" s="61">
        <v>49.83</v>
      </c>
      <c r="K2345" s="61">
        <v>50.17</v>
      </c>
      <c r="L2345" s="61">
        <v>0</v>
      </c>
      <c r="M2345" s="61">
        <v>4.29</v>
      </c>
      <c r="N2345" s="61">
        <v>8.4</v>
      </c>
      <c r="O2345" s="61">
        <v>1.03</v>
      </c>
      <c r="P2345" s="61">
        <v>1.37</v>
      </c>
      <c r="Q2345" s="61">
        <v>0</v>
      </c>
      <c r="R2345" s="61">
        <v>16</v>
      </c>
      <c r="S2345" s="61">
        <v>10</v>
      </c>
      <c r="T2345" s="61">
        <v>50</v>
      </c>
    </row>
    <row r="2346" spans="1:20" ht="12.75" customHeight="1" x14ac:dyDescent="0.2">
      <c r="A2346" s="58">
        <v>4566</v>
      </c>
      <c r="B2346" s="61">
        <v>24</v>
      </c>
      <c r="C2346" s="61">
        <v>0</v>
      </c>
      <c r="D2346" s="61">
        <v>0</v>
      </c>
      <c r="E2346" s="61">
        <v>4.17</v>
      </c>
      <c r="F2346" s="61">
        <v>0</v>
      </c>
      <c r="G2346" s="61">
        <v>8.33</v>
      </c>
      <c r="H2346" s="61">
        <v>87.5</v>
      </c>
      <c r="I2346" s="61">
        <v>0</v>
      </c>
      <c r="J2346" s="61">
        <v>62.5</v>
      </c>
      <c r="K2346" s="61">
        <v>37.5</v>
      </c>
      <c r="L2346" s="61">
        <v>0</v>
      </c>
      <c r="M2346" s="61">
        <v>0</v>
      </c>
      <c r="N2346" s="61">
        <v>0</v>
      </c>
      <c r="O2346" s="61">
        <v>40</v>
      </c>
      <c r="P2346" s="61">
        <v>0</v>
      </c>
      <c r="Q2346" s="61">
        <v>0</v>
      </c>
      <c r="R2346" s="61">
        <v>12</v>
      </c>
      <c r="S2346" s="61">
        <v>2.5</v>
      </c>
    </row>
    <row r="2347" spans="1:20" ht="12.75" customHeight="1" x14ac:dyDescent="0.2">
      <c r="A2347" s="58">
        <v>4567</v>
      </c>
      <c r="B2347" s="61">
        <v>1893</v>
      </c>
      <c r="C2347" s="61">
        <v>0.42</v>
      </c>
      <c r="D2347" s="61">
        <v>6.44</v>
      </c>
      <c r="E2347" s="61">
        <v>0.57999999999999996</v>
      </c>
      <c r="F2347" s="61">
        <v>1.1599999999999999</v>
      </c>
      <c r="G2347" s="61">
        <v>5.92</v>
      </c>
      <c r="H2347" s="61">
        <v>80.14</v>
      </c>
      <c r="I2347" s="61">
        <v>5.34</v>
      </c>
      <c r="J2347" s="61">
        <v>50.77</v>
      </c>
      <c r="K2347" s="61">
        <v>49.23</v>
      </c>
      <c r="L2347" s="61">
        <v>0</v>
      </c>
      <c r="M2347" s="61">
        <v>0.11</v>
      </c>
      <c r="N2347" s="61">
        <v>9.43</v>
      </c>
      <c r="O2347" s="61">
        <v>19.18</v>
      </c>
      <c r="P2347" s="61">
        <v>3.34</v>
      </c>
      <c r="Q2347" s="61">
        <v>0.22</v>
      </c>
      <c r="R2347" s="61">
        <v>20</v>
      </c>
      <c r="S2347" s="61">
        <v>11.5</v>
      </c>
      <c r="T2347" s="61">
        <v>89.47</v>
      </c>
    </row>
    <row r="2348" spans="1:20" ht="12.75" customHeight="1" x14ac:dyDescent="0.2">
      <c r="A2348" s="58">
        <v>4568</v>
      </c>
      <c r="B2348" s="61">
        <v>692</v>
      </c>
      <c r="C2348" s="61">
        <v>0.14000000000000001</v>
      </c>
      <c r="D2348" s="61">
        <v>3.32</v>
      </c>
      <c r="E2348" s="61">
        <v>0</v>
      </c>
      <c r="F2348" s="61">
        <v>1.1599999999999999</v>
      </c>
      <c r="G2348" s="61">
        <v>3.03</v>
      </c>
      <c r="H2348" s="61">
        <v>91.47</v>
      </c>
      <c r="I2348" s="61">
        <v>0.87</v>
      </c>
      <c r="J2348" s="61">
        <v>51.59</v>
      </c>
      <c r="K2348" s="61">
        <v>48.41</v>
      </c>
      <c r="L2348" s="61">
        <v>0</v>
      </c>
      <c r="M2348" s="61">
        <v>0.28999999999999998</v>
      </c>
      <c r="N2348" s="61">
        <v>7.07</v>
      </c>
      <c r="O2348" s="61">
        <v>21.5</v>
      </c>
      <c r="P2348" s="61">
        <v>2.5</v>
      </c>
      <c r="Q2348" s="61">
        <v>0.28999999999999998</v>
      </c>
      <c r="R2348" s="61">
        <v>20</v>
      </c>
      <c r="S2348" s="61">
        <v>8.8000000000000007</v>
      </c>
      <c r="T2348" s="61">
        <v>71.430000000000007</v>
      </c>
    </row>
    <row r="2349" spans="1:20" ht="12.75" customHeight="1" x14ac:dyDescent="0.2">
      <c r="A2349" s="58">
        <v>4569</v>
      </c>
      <c r="B2349" s="61">
        <v>1177</v>
      </c>
      <c r="C2349" s="61">
        <v>1.36</v>
      </c>
      <c r="D2349" s="61">
        <v>0.68</v>
      </c>
      <c r="E2349" s="61">
        <v>0.17</v>
      </c>
      <c r="F2349" s="61">
        <v>0.42</v>
      </c>
      <c r="G2349" s="61">
        <v>6.03</v>
      </c>
      <c r="H2349" s="61">
        <v>84.54</v>
      </c>
      <c r="I2349" s="61">
        <v>6.8</v>
      </c>
      <c r="J2349" s="61">
        <v>50.98</v>
      </c>
      <c r="K2349" s="61">
        <v>49.02</v>
      </c>
      <c r="L2349" s="61">
        <v>0</v>
      </c>
      <c r="M2349" s="61">
        <v>0.43</v>
      </c>
      <c r="N2349" s="61">
        <v>13.61</v>
      </c>
      <c r="O2349" s="61">
        <v>28.08</v>
      </c>
      <c r="P2349" s="61">
        <v>2.5</v>
      </c>
      <c r="Q2349" s="61">
        <v>0.09</v>
      </c>
      <c r="R2349" s="61">
        <v>20</v>
      </c>
      <c r="S2349" s="61">
        <v>10.5</v>
      </c>
      <c r="T2349" s="61">
        <v>73.33</v>
      </c>
    </row>
    <row r="2350" spans="1:20" ht="12.75" customHeight="1" x14ac:dyDescent="0.2">
      <c r="A2350" s="58">
        <v>4570</v>
      </c>
      <c r="B2350" s="61">
        <v>1870</v>
      </c>
      <c r="C2350" s="61">
        <v>1.02</v>
      </c>
      <c r="D2350" s="61">
        <v>17.43</v>
      </c>
      <c r="E2350" s="61">
        <v>3.05</v>
      </c>
      <c r="F2350" s="61">
        <v>13.16</v>
      </c>
      <c r="G2350" s="61">
        <v>14.33</v>
      </c>
      <c r="H2350" s="61">
        <v>42.41</v>
      </c>
      <c r="I2350" s="61">
        <v>8.61</v>
      </c>
      <c r="J2350" s="61">
        <v>49.04</v>
      </c>
      <c r="K2350" s="61">
        <v>50.96</v>
      </c>
      <c r="L2350" s="61">
        <v>0</v>
      </c>
      <c r="M2350" s="61">
        <v>3.16</v>
      </c>
      <c r="N2350" s="61">
        <v>12.21</v>
      </c>
      <c r="O2350" s="61">
        <v>44.67</v>
      </c>
      <c r="P2350" s="61">
        <v>2.16</v>
      </c>
      <c r="Q2350" s="61">
        <v>0.22</v>
      </c>
      <c r="R2350" s="61">
        <v>22</v>
      </c>
      <c r="S2350" s="61">
        <v>8.3000000000000007</v>
      </c>
      <c r="T2350" s="61">
        <v>70.930000000000007</v>
      </c>
    </row>
    <row r="2351" spans="1:20" ht="12.75" customHeight="1" x14ac:dyDescent="0.2">
      <c r="A2351" s="58">
        <v>4571</v>
      </c>
      <c r="B2351" s="61">
        <v>445</v>
      </c>
      <c r="C2351" s="61">
        <v>0.9</v>
      </c>
      <c r="D2351" s="61">
        <v>8.09</v>
      </c>
      <c r="E2351" s="61">
        <v>0</v>
      </c>
      <c r="F2351" s="61">
        <v>1.8</v>
      </c>
      <c r="G2351" s="61">
        <v>16.850000000000001</v>
      </c>
      <c r="H2351" s="61">
        <v>63.37</v>
      </c>
      <c r="I2351" s="61">
        <v>8.99</v>
      </c>
      <c r="J2351" s="61">
        <v>52.13</v>
      </c>
      <c r="K2351" s="61">
        <v>47.87</v>
      </c>
      <c r="L2351" s="61">
        <v>0.44</v>
      </c>
      <c r="M2351" s="61">
        <v>10.4</v>
      </c>
      <c r="N2351" s="61">
        <v>15.71</v>
      </c>
      <c r="O2351" s="61">
        <v>37.39</v>
      </c>
      <c r="P2351" s="61">
        <v>3.32</v>
      </c>
      <c r="Q2351" s="61">
        <v>0</v>
      </c>
      <c r="R2351" s="61">
        <v>19</v>
      </c>
      <c r="S2351" s="61">
        <v>14.1</v>
      </c>
      <c r="T2351" s="61">
        <v>75</v>
      </c>
    </row>
    <row r="2352" spans="1:20" ht="12.75" customHeight="1" x14ac:dyDescent="0.2">
      <c r="A2352" s="58">
        <v>4573</v>
      </c>
      <c r="B2352" s="61">
        <v>583</v>
      </c>
      <c r="C2352" s="61">
        <v>0.34</v>
      </c>
      <c r="D2352" s="61">
        <v>3.6</v>
      </c>
      <c r="E2352" s="61">
        <v>0.51</v>
      </c>
      <c r="F2352" s="61">
        <v>2.57</v>
      </c>
      <c r="G2352" s="61">
        <v>9.61</v>
      </c>
      <c r="H2352" s="61">
        <v>79.59</v>
      </c>
      <c r="I2352" s="61">
        <v>3.77</v>
      </c>
      <c r="J2352" s="61">
        <v>49.57</v>
      </c>
      <c r="K2352" s="61">
        <v>50.43</v>
      </c>
      <c r="L2352" s="61">
        <v>0</v>
      </c>
      <c r="M2352" s="61">
        <v>4.17</v>
      </c>
      <c r="N2352" s="61">
        <v>11.83</v>
      </c>
      <c r="O2352" s="61">
        <v>28.33</v>
      </c>
      <c r="P2352" s="61">
        <v>1</v>
      </c>
      <c r="Q2352" s="61">
        <v>0</v>
      </c>
      <c r="R2352" s="61">
        <v>20</v>
      </c>
      <c r="S2352" s="61">
        <v>12.7</v>
      </c>
      <c r="T2352" s="61">
        <v>79.31</v>
      </c>
    </row>
    <row r="2353" spans="1:20" ht="12.75" customHeight="1" x14ac:dyDescent="0.2">
      <c r="A2353" s="58">
        <v>4574</v>
      </c>
      <c r="B2353" s="61">
        <v>500</v>
      </c>
      <c r="C2353" s="61">
        <v>1</v>
      </c>
      <c r="D2353" s="61">
        <v>1.6</v>
      </c>
      <c r="E2353" s="61">
        <v>0.2</v>
      </c>
      <c r="F2353" s="61">
        <v>0.8</v>
      </c>
      <c r="G2353" s="61">
        <v>10.8</v>
      </c>
      <c r="H2353" s="61">
        <v>78.2</v>
      </c>
      <c r="I2353" s="61">
        <v>7.4</v>
      </c>
      <c r="J2353" s="61">
        <v>54.8</v>
      </c>
      <c r="K2353" s="61">
        <v>45.2</v>
      </c>
      <c r="L2353" s="61">
        <v>0</v>
      </c>
      <c r="M2353" s="61">
        <v>1.79</v>
      </c>
      <c r="N2353" s="61">
        <v>12.55</v>
      </c>
      <c r="O2353" s="61">
        <v>45.22</v>
      </c>
      <c r="P2353" s="61">
        <v>1.39</v>
      </c>
      <c r="Q2353" s="61">
        <v>0</v>
      </c>
      <c r="R2353" s="61">
        <v>17</v>
      </c>
      <c r="S2353" s="61">
        <v>13.1</v>
      </c>
      <c r="T2353" s="61">
        <v>53.33</v>
      </c>
    </row>
    <row r="2354" spans="1:20" ht="12.75" customHeight="1" x14ac:dyDescent="0.2">
      <c r="A2354" s="58">
        <v>4575</v>
      </c>
      <c r="B2354" s="61">
        <v>635</v>
      </c>
      <c r="C2354" s="61">
        <v>1.73</v>
      </c>
      <c r="D2354" s="61">
        <v>10.08</v>
      </c>
      <c r="E2354" s="61">
        <v>2.36</v>
      </c>
      <c r="F2354" s="61">
        <v>31.18</v>
      </c>
      <c r="G2354" s="61">
        <v>15.91</v>
      </c>
      <c r="H2354" s="61">
        <v>38.11</v>
      </c>
      <c r="I2354" s="61">
        <v>0.63</v>
      </c>
      <c r="J2354" s="61">
        <v>48.03</v>
      </c>
      <c r="K2354" s="61">
        <v>51.97</v>
      </c>
      <c r="L2354" s="61">
        <v>0</v>
      </c>
      <c r="M2354" s="61">
        <v>4.9000000000000004</v>
      </c>
      <c r="N2354" s="61">
        <v>12.01</v>
      </c>
      <c r="O2354" s="61">
        <v>76.3</v>
      </c>
      <c r="P2354" s="61">
        <v>1.58</v>
      </c>
      <c r="Q2354" s="61">
        <v>0.16</v>
      </c>
      <c r="R2354" s="61">
        <v>15</v>
      </c>
      <c r="S2354" s="61">
        <v>9.8000000000000007</v>
      </c>
      <c r="T2354" s="61">
        <v>57.14</v>
      </c>
    </row>
    <row r="2355" spans="1:20" ht="12.75" customHeight="1" x14ac:dyDescent="0.2">
      <c r="A2355" s="58">
        <v>4576</v>
      </c>
      <c r="B2355" s="61">
        <v>379</v>
      </c>
      <c r="C2355" s="61">
        <v>2.11</v>
      </c>
      <c r="D2355" s="61">
        <v>1.06</v>
      </c>
      <c r="E2355" s="61">
        <v>0.53</v>
      </c>
      <c r="F2355" s="61">
        <v>1.58</v>
      </c>
      <c r="G2355" s="61">
        <v>15.57</v>
      </c>
      <c r="H2355" s="61">
        <v>68.599999999999994</v>
      </c>
      <c r="I2355" s="61">
        <v>10.55</v>
      </c>
      <c r="J2355" s="61">
        <v>53.56</v>
      </c>
      <c r="K2355" s="61">
        <v>46.44</v>
      </c>
      <c r="L2355" s="61">
        <v>0</v>
      </c>
      <c r="M2355" s="61">
        <v>5.31</v>
      </c>
      <c r="N2355" s="61">
        <v>16.98</v>
      </c>
      <c r="O2355" s="61">
        <v>33.69</v>
      </c>
      <c r="P2355" s="61">
        <v>0.8</v>
      </c>
      <c r="Q2355" s="61">
        <v>1.33</v>
      </c>
      <c r="R2355" s="61">
        <v>14</v>
      </c>
      <c r="S2355" s="61">
        <v>10.199999999999999</v>
      </c>
      <c r="T2355" s="61">
        <v>59.26</v>
      </c>
    </row>
    <row r="2356" spans="1:20" ht="12.75" customHeight="1" x14ac:dyDescent="0.2">
      <c r="A2356" s="58">
        <v>4577</v>
      </c>
      <c r="B2356" s="61">
        <v>449</v>
      </c>
      <c r="C2356" s="61">
        <v>0.45</v>
      </c>
      <c r="D2356" s="61">
        <v>0.89</v>
      </c>
      <c r="E2356" s="61">
        <v>0.89</v>
      </c>
      <c r="F2356" s="61">
        <v>3.79</v>
      </c>
      <c r="G2356" s="61">
        <v>13.36</v>
      </c>
      <c r="H2356" s="61">
        <v>66.59</v>
      </c>
      <c r="I2356" s="61">
        <v>14.03</v>
      </c>
      <c r="J2356" s="61">
        <v>55.9</v>
      </c>
      <c r="K2356" s="61">
        <v>44.1</v>
      </c>
      <c r="L2356" s="61">
        <v>0</v>
      </c>
      <c r="M2356" s="61">
        <v>0.22</v>
      </c>
      <c r="N2356" s="61">
        <v>15.6</v>
      </c>
      <c r="O2356" s="61">
        <v>26.59</v>
      </c>
      <c r="P2356" s="61">
        <v>0.66</v>
      </c>
      <c r="Q2356" s="61">
        <v>0</v>
      </c>
      <c r="R2356" s="61">
        <v>16</v>
      </c>
      <c r="S2356" s="61">
        <v>10.3</v>
      </c>
      <c r="T2356" s="61">
        <v>67.86</v>
      </c>
    </row>
    <row r="2357" spans="1:20" ht="12.75" customHeight="1" x14ac:dyDescent="0.2">
      <c r="A2357" s="58">
        <v>4578</v>
      </c>
      <c r="B2357" s="61">
        <v>416</v>
      </c>
      <c r="C2357" s="61">
        <v>2.64</v>
      </c>
      <c r="D2357" s="61">
        <v>2.88</v>
      </c>
      <c r="E2357" s="61">
        <v>1.2</v>
      </c>
      <c r="F2357" s="61">
        <v>2.64</v>
      </c>
      <c r="G2357" s="61">
        <v>12.5</v>
      </c>
      <c r="H2357" s="61">
        <v>74.52</v>
      </c>
      <c r="I2357" s="61">
        <v>3.61</v>
      </c>
      <c r="J2357" s="61">
        <v>50.24</v>
      </c>
      <c r="K2357" s="61">
        <v>49.76</v>
      </c>
      <c r="L2357" s="61">
        <v>0</v>
      </c>
      <c r="M2357" s="61">
        <v>0.24</v>
      </c>
      <c r="N2357" s="61">
        <v>12.71</v>
      </c>
      <c r="O2357" s="61">
        <v>47.92</v>
      </c>
      <c r="P2357" s="61">
        <v>1.96</v>
      </c>
      <c r="Q2357" s="61">
        <v>0</v>
      </c>
      <c r="R2357" s="61">
        <v>12</v>
      </c>
      <c r="S2357" s="61">
        <v>10</v>
      </c>
      <c r="T2357" s="61">
        <v>58.33</v>
      </c>
    </row>
    <row r="2358" spans="1:20" ht="12.75" customHeight="1" x14ac:dyDescent="0.2">
      <c r="A2358" s="58">
        <v>4579</v>
      </c>
      <c r="B2358" s="61">
        <v>517</v>
      </c>
      <c r="C2358" s="61">
        <v>1.1599999999999999</v>
      </c>
      <c r="D2358" s="61">
        <v>5.22</v>
      </c>
      <c r="E2358" s="61">
        <v>1.1599999999999999</v>
      </c>
      <c r="F2358" s="61">
        <v>1.35</v>
      </c>
      <c r="G2358" s="61">
        <v>14.31</v>
      </c>
      <c r="H2358" s="61">
        <v>68.86</v>
      </c>
      <c r="I2358" s="61">
        <v>7.93</v>
      </c>
      <c r="J2358" s="61">
        <v>56.09</v>
      </c>
      <c r="K2358" s="61">
        <v>43.91</v>
      </c>
      <c r="L2358" s="61">
        <v>0</v>
      </c>
      <c r="M2358" s="61">
        <v>14.26</v>
      </c>
      <c r="N2358" s="61">
        <v>12.14</v>
      </c>
      <c r="O2358" s="61">
        <v>42.2</v>
      </c>
      <c r="P2358" s="61">
        <v>0.39</v>
      </c>
      <c r="Q2358" s="61">
        <v>0.57999999999999996</v>
      </c>
      <c r="R2358" s="61">
        <v>14</v>
      </c>
      <c r="S2358" s="61">
        <v>8.4</v>
      </c>
      <c r="T2358" s="61">
        <v>83.78</v>
      </c>
    </row>
    <row r="2359" spans="1:20" ht="12.75" customHeight="1" x14ac:dyDescent="0.2">
      <c r="A2359" s="58">
        <v>4580</v>
      </c>
      <c r="B2359" s="61">
        <v>211</v>
      </c>
      <c r="C2359" s="61">
        <v>0.47</v>
      </c>
      <c r="D2359" s="61">
        <v>1.42</v>
      </c>
      <c r="E2359" s="61">
        <v>0</v>
      </c>
      <c r="F2359" s="61">
        <v>2.37</v>
      </c>
      <c r="G2359" s="61">
        <v>30.33</v>
      </c>
      <c r="H2359" s="61">
        <v>63.03</v>
      </c>
      <c r="I2359" s="61">
        <v>2.37</v>
      </c>
      <c r="J2359" s="61">
        <v>58.29</v>
      </c>
      <c r="K2359" s="61">
        <v>41.71</v>
      </c>
      <c r="L2359" s="61">
        <v>0.91</v>
      </c>
      <c r="M2359" s="61">
        <v>1.37</v>
      </c>
      <c r="N2359" s="61">
        <v>16.440000000000001</v>
      </c>
      <c r="O2359" s="61">
        <v>67.12</v>
      </c>
      <c r="P2359" s="61">
        <v>1.37</v>
      </c>
      <c r="Q2359" s="61">
        <v>0</v>
      </c>
      <c r="R2359" s="61">
        <v>15</v>
      </c>
      <c r="S2359" s="61">
        <v>12.8</v>
      </c>
      <c r="T2359" s="61">
        <v>57.14</v>
      </c>
    </row>
    <row r="2360" spans="1:20" ht="12.75" customHeight="1" x14ac:dyDescent="0.2">
      <c r="A2360" s="58">
        <v>4581</v>
      </c>
      <c r="B2360" s="61">
        <v>584</v>
      </c>
      <c r="C2360" s="61">
        <v>0.51</v>
      </c>
      <c r="D2360" s="61">
        <v>17.98</v>
      </c>
      <c r="E2360" s="61">
        <v>3.42</v>
      </c>
      <c r="F2360" s="61">
        <v>15.07</v>
      </c>
      <c r="G2360" s="61">
        <v>29.45</v>
      </c>
      <c r="H2360" s="61">
        <v>27.91</v>
      </c>
      <c r="I2360" s="61">
        <v>5.65</v>
      </c>
      <c r="J2360" s="61">
        <v>51.71</v>
      </c>
      <c r="K2360" s="61">
        <v>48.29</v>
      </c>
      <c r="L2360" s="61">
        <v>0</v>
      </c>
      <c r="M2360" s="61">
        <v>41.07</v>
      </c>
      <c r="N2360" s="61">
        <v>7.97</v>
      </c>
      <c r="O2360" s="61">
        <v>74.7</v>
      </c>
      <c r="P2360" s="61">
        <v>4.51</v>
      </c>
      <c r="Q2360" s="61">
        <v>0.35</v>
      </c>
      <c r="R2360" s="61">
        <v>17</v>
      </c>
      <c r="S2360" s="61">
        <v>10</v>
      </c>
      <c r="T2360" s="61">
        <v>54.29</v>
      </c>
    </row>
    <row r="2361" spans="1:20" ht="12.75" customHeight="1" x14ac:dyDescent="0.2">
      <c r="A2361" s="58">
        <v>4582</v>
      </c>
      <c r="B2361" s="61">
        <v>525</v>
      </c>
      <c r="C2361" s="61">
        <v>1.52</v>
      </c>
      <c r="D2361" s="61">
        <v>7.81</v>
      </c>
      <c r="E2361" s="61">
        <v>2.67</v>
      </c>
      <c r="F2361" s="61">
        <v>2.86</v>
      </c>
      <c r="G2361" s="61">
        <v>17.329999999999998</v>
      </c>
      <c r="H2361" s="61">
        <v>54.86</v>
      </c>
      <c r="I2361" s="61">
        <v>12.95</v>
      </c>
      <c r="J2361" s="61">
        <v>51.62</v>
      </c>
      <c r="K2361" s="61">
        <v>48.38</v>
      </c>
      <c r="L2361" s="61">
        <v>0</v>
      </c>
      <c r="M2361" s="61">
        <v>4.79</v>
      </c>
      <c r="N2361" s="61">
        <v>9.77</v>
      </c>
      <c r="O2361" s="61">
        <v>44.44</v>
      </c>
      <c r="P2361" s="61">
        <v>2.11</v>
      </c>
      <c r="Q2361" s="61">
        <v>0</v>
      </c>
      <c r="R2361" s="61">
        <v>16</v>
      </c>
      <c r="S2361" s="61">
        <v>14.3</v>
      </c>
      <c r="T2361" s="61">
        <v>75</v>
      </c>
    </row>
    <row r="2362" spans="1:20" ht="12.75" customHeight="1" x14ac:dyDescent="0.2">
      <c r="A2362" s="58">
        <v>4583</v>
      </c>
      <c r="B2362" s="61">
        <v>641</v>
      </c>
      <c r="C2362" s="61">
        <v>0.47</v>
      </c>
      <c r="D2362" s="61">
        <v>18.25</v>
      </c>
      <c r="E2362" s="61">
        <v>1.72</v>
      </c>
      <c r="F2362" s="61">
        <v>8.27</v>
      </c>
      <c r="G2362" s="61">
        <v>30.89</v>
      </c>
      <c r="H2362" s="61">
        <v>34.32</v>
      </c>
      <c r="I2362" s="61">
        <v>6.08</v>
      </c>
      <c r="J2362" s="61">
        <v>52.11</v>
      </c>
      <c r="K2362" s="61">
        <v>47.89</v>
      </c>
      <c r="L2362" s="61">
        <v>0</v>
      </c>
      <c r="M2362" s="61">
        <v>26.1</v>
      </c>
      <c r="N2362" s="61">
        <v>7.86</v>
      </c>
      <c r="O2362" s="61">
        <v>57.08</v>
      </c>
      <c r="P2362" s="61">
        <v>3.14</v>
      </c>
      <c r="Q2362" s="61">
        <v>0</v>
      </c>
      <c r="R2362" s="61">
        <v>18</v>
      </c>
      <c r="S2362" s="61">
        <v>10.5</v>
      </c>
      <c r="T2362" s="61">
        <v>65.709999999999994</v>
      </c>
    </row>
    <row r="2363" spans="1:20" ht="12.75" customHeight="1" x14ac:dyDescent="0.2">
      <c r="A2363" s="58">
        <v>4585</v>
      </c>
      <c r="B2363" s="61">
        <v>1347</v>
      </c>
      <c r="C2363" s="61">
        <v>1.41</v>
      </c>
      <c r="D2363" s="61">
        <v>2.4500000000000002</v>
      </c>
      <c r="E2363" s="61">
        <v>0.37</v>
      </c>
      <c r="F2363" s="61">
        <v>1.41</v>
      </c>
      <c r="G2363" s="61">
        <v>7.94</v>
      </c>
      <c r="H2363" s="61">
        <v>79.58</v>
      </c>
      <c r="I2363" s="61">
        <v>6.83</v>
      </c>
      <c r="J2363" s="61">
        <v>48.92</v>
      </c>
      <c r="K2363" s="61">
        <v>51.08</v>
      </c>
      <c r="L2363" s="61">
        <v>0</v>
      </c>
      <c r="M2363" s="61">
        <v>0.38</v>
      </c>
      <c r="N2363" s="61">
        <v>12.49</v>
      </c>
      <c r="O2363" s="61">
        <v>29.17</v>
      </c>
      <c r="P2363" s="61">
        <v>5.41</v>
      </c>
      <c r="Q2363" s="61">
        <v>0.08</v>
      </c>
      <c r="R2363" s="61">
        <v>19</v>
      </c>
      <c r="S2363" s="61">
        <v>10</v>
      </c>
      <c r="T2363" s="61">
        <v>65.28</v>
      </c>
    </row>
    <row r="2364" spans="1:20" ht="12.75" customHeight="1" x14ac:dyDescent="0.2">
      <c r="A2364" s="58">
        <v>4586</v>
      </c>
      <c r="B2364" s="61">
        <v>530</v>
      </c>
      <c r="C2364" s="61">
        <v>3.4</v>
      </c>
      <c r="D2364" s="61">
        <v>0.94</v>
      </c>
      <c r="E2364" s="61">
        <v>0.38</v>
      </c>
      <c r="F2364" s="61">
        <v>0.38</v>
      </c>
      <c r="G2364" s="61">
        <v>23.96</v>
      </c>
      <c r="H2364" s="61">
        <v>66.040000000000006</v>
      </c>
      <c r="I2364" s="61">
        <v>4.91</v>
      </c>
      <c r="J2364" s="61">
        <v>54.34</v>
      </c>
      <c r="K2364" s="61">
        <v>45.66</v>
      </c>
      <c r="L2364" s="61">
        <v>0</v>
      </c>
      <c r="M2364" s="61">
        <v>5.89</v>
      </c>
      <c r="N2364" s="61">
        <v>11.41</v>
      </c>
      <c r="O2364" s="61">
        <v>69.010000000000005</v>
      </c>
      <c r="P2364" s="61">
        <v>0</v>
      </c>
      <c r="Q2364" s="61">
        <v>0</v>
      </c>
      <c r="R2364" s="61">
        <v>16</v>
      </c>
      <c r="S2364" s="61">
        <v>14.2</v>
      </c>
      <c r="T2364" s="61">
        <v>55.88</v>
      </c>
    </row>
    <row r="2365" spans="1:20" ht="12.75" customHeight="1" x14ac:dyDescent="0.2">
      <c r="A2365" s="58">
        <v>4587</v>
      </c>
      <c r="B2365" s="61">
        <v>507</v>
      </c>
      <c r="C2365" s="61">
        <v>0</v>
      </c>
      <c r="D2365" s="61">
        <v>10.26</v>
      </c>
      <c r="E2365" s="61">
        <v>1.18</v>
      </c>
      <c r="F2365" s="61">
        <v>4.34</v>
      </c>
      <c r="G2365" s="61">
        <v>15.19</v>
      </c>
      <c r="H2365" s="61">
        <v>63.12</v>
      </c>
      <c r="I2365" s="61">
        <v>5.92</v>
      </c>
      <c r="J2365" s="61">
        <v>52.86</v>
      </c>
      <c r="K2365" s="61">
        <v>47.14</v>
      </c>
      <c r="L2365" s="61">
        <v>0</v>
      </c>
      <c r="M2365" s="61">
        <v>16.86</v>
      </c>
      <c r="N2365" s="61">
        <v>18.77</v>
      </c>
      <c r="O2365" s="61">
        <v>41</v>
      </c>
      <c r="P2365" s="61">
        <v>1.53</v>
      </c>
      <c r="Q2365" s="61">
        <v>0.56999999999999995</v>
      </c>
      <c r="R2365" s="61">
        <v>14</v>
      </c>
      <c r="S2365" s="61">
        <v>8.1</v>
      </c>
      <c r="T2365" s="61">
        <v>65.709999999999994</v>
      </c>
    </row>
    <row r="2366" spans="1:20" ht="12.75" customHeight="1" x14ac:dyDescent="0.2">
      <c r="A2366" s="58">
        <v>4588</v>
      </c>
      <c r="B2366" s="61">
        <v>387</v>
      </c>
      <c r="C2366" s="61">
        <v>3.1</v>
      </c>
      <c r="D2366" s="61">
        <v>0</v>
      </c>
      <c r="E2366" s="61">
        <v>0</v>
      </c>
      <c r="F2366" s="61">
        <v>0</v>
      </c>
      <c r="G2366" s="61">
        <v>95.35</v>
      </c>
      <c r="H2366" s="61">
        <v>1.03</v>
      </c>
      <c r="I2366" s="61">
        <v>0.52</v>
      </c>
      <c r="J2366" s="61">
        <v>52.2</v>
      </c>
      <c r="K2366" s="61">
        <v>47.8</v>
      </c>
      <c r="L2366" s="61">
        <v>29.01</v>
      </c>
      <c r="M2366" s="61">
        <v>61.07</v>
      </c>
      <c r="N2366" s="61">
        <v>11.45</v>
      </c>
      <c r="O2366" s="61">
        <v>100</v>
      </c>
      <c r="P2366" s="61">
        <v>0.51</v>
      </c>
      <c r="Q2366" s="61">
        <v>0.51</v>
      </c>
      <c r="R2366" s="61">
        <v>18</v>
      </c>
      <c r="S2366" s="61">
        <v>10.1</v>
      </c>
      <c r="T2366" s="61">
        <v>50</v>
      </c>
    </row>
    <row r="2367" spans="1:20" ht="12.75" customHeight="1" x14ac:dyDescent="0.2">
      <c r="A2367" s="58">
        <v>4590</v>
      </c>
      <c r="B2367" s="61">
        <v>636</v>
      </c>
      <c r="C2367" s="61">
        <v>0.79</v>
      </c>
      <c r="D2367" s="61">
        <v>1.73</v>
      </c>
      <c r="E2367" s="61">
        <v>0.16</v>
      </c>
      <c r="F2367" s="61">
        <v>0.94</v>
      </c>
      <c r="G2367" s="61">
        <v>44.18</v>
      </c>
      <c r="H2367" s="61">
        <v>49.21</v>
      </c>
      <c r="I2367" s="61">
        <v>2.99</v>
      </c>
      <c r="J2367" s="61">
        <v>52.04</v>
      </c>
      <c r="K2367" s="61">
        <v>47.96</v>
      </c>
      <c r="L2367" s="61">
        <v>12.03</v>
      </c>
      <c r="M2367" s="61">
        <v>13.75</v>
      </c>
      <c r="N2367" s="61">
        <v>14.06</v>
      </c>
      <c r="O2367" s="61">
        <v>60.16</v>
      </c>
      <c r="P2367" s="61">
        <v>2.19</v>
      </c>
      <c r="Q2367" s="61">
        <v>0.31</v>
      </c>
      <c r="R2367" s="61">
        <v>19</v>
      </c>
      <c r="S2367" s="61">
        <v>9.3000000000000007</v>
      </c>
      <c r="T2367" s="61">
        <v>84.85</v>
      </c>
    </row>
    <row r="2368" spans="1:20" ht="12.75" customHeight="1" x14ac:dyDescent="0.2">
      <c r="A2368" s="58">
        <v>4591</v>
      </c>
      <c r="B2368" s="61">
        <v>782</v>
      </c>
      <c r="C2368" s="61">
        <v>1.41</v>
      </c>
      <c r="D2368" s="61">
        <v>2.2999999999999998</v>
      </c>
      <c r="E2368" s="61">
        <v>0.77</v>
      </c>
      <c r="F2368" s="61">
        <v>1.41</v>
      </c>
      <c r="G2368" s="61">
        <v>12.02</v>
      </c>
      <c r="H2368" s="61">
        <v>75.06</v>
      </c>
      <c r="I2368" s="61">
        <v>7.03</v>
      </c>
      <c r="J2368" s="61">
        <v>51.41</v>
      </c>
      <c r="K2368" s="61">
        <v>48.59</v>
      </c>
      <c r="L2368" s="61">
        <v>0</v>
      </c>
      <c r="M2368" s="61">
        <v>1.53</v>
      </c>
      <c r="N2368" s="61">
        <v>14.78</v>
      </c>
      <c r="O2368" s="61">
        <v>32.1</v>
      </c>
      <c r="P2368" s="61">
        <v>3.06</v>
      </c>
      <c r="Q2368" s="61">
        <v>0</v>
      </c>
      <c r="R2368" s="61">
        <v>19</v>
      </c>
      <c r="S2368" s="61">
        <v>10.199999999999999</v>
      </c>
      <c r="T2368" s="61">
        <v>69.05</v>
      </c>
    </row>
    <row r="2369" spans="1:20" ht="12.75" customHeight="1" x14ac:dyDescent="0.2">
      <c r="A2369" s="58">
        <v>4592</v>
      </c>
      <c r="B2369" s="61">
        <v>543</v>
      </c>
      <c r="C2369" s="61">
        <v>0.18</v>
      </c>
      <c r="D2369" s="61">
        <v>27.81</v>
      </c>
      <c r="E2369" s="61">
        <v>0.92</v>
      </c>
      <c r="F2369" s="61">
        <v>1.66</v>
      </c>
      <c r="G2369" s="61">
        <v>7.37</v>
      </c>
      <c r="H2369" s="61">
        <v>56.35</v>
      </c>
      <c r="I2369" s="61">
        <v>5.71</v>
      </c>
      <c r="J2369" s="61">
        <v>47.15</v>
      </c>
      <c r="K2369" s="61">
        <v>52.85</v>
      </c>
      <c r="L2369" s="61">
        <v>0</v>
      </c>
      <c r="M2369" s="61">
        <v>4.88</v>
      </c>
      <c r="N2369" s="61">
        <v>5.97</v>
      </c>
      <c r="O2369" s="61">
        <v>7.96</v>
      </c>
      <c r="P2369" s="61">
        <v>0.72</v>
      </c>
      <c r="Q2369" s="61">
        <v>0</v>
      </c>
      <c r="R2369" s="61">
        <v>19</v>
      </c>
      <c r="S2369" s="61">
        <v>9.3000000000000007</v>
      </c>
      <c r="T2369" s="61">
        <v>82.76</v>
      </c>
    </row>
    <row r="2370" spans="1:20" ht="12.75" customHeight="1" x14ac:dyDescent="0.2">
      <c r="A2370" s="58">
        <v>4593</v>
      </c>
      <c r="B2370" s="61">
        <v>234</v>
      </c>
      <c r="C2370" s="61">
        <v>3.42</v>
      </c>
      <c r="D2370" s="61">
        <v>2.14</v>
      </c>
      <c r="E2370" s="61">
        <v>0</v>
      </c>
      <c r="F2370" s="61">
        <v>1.28</v>
      </c>
      <c r="G2370" s="61">
        <v>5.98</v>
      </c>
      <c r="H2370" s="61">
        <v>85.04</v>
      </c>
      <c r="I2370" s="61">
        <v>2.14</v>
      </c>
      <c r="J2370" s="61">
        <v>55.56</v>
      </c>
      <c r="K2370" s="61">
        <v>44.44</v>
      </c>
      <c r="L2370" s="61">
        <v>0</v>
      </c>
      <c r="M2370" s="61">
        <v>0</v>
      </c>
      <c r="N2370" s="61">
        <v>11.76</v>
      </c>
      <c r="O2370" s="61">
        <v>24.79</v>
      </c>
      <c r="P2370" s="61">
        <v>12.18</v>
      </c>
      <c r="Q2370" s="61">
        <v>0.42</v>
      </c>
      <c r="R2370" s="61">
        <v>12</v>
      </c>
      <c r="S2370" s="61">
        <v>13.8</v>
      </c>
      <c r="T2370" s="61">
        <v>85</v>
      </c>
    </row>
    <row r="2371" spans="1:20" ht="12.75" customHeight="1" x14ac:dyDescent="0.2">
      <c r="A2371" s="58">
        <v>4594</v>
      </c>
      <c r="B2371" s="61">
        <v>553</v>
      </c>
      <c r="C2371" s="61">
        <v>0.54</v>
      </c>
      <c r="D2371" s="61">
        <v>2.35</v>
      </c>
      <c r="E2371" s="61">
        <v>0</v>
      </c>
      <c r="F2371" s="61">
        <v>0.9</v>
      </c>
      <c r="G2371" s="61">
        <v>23.87</v>
      </c>
      <c r="H2371" s="61">
        <v>67.09</v>
      </c>
      <c r="I2371" s="61">
        <v>5.24</v>
      </c>
      <c r="J2371" s="61">
        <v>49.19</v>
      </c>
      <c r="K2371" s="61">
        <v>50.81</v>
      </c>
      <c r="L2371" s="61">
        <v>0</v>
      </c>
      <c r="M2371" s="61">
        <v>12.19</v>
      </c>
      <c r="N2371" s="61">
        <v>10.039999999999999</v>
      </c>
      <c r="O2371" s="61">
        <v>35.659999999999997</v>
      </c>
      <c r="P2371" s="61">
        <v>1.43</v>
      </c>
      <c r="Q2371" s="61">
        <v>0</v>
      </c>
      <c r="R2371" s="61">
        <v>18</v>
      </c>
      <c r="S2371" s="61">
        <v>13.1</v>
      </c>
      <c r="T2371" s="61">
        <v>80</v>
      </c>
    </row>
    <row r="2372" spans="1:20" ht="12.75" customHeight="1" x14ac:dyDescent="0.2">
      <c r="A2372" s="58">
        <v>4595</v>
      </c>
      <c r="B2372" s="61">
        <v>899</v>
      </c>
      <c r="C2372" s="61">
        <v>0.22</v>
      </c>
      <c r="D2372" s="61">
        <v>2.2200000000000002</v>
      </c>
      <c r="E2372" s="61">
        <v>0.22</v>
      </c>
      <c r="F2372" s="61">
        <v>1.67</v>
      </c>
      <c r="G2372" s="61">
        <v>44.27</v>
      </c>
      <c r="H2372" s="61">
        <v>48.16</v>
      </c>
      <c r="I2372" s="61">
        <v>3.23</v>
      </c>
      <c r="J2372" s="61">
        <v>51.84</v>
      </c>
      <c r="K2372" s="61">
        <v>48.16</v>
      </c>
      <c r="L2372" s="61">
        <v>1.89</v>
      </c>
      <c r="M2372" s="61">
        <v>19.8</v>
      </c>
      <c r="N2372" s="61">
        <v>13.9</v>
      </c>
      <c r="O2372" s="61">
        <v>49.61</v>
      </c>
      <c r="P2372" s="61">
        <v>0.67</v>
      </c>
      <c r="Q2372" s="61">
        <v>0</v>
      </c>
      <c r="R2372" s="61">
        <v>21</v>
      </c>
      <c r="S2372" s="61">
        <v>6.4</v>
      </c>
      <c r="T2372" s="61">
        <v>62.79</v>
      </c>
    </row>
    <row r="2373" spans="1:20" ht="12.75" customHeight="1" x14ac:dyDescent="0.2">
      <c r="A2373" s="58">
        <v>4862</v>
      </c>
      <c r="B2373" s="61">
        <v>78</v>
      </c>
      <c r="C2373" s="61">
        <v>1.28</v>
      </c>
      <c r="D2373" s="61">
        <v>1.28</v>
      </c>
      <c r="E2373" s="61">
        <v>1.28</v>
      </c>
      <c r="F2373" s="61">
        <v>19.23</v>
      </c>
      <c r="G2373" s="61">
        <v>30.77</v>
      </c>
      <c r="H2373" s="61">
        <v>33.33</v>
      </c>
      <c r="I2373" s="61">
        <v>12.82</v>
      </c>
      <c r="J2373" s="61">
        <v>57.69</v>
      </c>
      <c r="K2373" s="61">
        <v>42.31</v>
      </c>
      <c r="L2373" s="61">
        <v>0</v>
      </c>
      <c r="M2373" s="61">
        <v>11.94</v>
      </c>
      <c r="N2373" s="61">
        <v>10.45</v>
      </c>
      <c r="O2373" s="61">
        <v>71.64</v>
      </c>
      <c r="P2373" s="61">
        <v>4.4800000000000004</v>
      </c>
      <c r="Q2373" s="61">
        <v>0</v>
      </c>
      <c r="R2373" s="61">
        <v>16</v>
      </c>
      <c r="S2373" s="61">
        <v>13.1</v>
      </c>
      <c r="T2373" s="61">
        <v>100</v>
      </c>
    </row>
    <row r="2374" spans="1:20" ht="12.75" customHeight="1" x14ac:dyDescent="0.2">
      <c r="A2374" s="58">
        <v>5003</v>
      </c>
      <c r="B2374" s="61">
        <v>22</v>
      </c>
      <c r="C2374" s="61">
        <v>0</v>
      </c>
      <c r="D2374" s="61">
        <v>0</v>
      </c>
      <c r="E2374" s="61">
        <v>0</v>
      </c>
      <c r="F2374" s="61">
        <v>0</v>
      </c>
      <c r="G2374" s="61">
        <v>0</v>
      </c>
      <c r="H2374" s="61">
        <v>100</v>
      </c>
      <c r="I2374" s="61">
        <v>0</v>
      </c>
      <c r="J2374" s="61">
        <v>68.180000000000007</v>
      </c>
      <c r="K2374" s="61">
        <v>31.82</v>
      </c>
      <c r="L2374" s="61">
        <v>0</v>
      </c>
      <c r="M2374" s="61">
        <v>0</v>
      </c>
      <c r="N2374" s="61">
        <v>100</v>
      </c>
      <c r="O2374" s="61">
        <v>80</v>
      </c>
      <c r="P2374" s="61">
        <v>5</v>
      </c>
      <c r="Q2374" s="61">
        <v>0</v>
      </c>
      <c r="S2374" s="61">
        <v>0</v>
      </c>
    </row>
    <row r="2375" spans="1:20" ht="12.75" customHeight="1" x14ac:dyDescent="0.2">
      <c r="A2375" s="58">
        <v>5004</v>
      </c>
      <c r="B2375" s="61">
        <v>74</v>
      </c>
      <c r="C2375" s="61">
        <v>0</v>
      </c>
      <c r="D2375" s="61">
        <v>5.41</v>
      </c>
      <c r="E2375" s="61">
        <v>0</v>
      </c>
      <c r="F2375" s="61">
        <v>1.35</v>
      </c>
      <c r="G2375" s="61">
        <v>5.41</v>
      </c>
      <c r="H2375" s="61">
        <v>83.78</v>
      </c>
      <c r="I2375" s="61">
        <v>4.05</v>
      </c>
      <c r="J2375" s="61">
        <v>50</v>
      </c>
      <c r="K2375" s="61">
        <v>50</v>
      </c>
      <c r="L2375" s="61">
        <v>0</v>
      </c>
      <c r="M2375" s="61">
        <v>0</v>
      </c>
      <c r="N2375" s="61">
        <v>1.41</v>
      </c>
      <c r="O2375" s="61">
        <v>7.04</v>
      </c>
      <c r="P2375" s="61">
        <v>1.41</v>
      </c>
      <c r="Q2375" s="61">
        <v>0</v>
      </c>
      <c r="R2375" s="61">
        <v>19</v>
      </c>
      <c r="S2375" s="61">
        <v>15</v>
      </c>
      <c r="T2375" s="61">
        <v>100</v>
      </c>
    </row>
    <row r="2376" spans="1:20" ht="12.75" customHeight="1" x14ac:dyDescent="0.2">
      <c r="A2376" s="58">
        <v>5005</v>
      </c>
      <c r="B2376" s="61">
        <v>0</v>
      </c>
      <c r="C2376" s="61">
        <v>0</v>
      </c>
      <c r="D2376" s="61">
        <v>0</v>
      </c>
      <c r="E2376" s="61">
        <v>0</v>
      </c>
      <c r="F2376" s="61">
        <v>0</v>
      </c>
      <c r="G2376" s="61">
        <v>0</v>
      </c>
      <c r="H2376" s="61">
        <v>0</v>
      </c>
      <c r="I2376" s="61">
        <v>0</v>
      </c>
      <c r="J2376" s="61">
        <v>0</v>
      </c>
      <c r="K2376" s="61">
        <v>0</v>
      </c>
      <c r="L2376" s="61">
        <v>0</v>
      </c>
      <c r="M2376" s="61">
        <v>0</v>
      </c>
      <c r="N2376" s="61">
        <v>0</v>
      </c>
      <c r="O2376" s="61">
        <v>0</v>
      </c>
      <c r="P2376" s="61">
        <v>0</v>
      </c>
      <c r="Q2376" s="61">
        <v>0</v>
      </c>
      <c r="S2376" s="61">
        <v>0</v>
      </c>
    </row>
    <row r="2377" spans="1:20" ht="12.75" customHeight="1" x14ac:dyDescent="0.2">
      <c r="A2377" s="58">
        <v>5007</v>
      </c>
      <c r="B2377" s="61">
        <v>0</v>
      </c>
      <c r="C2377" s="61">
        <v>0</v>
      </c>
      <c r="D2377" s="61">
        <v>0</v>
      </c>
      <c r="E2377" s="61">
        <v>0</v>
      </c>
      <c r="F2377" s="61">
        <v>0</v>
      </c>
      <c r="G2377" s="61">
        <v>0</v>
      </c>
      <c r="H2377" s="61">
        <v>0</v>
      </c>
      <c r="I2377" s="61">
        <v>0</v>
      </c>
      <c r="J2377" s="61">
        <v>0</v>
      </c>
      <c r="K2377" s="61">
        <v>0</v>
      </c>
      <c r="L2377" s="61">
        <v>0</v>
      </c>
      <c r="M2377" s="61">
        <v>0</v>
      </c>
      <c r="N2377" s="61">
        <v>0</v>
      </c>
      <c r="O2377" s="61">
        <v>0</v>
      </c>
      <c r="P2377" s="61">
        <v>0</v>
      </c>
      <c r="Q2377" s="61">
        <v>0</v>
      </c>
      <c r="S2377" s="61">
        <v>0</v>
      </c>
    </row>
    <row r="2378" spans="1:20" ht="12.75" customHeight="1" x14ac:dyDescent="0.2">
      <c r="A2378" s="58">
        <v>5008</v>
      </c>
      <c r="B2378" s="61">
        <v>37</v>
      </c>
      <c r="C2378" s="61">
        <v>0</v>
      </c>
      <c r="D2378" s="61">
        <v>5.41</v>
      </c>
      <c r="E2378" s="61">
        <v>0</v>
      </c>
      <c r="F2378" s="61">
        <v>2.7</v>
      </c>
      <c r="G2378" s="61">
        <v>21.62</v>
      </c>
      <c r="H2378" s="61">
        <v>70.27</v>
      </c>
      <c r="I2378" s="61">
        <v>0</v>
      </c>
      <c r="J2378" s="61">
        <v>64.86</v>
      </c>
      <c r="K2378" s="61">
        <v>35.14</v>
      </c>
      <c r="L2378" s="61">
        <v>0</v>
      </c>
      <c r="M2378" s="61">
        <v>0</v>
      </c>
      <c r="N2378" s="61">
        <v>100</v>
      </c>
      <c r="O2378" s="61">
        <v>47.17</v>
      </c>
      <c r="P2378" s="61">
        <v>0</v>
      </c>
      <c r="Q2378" s="61">
        <v>1.89</v>
      </c>
      <c r="S2378" s="61">
        <v>0</v>
      </c>
    </row>
    <row r="2379" spans="1:20" ht="12.75" customHeight="1" x14ac:dyDescent="0.2">
      <c r="A2379" s="58">
        <v>5010</v>
      </c>
      <c r="B2379" s="61">
        <v>667</v>
      </c>
      <c r="C2379" s="61">
        <v>1.95</v>
      </c>
      <c r="D2379" s="61">
        <v>2.1</v>
      </c>
      <c r="E2379" s="61">
        <v>1.65</v>
      </c>
      <c r="F2379" s="61">
        <v>1.35</v>
      </c>
      <c r="G2379" s="61">
        <v>11.84</v>
      </c>
      <c r="H2379" s="61">
        <v>78.56</v>
      </c>
      <c r="I2379" s="61">
        <v>2.5499999999999998</v>
      </c>
      <c r="J2379" s="61">
        <v>48.43</v>
      </c>
      <c r="K2379" s="61">
        <v>51.57</v>
      </c>
      <c r="L2379" s="61">
        <v>0</v>
      </c>
      <c r="M2379" s="61">
        <v>3.02</v>
      </c>
      <c r="N2379" s="61">
        <v>7.84</v>
      </c>
      <c r="O2379" s="61">
        <v>28.36</v>
      </c>
      <c r="P2379" s="61">
        <v>0.15</v>
      </c>
      <c r="Q2379" s="61">
        <v>0</v>
      </c>
      <c r="R2379" s="61">
        <v>20</v>
      </c>
      <c r="S2379" s="61">
        <v>12.6</v>
      </c>
      <c r="T2379" s="61">
        <v>67.650000000000006</v>
      </c>
    </row>
    <row r="2380" spans="1:20" ht="12.75" customHeight="1" x14ac:dyDescent="0.2">
      <c r="A2380" s="58">
        <v>5011</v>
      </c>
      <c r="B2380" s="61">
        <v>22</v>
      </c>
      <c r="C2380" s="61">
        <v>4.55</v>
      </c>
      <c r="D2380" s="61">
        <v>0</v>
      </c>
      <c r="E2380" s="61">
        <v>0</v>
      </c>
      <c r="F2380" s="61">
        <v>4.55</v>
      </c>
      <c r="G2380" s="61">
        <v>18.18</v>
      </c>
      <c r="H2380" s="61">
        <v>63.64</v>
      </c>
      <c r="I2380" s="61">
        <v>9.09</v>
      </c>
      <c r="J2380" s="61">
        <v>54.55</v>
      </c>
      <c r="K2380" s="61">
        <v>45.45</v>
      </c>
      <c r="L2380" s="61">
        <v>0</v>
      </c>
      <c r="M2380" s="61">
        <v>0</v>
      </c>
      <c r="N2380" s="61">
        <v>100</v>
      </c>
      <c r="O2380" s="61">
        <v>17.239999999999998</v>
      </c>
      <c r="P2380" s="61">
        <v>0</v>
      </c>
      <c r="Q2380" s="61">
        <v>0</v>
      </c>
      <c r="S2380" s="61">
        <v>0</v>
      </c>
    </row>
    <row r="2381" spans="1:20" ht="12.75" customHeight="1" x14ac:dyDescent="0.2">
      <c r="A2381" s="58">
        <v>5012</v>
      </c>
      <c r="B2381" s="61">
        <v>7</v>
      </c>
      <c r="C2381" s="61">
        <v>0</v>
      </c>
      <c r="D2381" s="61">
        <v>0</v>
      </c>
      <c r="E2381" s="61">
        <v>0</v>
      </c>
      <c r="F2381" s="61">
        <v>0</v>
      </c>
      <c r="G2381" s="61">
        <v>14.29</v>
      </c>
      <c r="H2381" s="61">
        <v>71.430000000000007</v>
      </c>
      <c r="I2381" s="61">
        <v>14.29</v>
      </c>
      <c r="J2381" s="61">
        <v>100</v>
      </c>
      <c r="K2381" s="61">
        <v>0</v>
      </c>
      <c r="L2381" s="61">
        <v>0</v>
      </c>
      <c r="M2381" s="61">
        <v>0</v>
      </c>
      <c r="N2381" s="61">
        <v>100</v>
      </c>
      <c r="O2381" s="61">
        <v>0</v>
      </c>
      <c r="P2381" s="61">
        <v>0</v>
      </c>
      <c r="Q2381" s="61">
        <v>0</v>
      </c>
      <c r="S2381" s="61">
        <v>0</v>
      </c>
    </row>
    <row r="2382" spans="1:20" ht="12.75" customHeight="1" x14ac:dyDescent="0.2">
      <c r="A2382" s="58">
        <v>5013</v>
      </c>
      <c r="B2382" s="61">
        <v>63</v>
      </c>
      <c r="C2382" s="61">
        <v>3.17</v>
      </c>
      <c r="D2382" s="61">
        <v>6.35</v>
      </c>
      <c r="E2382" s="61">
        <v>1.59</v>
      </c>
      <c r="F2382" s="61">
        <v>3.17</v>
      </c>
      <c r="G2382" s="61">
        <v>12.7</v>
      </c>
      <c r="H2382" s="61">
        <v>58.73</v>
      </c>
      <c r="I2382" s="61">
        <v>14.29</v>
      </c>
      <c r="J2382" s="61">
        <v>68.25</v>
      </c>
      <c r="K2382" s="61">
        <v>31.75</v>
      </c>
      <c r="L2382" s="61">
        <v>0</v>
      </c>
      <c r="M2382" s="61">
        <v>0</v>
      </c>
      <c r="N2382" s="61">
        <v>98.63</v>
      </c>
      <c r="O2382" s="61">
        <v>17.809999999999999</v>
      </c>
      <c r="P2382" s="61">
        <v>0</v>
      </c>
      <c r="Q2382" s="61">
        <v>0</v>
      </c>
      <c r="S2382" s="61">
        <v>0</v>
      </c>
    </row>
    <row r="2383" spans="1:20" ht="12.75" customHeight="1" x14ac:dyDescent="0.2">
      <c r="A2383" s="58">
        <v>5014</v>
      </c>
      <c r="B2383" s="61">
        <v>198</v>
      </c>
      <c r="C2383" s="61">
        <v>0.51</v>
      </c>
      <c r="D2383" s="61">
        <v>0.51</v>
      </c>
      <c r="E2383" s="61">
        <v>0</v>
      </c>
      <c r="F2383" s="61">
        <v>5.56</v>
      </c>
      <c r="G2383" s="61">
        <v>13.64</v>
      </c>
      <c r="H2383" s="61">
        <v>75.760000000000005</v>
      </c>
      <c r="I2383" s="61">
        <v>4.04</v>
      </c>
      <c r="J2383" s="61">
        <v>57.07</v>
      </c>
      <c r="K2383" s="61">
        <v>42.93</v>
      </c>
      <c r="L2383" s="61">
        <v>0</v>
      </c>
      <c r="M2383" s="61">
        <v>0</v>
      </c>
      <c r="N2383" s="61">
        <v>3.55</v>
      </c>
      <c r="O2383" s="61">
        <v>24.26</v>
      </c>
      <c r="P2383" s="61">
        <v>0.59</v>
      </c>
      <c r="Q2383" s="61">
        <v>0</v>
      </c>
      <c r="R2383" s="61">
        <v>40</v>
      </c>
      <c r="S2383" s="61">
        <v>13.7</v>
      </c>
      <c r="T2383" s="61">
        <v>40</v>
      </c>
    </row>
    <row r="2384" spans="1:20" ht="12.75" customHeight="1" x14ac:dyDescent="0.2">
      <c r="A2384" s="58">
        <v>5015</v>
      </c>
      <c r="B2384" s="61">
        <v>710</v>
      </c>
      <c r="C2384" s="61">
        <v>0.28000000000000003</v>
      </c>
      <c r="D2384" s="61">
        <v>6.9</v>
      </c>
      <c r="E2384" s="61">
        <v>0.28000000000000003</v>
      </c>
      <c r="F2384" s="61">
        <v>0.56000000000000005</v>
      </c>
      <c r="G2384" s="61">
        <v>4.51</v>
      </c>
      <c r="H2384" s="61">
        <v>82.39</v>
      </c>
      <c r="I2384" s="61">
        <v>5.07</v>
      </c>
      <c r="J2384" s="61">
        <v>52.54</v>
      </c>
      <c r="K2384" s="61">
        <v>47.46</v>
      </c>
      <c r="L2384" s="61">
        <v>0</v>
      </c>
      <c r="M2384" s="61">
        <v>3.48</v>
      </c>
      <c r="N2384" s="61">
        <v>5.84</v>
      </c>
      <c r="O2384" s="61">
        <v>4.03</v>
      </c>
      <c r="P2384" s="61">
        <v>2.5</v>
      </c>
      <c r="Q2384" s="61">
        <v>0</v>
      </c>
      <c r="R2384" s="61">
        <v>22</v>
      </c>
      <c r="S2384" s="61">
        <v>12.5</v>
      </c>
      <c r="T2384" s="61">
        <v>63.64</v>
      </c>
    </row>
    <row r="2385" spans="1:20" ht="12.75" customHeight="1" x14ac:dyDescent="0.2">
      <c r="A2385" s="58">
        <v>5016</v>
      </c>
      <c r="B2385" s="61">
        <v>869</v>
      </c>
      <c r="C2385" s="61">
        <v>0.69</v>
      </c>
      <c r="D2385" s="61">
        <v>18.760000000000002</v>
      </c>
      <c r="E2385" s="61">
        <v>4.26</v>
      </c>
      <c r="F2385" s="61">
        <v>15.42</v>
      </c>
      <c r="G2385" s="61">
        <v>31.76</v>
      </c>
      <c r="H2385" s="61">
        <v>21.63</v>
      </c>
      <c r="I2385" s="61">
        <v>7.48</v>
      </c>
      <c r="J2385" s="61">
        <v>54.78</v>
      </c>
      <c r="K2385" s="61">
        <v>45.22</v>
      </c>
      <c r="L2385" s="61">
        <v>0</v>
      </c>
      <c r="M2385" s="61">
        <v>15.3</v>
      </c>
      <c r="N2385" s="61">
        <v>11.16</v>
      </c>
      <c r="O2385" s="61">
        <v>75.37</v>
      </c>
      <c r="P2385" s="61">
        <v>3.68</v>
      </c>
      <c r="Q2385" s="61">
        <v>0</v>
      </c>
      <c r="R2385" s="61">
        <v>16</v>
      </c>
      <c r="S2385" s="61">
        <v>7.4</v>
      </c>
      <c r="T2385" s="61">
        <v>55.56</v>
      </c>
    </row>
    <row r="2386" spans="1:20" ht="12.75" customHeight="1" x14ac:dyDescent="0.2">
      <c r="A2386" s="58">
        <v>5018</v>
      </c>
      <c r="B2386" s="61">
        <v>326</v>
      </c>
      <c r="C2386" s="61">
        <v>0</v>
      </c>
      <c r="D2386" s="61">
        <v>0.61</v>
      </c>
      <c r="E2386" s="61">
        <v>0.31</v>
      </c>
      <c r="F2386" s="61">
        <v>0.31</v>
      </c>
      <c r="G2386" s="61">
        <v>11.96</v>
      </c>
      <c r="H2386" s="61">
        <v>75.150000000000006</v>
      </c>
      <c r="I2386" s="61">
        <v>11.66</v>
      </c>
      <c r="J2386" s="61">
        <v>50.61</v>
      </c>
      <c r="K2386" s="61">
        <v>49.39</v>
      </c>
      <c r="L2386" s="61">
        <v>0</v>
      </c>
      <c r="M2386" s="61">
        <v>0</v>
      </c>
      <c r="N2386" s="61">
        <v>15.95</v>
      </c>
      <c r="O2386" s="61">
        <v>45.71</v>
      </c>
      <c r="P2386" s="61">
        <v>1.84</v>
      </c>
      <c r="Q2386" s="61">
        <v>0</v>
      </c>
      <c r="R2386" s="61">
        <v>16</v>
      </c>
      <c r="S2386" s="61">
        <v>8.1</v>
      </c>
      <c r="T2386" s="61">
        <v>76.19</v>
      </c>
    </row>
    <row r="2387" spans="1:20" ht="12.75" customHeight="1" x14ac:dyDescent="0.2">
      <c r="A2387" s="58">
        <v>5019</v>
      </c>
      <c r="B2387" s="61">
        <v>101</v>
      </c>
      <c r="C2387" s="61">
        <v>0.99</v>
      </c>
      <c r="D2387" s="61">
        <v>0</v>
      </c>
      <c r="E2387" s="61">
        <v>0</v>
      </c>
      <c r="F2387" s="61">
        <v>1.98</v>
      </c>
      <c r="G2387" s="61">
        <v>74.260000000000005</v>
      </c>
      <c r="H2387" s="61">
        <v>22.77</v>
      </c>
      <c r="I2387" s="61">
        <v>0</v>
      </c>
      <c r="J2387" s="61">
        <v>60.4</v>
      </c>
      <c r="K2387" s="61">
        <v>39.6</v>
      </c>
      <c r="L2387" s="61">
        <v>0</v>
      </c>
      <c r="M2387" s="61">
        <v>0</v>
      </c>
      <c r="N2387" s="61">
        <v>100</v>
      </c>
      <c r="O2387" s="61">
        <v>17.16</v>
      </c>
      <c r="P2387" s="61">
        <v>0</v>
      </c>
      <c r="Q2387" s="61">
        <v>0</v>
      </c>
      <c r="R2387" s="61">
        <v>20</v>
      </c>
      <c r="S2387" s="61">
        <v>10.9</v>
      </c>
      <c r="T2387" s="61">
        <v>40</v>
      </c>
    </row>
    <row r="2388" spans="1:20" ht="12.75" customHeight="1" x14ac:dyDescent="0.2">
      <c r="A2388" s="58">
        <v>5020</v>
      </c>
      <c r="B2388" s="61">
        <v>844</v>
      </c>
      <c r="C2388" s="61">
        <v>0</v>
      </c>
      <c r="D2388" s="61">
        <v>0</v>
      </c>
      <c r="E2388" s="61">
        <v>0</v>
      </c>
      <c r="F2388" s="61">
        <v>0.59</v>
      </c>
      <c r="G2388" s="61">
        <v>91.59</v>
      </c>
      <c r="H2388" s="61">
        <v>7.46</v>
      </c>
      <c r="I2388" s="61">
        <v>0.36</v>
      </c>
      <c r="J2388" s="61">
        <v>51.3</v>
      </c>
      <c r="K2388" s="61">
        <v>48.7</v>
      </c>
      <c r="L2388" s="61">
        <v>14.14</v>
      </c>
      <c r="M2388" s="61">
        <v>73.42</v>
      </c>
      <c r="N2388" s="61">
        <v>15.27</v>
      </c>
      <c r="O2388" s="61">
        <v>94.91</v>
      </c>
      <c r="P2388" s="61">
        <v>1.7</v>
      </c>
      <c r="Q2388" s="61">
        <v>0.23</v>
      </c>
      <c r="R2388" s="61">
        <v>19</v>
      </c>
      <c r="S2388" s="61">
        <v>11.6</v>
      </c>
      <c r="T2388" s="61">
        <v>51.11</v>
      </c>
    </row>
    <row r="2389" spans="1:20" ht="12.75" customHeight="1" x14ac:dyDescent="0.2">
      <c r="A2389" s="58">
        <v>5021</v>
      </c>
      <c r="B2389" s="61">
        <v>80</v>
      </c>
      <c r="C2389" s="61">
        <v>1.25</v>
      </c>
      <c r="D2389" s="61">
        <v>0</v>
      </c>
      <c r="E2389" s="61">
        <v>2.5</v>
      </c>
      <c r="F2389" s="61">
        <v>3.75</v>
      </c>
      <c r="G2389" s="61">
        <v>5</v>
      </c>
      <c r="H2389" s="61">
        <v>87.5</v>
      </c>
      <c r="I2389" s="61">
        <v>0</v>
      </c>
      <c r="J2389" s="61">
        <v>52.5</v>
      </c>
      <c r="K2389" s="61">
        <v>47.5</v>
      </c>
      <c r="L2389" s="61">
        <v>0</v>
      </c>
      <c r="M2389" s="61">
        <v>0</v>
      </c>
      <c r="N2389" s="61">
        <v>1.23</v>
      </c>
      <c r="O2389" s="61">
        <v>9.8800000000000008</v>
      </c>
      <c r="P2389" s="61">
        <v>0</v>
      </c>
      <c r="Q2389" s="61">
        <v>0</v>
      </c>
      <c r="R2389" s="61">
        <v>40</v>
      </c>
      <c r="S2389" s="61">
        <v>5.2</v>
      </c>
      <c r="T2389" s="61">
        <v>50</v>
      </c>
    </row>
    <row r="2390" spans="1:20" ht="12.75" customHeight="1" x14ac:dyDescent="0.2">
      <c r="A2390" s="58">
        <v>5023</v>
      </c>
      <c r="B2390" s="61">
        <v>0</v>
      </c>
      <c r="C2390" s="61">
        <v>0</v>
      </c>
      <c r="D2390" s="61">
        <v>0</v>
      </c>
      <c r="E2390" s="61">
        <v>0</v>
      </c>
      <c r="F2390" s="61">
        <v>0</v>
      </c>
      <c r="G2390" s="61">
        <v>0</v>
      </c>
      <c r="H2390" s="61">
        <v>0</v>
      </c>
      <c r="I2390" s="61">
        <v>0</v>
      </c>
      <c r="J2390" s="61">
        <v>0</v>
      </c>
      <c r="K2390" s="61">
        <v>0</v>
      </c>
      <c r="L2390" s="61">
        <v>0</v>
      </c>
      <c r="M2390" s="61">
        <v>0</v>
      </c>
      <c r="N2390" s="61">
        <v>0</v>
      </c>
      <c r="O2390" s="61">
        <v>0</v>
      </c>
      <c r="P2390" s="61">
        <v>0</v>
      </c>
      <c r="Q2390" s="61">
        <v>0</v>
      </c>
      <c r="S2390" s="61">
        <v>0</v>
      </c>
    </row>
    <row r="2391" spans="1:20" ht="12.75" customHeight="1" x14ac:dyDescent="0.2">
      <c r="A2391" s="58">
        <v>5024</v>
      </c>
      <c r="B2391" s="61">
        <v>0</v>
      </c>
      <c r="C2391" s="61">
        <v>0</v>
      </c>
      <c r="D2391" s="61">
        <v>0</v>
      </c>
      <c r="E2391" s="61">
        <v>0</v>
      </c>
      <c r="F2391" s="61">
        <v>0</v>
      </c>
      <c r="G2391" s="61">
        <v>0</v>
      </c>
      <c r="H2391" s="61">
        <v>0</v>
      </c>
      <c r="I2391" s="61">
        <v>0</v>
      </c>
      <c r="J2391" s="61">
        <v>0</v>
      </c>
      <c r="K2391" s="61">
        <v>0</v>
      </c>
      <c r="L2391" s="61">
        <v>0</v>
      </c>
      <c r="M2391" s="61">
        <v>0</v>
      </c>
      <c r="N2391" s="61">
        <v>0</v>
      </c>
      <c r="O2391" s="61">
        <v>0</v>
      </c>
      <c r="P2391" s="61">
        <v>0</v>
      </c>
      <c r="Q2391" s="61">
        <v>0</v>
      </c>
      <c r="S2391" s="61">
        <v>0</v>
      </c>
    </row>
    <row r="2392" spans="1:20" ht="12.75" customHeight="1" x14ac:dyDescent="0.2">
      <c r="A2392" s="58">
        <v>5025</v>
      </c>
      <c r="B2392" s="61">
        <v>0</v>
      </c>
      <c r="C2392" s="61">
        <v>0</v>
      </c>
      <c r="D2392" s="61">
        <v>0</v>
      </c>
      <c r="E2392" s="61">
        <v>0</v>
      </c>
      <c r="F2392" s="61">
        <v>0</v>
      </c>
      <c r="G2392" s="61">
        <v>0</v>
      </c>
      <c r="H2392" s="61">
        <v>0</v>
      </c>
      <c r="I2392" s="61">
        <v>0</v>
      </c>
      <c r="J2392" s="61">
        <v>0</v>
      </c>
      <c r="K2392" s="61">
        <v>0</v>
      </c>
      <c r="L2392" s="61">
        <v>0</v>
      </c>
      <c r="M2392" s="61">
        <v>0</v>
      </c>
      <c r="N2392" s="61">
        <v>0</v>
      </c>
      <c r="O2392" s="61">
        <v>0</v>
      </c>
      <c r="P2392" s="61">
        <v>0</v>
      </c>
      <c r="Q2392" s="61">
        <v>0</v>
      </c>
      <c r="S2392" s="61">
        <v>0</v>
      </c>
    </row>
    <row r="2393" spans="1:20" ht="12.75" customHeight="1" x14ac:dyDescent="0.2">
      <c r="A2393" s="58">
        <v>5026</v>
      </c>
      <c r="B2393" s="61">
        <v>0</v>
      </c>
      <c r="C2393" s="61">
        <v>0</v>
      </c>
      <c r="D2393" s="61">
        <v>0</v>
      </c>
      <c r="E2393" s="61">
        <v>0</v>
      </c>
      <c r="F2393" s="61">
        <v>0</v>
      </c>
      <c r="G2393" s="61">
        <v>0</v>
      </c>
      <c r="H2393" s="61">
        <v>0</v>
      </c>
      <c r="I2393" s="61">
        <v>0</v>
      </c>
      <c r="J2393" s="61">
        <v>0</v>
      </c>
      <c r="K2393" s="61">
        <v>0</v>
      </c>
      <c r="L2393" s="61">
        <v>0</v>
      </c>
      <c r="M2393" s="61">
        <v>0</v>
      </c>
      <c r="N2393" s="61">
        <v>0</v>
      </c>
      <c r="O2393" s="61">
        <v>0</v>
      </c>
      <c r="P2393" s="61">
        <v>0</v>
      </c>
      <c r="Q2393" s="61">
        <v>0</v>
      </c>
      <c r="S2393" s="61">
        <v>0</v>
      </c>
    </row>
    <row r="2394" spans="1:20" ht="12.75" customHeight="1" x14ac:dyDescent="0.2">
      <c r="A2394" s="58">
        <v>5027</v>
      </c>
      <c r="B2394" s="61">
        <v>530</v>
      </c>
      <c r="C2394" s="61">
        <v>0.56999999999999995</v>
      </c>
      <c r="D2394" s="61">
        <v>5.28</v>
      </c>
      <c r="E2394" s="61">
        <v>0.56999999999999995</v>
      </c>
      <c r="F2394" s="61">
        <v>8.49</v>
      </c>
      <c r="G2394" s="61">
        <v>19.059999999999999</v>
      </c>
      <c r="H2394" s="61">
        <v>50.19</v>
      </c>
      <c r="I2394" s="61">
        <v>15.85</v>
      </c>
      <c r="J2394" s="61">
        <v>45.85</v>
      </c>
      <c r="K2394" s="61">
        <v>54.15</v>
      </c>
      <c r="L2394" s="61">
        <v>0</v>
      </c>
      <c r="M2394" s="61">
        <v>0.86</v>
      </c>
      <c r="N2394" s="61">
        <v>1.07</v>
      </c>
      <c r="O2394" s="61">
        <v>47.42</v>
      </c>
      <c r="P2394" s="61">
        <v>3.22</v>
      </c>
      <c r="Q2394" s="61">
        <v>0</v>
      </c>
      <c r="R2394" s="61">
        <v>20</v>
      </c>
      <c r="S2394" s="61">
        <v>8.3000000000000007</v>
      </c>
      <c r="T2394" s="61">
        <v>85.19</v>
      </c>
    </row>
    <row r="2395" spans="1:20" ht="12.75" customHeight="1" x14ac:dyDescent="0.2">
      <c r="A2395" s="58">
        <v>5028</v>
      </c>
      <c r="B2395" s="61">
        <v>188</v>
      </c>
      <c r="C2395" s="61">
        <v>1.6</v>
      </c>
      <c r="D2395" s="61">
        <v>2.66</v>
      </c>
      <c r="E2395" s="61">
        <v>2.66</v>
      </c>
      <c r="F2395" s="61">
        <v>11.17</v>
      </c>
      <c r="G2395" s="61">
        <v>26.06</v>
      </c>
      <c r="H2395" s="61">
        <v>45.74</v>
      </c>
      <c r="I2395" s="61">
        <v>10.11</v>
      </c>
      <c r="J2395" s="61">
        <v>52.66</v>
      </c>
      <c r="K2395" s="61">
        <v>47.34</v>
      </c>
      <c r="L2395" s="61">
        <v>0</v>
      </c>
      <c r="M2395" s="61">
        <v>3.43</v>
      </c>
      <c r="N2395" s="61">
        <v>25.14</v>
      </c>
      <c r="O2395" s="61">
        <v>64</v>
      </c>
      <c r="P2395" s="61">
        <v>8.57</v>
      </c>
      <c r="Q2395" s="61">
        <v>0</v>
      </c>
      <c r="R2395" s="61">
        <v>13</v>
      </c>
      <c r="S2395" s="61">
        <v>4.5999999999999996</v>
      </c>
      <c r="T2395" s="61">
        <v>93.33</v>
      </c>
    </row>
    <row r="2396" spans="1:20" ht="12.75" customHeight="1" x14ac:dyDescent="0.2">
      <c r="A2396" s="58">
        <v>5029</v>
      </c>
      <c r="B2396" s="61">
        <v>554</v>
      </c>
      <c r="C2396" s="61">
        <v>1.44</v>
      </c>
      <c r="D2396" s="61">
        <v>13.36</v>
      </c>
      <c r="E2396" s="61">
        <v>1.44</v>
      </c>
      <c r="F2396" s="61">
        <v>10.83</v>
      </c>
      <c r="G2396" s="61">
        <v>17.510000000000002</v>
      </c>
      <c r="H2396" s="61">
        <v>44.4</v>
      </c>
      <c r="I2396" s="61">
        <v>11.01</v>
      </c>
      <c r="J2396" s="61">
        <v>53.25</v>
      </c>
      <c r="K2396" s="61">
        <v>46.75</v>
      </c>
      <c r="L2396" s="61">
        <v>0</v>
      </c>
      <c r="M2396" s="61">
        <v>6.49</v>
      </c>
      <c r="N2396" s="61">
        <v>17.84</v>
      </c>
      <c r="O2396" s="61">
        <v>63.6</v>
      </c>
      <c r="P2396" s="61">
        <v>0.72</v>
      </c>
      <c r="Q2396" s="61">
        <v>0.18</v>
      </c>
      <c r="R2396" s="61">
        <v>17</v>
      </c>
      <c r="S2396" s="61">
        <v>9.1</v>
      </c>
      <c r="T2396" s="61">
        <v>75.760000000000005</v>
      </c>
    </row>
    <row r="2397" spans="1:20" ht="12.75" customHeight="1" x14ac:dyDescent="0.2">
      <c r="A2397" s="58">
        <v>5030</v>
      </c>
      <c r="B2397" s="61">
        <v>75</v>
      </c>
      <c r="C2397" s="61">
        <v>0</v>
      </c>
      <c r="D2397" s="61">
        <v>0</v>
      </c>
      <c r="E2397" s="61">
        <v>0</v>
      </c>
      <c r="F2397" s="61">
        <v>0</v>
      </c>
      <c r="G2397" s="61">
        <v>2.67</v>
      </c>
      <c r="H2397" s="61">
        <v>93.33</v>
      </c>
      <c r="I2397" s="61">
        <v>4</v>
      </c>
      <c r="J2397" s="61">
        <v>49.33</v>
      </c>
      <c r="K2397" s="61">
        <v>50.67</v>
      </c>
      <c r="L2397" s="61">
        <v>0</v>
      </c>
      <c r="M2397" s="61">
        <v>0</v>
      </c>
      <c r="N2397" s="61">
        <v>1.28</v>
      </c>
      <c r="O2397" s="61">
        <v>7.69</v>
      </c>
      <c r="P2397" s="61">
        <v>0</v>
      </c>
      <c r="Q2397" s="61">
        <v>0</v>
      </c>
      <c r="S2397" s="61">
        <v>9.4</v>
      </c>
    </row>
    <row r="2398" spans="1:20" ht="12.75" customHeight="1" x14ac:dyDescent="0.2">
      <c r="A2398" s="58">
        <v>5031</v>
      </c>
      <c r="B2398" s="61">
        <v>0</v>
      </c>
      <c r="C2398" s="61">
        <v>0</v>
      </c>
      <c r="D2398" s="61">
        <v>0</v>
      </c>
      <c r="E2398" s="61">
        <v>0</v>
      </c>
      <c r="F2398" s="61">
        <v>0</v>
      </c>
      <c r="G2398" s="61">
        <v>0</v>
      </c>
      <c r="H2398" s="61">
        <v>0</v>
      </c>
      <c r="I2398" s="61">
        <v>0</v>
      </c>
      <c r="J2398" s="61">
        <v>0</v>
      </c>
      <c r="K2398" s="61">
        <v>0</v>
      </c>
      <c r="L2398" s="61">
        <v>0</v>
      </c>
      <c r="M2398" s="61">
        <v>0</v>
      </c>
      <c r="N2398" s="61">
        <v>0</v>
      </c>
      <c r="O2398" s="61">
        <v>0</v>
      </c>
      <c r="P2398" s="61">
        <v>0</v>
      </c>
      <c r="Q2398" s="61">
        <v>0</v>
      </c>
      <c r="S2398" s="61">
        <v>0</v>
      </c>
    </row>
    <row r="2399" spans="1:20" ht="12.75" customHeight="1" x14ac:dyDescent="0.2">
      <c r="A2399" s="58">
        <v>5032</v>
      </c>
      <c r="B2399" s="61">
        <v>141</v>
      </c>
      <c r="C2399" s="61">
        <v>69.5</v>
      </c>
      <c r="D2399" s="61">
        <v>0</v>
      </c>
      <c r="E2399" s="61">
        <v>0</v>
      </c>
      <c r="F2399" s="61">
        <v>0</v>
      </c>
      <c r="G2399" s="61">
        <v>16.309999999999999</v>
      </c>
      <c r="H2399" s="61">
        <v>0</v>
      </c>
      <c r="I2399" s="61">
        <v>14.18</v>
      </c>
      <c r="J2399" s="61">
        <v>53.19</v>
      </c>
      <c r="K2399" s="61">
        <v>46.81</v>
      </c>
      <c r="L2399" s="61">
        <v>0</v>
      </c>
      <c r="M2399" s="61">
        <v>0</v>
      </c>
      <c r="N2399" s="61">
        <v>25</v>
      </c>
      <c r="O2399" s="61">
        <v>79.86</v>
      </c>
      <c r="P2399" s="61">
        <v>0</v>
      </c>
      <c r="Q2399" s="61">
        <v>0</v>
      </c>
      <c r="R2399" s="61">
        <v>6</v>
      </c>
      <c r="S2399" s="61">
        <v>8</v>
      </c>
      <c r="T2399" s="61">
        <v>40.909999999999997</v>
      </c>
    </row>
    <row r="2400" spans="1:20" ht="12.75" customHeight="1" x14ac:dyDescent="0.2">
      <c r="A2400" s="58">
        <v>5033</v>
      </c>
      <c r="B2400" s="61">
        <v>1866</v>
      </c>
      <c r="C2400" s="61">
        <v>1.71</v>
      </c>
      <c r="D2400" s="61">
        <v>6.65</v>
      </c>
      <c r="E2400" s="61">
        <v>0.96</v>
      </c>
      <c r="F2400" s="61">
        <v>7.4</v>
      </c>
      <c r="G2400" s="61">
        <v>10.34</v>
      </c>
      <c r="H2400" s="61">
        <v>69.56</v>
      </c>
      <c r="I2400" s="61">
        <v>3.38</v>
      </c>
      <c r="J2400" s="61">
        <v>53.54</v>
      </c>
      <c r="K2400" s="61">
        <v>46.46</v>
      </c>
      <c r="L2400" s="61">
        <v>0</v>
      </c>
      <c r="M2400" s="61">
        <v>0.11</v>
      </c>
      <c r="N2400" s="61">
        <v>14.26</v>
      </c>
      <c r="O2400" s="61">
        <v>33.58</v>
      </c>
      <c r="P2400" s="61">
        <v>2.0499999999999998</v>
      </c>
      <c r="Q2400" s="61">
        <v>0.17</v>
      </c>
      <c r="R2400" s="61">
        <v>26</v>
      </c>
      <c r="S2400" s="61">
        <v>10.3</v>
      </c>
      <c r="T2400" s="61">
        <v>95.83</v>
      </c>
    </row>
    <row r="2401" spans="1:20" ht="12.75" customHeight="1" x14ac:dyDescent="0.2">
      <c r="A2401" s="58">
        <v>5034</v>
      </c>
      <c r="B2401" s="61">
        <v>0</v>
      </c>
      <c r="C2401" s="61">
        <v>0</v>
      </c>
      <c r="D2401" s="61">
        <v>0</v>
      </c>
      <c r="E2401" s="61">
        <v>0</v>
      </c>
      <c r="F2401" s="61">
        <v>0</v>
      </c>
      <c r="G2401" s="61">
        <v>0</v>
      </c>
      <c r="H2401" s="61">
        <v>0</v>
      </c>
      <c r="I2401" s="61">
        <v>0</v>
      </c>
      <c r="J2401" s="61">
        <v>0</v>
      </c>
      <c r="K2401" s="61">
        <v>0</v>
      </c>
      <c r="L2401" s="61">
        <v>0</v>
      </c>
      <c r="M2401" s="61">
        <v>0</v>
      </c>
      <c r="N2401" s="61">
        <v>0</v>
      </c>
      <c r="O2401" s="61">
        <v>0</v>
      </c>
      <c r="P2401" s="61">
        <v>0</v>
      </c>
      <c r="Q2401" s="61">
        <v>0</v>
      </c>
      <c r="S2401" s="61">
        <v>0</v>
      </c>
    </row>
    <row r="2402" spans="1:20" ht="12.75" customHeight="1" x14ac:dyDescent="0.2">
      <c r="A2402" s="58">
        <v>5035</v>
      </c>
      <c r="B2402" s="61">
        <v>63</v>
      </c>
      <c r="C2402" s="61">
        <v>0</v>
      </c>
      <c r="D2402" s="61">
        <v>0</v>
      </c>
      <c r="E2402" s="61">
        <v>0</v>
      </c>
      <c r="F2402" s="61">
        <v>0</v>
      </c>
      <c r="G2402" s="61">
        <v>4.76</v>
      </c>
      <c r="H2402" s="61">
        <v>95.24</v>
      </c>
      <c r="I2402" s="61">
        <v>0</v>
      </c>
      <c r="J2402" s="61">
        <v>46.03</v>
      </c>
      <c r="K2402" s="61">
        <v>53.97</v>
      </c>
      <c r="L2402" s="61">
        <v>0</v>
      </c>
      <c r="M2402" s="61">
        <v>0</v>
      </c>
      <c r="N2402" s="61">
        <v>6.25</v>
      </c>
      <c r="O2402" s="61">
        <v>26.56</v>
      </c>
      <c r="P2402" s="61">
        <v>0</v>
      </c>
      <c r="Q2402" s="61">
        <v>0</v>
      </c>
      <c r="R2402" s="61">
        <v>32</v>
      </c>
      <c r="S2402" s="61">
        <v>5.7</v>
      </c>
      <c r="T2402" s="61">
        <v>100</v>
      </c>
    </row>
    <row r="2403" spans="1:20" ht="12.75" customHeight="1" x14ac:dyDescent="0.2">
      <c r="A2403" s="58">
        <v>5036</v>
      </c>
      <c r="B2403" s="61">
        <v>0</v>
      </c>
      <c r="C2403" s="61">
        <v>0</v>
      </c>
      <c r="D2403" s="61">
        <v>0</v>
      </c>
      <c r="E2403" s="61">
        <v>0</v>
      </c>
      <c r="F2403" s="61">
        <v>0</v>
      </c>
      <c r="G2403" s="61">
        <v>0</v>
      </c>
      <c r="H2403" s="61">
        <v>0</v>
      </c>
      <c r="I2403" s="61">
        <v>0</v>
      </c>
      <c r="J2403" s="61">
        <v>0</v>
      </c>
      <c r="K2403" s="61">
        <v>0</v>
      </c>
      <c r="L2403" s="61">
        <v>0</v>
      </c>
      <c r="M2403" s="61">
        <v>0</v>
      </c>
      <c r="N2403" s="61">
        <v>0</v>
      </c>
      <c r="O2403" s="61">
        <v>0</v>
      </c>
      <c r="P2403" s="61">
        <v>0</v>
      </c>
      <c r="Q2403" s="61">
        <v>0</v>
      </c>
      <c r="S2403" s="61">
        <v>0</v>
      </c>
    </row>
    <row r="2404" spans="1:20" ht="12.75" customHeight="1" x14ac:dyDescent="0.2">
      <c r="A2404" s="58">
        <v>5037</v>
      </c>
      <c r="B2404" s="61">
        <v>1490</v>
      </c>
      <c r="C2404" s="61">
        <v>0.74</v>
      </c>
      <c r="D2404" s="61">
        <v>7.99</v>
      </c>
      <c r="E2404" s="61">
        <v>1.54</v>
      </c>
      <c r="F2404" s="61">
        <v>8.99</v>
      </c>
      <c r="G2404" s="61">
        <v>13.09</v>
      </c>
      <c r="H2404" s="61">
        <v>61.88</v>
      </c>
      <c r="I2404" s="61">
        <v>5.77</v>
      </c>
      <c r="J2404" s="61">
        <v>50.34</v>
      </c>
      <c r="K2404" s="61">
        <v>49.66</v>
      </c>
      <c r="L2404" s="61">
        <v>0</v>
      </c>
      <c r="M2404" s="61">
        <v>5.46</v>
      </c>
      <c r="N2404" s="61">
        <v>6.62</v>
      </c>
      <c r="O2404" s="61">
        <v>40.18</v>
      </c>
      <c r="P2404" s="61">
        <v>2.86</v>
      </c>
      <c r="Q2404" s="61">
        <v>0</v>
      </c>
      <c r="R2404" s="61">
        <v>22</v>
      </c>
      <c r="S2404" s="61">
        <v>14.3</v>
      </c>
      <c r="T2404" s="61">
        <v>66.67</v>
      </c>
    </row>
    <row r="2405" spans="1:20" ht="12.75" customHeight="1" x14ac:dyDescent="0.2">
      <c r="A2405" s="58">
        <v>5038</v>
      </c>
      <c r="B2405" s="61">
        <v>0</v>
      </c>
      <c r="C2405" s="61">
        <v>0</v>
      </c>
      <c r="D2405" s="61">
        <v>0</v>
      </c>
      <c r="E2405" s="61">
        <v>0</v>
      </c>
      <c r="F2405" s="61">
        <v>0</v>
      </c>
      <c r="G2405" s="61">
        <v>0</v>
      </c>
      <c r="H2405" s="61">
        <v>0</v>
      </c>
      <c r="I2405" s="61">
        <v>0</v>
      </c>
      <c r="J2405" s="61">
        <v>0</v>
      </c>
      <c r="K2405" s="61">
        <v>0</v>
      </c>
      <c r="L2405" s="61">
        <v>0</v>
      </c>
      <c r="M2405" s="61">
        <v>0</v>
      </c>
      <c r="N2405" s="61">
        <v>0</v>
      </c>
      <c r="O2405" s="61">
        <v>0</v>
      </c>
      <c r="P2405" s="61">
        <v>0</v>
      </c>
      <c r="Q2405" s="61">
        <v>0</v>
      </c>
      <c r="S2405" s="61">
        <v>0</v>
      </c>
    </row>
    <row r="2406" spans="1:20" ht="12.75" customHeight="1" x14ac:dyDescent="0.2">
      <c r="A2406" s="58">
        <v>5039</v>
      </c>
      <c r="B2406" s="61">
        <v>0</v>
      </c>
      <c r="C2406" s="61">
        <v>0</v>
      </c>
      <c r="D2406" s="61">
        <v>0</v>
      </c>
      <c r="E2406" s="61">
        <v>0</v>
      </c>
      <c r="F2406" s="61">
        <v>0</v>
      </c>
      <c r="G2406" s="61">
        <v>0</v>
      </c>
      <c r="H2406" s="61">
        <v>0</v>
      </c>
      <c r="I2406" s="61">
        <v>0</v>
      </c>
      <c r="J2406" s="61">
        <v>0</v>
      </c>
      <c r="K2406" s="61">
        <v>0</v>
      </c>
      <c r="L2406" s="61">
        <v>0</v>
      </c>
      <c r="M2406" s="61">
        <v>0</v>
      </c>
      <c r="N2406" s="61">
        <v>0</v>
      </c>
      <c r="O2406" s="61">
        <v>0</v>
      </c>
      <c r="P2406" s="61">
        <v>0</v>
      </c>
      <c r="Q2406" s="61">
        <v>0</v>
      </c>
      <c r="S2406" s="61">
        <v>0</v>
      </c>
    </row>
    <row r="2407" spans="1:20" ht="12.75" customHeight="1" x14ac:dyDescent="0.2">
      <c r="A2407" s="58">
        <v>5040</v>
      </c>
      <c r="B2407" s="61">
        <v>863</v>
      </c>
      <c r="C2407" s="61">
        <v>0.93</v>
      </c>
      <c r="D2407" s="61">
        <v>1.74</v>
      </c>
      <c r="E2407" s="61">
        <v>0.23</v>
      </c>
      <c r="F2407" s="61">
        <v>0.93</v>
      </c>
      <c r="G2407" s="61">
        <v>22.71</v>
      </c>
      <c r="H2407" s="61">
        <v>68.02</v>
      </c>
      <c r="I2407" s="61">
        <v>5.45</v>
      </c>
      <c r="J2407" s="61">
        <v>52.38</v>
      </c>
      <c r="K2407" s="61">
        <v>47.62</v>
      </c>
      <c r="L2407" s="61">
        <v>0</v>
      </c>
      <c r="M2407" s="61">
        <v>6.24</v>
      </c>
      <c r="N2407" s="61">
        <v>16.420000000000002</v>
      </c>
      <c r="O2407" s="61">
        <v>38.5</v>
      </c>
      <c r="P2407" s="61">
        <v>4.05</v>
      </c>
      <c r="Q2407" s="61">
        <v>0</v>
      </c>
      <c r="R2407" s="61">
        <v>19</v>
      </c>
      <c r="S2407" s="61">
        <v>12.1</v>
      </c>
      <c r="T2407" s="61">
        <v>91.3</v>
      </c>
    </row>
    <row r="2408" spans="1:20" ht="12.75" customHeight="1" x14ac:dyDescent="0.2">
      <c r="A2408" s="58">
        <v>5042</v>
      </c>
      <c r="B2408" s="61">
        <v>36</v>
      </c>
      <c r="C2408" s="61">
        <v>2.78</v>
      </c>
      <c r="D2408" s="61">
        <v>0</v>
      </c>
      <c r="E2408" s="61">
        <v>0</v>
      </c>
      <c r="F2408" s="61">
        <v>0</v>
      </c>
      <c r="G2408" s="61">
        <v>5.56</v>
      </c>
      <c r="H2408" s="61">
        <v>86.11</v>
      </c>
      <c r="I2408" s="61">
        <v>5.56</v>
      </c>
      <c r="J2408" s="61">
        <v>50</v>
      </c>
      <c r="K2408" s="61">
        <v>50</v>
      </c>
      <c r="L2408" s="61">
        <v>0</v>
      </c>
      <c r="M2408" s="61">
        <v>0</v>
      </c>
      <c r="N2408" s="61">
        <v>19.440000000000001</v>
      </c>
      <c r="O2408" s="61">
        <v>61.11</v>
      </c>
      <c r="P2408" s="61">
        <v>0</v>
      </c>
      <c r="Q2408" s="61">
        <v>2.78</v>
      </c>
      <c r="R2408" s="61">
        <v>12</v>
      </c>
      <c r="S2408" s="61">
        <v>13.4</v>
      </c>
      <c r="T2408" s="61">
        <v>66.67</v>
      </c>
    </row>
    <row r="2409" spans="1:20" ht="12.75" customHeight="1" x14ac:dyDescent="0.2">
      <c r="A2409" s="58">
        <v>5043</v>
      </c>
      <c r="B2409" s="61">
        <v>91</v>
      </c>
      <c r="C2409" s="61">
        <v>1.1000000000000001</v>
      </c>
      <c r="D2409" s="61">
        <v>0</v>
      </c>
      <c r="E2409" s="61">
        <v>0</v>
      </c>
      <c r="F2409" s="61">
        <v>0</v>
      </c>
      <c r="G2409" s="61">
        <v>9.89</v>
      </c>
      <c r="H2409" s="61">
        <v>84.62</v>
      </c>
      <c r="I2409" s="61">
        <v>4.4000000000000004</v>
      </c>
      <c r="J2409" s="61">
        <v>74.73</v>
      </c>
      <c r="K2409" s="61">
        <v>25.27</v>
      </c>
      <c r="L2409" s="61">
        <v>0</v>
      </c>
      <c r="M2409" s="61">
        <v>0</v>
      </c>
      <c r="N2409" s="61">
        <v>100</v>
      </c>
      <c r="O2409" s="61">
        <v>0.7</v>
      </c>
      <c r="P2409" s="61">
        <v>0</v>
      </c>
      <c r="Q2409" s="61">
        <v>0</v>
      </c>
      <c r="R2409" s="61">
        <v>10</v>
      </c>
      <c r="S2409" s="61">
        <v>8.1</v>
      </c>
      <c r="T2409" s="61">
        <v>77.78</v>
      </c>
    </row>
    <row r="2410" spans="1:20" ht="12.75" customHeight="1" x14ac:dyDescent="0.2">
      <c r="A2410" s="58">
        <v>5044</v>
      </c>
      <c r="B2410" s="61">
        <v>0</v>
      </c>
      <c r="C2410" s="61">
        <v>0</v>
      </c>
      <c r="D2410" s="61">
        <v>0</v>
      </c>
      <c r="E2410" s="61">
        <v>0</v>
      </c>
      <c r="F2410" s="61">
        <v>0</v>
      </c>
      <c r="G2410" s="61">
        <v>0</v>
      </c>
      <c r="H2410" s="61">
        <v>0</v>
      </c>
      <c r="I2410" s="61">
        <v>0</v>
      </c>
      <c r="J2410" s="61">
        <v>0</v>
      </c>
      <c r="K2410" s="61">
        <v>0</v>
      </c>
      <c r="L2410" s="61">
        <v>0</v>
      </c>
      <c r="M2410" s="61">
        <v>0</v>
      </c>
      <c r="N2410" s="61">
        <v>0</v>
      </c>
      <c r="O2410" s="61">
        <v>0</v>
      </c>
      <c r="P2410" s="61">
        <v>0</v>
      </c>
      <c r="Q2410" s="61">
        <v>0</v>
      </c>
      <c r="S2410" s="61">
        <v>0</v>
      </c>
    </row>
    <row r="2411" spans="1:20" ht="12.75" customHeight="1" x14ac:dyDescent="0.2">
      <c r="A2411" s="58">
        <v>5045</v>
      </c>
      <c r="B2411" s="61">
        <v>6</v>
      </c>
      <c r="C2411" s="61">
        <v>0</v>
      </c>
      <c r="D2411" s="61">
        <v>0</v>
      </c>
      <c r="E2411" s="61">
        <v>0</v>
      </c>
      <c r="F2411" s="61">
        <v>0</v>
      </c>
      <c r="G2411" s="61">
        <v>16.670000000000002</v>
      </c>
      <c r="H2411" s="61">
        <v>83.33</v>
      </c>
      <c r="I2411" s="61">
        <v>0</v>
      </c>
      <c r="J2411" s="61">
        <v>33.33</v>
      </c>
      <c r="K2411" s="61">
        <v>66.67</v>
      </c>
      <c r="L2411" s="61">
        <v>0</v>
      </c>
      <c r="M2411" s="61">
        <v>0</v>
      </c>
      <c r="N2411" s="61">
        <v>100</v>
      </c>
      <c r="O2411" s="61">
        <v>35.29</v>
      </c>
      <c r="P2411" s="61">
        <v>0</v>
      </c>
      <c r="Q2411" s="61">
        <v>0</v>
      </c>
      <c r="S2411" s="61">
        <v>0</v>
      </c>
    </row>
    <row r="2412" spans="1:20" ht="12.75" customHeight="1" x14ac:dyDescent="0.2">
      <c r="A2412" s="58">
        <v>5046</v>
      </c>
      <c r="B2412" s="61">
        <v>194</v>
      </c>
      <c r="C2412" s="61">
        <v>1.55</v>
      </c>
      <c r="D2412" s="61">
        <v>8.25</v>
      </c>
      <c r="E2412" s="61">
        <v>0.52</v>
      </c>
      <c r="F2412" s="61">
        <v>12.37</v>
      </c>
      <c r="G2412" s="61">
        <v>13.92</v>
      </c>
      <c r="H2412" s="61">
        <v>61.34</v>
      </c>
      <c r="I2412" s="61">
        <v>2.06</v>
      </c>
      <c r="J2412" s="61">
        <v>63.4</v>
      </c>
      <c r="K2412" s="61">
        <v>36.6</v>
      </c>
      <c r="L2412" s="61">
        <v>0</v>
      </c>
      <c r="M2412" s="61">
        <v>0.33</v>
      </c>
      <c r="N2412" s="61">
        <v>99.01</v>
      </c>
      <c r="O2412" s="61">
        <v>0</v>
      </c>
      <c r="P2412" s="61">
        <v>0</v>
      </c>
      <c r="Q2412" s="61">
        <v>0.66</v>
      </c>
      <c r="S2412" s="61">
        <v>0</v>
      </c>
    </row>
    <row r="2413" spans="1:20" ht="12.75" customHeight="1" x14ac:dyDescent="0.2">
      <c r="A2413" s="58">
        <v>5047</v>
      </c>
      <c r="B2413" s="61">
        <v>1037</v>
      </c>
      <c r="C2413" s="61">
        <v>0.28999999999999998</v>
      </c>
      <c r="D2413" s="61">
        <v>1.35</v>
      </c>
      <c r="E2413" s="61">
        <v>0.1</v>
      </c>
      <c r="F2413" s="61">
        <v>1.25</v>
      </c>
      <c r="G2413" s="61">
        <v>5.5</v>
      </c>
      <c r="H2413" s="61">
        <v>88.91</v>
      </c>
      <c r="I2413" s="61">
        <v>2.6</v>
      </c>
      <c r="J2413" s="61">
        <v>49.95</v>
      </c>
      <c r="K2413" s="61">
        <v>50.05</v>
      </c>
      <c r="L2413" s="61">
        <v>0</v>
      </c>
      <c r="M2413" s="61">
        <v>0</v>
      </c>
      <c r="N2413" s="61">
        <v>0.2</v>
      </c>
      <c r="O2413" s="61">
        <v>2.14</v>
      </c>
      <c r="P2413" s="61">
        <v>0.61</v>
      </c>
      <c r="Q2413" s="61">
        <v>0</v>
      </c>
      <c r="R2413" s="61">
        <v>61</v>
      </c>
      <c r="S2413" s="61">
        <v>9</v>
      </c>
      <c r="T2413" s="61">
        <v>58.82</v>
      </c>
    </row>
    <row r="2414" spans="1:20" ht="12.75" customHeight="1" x14ac:dyDescent="0.2">
      <c r="A2414" s="58">
        <v>5048</v>
      </c>
      <c r="B2414" s="61">
        <v>300</v>
      </c>
      <c r="C2414" s="61">
        <v>1.67</v>
      </c>
      <c r="D2414" s="61">
        <v>11.33</v>
      </c>
      <c r="E2414" s="61">
        <v>2.67</v>
      </c>
      <c r="F2414" s="61">
        <v>15</v>
      </c>
      <c r="G2414" s="61">
        <v>12.67</v>
      </c>
      <c r="H2414" s="61">
        <v>53</v>
      </c>
      <c r="I2414" s="61">
        <v>3.67</v>
      </c>
      <c r="J2414" s="61">
        <v>61</v>
      </c>
      <c r="K2414" s="61">
        <v>39</v>
      </c>
      <c r="L2414" s="61">
        <v>0</v>
      </c>
      <c r="M2414" s="61">
        <v>0</v>
      </c>
      <c r="N2414" s="61">
        <v>100</v>
      </c>
      <c r="O2414" s="61">
        <v>0</v>
      </c>
      <c r="P2414" s="61">
        <v>0</v>
      </c>
      <c r="Q2414" s="61">
        <v>2.82</v>
      </c>
      <c r="S2414" s="61">
        <v>0</v>
      </c>
    </row>
    <row r="2415" spans="1:20" ht="12.75" customHeight="1" x14ac:dyDescent="0.2">
      <c r="A2415" s="58">
        <v>5049</v>
      </c>
      <c r="B2415" s="61">
        <v>690</v>
      </c>
      <c r="C2415" s="61">
        <v>0</v>
      </c>
      <c r="D2415" s="61">
        <v>0</v>
      </c>
      <c r="E2415" s="61">
        <v>0</v>
      </c>
      <c r="F2415" s="61">
        <v>0.14000000000000001</v>
      </c>
      <c r="G2415" s="61">
        <v>91.16</v>
      </c>
      <c r="H2415" s="61">
        <v>7.68</v>
      </c>
      <c r="I2415" s="61">
        <v>1.01</v>
      </c>
      <c r="J2415" s="61">
        <v>50.87</v>
      </c>
      <c r="K2415" s="61">
        <v>49.13</v>
      </c>
      <c r="L2415" s="61">
        <v>15.09</v>
      </c>
      <c r="M2415" s="61">
        <v>27.87</v>
      </c>
      <c r="N2415" s="61">
        <v>11.9</v>
      </c>
      <c r="O2415" s="61">
        <v>79.680000000000007</v>
      </c>
      <c r="P2415" s="61">
        <v>0.73</v>
      </c>
      <c r="Q2415" s="61">
        <v>0</v>
      </c>
      <c r="R2415" s="61">
        <v>18</v>
      </c>
      <c r="S2415" s="61">
        <v>10.4</v>
      </c>
      <c r="T2415" s="61">
        <v>65.790000000000006</v>
      </c>
    </row>
    <row r="2416" spans="1:20" ht="12.75" customHeight="1" x14ac:dyDescent="0.2">
      <c r="A2416" s="58">
        <v>5050</v>
      </c>
      <c r="B2416" s="61">
        <v>0</v>
      </c>
      <c r="C2416" s="61">
        <v>0</v>
      </c>
      <c r="D2416" s="61">
        <v>0</v>
      </c>
      <c r="E2416" s="61">
        <v>0</v>
      </c>
      <c r="F2416" s="61">
        <v>0</v>
      </c>
      <c r="G2416" s="61">
        <v>0</v>
      </c>
      <c r="H2416" s="61">
        <v>0</v>
      </c>
      <c r="I2416" s="61">
        <v>0</v>
      </c>
      <c r="J2416" s="61">
        <v>0</v>
      </c>
      <c r="K2416" s="61">
        <v>0</v>
      </c>
      <c r="L2416" s="61">
        <v>0</v>
      </c>
      <c r="M2416" s="61">
        <v>0</v>
      </c>
      <c r="N2416" s="61">
        <v>0</v>
      </c>
      <c r="O2416" s="61">
        <v>0</v>
      </c>
      <c r="P2416" s="61">
        <v>0</v>
      </c>
      <c r="Q2416" s="61">
        <v>0</v>
      </c>
      <c r="S2416" s="61">
        <v>0</v>
      </c>
    </row>
    <row r="2417" spans="1:20" ht="12.75" customHeight="1" x14ac:dyDescent="0.2">
      <c r="A2417" s="58">
        <v>5051</v>
      </c>
      <c r="B2417" s="61">
        <v>671</v>
      </c>
      <c r="C2417" s="61">
        <v>0.3</v>
      </c>
      <c r="D2417" s="61">
        <v>14.01</v>
      </c>
      <c r="E2417" s="61">
        <v>0.3</v>
      </c>
      <c r="F2417" s="61">
        <v>5.66</v>
      </c>
      <c r="G2417" s="61">
        <v>15.95</v>
      </c>
      <c r="H2417" s="61">
        <v>55.59</v>
      </c>
      <c r="I2417" s="61">
        <v>8.1999999999999993</v>
      </c>
      <c r="J2417" s="61">
        <v>46.5</v>
      </c>
      <c r="K2417" s="61">
        <v>53.5</v>
      </c>
      <c r="L2417" s="61">
        <v>0</v>
      </c>
      <c r="M2417" s="61">
        <v>13.14</v>
      </c>
      <c r="N2417" s="61">
        <v>7.3</v>
      </c>
      <c r="O2417" s="61">
        <v>26.86</v>
      </c>
      <c r="P2417" s="61">
        <v>0.44</v>
      </c>
      <c r="Q2417" s="61">
        <v>0</v>
      </c>
      <c r="R2417" s="61">
        <v>19</v>
      </c>
      <c r="S2417" s="61">
        <v>10.3</v>
      </c>
      <c r="T2417" s="61">
        <v>91.43</v>
      </c>
    </row>
    <row r="2418" spans="1:20" ht="12.75" customHeight="1" x14ac:dyDescent="0.2">
      <c r="A2418" s="58">
        <v>5052</v>
      </c>
      <c r="B2418" s="61">
        <v>675</v>
      </c>
      <c r="C2418" s="61">
        <v>0.59</v>
      </c>
      <c r="D2418" s="61">
        <v>0.74</v>
      </c>
      <c r="E2418" s="61">
        <v>0.59</v>
      </c>
      <c r="F2418" s="61">
        <v>1.19</v>
      </c>
      <c r="G2418" s="61">
        <v>10.81</v>
      </c>
      <c r="H2418" s="61">
        <v>78.67</v>
      </c>
      <c r="I2418" s="61">
        <v>7.41</v>
      </c>
      <c r="J2418" s="61">
        <v>48.3</v>
      </c>
      <c r="K2418" s="61">
        <v>51.7</v>
      </c>
      <c r="L2418" s="61">
        <v>0</v>
      </c>
      <c r="M2418" s="61">
        <v>0.9</v>
      </c>
      <c r="N2418" s="61">
        <v>12.71</v>
      </c>
      <c r="O2418" s="61">
        <v>42</v>
      </c>
      <c r="P2418" s="61">
        <v>3.44</v>
      </c>
      <c r="Q2418" s="61">
        <v>0</v>
      </c>
      <c r="R2418" s="61">
        <v>19</v>
      </c>
      <c r="S2418" s="61">
        <v>8.6</v>
      </c>
      <c r="T2418" s="61">
        <v>57.14</v>
      </c>
    </row>
    <row r="2419" spans="1:20" ht="12.75" customHeight="1" x14ac:dyDescent="0.2">
      <c r="A2419" s="58">
        <v>5053</v>
      </c>
      <c r="B2419" s="61">
        <v>638</v>
      </c>
      <c r="C2419" s="61">
        <v>0.47</v>
      </c>
      <c r="D2419" s="61">
        <v>41.85</v>
      </c>
      <c r="E2419" s="61">
        <v>0.31</v>
      </c>
      <c r="F2419" s="61">
        <v>1.41</v>
      </c>
      <c r="G2419" s="61">
        <v>6.9</v>
      </c>
      <c r="H2419" s="61">
        <v>44.36</v>
      </c>
      <c r="I2419" s="61">
        <v>4.7</v>
      </c>
      <c r="J2419" s="61">
        <v>47.65</v>
      </c>
      <c r="K2419" s="61">
        <v>52.35</v>
      </c>
      <c r="L2419" s="61">
        <v>0</v>
      </c>
      <c r="M2419" s="61">
        <v>9.32</v>
      </c>
      <c r="N2419" s="61">
        <v>7.27</v>
      </c>
      <c r="O2419" s="61">
        <v>3.63</v>
      </c>
      <c r="P2419" s="61">
        <v>1.58</v>
      </c>
      <c r="Q2419" s="61">
        <v>0</v>
      </c>
      <c r="R2419" s="61">
        <v>14</v>
      </c>
      <c r="S2419" s="61">
        <v>11.2</v>
      </c>
      <c r="T2419" s="61">
        <v>61.7</v>
      </c>
    </row>
    <row r="2420" spans="1:20" ht="12.75" customHeight="1" x14ac:dyDescent="0.2">
      <c r="A2420" s="58">
        <v>5054</v>
      </c>
      <c r="B2420" s="61">
        <v>732</v>
      </c>
      <c r="C2420" s="61">
        <v>0.27</v>
      </c>
      <c r="D2420" s="61">
        <v>1.78</v>
      </c>
      <c r="E2420" s="61">
        <v>0.55000000000000004</v>
      </c>
      <c r="F2420" s="61">
        <v>1.0900000000000001</v>
      </c>
      <c r="G2420" s="61">
        <v>8.8800000000000008</v>
      </c>
      <c r="H2420" s="61">
        <v>80.87</v>
      </c>
      <c r="I2420" s="61">
        <v>6.56</v>
      </c>
      <c r="J2420" s="61">
        <v>49.32</v>
      </c>
      <c r="K2420" s="61">
        <v>50.68</v>
      </c>
      <c r="L2420" s="61">
        <v>0</v>
      </c>
      <c r="M2420" s="61">
        <v>0.14000000000000001</v>
      </c>
      <c r="N2420" s="61">
        <v>16.09</v>
      </c>
      <c r="O2420" s="61">
        <v>27.24</v>
      </c>
      <c r="P2420" s="61">
        <v>1.93</v>
      </c>
      <c r="Q2420" s="61">
        <v>0.14000000000000001</v>
      </c>
      <c r="R2420" s="61">
        <v>20</v>
      </c>
      <c r="S2420" s="61">
        <v>10.199999999999999</v>
      </c>
      <c r="T2420" s="61">
        <v>100</v>
      </c>
    </row>
    <row r="2421" spans="1:20" ht="12.75" customHeight="1" x14ac:dyDescent="0.2">
      <c r="A2421" s="58">
        <v>5055</v>
      </c>
      <c r="B2421" s="61">
        <v>46</v>
      </c>
      <c r="C2421" s="61">
        <v>0</v>
      </c>
      <c r="D2421" s="61">
        <v>10.87</v>
      </c>
      <c r="E2421" s="61">
        <v>0</v>
      </c>
      <c r="F2421" s="61">
        <v>2.17</v>
      </c>
      <c r="G2421" s="61">
        <v>8.6999999999999993</v>
      </c>
      <c r="H2421" s="61">
        <v>78.260000000000005</v>
      </c>
      <c r="I2421" s="61">
        <v>0</v>
      </c>
      <c r="J2421" s="61">
        <v>82.61</v>
      </c>
      <c r="K2421" s="61">
        <v>17.39</v>
      </c>
      <c r="L2421" s="61">
        <v>0</v>
      </c>
      <c r="M2421" s="61">
        <v>0</v>
      </c>
      <c r="N2421" s="61">
        <v>100</v>
      </c>
      <c r="O2421" s="61">
        <v>0</v>
      </c>
      <c r="P2421" s="61">
        <v>0</v>
      </c>
      <c r="Q2421" s="61">
        <v>0</v>
      </c>
      <c r="S2421" s="61">
        <v>0</v>
      </c>
    </row>
    <row r="2422" spans="1:20" ht="12.75" customHeight="1" x14ac:dyDescent="0.2">
      <c r="A2422" s="58">
        <v>5056</v>
      </c>
      <c r="B2422" s="61">
        <v>896</v>
      </c>
      <c r="C2422" s="61">
        <v>0</v>
      </c>
      <c r="D2422" s="61">
        <v>31.92</v>
      </c>
      <c r="E2422" s="61">
        <v>0.22</v>
      </c>
      <c r="F2422" s="61">
        <v>2.9</v>
      </c>
      <c r="G2422" s="61">
        <v>7.25</v>
      </c>
      <c r="H2422" s="61">
        <v>51.45</v>
      </c>
      <c r="I2422" s="61">
        <v>6.25</v>
      </c>
      <c r="J2422" s="61">
        <v>51.56</v>
      </c>
      <c r="K2422" s="61">
        <v>48.44</v>
      </c>
      <c r="L2422" s="61">
        <v>0</v>
      </c>
      <c r="M2422" s="61">
        <v>6.56</v>
      </c>
      <c r="N2422" s="61">
        <v>5.78</v>
      </c>
      <c r="O2422" s="61">
        <v>11.33</v>
      </c>
      <c r="P2422" s="61">
        <v>0.89</v>
      </c>
      <c r="Q2422" s="61">
        <v>0</v>
      </c>
      <c r="R2422" s="61">
        <v>20</v>
      </c>
      <c r="S2422" s="61">
        <v>9.6</v>
      </c>
      <c r="T2422" s="61">
        <v>61.36</v>
      </c>
    </row>
    <row r="2423" spans="1:20" ht="12.75" customHeight="1" x14ac:dyDescent="0.2">
      <c r="A2423" s="58">
        <v>5057</v>
      </c>
      <c r="B2423" s="61">
        <v>93</v>
      </c>
      <c r="C2423" s="61">
        <v>0</v>
      </c>
      <c r="D2423" s="61">
        <v>13.98</v>
      </c>
      <c r="E2423" s="61">
        <v>0</v>
      </c>
      <c r="F2423" s="61">
        <v>0</v>
      </c>
      <c r="G2423" s="61">
        <v>6.45</v>
      </c>
      <c r="H2423" s="61">
        <v>68.819999999999993</v>
      </c>
      <c r="I2423" s="61">
        <v>10.75</v>
      </c>
      <c r="J2423" s="61">
        <v>29.03</v>
      </c>
      <c r="K2423" s="61">
        <v>70.97</v>
      </c>
      <c r="L2423" s="61">
        <v>0</v>
      </c>
      <c r="M2423" s="61">
        <v>0</v>
      </c>
      <c r="N2423" s="61">
        <v>14.44</v>
      </c>
      <c r="O2423" s="61">
        <v>5.56</v>
      </c>
      <c r="P2423" s="61">
        <v>8.89</v>
      </c>
      <c r="Q2423" s="61">
        <v>0</v>
      </c>
      <c r="R2423" s="61">
        <v>16</v>
      </c>
      <c r="S2423" s="61">
        <v>11.2</v>
      </c>
      <c r="T2423" s="61">
        <v>50</v>
      </c>
    </row>
    <row r="2424" spans="1:20" ht="12.75" customHeight="1" x14ac:dyDescent="0.2">
      <c r="A2424" s="58">
        <v>5058</v>
      </c>
      <c r="B2424" s="61">
        <v>48</v>
      </c>
      <c r="C2424" s="61">
        <v>4.17</v>
      </c>
      <c r="D2424" s="61">
        <v>0</v>
      </c>
      <c r="E2424" s="61">
        <v>0</v>
      </c>
      <c r="F2424" s="61">
        <v>0</v>
      </c>
      <c r="G2424" s="61">
        <v>8.33</v>
      </c>
      <c r="H2424" s="61">
        <v>81.25</v>
      </c>
      <c r="I2424" s="61">
        <v>6.25</v>
      </c>
      <c r="J2424" s="61">
        <v>68.75</v>
      </c>
      <c r="K2424" s="61">
        <v>31.25</v>
      </c>
      <c r="L2424" s="61">
        <v>0</v>
      </c>
      <c r="M2424" s="61">
        <v>0</v>
      </c>
      <c r="N2424" s="61">
        <v>100</v>
      </c>
      <c r="O2424" s="61">
        <v>68.180000000000007</v>
      </c>
      <c r="P2424" s="61">
        <v>0</v>
      </c>
      <c r="Q2424" s="61">
        <v>12.12</v>
      </c>
      <c r="S2424" s="61">
        <v>0</v>
      </c>
    </row>
    <row r="2425" spans="1:20" ht="12.75" customHeight="1" x14ac:dyDescent="0.2">
      <c r="A2425" s="58">
        <v>5059</v>
      </c>
      <c r="B2425" s="61">
        <v>4</v>
      </c>
      <c r="C2425" s="61">
        <v>0</v>
      </c>
      <c r="D2425" s="61">
        <v>0</v>
      </c>
      <c r="E2425" s="61">
        <v>0</v>
      </c>
      <c r="F2425" s="61">
        <v>25</v>
      </c>
      <c r="G2425" s="61">
        <v>25</v>
      </c>
      <c r="H2425" s="61">
        <v>50</v>
      </c>
      <c r="I2425" s="61">
        <v>0</v>
      </c>
      <c r="J2425" s="61">
        <v>100</v>
      </c>
      <c r="K2425" s="61">
        <v>0</v>
      </c>
      <c r="L2425" s="61">
        <v>0</v>
      </c>
      <c r="M2425" s="61">
        <v>0</v>
      </c>
      <c r="N2425" s="61">
        <v>0</v>
      </c>
      <c r="O2425" s="61">
        <v>0</v>
      </c>
      <c r="P2425" s="61">
        <v>0</v>
      </c>
      <c r="Q2425" s="61">
        <v>0</v>
      </c>
      <c r="R2425" s="61">
        <v>4</v>
      </c>
      <c r="S2425" s="61">
        <v>15.4</v>
      </c>
      <c r="T2425" s="61">
        <v>100</v>
      </c>
    </row>
    <row r="2426" spans="1:20" ht="12.75" customHeight="1" x14ac:dyDescent="0.2">
      <c r="A2426" s="58">
        <v>5060</v>
      </c>
      <c r="B2426" s="61">
        <v>135</v>
      </c>
      <c r="C2426" s="61">
        <v>0</v>
      </c>
      <c r="D2426" s="61">
        <v>11.11</v>
      </c>
      <c r="E2426" s="61">
        <v>0</v>
      </c>
      <c r="F2426" s="61">
        <v>0.74</v>
      </c>
      <c r="G2426" s="61">
        <v>15.56</v>
      </c>
      <c r="H2426" s="61">
        <v>65.19</v>
      </c>
      <c r="I2426" s="61">
        <v>7.41</v>
      </c>
      <c r="J2426" s="61">
        <v>53.33</v>
      </c>
      <c r="K2426" s="61">
        <v>46.67</v>
      </c>
      <c r="L2426" s="61">
        <v>0</v>
      </c>
      <c r="M2426" s="61">
        <v>0</v>
      </c>
      <c r="N2426" s="61">
        <v>0</v>
      </c>
      <c r="O2426" s="61">
        <v>13.89</v>
      </c>
      <c r="P2426" s="61">
        <v>0</v>
      </c>
      <c r="Q2426" s="61">
        <v>0</v>
      </c>
      <c r="S2426" s="61">
        <v>0</v>
      </c>
    </row>
    <row r="2427" spans="1:20" ht="12.75" customHeight="1" x14ac:dyDescent="0.2">
      <c r="A2427" s="58">
        <v>5062</v>
      </c>
      <c r="B2427" s="61">
        <v>1</v>
      </c>
      <c r="C2427" s="61">
        <v>0</v>
      </c>
      <c r="D2427" s="61">
        <v>0</v>
      </c>
      <c r="E2427" s="61">
        <v>0</v>
      </c>
      <c r="F2427" s="61">
        <v>0</v>
      </c>
      <c r="G2427" s="61">
        <v>100</v>
      </c>
      <c r="H2427" s="61">
        <v>0</v>
      </c>
      <c r="I2427" s="61">
        <v>0</v>
      </c>
      <c r="J2427" s="61">
        <v>0</v>
      </c>
      <c r="K2427" s="61">
        <v>100</v>
      </c>
      <c r="L2427" s="61">
        <v>0</v>
      </c>
      <c r="M2427" s="61">
        <v>0</v>
      </c>
      <c r="N2427" s="61">
        <v>100</v>
      </c>
      <c r="O2427" s="61">
        <v>100</v>
      </c>
      <c r="P2427" s="61">
        <v>0</v>
      </c>
      <c r="Q2427" s="61">
        <v>0</v>
      </c>
      <c r="S2427" s="61">
        <v>0</v>
      </c>
    </row>
    <row r="2428" spans="1:20" ht="12.75" customHeight="1" x14ac:dyDescent="0.2">
      <c r="A2428" s="58">
        <v>5063</v>
      </c>
      <c r="B2428" s="61">
        <v>373</v>
      </c>
      <c r="C2428" s="61">
        <v>0.8</v>
      </c>
      <c r="D2428" s="61">
        <v>15.55</v>
      </c>
      <c r="E2428" s="61">
        <v>5.36</v>
      </c>
      <c r="F2428" s="61">
        <v>17.96</v>
      </c>
      <c r="G2428" s="61">
        <v>38.340000000000003</v>
      </c>
      <c r="H2428" s="61">
        <v>11.53</v>
      </c>
      <c r="I2428" s="61">
        <v>10.46</v>
      </c>
      <c r="J2428" s="61">
        <v>56.57</v>
      </c>
      <c r="K2428" s="61">
        <v>43.43</v>
      </c>
      <c r="L2428" s="61">
        <v>0</v>
      </c>
      <c r="M2428" s="61">
        <v>28.35</v>
      </c>
      <c r="N2428" s="61">
        <v>15.75</v>
      </c>
      <c r="O2428" s="61">
        <v>81.89</v>
      </c>
      <c r="P2428" s="61">
        <v>6.3</v>
      </c>
      <c r="Q2428" s="61">
        <v>0</v>
      </c>
      <c r="R2428" s="61">
        <v>15</v>
      </c>
      <c r="S2428" s="61">
        <v>8.1</v>
      </c>
      <c r="T2428" s="61">
        <v>64</v>
      </c>
    </row>
    <row r="2429" spans="1:20" ht="12.75" customHeight="1" x14ac:dyDescent="0.2">
      <c r="A2429" s="58">
        <v>5064</v>
      </c>
      <c r="B2429" s="61">
        <v>435</v>
      </c>
      <c r="C2429" s="61">
        <v>0.46</v>
      </c>
      <c r="D2429" s="61">
        <v>21.61</v>
      </c>
      <c r="E2429" s="61">
        <v>4.37</v>
      </c>
      <c r="F2429" s="61">
        <v>12.87</v>
      </c>
      <c r="G2429" s="61">
        <v>38.619999999999997</v>
      </c>
      <c r="H2429" s="61">
        <v>11.95</v>
      </c>
      <c r="I2429" s="61">
        <v>10.11</v>
      </c>
      <c r="J2429" s="61">
        <v>51.95</v>
      </c>
      <c r="K2429" s="61">
        <v>48.05</v>
      </c>
      <c r="L2429" s="61">
        <v>0</v>
      </c>
      <c r="M2429" s="61">
        <v>23.99</v>
      </c>
      <c r="N2429" s="61">
        <v>21.85</v>
      </c>
      <c r="O2429" s="61">
        <v>82.42</v>
      </c>
      <c r="P2429" s="61">
        <v>6.18</v>
      </c>
      <c r="Q2429" s="61">
        <v>0.24</v>
      </c>
      <c r="R2429" s="61">
        <v>17</v>
      </c>
      <c r="S2429" s="61">
        <v>9.1999999999999993</v>
      </c>
      <c r="T2429" s="61">
        <v>84.62</v>
      </c>
    </row>
    <row r="2430" spans="1:20" ht="12.75" customHeight="1" x14ac:dyDescent="0.2">
      <c r="A2430" s="58">
        <v>5065</v>
      </c>
      <c r="B2430" s="61">
        <v>90</v>
      </c>
      <c r="C2430" s="61">
        <v>0</v>
      </c>
      <c r="D2430" s="61">
        <v>15.56</v>
      </c>
      <c r="E2430" s="61">
        <v>3.33</v>
      </c>
      <c r="F2430" s="61">
        <v>13.33</v>
      </c>
      <c r="G2430" s="61">
        <v>43.33</v>
      </c>
      <c r="H2430" s="61">
        <v>17.78</v>
      </c>
      <c r="I2430" s="61">
        <v>6.67</v>
      </c>
      <c r="J2430" s="61">
        <v>51.11</v>
      </c>
      <c r="K2430" s="61">
        <v>48.89</v>
      </c>
      <c r="L2430" s="61">
        <v>0</v>
      </c>
      <c r="M2430" s="61">
        <v>20.51</v>
      </c>
      <c r="N2430" s="61">
        <v>12.82</v>
      </c>
      <c r="O2430" s="61">
        <v>80.77</v>
      </c>
      <c r="P2430" s="61">
        <v>6.41</v>
      </c>
      <c r="Q2430" s="61">
        <v>0</v>
      </c>
      <c r="R2430" s="61">
        <v>10</v>
      </c>
      <c r="S2430" s="61">
        <v>3.8</v>
      </c>
      <c r="T2430" s="61">
        <v>88.89</v>
      </c>
    </row>
    <row r="2431" spans="1:20" ht="12.75" customHeight="1" x14ac:dyDescent="0.2">
      <c r="A2431" s="58">
        <v>5066</v>
      </c>
      <c r="B2431" s="61">
        <v>456</v>
      </c>
      <c r="C2431" s="61">
        <v>0.88</v>
      </c>
      <c r="D2431" s="61">
        <v>29.17</v>
      </c>
      <c r="E2431" s="61">
        <v>2.19</v>
      </c>
      <c r="F2431" s="61">
        <v>12.94</v>
      </c>
      <c r="G2431" s="61">
        <v>27.41</v>
      </c>
      <c r="H2431" s="61">
        <v>16.23</v>
      </c>
      <c r="I2431" s="61">
        <v>11.18</v>
      </c>
      <c r="J2431" s="61">
        <v>51.54</v>
      </c>
      <c r="K2431" s="61">
        <v>48.46</v>
      </c>
      <c r="L2431" s="61">
        <v>0</v>
      </c>
      <c r="M2431" s="61">
        <v>26.36</v>
      </c>
      <c r="N2431" s="61">
        <v>11.09</v>
      </c>
      <c r="O2431" s="61">
        <v>77.41</v>
      </c>
      <c r="P2431" s="61">
        <v>1.05</v>
      </c>
      <c r="Q2431" s="61">
        <v>0</v>
      </c>
      <c r="R2431" s="61">
        <v>18</v>
      </c>
      <c r="S2431" s="61">
        <v>9.8000000000000007</v>
      </c>
      <c r="T2431" s="61">
        <v>53.85</v>
      </c>
    </row>
    <row r="2432" spans="1:20" ht="12.75" customHeight="1" x14ac:dyDescent="0.2">
      <c r="A2432" s="58">
        <v>5068</v>
      </c>
      <c r="B2432" s="61">
        <v>232</v>
      </c>
      <c r="C2432" s="61">
        <v>1.29</v>
      </c>
      <c r="D2432" s="61">
        <v>1.29</v>
      </c>
      <c r="E2432" s="61">
        <v>0</v>
      </c>
      <c r="F2432" s="61">
        <v>0.43</v>
      </c>
      <c r="G2432" s="61">
        <v>4.74</v>
      </c>
      <c r="H2432" s="61">
        <v>90.52</v>
      </c>
      <c r="I2432" s="61">
        <v>1.72</v>
      </c>
      <c r="J2432" s="61">
        <v>52.16</v>
      </c>
      <c r="K2432" s="61">
        <v>47.84</v>
      </c>
      <c r="L2432" s="61">
        <v>0</v>
      </c>
      <c r="M2432" s="61">
        <v>6.36</v>
      </c>
      <c r="N2432" s="61">
        <v>18.64</v>
      </c>
      <c r="O2432" s="61">
        <v>26.69</v>
      </c>
      <c r="P2432" s="61">
        <v>0</v>
      </c>
      <c r="Q2432" s="61">
        <v>0</v>
      </c>
      <c r="R2432" s="61">
        <v>26</v>
      </c>
      <c r="S2432" s="61">
        <v>7.4</v>
      </c>
      <c r="T2432" s="61">
        <v>100</v>
      </c>
    </row>
    <row r="2433" spans="1:20" ht="12.75" customHeight="1" x14ac:dyDescent="0.2">
      <c r="A2433" s="58">
        <v>5069</v>
      </c>
      <c r="B2433" s="61">
        <v>0</v>
      </c>
      <c r="C2433" s="61">
        <v>0</v>
      </c>
      <c r="D2433" s="61">
        <v>0</v>
      </c>
      <c r="E2433" s="61">
        <v>0</v>
      </c>
      <c r="F2433" s="61">
        <v>0</v>
      </c>
      <c r="G2433" s="61">
        <v>0</v>
      </c>
      <c r="H2433" s="61">
        <v>0</v>
      </c>
      <c r="I2433" s="61">
        <v>0</v>
      </c>
      <c r="J2433" s="61">
        <v>0</v>
      </c>
      <c r="K2433" s="61">
        <v>0</v>
      </c>
      <c r="L2433" s="61">
        <v>0</v>
      </c>
      <c r="M2433" s="61">
        <v>0</v>
      </c>
      <c r="N2433" s="61">
        <v>0</v>
      </c>
      <c r="O2433" s="61">
        <v>0</v>
      </c>
      <c r="P2433" s="61">
        <v>0</v>
      </c>
      <c r="Q2433" s="61">
        <v>0</v>
      </c>
      <c r="S2433" s="61">
        <v>0</v>
      </c>
    </row>
    <row r="2434" spans="1:20" ht="12.75" customHeight="1" x14ac:dyDescent="0.2">
      <c r="A2434" s="58">
        <v>5070</v>
      </c>
      <c r="B2434" s="61">
        <v>32</v>
      </c>
      <c r="C2434" s="61">
        <v>6.25</v>
      </c>
      <c r="D2434" s="61">
        <v>0</v>
      </c>
      <c r="E2434" s="61">
        <v>0</v>
      </c>
      <c r="F2434" s="61">
        <v>37.5</v>
      </c>
      <c r="G2434" s="61">
        <v>15.63</v>
      </c>
      <c r="H2434" s="61">
        <v>40.630000000000003</v>
      </c>
      <c r="I2434" s="61">
        <v>0</v>
      </c>
      <c r="J2434" s="61">
        <v>81.25</v>
      </c>
      <c r="K2434" s="61">
        <v>18.75</v>
      </c>
      <c r="L2434" s="61">
        <v>0</v>
      </c>
      <c r="M2434" s="61">
        <v>0</v>
      </c>
      <c r="N2434" s="61">
        <v>100</v>
      </c>
      <c r="O2434" s="61">
        <v>68.290000000000006</v>
      </c>
      <c r="P2434" s="61">
        <v>0</v>
      </c>
      <c r="Q2434" s="61">
        <v>0</v>
      </c>
      <c r="R2434" s="61">
        <v>4</v>
      </c>
      <c r="S2434" s="61">
        <v>6.4</v>
      </c>
      <c r="T2434" s="61">
        <v>77.78</v>
      </c>
    </row>
    <row r="2435" spans="1:20" ht="12.75" customHeight="1" x14ac:dyDescent="0.2">
      <c r="A2435" s="58">
        <v>5071</v>
      </c>
      <c r="B2435" s="61">
        <v>2029</v>
      </c>
      <c r="C2435" s="61">
        <v>2.37</v>
      </c>
      <c r="D2435" s="61">
        <v>2.96</v>
      </c>
      <c r="E2435" s="61">
        <v>1.23</v>
      </c>
      <c r="F2435" s="61">
        <v>4.93</v>
      </c>
      <c r="G2435" s="61">
        <v>10.84</v>
      </c>
      <c r="H2435" s="61">
        <v>72.989999999999995</v>
      </c>
      <c r="I2435" s="61">
        <v>4.68</v>
      </c>
      <c r="J2435" s="61">
        <v>40.56</v>
      </c>
      <c r="K2435" s="61">
        <v>59.44</v>
      </c>
      <c r="L2435" s="61">
        <v>0</v>
      </c>
      <c r="M2435" s="61">
        <v>0</v>
      </c>
      <c r="N2435" s="61">
        <v>0</v>
      </c>
      <c r="O2435" s="61">
        <v>0.24</v>
      </c>
      <c r="P2435" s="61">
        <v>0.19</v>
      </c>
      <c r="Q2435" s="61">
        <v>0.43</v>
      </c>
      <c r="R2435" s="61">
        <v>26</v>
      </c>
      <c r="S2435" s="61">
        <v>0</v>
      </c>
    </row>
    <row r="2436" spans="1:20" ht="12.75" customHeight="1" x14ac:dyDescent="0.2">
      <c r="A2436" s="58">
        <v>5072</v>
      </c>
      <c r="B2436" s="61">
        <v>42</v>
      </c>
      <c r="C2436" s="61">
        <v>0</v>
      </c>
      <c r="D2436" s="61">
        <v>0</v>
      </c>
      <c r="E2436" s="61">
        <v>0</v>
      </c>
      <c r="F2436" s="61">
        <v>2.38</v>
      </c>
      <c r="G2436" s="61">
        <v>16.670000000000002</v>
      </c>
      <c r="H2436" s="61">
        <v>69.05</v>
      </c>
      <c r="I2436" s="61">
        <v>11.9</v>
      </c>
      <c r="J2436" s="61">
        <v>71.430000000000007</v>
      </c>
      <c r="K2436" s="61">
        <v>28.57</v>
      </c>
      <c r="L2436" s="61">
        <v>0</v>
      </c>
      <c r="M2436" s="61">
        <v>0</v>
      </c>
      <c r="N2436" s="61">
        <v>100</v>
      </c>
      <c r="O2436" s="61">
        <v>50</v>
      </c>
      <c r="P2436" s="61">
        <v>0</v>
      </c>
      <c r="Q2436" s="61">
        <v>0</v>
      </c>
      <c r="R2436" s="61">
        <v>14</v>
      </c>
      <c r="S2436" s="61">
        <v>16.3</v>
      </c>
      <c r="T2436" s="61">
        <v>66.67</v>
      </c>
    </row>
    <row r="2437" spans="1:20" ht="12.75" customHeight="1" x14ac:dyDescent="0.2">
      <c r="A2437" s="58">
        <v>5073</v>
      </c>
      <c r="B2437" s="61">
        <v>0</v>
      </c>
      <c r="C2437" s="61">
        <v>0</v>
      </c>
      <c r="D2437" s="61">
        <v>0</v>
      </c>
      <c r="E2437" s="61">
        <v>0</v>
      </c>
      <c r="F2437" s="61">
        <v>0</v>
      </c>
      <c r="G2437" s="61">
        <v>0</v>
      </c>
      <c r="H2437" s="61">
        <v>0</v>
      </c>
      <c r="I2437" s="61">
        <v>0</v>
      </c>
      <c r="J2437" s="61">
        <v>0</v>
      </c>
      <c r="K2437" s="61">
        <v>0</v>
      </c>
      <c r="L2437" s="61">
        <v>0</v>
      </c>
      <c r="M2437" s="61">
        <v>0</v>
      </c>
      <c r="N2437" s="61">
        <v>0</v>
      </c>
      <c r="O2437" s="61">
        <v>0</v>
      </c>
      <c r="P2437" s="61">
        <v>0</v>
      </c>
      <c r="Q2437" s="61">
        <v>0</v>
      </c>
      <c r="S2437" s="61">
        <v>0</v>
      </c>
    </row>
    <row r="2438" spans="1:20" ht="12.75" customHeight="1" x14ac:dyDescent="0.2">
      <c r="A2438" s="58">
        <v>5074</v>
      </c>
      <c r="B2438" s="61">
        <v>0</v>
      </c>
      <c r="C2438" s="61">
        <v>0</v>
      </c>
      <c r="D2438" s="61">
        <v>0</v>
      </c>
      <c r="E2438" s="61">
        <v>0</v>
      </c>
      <c r="F2438" s="61">
        <v>0</v>
      </c>
      <c r="G2438" s="61">
        <v>0</v>
      </c>
      <c r="H2438" s="61">
        <v>0</v>
      </c>
      <c r="I2438" s="61">
        <v>0</v>
      </c>
      <c r="J2438" s="61">
        <v>0</v>
      </c>
      <c r="K2438" s="61">
        <v>0</v>
      </c>
      <c r="L2438" s="61">
        <v>0</v>
      </c>
      <c r="M2438" s="61">
        <v>0</v>
      </c>
      <c r="N2438" s="61">
        <v>0</v>
      </c>
      <c r="O2438" s="61">
        <v>0</v>
      </c>
      <c r="P2438" s="61">
        <v>0</v>
      </c>
      <c r="Q2438" s="61">
        <v>0</v>
      </c>
      <c r="S2438" s="61">
        <v>0</v>
      </c>
    </row>
    <row r="2439" spans="1:20" ht="12.75" customHeight="1" x14ac:dyDescent="0.2">
      <c r="A2439" s="58">
        <v>5075</v>
      </c>
      <c r="B2439" s="61">
        <v>92</v>
      </c>
      <c r="C2439" s="61">
        <v>0</v>
      </c>
      <c r="D2439" s="61">
        <v>1.0900000000000001</v>
      </c>
      <c r="E2439" s="61">
        <v>0</v>
      </c>
      <c r="F2439" s="61">
        <v>0</v>
      </c>
      <c r="G2439" s="61">
        <v>15.22</v>
      </c>
      <c r="H2439" s="61">
        <v>80.430000000000007</v>
      </c>
      <c r="I2439" s="61">
        <v>3.26</v>
      </c>
      <c r="J2439" s="61">
        <v>52.17</v>
      </c>
      <c r="K2439" s="61">
        <v>47.83</v>
      </c>
      <c r="L2439" s="61">
        <v>0</v>
      </c>
      <c r="M2439" s="61">
        <v>0</v>
      </c>
      <c r="N2439" s="61">
        <v>19.100000000000001</v>
      </c>
      <c r="O2439" s="61">
        <v>57.3</v>
      </c>
      <c r="P2439" s="61">
        <v>0</v>
      </c>
      <c r="Q2439" s="61">
        <v>0</v>
      </c>
      <c r="R2439" s="61">
        <v>9</v>
      </c>
      <c r="S2439" s="61">
        <v>17.100000000000001</v>
      </c>
      <c r="T2439" s="61">
        <v>90</v>
      </c>
    </row>
    <row r="2440" spans="1:20" ht="12.75" customHeight="1" x14ac:dyDescent="0.2">
      <c r="A2440" s="58">
        <v>5076</v>
      </c>
      <c r="B2440" s="61">
        <v>48</v>
      </c>
      <c r="C2440" s="61">
        <v>0</v>
      </c>
      <c r="D2440" s="61">
        <v>0</v>
      </c>
      <c r="E2440" s="61">
        <v>0</v>
      </c>
      <c r="F2440" s="61">
        <v>0</v>
      </c>
      <c r="G2440" s="61">
        <v>10.42</v>
      </c>
      <c r="H2440" s="61">
        <v>83.33</v>
      </c>
      <c r="I2440" s="61">
        <v>6.25</v>
      </c>
      <c r="J2440" s="61">
        <v>60.42</v>
      </c>
      <c r="K2440" s="61">
        <v>39.58</v>
      </c>
      <c r="L2440" s="61">
        <v>0</v>
      </c>
      <c r="M2440" s="61">
        <v>0</v>
      </c>
      <c r="N2440" s="61">
        <v>91.49</v>
      </c>
      <c r="O2440" s="61">
        <v>48.94</v>
      </c>
      <c r="P2440" s="61">
        <v>0</v>
      </c>
      <c r="Q2440" s="61">
        <v>0</v>
      </c>
      <c r="S2440" s="61">
        <v>0</v>
      </c>
    </row>
    <row r="2441" spans="1:20" ht="12.75" customHeight="1" x14ac:dyDescent="0.2">
      <c r="A2441" s="58">
        <v>5077</v>
      </c>
      <c r="B2441" s="61">
        <v>16</v>
      </c>
      <c r="C2441" s="61">
        <v>0</v>
      </c>
      <c r="D2441" s="61">
        <v>0</v>
      </c>
      <c r="E2441" s="61">
        <v>0</v>
      </c>
      <c r="F2441" s="61">
        <v>0</v>
      </c>
      <c r="G2441" s="61">
        <v>31.25</v>
      </c>
      <c r="H2441" s="61">
        <v>68.75</v>
      </c>
      <c r="I2441" s="61">
        <v>0</v>
      </c>
      <c r="J2441" s="61">
        <v>50</v>
      </c>
      <c r="K2441" s="61">
        <v>50</v>
      </c>
      <c r="L2441" s="61">
        <v>0</v>
      </c>
      <c r="M2441" s="61">
        <v>18.18</v>
      </c>
      <c r="N2441" s="61">
        <v>31.82</v>
      </c>
      <c r="O2441" s="61">
        <v>68.180000000000007</v>
      </c>
      <c r="P2441" s="61">
        <v>4.55</v>
      </c>
      <c r="Q2441" s="61">
        <v>0</v>
      </c>
      <c r="S2441" s="61">
        <v>0</v>
      </c>
    </row>
    <row r="2442" spans="1:20" ht="12.75" customHeight="1" x14ac:dyDescent="0.2">
      <c r="A2442" s="58">
        <v>5078</v>
      </c>
      <c r="B2442" s="61">
        <v>324</v>
      </c>
      <c r="C2442" s="61">
        <v>0.31</v>
      </c>
      <c r="D2442" s="61">
        <v>1.23</v>
      </c>
      <c r="E2442" s="61">
        <v>0</v>
      </c>
      <c r="F2442" s="61">
        <v>0.93</v>
      </c>
      <c r="G2442" s="61">
        <v>4.63</v>
      </c>
      <c r="H2442" s="61">
        <v>88.58</v>
      </c>
      <c r="I2442" s="61">
        <v>4.32</v>
      </c>
      <c r="J2442" s="61">
        <v>45.06</v>
      </c>
      <c r="K2442" s="61">
        <v>54.94</v>
      </c>
      <c r="L2442" s="61">
        <v>0</v>
      </c>
      <c r="M2442" s="61">
        <v>0</v>
      </c>
      <c r="N2442" s="61">
        <v>2.09</v>
      </c>
      <c r="O2442" s="61">
        <v>21.19</v>
      </c>
      <c r="P2442" s="61">
        <v>1.19</v>
      </c>
      <c r="Q2442" s="61">
        <v>0</v>
      </c>
      <c r="R2442" s="61">
        <v>29</v>
      </c>
      <c r="S2442" s="61">
        <v>7.6</v>
      </c>
      <c r="T2442" s="61">
        <v>63.64</v>
      </c>
    </row>
    <row r="2443" spans="1:20" ht="12.75" customHeight="1" x14ac:dyDescent="0.2">
      <c r="A2443" s="58">
        <v>5079</v>
      </c>
      <c r="B2443" s="61">
        <v>11</v>
      </c>
      <c r="C2443" s="61">
        <v>0</v>
      </c>
      <c r="D2443" s="61">
        <v>0</v>
      </c>
      <c r="E2443" s="61">
        <v>0</v>
      </c>
      <c r="F2443" s="61">
        <v>0</v>
      </c>
      <c r="G2443" s="61">
        <v>0</v>
      </c>
      <c r="H2443" s="61">
        <v>100</v>
      </c>
      <c r="I2443" s="61">
        <v>0</v>
      </c>
      <c r="J2443" s="61">
        <v>72.73</v>
      </c>
      <c r="K2443" s="61">
        <v>27.27</v>
      </c>
      <c r="L2443" s="61">
        <v>0</v>
      </c>
      <c r="M2443" s="61">
        <v>0</v>
      </c>
      <c r="N2443" s="61">
        <v>90.63</v>
      </c>
      <c r="O2443" s="61">
        <v>3.13</v>
      </c>
      <c r="P2443" s="61">
        <v>0</v>
      </c>
      <c r="Q2443" s="61">
        <v>0</v>
      </c>
      <c r="S2443" s="61">
        <v>0</v>
      </c>
    </row>
    <row r="2444" spans="1:20" ht="12.75" customHeight="1" x14ac:dyDescent="0.2">
      <c r="A2444" s="58">
        <v>5080</v>
      </c>
      <c r="B2444" s="61">
        <v>0</v>
      </c>
      <c r="C2444" s="61">
        <v>0</v>
      </c>
      <c r="D2444" s="61">
        <v>0</v>
      </c>
      <c r="E2444" s="61">
        <v>0</v>
      </c>
      <c r="F2444" s="61">
        <v>0</v>
      </c>
      <c r="G2444" s="61">
        <v>0</v>
      </c>
      <c r="H2444" s="61">
        <v>0</v>
      </c>
      <c r="I2444" s="61">
        <v>0</v>
      </c>
      <c r="J2444" s="61">
        <v>0</v>
      </c>
      <c r="K2444" s="61">
        <v>0</v>
      </c>
      <c r="L2444" s="61">
        <v>0</v>
      </c>
      <c r="M2444" s="61">
        <v>0</v>
      </c>
      <c r="N2444" s="61">
        <v>0</v>
      </c>
      <c r="O2444" s="61">
        <v>0</v>
      </c>
      <c r="P2444" s="61">
        <v>0</v>
      </c>
      <c r="Q2444" s="61">
        <v>0</v>
      </c>
      <c r="S2444" s="61">
        <v>0</v>
      </c>
    </row>
    <row r="2445" spans="1:20" ht="12.75" customHeight="1" x14ac:dyDescent="0.2">
      <c r="A2445" s="58">
        <v>5081</v>
      </c>
      <c r="B2445" s="61">
        <v>7</v>
      </c>
      <c r="C2445" s="61">
        <v>0</v>
      </c>
      <c r="D2445" s="61">
        <v>0</v>
      </c>
      <c r="E2445" s="61">
        <v>0</v>
      </c>
      <c r="F2445" s="61">
        <v>0</v>
      </c>
      <c r="G2445" s="61">
        <v>0</v>
      </c>
      <c r="H2445" s="61">
        <v>100</v>
      </c>
      <c r="I2445" s="61">
        <v>0</v>
      </c>
      <c r="J2445" s="61">
        <v>28.57</v>
      </c>
      <c r="K2445" s="61">
        <v>71.430000000000007</v>
      </c>
      <c r="L2445" s="61">
        <v>0</v>
      </c>
      <c r="M2445" s="61">
        <v>0</v>
      </c>
      <c r="N2445" s="61">
        <v>0</v>
      </c>
      <c r="O2445" s="61">
        <v>57.14</v>
      </c>
      <c r="P2445" s="61">
        <v>0</v>
      </c>
      <c r="Q2445" s="61">
        <v>0</v>
      </c>
      <c r="R2445" s="61">
        <v>7</v>
      </c>
      <c r="S2445" s="61">
        <v>27.6</v>
      </c>
      <c r="T2445" s="61">
        <v>100</v>
      </c>
    </row>
    <row r="2446" spans="1:20" ht="12.75" customHeight="1" x14ac:dyDescent="0.2">
      <c r="A2446" s="58">
        <v>5082</v>
      </c>
      <c r="B2446" s="61">
        <v>445</v>
      </c>
      <c r="C2446" s="61">
        <v>0</v>
      </c>
      <c r="D2446" s="61">
        <v>13.71</v>
      </c>
      <c r="E2446" s="61">
        <v>0.9</v>
      </c>
      <c r="F2446" s="61">
        <v>7.19</v>
      </c>
      <c r="G2446" s="61">
        <v>20.45</v>
      </c>
      <c r="H2446" s="61">
        <v>48.31</v>
      </c>
      <c r="I2446" s="61">
        <v>9.44</v>
      </c>
      <c r="J2446" s="61">
        <v>50.11</v>
      </c>
      <c r="K2446" s="61">
        <v>49.89</v>
      </c>
      <c r="L2446" s="61">
        <v>0</v>
      </c>
      <c r="M2446" s="61">
        <v>21.41</v>
      </c>
      <c r="N2446" s="61">
        <v>9.93</v>
      </c>
      <c r="O2446" s="61">
        <v>52.54</v>
      </c>
      <c r="P2446" s="61">
        <v>0.66</v>
      </c>
      <c r="Q2446" s="61">
        <v>0</v>
      </c>
      <c r="R2446" s="61">
        <v>18</v>
      </c>
      <c r="S2446" s="61">
        <v>12</v>
      </c>
      <c r="T2446" s="61">
        <v>80</v>
      </c>
    </row>
    <row r="2447" spans="1:20" ht="12.75" customHeight="1" x14ac:dyDescent="0.2">
      <c r="A2447" s="58">
        <v>5083</v>
      </c>
      <c r="B2447" s="61">
        <v>0</v>
      </c>
      <c r="C2447" s="61">
        <v>0</v>
      </c>
      <c r="D2447" s="61">
        <v>0</v>
      </c>
      <c r="E2447" s="61">
        <v>0</v>
      </c>
      <c r="F2447" s="61">
        <v>0</v>
      </c>
      <c r="G2447" s="61">
        <v>0</v>
      </c>
      <c r="H2447" s="61">
        <v>0</v>
      </c>
      <c r="I2447" s="61">
        <v>0</v>
      </c>
      <c r="J2447" s="61">
        <v>0</v>
      </c>
      <c r="K2447" s="61">
        <v>0</v>
      </c>
      <c r="L2447" s="61">
        <v>0</v>
      </c>
      <c r="M2447" s="61">
        <v>0</v>
      </c>
      <c r="N2447" s="61">
        <v>0</v>
      </c>
      <c r="O2447" s="61">
        <v>0</v>
      </c>
      <c r="P2447" s="61">
        <v>0</v>
      </c>
      <c r="Q2447" s="61">
        <v>0</v>
      </c>
      <c r="S2447" s="61">
        <v>0</v>
      </c>
    </row>
    <row r="2448" spans="1:20" ht="12.75" customHeight="1" x14ac:dyDescent="0.2">
      <c r="A2448" s="58">
        <v>5084</v>
      </c>
      <c r="B2448" s="61">
        <v>37</v>
      </c>
      <c r="C2448" s="61">
        <v>21.62</v>
      </c>
      <c r="D2448" s="61">
        <v>2.7</v>
      </c>
      <c r="E2448" s="61">
        <v>0</v>
      </c>
      <c r="F2448" s="61">
        <v>0</v>
      </c>
      <c r="G2448" s="61">
        <v>8.11</v>
      </c>
      <c r="H2448" s="61">
        <v>59.46</v>
      </c>
      <c r="I2448" s="61">
        <v>8.11</v>
      </c>
      <c r="J2448" s="61">
        <v>48.65</v>
      </c>
      <c r="K2448" s="61">
        <v>51.35</v>
      </c>
      <c r="L2448" s="61">
        <v>0</v>
      </c>
      <c r="M2448" s="61">
        <v>0</v>
      </c>
      <c r="N2448" s="61">
        <v>100</v>
      </c>
      <c r="O2448" s="61">
        <v>0</v>
      </c>
      <c r="P2448" s="61">
        <v>0</v>
      </c>
      <c r="Q2448" s="61">
        <v>0</v>
      </c>
      <c r="S2448" s="61">
        <v>0</v>
      </c>
    </row>
    <row r="2449" spans="1:20" ht="12.75" customHeight="1" x14ac:dyDescent="0.2">
      <c r="A2449" s="58">
        <v>5085</v>
      </c>
      <c r="B2449" s="61">
        <v>893</v>
      </c>
      <c r="C2449" s="61">
        <v>6.38</v>
      </c>
      <c r="D2449" s="61">
        <v>1.68</v>
      </c>
      <c r="E2449" s="61">
        <v>0.22</v>
      </c>
      <c r="F2449" s="61">
        <v>0.67</v>
      </c>
      <c r="G2449" s="61">
        <v>6.49</v>
      </c>
      <c r="H2449" s="61">
        <v>74.13</v>
      </c>
      <c r="I2449" s="61">
        <v>10.41</v>
      </c>
      <c r="J2449" s="61">
        <v>52.18</v>
      </c>
      <c r="K2449" s="61">
        <v>47.82</v>
      </c>
      <c r="L2449" s="61">
        <v>0</v>
      </c>
      <c r="M2449" s="61">
        <v>0.69</v>
      </c>
      <c r="N2449" s="61">
        <v>9.6</v>
      </c>
      <c r="O2449" s="61">
        <v>31.77</v>
      </c>
      <c r="P2449" s="61">
        <v>2.17</v>
      </c>
      <c r="Q2449" s="61">
        <v>0</v>
      </c>
      <c r="R2449" s="61">
        <v>15</v>
      </c>
      <c r="S2449" s="61">
        <v>11.7</v>
      </c>
      <c r="T2449" s="61">
        <v>51.67</v>
      </c>
    </row>
    <row r="2450" spans="1:20" ht="12.75" customHeight="1" x14ac:dyDescent="0.2">
      <c r="A2450" s="58">
        <v>5086</v>
      </c>
      <c r="B2450" s="61">
        <v>6</v>
      </c>
      <c r="C2450" s="61">
        <v>0</v>
      </c>
      <c r="D2450" s="61">
        <v>0</v>
      </c>
      <c r="E2450" s="61">
        <v>0</v>
      </c>
      <c r="F2450" s="61">
        <v>0</v>
      </c>
      <c r="G2450" s="61">
        <v>16.670000000000002</v>
      </c>
      <c r="H2450" s="61">
        <v>83.33</v>
      </c>
      <c r="I2450" s="61">
        <v>0</v>
      </c>
      <c r="J2450" s="61">
        <v>100</v>
      </c>
      <c r="K2450" s="61">
        <v>0</v>
      </c>
      <c r="L2450" s="61">
        <v>0</v>
      </c>
      <c r="M2450" s="61">
        <v>0</v>
      </c>
      <c r="N2450" s="61">
        <v>100</v>
      </c>
      <c r="O2450" s="61">
        <v>0</v>
      </c>
      <c r="P2450" s="61">
        <v>0</v>
      </c>
      <c r="Q2450" s="61">
        <v>0</v>
      </c>
      <c r="S2450" s="61">
        <v>0</v>
      </c>
    </row>
    <row r="2451" spans="1:20" ht="12.75" customHeight="1" x14ac:dyDescent="0.2">
      <c r="A2451" s="58">
        <v>5087</v>
      </c>
      <c r="B2451" s="61">
        <v>3</v>
      </c>
      <c r="C2451" s="61">
        <v>0</v>
      </c>
      <c r="D2451" s="61">
        <v>0</v>
      </c>
      <c r="E2451" s="61">
        <v>0</v>
      </c>
      <c r="F2451" s="61">
        <v>0</v>
      </c>
      <c r="G2451" s="61">
        <v>0</v>
      </c>
      <c r="H2451" s="61">
        <v>100</v>
      </c>
      <c r="I2451" s="61">
        <v>0</v>
      </c>
      <c r="J2451" s="61">
        <v>33.33</v>
      </c>
      <c r="K2451" s="61">
        <v>66.67</v>
      </c>
      <c r="L2451" s="61">
        <v>0</v>
      </c>
      <c r="M2451" s="61">
        <v>0</v>
      </c>
      <c r="N2451" s="61">
        <v>100</v>
      </c>
      <c r="O2451" s="61">
        <v>83.33</v>
      </c>
      <c r="P2451" s="61">
        <v>0</v>
      </c>
      <c r="Q2451" s="61">
        <v>0</v>
      </c>
      <c r="S2451" s="61">
        <v>0</v>
      </c>
    </row>
    <row r="2452" spans="1:20" ht="12.75" customHeight="1" x14ac:dyDescent="0.2">
      <c r="A2452" s="58">
        <v>5088</v>
      </c>
      <c r="B2452" s="61">
        <v>916</v>
      </c>
      <c r="C2452" s="61">
        <v>0.76</v>
      </c>
      <c r="D2452" s="61">
        <v>8.08</v>
      </c>
      <c r="E2452" s="61">
        <v>2.29</v>
      </c>
      <c r="F2452" s="61">
        <v>9.06</v>
      </c>
      <c r="G2452" s="61">
        <v>15.5</v>
      </c>
      <c r="H2452" s="61">
        <v>51.42</v>
      </c>
      <c r="I2452" s="61">
        <v>12.88</v>
      </c>
      <c r="J2452" s="61">
        <v>48.25</v>
      </c>
      <c r="K2452" s="61">
        <v>51.75</v>
      </c>
      <c r="L2452" s="61">
        <v>0</v>
      </c>
      <c r="M2452" s="61">
        <v>4.7699999999999996</v>
      </c>
      <c r="N2452" s="61">
        <v>10.18</v>
      </c>
      <c r="O2452" s="61">
        <v>36.19</v>
      </c>
      <c r="P2452" s="61">
        <v>4.55</v>
      </c>
      <c r="Q2452" s="61">
        <v>0.33</v>
      </c>
      <c r="R2452" s="61">
        <v>21</v>
      </c>
      <c r="S2452" s="61">
        <v>9.9</v>
      </c>
      <c r="T2452" s="61">
        <v>74.42</v>
      </c>
    </row>
    <row r="2453" spans="1:20" ht="12.75" customHeight="1" x14ac:dyDescent="0.2">
      <c r="A2453" s="58">
        <v>5089</v>
      </c>
      <c r="B2453" s="61">
        <v>505</v>
      </c>
      <c r="C2453" s="61">
        <v>0</v>
      </c>
      <c r="D2453" s="61">
        <v>1.58</v>
      </c>
      <c r="E2453" s="61">
        <v>0.59</v>
      </c>
      <c r="F2453" s="61">
        <v>0.4</v>
      </c>
      <c r="G2453" s="61">
        <v>7.72</v>
      </c>
      <c r="H2453" s="61">
        <v>83.76</v>
      </c>
      <c r="I2453" s="61">
        <v>5.94</v>
      </c>
      <c r="J2453" s="61">
        <v>55.25</v>
      </c>
      <c r="K2453" s="61">
        <v>44.75</v>
      </c>
      <c r="L2453" s="61">
        <v>0</v>
      </c>
      <c r="M2453" s="61">
        <v>5.09</v>
      </c>
      <c r="N2453" s="61">
        <v>17.920000000000002</v>
      </c>
      <c r="O2453" s="61">
        <v>41.55</v>
      </c>
      <c r="P2453" s="61">
        <v>2.44</v>
      </c>
      <c r="Q2453" s="61">
        <v>0.81</v>
      </c>
      <c r="R2453" s="61">
        <v>15</v>
      </c>
      <c r="S2453" s="61">
        <v>9.5</v>
      </c>
      <c r="T2453" s="61">
        <v>79.41</v>
      </c>
    </row>
    <row r="2454" spans="1:20" ht="12.75" customHeight="1" x14ac:dyDescent="0.2">
      <c r="A2454" s="58">
        <v>5090</v>
      </c>
      <c r="B2454" s="61">
        <v>652</v>
      </c>
      <c r="C2454" s="61">
        <v>0</v>
      </c>
      <c r="D2454" s="61">
        <v>0.77</v>
      </c>
      <c r="E2454" s="61">
        <v>0.31</v>
      </c>
      <c r="F2454" s="61">
        <v>0.31</v>
      </c>
      <c r="G2454" s="61">
        <v>7.98</v>
      </c>
      <c r="H2454" s="61">
        <v>87.42</v>
      </c>
      <c r="I2454" s="61">
        <v>3.22</v>
      </c>
      <c r="J2454" s="61">
        <v>51.07</v>
      </c>
      <c r="K2454" s="61">
        <v>48.93</v>
      </c>
      <c r="L2454" s="61">
        <v>0</v>
      </c>
      <c r="M2454" s="61">
        <v>11.4</v>
      </c>
      <c r="N2454" s="61">
        <v>17.57</v>
      </c>
      <c r="O2454" s="61">
        <v>46.84</v>
      </c>
      <c r="P2454" s="61">
        <v>0.62</v>
      </c>
      <c r="Q2454" s="61">
        <v>0</v>
      </c>
      <c r="R2454" s="61">
        <v>18</v>
      </c>
      <c r="S2454" s="61">
        <v>12.4</v>
      </c>
      <c r="T2454" s="61">
        <v>91.89</v>
      </c>
    </row>
    <row r="2455" spans="1:20" ht="12.75" customHeight="1" x14ac:dyDescent="0.2">
      <c r="A2455" s="58">
        <v>5091</v>
      </c>
      <c r="B2455" s="61">
        <v>537</v>
      </c>
      <c r="C2455" s="61">
        <v>0.37</v>
      </c>
      <c r="D2455" s="61">
        <v>16.39</v>
      </c>
      <c r="E2455" s="61">
        <v>0.19</v>
      </c>
      <c r="F2455" s="61">
        <v>1.68</v>
      </c>
      <c r="G2455" s="61">
        <v>8.57</v>
      </c>
      <c r="H2455" s="61">
        <v>65.180000000000007</v>
      </c>
      <c r="I2455" s="61">
        <v>7.64</v>
      </c>
      <c r="J2455" s="61">
        <v>53.07</v>
      </c>
      <c r="K2455" s="61">
        <v>46.93</v>
      </c>
      <c r="L2455" s="61">
        <v>0</v>
      </c>
      <c r="M2455" s="61">
        <v>7.43</v>
      </c>
      <c r="N2455" s="61">
        <v>11.96</v>
      </c>
      <c r="O2455" s="61">
        <v>10.14</v>
      </c>
      <c r="P2455" s="61">
        <v>4.3499999999999996</v>
      </c>
      <c r="Q2455" s="61">
        <v>0</v>
      </c>
      <c r="R2455" s="61">
        <v>21</v>
      </c>
      <c r="S2455" s="61">
        <v>10.6</v>
      </c>
      <c r="T2455" s="61">
        <v>69.23</v>
      </c>
    </row>
    <row r="2456" spans="1:20" ht="12.75" customHeight="1" x14ac:dyDescent="0.2">
      <c r="A2456" s="58">
        <v>5092</v>
      </c>
      <c r="B2456" s="61">
        <v>814</v>
      </c>
      <c r="C2456" s="61">
        <v>0.98</v>
      </c>
      <c r="D2456" s="61">
        <v>5.16</v>
      </c>
      <c r="E2456" s="61">
        <v>0.12</v>
      </c>
      <c r="F2456" s="61">
        <v>0.25</v>
      </c>
      <c r="G2456" s="61">
        <v>5.28</v>
      </c>
      <c r="H2456" s="61">
        <v>84.64</v>
      </c>
      <c r="I2456" s="61">
        <v>3.56</v>
      </c>
      <c r="J2456" s="61">
        <v>49.88</v>
      </c>
      <c r="K2456" s="61">
        <v>50.12</v>
      </c>
      <c r="L2456" s="61">
        <v>0</v>
      </c>
      <c r="M2456" s="61">
        <v>4.8099999999999996</v>
      </c>
      <c r="N2456" s="61">
        <v>7.77</v>
      </c>
      <c r="O2456" s="61">
        <v>14.67</v>
      </c>
      <c r="P2456" s="61">
        <v>0</v>
      </c>
      <c r="Q2456" s="61">
        <v>0</v>
      </c>
      <c r="R2456" s="61">
        <v>21</v>
      </c>
      <c r="S2456" s="61">
        <v>11.2</v>
      </c>
      <c r="T2456" s="61">
        <v>68.42</v>
      </c>
    </row>
    <row r="2457" spans="1:20" ht="12.75" customHeight="1" x14ac:dyDescent="0.2">
      <c r="A2457" s="58">
        <v>5093</v>
      </c>
      <c r="B2457" s="61">
        <v>702</v>
      </c>
      <c r="C2457" s="61">
        <v>0.28000000000000003</v>
      </c>
      <c r="D2457" s="61">
        <v>4.99</v>
      </c>
      <c r="E2457" s="61">
        <v>1</v>
      </c>
      <c r="F2457" s="61">
        <v>3.99</v>
      </c>
      <c r="G2457" s="61">
        <v>9.83</v>
      </c>
      <c r="H2457" s="61">
        <v>66.67</v>
      </c>
      <c r="I2457" s="61">
        <v>13.25</v>
      </c>
      <c r="J2457" s="61">
        <v>51.14</v>
      </c>
      <c r="K2457" s="61">
        <v>48.86</v>
      </c>
      <c r="L2457" s="61">
        <v>0</v>
      </c>
      <c r="M2457" s="61">
        <v>1.78</v>
      </c>
      <c r="N2457" s="61">
        <v>16.3</v>
      </c>
      <c r="O2457" s="61">
        <v>24.93</v>
      </c>
      <c r="P2457" s="61">
        <v>5.75</v>
      </c>
      <c r="Q2457" s="61">
        <v>0.27</v>
      </c>
      <c r="R2457" s="61">
        <v>21</v>
      </c>
      <c r="S2457" s="61">
        <v>10.6</v>
      </c>
      <c r="T2457" s="61">
        <v>90.91</v>
      </c>
    </row>
    <row r="2458" spans="1:20" ht="12.75" customHeight="1" x14ac:dyDescent="0.2">
      <c r="A2458" s="58">
        <v>5094</v>
      </c>
      <c r="B2458" s="61">
        <v>671</v>
      </c>
      <c r="C2458" s="61">
        <v>0.15</v>
      </c>
      <c r="D2458" s="61">
        <v>0</v>
      </c>
      <c r="E2458" s="61">
        <v>0</v>
      </c>
      <c r="F2458" s="61">
        <v>1.94</v>
      </c>
      <c r="G2458" s="61">
        <v>4.17</v>
      </c>
      <c r="H2458" s="61">
        <v>84.65</v>
      </c>
      <c r="I2458" s="61">
        <v>9.09</v>
      </c>
      <c r="J2458" s="61">
        <v>54.69</v>
      </c>
      <c r="K2458" s="61">
        <v>45.31</v>
      </c>
      <c r="L2458" s="61">
        <v>0</v>
      </c>
      <c r="M2458" s="61">
        <v>2.11</v>
      </c>
      <c r="N2458" s="61">
        <v>10.56</v>
      </c>
      <c r="O2458" s="61">
        <v>16.89</v>
      </c>
      <c r="P2458" s="61">
        <v>0.45</v>
      </c>
      <c r="Q2458" s="61">
        <v>0.45</v>
      </c>
      <c r="R2458" s="61">
        <v>18</v>
      </c>
      <c r="S2458" s="61">
        <v>10.7</v>
      </c>
      <c r="T2458" s="61">
        <v>70.27</v>
      </c>
    </row>
    <row r="2459" spans="1:20" ht="12.75" customHeight="1" x14ac:dyDescent="0.2">
      <c r="A2459" s="58">
        <v>5095</v>
      </c>
      <c r="B2459" s="61">
        <v>0</v>
      </c>
      <c r="C2459" s="61">
        <v>0</v>
      </c>
      <c r="D2459" s="61">
        <v>0</v>
      </c>
      <c r="E2459" s="61">
        <v>0</v>
      </c>
      <c r="F2459" s="61">
        <v>0</v>
      </c>
      <c r="G2459" s="61">
        <v>0</v>
      </c>
      <c r="H2459" s="61">
        <v>0</v>
      </c>
      <c r="I2459" s="61">
        <v>0</v>
      </c>
      <c r="J2459" s="61">
        <v>0</v>
      </c>
      <c r="K2459" s="61">
        <v>0</v>
      </c>
      <c r="L2459" s="61">
        <v>0</v>
      </c>
      <c r="M2459" s="61">
        <v>0</v>
      </c>
      <c r="N2459" s="61">
        <v>0</v>
      </c>
      <c r="O2459" s="61">
        <v>0</v>
      </c>
      <c r="P2459" s="61">
        <v>0</v>
      </c>
      <c r="Q2459" s="61">
        <v>0</v>
      </c>
      <c r="S2459" s="61">
        <v>0</v>
      </c>
    </row>
    <row r="2460" spans="1:20" ht="12.75" customHeight="1" x14ac:dyDescent="0.2">
      <c r="A2460" s="58">
        <v>5096</v>
      </c>
      <c r="B2460" s="61">
        <v>11</v>
      </c>
      <c r="C2460" s="61">
        <v>9.09</v>
      </c>
      <c r="D2460" s="61">
        <v>0</v>
      </c>
      <c r="E2460" s="61">
        <v>0</v>
      </c>
      <c r="F2460" s="61">
        <v>9.09</v>
      </c>
      <c r="G2460" s="61">
        <v>27.27</v>
      </c>
      <c r="H2460" s="61">
        <v>54.55</v>
      </c>
      <c r="I2460" s="61">
        <v>0</v>
      </c>
      <c r="J2460" s="61">
        <v>36.36</v>
      </c>
      <c r="K2460" s="61">
        <v>63.64</v>
      </c>
      <c r="L2460" s="61">
        <v>0</v>
      </c>
      <c r="M2460" s="61">
        <v>0</v>
      </c>
      <c r="N2460" s="61">
        <v>100</v>
      </c>
      <c r="O2460" s="61">
        <v>11.76</v>
      </c>
      <c r="P2460" s="61">
        <v>0</v>
      </c>
      <c r="Q2460" s="61">
        <v>5.88</v>
      </c>
      <c r="S2460" s="61">
        <v>0</v>
      </c>
    </row>
    <row r="2461" spans="1:20" ht="12.75" customHeight="1" x14ac:dyDescent="0.2">
      <c r="A2461" s="58">
        <v>5097</v>
      </c>
      <c r="B2461" s="61">
        <v>10</v>
      </c>
      <c r="C2461" s="61">
        <v>10</v>
      </c>
      <c r="D2461" s="61">
        <v>10</v>
      </c>
      <c r="E2461" s="61">
        <v>0</v>
      </c>
      <c r="F2461" s="61">
        <v>0</v>
      </c>
      <c r="G2461" s="61">
        <v>0</v>
      </c>
      <c r="H2461" s="61">
        <v>70</v>
      </c>
      <c r="I2461" s="61">
        <v>10</v>
      </c>
      <c r="J2461" s="61">
        <v>40</v>
      </c>
      <c r="K2461" s="61">
        <v>60</v>
      </c>
      <c r="L2461" s="61">
        <v>0</v>
      </c>
      <c r="M2461" s="61">
        <v>0</v>
      </c>
      <c r="N2461" s="61">
        <v>25</v>
      </c>
      <c r="O2461" s="61">
        <v>37.5</v>
      </c>
      <c r="P2461" s="61">
        <v>6.25</v>
      </c>
      <c r="Q2461" s="61">
        <v>0</v>
      </c>
      <c r="R2461" s="61">
        <v>10</v>
      </c>
      <c r="S2461" s="61">
        <v>8.6</v>
      </c>
      <c r="T2461" s="61">
        <v>100</v>
      </c>
    </row>
    <row r="2462" spans="1:20" ht="12.75" customHeight="1" x14ac:dyDescent="0.2">
      <c r="A2462" s="58">
        <v>5098</v>
      </c>
      <c r="B2462" s="61">
        <v>338</v>
      </c>
      <c r="C2462" s="61">
        <v>0.3</v>
      </c>
      <c r="D2462" s="61">
        <v>7.1</v>
      </c>
      <c r="E2462" s="61">
        <v>1.78</v>
      </c>
      <c r="F2462" s="61">
        <v>16.27</v>
      </c>
      <c r="G2462" s="61">
        <v>21.01</v>
      </c>
      <c r="H2462" s="61">
        <v>47.04</v>
      </c>
      <c r="I2462" s="61">
        <v>6.51</v>
      </c>
      <c r="J2462" s="61">
        <v>51.78</v>
      </c>
      <c r="K2462" s="61">
        <v>48.22</v>
      </c>
      <c r="L2462" s="61">
        <v>0</v>
      </c>
      <c r="M2462" s="61">
        <v>3.77</v>
      </c>
      <c r="N2462" s="61">
        <v>9.86</v>
      </c>
      <c r="O2462" s="61">
        <v>55.36</v>
      </c>
      <c r="P2462" s="61">
        <v>6.96</v>
      </c>
      <c r="Q2462" s="61">
        <v>0</v>
      </c>
      <c r="R2462" s="61">
        <v>8</v>
      </c>
      <c r="S2462" s="61">
        <v>13.6</v>
      </c>
      <c r="T2462" s="61">
        <v>29.27</v>
      </c>
    </row>
    <row r="2463" spans="1:20" ht="12.75" customHeight="1" x14ac:dyDescent="0.2">
      <c r="A2463" s="58">
        <v>5099</v>
      </c>
      <c r="B2463" s="61">
        <v>1279</v>
      </c>
      <c r="C2463" s="61">
        <v>1.02</v>
      </c>
      <c r="D2463" s="61">
        <v>3.99</v>
      </c>
      <c r="E2463" s="61">
        <v>0.39</v>
      </c>
      <c r="F2463" s="61">
        <v>2.81</v>
      </c>
      <c r="G2463" s="61">
        <v>10.87</v>
      </c>
      <c r="H2463" s="61">
        <v>75.14</v>
      </c>
      <c r="I2463" s="61">
        <v>5.79</v>
      </c>
      <c r="J2463" s="61">
        <v>51.29</v>
      </c>
      <c r="K2463" s="61">
        <v>48.71</v>
      </c>
      <c r="L2463" s="61">
        <v>0</v>
      </c>
      <c r="M2463" s="61">
        <v>1.65</v>
      </c>
      <c r="N2463" s="61">
        <v>10.47</v>
      </c>
      <c r="O2463" s="61">
        <v>30.39</v>
      </c>
      <c r="P2463" s="61">
        <v>5.35</v>
      </c>
      <c r="Q2463" s="61">
        <v>0.31</v>
      </c>
      <c r="R2463" s="61">
        <v>20</v>
      </c>
      <c r="S2463" s="61">
        <v>11.4</v>
      </c>
      <c r="T2463" s="61">
        <v>71.88</v>
      </c>
    </row>
    <row r="2464" spans="1:20" ht="12.75" customHeight="1" x14ac:dyDescent="0.2">
      <c r="A2464" s="58">
        <v>5100</v>
      </c>
      <c r="B2464" s="61">
        <v>745</v>
      </c>
      <c r="C2464" s="61">
        <v>0.27</v>
      </c>
      <c r="D2464" s="61">
        <v>9.1300000000000008</v>
      </c>
      <c r="E2464" s="61">
        <v>0.13</v>
      </c>
      <c r="F2464" s="61">
        <v>1.48</v>
      </c>
      <c r="G2464" s="61">
        <v>7.92</v>
      </c>
      <c r="H2464" s="61">
        <v>73.69</v>
      </c>
      <c r="I2464" s="61">
        <v>7.38</v>
      </c>
      <c r="J2464" s="61">
        <v>55.97</v>
      </c>
      <c r="K2464" s="61">
        <v>44.03</v>
      </c>
      <c r="L2464" s="61">
        <v>0</v>
      </c>
      <c r="M2464" s="61">
        <v>2.14</v>
      </c>
      <c r="N2464" s="61">
        <v>8.69</v>
      </c>
      <c r="O2464" s="61">
        <v>10.29</v>
      </c>
      <c r="P2464" s="61">
        <v>0.67</v>
      </c>
      <c r="Q2464" s="61">
        <v>0</v>
      </c>
      <c r="R2464" s="61">
        <v>18</v>
      </c>
      <c r="S2464" s="61">
        <v>13.1</v>
      </c>
      <c r="T2464" s="61">
        <v>53.66</v>
      </c>
    </row>
    <row r="2465" spans="1:20" ht="12.75" customHeight="1" x14ac:dyDescent="0.2">
      <c r="A2465" s="58">
        <v>5101</v>
      </c>
      <c r="B2465" s="61">
        <v>373</v>
      </c>
      <c r="C2465" s="61">
        <v>0.27</v>
      </c>
      <c r="D2465" s="61">
        <v>31.1</v>
      </c>
      <c r="E2465" s="61">
        <v>4.0199999999999996</v>
      </c>
      <c r="F2465" s="61">
        <v>11.26</v>
      </c>
      <c r="G2465" s="61">
        <v>35.39</v>
      </c>
      <c r="H2465" s="61">
        <v>10.72</v>
      </c>
      <c r="I2465" s="61">
        <v>7.24</v>
      </c>
      <c r="J2465" s="61">
        <v>45.84</v>
      </c>
      <c r="K2465" s="61">
        <v>54.16</v>
      </c>
      <c r="L2465" s="61">
        <v>0</v>
      </c>
      <c r="M2465" s="61">
        <v>12.84</v>
      </c>
      <c r="N2465" s="61">
        <v>19.399999999999999</v>
      </c>
      <c r="O2465" s="61">
        <v>83.06</v>
      </c>
      <c r="P2465" s="61">
        <v>6.83</v>
      </c>
      <c r="Q2465" s="61">
        <v>0.27</v>
      </c>
      <c r="R2465" s="61">
        <v>16</v>
      </c>
      <c r="S2465" s="61">
        <v>7.8</v>
      </c>
      <c r="T2465" s="61">
        <v>79.17</v>
      </c>
    </row>
    <row r="2466" spans="1:20" ht="12.75" customHeight="1" x14ac:dyDescent="0.2">
      <c r="A2466" s="58">
        <v>5102</v>
      </c>
      <c r="B2466" s="61">
        <v>274</v>
      </c>
      <c r="C2466" s="61">
        <v>1.82</v>
      </c>
      <c r="D2466" s="61">
        <v>15.33</v>
      </c>
      <c r="E2466" s="61">
        <v>3.28</v>
      </c>
      <c r="F2466" s="61">
        <v>12.04</v>
      </c>
      <c r="G2466" s="61">
        <v>47.45</v>
      </c>
      <c r="H2466" s="61">
        <v>12.41</v>
      </c>
      <c r="I2466" s="61">
        <v>7.66</v>
      </c>
      <c r="J2466" s="61">
        <v>47.08</v>
      </c>
      <c r="K2466" s="61">
        <v>52.92</v>
      </c>
      <c r="L2466" s="61">
        <v>0</v>
      </c>
      <c r="M2466" s="61">
        <v>23.46</v>
      </c>
      <c r="N2466" s="61">
        <v>20</v>
      </c>
      <c r="O2466" s="61">
        <v>81.92</v>
      </c>
      <c r="P2466" s="61">
        <v>6.15</v>
      </c>
      <c r="Q2466" s="61">
        <v>0</v>
      </c>
      <c r="R2466" s="61">
        <v>13</v>
      </c>
      <c r="S2466" s="61">
        <v>8.4</v>
      </c>
      <c r="T2466" s="61">
        <v>66.67</v>
      </c>
    </row>
    <row r="2467" spans="1:20" ht="12.75" customHeight="1" x14ac:dyDescent="0.2">
      <c r="A2467" s="58">
        <v>5103</v>
      </c>
      <c r="B2467" s="61">
        <v>305</v>
      </c>
      <c r="C2467" s="61">
        <v>1.64</v>
      </c>
      <c r="D2467" s="61">
        <v>26.56</v>
      </c>
      <c r="E2467" s="61">
        <v>4.92</v>
      </c>
      <c r="F2467" s="61">
        <v>7.87</v>
      </c>
      <c r="G2467" s="61">
        <v>36.72</v>
      </c>
      <c r="H2467" s="61">
        <v>14.43</v>
      </c>
      <c r="I2467" s="61">
        <v>7.87</v>
      </c>
      <c r="J2467" s="61">
        <v>65.569999999999993</v>
      </c>
      <c r="K2467" s="61">
        <v>34.43</v>
      </c>
      <c r="L2467" s="61">
        <v>0</v>
      </c>
      <c r="M2467" s="61">
        <v>12.72</v>
      </c>
      <c r="N2467" s="61">
        <v>13.43</v>
      </c>
      <c r="O2467" s="61">
        <v>72.790000000000006</v>
      </c>
      <c r="P2467" s="61">
        <v>6.36</v>
      </c>
      <c r="Q2467" s="61">
        <v>0</v>
      </c>
      <c r="R2467" s="61">
        <v>15</v>
      </c>
      <c r="S2467" s="61">
        <v>6.5</v>
      </c>
      <c r="T2467" s="61">
        <v>75</v>
      </c>
    </row>
    <row r="2468" spans="1:20" ht="12.75" customHeight="1" x14ac:dyDescent="0.2">
      <c r="A2468" s="58">
        <v>5104</v>
      </c>
      <c r="B2468" s="61">
        <v>153</v>
      </c>
      <c r="C2468" s="61">
        <v>1.31</v>
      </c>
      <c r="D2468" s="61">
        <v>1.96</v>
      </c>
      <c r="E2468" s="61">
        <v>1.96</v>
      </c>
      <c r="F2468" s="61">
        <v>3.27</v>
      </c>
      <c r="G2468" s="61">
        <v>7.19</v>
      </c>
      <c r="H2468" s="61">
        <v>79.739999999999995</v>
      </c>
      <c r="I2468" s="61">
        <v>4.58</v>
      </c>
      <c r="J2468" s="61">
        <v>56.21</v>
      </c>
      <c r="K2468" s="61">
        <v>43.79</v>
      </c>
      <c r="L2468" s="61">
        <v>0</v>
      </c>
      <c r="M2468" s="61">
        <v>0.63</v>
      </c>
      <c r="N2468" s="61">
        <v>17.09</v>
      </c>
      <c r="O2468" s="61">
        <v>42.41</v>
      </c>
      <c r="P2468" s="61">
        <v>6.33</v>
      </c>
      <c r="Q2468" s="61">
        <v>0</v>
      </c>
      <c r="R2468" s="61">
        <v>17</v>
      </c>
      <c r="S2468" s="61">
        <v>12.7</v>
      </c>
      <c r="T2468" s="61">
        <v>133.33000000000001</v>
      </c>
    </row>
    <row r="2469" spans="1:20" ht="12.75" customHeight="1" x14ac:dyDescent="0.2">
      <c r="A2469" s="58">
        <v>5105</v>
      </c>
      <c r="B2469" s="61">
        <v>0</v>
      </c>
      <c r="C2469" s="61">
        <v>0</v>
      </c>
      <c r="D2469" s="61">
        <v>0</v>
      </c>
      <c r="E2469" s="61">
        <v>0</v>
      </c>
      <c r="F2469" s="61">
        <v>0</v>
      </c>
      <c r="G2469" s="61">
        <v>0</v>
      </c>
      <c r="H2469" s="61">
        <v>0</v>
      </c>
      <c r="I2469" s="61">
        <v>0</v>
      </c>
      <c r="J2469" s="61">
        <v>0</v>
      </c>
      <c r="K2469" s="61">
        <v>0</v>
      </c>
      <c r="L2469" s="61">
        <v>0</v>
      </c>
      <c r="M2469" s="61">
        <v>0</v>
      </c>
      <c r="N2469" s="61">
        <v>0</v>
      </c>
      <c r="O2469" s="61">
        <v>0</v>
      </c>
      <c r="P2469" s="61">
        <v>0</v>
      </c>
      <c r="Q2469" s="61">
        <v>0</v>
      </c>
      <c r="S2469" s="61">
        <v>0</v>
      </c>
    </row>
    <row r="2470" spans="1:20" ht="12.75" customHeight="1" x14ac:dyDescent="0.2">
      <c r="A2470" s="58">
        <v>5106</v>
      </c>
      <c r="B2470" s="61">
        <v>47</v>
      </c>
      <c r="C2470" s="61">
        <v>0</v>
      </c>
      <c r="D2470" s="61">
        <v>4.26</v>
      </c>
      <c r="E2470" s="61">
        <v>0</v>
      </c>
      <c r="F2470" s="61">
        <v>0</v>
      </c>
      <c r="G2470" s="61">
        <v>8.51</v>
      </c>
      <c r="H2470" s="61">
        <v>87.23</v>
      </c>
      <c r="I2470" s="61">
        <v>0</v>
      </c>
      <c r="J2470" s="61">
        <v>65.959999999999994</v>
      </c>
      <c r="K2470" s="61">
        <v>34.04</v>
      </c>
      <c r="L2470" s="61">
        <v>3.51</v>
      </c>
      <c r="M2470" s="61">
        <v>3.51</v>
      </c>
      <c r="N2470" s="61">
        <v>21.05</v>
      </c>
      <c r="O2470" s="61">
        <v>57.89</v>
      </c>
      <c r="P2470" s="61">
        <v>5.26</v>
      </c>
      <c r="Q2470" s="61">
        <v>0</v>
      </c>
      <c r="R2470" s="61">
        <v>16</v>
      </c>
      <c r="S2470" s="61">
        <v>8.3000000000000007</v>
      </c>
      <c r="T2470" s="61">
        <v>66.67</v>
      </c>
    </row>
    <row r="2471" spans="1:20" ht="12.75" customHeight="1" x14ac:dyDescent="0.2">
      <c r="A2471" s="58">
        <v>5107</v>
      </c>
      <c r="B2471" s="61">
        <v>0</v>
      </c>
      <c r="C2471" s="61">
        <v>0</v>
      </c>
      <c r="D2471" s="61">
        <v>0</v>
      </c>
      <c r="E2471" s="61">
        <v>0</v>
      </c>
      <c r="F2471" s="61">
        <v>0</v>
      </c>
      <c r="G2471" s="61">
        <v>0</v>
      </c>
      <c r="H2471" s="61">
        <v>0</v>
      </c>
      <c r="I2471" s="61">
        <v>0</v>
      </c>
      <c r="J2471" s="61">
        <v>0</v>
      </c>
      <c r="K2471" s="61">
        <v>0</v>
      </c>
      <c r="L2471" s="61">
        <v>0</v>
      </c>
      <c r="M2471" s="61">
        <v>0</v>
      </c>
      <c r="N2471" s="61">
        <v>0</v>
      </c>
      <c r="O2471" s="61">
        <v>0</v>
      </c>
      <c r="P2471" s="61">
        <v>0</v>
      </c>
      <c r="Q2471" s="61">
        <v>0</v>
      </c>
      <c r="S2471" s="61">
        <v>0</v>
      </c>
    </row>
    <row r="2472" spans="1:20" ht="12.75" customHeight="1" x14ac:dyDescent="0.2">
      <c r="A2472" s="58">
        <v>5108</v>
      </c>
      <c r="B2472" s="61">
        <v>13</v>
      </c>
      <c r="C2472" s="61">
        <v>0</v>
      </c>
      <c r="D2472" s="61">
        <v>0</v>
      </c>
      <c r="E2472" s="61">
        <v>0</v>
      </c>
      <c r="F2472" s="61">
        <v>7.69</v>
      </c>
      <c r="G2472" s="61">
        <v>7.69</v>
      </c>
      <c r="H2472" s="61">
        <v>76.92</v>
      </c>
      <c r="I2472" s="61">
        <v>7.69</v>
      </c>
      <c r="J2472" s="61">
        <v>84.62</v>
      </c>
      <c r="K2472" s="61">
        <v>15.38</v>
      </c>
      <c r="L2472" s="61">
        <v>0</v>
      </c>
      <c r="M2472" s="61">
        <v>0</v>
      </c>
      <c r="N2472" s="61">
        <v>6.25</v>
      </c>
      <c r="O2472" s="61">
        <v>31.25</v>
      </c>
      <c r="P2472" s="61">
        <v>6.25</v>
      </c>
      <c r="Q2472" s="61">
        <v>0</v>
      </c>
      <c r="R2472" s="61">
        <v>7</v>
      </c>
      <c r="S2472" s="61">
        <v>6</v>
      </c>
      <c r="T2472" s="61">
        <v>50</v>
      </c>
    </row>
    <row r="2473" spans="1:20" ht="12.75" customHeight="1" x14ac:dyDescent="0.2">
      <c r="A2473" s="58">
        <v>5109</v>
      </c>
      <c r="B2473" s="61">
        <v>591</v>
      </c>
      <c r="C2473" s="61">
        <v>1.02</v>
      </c>
      <c r="D2473" s="61">
        <v>3.89</v>
      </c>
      <c r="E2473" s="61">
        <v>0.34</v>
      </c>
      <c r="F2473" s="61">
        <v>4.57</v>
      </c>
      <c r="G2473" s="61">
        <v>8.9700000000000006</v>
      </c>
      <c r="H2473" s="61">
        <v>76.650000000000006</v>
      </c>
      <c r="I2473" s="61">
        <v>4.57</v>
      </c>
      <c r="J2473" s="61">
        <v>45.35</v>
      </c>
      <c r="K2473" s="61">
        <v>54.65</v>
      </c>
      <c r="L2473" s="61">
        <v>0</v>
      </c>
      <c r="M2473" s="61">
        <v>0</v>
      </c>
      <c r="N2473" s="61">
        <v>10.68</v>
      </c>
      <c r="O2473" s="61">
        <v>20</v>
      </c>
      <c r="P2473" s="61">
        <v>3.11</v>
      </c>
      <c r="Q2473" s="61">
        <v>0</v>
      </c>
      <c r="R2473" s="61">
        <v>15</v>
      </c>
      <c r="S2473" s="61">
        <v>14.2</v>
      </c>
      <c r="T2473" s="61">
        <v>53.85</v>
      </c>
    </row>
    <row r="2474" spans="1:20" ht="12.75" customHeight="1" x14ac:dyDescent="0.2">
      <c r="A2474" s="58">
        <v>5110</v>
      </c>
      <c r="B2474" s="61">
        <v>10</v>
      </c>
      <c r="C2474" s="61">
        <v>0</v>
      </c>
      <c r="D2474" s="61">
        <v>0</v>
      </c>
      <c r="E2474" s="61">
        <v>0</v>
      </c>
      <c r="F2474" s="61">
        <v>0</v>
      </c>
      <c r="G2474" s="61">
        <v>0</v>
      </c>
      <c r="H2474" s="61">
        <v>100</v>
      </c>
      <c r="I2474" s="61">
        <v>0</v>
      </c>
      <c r="J2474" s="61">
        <v>30</v>
      </c>
      <c r="K2474" s="61">
        <v>70</v>
      </c>
      <c r="L2474" s="61">
        <v>0</v>
      </c>
      <c r="M2474" s="61">
        <v>0</v>
      </c>
      <c r="N2474" s="61">
        <v>0</v>
      </c>
      <c r="O2474" s="61">
        <v>50</v>
      </c>
      <c r="P2474" s="61">
        <v>10</v>
      </c>
      <c r="Q2474" s="61">
        <v>0</v>
      </c>
      <c r="S2474" s="61">
        <v>0</v>
      </c>
    </row>
    <row r="2475" spans="1:20" ht="12.75" customHeight="1" x14ac:dyDescent="0.2">
      <c r="A2475" s="58">
        <v>5111</v>
      </c>
      <c r="B2475" s="61">
        <v>2176</v>
      </c>
      <c r="C2475" s="61">
        <v>0.55000000000000004</v>
      </c>
      <c r="D2475" s="61">
        <v>9.3800000000000008</v>
      </c>
      <c r="E2475" s="61">
        <v>1.1000000000000001</v>
      </c>
      <c r="F2475" s="61">
        <v>2.9</v>
      </c>
      <c r="G2475" s="61">
        <v>9.2799999999999994</v>
      </c>
      <c r="H2475" s="61">
        <v>70.91</v>
      </c>
      <c r="I2475" s="61">
        <v>5.88</v>
      </c>
      <c r="J2475" s="61">
        <v>51.47</v>
      </c>
      <c r="K2475" s="61">
        <v>48.53</v>
      </c>
      <c r="L2475" s="61">
        <v>0</v>
      </c>
      <c r="M2475" s="61">
        <v>2.12</v>
      </c>
      <c r="N2475" s="61">
        <v>8.48</v>
      </c>
      <c r="O2475" s="61">
        <v>26.9</v>
      </c>
      <c r="P2475" s="61">
        <v>2.31</v>
      </c>
      <c r="Q2475" s="61">
        <v>0.14000000000000001</v>
      </c>
      <c r="R2475" s="61">
        <v>21</v>
      </c>
      <c r="S2475" s="61">
        <v>11.1</v>
      </c>
      <c r="T2475" s="61">
        <v>81.55</v>
      </c>
    </row>
    <row r="2476" spans="1:20" ht="12.75" customHeight="1" x14ac:dyDescent="0.2">
      <c r="A2476" s="58">
        <v>5112</v>
      </c>
      <c r="B2476" s="61">
        <v>89</v>
      </c>
      <c r="C2476" s="61">
        <v>0</v>
      </c>
      <c r="D2476" s="61">
        <v>0</v>
      </c>
      <c r="E2476" s="61">
        <v>0</v>
      </c>
      <c r="F2476" s="61">
        <v>1.1200000000000001</v>
      </c>
      <c r="G2476" s="61">
        <v>4.49</v>
      </c>
      <c r="H2476" s="61">
        <v>87.64</v>
      </c>
      <c r="I2476" s="61">
        <v>6.74</v>
      </c>
      <c r="J2476" s="61">
        <v>49.44</v>
      </c>
      <c r="K2476" s="61">
        <v>50.56</v>
      </c>
      <c r="L2476" s="61">
        <v>0</v>
      </c>
      <c r="M2476" s="61">
        <v>1.25</v>
      </c>
      <c r="N2476" s="61">
        <v>2.5</v>
      </c>
      <c r="O2476" s="61">
        <v>0</v>
      </c>
      <c r="P2476" s="61">
        <v>0</v>
      </c>
      <c r="Q2476" s="61">
        <v>0</v>
      </c>
      <c r="R2476" s="61">
        <v>45</v>
      </c>
      <c r="S2476" s="61">
        <v>9.6999999999999993</v>
      </c>
      <c r="T2476" s="61">
        <v>100</v>
      </c>
    </row>
    <row r="2477" spans="1:20" ht="12.75" customHeight="1" x14ac:dyDescent="0.2">
      <c r="A2477" s="58">
        <v>5113</v>
      </c>
      <c r="B2477" s="61">
        <v>1</v>
      </c>
      <c r="C2477" s="61">
        <v>0</v>
      </c>
      <c r="D2477" s="61">
        <v>0</v>
      </c>
      <c r="E2477" s="61">
        <v>0</v>
      </c>
      <c r="F2477" s="61">
        <v>0</v>
      </c>
      <c r="G2477" s="61">
        <v>0</v>
      </c>
      <c r="H2477" s="61">
        <v>100</v>
      </c>
      <c r="I2477" s="61">
        <v>0</v>
      </c>
      <c r="J2477" s="61">
        <v>0</v>
      </c>
      <c r="K2477" s="61">
        <v>100</v>
      </c>
      <c r="L2477" s="61">
        <v>0</v>
      </c>
      <c r="M2477" s="61">
        <v>0</v>
      </c>
      <c r="N2477" s="61">
        <v>100</v>
      </c>
      <c r="O2477" s="61">
        <v>0</v>
      </c>
      <c r="P2477" s="61">
        <v>0</v>
      </c>
      <c r="Q2477" s="61">
        <v>0</v>
      </c>
      <c r="S2477" s="61">
        <v>0</v>
      </c>
    </row>
    <row r="2478" spans="1:20" ht="12.75" customHeight="1" x14ac:dyDescent="0.2">
      <c r="A2478" s="58">
        <v>5114</v>
      </c>
      <c r="B2478" s="61">
        <v>45</v>
      </c>
      <c r="C2478" s="61">
        <v>0</v>
      </c>
      <c r="D2478" s="61">
        <v>0</v>
      </c>
      <c r="E2478" s="61">
        <v>0</v>
      </c>
      <c r="F2478" s="61">
        <v>0</v>
      </c>
      <c r="G2478" s="61">
        <v>17.78</v>
      </c>
      <c r="H2478" s="61">
        <v>80</v>
      </c>
      <c r="I2478" s="61">
        <v>2.2200000000000002</v>
      </c>
      <c r="J2478" s="61">
        <v>37.78</v>
      </c>
      <c r="K2478" s="61">
        <v>62.22</v>
      </c>
      <c r="L2478" s="61">
        <v>0</v>
      </c>
      <c r="M2478" s="61">
        <v>2.27</v>
      </c>
      <c r="N2478" s="61">
        <v>13.64</v>
      </c>
      <c r="O2478" s="61">
        <v>61.36</v>
      </c>
      <c r="P2478" s="61">
        <v>9.09</v>
      </c>
      <c r="Q2478" s="61">
        <v>0</v>
      </c>
      <c r="R2478" s="61">
        <v>11</v>
      </c>
      <c r="S2478" s="61">
        <v>14.8</v>
      </c>
      <c r="T2478" s="61">
        <v>75</v>
      </c>
    </row>
    <row r="2479" spans="1:20" ht="12.75" customHeight="1" x14ac:dyDescent="0.2">
      <c r="A2479" s="58">
        <v>5115</v>
      </c>
      <c r="B2479" s="61">
        <v>428</v>
      </c>
      <c r="C2479" s="61">
        <v>0.93</v>
      </c>
      <c r="D2479" s="61">
        <v>0.93</v>
      </c>
      <c r="E2479" s="61">
        <v>0</v>
      </c>
      <c r="F2479" s="61">
        <v>0.47</v>
      </c>
      <c r="G2479" s="61">
        <v>4.67</v>
      </c>
      <c r="H2479" s="61">
        <v>80.37</v>
      </c>
      <c r="I2479" s="61">
        <v>12.62</v>
      </c>
      <c r="J2479" s="61">
        <v>55.84</v>
      </c>
      <c r="K2479" s="61">
        <v>44.16</v>
      </c>
      <c r="L2479" s="61">
        <v>0</v>
      </c>
      <c r="M2479" s="61">
        <v>0.92</v>
      </c>
      <c r="N2479" s="61">
        <v>16.399999999999999</v>
      </c>
      <c r="O2479" s="61">
        <v>56.81</v>
      </c>
      <c r="P2479" s="61">
        <v>1.85</v>
      </c>
      <c r="Q2479" s="61">
        <v>0.46</v>
      </c>
      <c r="R2479" s="61">
        <v>16</v>
      </c>
      <c r="S2479" s="61">
        <v>15.7</v>
      </c>
      <c r="T2479" s="61">
        <v>66.67</v>
      </c>
    </row>
    <row r="2480" spans="1:20" ht="12.75" customHeight="1" x14ac:dyDescent="0.2">
      <c r="A2480" s="58">
        <v>5116</v>
      </c>
      <c r="B2480" s="61">
        <v>144</v>
      </c>
      <c r="C2480" s="61">
        <v>0.69</v>
      </c>
      <c r="D2480" s="61">
        <v>14.58</v>
      </c>
      <c r="E2480" s="61">
        <v>4.8600000000000003</v>
      </c>
      <c r="F2480" s="61">
        <v>12.5</v>
      </c>
      <c r="G2480" s="61">
        <v>29.86</v>
      </c>
      <c r="H2480" s="61">
        <v>33.33</v>
      </c>
      <c r="I2480" s="61">
        <v>4.17</v>
      </c>
      <c r="J2480" s="61">
        <v>59.72</v>
      </c>
      <c r="K2480" s="61">
        <v>40.28</v>
      </c>
      <c r="L2480" s="61">
        <v>0</v>
      </c>
      <c r="M2480" s="61">
        <v>5.88</v>
      </c>
      <c r="N2480" s="61">
        <v>0.65</v>
      </c>
      <c r="O2480" s="61">
        <v>24.18</v>
      </c>
      <c r="P2480" s="61">
        <v>1.31</v>
      </c>
      <c r="Q2480" s="61">
        <v>0</v>
      </c>
      <c r="S2480" s="61">
        <v>0</v>
      </c>
    </row>
    <row r="2481" spans="1:20" ht="12.75" customHeight="1" x14ac:dyDescent="0.2">
      <c r="A2481" s="58">
        <v>5117</v>
      </c>
      <c r="B2481" s="61">
        <v>0</v>
      </c>
      <c r="C2481" s="61">
        <v>0</v>
      </c>
      <c r="D2481" s="61">
        <v>0</v>
      </c>
      <c r="E2481" s="61">
        <v>0</v>
      </c>
      <c r="F2481" s="61">
        <v>0</v>
      </c>
      <c r="G2481" s="61">
        <v>0</v>
      </c>
      <c r="H2481" s="61">
        <v>0</v>
      </c>
      <c r="I2481" s="61">
        <v>0</v>
      </c>
      <c r="J2481" s="61">
        <v>0</v>
      </c>
      <c r="K2481" s="61">
        <v>0</v>
      </c>
      <c r="L2481" s="61">
        <v>0</v>
      </c>
      <c r="M2481" s="61">
        <v>0</v>
      </c>
      <c r="N2481" s="61">
        <v>0</v>
      </c>
      <c r="O2481" s="61">
        <v>0</v>
      </c>
      <c r="P2481" s="61">
        <v>0</v>
      </c>
      <c r="Q2481" s="61">
        <v>0</v>
      </c>
      <c r="S2481" s="61">
        <v>0</v>
      </c>
    </row>
    <row r="2482" spans="1:20" ht="12.75" customHeight="1" x14ac:dyDescent="0.2">
      <c r="A2482" s="58">
        <v>5118</v>
      </c>
      <c r="B2482" s="61">
        <v>58</v>
      </c>
      <c r="C2482" s="61">
        <v>0</v>
      </c>
      <c r="D2482" s="61">
        <v>0</v>
      </c>
      <c r="E2482" s="61">
        <v>0</v>
      </c>
      <c r="F2482" s="61">
        <v>0</v>
      </c>
      <c r="G2482" s="61">
        <v>10.34</v>
      </c>
      <c r="H2482" s="61">
        <v>81.03</v>
      </c>
      <c r="I2482" s="61">
        <v>8.6199999999999992</v>
      </c>
      <c r="J2482" s="61">
        <v>44.83</v>
      </c>
      <c r="K2482" s="61">
        <v>55.17</v>
      </c>
      <c r="L2482" s="61">
        <v>0</v>
      </c>
      <c r="M2482" s="61">
        <v>0</v>
      </c>
      <c r="N2482" s="61">
        <v>5.88</v>
      </c>
      <c r="O2482" s="61">
        <v>54.9</v>
      </c>
      <c r="P2482" s="61">
        <v>3.92</v>
      </c>
      <c r="Q2482" s="61">
        <v>0</v>
      </c>
      <c r="R2482" s="61">
        <v>10</v>
      </c>
      <c r="S2482" s="61">
        <v>15.2</v>
      </c>
      <c r="T2482" s="61">
        <v>16.670000000000002</v>
      </c>
    </row>
    <row r="2483" spans="1:20" ht="12.75" customHeight="1" x14ac:dyDescent="0.2">
      <c r="A2483" s="58">
        <v>5119</v>
      </c>
      <c r="B2483" s="61">
        <v>175</v>
      </c>
      <c r="C2483" s="61">
        <v>1.71</v>
      </c>
      <c r="D2483" s="61">
        <v>8.57</v>
      </c>
      <c r="E2483" s="61">
        <v>1.1399999999999999</v>
      </c>
      <c r="F2483" s="61">
        <v>11.43</v>
      </c>
      <c r="G2483" s="61">
        <v>37.71</v>
      </c>
      <c r="H2483" s="61">
        <v>34.86</v>
      </c>
      <c r="I2483" s="61">
        <v>4.57</v>
      </c>
      <c r="J2483" s="61">
        <v>67.430000000000007</v>
      </c>
      <c r="K2483" s="61">
        <v>32.57</v>
      </c>
      <c r="L2483" s="61">
        <v>0</v>
      </c>
      <c r="M2483" s="61">
        <v>0</v>
      </c>
      <c r="N2483" s="61">
        <v>100</v>
      </c>
      <c r="O2483" s="61">
        <v>33.21</v>
      </c>
      <c r="P2483" s="61">
        <v>0</v>
      </c>
      <c r="Q2483" s="61">
        <v>0.76</v>
      </c>
      <c r="R2483" s="61">
        <v>35</v>
      </c>
      <c r="S2483" s="61">
        <v>10.3</v>
      </c>
      <c r="T2483" s="61">
        <v>80</v>
      </c>
    </row>
    <row r="2484" spans="1:20" ht="12.75" customHeight="1" x14ac:dyDescent="0.2">
      <c r="A2484" s="58">
        <v>5120</v>
      </c>
      <c r="B2484" s="61">
        <v>0</v>
      </c>
      <c r="C2484" s="61">
        <v>0</v>
      </c>
      <c r="D2484" s="61">
        <v>0</v>
      </c>
      <c r="E2484" s="61">
        <v>0</v>
      </c>
      <c r="F2484" s="61">
        <v>0</v>
      </c>
      <c r="G2484" s="61">
        <v>0</v>
      </c>
      <c r="H2484" s="61">
        <v>0</v>
      </c>
      <c r="I2484" s="61">
        <v>0</v>
      </c>
      <c r="J2484" s="61">
        <v>0</v>
      </c>
      <c r="K2484" s="61">
        <v>0</v>
      </c>
      <c r="L2484" s="61">
        <v>0</v>
      </c>
      <c r="M2484" s="61">
        <v>0</v>
      </c>
      <c r="N2484" s="61">
        <v>100</v>
      </c>
      <c r="O2484" s="61">
        <v>100</v>
      </c>
      <c r="P2484" s="61">
        <v>0</v>
      </c>
      <c r="Q2484" s="61">
        <v>0</v>
      </c>
      <c r="S2484" s="61">
        <v>0</v>
      </c>
    </row>
    <row r="2485" spans="1:20" ht="12.75" customHeight="1" x14ac:dyDescent="0.2">
      <c r="A2485" s="58">
        <v>5121</v>
      </c>
      <c r="B2485" s="61">
        <v>0</v>
      </c>
      <c r="C2485" s="61">
        <v>0</v>
      </c>
      <c r="D2485" s="61">
        <v>0</v>
      </c>
      <c r="E2485" s="61">
        <v>0</v>
      </c>
      <c r="F2485" s="61">
        <v>0</v>
      </c>
      <c r="G2485" s="61">
        <v>0</v>
      </c>
      <c r="H2485" s="61">
        <v>0</v>
      </c>
      <c r="I2485" s="61">
        <v>0</v>
      </c>
      <c r="J2485" s="61">
        <v>0</v>
      </c>
      <c r="K2485" s="61">
        <v>0</v>
      </c>
      <c r="L2485" s="61">
        <v>0</v>
      </c>
      <c r="M2485" s="61">
        <v>0</v>
      </c>
      <c r="N2485" s="61">
        <v>0</v>
      </c>
      <c r="O2485" s="61">
        <v>0</v>
      </c>
      <c r="P2485" s="61">
        <v>0</v>
      </c>
      <c r="Q2485" s="61">
        <v>0</v>
      </c>
      <c r="S2485" s="61">
        <v>0</v>
      </c>
    </row>
    <row r="2486" spans="1:20" ht="12.75" customHeight="1" x14ac:dyDescent="0.2">
      <c r="A2486" s="58">
        <v>5122</v>
      </c>
      <c r="B2486" s="61">
        <v>25</v>
      </c>
      <c r="C2486" s="61">
        <v>0</v>
      </c>
      <c r="D2486" s="61">
        <v>0</v>
      </c>
      <c r="E2486" s="61">
        <v>4</v>
      </c>
      <c r="F2486" s="61">
        <v>0</v>
      </c>
      <c r="G2486" s="61">
        <v>0</v>
      </c>
      <c r="H2486" s="61">
        <v>96</v>
      </c>
      <c r="I2486" s="61">
        <v>0</v>
      </c>
      <c r="J2486" s="61">
        <v>72</v>
      </c>
      <c r="K2486" s="61">
        <v>28</v>
      </c>
      <c r="L2486" s="61">
        <v>0</v>
      </c>
      <c r="M2486" s="61">
        <v>0</v>
      </c>
      <c r="N2486" s="61">
        <v>100</v>
      </c>
      <c r="O2486" s="61">
        <v>30.23</v>
      </c>
      <c r="P2486" s="61">
        <v>0</v>
      </c>
      <c r="Q2486" s="61">
        <v>0</v>
      </c>
      <c r="S2486" s="61">
        <v>0</v>
      </c>
    </row>
    <row r="2487" spans="1:20" ht="12.75" customHeight="1" x14ac:dyDescent="0.2">
      <c r="A2487" s="58">
        <v>5123</v>
      </c>
      <c r="B2487" s="61">
        <v>515</v>
      </c>
      <c r="C2487" s="61">
        <v>1.75</v>
      </c>
      <c r="D2487" s="61">
        <v>5.63</v>
      </c>
      <c r="E2487" s="61">
        <v>0.97</v>
      </c>
      <c r="F2487" s="61">
        <v>1.17</v>
      </c>
      <c r="G2487" s="61">
        <v>15.34</v>
      </c>
      <c r="H2487" s="61">
        <v>62.72</v>
      </c>
      <c r="I2487" s="61">
        <v>12.43</v>
      </c>
      <c r="J2487" s="61">
        <v>53.01</v>
      </c>
      <c r="K2487" s="61">
        <v>46.99</v>
      </c>
      <c r="L2487" s="61">
        <v>0</v>
      </c>
      <c r="M2487" s="61">
        <v>7.74</v>
      </c>
      <c r="N2487" s="61">
        <v>11.71</v>
      </c>
      <c r="O2487" s="61">
        <v>36.9</v>
      </c>
      <c r="P2487" s="61">
        <v>0.2</v>
      </c>
      <c r="Q2487" s="61">
        <v>0.4</v>
      </c>
      <c r="R2487" s="61">
        <v>18</v>
      </c>
      <c r="S2487" s="61">
        <v>9.8000000000000007</v>
      </c>
      <c r="T2487" s="61">
        <v>78.569999999999993</v>
      </c>
    </row>
    <row r="2488" spans="1:20" ht="12.75" customHeight="1" x14ac:dyDescent="0.2">
      <c r="A2488" s="58">
        <v>5124</v>
      </c>
      <c r="B2488" s="61">
        <v>0</v>
      </c>
      <c r="C2488" s="61">
        <v>0</v>
      </c>
      <c r="D2488" s="61">
        <v>0</v>
      </c>
      <c r="E2488" s="61">
        <v>0</v>
      </c>
      <c r="F2488" s="61">
        <v>0</v>
      </c>
      <c r="G2488" s="61">
        <v>0</v>
      </c>
      <c r="H2488" s="61">
        <v>0</v>
      </c>
      <c r="I2488" s="61">
        <v>0</v>
      </c>
      <c r="J2488" s="61">
        <v>0</v>
      </c>
      <c r="K2488" s="61">
        <v>0</v>
      </c>
      <c r="L2488" s="61">
        <v>0</v>
      </c>
      <c r="M2488" s="61">
        <v>0</v>
      </c>
      <c r="N2488" s="61">
        <v>0</v>
      </c>
      <c r="O2488" s="61">
        <v>0</v>
      </c>
      <c r="P2488" s="61">
        <v>0</v>
      </c>
      <c r="Q2488" s="61">
        <v>0</v>
      </c>
      <c r="S2488" s="61">
        <v>0</v>
      </c>
    </row>
    <row r="2489" spans="1:20" ht="12.75" customHeight="1" x14ac:dyDescent="0.2">
      <c r="A2489" s="58">
        <v>5125</v>
      </c>
      <c r="B2489" s="61">
        <v>466</v>
      </c>
      <c r="C2489" s="61">
        <v>1.07</v>
      </c>
      <c r="D2489" s="61">
        <v>5.58</v>
      </c>
      <c r="E2489" s="61">
        <v>0</v>
      </c>
      <c r="F2489" s="61">
        <v>1.07</v>
      </c>
      <c r="G2489" s="61">
        <v>8.58</v>
      </c>
      <c r="H2489" s="61">
        <v>76.180000000000007</v>
      </c>
      <c r="I2489" s="61">
        <v>7.51</v>
      </c>
      <c r="J2489" s="61">
        <v>53.22</v>
      </c>
      <c r="K2489" s="61">
        <v>46.78</v>
      </c>
      <c r="L2489" s="61">
        <v>0</v>
      </c>
      <c r="M2489" s="61">
        <v>2.41</v>
      </c>
      <c r="N2489" s="61">
        <v>15.32</v>
      </c>
      <c r="O2489" s="61">
        <v>18.82</v>
      </c>
      <c r="P2489" s="61">
        <v>4.5999999999999996</v>
      </c>
      <c r="Q2489" s="61">
        <v>0</v>
      </c>
      <c r="R2489" s="61">
        <v>19</v>
      </c>
      <c r="S2489" s="61">
        <v>13.2</v>
      </c>
      <c r="T2489" s="61">
        <v>68</v>
      </c>
    </row>
    <row r="2490" spans="1:20" ht="12.75" customHeight="1" x14ac:dyDescent="0.2">
      <c r="A2490" s="58">
        <v>5126</v>
      </c>
      <c r="B2490" s="61">
        <v>14</v>
      </c>
      <c r="C2490" s="61">
        <v>7.14</v>
      </c>
      <c r="D2490" s="61">
        <v>0</v>
      </c>
      <c r="E2490" s="61">
        <v>0</v>
      </c>
      <c r="F2490" s="61">
        <v>0</v>
      </c>
      <c r="G2490" s="61">
        <v>14.29</v>
      </c>
      <c r="H2490" s="61">
        <v>78.569999999999993</v>
      </c>
      <c r="I2490" s="61">
        <v>0</v>
      </c>
      <c r="J2490" s="61">
        <v>85.71</v>
      </c>
      <c r="K2490" s="61">
        <v>14.29</v>
      </c>
      <c r="L2490" s="61">
        <v>0</v>
      </c>
      <c r="M2490" s="61">
        <v>0</v>
      </c>
      <c r="N2490" s="61">
        <v>100</v>
      </c>
      <c r="O2490" s="61">
        <v>26.67</v>
      </c>
      <c r="P2490" s="61">
        <v>0</v>
      </c>
      <c r="Q2490" s="61">
        <v>0</v>
      </c>
      <c r="S2490" s="61">
        <v>0</v>
      </c>
    </row>
    <row r="2491" spans="1:20" ht="12.75" customHeight="1" x14ac:dyDescent="0.2">
      <c r="A2491" s="58">
        <v>5127</v>
      </c>
      <c r="B2491" s="61">
        <v>0</v>
      </c>
      <c r="C2491" s="61">
        <v>0</v>
      </c>
      <c r="D2491" s="61">
        <v>0</v>
      </c>
      <c r="E2491" s="61">
        <v>0</v>
      </c>
      <c r="F2491" s="61">
        <v>0</v>
      </c>
      <c r="G2491" s="61">
        <v>0</v>
      </c>
      <c r="H2491" s="61">
        <v>0</v>
      </c>
      <c r="I2491" s="61">
        <v>0</v>
      </c>
      <c r="J2491" s="61">
        <v>0</v>
      </c>
      <c r="K2491" s="61">
        <v>0</v>
      </c>
      <c r="L2491" s="61">
        <v>0</v>
      </c>
      <c r="M2491" s="61">
        <v>0</v>
      </c>
      <c r="N2491" s="61">
        <v>0</v>
      </c>
      <c r="O2491" s="61">
        <v>0</v>
      </c>
      <c r="P2491" s="61">
        <v>0</v>
      </c>
      <c r="Q2491" s="61">
        <v>0</v>
      </c>
      <c r="S2491" s="61">
        <v>0</v>
      </c>
    </row>
    <row r="2492" spans="1:20" ht="12.75" customHeight="1" x14ac:dyDescent="0.2">
      <c r="A2492" s="58">
        <v>5128</v>
      </c>
      <c r="B2492" s="61">
        <v>1640</v>
      </c>
      <c r="C2492" s="61">
        <v>0.3</v>
      </c>
      <c r="D2492" s="61">
        <v>7.68</v>
      </c>
      <c r="E2492" s="61">
        <v>0.24</v>
      </c>
      <c r="F2492" s="61">
        <v>1.65</v>
      </c>
      <c r="G2492" s="61">
        <v>6.34</v>
      </c>
      <c r="H2492" s="61">
        <v>78.290000000000006</v>
      </c>
      <c r="I2492" s="61">
        <v>5.49</v>
      </c>
      <c r="J2492" s="61">
        <v>50.12</v>
      </c>
      <c r="K2492" s="61">
        <v>49.88</v>
      </c>
      <c r="L2492" s="61">
        <v>0</v>
      </c>
      <c r="M2492" s="61">
        <v>0.5</v>
      </c>
      <c r="N2492" s="61">
        <v>9.33</v>
      </c>
      <c r="O2492" s="61">
        <v>10.96</v>
      </c>
      <c r="P2492" s="61">
        <v>3.88</v>
      </c>
      <c r="Q2492" s="61">
        <v>0</v>
      </c>
      <c r="R2492" s="61">
        <v>22</v>
      </c>
      <c r="S2492" s="61">
        <v>9.8000000000000007</v>
      </c>
      <c r="T2492" s="61">
        <v>70.27</v>
      </c>
    </row>
    <row r="2493" spans="1:20" ht="12.75" customHeight="1" x14ac:dyDescent="0.2">
      <c r="A2493" s="58">
        <v>5129</v>
      </c>
      <c r="B2493" s="61">
        <v>25</v>
      </c>
      <c r="C2493" s="61">
        <v>0</v>
      </c>
      <c r="D2493" s="61">
        <v>4</v>
      </c>
      <c r="E2493" s="61">
        <v>0</v>
      </c>
      <c r="F2493" s="61">
        <v>8</v>
      </c>
      <c r="G2493" s="61">
        <v>40</v>
      </c>
      <c r="H2493" s="61">
        <v>48</v>
      </c>
      <c r="I2493" s="61">
        <v>0</v>
      </c>
      <c r="J2493" s="61">
        <v>68</v>
      </c>
      <c r="K2493" s="61">
        <v>32</v>
      </c>
      <c r="L2493" s="61">
        <v>0</v>
      </c>
      <c r="M2493" s="61">
        <v>0</v>
      </c>
      <c r="N2493" s="61">
        <v>100</v>
      </c>
      <c r="O2493" s="61">
        <v>67.650000000000006</v>
      </c>
      <c r="P2493" s="61">
        <v>0</v>
      </c>
      <c r="Q2493" s="61">
        <v>0</v>
      </c>
      <c r="S2493" s="61">
        <v>0</v>
      </c>
    </row>
    <row r="2494" spans="1:20" ht="12.75" customHeight="1" x14ac:dyDescent="0.2">
      <c r="A2494" s="58">
        <v>5130</v>
      </c>
      <c r="B2494" s="61">
        <v>32</v>
      </c>
      <c r="C2494" s="61">
        <v>0</v>
      </c>
      <c r="D2494" s="61">
        <v>0</v>
      </c>
      <c r="E2494" s="61">
        <v>0</v>
      </c>
      <c r="F2494" s="61">
        <v>0</v>
      </c>
      <c r="G2494" s="61">
        <v>43.75</v>
      </c>
      <c r="H2494" s="61">
        <v>56.25</v>
      </c>
      <c r="I2494" s="61">
        <v>0</v>
      </c>
      <c r="J2494" s="61">
        <v>71.88</v>
      </c>
      <c r="K2494" s="61">
        <v>28.13</v>
      </c>
      <c r="L2494" s="61">
        <v>0</v>
      </c>
      <c r="M2494" s="61">
        <v>0</v>
      </c>
      <c r="N2494" s="61">
        <v>100</v>
      </c>
      <c r="O2494" s="61">
        <v>11.11</v>
      </c>
      <c r="P2494" s="61">
        <v>0</v>
      </c>
      <c r="Q2494" s="61">
        <v>0</v>
      </c>
      <c r="S2494" s="61">
        <v>0</v>
      </c>
    </row>
    <row r="2495" spans="1:20" ht="12.75" customHeight="1" x14ac:dyDescent="0.2">
      <c r="A2495" s="58">
        <v>5131</v>
      </c>
      <c r="B2495" s="61">
        <v>476</v>
      </c>
      <c r="C2495" s="61">
        <v>0.63</v>
      </c>
      <c r="D2495" s="61">
        <v>0.21</v>
      </c>
      <c r="E2495" s="61">
        <v>0.21</v>
      </c>
      <c r="F2495" s="61">
        <v>1.26</v>
      </c>
      <c r="G2495" s="61">
        <v>8.61</v>
      </c>
      <c r="H2495" s="61">
        <v>85.08</v>
      </c>
      <c r="I2495" s="61">
        <v>3.99</v>
      </c>
      <c r="J2495" s="61">
        <v>51.26</v>
      </c>
      <c r="K2495" s="61">
        <v>48.74</v>
      </c>
      <c r="L2495" s="61">
        <v>0</v>
      </c>
      <c r="M2495" s="61">
        <v>3.67</v>
      </c>
      <c r="N2495" s="61">
        <v>14.08</v>
      </c>
      <c r="O2495" s="61">
        <v>35.71</v>
      </c>
      <c r="P2495" s="61">
        <v>1.22</v>
      </c>
      <c r="Q2495" s="61">
        <v>0.41</v>
      </c>
      <c r="R2495" s="61">
        <v>18</v>
      </c>
      <c r="S2495" s="61">
        <v>11.4</v>
      </c>
      <c r="T2495" s="61">
        <v>88.46</v>
      </c>
    </row>
    <row r="2496" spans="1:20" ht="12.75" customHeight="1" x14ac:dyDescent="0.2">
      <c r="A2496" s="58">
        <v>5132</v>
      </c>
      <c r="B2496" s="61">
        <v>620</v>
      </c>
      <c r="C2496" s="61">
        <v>0</v>
      </c>
      <c r="D2496" s="61">
        <v>0.16</v>
      </c>
      <c r="E2496" s="61">
        <v>0</v>
      </c>
      <c r="F2496" s="61">
        <v>0</v>
      </c>
      <c r="G2496" s="61">
        <v>7.58</v>
      </c>
      <c r="H2496" s="61">
        <v>86.77</v>
      </c>
      <c r="I2496" s="61">
        <v>5.48</v>
      </c>
      <c r="J2496" s="61">
        <v>50.65</v>
      </c>
      <c r="K2496" s="61">
        <v>49.35</v>
      </c>
      <c r="L2496" s="61">
        <v>0</v>
      </c>
      <c r="M2496" s="61">
        <v>7.85</v>
      </c>
      <c r="N2496" s="61">
        <v>19</v>
      </c>
      <c r="O2496" s="61">
        <v>38.15</v>
      </c>
      <c r="P2496" s="61">
        <v>0.31</v>
      </c>
      <c r="Q2496" s="61">
        <v>0.16</v>
      </c>
      <c r="R2496" s="61">
        <v>20</v>
      </c>
      <c r="S2496" s="61">
        <v>12.2</v>
      </c>
      <c r="T2496" s="61">
        <v>80.650000000000006</v>
      </c>
    </row>
    <row r="2497" spans="1:20" ht="12.75" customHeight="1" x14ac:dyDescent="0.2">
      <c r="A2497" s="58">
        <v>5133</v>
      </c>
      <c r="B2497" s="61">
        <v>621</v>
      </c>
      <c r="C2497" s="61">
        <v>0.64</v>
      </c>
      <c r="D2497" s="61">
        <v>1.29</v>
      </c>
      <c r="E2497" s="61">
        <v>0.81</v>
      </c>
      <c r="F2497" s="61">
        <v>0.32</v>
      </c>
      <c r="G2497" s="61">
        <v>7.09</v>
      </c>
      <c r="H2497" s="61">
        <v>85.19</v>
      </c>
      <c r="I2497" s="61">
        <v>4.67</v>
      </c>
      <c r="J2497" s="61">
        <v>56.68</v>
      </c>
      <c r="K2497" s="61">
        <v>43.32</v>
      </c>
      <c r="L2497" s="61">
        <v>0</v>
      </c>
      <c r="M2497" s="61">
        <v>4.1900000000000004</v>
      </c>
      <c r="N2497" s="61">
        <v>14.68</v>
      </c>
      <c r="O2497" s="61">
        <v>43.55</v>
      </c>
      <c r="P2497" s="61">
        <v>1.94</v>
      </c>
      <c r="Q2497" s="61">
        <v>0</v>
      </c>
      <c r="R2497" s="61">
        <v>16</v>
      </c>
      <c r="S2497" s="61">
        <v>12.6</v>
      </c>
      <c r="T2497" s="61">
        <v>76.319999999999993</v>
      </c>
    </row>
    <row r="2498" spans="1:20" ht="12.75" customHeight="1" x14ac:dyDescent="0.2">
      <c r="A2498" s="58">
        <v>5134</v>
      </c>
      <c r="B2498" s="61">
        <v>0</v>
      </c>
      <c r="C2498" s="61">
        <v>0</v>
      </c>
      <c r="D2498" s="61">
        <v>0</v>
      </c>
      <c r="E2498" s="61">
        <v>0</v>
      </c>
      <c r="F2498" s="61">
        <v>0</v>
      </c>
      <c r="G2498" s="61">
        <v>0</v>
      </c>
      <c r="H2498" s="61">
        <v>0</v>
      </c>
      <c r="I2498" s="61">
        <v>0</v>
      </c>
      <c r="J2498" s="61">
        <v>0</v>
      </c>
      <c r="K2498" s="61">
        <v>0</v>
      </c>
      <c r="L2498" s="61">
        <v>0</v>
      </c>
      <c r="M2498" s="61">
        <v>0</v>
      </c>
      <c r="N2498" s="61">
        <v>0</v>
      </c>
      <c r="O2498" s="61">
        <v>0</v>
      </c>
      <c r="P2498" s="61">
        <v>0</v>
      </c>
      <c r="Q2498" s="61">
        <v>0</v>
      </c>
      <c r="S2498" s="61">
        <v>13.5</v>
      </c>
      <c r="T2498" s="61">
        <v>100</v>
      </c>
    </row>
    <row r="2499" spans="1:20" ht="12.75" customHeight="1" x14ac:dyDescent="0.2">
      <c r="A2499" s="58">
        <v>5135</v>
      </c>
      <c r="B2499" s="61">
        <v>562</v>
      </c>
      <c r="C2499" s="61">
        <v>0.89</v>
      </c>
      <c r="D2499" s="61">
        <v>1.42</v>
      </c>
      <c r="E2499" s="61">
        <v>0.36</v>
      </c>
      <c r="F2499" s="61">
        <v>0.71</v>
      </c>
      <c r="G2499" s="61">
        <v>5.87</v>
      </c>
      <c r="H2499" s="61">
        <v>88.97</v>
      </c>
      <c r="I2499" s="61">
        <v>1.78</v>
      </c>
      <c r="J2499" s="61">
        <v>50.89</v>
      </c>
      <c r="K2499" s="61">
        <v>49.11</v>
      </c>
      <c r="L2499" s="61">
        <v>0</v>
      </c>
      <c r="M2499" s="61">
        <v>0.71</v>
      </c>
      <c r="N2499" s="61">
        <v>14.21</v>
      </c>
      <c r="O2499" s="61">
        <v>18.47</v>
      </c>
      <c r="P2499" s="61">
        <v>4.26</v>
      </c>
      <c r="Q2499" s="61">
        <v>0</v>
      </c>
      <c r="R2499" s="61">
        <v>18</v>
      </c>
      <c r="S2499" s="61">
        <v>10.6</v>
      </c>
      <c r="T2499" s="61">
        <v>50</v>
      </c>
    </row>
    <row r="2500" spans="1:20" ht="12.75" customHeight="1" x14ac:dyDescent="0.2">
      <c r="A2500" s="58">
        <v>5136</v>
      </c>
      <c r="B2500" s="61">
        <v>593</v>
      </c>
      <c r="C2500" s="61">
        <v>0.67</v>
      </c>
      <c r="D2500" s="61">
        <v>5.23</v>
      </c>
      <c r="E2500" s="61">
        <v>1.85</v>
      </c>
      <c r="F2500" s="61">
        <v>2.7</v>
      </c>
      <c r="G2500" s="61">
        <v>23.78</v>
      </c>
      <c r="H2500" s="61">
        <v>55.99</v>
      </c>
      <c r="I2500" s="61">
        <v>9.7799999999999994</v>
      </c>
      <c r="J2500" s="61">
        <v>51.94</v>
      </c>
      <c r="K2500" s="61">
        <v>48.06</v>
      </c>
      <c r="L2500" s="61">
        <v>0</v>
      </c>
      <c r="M2500" s="61">
        <v>20.79</v>
      </c>
      <c r="N2500" s="61">
        <v>15.06</v>
      </c>
      <c r="O2500" s="61">
        <v>59.41</v>
      </c>
      <c r="P2500" s="61">
        <v>0.49</v>
      </c>
      <c r="Q2500" s="61">
        <v>0.16</v>
      </c>
      <c r="R2500" s="61">
        <v>16</v>
      </c>
      <c r="S2500" s="61">
        <v>8.6</v>
      </c>
      <c r="T2500" s="61">
        <v>60.53</v>
      </c>
    </row>
    <row r="2501" spans="1:20" ht="12.75" customHeight="1" x14ac:dyDescent="0.2">
      <c r="A2501" s="58">
        <v>5137</v>
      </c>
      <c r="B2501" s="61">
        <v>610</v>
      </c>
      <c r="C2501" s="61">
        <v>0</v>
      </c>
      <c r="D2501" s="61">
        <v>0</v>
      </c>
      <c r="E2501" s="61">
        <v>0</v>
      </c>
      <c r="F2501" s="61">
        <v>0.16</v>
      </c>
      <c r="G2501" s="61">
        <v>92.62</v>
      </c>
      <c r="H2501" s="61">
        <v>6.39</v>
      </c>
      <c r="I2501" s="61">
        <v>0.82</v>
      </c>
      <c r="J2501" s="61">
        <v>49.51</v>
      </c>
      <c r="K2501" s="61">
        <v>50.49</v>
      </c>
      <c r="L2501" s="61">
        <v>16.32</v>
      </c>
      <c r="M2501" s="61">
        <v>50.56</v>
      </c>
      <c r="N2501" s="61">
        <v>11.2</v>
      </c>
      <c r="O2501" s="61">
        <v>84</v>
      </c>
      <c r="P2501" s="61">
        <v>0.32</v>
      </c>
      <c r="Q2501" s="61">
        <v>0.16</v>
      </c>
      <c r="R2501" s="61">
        <v>19</v>
      </c>
      <c r="S2501" s="61">
        <v>8.6</v>
      </c>
      <c r="T2501" s="61">
        <v>62.5</v>
      </c>
    </row>
    <row r="2502" spans="1:20" ht="12.75" customHeight="1" x14ac:dyDescent="0.2">
      <c r="A2502" s="58">
        <v>5138</v>
      </c>
      <c r="B2502" s="61">
        <v>244</v>
      </c>
      <c r="C2502" s="61">
        <v>1.64</v>
      </c>
      <c r="D2502" s="61">
        <v>12.7</v>
      </c>
      <c r="E2502" s="61">
        <v>0.82</v>
      </c>
      <c r="F2502" s="61">
        <v>15.16</v>
      </c>
      <c r="G2502" s="61">
        <v>23.77</v>
      </c>
      <c r="H2502" s="61">
        <v>32.79</v>
      </c>
      <c r="I2502" s="61">
        <v>13.11</v>
      </c>
      <c r="J2502" s="61">
        <v>56.15</v>
      </c>
      <c r="K2502" s="61">
        <v>43.85</v>
      </c>
      <c r="L2502" s="61">
        <v>0</v>
      </c>
      <c r="M2502" s="61">
        <v>2.94</v>
      </c>
      <c r="N2502" s="61">
        <v>7.56</v>
      </c>
      <c r="O2502" s="61">
        <v>56.3</v>
      </c>
      <c r="P2502" s="61">
        <v>3.36</v>
      </c>
      <c r="Q2502" s="61">
        <v>0</v>
      </c>
      <c r="R2502" s="61">
        <v>14</v>
      </c>
      <c r="S2502" s="61">
        <v>5.8</v>
      </c>
      <c r="T2502" s="61">
        <v>64.709999999999994</v>
      </c>
    </row>
    <row r="2503" spans="1:20" ht="12.75" customHeight="1" x14ac:dyDescent="0.2">
      <c r="A2503" s="58">
        <v>5139</v>
      </c>
      <c r="B2503" s="61">
        <v>435</v>
      </c>
      <c r="C2503" s="61">
        <v>0</v>
      </c>
      <c r="D2503" s="61">
        <v>19.77</v>
      </c>
      <c r="E2503" s="61">
        <v>0</v>
      </c>
      <c r="F2503" s="61">
        <v>1.61</v>
      </c>
      <c r="G2503" s="61">
        <v>3.68</v>
      </c>
      <c r="H2503" s="61">
        <v>71.95</v>
      </c>
      <c r="I2503" s="61">
        <v>2.99</v>
      </c>
      <c r="J2503" s="61">
        <v>49.2</v>
      </c>
      <c r="K2503" s="61">
        <v>50.8</v>
      </c>
      <c r="L2503" s="61">
        <v>0</v>
      </c>
      <c r="M2503" s="61">
        <v>2</v>
      </c>
      <c r="N2503" s="61">
        <v>7.78</v>
      </c>
      <c r="O2503" s="61">
        <v>2.67</v>
      </c>
      <c r="P2503" s="61">
        <v>2.89</v>
      </c>
      <c r="Q2503" s="61">
        <v>0</v>
      </c>
      <c r="R2503" s="61">
        <v>14</v>
      </c>
      <c r="S2503" s="61">
        <v>6.7</v>
      </c>
      <c r="T2503" s="61">
        <v>54.84</v>
      </c>
    </row>
    <row r="2504" spans="1:20" ht="12.75" customHeight="1" x14ac:dyDescent="0.2">
      <c r="A2504" s="58">
        <v>5140</v>
      </c>
      <c r="B2504" s="61">
        <v>2</v>
      </c>
      <c r="C2504" s="61">
        <v>0</v>
      </c>
      <c r="D2504" s="61">
        <v>0</v>
      </c>
      <c r="E2504" s="61">
        <v>0</v>
      </c>
      <c r="F2504" s="61">
        <v>100</v>
      </c>
      <c r="G2504" s="61">
        <v>0</v>
      </c>
      <c r="H2504" s="61">
        <v>0</v>
      </c>
      <c r="I2504" s="61">
        <v>0</v>
      </c>
      <c r="J2504" s="61">
        <v>50</v>
      </c>
      <c r="K2504" s="61">
        <v>50</v>
      </c>
      <c r="L2504" s="61">
        <v>0</v>
      </c>
      <c r="M2504" s="61">
        <v>0</v>
      </c>
      <c r="N2504" s="61">
        <v>100</v>
      </c>
      <c r="O2504" s="61">
        <v>100</v>
      </c>
      <c r="P2504" s="61">
        <v>0</v>
      </c>
      <c r="Q2504" s="61">
        <v>0</v>
      </c>
      <c r="S2504" s="61">
        <v>0</v>
      </c>
    </row>
    <row r="2505" spans="1:20" ht="12.75" customHeight="1" x14ac:dyDescent="0.2">
      <c r="A2505" s="58">
        <v>5141</v>
      </c>
      <c r="B2505" s="61">
        <v>17</v>
      </c>
      <c r="C2505" s="61">
        <v>0</v>
      </c>
      <c r="D2505" s="61">
        <v>0</v>
      </c>
      <c r="E2505" s="61">
        <v>0</v>
      </c>
      <c r="F2505" s="61">
        <v>11.76</v>
      </c>
      <c r="G2505" s="61">
        <v>23.53</v>
      </c>
      <c r="H2505" s="61">
        <v>52.94</v>
      </c>
      <c r="I2505" s="61">
        <v>11.76</v>
      </c>
      <c r="J2505" s="61">
        <v>64.709999999999994</v>
      </c>
      <c r="K2505" s="61">
        <v>35.29</v>
      </c>
      <c r="L2505" s="61">
        <v>0</v>
      </c>
      <c r="M2505" s="61">
        <v>0</v>
      </c>
      <c r="N2505" s="61">
        <v>100</v>
      </c>
      <c r="O2505" s="61">
        <v>12.5</v>
      </c>
      <c r="P2505" s="61">
        <v>0</v>
      </c>
      <c r="Q2505" s="61">
        <v>0</v>
      </c>
      <c r="S2505" s="61">
        <v>0</v>
      </c>
    </row>
    <row r="2506" spans="1:20" ht="12.75" customHeight="1" x14ac:dyDescent="0.2">
      <c r="A2506" s="58">
        <v>5142</v>
      </c>
      <c r="B2506" s="61">
        <v>856</v>
      </c>
      <c r="C2506" s="61">
        <v>1.05</v>
      </c>
      <c r="D2506" s="61">
        <v>4.4400000000000004</v>
      </c>
      <c r="E2506" s="61">
        <v>1.17</v>
      </c>
      <c r="F2506" s="61">
        <v>3.27</v>
      </c>
      <c r="G2506" s="61">
        <v>12.03</v>
      </c>
      <c r="H2506" s="61">
        <v>65.19</v>
      </c>
      <c r="I2506" s="61">
        <v>12.85</v>
      </c>
      <c r="J2506" s="61">
        <v>49.65</v>
      </c>
      <c r="K2506" s="61">
        <v>50.35</v>
      </c>
      <c r="L2506" s="61">
        <v>0</v>
      </c>
      <c r="M2506" s="61">
        <v>2.46</v>
      </c>
      <c r="N2506" s="61">
        <v>7.63</v>
      </c>
      <c r="O2506" s="61">
        <v>29.93</v>
      </c>
      <c r="P2506" s="61">
        <v>5.16</v>
      </c>
      <c r="Q2506" s="61">
        <v>0.23</v>
      </c>
      <c r="R2506" s="61">
        <v>19</v>
      </c>
      <c r="S2506" s="61">
        <v>9.9</v>
      </c>
      <c r="T2506" s="61">
        <v>63.64</v>
      </c>
    </row>
    <row r="2507" spans="1:20" ht="12.75" customHeight="1" x14ac:dyDescent="0.2">
      <c r="A2507" s="58">
        <v>5143</v>
      </c>
      <c r="B2507" s="61">
        <v>0</v>
      </c>
      <c r="C2507" s="61">
        <v>0</v>
      </c>
      <c r="D2507" s="61">
        <v>0</v>
      </c>
      <c r="E2507" s="61">
        <v>0</v>
      </c>
      <c r="F2507" s="61">
        <v>0</v>
      </c>
      <c r="G2507" s="61">
        <v>0</v>
      </c>
      <c r="H2507" s="61">
        <v>0</v>
      </c>
      <c r="I2507" s="61">
        <v>0</v>
      </c>
      <c r="J2507" s="61">
        <v>0</v>
      </c>
      <c r="K2507" s="61">
        <v>0</v>
      </c>
      <c r="L2507" s="61">
        <v>0</v>
      </c>
      <c r="M2507" s="61">
        <v>0</v>
      </c>
      <c r="N2507" s="61">
        <v>0</v>
      </c>
      <c r="O2507" s="61">
        <v>0</v>
      </c>
      <c r="P2507" s="61">
        <v>0</v>
      </c>
      <c r="Q2507" s="61">
        <v>0</v>
      </c>
      <c r="S2507" s="61">
        <v>0</v>
      </c>
    </row>
    <row r="2508" spans="1:20" ht="12.75" customHeight="1" x14ac:dyDescent="0.2">
      <c r="A2508" s="58">
        <v>5144</v>
      </c>
      <c r="B2508" s="61">
        <v>457</v>
      </c>
      <c r="C2508" s="61">
        <v>0.66</v>
      </c>
      <c r="D2508" s="61">
        <v>0</v>
      </c>
      <c r="E2508" s="61">
        <v>0</v>
      </c>
      <c r="F2508" s="61">
        <v>0</v>
      </c>
      <c r="G2508" s="61">
        <v>93.87</v>
      </c>
      <c r="H2508" s="61">
        <v>5.03</v>
      </c>
      <c r="I2508" s="61">
        <v>0.44</v>
      </c>
      <c r="J2508" s="61">
        <v>50.55</v>
      </c>
      <c r="K2508" s="61">
        <v>49.45</v>
      </c>
      <c r="L2508" s="61">
        <v>22.92</v>
      </c>
      <c r="M2508" s="61">
        <v>49.77</v>
      </c>
      <c r="N2508" s="61">
        <v>12.96</v>
      </c>
      <c r="O2508" s="61">
        <v>99.07</v>
      </c>
      <c r="P2508" s="61">
        <v>1.62</v>
      </c>
      <c r="Q2508" s="61">
        <v>0</v>
      </c>
      <c r="R2508" s="61">
        <v>15</v>
      </c>
      <c r="S2508" s="61">
        <v>6.4</v>
      </c>
      <c r="T2508" s="61">
        <v>56.67</v>
      </c>
    </row>
    <row r="2509" spans="1:20" ht="12.75" customHeight="1" x14ac:dyDescent="0.2">
      <c r="A2509" s="58">
        <v>5145</v>
      </c>
      <c r="B2509" s="61">
        <v>0</v>
      </c>
      <c r="C2509" s="61">
        <v>0</v>
      </c>
      <c r="D2509" s="61">
        <v>0</v>
      </c>
      <c r="E2509" s="61">
        <v>0</v>
      </c>
      <c r="F2509" s="61">
        <v>0</v>
      </c>
      <c r="G2509" s="61">
        <v>0</v>
      </c>
      <c r="H2509" s="61">
        <v>0</v>
      </c>
      <c r="I2509" s="61">
        <v>0</v>
      </c>
      <c r="J2509" s="61">
        <v>0</v>
      </c>
      <c r="K2509" s="61">
        <v>0</v>
      </c>
      <c r="L2509" s="61">
        <v>0</v>
      </c>
      <c r="M2509" s="61">
        <v>0</v>
      </c>
      <c r="N2509" s="61">
        <v>0</v>
      </c>
      <c r="O2509" s="61">
        <v>0</v>
      </c>
      <c r="P2509" s="61">
        <v>0</v>
      </c>
      <c r="Q2509" s="61">
        <v>0</v>
      </c>
      <c r="S2509" s="61">
        <v>0</v>
      </c>
    </row>
    <row r="2510" spans="1:20" ht="12.75" customHeight="1" x14ac:dyDescent="0.2">
      <c r="A2510" s="58">
        <v>5146</v>
      </c>
      <c r="B2510" s="61">
        <v>70</v>
      </c>
      <c r="C2510" s="61">
        <v>2.86</v>
      </c>
      <c r="D2510" s="61">
        <v>5.71</v>
      </c>
      <c r="E2510" s="61">
        <v>4.29</v>
      </c>
      <c r="F2510" s="61">
        <v>0</v>
      </c>
      <c r="G2510" s="61">
        <v>7.14</v>
      </c>
      <c r="H2510" s="61">
        <v>78.569999999999993</v>
      </c>
      <c r="I2510" s="61">
        <v>1.43</v>
      </c>
      <c r="J2510" s="61">
        <v>40</v>
      </c>
      <c r="K2510" s="61">
        <v>60</v>
      </c>
      <c r="L2510" s="61">
        <v>0</v>
      </c>
      <c r="M2510" s="61">
        <v>0</v>
      </c>
      <c r="N2510" s="61">
        <v>0</v>
      </c>
      <c r="O2510" s="61">
        <v>19.05</v>
      </c>
      <c r="P2510" s="61">
        <v>0</v>
      </c>
      <c r="Q2510" s="61">
        <v>0</v>
      </c>
      <c r="R2510" s="61">
        <v>35</v>
      </c>
      <c r="S2510" s="61">
        <v>20.6</v>
      </c>
      <c r="T2510" s="61">
        <v>50</v>
      </c>
    </row>
    <row r="2511" spans="1:20" ht="12.75" customHeight="1" x14ac:dyDescent="0.2">
      <c r="A2511" s="58">
        <v>5147</v>
      </c>
      <c r="B2511" s="61">
        <v>0</v>
      </c>
      <c r="C2511" s="61">
        <v>0</v>
      </c>
      <c r="D2511" s="61">
        <v>0</v>
      </c>
      <c r="E2511" s="61">
        <v>0</v>
      </c>
      <c r="F2511" s="61">
        <v>0</v>
      </c>
      <c r="G2511" s="61">
        <v>0</v>
      </c>
      <c r="H2511" s="61">
        <v>0</v>
      </c>
      <c r="I2511" s="61">
        <v>0</v>
      </c>
      <c r="J2511" s="61">
        <v>0</v>
      </c>
      <c r="K2511" s="61">
        <v>0</v>
      </c>
      <c r="L2511" s="61">
        <v>0</v>
      </c>
      <c r="M2511" s="61">
        <v>0</v>
      </c>
      <c r="N2511" s="61">
        <v>0</v>
      </c>
      <c r="O2511" s="61">
        <v>0</v>
      </c>
      <c r="P2511" s="61">
        <v>0</v>
      </c>
      <c r="Q2511" s="61">
        <v>0</v>
      </c>
      <c r="S2511" s="61">
        <v>0</v>
      </c>
    </row>
    <row r="2512" spans="1:20" ht="12.75" customHeight="1" x14ac:dyDescent="0.2">
      <c r="A2512" s="58">
        <v>5148</v>
      </c>
      <c r="B2512" s="61">
        <v>184</v>
      </c>
      <c r="C2512" s="61">
        <v>0.54</v>
      </c>
      <c r="D2512" s="61">
        <v>0.54</v>
      </c>
      <c r="E2512" s="61">
        <v>0</v>
      </c>
      <c r="F2512" s="61">
        <v>0.54</v>
      </c>
      <c r="G2512" s="61">
        <v>20.11</v>
      </c>
      <c r="H2512" s="61">
        <v>77.17</v>
      </c>
      <c r="I2512" s="61">
        <v>1.0900000000000001</v>
      </c>
      <c r="J2512" s="61">
        <v>48.91</v>
      </c>
      <c r="K2512" s="61">
        <v>51.09</v>
      </c>
      <c r="L2512" s="61">
        <v>0</v>
      </c>
      <c r="M2512" s="61">
        <v>7.73</v>
      </c>
      <c r="N2512" s="61">
        <v>7.73</v>
      </c>
      <c r="O2512" s="61">
        <v>48.62</v>
      </c>
      <c r="P2512" s="61">
        <v>0</v>
      </c>
      <c r="Q2512" s="61">
        <v>0</v>
      </c>
      <c r="R2512" s="61">
        <v>15</v>
      </c>
      <c r="S2512" s="61">
        <v>12.1</v>
      </c>
      <c r="T2512" s="61">
        <v>66.67</v>
      </c>
    </row>
    <row r="2513" spans="1:20" ht="12.75" customHeight="1" x14ac:dyDescent="0.2">
      <c r="A2513" s="58">
        <v>5149</v>
      </c>
      <c r="B2513" s="61">
        <v>89</v>
      </c>
      <c r="C2513" s="61">
        <v>2.25</v>
      </c>
      <c r="D2513" s="61">
        <v>0</v>
      </c>
      <c r="E2513" s="61">
        <v>1.1200000000000001</v>
      </c>
      <c r="F2513" s="61">
        <v>2.25</v>
      </c>
      <c r="G2513" s="61">
        <v>15.73</v>
      </c>
      <c r="H2513" s="61">
        <v>74.16</v>
      </c>
      <c r="I2513" s="61">
        <v>4.49</v>
      </c>
      <c r="J2513" s="61">
        <v>49.44</v>
      </c>
      <c r="K2513" s="61">
        <v>50.56</v>
      </c>
      <c r="L2513" s="61">
        <v>0</v>
      </c>
      <c r="M2513" s="61">
        <v>1.1200000000000001</v>
      </c>
      <c r="N2513" s="61">
        <v>2.79</v>
      </c>
      <c r="O2513" s="61">
        <v>45.81</v>
      </c>
      <c r="P2513" s="61">
        <v>5.03</v>
      </c>
      <c r="Q2513" s="61">
        <v>0</v>
      </c>
      <c r="R2513" s="61">
        <v>3</v>
      </c>
      <c r="S2513" s="61">
        <v>19</v>
      </c>
      <c r="T2513" s="61">
        <v>6.06</v>
      </c>
    </row>
    <row r="2514" spans="1:20" ht="12.75" customHeight="1" x14ac:dyDescent="0.2">
      <c r="A2514" s="58">
        <v>5150</v>
      </c>
      <c r="B2514" s="61">
        <v>111</v>
      </c>
      <c r="C2514" s="61">
        <v>0</v>
      </c>
      <c r="D2514" s="61">
        <v>11.71</v>
      </c>
      <c r="E2514" s="61">
        <v>2.7</v>
      </c>
      <c r="F2514" s="61">
        <v>11.71</v>
      </c>
      <c r="G2514" s="61">
        <v>31.53</v>
      </c>
      <c r="H2514" s="61">
        <v>31.53</v>
      </c>
      <c r="I2514" s="61">
        <v>10.81</v>
      </c>
      <c r="J2514" s="61">
        <v>53.15</v>
      </c>
      <c r="K2514" s="61">
        <v>46.85</v>
      </c>
      <c r="L2514" s="61">
        <v>0</v>
      </c>
      <c r="M2514" s="61">
        <v>0</v>
      </c>
      <c r="N2514" s="61">
        <v>100</v>
      </c>
      <c r="O2514" s="61">
        <v>1.9</v>
      </c>
      <c r="P2514" s="61">
        <v>0</v>
      </c>
      <c r="Q2514" s="61">
        <v>0</v>
      </c>
      <c r="S2514" s="61">
        <v>0</v>
      </c>
    </row>
    <row r="2515" spans="1:20" ht="12.75" customHeight="1" x14ac:dyDescent="0.2">
      <c r="A2515" s="58">
        <v>5151</v>
      </c>
      <c r="B2515" s="61">
        <v>57</v>
      </c>
      <c r="C2515" s="61">
        <v>22.81</v>
      </c>
      <c r="D2515" s="61">
        <v>0</v>
      </c>
      <c r="E2515" s="61">
        <v>0</v>
      </c>
      <c r="F2515" s="61">
        <v>0</v>
      </c>
      <c r="G2515" s="61">
        <v>17.54</v>
      </c>
      <c r="H2515" s="61">
        <v>56.14</v>
      </c>
      <c r="I2515" s="61">
        <v>3.51</v>
      </c>
      <c r="J2515" s="61">
        <v>57.89</v>
      </c>
      <c r="K2515" s="61">
        <v>42.11</v>
      </c>
      <c r="L2515" s="61">
        <v>1.47</v>
      </c>
      <c r="M2515" s="61">
        <v>0</v>
      </c>
      <c r="N2515" s="61">
        <v>0</v>
      </c>
      <c r="O2515" s="61">
        <v>64.709999999999994</v>
      </c>
      <c r="P2515" s="61">
        <v>0</v>
      </c>
      <c r="Q2515" s="61">
        <v>0</v>
      </c>
      <c r="R2515" s="61">
        <v>29</v>
      </c>
      <c r="S2515" s="61">
        <v>0</v>
      </c>
    </row>
    <row r="2516" spans="1:20" ht="12.75" customHeight="1" x14ac:dyDescent="0.2">
      <c r="A2516" s="58">
        <v>5152</v>
      </c>
      <c r="B2516" s="61">
        <v>168</v>
      </c>
      <c r="C2516" s="61">
        <v>0</v>
      </c>
      <c r="D2516" s="61">
        <v>0.6</v>
      </c>
      <c r="E2516" s="61">
        <v>0</v>
      </c>
      <c r="F2516" s="61">
        <v>0.6</v>
      </c>
      <c r="G2516" s="61">
        <v>1.79</v>
      </c>
      <c r="H2516" s="61">
        <v>95.83</v>
      </c>
      <c r="I2516" s="61">
        <v>1.19</v>
      </c>
      <c r="J2516" s="61">
        <v>45.83</v>
      </c>
      <c r="K2516" s="61">
        <v>54.17</v>
      </c>
      <c r="L2516" s="61">
        <v>0</v>
      </c>
      <c r="M2516" s="61">
        <v>0</v>
      </c>
      <c r="N2516" s="61">
        <v>7.93</v>
      </c>
      <c r="O2516" s="61">
        <v>10.37</v>
      </c>
      <c r="P2516" s="61">
        <v>0.61</v>
      </c>
      <c r="Q2516" s="61">
        <v>0</v>
      </c>
      <c r="S2516" s="61">
        <v>0</v>
      </c>
    </row>
    <row r="2517" spans="1:20" ht="12.75" customHeight="1" x14ac:dyDescent="0.2">
      <c r="A2517" s="58">
        <v>5153</v>
      </c>
      <c r="B2517" s="61">
        <v>109</v>
      </c>
      <c r="C2517" s="61">
        <v>0</v>
      </c>
      <c r="D2517" s="61">
        <v>0</v>
      </c>
      <c r="E2517" s="61">
        <v>0</v>
      </c>
      <c r="F2517" s="61">
        <v>0</v>
      </c>
      <c r="G2517" s="61">
        <v>51.38</v>
      </c>
      <c r="H2517" s="61">
        <v>42.2</v>
      </c>
      <c r="I2517" s="61">
        <v>6.42</v>
      </c>
      <c r="J2517" s="61">
        <v>44.95</v>
      </c>
      <c r="K2517" s="61">
        <v>55.05</v>
      </c>
      <c r="L2517" s="61">
        <v>8.33</v>
      </c>
      <c r="M2517" s="61">
        <v>2.27</v>
      </c>
      <c r="N2517" s="61">
        <v>2.27</v>
      </c>
      <c r="O2517" s="61">
        <v>58.33</v>
      </c>
      <c r="P2517" s="61">
        <v>3.79</v>
      </c>
      <c r="Q2517" s="61">
        <v>0</v>
      </c>
      <c r="R2517" s="61">
        <v>4</v>
      </c>
      <c r="S2517" s="61">
        <v>19.399999999999999</v>
      </c>
      <c r="T2517" s="61">
        <v>3.23</v>
      </c>
    </row>
    <row r="2518" spans="1:20" ht="12.75" customHeight="1" x14ac:dyDescent="0.2">
      <c r="A2518" s="58">
        <v>5154</v>
      </c>
      <c r="B2518" s="61">
        <v>0</v>
      </c>
      <c r="C2518" s="61">
        <v>0</v>
      </c>
      <c r="D2518" s="61">
        <v>0</v>
      </c>
      <c r="E2518" s="61">
        <v>0</v>
      </c>
      <c r="F2518" s="61">
        <v>0</v>
      </c>
      <c r="G2518" s="61">
        <v>0</v>
      </c>
      <c r="H2518" s="61">
        <v>0</v>
      </c>
      <c r="I2518" s="61">
        <v>0</v>
      </c>
      <c r="J2518" s="61">
        <v>0</v>
      </c>
      <c r="K2518" s="61">
        <v>0</v>
      </c>
      <c r="L2518" s="61">
        <v>0</v>
      </c>
      <c r="M2518" s="61">
        <v>0</v>
      </c>
      <c r="N2518" s="61">
        <v>0</v>
      </c>
      <c r="O2518" s="61">
        <v>0</v>
      </c>
      <c r="P2518" s="61">
        <v>0</v>
      </c>
      <c r="Q2518" s="61">
        <v>0</v>
      </c>
      <c r="S2518" s="61">
        <v>0</v>
      </c>
    </row>
    <row r="2519" spans="1:20" ht="12.75" customHeight="1" x14ac:dyDescent="0.2">
      <c r="A2519" s="58">
        <v>5155</v>
      </c>
      <c r="B2519" s="61">
        <v>166</v>
      </c>
      <c r="C2519" s="61">
        <v>3.01</v>
      </c>
      <c r="D2519" s="61">
        <v>1.2</v>
      </c>
      <c r="E2519" s="61">
        <v>0.6</v>
      </c>
      <c r="F2519" s="61">
        <v>6.02</v>
      </c>
      <c r="G2519" s="61">
        <v>7.83</v>
      </c>
      <c r="H2519" s="61">
        <v>78.92</v>
      </c>
      <c r="I2519" s="61">
        <v>2.41</v>
      </c>
      <c r="J2519" s="61">
        <v>42.77</v>
      </c>
      <c r="K2519" s="61">
        <v>57.23</v>
      </c>
      <c r="L2519" s="61">
        <v>0</v>
      </c>
      <c r="M2519" s="61">
        <v>0</v>
      </c>
      <c r="N2519" s="61">
        <v>3.38</v>
      </c>
      <c r="O2519" s="61">
        <v>0.68</v>
      </c>
      <c r="P2519" s="61">
        <v>0</v>
      </c>
      <c r="Q2519" s="61">
        <v>0</v>
      </c>
      <c r="R2519" s="61">
        <v>33</v>
      </c>
      <c r="S2519" s="61">
        <v>9.6</v>
      </c>
      <c r="T2519" s="61">
        <v>40</v>
      </c>
    </row>
    <row r="2520" spans="1:20" ht="12.75" customHeight="1" x14ac:dyDescent="0.2">
      <c r="A2520" s="58">
        <v>5156</v>
      </c>
      <c r="B2520" s="61">
        <v>548</v>
      </c>
      <c r="C2520" s="61">
        <v>2.19</v>
      </c>
      <c r="D2520" s="61">
        <v>2.5499999999999998</v>
      </c>
      <c r="E2520" s="61">
        <v>0.18</v>
      </c>
      <c r="F2520" s="61">
        <v>1.46</v>
      </c>
      <c r="G2520" s="61">
        <v>6.57</v>
      </c>
      <c r="H2520" s="61">
        <v>82.48</v>
      </c>
      <c r="I2520" s="61">
        <v>4.5599999999999996</v>
      </c>
      <c r="J2520" s="61">
        <v>48.91</v>
      </c>
      <c r="K2520" s="61">
        <v>51.09</v>
      </c>
      <c r="L2520" s="61">
        <v>0</v>
      </c>
      <c r="M2520" s="61">
        <v>1.99</v>
      </c>
      <c r="N2520" s="61">
        <v>6.13</v>
      </c>
      <c r="O2520" s="61">
        <v>20.21</v>
      </c>
      <c r="P2520" s="61">
        <v>0.15</v>
      </c>
      <c r="Q2520" s="61">
        <v>0</v>
      </c>
      <c r="R2520" s="61">
        <v>30</v>
      </c>
      <c r="S2520" s="61">
        <v>10.7</v>
      </c>
      <c r="T2520" s="61">
        <v>33.33</v>
      </c>
    </row>
    <row r="2521" spans="1:20" ht="12.75" customHeight="1" x14ac:dyDescent="0.2">
      <c r="A2521" s="58">
        <v>5157</v>
      </c>
      <c r="B2521" s="61">
        <v>4</v>
      </c>
      <c r="C2521" s="61">
        <v>0</v>
      </c>
      <c r="D2521" s="61">
        <v>0</v>
      </c>
      <c r="E2521" s="61">
        <v>0</v>
      </c>
      <c r="F2521" s="61">
        <v>0</v>
      </c>
      <c r="G2521" s="61">
        <v>75</v>
      </c>
      <c r="H2521" s="61">
        <v>25</v>
      </c>
      <c r="I2521" s="61">
        <v>0</v>
      </c>
      <c r="J2521" s="61">
        <v>50</v>
      </c>
      <c r="K2521" s="61">
        <v>50</v>
      </c>
      <c r="L2521" s="61">
        <v>0</v>
      </c>
      <c r="M2521" s="61">
        <v>0</v>
      </c>
      <c r="N2521" s="61">
        <v>100</v>
      </c>
      <c r="O2521" s="61">
        <v>75</v>
      </c>
      <c r="P2521" s="61">
        <v>0</v>
      </c>
      <c r="Q2521" s="61">
        <v>0</v>
      </c>
      <c r="S2521" s="61">
        <v>0</v>
      </c>
    </row>
    <row r="2522" spans="1:20" ht="12.75" customHeight="1" x14ac:dyDescent="0.2">
      <c r="A2522" s="58">
        <v>5158</v>
      </c>
      <c r="B2522" s="61">
        <v>588</v>
      </c>
      <c r="C2522" s="61">
        <v>0.85</v>
      </c>
      <c r="D2522" s="61">
        <v>5.27</v>
      </c>
      <c r="E2522" s="61">
        <v>0.51</v>
      </c>
      <c r="F2522" s="61">
        <v>1.53</v>
      </c>
      <c r="G2522" s="61">
        <v>10.71</v>
      </c>
      <c r="H2522" s="61">
        <v>71.430000000000007</v>
      </c>
      <c r="I2522" s="61">
        <v>9.69</v>
      </c>
      <c r="J2522" s="61">
        <v>52.38</v>
      </c>
      <c r="K2522" s="61">
        <v>47.62</v>
      </c>
      <c r="L2522" s="61">
        <v>0</v>
      </c>
      <c r="M2522" s="61">
        <v>1.22</v>
      </c>
      <c r="N2522" s="61">
        <v>14.81</v>
      </c>
      <c r="O2522" s="61">
        <v>24.39</v>
      </c>
      <c r="P2522" s="61">
        <v>0.7</v>
      </c>
      <c r="Q2522" s="61">
        <v>0.35</v>
      </c>
      <c r="R2522" s="61">
        <v>18</v>
      </c>
      <c r="S2522" s="61">
        <v>12.5</v>
      </c>
      <c r="T2522" s="61">
        <v>81.819999999999993</v>
      </c>
    </row>
    <row r="2523" spans="1:20" ht="12.75" customHeight="1" x14ac:dyDescent="0.2">
      <c r="A2523" s="58">
        <v>5159</v>
      </c>
      <c r="B2523" s="61">
        <v>660</v>
      </c>
      <c r="C2523" s="61">
        <v>1.36</v>
      </c>
      <c r="D2523" s="61">
        <v>5</v>
      </c>
      <c r="E2523" s="61">
        <v>1.67</v>
      </c>
      <c r="F2523" s="61">
        <v>5.45</v>
      </c>
      <c r="G2523" s="61">
        <v>20</v>
      </c>
      <c r="H2523" s="61">
        <v>58.33</v>
      </c>
      <c r="I2523" s="61">
        <v>8.18</v>
      </c>
      <c r="J2523" s="61">
        <v>53.48</v>
      </c>
      <c r="K2523" s="61">
        <v>46.52</v>
      </c>
      <c r="L2523" s="61">
        <v>0</v>
      </c>
      <c r="M2523" s="61">
        <v>12.16</v>
      </c>
      <c r="N2523" s="61">
        <v>13.02</v>
      </c>
      <c r="O2523" s="61">
        <v>50.65</v>
      </c>
      <c r="P2523" s="61">
        <v>1.01</v>
      </c>
      <c r="Q2523" s="61">
        <v>1.1599999999999999</v>
      </c>
      <c r="R2523" s="61">
        <v>19</v>
      </c>
      <c r="S2523" s="61">
        <v>9.1999999999999993</v>
      </c>
      <c r="T2523" s="61">
        <v>74.290000000000006</v>
      </c>
    </row>
    <row r="2524" spans="1:20" ht="12.75" customHeight="1" x14ac:dyDescent="0.2">
      <c r="A2524" s="58">
        <v>5160</v>
      </c>
      <c r="B2524" s="61">
        <v>654</v>
      </c>
      <c r="C2524" s="61">
        <v>1.83</v>
      </c>
      <c r="D2524" s="61">
        <v>2.91</v>
      </c>
      <c r="E2524" s="61">
        <v>1.53</v>
      </c>
      <c r="F2524" s="61">
        <v>3.98</v>
      </c>
      <c r="G2524" s="61">
        <v>9.94</v>
      </c>
      <c r="H2524" s="61">
        <v>75.84</v>
      </c>
      <c r="I2524" s="61">
        <v>3.98</v>
      </c>
      <c r="J2524" s="61">
        <v>50.61</v>
      </c>
      <c r="K2524" s="61">
        <v>49.39</v>
      </c>
      <c r="L2524" s="61">
        <v>0</v>
      </c>
      <c r="M2524" s="61">
        <v>0</v>
      </c>
      <c r="N2524" s="61">
        <v>7.82</v>
      </c>
      <c r="O2524" s="61">
        <v>38.5</v>
      </c>
      <c r="P2524" s="61">
        <v>0.74</v>
      </c>
      <c r="Q2524" s="61">
        <v>0</v>
      </c>
      <c r="R2524" s="61">
        <v>18</v>
      </c>
      <c r="S2524" s="61">
        <v>7.8</v>
      </c>
      <c r="T2524" s="61">
        <v>69.44</v>
      </c>
    </row>
    <row r="2525" spans="1:20" ht="12.75" customHeight="1" x14ac:dyDescent="0.2">
      <c r="A2525" s="58">
        <v>5161</v>
      </c>
      <c r="B2525" s="61">
        <v>62</v>
      </c>
      <c r="C2525" s="61">
        <v>0</v>
      </c>
      <c r="D2525" s="61">
        <v>0</v>
      </c>
      <c r="E2525" s="61">
        <v>1.61</v>
      </c>
      <c r="F2525" s="61">
        <v>6.45</v>
      </c>
      <c r="G2525" s="61">
        <v>38.71</v>
      </c>
      <c r="H2525" s="61">
        <v>48.39</v>
      </c>
      <c r="I2525" s="61">
        <v>4.84</v>
      </c>
      <c r="J2525" s="61">
        <v>54.84</v>
      </c>
      <c r="K2525" s="61">
        <v>45.16</v>
      </c>
      <c r="L2525" s="61">
        <v>0</v>
      </c>
      <c r="M2525" s="61">
        <v>0</v>
      </c>
      <c r="N2525" s="61">
        <v>97.44</v>
      </c>
      <c r="O2525" s="61">
        <v>37.18</v>
      </c>
      <c r="P2525" s="61">
        <v>0</v>
      </c>
      <c r="Q2525" s="61">
        <v>0</v>
      </c>
      <c r="S2525" s="61">
        <v>0</v>
      </c>
    </row>
    <row r="2526" spans="1:20" ht="12.75" customHeight="1" x14ac:dyDescent="0.2">
      <c r="A2526" s="58">
        <v>5162</v>
      </c>
      <c r="B2526" s="61">
        <v>0</v>
      </c>
      <c r="C2526" s="61">
        <v>0</v>
      </c>
      <c r="D2526" s="61">
        <v>0</v>
      </c>
      <c r="E2526" s="61">
        <v>0</v>
      </c>
      <c r="F2526" s="61">
        <v>0</v>
      </c>
      <c r="G2526" s="61">
        <v>0</v>
      </c>
      <c r="H2526" s="61">
        <v>0</v>
      </c>
      <c r="I2526" s="61">
        <v>0</v>
      </c>
      <c r="J2526" s="61">
        <v>0</v>
      </c>
      <c r="K2526" s="61">
        <v>0</v>
      </c>
      <c r="L2526" s="61">
        <v>0</v>
      </c>
      <c r="M2526" s="61">
        <v>0</v>
      </c>
      <c r="N2526" s="61">
        <v>0</v>
      </c>
      <c r="O2526" s="61">
        <v>0</v>
      </c>
      <c r="P2526" s="61">
        <v>0</v>
      </c>
      <c r="Q2526" s="61">
        <v>0</v>
      </c>
      <c r="S2526" s="61">
        <v>0</v>
      </c>
    </row>
    <row r="2527" spans="1:20" ht="12.75" customHeight="1" x14ac:dyDescent="0.2">
      <c r="A2527" s="58">
        <v>5163</v>
      </c>
      <c r="B2527" s="61">
        <v>154</v>
      </c>
      <c r="C2527" s="61">
        <v>1.95</v>
      </c>
      <c r="D2527" s="61">
        <v>6.49</v>
      </c>
      <c r="E2527" s="61">
        <v>3.9</v>
      </c>
      <c r="F2527" s="61">
        <v>11.69</v>
      </c>
      <c r="G2527" s="61">
        <v>33.119999999999997</v>
      </c>
      <c r="H2527" s="61">
        <v>33.119999999999997</v>
      </c>
      <c r="I2527" s="61">
        <v>9.74</v>
      </c>
      <c r="J2527" s="61">
        <v>50</v>
      </c>
      <c r="K2527" s="61">
        <v>50</v>
      </c>
      <c r="L2527" s="61">
        <v>0</v>
      </c>
      <c r="M2527" s="61">
        <v>6.12</v>
      </c>
      <c r="N2527" s="61">
        <v>7.48</v>
      </c>
      <c r="O2527" s="61">
        <v>68.709999999999994</v>
      </c>
      <c r="P2527" s="61">
        <v>6.12</v>
      </c>
      <c r="Q2527" s="61">
        <v>0.68</v>
      </c>
      <c r="R2527" s="61">
        <v>13</v>
      </c>
      <c r="S2527" s="61">
        <v>7.9</v>
      </c>
      <c r="T2527" s="61">
        <v>50</v>
      </c>
    </row>
    <row r="2528" spans="1:20" ht="12.75" customHeight="1" x14ac:dyDescent="0.2">
      <c r="A2528" s="58">
        <v>5164</v>
      </c>
      <c r="B2528" s="61">
        <v>2240</v>
      </c>
      <c r="C2528" s="61">
        <v>0.31</v>
      </c>
      <c r="D2528" s="61">
        <v>1.65</v>
      </c>
      <c r="E2528" s="61">
        <v>0.27</v>
      </c>
      <c r="F2528" s="61">
        <v>3.3</v>
      </c>
      <c r="G2528" s="61">
        <v>63.35</v>
      </c>
      <c r="H2528" s="61">
        <v>30.04</v>
      </c>
      <c r="I2528" s="61">
        <v>1.07</v>
      </c>
      <c r="J2528" s="61">
        <v>49.33</v>
      </c>
      <c r="K2528" s="61">
        <v>50.67</v>
      </c>
      <c r="L2528" s="61">
        <v>8</v>
      </c>
      <c r="M2528" s="61">
        <v>13.15</v>
      </c>
      <c r="N2528" s="61">
        <v>12.09</v>
      </c>
      <c r="O2528" s="61">
        <v>67.31</v>
      </c>
      <c r="P2528" s="61">
        <v>1.84</v>
      </c>
      <c r="Q2528" s="61">
        <v>0</v>
      </c>
      <c r="R2528" s="61">
        <v>20</v>
      </c>
      <c r="S2528" s="61">
        <v>10.5</v>
      </c>
      <c r="T2528" s="61">
        <v>91.89</v>
      </c>
    </row>
    <row r="2529" spans="1:20" ht="12.75" customHeight="1" x14ac:dyDescent="0.2">
      <c r="A2529" s="58">
        <v>5165</v>
      </c>
      <c r="B2529" s="61">
        <v>395</v>
      </c>
      <c r="C2529" s="61">
        <v>1.01</v>
      </c>
      <c r="D2529" s="61">
        <v>1.77</v>
      </c>
      <c r="E2529" s="61">
        <v>0</v>
      </c>
      <c r="F2529" s="61">
        <v>1.52</v>
      </c>
      <c r="G2529" s="61">
        <v>6.33</v>
      </c>
      <c r="H2529" s="61">
        <v>88.1</v>
      </c>
      <c r="I2529" s="61">
        <v>1.27</v>
      </c>
      <c r="J2529" s="61">
        <v>50.38</v>
      </c>
      <c r="K2529" s="61">
        <v>49.62</v>
      </c>
      <c r="L2529" s="61">
        <v>0</v>
      </c>
      <c r="M2529" s="61">
        <v>0</v>
      </c>
      <c r="N2529" s="61">
        <v>2.37</v>
      </c>
      <c r="O2529" s="61">
        <v>17.63</v>
      </c>
      <c r="P2529" s="61">
        <v>0</v>
      </c>
      <c r="Q2529" s="61">
        <v>0</v>
      </c>
      <c r="R2529" s="61">
        <v>40</v>
      </c>
      <c r="S2529" s="61">
        <v>13.2</v>
      </c>
      <c r="T2529" s="61">
        <v>90</v>
      </c>
    </row>
    <row r="2530" spans="1:20" ht="12.75" customHeight="1" x14ac:dyDescent="0.2">
      <c r="A2530" s="58">
        <v>5166</v>
      </c>
      <c r="B2530" s="61">
        <v>100</v>
      </c>
      <c r="C2530" s="61">
        <v>0</v>
      </c>
      <c r="D2530" s="61">
        <v>0</v>
      </c>
      <c r="E2530" s="61">
        <v>0</v>
      </c>
      <c r="F2530" s="61">
        <v>0</v>
      </c>
      <c r="G2530" s="61">
        <v>3</v>
      </c>
      <c r="H2530" s="61">
        <v>95</v>
      </c>
      <c r="I2530" s="61">
        <v>2</v>
      </c>
      <c r="J2530" s="61">
        <v>55</v>
      </c>
      <c r="K2530" s="61">
        <v>45</v>
      </c>
      <c r="L2530" s="61">
        <v>0</v>
      </c>
      <c r="M2530" s="61">
        <v>0</v>
      </c>
      <c r="N2530" s="61">
        <v>1.89</v>
      </c>
      <c r="O2530" s="61">
        <v>57.55</v>
      </c>
      <c r="P2530" s="61">
        <v>4.72</v>
      </c>
      <c r="Q2530" s="61">
        <v>0</v>
      </c>
      <c r="S2530" s="61">
        <v>0</v>
      </c>
    </row>
    <row r="2531" spans="1:20" ht="12.75" customHeight="1" x14ac:dyDescent="0.2">
      <c r="A2531" s="58">
        <v>5167</v>
      </c>
      <c r="B2531" s="61">
        <v>548</v>
      </c>
      <c r="C2531" s="61">
        <v>0.18</v>
      </c>
      <c r="D2531" s="61">
        <v>4.74</v>
      </c>
      <c r="E2531" s="61">
        <v>4.5599999999999996</v>
      </c>
      <c r="F2531" s="61">
        <v>6.93</v>
      </c>
      <c r="G2531" s="61">
        <v>18.98</v>
      </c>
      <c r="H2531" s="61">
        <v>50.55</v>
      </c>
      <c r="I2531" s="61">
        <v>14.05</v>
      </c>
      <c r="J2531" s="61">
        <v>51.09</v>
      </c>
      <c r="K2531" s="61">
        <v>48.91</v>
      </c>
      <c r="L2531" s="61">
        <v>0</v>
      </c>
      <c r="M2531" s="61">
        <v>5.9</v>
      </c>
      <c r="N2531" s="61">
        <v>13.42</v>
      </c>
      <c r="O2531" s="61">
        <v>51.88</v>
      </c>
      <c r="P2531" s="61">
        <v>2.15</v>
      </c>
      <c r="Q2531" s="61">
        <v>0</v>
      </c>
      <c r="R2531" s="61">
        <v>16</v>
      </c>
      <c r="S2531" s="61">
        <v>11.2</v>
      </c>
      <c r="T2531" s="61">
        <v>61.76</v>
      </c>
    </row>
    <row r="2532" spans="1:20" ht="12.75" customHeight="1" x14ac:dyDescent="0.2">
      <c r="A2532" s="58">
        <v>5168</v>
      </c>
      <c r="B2532" s="61">
        <v>278</v>
      </c>
      <c r="C2532" s="61">
        <v>0.72</v>
      </c>
      <c r="D2532" s="61">
        <v>10.07</v>
      </c>
      <c r="E2532" s="61">
        <v>0</v>
      </c>
      <c r="F2532" s="61">
        <v>2.16</v>
      </c>
      <c r="G2532" s="61">
        <v>12.23</v>
      </c>
      <c r="H2532" s="61">
        <v>65.11</v>
      </c>
      <c r="I2532" s="61">
        <v>9.7100000000000009</v>
      </c>
      <c r="J2532" s="61">
        <v>36.33</v>
      </c>
      <c r="K2532" s="61">
        <v>63.67</v>
      </c>
      <c r="L2532" s="61">
        <v>0</v>
      </c>
      <c r="M2532" s="61">
        <v>0</v>
      </c>
      <c r="N2532" s="61">
        <v>2.52</v>
      </c>
      <c r="O2532" s="61">
        <v>32.01</v>
      </c>
      <c r="P2532" s="61">
        <v>5.04</v>
      </c>
      <c r="Q2532" s="61">
        <v>0</v>
      </c>
      <c r="R2532" s="61">
        <v>15</v>
      </c>
      <c r="S2532" s="61">
        <v>10.3</v>
      </c>
      <c r="T2532" s="61">
        <v>78.95</v>
      </c>
    </row>
    <row r="2533" spans="1:20" ht="12.75" customHeight="1" x14ac:dyDescent="0.2">
      <c r="A2533" s="58">
        <v>5169</v>
      </c>
      <c r="B2533" s="61">
        <v>404</v>
      </c>
      <c r="C2533" s="61">
        <v>1.49</v>
      </c>
      <c r="D2533" s="61">
        <v>9.41</v>
      </c>
      <c r="E2533" s="61">
        <v>1.49</v>
      </c>
      <c r="F2533" s="61">
        <v>15.84</v>
      </c>
      <c r="G2533" s="61">
        <v>8.17</v>
      </c>
      <c r="H2533" s="61">
        <v>63.12</v>
      </c>
      <c r="I2533" s="61">
        <v>0.5</v>
      </c>
      <c r="J2533" s="61">
        <v>54.95</v>
      </c>
      <c r="K2533" s="61">
        <v>45.05</v>
      </c>
      <c r="L2533" s="61">
        <v>0</v>
      </c>
      <c r="M2533" s="61">
        <v>1.01</v>
      </c>
      <c r="N2533" s="61">
        <v>7.79</v>
      </c>
      <c r="O2533" s="61">
        <v>42.21</v>
      </c>
      <c r="P2533" s="61">
        <v>2.0099999999999998</v>
      </c>
      <c r="Q2533" s="61">
        <v>0.25</v>
      </c>
      <c r="R2533" s="61">
        <v>25</v>
      </c>
      <c r="S2533" s="61">
        <v>7.6</v>
      </c>
      <c r="T2533" s="61">
        <v>118.75</v>
      </c>
    </row>
    <row r="2534" spans="1:20" ht="12.75" customHeight="1" x14ac:dyDescent="0.2">
      <c r="A2534" s="58">
        <v>5170</v>
      </c>
      <c r="B2534" s="61">
        <v>732</v>
      </c>
      <c r="C2534" s="61">
        <v>2.0499999999999998</v>
      </c>
      <c r="D2534" s="61">
        <v>15.98</v>
      </c>
      <c r="E2534" s="61">
        <v>4.2300000000000004</v>
      </c>
      <c r="F2534" s="61">
        <v>23.22</v>
      </c>
      <c r="G2534" s="61">
        <v>31.69</v>
      </c>
      <c r="H2534" s="61">
        <v>21.86</v>
      </c>
      <c r="I2534" s="61">
        <v>0.96</v>
      </c>
      <c r="J2534" s="61">
        <v>53.69</v>
      </c>
      <c r="K2534" s="61">
        <v>46.31</v>
      </c>
      <c r="L2534" s="61">
        <v>0</v>
      </c>
      <c r="M2534" s="61">
        <v>17.88</v>
      </c>
      <c r="N2534" s="61">
        <v>12.24</v>
      </c>
      <c r="O2534" s="61">
        <v>89.68</v>
      </c>
      <c r="P2534" s="61">
        <v>0.55000000000000004</v>
      </c>
      <c r="Q2534" s="61">
        <v>0</v>
      </c>
      <c r="R2534" s="61">
        <v>15</v>
      </c>
      <c r="S2534" s="61">
        <v>11</v>
      </c>
      <c r="T2534" s="61">
        <v>64.58</v>
      </c>
    </row>
    <row r="2535" spans="1:20" ht="12.75" customHeight="1" x14ac:dyDescent="0.2">
      <c r="A2535" s="58">
        <v>5171</v>
      </c>
      <c r="B2535" s="61">
        <v>140</v>
      </c>
      <c r="C2535" s="61">
        <v>2.86</v>
      </c>
      <c r="D2535" s="61">
        <v>0</v>
      </c>
      <c r="E2535" s="61">
        <v>2.14</v>
      </c>
      <c r="F2535" s="61">
        <v>0.71</v>
      </c>
      <c r="G2535" s="61">
        <v>10</v>
      </c>
      <c r="H2535" s="61">
        <v>81.430000000000007</v>
      </c>
      <c r="I2535" s="61">
        <v>2.86</v>
      </c>
      <c r="J2535" s="61">
        <v>60.71</v>
      </c>
      <c r="K2535" s="61">
        <v>39.29</v>
      </c>
      <c r="L2535" s="61">
        <v>0</v>
      </c>
      <c r="M2535" s="61">
        <v>0</v>
      </c>
      <c r="N2535" s="61">
        <v>15.56</v>
      </c>
      <c r="O2535" s="61">
        <v>59.44</v>
      </c>
      <c r="P2535" s="61">
        <v>3.33</v>
      </c>
      <c r="Q2535" s="61">
        <v>0</v>
      </c>
      <c r="R2535" s="61">
        <v>13</v>
      </c>
      <c r="S2535" s="61">
        <v>13.7</v>
      </c>
      <c r="T2535" s="61">
        <v>63.64</v>
      </c>
    </row>
    <row r="2536" spans="1:20" ht="12.75" customHeight="1" x14ac:dyDescent="0.2">
      <c r="A2536" s="58">
        <v>5172</v>
      </c>
      <c r="B2536" s="61">
        <v>3</v>
      </c>
      <c r="C2536" s="61">
        <v>0</v>
      </c>
      <c r="D2536" s="61">
        <v>0</v>
      </c>
      <c r="E2536" s="61">
        <v>0</v>
      </c>
      <c r="F2536" s="61">
        <v>33.33</v>
      </c>
      <c r="G2536" s="61">
        <v>0</v>
      </c>
      <c r="H2536" s="61">
        <v>66.67</v>
      </c>
      <c r="I2536" s="61">
        <v>0</v>
      </c>
      <c r="J2536" s="61">
        <v>33.33</v>
      </c>
      <c r="K2536" s="61">
        <v>66.67</v>
      </c>
      <c r="L2536" s="61">
        <v>0</v>
      </c>
      <c r="M2536" s="61">
        <v>0</v>
      </c>
      <c r="N2536" s="61">
        <v>0</v>
      </c>
      <c r="O2536" s="61">
        <v>53.57</v>
      </c>
      <c r="P2536" s="61">
        <v>10.71</v>
      </c>
      <c r="Q2536" s="61">
        <v>0</v>
      </c>
      <c r="S2536" s="61">
        <v>0</v>
      </c>
    </row>
    <row r="2537" spans="1:20" ht="12.75" customHeight="1" x14ac:dyDescent="0.2">
      <c r="A2537" s="58">
        <v>5173</v>
      </c>
      <c r="B2537" s="61">
        <v>451</v>
      </c>
      <c r="C2537" s="61">
        <v>0</v>
      </c>
      <c r="D2537" s="61">
        <v>0.89</v>
      </c>
      <c r="E2537" s="61">
        <v>0</v>
      </c>
      <c r="F2537" s="61">
        <v>1.1100000000000001</v>
      </c>
      <c r="G2537" s="61">
        <v>34.81</v>
      </c>
      <c r="H2537" s="61">
        <v>60.53</v>
      </c>
      <c r="I2537" s="61">
        <v>2.66</v>
      </c>
      <c r="J2537" s="61">
        <v>51.22</v>
      </c>
      <c r="K2537" s="61">
        <v>48.78</v>
      </c>
      <c r="L2537" s="61">
        <v>4.74</v>
      </c>
      <c r="M2537" s="61">
        <v>12.19</v>
      </c>
      <c r="N2537" s="61">
        <v>13.09</v>
      </c>
      <c r="O2537" s="61">
        <v>40.630000000000003</v>
      </c>
      <c r="P2537" s="61">
        <v>0.23</v>
      </c>
      <c r="Q2537" s="61">
        <v>0</v>
      </c>
      <c r="R2537" s="61">
        <v>21</v>
      </c>
      <c r="S2537" s="61">
        <v>8.6</v>
      </c>
      <c r="T2537" s="61">
        <v>77.27</v>
      </c>
    </row>
    <row r="2538" spans="1:20" ht="12.75" customHeight="1" x14ac:dyDescent="0.2">
      <c r="A2538" s="58">
        <v>5174</v>
      </c>
      <c r="B2538" s="61">
        <v>0</v>
      </c>
      <c r="C2538" s="61">
        <v>0</v>
      </c>
      <c r="D2538" s="61">
        <v>0</v>
      </c>
      <c r="E2538" s="61">
        <v>0</v>
      </c>
      <c r="F2538" s="61">
        <v>0</v>
      </c>
      <c r="G2538" s="61">
        <v>0</v>
      </c>
      <c r="H2538" s="61">
        <v>0</v>
      </c>
      <c r="I2538" s="61">
        <v>0</v>
      </c>
      <c r="J2538" s="61">
        <v>0</v>
      </c>
      <c r="K2538" s="61">
        <v>0</v>
      </c>
      <c r="L2538" s="61">
        <v>0</v>
      </c>
      <c r="M2538" s="61">
        <v>0</v>
      </c>
      <c r="N2538" s="61">
        <v>0</v>
      </c>
      <c r="O2538" s="61">
        <v>0</v>
      </c>
      <c r="P2538" s="61">
        <v>0</v>
      </c>
      <c r="Q2538" s="61">
        <v>0</v>
      </c>
      <c r="S2538" s="61">
        <v>12.1</v>
      </c>
      <c r="T2538" s="61">
        <v>21.43</v>
      </c>
    </row>
    <row r="2539" spans="1:20" ht="12.75" customHeight="1" x14ac:dyDescent="0.2">
      <c r="A2539" s="58">
        <v>5175</v>
      </c>
      <c r="B2539" s="61">
        <v>594</v>
      </c>
      <c r="C2539" s="61">
        <v>2.02</v>
      </c>
      <c r="D2539" s="61">
        <v>9.76</v>
      </c>
      <c r="E2539" s="61">
        <v>1.18</v>
      </c>
      <c r="F2539" s="61">
        <v>14.14</v>
      </c>
      <c r="G2539" s="61">
        <v>12.29</v>
      </c>
      <c r="H2539" s="61">
        <v>55.22</v>
      </c>
      <c r="I2539" s="61">
        <v>5.39</v>
      </c>
      <c r="J2539" s="61">
        <v>53.87</v>
      </c>
      <c r="K2539" s="61">
        <v>46.13</v>
      </c>
      <c r="L2539" s="61">
        <v>0.65</v>
      </c>
      <c r="M2539" s="61">
        <v>9.19</v>
      </c>
      <c r="N2539" s="61">
        <v>16.940000000000001</v>
      </c>
      <c r="O2539" s="61">
        <v>39.19</v>
      </c>
      <c r="P2539" s="61">
        <v>1.29</v>
      </c>
      <c r="Q2539" s="61">
        <v>0</v>
      </c>
      <c r="R2539" s="61">
        <v>16</v>
      </c>
      <c r="S2539" s="61">
        <v>7.8</v>
      </c>
      <c r="T2539" s="61">
        <v>75.680000000000007</v>
      </c>
    </row>
    <row r="2540" spans="1:20" ht="12.75" customHeight="1" x14ac:dyDescent="0.2">
      <c r="A2540" s="58">
        <v>5176</v>
      </c>
      <c r="B2540" s="61">
        <v>40</v>
      </c>
      <c r="C2540" s="61">
        <v>2.5</v>
      </c>
      <c r="D2540" s="61">
        <v>0</v>
      </c>
      <c r="E2540" s="61">
        <v>0</v>
      </c>
      <c r="F2540" s="61">
        <v>0</v>
      </c>
      <c r="G2540" s="61">
        <v>15</v>
      </c>
      <c r="H2540" s="61">
        <v>80</v>
      </c>
      <c r="I2540" s="61">
        <v>2.5</v>
      </c>
      <c r="J2540" s="61">
        <v>42.5</v>
      </c>
      <c r="K2540" s="61">
        <v>57.5</v>
      </c>
      <c r="L2540" s="61">
        <v>0</v>
      </c>
      <c r="M2540" s="61">
        <v>0</v>
      </c>
      <c r="N2540" s="61">
        <v>0</v>
      </c>
      <c r="O2540" s="61">
        <v>75</v>
      </c>
      <c r="P2540" s="61">
        <v>6.25</v>
      </c>
      <c r="Q2540" s="61">
        <v>0</v>
      </c>
      <c r="R2540" s="61">
        <v>20</v>
      </c>
      <c r="S2540" s="61">
        <v>13.9</v>
      </c>
    </row>
    <row r="2541" spans="1:20" ht="12.75" customHeight="1" x14ac:dyDescent="0.2">
      <c r="A2541" s="58">
        <v>5177</v>
      </c>
      <c r="B2541" s="61">
        <v>556</v>
      </c>
      <c r="C2541" s="61">
        <v>0</v>
      </c>
      <c r="D2541" s="61">
        <v>0.54</v>
      </c>
      <c r="E2541" s="61">
        <v>0</v>
      </c>
      <c r="F2541" s="61">
        <v>0.9</v>
      </c>
      <c r="G2541" s="61">
        <v>88.31</v>
      </c>
      <c r="H2541" s="61">
        <v>9.35</v>
      </c>
      <c r="I2541" s="61">
        <v>0.9</v>
      </c>
      <c r="J2541" s="61">
        <v>50.9</v>
      </c>
      <c r="K2541" s="61">
        <v>49.1</v>
      </c>
      <c r="L2541" s="61">
        <v>7.16</v>
      </c>
      <c r="M2541" s="61">
        <v>68.69</v>
      </c>
      <c r="N2541" s="61">
        <v>11.63</v>
      </c>
      <c r="O2541" s="61">
        <v>90.16</v>
      </c>
      <c r="P2541" s="61">
        <v>0</v>
      </c>
      <c r="Q2541" s="61">
        <v>0</v>
      </c>
      <c r="R2541" s="61">
        <v>25</v>
      </c>
      <c r="S2541" s="61">
        <v>8.1</v>
      </c>
      <c r="T2541" s="61">
        <v>81.819999999999993</v>
      </c>
    </row>
    <row r="2542" spans="1:20" ht="12.75" customHeight="1" x14ac:dyDescent="0.2">
      <c r="A2542" s="58">
        <v>5178</v>
      </c>
      <c r="B2542" s="61">
        <v>607</v>
      </c>
      <c r="C2542" s="61">
        <v>0.49</v>
      </c>
      <c r="D2542" s="61">
        <v>18.95</v>
      </c>
      <c r="E2542" s="61">
        <v>2.4700000000000002</v>
      </c>
      <c r="F2542" s="61">
        <v>15.98</v>
      </c>
      <c r="G2542" s="61">
        <v>27.02</v>
      </c>
      <c r="H2542" s="61">
        <v>23.89</v>
      </c>
      <c r="I2542" s="61">
        <v>11.2</v>
      </c>
      <c r="J2542" s="61">
        <v>55.68</v>
      </c>
      <c r="K2542" s="61">
        <v>44.32</v>
      </c>
      <c r="L2542" s="61">
        <v>0</v>
      </c>
      <c r="M2542" s="61">
        <v>29.78</v>
      </c>
      <c r="N2542" s="61">
        <v>12.1</v>
      </c>
      <c r="O2542" s="61">
        <v>71.180000000000007</v>
      </c>
      <c r="P2542" s="61">
        <v>2.23</v>
      </c>
      <c r="Q2542" s="61">
        <v>0</v>
      </c>
      <c r="R2542" s="61">
        <v>18</v>
      </c>
      <c r="S2542" s="61">
        <v>7.6</v>
      </c>
      <c r="T2542" s="61">
        <v>91.18</v>
      </c>
    </row>
    <row r="2543" spans="1:20" ht="12.75" customHeight="1" x14ac:dyDescent="0.2">
      <c r="A2543" s="58">
        <v>5179</v>
      </c>
      <c r="B2543" s="61">
        <v>24</v>
      </c>
      <c r="C2543" s="61">
        <v>4.17</v>
      </c>
      <c r="D2543" s="61">
        <v>0</v>
      </c>
      <c r="E2543" s="61">
        <v>0</v>
      </c>
      <c r="F2543" s="61">
        <v>0</v>
      </c>
      <c r="G2543" s="61">
        <v>16.670000000000002</v>
      </c>
      <c r="H2543" s="61">
        <v>75</v>
      </c>
      <c r="I2543" s="61">
        <v>4.17</v>
      </c>
      <c r="J2543" s="61">
        <v>62.5</v>
      </c>
      <c r="K2543" s="61">
        <v>37.5</v>
      </c>
      <c r="L2543" s="61">
        <v>0</v>
      </c>
      <c r="M2543" s="61">
        <v>0</v>
      </c>
      <c r="N2543" s="61">
        <v>100</v>
      </c>
      <c r="O2543" s="61">
        <v>75.86</v>
      </c>
      <c r="P2543" s="61">
        <v>0</v>
      </c>
      <c r="Q2543" s="61">
        <v>0</v>
      </c>
      <c r="S2543" s="61">
        <v>0</v>
      </c>
    </row>
    <row r="2544" spans="1:20" ht="12.75" customHeight="1" x14ac:dyDescent="0.2">
      <c r="A2544" s="58">
        <v>5180</v>
      </c>
      <c r="B2544" s="61">
        <v>178</v>
      </c>
      <c r="C2544" s="61">
        <v>2.81</v>
      </c>
      <c r="D2544" s="61">
        <v>0.56000000000000005</v>
      </c>
      <c r="E2544" s="61">
        <v>0</v>
      </c>
      <c r="F2544" s="61">
        <v>0.56000000000000005</v>
      </c>
      <c r="G2544" s="61">
        <v>2.81</v>
      </c>
      <c r="H2544" s="61">
        <v>93.26</v>
      </c>
      <c r="I2544" s="61">
        <v>0</v>
      </c>
      <c r="J2544" s="61">
        <v>48.31</v>
      </c>
      <c r="K2544" s="61">
        <v>51.69</v>
      </c>
      <c r="L2544" s="61">
        <v>0</v>
      </c>
      <c r="M2544" s="61">
        <v>0</v>
      </c>
      <c r="N2544" s="61">
        <v>0.87</v>
      </c>
      <c r="O2544" s="61">
        <v>37.39</v>
      </c>
      <c r="P2544" s="61">
        <v>0</v>
      </c>
      <c r="Q2544" s="61">
        <v>0</v>
      </c>
      <c r="R2544" s="61">
        <v>45</v>
      </c>
      <c r="S2544" s="61">
        <v>19</v>
      </c>
      <c r="T2544" s="61">
        <v>175</v>
      </c>
    </row>
    <row r="2545" spans="1:20" ht="12.75" customHeight="1" x14ac:dyDescent="0.2">
      <c r="A2545" s="58">
        <v>5181</v>
      </c>
      <c r="B2545" s="61">
        <v>59</v>
      </c>
      <c r="C2545" s="61">
        <v>0</v>
      </c>
      <c r="D2545" s="61">
        <v>8.4700000000000006</v>
      </c>
      <c r="E2545" s="61">
        <v>0</v>
      </c>
      <c r="F2545" s="61">
        <v>0</v>
      </c>
      <c r="G2545" s="61">
        <v>5.08</v>
      </c>
      <c r="H2545" s="61">
        <v>79.66</v>
      </c>
      <c r="I2545" s="61">
        <v>6.78</v>
      </c>
      <c r="J2545" s="61">
        <v>67.8</v>
      </c>
      <c r="K2545" s="61">
        <v>32.200000000000003</v>
      </c>
      <c r="L2545" s="61">
        <v>0</v>
      </c>
      <c r="M2545" s="61">
        <v>0</v>
      </c>
      <c r="N2545" s="61">
        <v>100</v>
      </c>
      <c r="O2545" s="61">
        <v>9.09</v>
      </c>
      <c r="P2545" s="61">
        <v>0</v>
      </c>
      <c r="Q2545" s="61">
        <v>0</v>
      </c>
      <c r="S2545" s="61">
        <v>0</v>
      </c>
    </row>
    <row r="2546" spans="1:20" ht="12.75" customHeight="1" x14ac:dyDescent="0.2">
      <c r="A2546" s="58">
        <v>5183</v>
      </c>
      <c r="B2546" s="61">
        <v>0</v>
      </c>
      <c r="C2546" s="61">
        <v>0</v>
      </c>
      <c r="D2546" s="61">
        <v>0</v>
      </c>
      <c r="E2546" s="61">
        <v>0</v>
      </c>
      <c r="F2546" s="61">
        <v>0</v>
      </c>
      <c r="G2546" s="61">
        <v>0</v>
      </c>
      <c r="H2546" s="61">
        <v>0</v>
      </c>
      <c r="I2546" s="61">
        <v>0</v>
      </c>
      <c r="J2546" s="61">
        <v>0</v>
      </c>
      <c r="K2546" s="61">
        <v>0</v>
      </c>
      <c r="L2546" s="61">
        <v>0</v>
      </c>
      <c r="M2546" s="61">
        <v>0</v>
      </c>
      <c r="N2546" s="61">
        <v>0</v>
      </c>
      <c r="O2546" s="61">
        <v>0</v>
      </c>
      <c r="P2546" s="61">
        <v>0</v>
      </c>
      <c r="Q2546" s="61">
        <v>0</v>
      </c>
      <c r="S2546" s="61">
        <v>0</v>
      </c>
    </row>
    <row r="2547" spans="1:20" ht="12.75" customHeight="1" x14ac:dyDescent="0.2">
      <c r="A2547" s="58">
        <v>5184</v>
      </c>
      <c r="B2547" s="61">
        <v>4</v>
      </c>
      <c r="C2547" s="61">
        <v>0</v>
      </c>
      <c r="D2547" s="61">
        <v>0</v>
      </c>
      <c r="E2547" s="61">
        <v>0</v>
      </c>
      <c r="F2547" s="61">
        <v>50</v>
      </c>
      <c r="G2547" s="61">
        <v>25</v>
      </c>
      <c r="H2547" s="61">
        <v>25</v>
      </c>
      <c r="I2547" s="61">
        <v>0</v>
      </c>
      <c r="J2547" s="61">
        <v>100</v>
      </c>
      <c r="K2547" s="61">
        <v>0</v>
      </c>
      <c r="L2547" s="61">
        <v>0</v>
      </c>
      <c r="M2547" s="61">
        <v>0</v>
      </c>
      <c r="N2547" s="61">
        <v>30</v>
      </c>
      <c r="O2547" s="61">
        <v>50</v>
      </c>
      <c r="P2547" s="61">
        <v>0</v>
      </c>
      <c r="Q2547" s="61">
        <v>0</v>
      </c>
      <c r="S2547" s="61">
        <v>0</v>
      </c>
    </row>
    <row r="2548" spans="1:20" ht="12.75" customHeight="1" x14ac:dyDescent="0.2">
      <c r="A2548" s="58">
        <v>5185</v>
      </c>
      <c r="B2548" s="61">
        <v>0</v>
      </c>
      <c r="C2548" s="61">
        <v>0</v>
      </c>
      <c r="D2548" s="61">
        <v>0</v>
      </c>
      <c r="E2548" s="61">
        <v>0</v>
      </c>
      <c r="F2548" s="61">
        <v>0</v>
      </c>
      <c r="G2548" s="61">
        <v>0</v>
      </c>
      <c r="H2548" s="61">
        <v>0</v>
      </c>
      <c r="I2548" s="61">
        <v>0</v>
      </c>
      <c r="J2548" s="61">
        <v>0</v>
      </c>
      <c r="K2548" s="61">
        <v>0</v>
      </c>
      <c r="L2548" s="61">
        <v>0</v>
      </c>
      <c r="M2548" s="61">
        <v>0</v>
      </c>
      <c r="N2548" s="61">
        <v>0</v>
      </c>
      <c r="O2548" s="61">
        <v>0</v>
      </c>
      <c r="P2548" s="61">
        <v>0</v>
      </c>
      <c r="Q2548" s="61">
        <v>0</v>
      </c>
      <c r="S2548" s="61">
        <v>0</v>
      </c>
    </row>
    <row r="2549" spans="1:20" ht="12.75" customHeight="1" x14ac:dyDescent="0.2">
      <c r="A2549" s="58">
        <v>5186</v>
      </c>
      <c r="B2549" s="61">
        <v>0</v>
      </c>
      <c r="C2549" s="61">
        <v>0</v>
      </c>
      <c r="D2549" s="61">
        <v>0</v>
      </c>
      <c r="E2549" s="61">
        <v>0</v>
      </c>
      <c r="F2549" s="61">
        <v>0</v>
      </c>
      <c r="G2549" s="61">
        <v>0</v>
      </c>
      <c r="H2549" s="61">
        <v>0</v>
      </c>
      <c r="I2549" s="61">
        <v>0</v>
      </c>
      <c r="J2549" s="61">
        <v>0</v>
      </c>
      <c r="K2549" s="61">
        <v>0</v>
      </c>
      <c r="L2549" s="61">
        <v>0</v>
      </c>
      <c r="M2549" s="61">
        <v>0</v>
      </c>
      <c r="N2549" s="61">
        <v>0</v>
      </c>
      <c r="O2549" s="61">
        <v>0</v>
      </c>
      <c r="P2549" s="61">
        <v>0</v>
      </c>
      <c r="Q2549" s="61">
        <v>0</v>
      </c>
      <c r="S2549" s="61">
        <v>0</v>
      </c>
    </row>
    <row r="2550" spans="1:20" ht="12.75" customHeight="1" x14ac:dyDescent="0.2">
      <c r="A2550" s="58">
        <v>5187</v>
      </c>
      <c r="B2550" s="61">
        <v>8</v>
      </c>
      <c r="C2550" s="61">
        <v>0</v>
      </c>
      <c r="D2550" s="61">
        <v>0</v>
      </c>
      <c r="E2550" s="61">
        <v>0</v>
      </c>
      <c r="F2550" s="61">
        <v>0</v>
      </c>
      <c r="G2550" s="61">
        <v>75</v>
      </c>
      <c r="H2550" s="61">
        <v>25</v>
      </c>
      <c r="I2550" s="61">
        <v>0</v>
      </c>
      <c r="J2550" s="61">
        <v>62.5</v>
      </c>
      <c r="K2550" s="61">
        <v>37.5</v>
      </c>
      <c r="L2550" s="61">
        <v>0</v>
      </c>
      <c r="M2550" s="61">
        <v>0</v>
      </c>
      <c r="N2550" s="61">
        <v>100</v>
      </c>
      <c r="O2550" s="61">
        <v>72.22</v>
      </c>
      <c r="P2550" s="61">
        <v>0</v>
      </c>
      <c r="Q2550" s="61">
        <v>0</v>
      </c>
      <c r="S2550" s="61">
        <v>0</v>
      </c>
    </row>
    <row r="2551" spans="1:20" ht="12.75" customHeight="1" x14ac:dyDescent="0.2">
      <c r="A2551" s="58">
        <v>5188</v>
      </c>
      <c r="B2551" s="61">
        <v>0</v>
      </c>
      <c r="C2551" s="61">
        <v>0</v>
      </c>
      <c r="D2551" s="61">
        <v>0</v>
      </c>
      <c r="E2551" s="61">
        <v>0</v>
      </c>
      <c r="F2551" s="61">
        <v>0</v>
      </c>
      <c r="G2551" s="61">
        <v>0</v>
      </c>
      <c r="H2551" s="61">
        <v>0</v>
      </c>
      <c r="I2551" s="61">
        <v>0</v>
      </c>
      <c r="J2551" s="61">
        <v>0</v>
      </c>
      <c r="K2551" s="61">
        <v>0</v>
      </c>
      <c r="L2551" s="61">
        <v>0</v>
      </c>
      <c r="M2551" s="61">
        <v>0</v>
      </c>
      <c r="N2551" s="61">
        <v>0</v>
      </c>
      <c r="O2551" s="61">
        <v>0</v>
      </c>
      <c r="P2551" s="61">
        <v>0</v>
      </c>
      <c r="Q2551" s="61">
        <v>0</v>
      </c>
      <c r="S2551" s="61">
        <v>0</v>
      </c>
    </row>
    <row r="2552" spans="1:20" ht="12.75" customHeight="1" x14ac:dyDescent="0.2">
      <c r="A2552" s="58">
        <v>5189</v>
      </c>
      <c r="B2552" s="61">
        <v>5</v>
      </c>
      <c r="C2552" s="61">
        <v>0</v>
      </c>
      <c r="D2552" s="61">
        <v>0</v>
      </c>
      <c r="E2552" s="61">
        <v>0</v>
      </c>
      <c r="F2552" s="61">
        <v>0</v>
      </c>
      <c r="G2552" s="61">
        <v>0</v>
      </c>
      <c r="H2552" s="61">
        <v>100</v>
      </c>
      <c r="I2552" s="61">
        <v>0</v>
      </c>
      <c r="J2552" s="61">
        <v>60</v>
      </c>
      <c r="K2552" s="61">
        <v>40</v>
      </c>
      <c r="L2552" s="61">
        <v>0</v>
      </c>
      <c r="M2552" s="61">
        <v>0</v>
      </c>
      <c r="N2552" s="61">
        <v>0</v>
      </c>
      <c r="O2552" s="61">
        <v>0</v>
      </c>
      <c r="P2552" s="61">
        <v>0</v>
      </c>
      <c r="Q2552" s="61">
        <v>0</v>
      </c>
      <c r="S2552" s="61">
        <v>0</v>
      </c>
    </row>
    <row r="2553" spans="1:20" ht="12.75" customHeight="1" x14ac:dyDescent="0.2">
      <c r="A2553" s="58">
        <v>5190</v>
      </c>
      <c r="B2553" s="61">
        <v>34</v>
      </c>
      <c r="C2553" s="61">
        <v>0</v>
      </c>
      <c r="D2553" s="61">
        <v>5.88</v>
      </c>
      <c r="E2553" s="61">
        <v>0</v>
      </c>
      <c r="F2553" s="61">
        <v>0</v>
      </c>
      <c r="G2553" s="61">
        <v>8.82</v>
      </c>
      <c r="H2553" s="61">
        <v>82.35</v>
      </c>
      <c r="I2553" s="61">
        <v>2.94</v>
      </c>
      <c r="J2553" s="61">
        <v>47.06</v>
      </c>
      <c r="K2553" s="61">
        <v>52.94</v>
      </c>
      <c r="L2553" s="61">
        <v>0</v>
      </c>
      <c r="M2553" s="61">
        <v>0</v>
      </c>
      <c r="N2553" s="61">
        <v>0</v>
      </c>
      <c r="O2553" s="61">
        <v>54.17</v>
      </c>
      <c r="P2553" s="61">
        <v>2.08</v>
      </c>
      <c r="Q2553" s="61">
        <v>0</v>
      </c>
      <c r="R2553" s="61">
        <v>6</v>
      </c>
      <c r="S2553" s="61">
        <v>0</v>
      </c>
    </row>
    <row r="2554" spans="1:20" ht="12.75" customHeight="1" x14ac:dyDescent="0.2">
      <c r="A2554" s="58">
        <v>5191</v>
      </c>
      <c r="B2554" s="61">
        <v>80</v>
      </c>
      <c r="C2554" s="61">
        <v>2.5</v>
      </c>
      <c r="D2554" s="61">
        <v>0</v>
      </c>
      <c r="E2554" s="61">
        <v>0</v>
      </c>
      <c r="F2554" s="61">
        <v>0</v>
      </c>
      <c r="G2554" s="61">
        <v>8.75</v>
      </c>
      <c r="H2554" s="61">
        <v>87.5</v>
      </c>
      <c r="I2554" s="61">
        <v>1.25</v>
      </c>
      <c r="J2554" s="61">
        <v>51.25</v>
      </c>
      <c r="K2554" s="61">
        <v>48.75</v>
      </c>
      <c r="L2554" s="61">
        <v>0</v>
      </c>
      <c r="M2554" s="61">
        <v>0</v>
      </c>
      <c r="N2554" s="61">
        <v>14.29</v>
      </c>
      <c r="O2554" s="61">
        <v>61.54</v>
      </c>
      <c r="P2554" s="61">
        <v>0</v>
      </c>
      <c r="Q2554" s="61">
        <v>0</v>
      </c>
      <c r="R2554" s="61">
        <v>40</v>
      </c>
      <c r="S2554" s="61">
        <v>16.3</v>
      </c>
      <c r="T2554" s="61">
        <v>100</v>
      </c>
    </row>
    <row r="2555" spans="1:20" ht="12.75" customHeight="1" x14ac:dyDescent="0.2">
      <c r="A2555" s="58">
        <v>5192</v>
      </c>
      <c r="B2555" s="61">
        <v>39</v>
      </c>
      <c r="C2555" s="61">
        <v>0</v>
      </c>
      <c r="D2555" s="61">
        <v>2.56</v>
      </c>
      <c r="E2555" s="61">
        <v>0</v>
      </c>
      <c r="F2555" s="61">
        <v>15.38</v>
      </c>
      <c r="G2555" s="61">
        <v>5.13</v>
      </c>
      <c r="H2555" s="61">
        <v>76.92</v>
      </c>
      <c r="I2555" s="61">
        <v>0</v>
      </c>
      <c r="J2555" s="61">
        <v>58.97</v>
      </c>
      <c r="K2555" s="61">
        <v>41.03</v>
      </c>
      <c r="L2555" s="61">
        <v>0</v>
      </c>
      <c r="M2555" s="61">
        <v>0</v>
      </c>
      <c r="N2555" s="61">
        <v>61.29</v>
      </c>
      <c r="O2555" s="61">
        <v>20.97</v>
      </c>
      <c r="P2555" s="61">
        <v>0</v>
      </c>
      <c r="Q2555" s="61">
        <v>1.61</v>
      </c>
      <c r="S2555" s="61">
        <v>0</v>
      </c>
    </row>
    <row r="2556" spans="1:20" ht="12.75" customHeight="1" x14ac:dyDescent="0.2">
      <c r="A2556" s="58">
        <v>5193</v>
      </c>
      <c r="B2556" s="61">
        <v>5</v>
      </c>
      <c r="C2556" s="61">
        <v>0</v>
      </c>
      <c r="D2556" s="61">
        <v>0</v>
      </c>
      <c r="E2556" s="61">
        <v>0</v>
      </c>
      <c r="F2556" s="61">
        <v>0</v>
      </c>
      <c r="G2556" s="61">
        <v>20</v>
      </c>
      <c r="H2556" s="61">
        <v>80</v>
      </c>
      <c r="I2556" s="61">
        <v>0</v>
      </c>
      <c r="J2556" s="61">
        <v>60</v>
      </c>
      <c r="K2556" s="61">
        <v>40</v>
      </c>
      <c r="L2556" s="61">
        <v>0</v>
      </c>
      <c r="M2556" s="61">
        <v>0</v>
      </c>
      <c r="N2556" s="61">
        <v>25</v>
      </c>
      <c r="O2556" s="61">
        <v>62.5</v>
      </c>
      <c r="P2556" s="61">
        <v>37.5</v>
      </c>
      <c r="Q2556" s="61">
        <v>0</v>
      </c>
      <c r="R2556" s="61">
        <v>5</v>
      </c>
      <c r="S2556" s="61">
        <v>20</v>
      </c>
      <c r="T2556" s="61">
        <v>100</v>
      </c>
    </row>
    <row r="2557" spans="1:20" ht="12.75" customHeight="1" x14ac:dyDescent="0.2">
      <c r="A2557" s="58">
        <v>5194</v>
      </c>
      <c r="B2557" s="61">
        <v>14</v>
      </c>
      <c r="C2557" s="61">
        <v>0</v>
      </c>
      <c r="D2557" s="61">
        <v>7.14</v>
      </c>
      <c r="E2557" s="61">
        <v>0</v>
      </c>
      <c r="F2557" s="61">
        <v>0</v>
      </c>
      <c r="G2557" s="61">
        <v>14.29</v>
      </c>
      <c r="H2557" s="61">
        <v>71.430000000000007</v>
      </c>
      <c r="I2557" s="61">
        <v>7.14</v>
      </c>
      <c r="J2557" s="61">
        <v>35.71</v>
      </c>
      <c r="K2557" s="61">
        <v>64.290000000000006</v>
      </c>
      <c r="L2557" s="61">
        <v>0</v>
      </c>
      <c r="M2557" s="61">
        <v>0</v>
      </c>
      <c r="N2557" s="61">
        <v>0</v>
      </c>
      <c r="O2557" s="61">
        <v>50</v>
      </c>
      <c r="P2557" s="61">
        <v>0</v>
      </c>
      <c r="Q2557" s="61">
        <v>0</v>
      </c>
      <c r="S2557" s="61">
        <v>0</v>
      </c>
    </row>
    <row r="2558" spans="1:20" ht="12.75" customHeight="1" x14ac:dyDescent="0.2">
      <c r="A2558" s="58">
        <v>5195</v>
      </c>
      <c r="B2558" s="61">
        <v>1348</v>
      </c>
      <c r="C2558" s="61">
        <v>0.89</v>
      </c>
      <c r="D2558" s="61">
        <v>5.27</v>
      </c>
      <c r="E2558" s="61">
        <v>0.3</v>
      </c>
      <c r="F2558" s="61">
        <v>4.53</v>
      </c>
      <c r="G2558" s="61">
        <v>10.83</v>
      </c>
      <c r="H2558" s="61">
        <v>70.92</v>
      </c>
      <c r="I2558" s="61">
        <v>7.27</v>
      </c>
      <c r="J2558" s="61">
        <v>52.15</v>
      </c>
      <c r="K2558" s="61">
        <v>47.85</v>
      </c>
      <c r="L2558" s="61">
        <v>0</v>
      </c>
      <c r="M2558" s="61">
        <v>0</v>
      </c>
      <c r="N2558" s="61">
        <v>8.58</v>
      </c>
      <c r="O2558" s="61">
        <v>27.95</v>
      </c>
      <c r="P2558" s="61">
        <v>7.0000000000000007E-2</v>
      </c>
      <c r="Q2558" s="61">
        <v>0</v>
      </c>
      <c r="R2558" s="61">
        <v>64</v>
      </c>
      <c r="S2558" s="61">
        <v>9.1999999999999993</v>
      </c>
      <c r="T2558" s="61">
        <v>228.57</v>
      </c>
    </row>
    <row r="2559" spans="1:20" ht="12.75" customHeight="1" x14ac:dyDescent="0.2">
      <c r="A2559" s="58">
        <v>5196</v>
      </c>
      <c r="B2559" s="61">
        <v>1155</v>
      </c>
      <c r="C2559" s="61">
        <v>1.82</v>
      </c>
      <c r="D2559" s="61">
        <v>3.29</v>
      </c>
      <c r="E2559" s="61">
        <v>0.43</v>
      </c>
      <c r="F2559" s="61">
        <v>4.07</v>
      </c>
      <c r="G2559" s="61">
        <v>9.52</v>
      </c>
      <c r="H2559" s="61">
        <v>75.930000000000007</v>
      </c>
      <c r="I2559" s="61">
        <v>4.9400000000000004</v>
      </c>
      <c r="J2559" s="61">
        <v>51.77</v>
      </c>
      <c r="K2559" s="61">
        <v>48.23</v>
      </c>
      <c r="L2559" s="61">
        <v>0</v>
      </c>
      <c r="M2559" s="61">
        <v>0</v>
      </c>
      <c r="N2559" s="61">
        <v>11.39</v>
      </c>
      <c r="O2559" s="61">
        <v>27.6</v>
      </c>
      <c r="P2559" s="61">
        <v>0</v>
      </c>
      <c r="Q2559" s="61">
        <v>0</v>
      </c>
      <c r="R2559" s="61">
        <v>68</v>
      </c>
      <c r="S2559" s="61">
        <v>10.3</v>
      </c>
      <c r="T2559" s="61">
        <v>152.94</v>
      </c>
    </row>
    <row r="2560" spans="1:20" ht="12.75" customHeight="1" x14ac:dyDescent="0.2">
      <c r="A2560" s="58">
        <v>5197</v>
      </c>
      <c r="B2560" s="61">
        <v>485</v>
      </c>
      <c r="C2560" s="61">
        <v>0.62</v>
      </c>
      <c r="D2560" s="61">
        <v>2.68</v>
      </c>
      <c r="E2560" s="61">
        <v>0.41</v>
      </c>
      <c r="F2560" s="61">
        <v>3.92</v>
      </c>
      <c r="G2560" s="61">
        <v>8.8699999999999992</v>
      </c>
      <c r="H2560" s="61">
        <v>78.97</v>
      </c>
      <c r="I2560" s="61">
        <v>4.54</v>
      </c>
      <c r="J2560" s="61">
        <v>43.71</v>
      </c>
      <c r="K2560" s="61">
        <v>56.29</v>
      </c>
      <c r="L2560" s="61">
        <v>0</v>
      </c>
      <c r="M2560" s="61">
        <v>0</v>
      </c>
      <c r="N2560" s="61">
        <v>12.19</v>
      </c>
      <c r="O2560" s="61">
        <v>24.15</v>
      </c>
      <c r="P2560" s="61">
        <v>0</v>
      </c>
      <c r="Q2560" s="61">
        <v>0</v>
      </c>
      <c r="R2560" s="61">
        <v>44</v>
      </c>
      <c r="S2560" s="61">
        <v>10.9</v>
      </c>
      <c r="T2560" s="61">
        <v>172.73</v>
      </c>
    </row>
    <row r="2561" spans="1:20" ht="12.75" customHeight="1" x14ac:dyDescent="0.2">
      <c r="A2561" s="58">
        <v>5198</v>
      </c>
      <c r="B2561" s="61">
        <v>0</v>
      </c>
      <c r="C2561" s="61">
        <v>0</v>
      </c>
      <c r="D2561" s="61">
        <v>0</v>
      </c>
      <c r="E2561" s="61">
        <v>0</v>
      </c>
      <c r="F2561" s="61">
        <v>0</v>
      </c>
      <c r="G2561" s="61">
        <v>0</v>
      </c>
      <c r="H2561" s="61">
        <v>0</v>
      </c>
      <c r="I2561" s="61">
        <v>0</v>
      </c>
      <c r="J2561" s="61">
        <v>0</v>
      </c>
      <c r="K2561" s="61">
        <v>0</v>
      </c>
      <c r="L2561" s="61">
        <v>0</v>
      </c>
      <c r="M2561" s="61">
        <v>0</v>
      </c>
      <c r="N2561" s="61">
        <v>0</v>
      </c>
      <c r="O2561" s="61">
        <v>0</v>
      </c>
      <c r="P2561" s="61">
        <v>0</v>
      </c>
      <c r="Q2561" s="61">
        <v>0</v>
      </c>
      <c r="S2561" s="61">
        <v>0</v>
      </c>
    </row>
    <row r="2562" spans="1:20" ht="12.75" customHeight="1" x14ac:dyDescent="0.2">
      <c r="A2562" s="58">
        <v>5199</v>
      </c>
      <c r="B2562" s="61">
        <v>19</v>
      </c>
      <c r="C2562" s="61">
        <v>0</v>
      </c>
      <c r="D2562" s="61">
        <v>10.53</v>
      </c>
      <c r="E2562" s="61">
        <v>0</v>
      </c>
      <c r="F2562" s="61">
        <v>0</v>
      </c>
      <c r="G2562" s="61">
        <v>5.26</v>
      </c>
      <c r="H2562" s="61">
        <v>57.89</v>
      </c>
      <c r="I2562" s="61">
        <v>26.32</v>
      </c>
      <c r="J2562" s="61">
        <v>42.11</v>
      </c>
      <c r="K2562" s="61">
        <v>57.89</v>
      </c>
      <c r="L2562" s="61">
        <v>0</v>
      </c>
      <c r="M2562" s="61">
        <v>0</v>
      </c>
      <c r="N2562" s="61">
        <v>3.23</v>
      </c>
      <c r="O2562" s="61">
        <v>22.58</v>
      </c>
      <c r="P2562" s="61">
        <v>0</v>
      </c>
      <c r="Q2562" s="61">
        <v>0</v>
      </c>
      <c r="S2562" s="61">
        <v>0</v>
      </c>
    </row>
    <row r="2563" spans="1:20" ht="12.75" customHeight="1" x14ac:dyDescent="0.2">
      <c r="A2563" s="58">
        <v>5200</v>
      </c>
      <c r="B2563" s="61">
        <v>791</v>
      </c>
      <c r="C2563" s="61">
        <v>0.63</v>
      </c>
      <c r="D2563" s="61">
        <v>22.5</v>
      </c>
      <c r="E2563" s="61">
        <v>0.63</v>
      </c>
      <c r="F2563" s="61">
        <v>2.02</v>
      </c>
      <c r="G2563" s="61">
        <v>5.56</v>
      </c>
      <c r="H2563" s="61">
        <v>64.48</v>
      </c>
      <c r="I2563" s="61">
        <v>4.17</v>
      </c>
      <c r="J2563" s="61">
        <v>53.6</v>
      </c>
      <c r="K2563" s="61">
        <v>46.4</v>
      </c>
      <c r="L2563" s="61">
        <v>0</v>
      </c>
      <c r="M2563" s="61">
        <v>2.12</v>
      </c>
      <c r="N2563" s="61">
        <v>9.11</v>
      </c>
      <c r="O2563" s="61">
        <v>8.86</v>
      </c>
      <c r="P2563" s="61">
        <v>3.25</v>
      </c>
      <c r="Q2563" s="61">
        <v>0</v>
      </c>
      <c r="R2563" s="61">
        <v>19</v>
      </c>
      <c r="S2563" s="61">
        <v>9.8000000000000007</v>
      </c>
      <c r="T2563" s="61">
        <v>73.17</v>
      </c>
    </row>
    <row r="2564" spans="1:20" ht="12.75" customHeight="1" x14ac:dyDescent="0.2">
      <c r="A2564" s="58">
        <v>5201</v>
      </c>
      <c r="B2564" s="61">
        <v>664</v>
      </c>
      <c r="C2564" s="61">
        <v>0.15</v>
      </c>
      <c r="D2564" s="61">
        <v>22.44</v>
      </c>
      <c r="E2564" s="61">
        <v>0</v>
      </c>
      <c r="F2564" s="61">
        <v>0.6</v>
      </c>
      <c r="G2564" s="61">
        <v>6.02</v>
      </c>
      <c r="H2564" s="61">
        <v>66.27</v>
      </c>
      <c r="I2564" s="61">
        <v>4.5199999999999996</v>
      </c>
      <c r="J2564" s="61">
        <v>46.08</v>
      </c>
      <c r="K2564" s="61">
        <v>53.92</v>
      </c>
      <c r="L2564" s="61">
        <v>0</v>
      </c>
      <c r="M2564" s="61">
        <v>5.41</v>
      </c>
      <c r="N2564" s="61">
        <v>8.41</v>
      </c>
      <c r="O2564" s="61">
        <v>3.75</v>
      </c>
      <c r="P2564" s="61">
        <v>1.65</v>
      </c>
      <c r="Q2564" s="61">
        <v>0.3</v>
      </c>
      <c r="R2564" s="61">
        <v>17</v>
      </c>
      <c r="S2564" s="61">
        <v>6.9</v>
      </c>
      <c r="T2564" s="61">
        <v>71.790000000000006</v>
      </c>
    </row>
    <row r="2565" spans="1:20" ht="12.75" customHeight="1" x14ac:dyDescent="0.2">
      <c r="A2565" s="58">
        <v>5203</v>
      </c>
      <c r="B2565" s="61">
        <v>276</v>
      </c>
      <c r="C2565" s="61">
        <v>0</v>
      </c>
      <c r="D2565" s="61">
        <v>6.88</v>
      </c>
      <c r="E2565" s="61">
        <v>0</v>
      </c>
      <c r="F2565" s="61">
        <v>1.81</v>
      </c>
      <c r="G2565" s="61">
        <v>12.32</v>
      </c>
      <c r="H2565" s="61">
        <v>68.48</v>
      </c>
      <c r="I2565" s="61">
        <v>10.51</v>
      </c>
      <c r="J2565" s="61">
        <v>53.26</v>
      </c>
      <c r="K2565" s="61">
        <v>46.74</v>
      </c>
      <c r="L2565" s="61">
        <v>0</v>
      </c>
      <c r="M2565" s="61">
        <v>0</v>
      </c>
      <c r="N2565" s="61">
        <v>6.29</v>
      </c>
      <c r="O2565" s="61">
        <v>14.69</v>
      </c>
      <c r="P2565" s="61">
        <v>1.05</v>
      </c>
      <c r="Q2565" s="61">
        <v>0</v>
      </c>
      <c r="R2565" s="61">
        <v>23</v>
      </c>
      <c r="S2565" s="61">
        <v>10.6</v>
      </c>
      <c r="T2565" s="61">
        <v>100</v>
      </c>
    </row>
    <row r="2566" spans="1:20" ht="12.75" customHeight="1" x14ac:dyDescent="0.2">
      <c r="A2566" s="58">
        <v>5204</v>
      </c>
      <c r="B2566" s="61">
        <v>278</v>
      </c>
      <c r="C2566" s="61">
        <v>0</v>
      </c>
      <c r="D2566" s="61">
        <v>6.83</v>
      </c>
      <c r="E2566" s="61">
        <v>0</v>
      </c>
      <c r="F2566" s="61">
        <v>3.24</v>
      </c>
      <c r="G2566" s="61">
        <v>8.99</v>
      </c>
      <c r="H2566" s="61">
        <v>71.58</v>
      </c>
      <c r="I2566" s="61">
        <v>9.35</v>
      </c>
      <c r="J2566" s="61">
        <v>55.4</v>
      </c>
      <c r="K2566" s="61">
        <v>44.6</v>
      </c>
      <c r="L2566" s="61">
        <v>0</v>
      </c>
      <c r="M2566" s="61">
        <v>0</v>
      </c>
      <c r="N2566" s="61">
        <v>9.7100000000000009</v>
      </c>
      <c r="O2566" s="61">
        <v>9.35</v>
      </c>
      <c r="P2566" s="61">
        <v>0.72</v>
      </c>
      <c r="Q2566" s="61">
        <v>0.36</v>
      </c>
      <c r="R2566" s="61">
        <v>21</v>
      </c>
      <c r="S2566" s="61">
        <v>5.8</v>
      </c>
      <c r="T2566" s="61">
        <v>100</v>
      </c>
    </row>
    <row r="2567" spans="1:20" ht="12.75" customHeight="1" x14ac:dyDescent="0.2">
      <c r="A2567" s="58">
        <v>5205</v>
      </c>
      <c r="B2567" s="61">
        <v>231</v>
      </c>
      <c r="C2567" s="61">
        <v>0</v>
      </c>
      <c r="D2567" s="61">
        <v>19.48</v>
      </c>
      <c r="E2567" s="61">
        <v>0</v>
      </c>
      <c r="F2567" s="61">
        <v>20.78</v>
      </c>
      <c r="G2567" s="61">
        <v>13.85</v>
      </c>
      <c r="H2567" s="61">
        <v>32.47</v>
      </c>
      <c r="I2567" s="61">
        <v>13.42</v>
      </c>
      <c r="J2567" s="61">
        <v>48.05</v>
      </c>
      <c r="K2567" s="61">
        <v>51.95</v>
      </c>
      <c r="L2567" s="61">
        <v>0.41</v>
      </c>
      <c r="M2567" s="61">
        <v>13.58</v>
      </c>
      <c r="N2567" s="61">
        <v>14.81</v>
      </c>
      <c r="O2567" s="61">
        <v>52.26</v>
      </c>
      <c r="P2567" s="61">
        <v>0.41</v>
      </c>
      <c r="Q2567" s="61">
        <v>0</v>
      </c>
      <c r="R2567" s="61">
        <v>17</v>
      </c>
      <c r="S2567" s="61">
        <v>6.2</v>
      </c>
      <c r="T2567" s="61">
        <v>92.86</v>
      </c>
    </row>
    <row r="2568" spans="1:20" ht="12.75" customHeight="1" x14ac:dyDescent="0.2">
      <c r="A2568" s="58">
        <v>5206</v>
      </c>
      <c r="B2568" s="61">
        <v>509</v>
      </c>
      <c r="C2568" s="61">
        <v>1.18</v>
      </c>
      <c r="D2568" s="61">
        <v>7.27</v>
      </c>
      <c r="E2568" s="61">
        <v>0.39</v>
      </c>
      <c r="F2568" s="61">
        <v>8.64</v>
      </c>
      <c r="G2568" s="61">
        <v>13.56</v>
      </c>
      <c r="H2568" s="61">
        <v>64.239999999999995</v>
      </c>
      <c r="I2568" s="61">
        <v>4.72</v>
      </c>
      <c r="J2568" s="61">
        <v>50.88</v>
      </c>
      <c r="K2568" s="61">
        <v>49.12</v>
      </c>
      <c r="L2568" s="61">
        <v>0</v>
      </c>
      <c r="M2568" s="61">
        <v>0</v>
      </c>
      <c r="N2568" s="61">
        <v>10.39</v>
      </c>
      <c r="O2568" s="61">
        <v>42.35</v>
      </c>
      <c r="P2568" s="61">
        <v>1.76</v>
      </c>
      <c r="Q2568" s="61">
        <v>0</v>
      </c>
      <c r="R2568" s="61">
        <v>13</v>
      </c>
      <c r="S2568" s="61">
        <v>9.1999999999999993</v>
      </c>
      <c r="T2568" s="61">
        <v>58.97</v>
      </c>
    </row>
    <row r="2569" spans="1:20" ht="12.75" customHeight="1" x14ac:dyDescent="0.2">
      <c r="A2569" s="58">
        <v>5207</v>
      </c>
      <c r="B2569" s="61">
        <v>534</v>
      </c>
      <c r="C2569" s="61">
        <v>2.06</v>
      </c>
      <c r="D2569" s="61">
        <v>6.55</v>
      </c>
      <c r="E2569" s="61">
        <v>0.56000000000000005</v>
      </c>
      <c r="F2569" s="61">
        <v>1.5</v>
      </c>
      <c r="G2569" s="61">
        <v>16.850000000000001</v>
      </c>
      <c r="H2569" s="61">
        <v>65.92</v>
      </c>
      <c r="I2569" s="61">
        <v>6.55</v>
      </c>
      <c r="J2569" s="61">
        <v>50</v>
      </c>
      <c r="K2569" s="61">
        <v>50</v>
      </c>
      <c r="L2569" s="61">
        <v>0.56000000000000005</v>
      </c>
      <c r="M2569" s="61">
        <v>9.6999999999999993</v>
      </c>
      <c r="N2569" s="61">
        <v>12.87</v>
      </c>
      <c r="O2569" s="61">
        <v>38.43</v>
      </c>
      <c r="P2569" s="61">
        <v>5.97</v>
      </c>
      <c r="Q2569" s="61">
        <v>0</v>
      </c>
      <c r="R2569" s="61">
        <v>18</v>
      </c>
      <c r="S2569" s="61">
        <v>12.9</v>
      </c>
      <c r="T2569" s="61">
        <v>72.41</v>
      </c>
    </row>
    <row r="2570" spans="1:20" ht="12.75" customHeight="1" x14ac:dyDescent="0.2">
      <c r="A2570" s="58">
        <v>5208</v>
      </c>
      <c r="B2570" s="61">
        <v>0</v>
      </c>
      <c r="C2570" s="61">
        <v>0</v>
      </c>
      <c r="D2570" s="61">
        <v>0</v>
      </c>
      <c r="E2570" s="61">
        <v>0</v>
      </c>
      <c r="F2570" s="61">
        <v>0</v>
      </c>
      <c r="G2570" s="61">
        <v>0</v>
      </c>
      <c r="H2570" s="61">
        <v>0</v>
      </c>
      <c r="I2570" s="61">
        <v>0</v>
      </c>
      <c r="J2570" s="61">
        <v>0</v>
      </c>
      <c r="K2570" s="61">
        <v>0</v>
      </c>
      <c r="L2570" s="61">
        <v>0</v>
      </c>
      <c r="M2570" s="61">
        <v>0</v>
      </c>
      <c r="N2570" s="61">
        <v>0</v>
      </c>
      <c r="O2570" s="61">
        <v>0</v>
      </c>
      <c r="P2570" s="61">
        <v>0</v>
      </c>
      <c r="Q2570" s="61">
        <v>0</v>
      </c>
      <c r="S2570" s="61">
        <v>0</v>
      </c>
    </row>
    <row r="2571" spans="1:20" ht="12.75" customHeight="1" x14ac:dyDescent="0.2">
      <c r="A2571" s="58">
        <v>5209</v>
      </c>
      <c r="B2571" s="61">
        <v>348</v>
      </c>
      <c r="C2571" s="61">
        <v>2.0099999999999998</v>
      </c>
      <c r="D2571" s="61">
        <v>8.0500000000000007</v>
      </c>
      <c r="E2571" s="61">
        <v>1.1499999999999999</v>
      </c>
      <c r="F2571" s="61">
        <v>2.0099999999999998</v>
      </c>
      <c r="G2571" s="61">
        <v>20.69</v>
      </c>
      <c r="H2571" s="61">
        <v>56.32</v>
      </c>
      <c r="I2571" s="61">
        <v>9.77</v>
      </c>
      <c r="J2571" s="61">
        <v>78.45</v>
      </c>
      <c r="K2571" s="61">
        <v>21.55</v>
      </c>
      <c r="L2571" s="61">
        <v>0</v>
      </c>
      <c r="M2571" s="61">
        <v>5.99</v>
      </c>
      <c r="N2571" s="61">
        <v>9.4600000000000009</v>
      </c>
      <c r="O2571" s="61">
        <v>49.84</v>
      </c>
      <c r="P2571" s="61">
        <v>1.89</v>
      </c>
      <c r="Q2571" s="61">
        <v>0</v>
      </c>
      <c r="R2571" s="61">
        <v>11</v>
      </c>
      <c r="S2571" s="61">
        <v>7.4</v>
      </c>
      <c r="T2571" s="61">
        <v>42.42</v>
      </c>
    </row>
    <row r="2572" spans="1:20" ht="12.75" customHeight="1" x14ac:dyDescent="0.2">
      <c r="A2572" s="58">
        <v>5210</v>
      </c>
      <c r="B2572" s="61">
        <v>401</v>
      </c>
      <c r="C2572" s="61">
        <v>1.25</v>
      </c>
      <c r="D2572" s="61">
        <v>13.22</v>
      </c>
      <c r="E2572" s="61">
        <v>2.4900000000000002</v>
      </c>
      <c r="F2572" s="61">
        <v>0.75</v>
      </c>
      <c r="G2572" s="61">
        <v>19.95</v>
      </c>
      <c r="H2572" s="61">
        <v>52.37</v>
      </c>
      <c r="I2572" s="61">
        <v>9.98</v>
      </c>
      <c r="J2572" s="61">
        <v>40.4</v>
      </c>
      <c r="K2572" s="61">
        <v>59.6</v>
      </c>
      <c r="L2572" s="61">
        <v>0</v>
      </c>
      <c r="M2572" s="61">
        <v>2.93</v>
      </c>
      <c r="N2572" s="61">
        <v>4.79</v>
      </c>
      <c r="O2572" s="61">
        <v>36.44</v>
      </c>
      <c r="P2572" s="61">
        <v>0.8</v>
      </c>
      <c r="Q2572" s="61">
        <v>0</v>
      </c>
      <c r="R2572" s="61">
        <v>11</v>
      </c>
      <c r="S2572" s="61">
        <v>13.3</v>
      </c>
      <c r="T2572" s="61">
        <v>30.56</v>
      </c>
    </row>
    <row r="2573" spans="1:20" ht="12.75" customHeight="1" x14ac:dyDescent="0.2">
      <c r="A2573" s="58">
        <v>5211</v>
      </c>
      <c r="B2573" s="61">
        <v>390</v>
      </c>
      <c r="C2573" s="61">
        <v>2.56</v>
      </c>
      <c r="D2573" s="61">
        <v>6.41</v>
      </c>
      <c r="E2573" s="61">
        <v>0.77</v>
      </c>
      <c r="F2573" s="61">
        <v>2.31</v>
      </c>
      <c r="G2573" s="61">
        <v>12.56</v>
      </c>
      <c r="H2573" s="61">
        <v>65.13</v>
      </c>
      <c r="I2573" s="61">
        <v>10.26</v>
      </c>
      <c r="J2573" s="61">
        <v>40</v>
      </c>
      <c r="K2573" s="61">
        <v>60</v>
      </c>
      <c r="L2573" s="61">
        <v>0</v>
      </c>
      <c r="M2573" s="61">
        <v>1.34</v>
      </c>
      <c r="N2573" s="61">
        <v>6.99</v>
      </c>
      <c r="O2573" s="61">
        <v>31.45</v>
      </c>
      <c r="P2573" s="61">
        <v>3.23</v>
      </c>
      <c r="Q2573" s="61">
        <v>0</v>
      </c>
      <c r="R2573" s="61">
        <v>9</v>
      </c>
      <c r="S2573" s="61">
        <v>11.2</v>
      </c>
      <c r="T2573" s="61">
        <v>26.19</v>
      </c>
    </row>
    <row r="2574" spans="1:20" ht="12.75" customHeight="1" x14ac:dyDescent="0.2">
      <c r="A2574" s="58">
        <v>5212</v>
      </c>
      <c r="B2574" s="61">
        <v>90</v>
      </c>
      <c r="C2574" s="61">
        <v>2.2200000000000002</v>
      </c>
      <c r="D2574" s="61">
        <v>1.1100000000000001</v>
      </c>
      <c r="E2574" s="61">
        <v>0</v>
      </c>
      <c r="F2574" s="61">
        <v>1.1100000000000001</v>
      </c>
      <c r="G2574" s="61">
        <v>13.33</v>
      </c>
      <c r="H2574" s="61">
        <v>74.44</v>
      </c>
      <c r="I2574" s="61">
        <v>7.78</v>
      </c>
      <c r="J2574" s="61">
        <v>38.89</v>
      </c>
      <c r="K2574" s="61">
        <v>61.11</v>
      </c>
      <c r="L2574" s="61">
        <v>0</v>
      </c>
      <c r="M2574" s="61">
        <v>0</v>
      </c>
      <c r="N2574" s="61">
        <v>0</v>
      </c>
      <c r="O2574" s="61">
        <v>20.59</v>
      </c>
      <c r="P2574" s="61">
        <v>1.47</v>
      </c>
      <c r="Q2574" s="61">
        <v>0</v>
      </c>
      <c r="S2574" s="61">
        <v>0</v>
      </c>
    </row>
    <row r="2575" spans="1:20" ht="12.75" customHeight="1" x14ac:dyDescent="0.2">
      <c r="A2575" s="58">
        <v>5213</v>
      </c>
      <c r="B2575" s="61">
        <v>1219</v>
      </c>
      <c r="C2575" s="61">
        <v>3.77</v>
      </c>
      <c r="D2575" s="61">
        <v>3.04</v>
      </c>
      <c r="E2575" s="61">
        <v>0.16</v>
      </c>
      <c r="F2575" s="61">
        <v>0.74</v>
      </c>
      <c r="G2575" s="61">
        <v>17.559999999999999</v>
      </c>
      <c r="H2575" s="61">
        <v>63.74</v>
      </c>
      <c r="I2575" s="61">
        <v>10.99</v>
      </c>
      <c r="J2575" s="61">
        <v>51.93</v>
      </c>
      <c r="K2575" s="61">
        <v>48.07</v>
      </c>
      <c r="L2575" s="61">
        <v>0</v>
      </c>
      <c r="M2575" s="61">
        <v>2.69</v>
      </c>
      <c r="N2575" s="61">
        <v>13.45</v>
      </c>
      <c r="O2575" s="61">
        <v>35.76</v>
      </c>
      <c r="P2575" s="61">
        <v>1.48</v>
      </c>
      <c r="Q2575" s="61">
        <v>0.17</v>
      </c>
      <c r="R2575" s="61">
        <v>20</v>
      </c>
      <c r="S2575" s="61">
        <v>13.9</v>
      </c>
      <c r="T2575" s="61">
        <v>65.569999999999993</v>
      </c>
    </row>
    <row r="2576" spans="1:20" ht="12.75" customHeight="1" x14ac:dyDescent="0.2">
      <c r="A2576" s="58">
        <v>5214</v>
      </c>
      <c r="B2576" s="61">
        <v>378</v>
      </c>
      <c r="C2576" s="61">
        <v>3.44</v>
      </c>
      <c r="D2576" s="61">
        <v>3.7</v>
      </c>
      <c r="E2576" s="61">
        <v>0.79</v>
      </c>
      <c r="F2576" s="61">
        <v>2.38</v>
      </c>
      <c r="G2576" s="61">
        <v>23.28</v>
      </c>
      <c r="H2576" s="61">
        <v>53.97</v>
      </c>
      <c r="I2576" s="61">
        <v>12.43</v>
      </c>
      <c r="J2576" s="61">
        <v>49.47</v>
      </c>
      <c r="K2576" s="61">
        <v>50.53</v>
      </c>
      <c r="L2576" s="61">
        <v>0</v>
      </c>
      <c r="M2576" s="61">
        <v>3.31</v>
      </c>
      <c r="N2576" s="61">
        <v>7.46</v>
      </c>
      <c r="O2576" s="61">
        <v>42.82</v>
      </c>
      <c r="P2576" s="61">
        <v>0.55000000000000004</v>
      </c>
      <c r="Q2576" s="61">
        <v>0.28000000000000003</v>
      </c>
      <c r="R2576" s="61">
        <v>11</v>
      </c>
      <c r="S2576" s="61">
        <v>9.6</v>
      </c>
      <c r="T2576" s="61">
        <v>35.29</v>
      </c>
    </row>
    <row r="2577" spans="1:20" ht="12.75" customHeight="1" x14ac:dyDescent="0.2">
      <c r="A2577" s="58">
        <v>5216</v>
      </c>
      <c r="B2577" s="61">
        <v>44</v>
      </c>
      <c r="C2577" s="61">
        <v>2.27</v>
      </c>
      <c r="D2577" s="61">
        <v>6.82</v>
      </c>
      <c r="E2577" s="61">
        <v>0</v>
      </c>
      <c r="F2577" s="61">
        <v>4.55</v>
      </c>
      <c r="G2577" s="61">
        <v>13.64</v>
      </c>
      <c r="H2577" s="61">
        <v>68.180000000000007</v>
      </c>
      <c r="I2577" s="61">
        <v>4.55</v>
      </c>
      <c r="J2577" s="61">
        <v>40.909999999999997</v>
      </c>
      <c r="K2577" s="61">
        <v>59.09</v>
      </c>
      <c r="L2577" s="61">
        <v>0</v>
      </c>
      <c r="M2577" s="61">
        <v>0</v>
      </c>
      <c r="N2577" s="61">
        <v>6.67</v>
      </c>
      <c r="O2577" s="61">
        <v>28.89</v>
      </c>
      <c r="P2577" s="61">
        <v>2.2200000000000002</v>
      </c>
      <c r="Q2577" s="61">
        <v>0</v>
      </c>
      <c r="R2577" s="61">
        <v>11</v>
      </c>
      <c r="S2577" s="61">
        <v>5.0999999999999996</v>
      </c>
      <c r="T2577" s="61">
        <v>25</v>
      </c>
    </row>
    <row r="2578" spans="1:20" ht="12.75" customHeight="1" x14ac:dyDescent="0.2">
      <c r="A2578" s="58">
        <v>5217</v>
      </c>
      <c r="B2578" s="61">
        <v>73</v>
      </c>
      <c r="C2578" s="61">
        <v>0</v>
      </c>
      <c r="D2578" s="61">
        <v>1.37</v>
      </c>
      <c r="E2578" s="61">
        <v>0</v>
      </c>
      <c r="F2578" s="61">
        <v>16.440000000000001</v>
      </c>
      <c r="G2578" s="61">
        <v>23.29</v>
      </c>
      <c r="H2578" s="61">
        <v>54.79</v>
      </c>
      <c r="I2578" s="61">
        <v>4.1100000000000003</v>
      </c>
      <c r="J2578" s="61">
        <v>63.01</v>
      </c>
      <c r="K2578" s="61">
        <v>36.99</v>
      </c>
      <c r="L2578" s="61">
        <v>0</v>
      </c>
      <c r="M2578" s="61">
        <v>0</v>
      </c>
      <c r="N2578" s="61">
        <v>0</v>
      </c>
      <c r="O2578" s="61">
        <v>37.14</v>
      </c>
      <c r="P2578" s="61">
        <v>0</v>
      </c>
      <c r="Q2578" s="61">
        <v>0</v>
      </c>
      <c r="R2578" s="61">
        <v>37</v>
      </c>
      <c r="S2578" s="61">
        <v>10.5</v>
      </c>
      <c r="T2578" s="61">
        <v>100</v>
      </c>
    </row>
    <row r="2579" spans="1:20" ht="12.75" customHeight="1" x14ac:dyDescent="0.2">
      <c r="A2579" s="58">
        <v>5218</v>
      </c>
      <c r="B2579" s="61">
        <v>4</v>
      </c>
      <c r="C2579" s="61">
        <v>0</v>
      </c>
      <c r="D2579" s="61">
        <v>0</v>
      </c>
      <c r="E2579" s="61">
        <v>0</v>
      </c>
      <c r="F2579" s="61">
        <v>0</v>
      </c>
      <c r="G2579" s="61">
        <v>50</v>
      </c>
      <c r="H2579" s="61">
        <v>25</v>
      </c>
      <c r="I2579" s="61">
        <v>25</v>
      </c>
      <c r="J2579" s="61">
        <v>50</v>
      </c>
      <c r="K2579" s="61">
        <v>50</v>
      </c>
      <c r="L2579" s="61">
        <v>0</v>
      </c>
      <c r="M2579" s="61">
        <v>0</v>
      </c>
      <c r="N2579" s="61">
        <v>100</v>
      </c>
      <c r="O2579" s="61">
        <v>40</v>
      </c>
      <c r="P2579" s="61">
        <v>0</v>
      </c>
      <c r="Q2579" s="61">
        <v>0</v>
      </c>
      <c r="S2579" s="61">
        <v>0</v>
      </c>
    </row>
    <row r="2580" spans="1:20" ht="12.75" customHeight="1" x14ac:dyDescent="0.2">
      <c r="A2580" s="58">
        <v>5219</v>
      </c>
      <c r="B2580" s="61">
        <v>22</v>
      </c>
      <c r="C2580" s="61">
        <v>0</v>
      </c>
      <c r="D2580" s="61">
        <v>0</v>
      </c>
      <c r="E2580" s="61">
        <v>0</v>
      </c>
      <c r="F2580" s="61">
        <v>4.55</v>
      </c>
      <c r="G2580" s="61">
        <v>40.909999999999997</v>
      </c>
      <c r="H2580" s="61">
        <v>36.36</v>
      </c>
      <c r="I2580" s="61">
        <v>18.18</v>
      </c>
      <c r="J2580" s="61">
        <v>59.09</v>
      </c>
      <c r="K2580" s="61">
        <v>40.909999999999997</v>
      </c>
      <c r="L2580" s="61">
        <v>0</v>
      </c>
      <c r="M2580" s="61">
        <v>0</v>
      </c>
      <c r="N2580" s="61">
        <v>100</v>
      </c>
      <c r="O2580" s="61">
        <v>46.43</v>
      </c>
      <c r="P2580" s="61">
        <v>0</v>
      </c>
      <c r="Q2580" s="61">
        <v>0</v>
      </c>
      <c r="S2580" s="61">
        <v>0</v>
      </c>
    </row>
    <row r="2581" spans="1:20" ht="12.75" customHeight="1" x14ac:dyDescent="0.2">
      <c r="A2581" s="58">
        <v>5220</v>
      </c>
      <c r="B2581" s="61">
        <v>580</v>
      </c>
      <c r="C2581" s="61">
        <v>1.03</v>
      </c>
      <c r="D2581" s="61">
        <v>1.21</v>
      </c>
      <c r="E2581" s="61">
        <v>0</v>
      </c>
      <c r="F2581" s="61">
        <v>2.76</v>
      </c>
      <c r="G2581" s="61">
        <v>6.21</v>
      </c>
      <c r="H2581" s="61">
        <v>87.24</v>
      </c>
      <c r="I2581" s="61">
        <v>1.55</v>
      </c>
      <c r="J2581" s="61">
        <v>52.41</v>
      </c>
      <c r="K2581" s="61">
        <v>47.59</v>
      </c>
      <c r="L2581" s="61">
        <v>0.51</v>
      </c>
      <c r="M2581" s="61">
        <v>3.05</v>
      </c>
      <c r="N2581" s="61">
        <v>9.81</v>
      </c>
      <c r="O2581" s="61">
        <v>13.54</v>
      </c>
      <c r="P2581" s="61">
        <v>0.34</v>
      </c>
      <c r="Q2581" s="61">
        <v>0</v>
      </c>
      <c r="R2581" s="61">
        <v>23</v>
      </c>
      <c r="S2581" s="61">
        <v>17.399999999999999</v>
      </c>
      <c r="T2581" s="61">
        <v>88</v>
      </c>
    </row>
    <row r="2582" spans="1:20" ht="12.75" customHeight="1" x14ac:dyDescent="0.2">
      <c r="A2582" s="58">
        <v>5221</v>
      </c>
      <c r="B2582" s="61">
        <v>353</v>
      </c>
      <c r="C2582" s="61">
        <v>1.7</v>
      </c>
      <c r="D2582" s="61">
        <v>2.27</v>
      </c>
      <c r="E2582" s="61">
        <v>0</v>
      </c>
      <c r="F2582" s="61">
        <v>1.7</v>
      </c>
      <c r="G2582" s="61">
        <v>20.68</v>
      </c>
      <c r="H2582" s="61">
        <v>69.69</v>
      </c>
      <c r="I2582" s="61">
        <v>3.97</v>
      </c>
      <c r="J2582" s="61">
        <v>54.11</v>
      </c>
      <c r="K2582" s="61">
        <v>45.89</v>
      </c>
      <c r="L2582" s="61">
        <v>1.49</v>
      </c>
      <c r="M2582" s="61">
        <v>3.57</v>
      </c>
      <c r="N2582" s="61">
        <v>7.44</v>
      </c>
      <c r="O2582" s="61">
        <v>36.01</v>
      </c>
      <c r="P2582" s="61">
        <v>2.08</v>
      </c>
      <c r="Q2582" s="61">
        <v>0</v>
      </c>
      <c r="R2582" s="61">
        <v>13</v>
      </c>
      <c r="S2582" s="61">
        <v>14.2</v>
      </c>
      <c r="T2582" s="61">
        <v>46.43</v>
      </c>
    </row>
    <row r="2583" spans="1:20" ht="12.75" customHeight="1" x14ac:dyDescent="0.2">
      <c r="A2583" s="58">
        <v>5222</v>
      </c>
      <c r="B2583" s="61">
        <v>0</v>
      </c>
      <c r="C2583" s="61">
        <v>0</v>
      </c>
      <c r="D2583" s="61">
        <v>0</v>
      </c>
      <c r="E2583" s="61">
        <v>0</v>
      </c>
      <c r="F2583" s="61">
        <v>0</v>
      </c>
      <c r="G2583" s="61">
        <v>0</v>
      </c>
      <c r="H2583" s="61">
        <v>0</v>
      </c>
      <c r="I2583" s="61">
        <v>0</v>
      </c>
      <c r="J2583" s="61">
        <v>0</v>
      </c>
      <c r="K2583" s="61">
        <v>0</v>
      </c>
      <c r="L2583" s="61">
        <v>0</v>
      </c>
      <c r="M2583" s="61">
        <v>0</v>
      </c>
      <c r="N2583" s="61">
        <v>0</v>
      </c>
      <c r="O2583" s="61">
        <v>0</v>
      </c>
      <c r="P2583" s="61">
        <v>0</v>
      </c>
      <c r="Q2583" s="61">
        <v>0</v>
      </c>
      <c r="S2583" s="61">
        <v>0</v>
      </c>
    </row>
    <row r="2584" spans="1:20" ht="12.75" customHeight="1" x14ac:dyDescent="0.2">
      <c r="A2584" s="58">
        <v>5223</v>
      </c>
      <c r="B2584" s="61">
        <v>21</v>
      </c>
      <c r="C2584" s="61">
        <v>0</v>
      </c>
      <c r="D2584" s="61">
        <v>0</v>
      </c>
      <c r="E2584" s="61">
        <v>0</v>
      </c>
      <c r="F2584" s="61">
        <v>0</v>
      </c>
      <c r="G2584" s="61">
        <v>0</v>
      </c>
      <c r="H2584" s="61">
        <v>95.24</v>
      </c>
      <c r="I2584" s="61">
        <v>4.76</v>
      </c>
      <c r="J2584" s="61">
        <v>42.86</v>
      </c>
      <c r="K2584" s="61">
        <v>57.14</v>
      </c>
      <c r="L2584" s="61">
        <v>0</v>
      </c>
      <c r="M2584" s="61">
        <v>0</v>
      </c>
      <c r="N2584" s="61">
        <v>13.64</v>
      </c>
      <c r="O2584" s="61">
        <v>63.64</v>
      </c>
      <c r="P2584" s="61">
        <v>0</v>
      </c>
      <c r="Q2584" s="61">
        <v>0</v>
      </c>
      <c r="R2584" s="61">
        <v>3</v>
      </c>
      <c r="S2584" s="61">
        <v>11</v>
      </c>
      <c r="T2584" s="61">
        <v>71.430000000000007</v>
      </c>
    </row>
    <row r="2585" spans="1:20" ht="12.75" customHeight="1" x14ac:dyDescent="0.2">
      <c r="A2585" s="58">
        <v>5224</v>
      </c>
      <c r="B2585" s="61">
        <v>127</v>
      </c>
      <c r="C2585" s="61">
        <v>0.79</v>
      </c>
      <c r="D2585" s="61">
        <v>0</v>
      </c>
      <c r="E2585" s="61">
        <v>0</v>
      </c>
      <c r="F2585" s="61">
        <v>3.94</v>
      </c>
      <c r="G2585" s="61">
        <v>59.06</v>
      </c>
      <c r="H2585" s="61">
        <v>33.07</v>
      </c>
      <c r="I2585" s="61">
        <v>3.15</v>
      </c>
      <c r="J2585" s="61">
        <v>33.86</v>
      </c>
      <c r="K2585" s="61">
        <v>66.14</v>
      </c>
      <c r="L2585" s="61">
        <v>7.77</v>
      </c>
      <c r="M2585" s="61">
        <v>3.88</v>
      </c>
      <c r="N2585" s="61">
        <v>6.8</v>
      </c>
      <c r="O2585" s="61">
        <v>50.49</v>
      </c>
      <c r="P2585" s="61">
        <v>3.88</v>
      </c>
      <c r="Q2585" s="61">
        <v>0</v>
      </c>
      <c r="R2585" s="61">
        <v>21</v>
      </c>
      <c r="S2585" s="61">
        <v>20.8</v>
      </c>
      <c r="T2585" s="61">
        <v>100</v>
      </c>
    </row>
    <row r="2586" spans="1:20" ht="12.75" customHeight="1" x14ac:dyDescent="0.2">
      <c r="A2586" s="58">
        <v>5225</v>
      </c>
      <c r="B2586" s="61">
        <v>65</v>
      </c>
      <c r="C2586" s="61">
        <v>1.54</v>
      </c>
      <c r="D2586" s="61">
        <v>1.54</v>
      </c>
      <c r="E2586" s="61">
        <v>0</v>
      </c>
      <c r="F2586" s="61">
        <v>0</v>
      </c>
      <c r="G2586" s="61">
        <v>6.15</v>
      </c>
      <c r="H2586" s="61">
        <v>84.62</v>
      </c>
      <c r="I2586" s="61">
        <v>6.15</v>
      </c>
      <c r="J2586" s="61">
        <v>49.23</v>
      </c>
      <c r="K2586" s="61">
        <v>50.77</v>
      </c>
      <c r="L2586" s="61">
        <v>0</v>
      </c>
      <c r="M2586" s="61">
        <v>0</v>
      </c>
      <c r="N2586" s="61">
        <v>15.63</v>
      </c>
      <c r="O2586" s="61">
        <v>53.13</v>
      </c>
      <c r="P2586" s="61">
        <v>0</v>
      </c>
      <c r="Q2586" s="61">
        <v>0</v>
      </c>
      <c r="R2586" s="61">
        <v>7</v>
      </c>
      <c r="S2586" s="61">
        <v>13.9</v>
      </c>
      <c r="T2586" s="61">
        <v>40</v>
      </c>
    </row>
    <row r="2587" spans="1:20" ht="12.75" customHeight="1" x14ac:dyDescent="0.2">
      <c r="A2587" s="58">
        <v>5226</v>
      </c>
      <c r="B2587" s="61">
        <v>85</v>
      </c>
      <c r="C2587" s="61">
        <v>0</v>
      </c>
      <c r="D2587" s="61">
        <v>1.18</v>
      </c>
      <c r="E2587" s="61">
        <v>0</v>
      </c>
      <c r="F2587" s="61">
        <v>2.35</v>
      </c>
      <c r="G2587" s="61">
        <v>5.88</v>
      </c>
      <c r="H2587" s="61">
        <v>88.24</v>
      </c>
      <c r="I2587" s="61">
        <v>2.35</v>
      </c>
      <c r="J2587" s="61">
        <v>52.94</v>
      </c>
      <c r="K2587" s="61">
        <v>47.06</v>
      </c>
      <c r="L2587" s="61">
        <v>0</v>
      </c>
      <c r="M2587" s="61">
        <v>0</v>
      </c>
      <c r="N2587" s="61">
        <v>8.75</v>
      </c>
      <c r="O2587" s="61">
        <v>46.25</v>
      </c>
      <c r="P2587" s="61">
        <v>0</v>
      </c>
      <c r="Q2587" s="61">
        <v>0</v>
      </c>
      <c r="R2587" s="61">
        <v>7</v>
      </c>
      <c r="S2587" s="61">
        <v>14.4</v>
      </c>
      <c r="T2587" s="61">
        <v>75</v>
      </c>
    </row>
    <row r="2588" spans="1:20" ht="12.75" customHeight="1" x14ac:dyDescent="0.2">
      <c r="A2588" s="58">
        <v>5227</v>
      </c>
      <c r="B2588" s="61">
        <v>14</v>
      </c>
      <c r="C2588" s="61">
        <v>7.14</v>
      </c>
      <c r="D2588" s="61">
        <v>0</v>
      </c>
      <c r="E2588" s="61">
        <v>0</v>
      </c>
      <c r="F2588" s="61">
        <v>0</v>
      </c>
      <c r="G2588" s="61">
        <v>0</v>
      </c>
      <c r="H2588" s="61">
        <v>92.86</v>
      </c>
      <c r="I2588" s="61">
        <v>0</v>
      </c>
      <c r="J2588" s="61">
        <v>71.430000000000007</v>
      </c>
      <c r="K2588" s="61">
        <v>28.57</v>
      </c>
      <c r="L2588" s="61">
        <v>0</v>
      </c>
      <c r="M2588" s="61">
        <v>0</v>
      </c>
      <c r="N2588" s="61">
        <v>30.77</v>
      </c>
      <c r="O2588" s="61">
        <v>69.23</v>
      </c>
      <c r="P2588" s="61">
        <v>0</v>
      </c>
      <c r="Q2588" s="61">
        <v>0</v>
      </c>
      <c r="S2588" s="61">
        <v>0</v>
      </c>
    </row>
    <row r="2589" spans="1:20" ht="12.75" customHeight="1" x14ac:dyDescent="0.2">
      <c r="A2589" s="58">
        <v>5228</v>
      </c>
      <c r="B2589" s="61">
        <v>35</v>
      </c>
      <c r="C2589" s="61">
        <v>0</v>
      </c>
      <c r="D2589" s="61">
        <v>0</v>
      </c>
      <c r="E2589" s="61">
        <v>0</v>
      </c>
      <c r="F2589" s="61">
        <v>0</v>
      </c>
      <c r="G2589" s="61">
        <v>5.71</v>
      </c>
      <c r="H2589" s="61">
        <v>94.29</v>
      </c>
      <c r="I2589" s="61">
        <v>0</v>
      </c>
      <c r="J2589" s="61">
        <v>40</v>
      </c>
      <c r="K2589" s="61">
        <v>60</v>
      </c>
      <c r="L2589" s="61">
        <v>0</v>
      </c>
      <c r="M2589" s="61">
        <v>0</v>
      </c>
      <c r="N2589" s="61">
        <v>9.09</v>
      </c>
      <c r="O2589" s="61">
        <v>27.27</v>
      </c>
      <c r="P2589" s="61">
        <v>2.27</v>
      </c>
      <c r="Q2589" s="61">
        <v>0</v>
      </c>
      <c r="R2589" s="61">
        <v>35</v>
      </c>
      <c r="S2589" s="61">
        <v>0.6</v>
      </c>
    </row>
    <row r="2590" spans="1:20" ht="12.75" customHeight="1" x14ac:dyDescent="0.2">
      <c r="A2590" s="58">
        <v>5229</v>
      </c>
      <c r="B2590" s="61">
        <v>525</v>
      </c>
      <c r="C2590" s="61">
        <v>0.95</v>
      </c>
      <c r="D2590" s="61">
        <v>16.38</v>
      </c>
      <c r="E2590" s="61">
        <v>0.19</v>
      </c>
      <c r="F2590" s="61">
        <v>8</v>
      </c>
      <c r="G2590" s="61">
        <v>49.9</v>
      </c>
      <c r="H2590" s="61">
        <v>19.43</v>
      </c>
      <c r="I2590" s="61">
        <v>5.14</v>
      </c>
      <c r="J2590" s="61">
        <v>52</v>
      </c>
      <c r="K2590" s="61">
        <v>48</v>
      </c>
      <c r="L2590" s="61">
        <v>0</v>
      </c>
      <c r="M2590" s="61">
        <v>44.66</v>
      </c>
      <c r="N2590" s="61">
        <v>13.04</v>
      </c>
      <c r="O2590" s="61">
        <v>71.739999999999995</v>
      </c>
      <c r="P2590" s="61">
        <v>3.56</v>
      </c>
      <c r="Q2590" s="61">
        <v>0</v>
      </c>
      <c r="R2590" s="61">
        <v>66</v>
      </c>
      <c r="S2590" s="61">
        <v>8.1</v>
      </c>
      <c r="T2590" s="61">
        <v>225</v>
      </c>
    </row>
    <row r="2591" spans="1:20" ht="12.75" customHeight="1" x14ac:dyDescent="0.2">
      <c r="A2591" s="58">
        <v>5230</v>
      </c>
      <c r="B2591" s="61">
        <v>0</v>
      </c>
      <c r="C2591" s="61">
        <v>0</v>
      </c>
      <c r="D2591" s="61">
        <v>0</v>
      </c>
      <c r="E2591" s="61">
        <v>0</v>
      </c>
      <c r="F2591" s="61">
        <v>0</v>
      </c>
      <c r="G2591" s="61">
        <v>0</v>
      </c>
      <c r="H2591" s="61">
        <v>0</v>
      </c>
      <c r="I2591" s="61">
        <v>0</v>
      </c>
      <c r="J2591" s="61">
        <v>0</v>
      </c>
      <c r="K2591" s="61">
        <v>0</v>
      </c>
      <c r="L2591" s="61">
        <v>0</v>
      </c>
      <c r="M2591" s="61">
        <v>0</v>
      </c>
      <c r="N2591" s="61">
        <v>0</v>
      </c>
      <c r="O2591" s="61">
        <v>0</v>
      </c>
      <c r="P2591" s="61">
        <v>0</v>
      </c>
      <c r="Q2591" s="61">
        <v>0</v>
      </c>
      <c r="S2591" s="61">
        <v>0</v>
      </c>
    </row>
    <row r="2592" spans="1:20" ht="12.75" customHeight="1" x14ac:dyDescent="0.2">
      <c r="A2592" s="58">
        <v>5231</v>
      </c>
      <c r="B2592" s="61">
        <v>15</v>
      </c>
      <c r="C2592" s="61">
        <v>0</v>
      </c>
      <c r="D2592" s="61">
        <v>0</v>
      </c>
      <c r="E2592" s="61">
        <v>0</v>
      </c>
      <c r="F2592" s="61">
        <v>0</v>
      </c>
      <c r="G2592" s="61">
        <v>13.33</v>
      </c>
      <c r="H2592" s="61">
        <v>86.67</v>
      </c>
      <c r="I2592" s="61">
        <v>0</v>
      </c>
      <c r="J2592" s="61">
        <v>66.67</v>
      </c>
      <c r="K2592" s="61">
        <v>33.33</v>
      </c>
      <c r="L2592" s="61">
        <v>0</v>
      </c>
      <c r="M2592" s="61">
        <v>0</v>
      </c>
      <c r="N2592" s="61">
        <v>0</v>
      </c>
      <c r="O2592" s="61">
        <v>58.82</v>
      </c>
      <c r="P2592" s="61">
        <v>0</v>
      </c>
      <c r="Q2592" s="61">
        <v>0</v>
      </c>
      <c r="S2592" s="61">
        <v>0</v>
      </c>
    </row>
    <row r="2593" spans="1:20" ht="12.75" customHeight="1" x14ac:dyDescent="0.2">
      <c r="A2593" s="58">
        <v>5232</v>
      </c>
      <c r="B2593" s="61">
        <v>31</v>
      </c>
      <c r="C2593" s="61">
        <v>0</v>
      </c>
      <c r="D2593" s="61">
        <v>0</v>
      </c>
      <c r="E2593" s="61">
        <v>0</v>
      </c>
      <c r="F2593" s="61">
        <v>0</v>
      </c>
      <c r="G2593" s="61">
        <v>45.16</v>
      </c>
      <c r="H2593" s="61">
        <v>51.61</v>
      </c>
      <c r="I2593" s="61">
        <v>3.23</v>
      </c>
      <c r="J2593" s="61">
        <v>67.739999999999995</v>
      </c>
      <c r="K2593" s="61">
        <v>32.26</v>
      </c>
      <c r="L2593" s="61">
        <v>0</v>
      </c>
      <c r="M2593" s="61">
        <v>0</v>
      </c>
      <c r="N2593" s="61">
        <v>100</v>
      </c>
      <c r="O2593" s="61">
        <v>56.52</v>
      </c>
      <c r="P2593" s="61">
        <v>0</v>
      </c>
      <c r="Q2593" s="61">
        <v>0</v>
      </c>
      <c r="S2593" s="61">
        <v>0</v>
      </c>
    </row>
    <row r="2594" spans="1:20" ht="12.75" customHeight="1" x14ac:dyDescent="0.2">
      <c r="A2594" s="58">
        <v>5233</v>
      </c>
      <c r="B2594" s="61">
        <v>0</v>
      </c>
      <c r="C2594" s="61">
        <v>0</v>
      </c>
      <c r="D2594" s="61">
        <v>0</v>
      </c>
      <c r="E2594" s="61">
        <v>0</v>
      </c>
      <c r="F2594" s="61">
        <v>0</v>
      </c>
      <c r="G2594" s="61">
        <v>0</v>
      </c>
      <c r="H2594" s="61">
        <v>0</v>
      </c>
      <c r="I2594" s="61">
        <v>0</v>
      </c>
      <c r="J2594" s="61">
        <v>0</v>
      </c>
      <c r="K2594" s="61">
        <v>0</v>
      </c>
      <c r="L2594" s="61">
        <v>0</v>
      </c>
      <c r="M2594" s="61">
        <v>0</v>
      </c>
      <c r="N2594" s="61">
        <v>0</v>
      </c>
      <c r="O2594" s="61">
        <v>0</v>
      </c>
      <c r="P2594" s="61">
        <v>0</v>
      </c>
      <c r="Q2594" s="61">
        <v>0</v>
      </c>
      <c r="S2594" s="61">
        <v>0</v>
      </c>
    </row>
    <row r="2595" spans="1:20" ht="12.75" customHeight="1" x14ac:dyDescent="0.2">
      <c r="A2595" s="58">
        <v>5234</v>
      </c>
      <c r="B2595" s="61">
        <v>0</v>
      </c>
      <c r="C2595" s="61">
        <v>0</v>
      </c>
      <c r="D2595" s="61">
        <v>0</v>
      </c>
      <c r="E2595" s="61">
        <v>0</v>
      </c>
      <c r="F2595" s="61">
        <v>0</v>
      </c>
      <c r="G2595" s="61">
        <v>0</v>
      </c>
      <c r="H2595" s="61">
        <v>0</v>
      </c>
      <c r="I2595" s="61">
        <v>0</v>
      </c>
      <c r="J2595" s="61">
        <v>0</v>
      </c>
      <c r="K2595" s="61">
        <v>0</v>
      </c>
      <c r="L2595" s="61">
        <v>0</v>
      </c>
      <c r="M2595" s="61">
        <v>0</v>
      </c>
      <c r="N2595" s="61">
        <v>0</v>
      </c>
      <c r="O2595" s="61">
        <v>0</v>
      </c>
      <c r="P2595" s="61">
        <v>0</v>
      </c>
      <c r="Q2595" s="61">
        <v>0</v>
      </c>
      <c r="S2595" s="61">
        <v>0</v>
      </c>
    </row>
    <row r="2596" spans="1:20" ht="12.75" customHeight="1" x14ac:dyDescent="0.2">
      <c r="A2596" s="58">
        <v>5235</v>
      </c>
      <c r="B2596" s="61">
        <v>2</v>
      </c>
      <c r="C2596" s="61">
        <v>0</v>
      </c>
      <c r="D2596" s="61">
        <v>0</v>
      </c>
      <c r="E2596" s="61">
        <v>0</v>
      </c>
      <c r="F2596" s="61">
        <v>0</v>
      </c>
      <c r="G2596" s="61">
        <v>0</v>
      </c>
      <c r="H2596" s="61">
        <v>100</v>
      </c>
      <c r="I2596" s="61">
        <v>0</v>
      </c>
      <c r="J2596" s="61">
        <v>100</v>
      </c>
      <c r="K2596" s="61">
        <v>0</v>
      </c>
      <c r="L2596" s="61">
        <v>16.670000000000002</v>
      </c>
      <c r="M2596" s="61">
        <v>0</v>
      </c>
      <c r="N2596" s="61">
        <v>0</v>
      </c>
      <c r="O2596" s="61">
        <v>83.33</v>
      </c>
      <c r="P2596" s="61">
        <v>0</v>
      </c>
      <c r="Q2596" s="61">
        <v>0</v>
      </c>
      <c r="S2596" s="61">
        <v>0</v>
      </c>
    </row>
    <row r="2597" spans="1:20" ht="12.75" customHeight="1" x14ac:dyDescent="0.2">
      <c r="A2597" s="58">
        <v>5236</v>
      </c>
      <c r="B2597" s="61">
        <v>246</v>
      </c>
      <c r="C2597" s="61">
        <v>0</v>
      </c>
      <c r="D2597" s="61">
        <v>3.25</v>
      </c>
      <c r="E2597" s="61">
        <v>0</v>
      </c>
      <c r="F2597" s="61">
        <v>0</v>
      </c>
      <c r="G2597" s="61">
        <v>4.88</v>
      </c>
      <c r="H2597" s="61">
        <v>85.77</v>
      </c>
      <c r="I2597" s="61">
        <v>6.1</v>
      </c>
      <c r="J2597" s="61">
        <v>53.66</v>
      </c>
      <c r="K2597" s="61">
        <v>46.34</v>
      </c>
      <c r="L2597" s="61">
        <v>0</v>
      </c>
      <c r="M2597" s="61">
        <v>0</v>
      </c>
      <c r="N2597" s="61">
        <v>0</v>
      </c>
      <c r="O2597" s="61">
        <v>0</v>
      </c>
      <c r="P2597" s="61">
        <v>0</v>
      </c>
      <c r="Q2597" s="61">
        <v>0</v>
      </c>
      <c r="R2597" s="61">
        <v>22</v>
      </c>
      <c r="S2597" s="61">
        <v>9.1</v>
      </c>
      <c r="T2597" s="61">
        <v>72.73</v>
      </c>
    </row>
    <row r="2598" spans="1:20" ht="12.75" customHeight="1" x14ac:dyDescent="0.2">
      <c r="A2598" s="58">
        <v>5237</v>
      </c>
      <c r="B2598" s="61">
        <v>4</v>
      </c>
      <c r="C2598" s="61">
        <v>0</v>
      </c>
      <c r="D2598" s="61">
        <v>0</v>
      </c>
      <c r="E2598" s="61">
        <v>0</v>
      </c>
      <c r="F2598" s="61">
        <v>25</v>
      </c>
      <c r="G2598" s="61">
        <v>0</v>
      </c>
      <c r="H2598" s="61">
        <v>50</v>
      </c>
      <c r="I2598" s="61">
        <v>25</v>
      </c>
      <c r="J2598" s="61">
        <v>50</v>
      </c>
      <c r="K2598" s="61">
        <v>50</v>
      </c>
      <c r="L2598" s="61">
        <v>0</v>
      </c>
      <c r="M2598" s="61">
        <v>0</v>
      </c>
      <c r="N2598" s="61">
        <v>0</v>
      </c>
      <c r="O2598" s="61">
        <v>100</v>
      </c>
      <c r="P2598" s="61">
        <v>0</v>
      </c>
      <c r="Q2598" s="61">
        <v>0</v>
      </c>
      <c r="S2598" s="61">
        <v>0</v>
      </c>
    </row>
    <row r="2599" spans="1:20" ht="12.75" customHeight="1" x14ac:dyDescent="0.2">
      <c r="A2599" s="58">
        <v>5238</v>
      </c>
      <c r="B2599" s="61">
        <v>293</v>
      </c>
      <c r="C2599" s="61">
        <v>1.37</v>
      </c>
      <c r="D2599" s="61">
        <v>1.37</v>
      </c>
      <c r="E2599" s="61">
        <v>0</v>
      </c>
      <c r="F2599" s="61">
        <v>1.37</v>
      </c>
      <c r="G2599" s="61">
        <v>14.33</v>
      </c>
      <c r="H2599" s="61">
        <v>77.819999999999993</v>
      </c>
      <c r="I2599" s="61">
        <v>3.75</v>
      </c>
      <c r="J2599" s="61">
        <v>48.46</v>
      </c>
      <c r="K2599" s="61">
        <v>51.54</v>
      </c>
      <c r="L2599" s="61">
        <v>2.2999999999999998</v>
      </c>
      <c r="M2599" s="61">
        <v>0</v>
      </c>
      <c r="N2599" s="61">
        <v>0</v>
      </c>
      <c r="O2599" s="61">
        <v>1.64</v>
      </c>
      <c r="P2599" s="61">
        <v>0</v>
      </c>
      <c r="Q2599" s="61">
        <v>0</v>
      </c>
      <c r="R2599" s="61">
        <v>73</v>
      </c>
      <c r="S2599" s="61">
        <v>7</v>
      </c>
      <c r="T2599" s="61">
        <v>100</v>
      </c>
    </row>
    <row r="2600" spans="1:20" ht="12.75" customHeight="1" x14ac:dyDescent="0.2">
      <c r="A2600" s="58">
        <v>5239</v>
      </c>
      <c r="B2600" s="61">
        <v>469</v>
      </c>
      <c r="C2600" s="61">
        <v>1.07</v>
      </c>
      <c r="D2600" s="61">
        <v>10.02</v>
      </c>
      <c r="E2600" s="61">
        <v>0.85</v>
      </c>
      <c r="F2600" s="61">
        <v>1.28</v>
      </c>
      <c r="G2600" s="61">
        <v>21.54</v>
      </c>
      <c r="H2600" s="61">
        <v>55.44</v>
      </c>
      <c r="I2600" s="61">
        <v>9.81</v>
      </c>
      <c r="J2600" s="61">
        <v>54.37</v>
      </c>
      <c r="K2600" s="61">
        <v>45.63</v>
      </c>
      <c r="L2600" s="61">
        <v>0.66</v>
      </c>
      <c r="M2600" s="61">
        <v>19.34</v>
      </c>
      <c r="N2600" s="61">
        <v>16.260000000000002</v>
      </c>
      <c r="O2600" s="61">
        <v>69.45</v>
      </c>
      <c r="P2600" s="61">
        <v>3.96</v>
      </c>
      <c r="Q2600" s="61">
        <v>0.22</v>
      </c>
      <c r="R2600" s="61">
        <v>14</v>
      </c>
      <c r="S2600" s="61">
        <v>8.6</v>
      </c>
      <c r="T2600" s="61">
        <v>55.88</v>
      </c>
    </row>
    <row r="2601" spans="1:20" ht="12.75" customHeight="1" x14ac:dyDescent="0.2">
      <c r="A2601" s="58">
        <v>5240</v>
      </c>
      <c r="B2601" s="61">
        <v>222</v>
      </c>
      <c r="C2601" s="61">
        <v>0.45</v>
      </c>
      <c r="D2601" s="61">
        <v>18.47</v>
      </c>
      <c r="E2601" s="61">
        <v>0</v>
      </c>
      <c r="F2601" s="61">
        <v>4.05</v>
      </c>
      <c r="G2601" s="61">
        <v>7.66</v>
      </c>
      <c r="H2601" s="61">
        <v>59.91</v>
      </c>
      <c r="I2601" s="61">
        <v>9.4600000000000009</v>
      </c>
      <c r="J2601" s="61">
        <v>60.81</v>
      </c>
      <c r="K2601" s="61">
        <v>39.19</v>
      </c>
      <c r="L2601" s="61">
        <v>0</v>
      </c>
      <c r="M2601" s="61">
        <v>1.44</v>
      </c>
      <c r="N2601" s="61">
        <v>17.22</v>
      </c>
      <c r="O2601" s="61">
        <v>12.92</v>
      </c>
      <c r="P2601" s="61">
        <v>13.88</v>
      </c>
      <c r="Q2601" s="61">
        <v>0</v>
      </c>
      <c r="R2601" s="61">
        <v>17</v>
      </c>
      <c r="S2601" s="61">
        <v>9</v>
      </c>
      <c r="T2601" s="61">
        <v>146.15</v>
      </c>
    </row>
    <row r="2602" spans="1:20" ht="12.75" customHeight="1" x14ac:dyDescent="0.2">
      <c r="A2602" s="58">
        <v>5241</v>
      </c>
      <c r="B2602" s="61">
        <v>110</v>
      </c>
      <c r="C2602" s="61">
        <v>0</v>
      </c>
      <c r="D2602" s="61">
        <v>1.82</v>
      </c>
      <c r="E2602" s="61">
        <v>0</v>
      </c>
      <c r="F2602" s="61">
        <v>0</v>
      </c>
      <c r="G2602" s="61">
        <v>5.45</v>
      </c>
      <c r="H2602" s="61">
        <v>75.45</v>
      </c>
      <c r="I2602" s="61">
        <v>17.27</v>
      </c>
      <c r="J2602" s="61">
        <v>50</v>
      </c>
      <c r="K2602" s="61">
        <v>50</v>
      </c>
      <c r="L2602" s="61">
        <v>0</v>
      </c>
      <c r="M2602" s="61">
        <v>0</v>
      </c>
      <c r="N2602" s="61">
        <v>0.94</v>
      </c>
      <c r="O2602" s="61">
        <v>24.53</v>
      </c>
      <c r="P2602" s="61">
        <v>0.94</v>
      </c>
      <c r="Q2602" s="61">
        <v>0</v>
      </c>
      <c r="R2602" s="61">
        <v>22</v>
      </c>
      <c r="S2602" s="61">
        <v>14.7</v>
      </c>
      <c r="T2602" s="61">
        <v>40</v>
      </c>
    </row>
    <row r="2603" spans="1:20" ht="12.75" customHeight="1" x14ac:dyDescent="0.2">
      <c r="A2603" s="58">
        <v>5242</v>
      </c>
      <c r="B2603" s="61">
        <v>0</v>
      </c>
      <c r="C2603" s="61">
        <v>0</v>
      </c>
      <c r="D2603" s="61">
        <v>0</v>
      </c>
      <c r="E2603" s="61">
        <v>0</v>
      </c>
      <c r="F2603" s="61">
        <v>0</v>
      </c>
      <c r="G2603" s="61">
        <v>0</v>
      </c>
      <c r="H2603" s="61">
        <v>0</v>
      </c>
      <c r="I2603" s="61">
        <v>0</v>
      </c>
      <c r="J2603" s="61">
        <v>0</v>
      </c>
      <c r="K2603" s="61">
        <v>0</v>
      </c>
      <c r="L2603" s="61">
        <v>0</v>
      </c>
      <c r="M2603" s="61">
        <v>0</v>
      </c>
      <c r="N2603" s="61">
        <v>0</v>
      </c>
      <c r="O2603" s="61">
        <v>0</v>
      </c>
      <c r="P2603" s="61">
        <v>0</v>
      </c>
      <c r="Q2603" s="61">
        <v>0</v>
      </c>
      <c r="S2603" s="61">
        <v>0</v>
      </c>
    </row>
    <row r="2604" spans="1:20" ht="12.75" customHeight="1" x14ac:dyDescent="0.2">
      <c r="A2604" s="58">
        <v>5243</v>
      </c>
      <c r="B2604" s="61">
        <v>2</v>
      </c>
      <c r="C2604" s="61">
        <v>50</v>
      </c>
      <c r="D2604" s="61">
        <v>0</v>
      </c>
      <c r="E2604" s="61">
        <v>0</v>
      </c>
      <c r="F2604" s="61">
        <v>0</v>
      </c>
      <c r="G2604" s="61">
        <v>0</v>
      </c>
      <c r="H2604" s="61">
        <v>50</v>
      </c>
      <c r="I2604" s="61">
        <v>0</v>
      </c>
      <c r="J2604" s="61">
        <v>100</v>
      </c>
      <c r="K2604" s="61">
        <v>0</v>
      </c>
      <c r="L2604" s="61">
        <v>0</v>
      </c>
      <c r="M2604" s="61">
        <v>0</v>
      </c>
      <c r="N2604" s="61">
        <v>0</v>
      </c>
      <c r="O2604" s="61">
        <v>50</v>
      </c>
      <c r="P2604" s="61">
        <v>0</v>
      </c>
      <c r="Q2604" s="61">
        <v>0</v>
      </c>
      <c r="S2604" s="61">
        <v>0</v>
      </c>
    </row>
    <row r="2605" spans="1:20" ht="12.75" customHeight="1" x14ac:dyDescent="0.2">
      <c r="A2605" s="58">
        <v>5244</v>
      </c>
      <c r="B2605" s="61">
        <v>8</v>
      </c>
      <c r="C2605" s="61">
        <v>0</v>
      </c>
      <c r="D2605" s="61">
        <v>12.5</v>
      </c>
      <c r="E2605" s="61">
        <v>0</v>
      </c>
      <c r="F2605" s="61">
        <v>0</v>
      </c>
      <c r="G2605" s="61">
        <v>0</v>
      </c>
      <c r="H2605" s="61">
        <v>87.5</v>
      </c>
      <c r="I2605" s="61">
        <v>0</v>
      </c>
      <c r="J2605" s="61">
        <v>75</v>
      </c>
      <c r="K2605" s="61">
        <v>25</v>
      </c>
      <c r="L2605" s="61">
        <v>0</v>
      </c>
      <c r="M2605" s="61">
        <v>8.33</v>
      </c>
      <c r="N2605" s="61">
        <v>16.670000000000002</v>
      </c>
      <c r="O2605" s="61">
        <v>75</v>
      </c>
      <c r="P2605" s="61">
        <v>16.670000000000002</v>
      </c>
      <c r="Q2605" s="61">
        <v>0</v>
      </c>
      <c r="R2605" s="61">
        <v>4</v>
      </c>
      <c r="S2605" s="61">
        <v>11.3</v>
      </c>
      <c r="T2605" s="61">
        <v>100</v>
      </c>
    </row>
    <row r="2606" spans="1:20" ht="12.75" customHeight="1" x14ac:dyDescent="0.2">
      <c r="A2606" s="58">
        <v>5245</v>
      </c>
      <c r="B2606" s="61">
        <v>168</v>
      </c>
      <c r="C2606" s="61">
        <v>4.76</v>
      </c>
      <c r="D2606" s="61">
        <v>0.6</v>
      </c>
      <c r="E2606" s="61">
        <v>0</v>
      </c>
      <c r="F2606" s="61">
        <v>1.19</v>
      </c>
      <c r="G2606" s="61">
        <v>10.119999999999999</v>
      </c>
      <c r="H2606" s="61">
        <v>79.17</v>
      </c>
      <c r="I2606" s="61">
        <v>4.17</v>
      </c>
      <c r="J2606" s="61">
        <v>54.76</v>
      </c>
      <c r="K2606" s="61">
        <v>45.24</v>
      </c>
      <c r="L2606" s="61">
        <v>0</v>
      </c>
      <c r="M2606" s="61">
        <v>1.29</v>
      </c>
      <c r="N2606" s="61">
        <v>1.94</v>
      </c>
      <c r="O2606" s="61">
        <v>45.16</v>
      </c>
      <c r="P2606" s="61">
        <v>7.1</v>
      </c>
      <c r="Q2606" s="61">
        <v>0</v>
      </c>
      <c r="R2606" s="61">
        <v>17</v>
      </c>
      <c r="S2606" s="61">
        <v>5.5</v>
      </c>
      <c r="T2606" s="61">
        <v>70</v>
      </c>
    </row>
    <row r="2607" spans="1:20" ht="12.75" customHeight="1" x14ac:dyDescent="0.2">
      <c r="A2607" s="58">
        <v>5246</v>
      </c>
      <c r="B2607" s="61">
        <v>63</v>
      </c>
      <c r="C2607" s="61">
        <v>0</v>
      </c>
      <c r="D2607" s="61">
        <v>0</v>
      </c>
      <c r="E2607" s="61">
        <v>0</v>
      </c>
      <c r="F2607" s="61">
        <v>0</v>
      </c>
      <c r="G2607" s="61">
        <v>17.46</v>
      </c>
      <c r="H2607" s="61">
        <v>77.78</v>
      </c>
      <c r="I2607" s="61">
        <v>4.76</v>
      </c>
      <c r="J2607" s="61">
        <v>44.44</v>
      </c>
      <c r="K2607" s="61">
        <v>55.56</v>
      </c>
      <c r="L2607" s="61">
        <v>0</v>
      </c>
      <c r="M2607" s="61">
        <v>0</v>
      </c>
      <c r="N2607" s="61">
        <v>3.45</v>
      </c>
      <c r="O2607" s="61">
        <v>36.21</v>
      </c>
      <c r="P2607" s="61">
        <v>0</v>
      </c>
      <c r="Q2607" s="61">
        <v>0</v>
      </c>
      <c r="R2607" s="61">
        <v>63</v>
      </c>
      <c r="S2607" s="61">
        <v>6.9</v>
      </c>
      <c r="T2607" s="61">
        <v>200</v>
      </c>
    </row>
    <row r="2608" spans="1:20" ht="12.75" customHeight="1" x14ac:dyDescent="0.2">
      <c r="A2608" s="58">
        <v>5247</v>
      </c>
      <c r="B2608" s="61">
        <v>0</v>
      </c>
      <c r="C2608" s="61">
        <v>0</v>
      </c>
      <c r="D2608" s="61">
        <v>0</v>
      </c>
      <c r="E2608" s="61">
        <v>0</v>
      </c>
      <c r="F2608" s="61">
        <v>0</v>
      </c>
      <c r="G2608" s="61">
        <v>0</v>
      </c>
      <c r="H2608" s="61">
        <v>0</v>
      </c>
      <c r="I2608" s="61">
        <v>0</v>
      </c>
      <c r="J2608" s="61">
        <v>0</v>
      </c>
      <c r="K2608" s="61">
        <v>0</v>
      </c>
      <c r="L2608" s="61">
        <v>0</v>
      </c>
      <c r="M2608" s="61">
        <v>0</v>
      </c>
      <c r="N2608" s="61">
        <v>0</v>
      </c>
      <c r="O2608" s="61">
        <v>0</v>
      </c>
      <c r="P2608" s="61">
        <v>0</v>
      </c>
      <c r="Q2608" s="61">
        <v>0</v>
      </c>
      <c r="S2608" s="61">
        <v>0</v>
      </c>
    </row>
    <row r="2609" spans="1:20" ht="12.75" customHeight="1" x14ac:dyDescent="0.2">
      <c r="A2609" s="58">
        <v>5248</v>
      </c>
      <c r="B2609" s="61">
        <v>99</v>
      </c>
      <c r="C2609" s="61">
        <v>0</v>
      </c>
      <c r="D2609" s="61">
        <v>1.01</v>
      </c>
      <c r="E2609" s="61">
        <v>0</v>
      </c>
      <c r="F2609" s="61">
        <v>1.01</v>
      </c>
      <c r="G2609" s="61">
        <v>4.04</v>
      </c>
      <c r="H2609" s="61">
        <v>82.83</v>
      </c>
      <c r="I2609" s="61">
        <v>11.11</v>
      </c>
      <c r="J2609" s="61">
        <v>45.45</v>
      </c>
      <c r="K2609" s="61">
        <v>54.55</v>
      </c>
      <c r="L2609" s="61">
        <v>0</v>
      </c>
      <c r="M2609" s="61">
        <v>0</v>
      </c>
      <c r="N2609" s="61">
        <v>7.22</v>
      </c>
      <c r="O2609" s="61">
        <v>21.65</v>
      </c>
      <c r="P2609" s="61">
        <v>0</v>
      </c>
      <c r="Q2609" s="61">
        <v>0</v>
      </c>
      <c r="R2609" s="61">
        <v>25</v>
      </c>
      <c r="S2609" s="61">
        <v>13.1</v>
      </c>
      <c r="T2609" s="61">
        <v>100</v>
      </c>
    </row>
    <row r="2610" spans="1:20" ht="12.75" customHeight="1" x14ac:dyDescent="0.2">
      <c r="A2610" s="58">
        <v>5249</v>
      </c>
      <c r="B2610" s="61">
        <v>0</v>
      </c>
      <c r="C2610" s="61">
        <v>0</v>
      </c>
      <c r="D2610" s="61">
        <v>0</v>
      </c>
      <c r="E2610" s="61">
        <v>0</v>
      </c>
      <c r="F2610" s="61">
        <v>0</v>
      </c>
      <c r="G2610" s="61">
        <v>0</v>
      </c>
      <c r="H2610" s="61">
        <v>0</v>
      </c>
      <c r="I2610" s="61">
        <v>0</v>
      </c>
      <c r="J2610" s="61">
        <v>0</v>
      </c>
      <c r="K2610" s="61">
        <v>0</v>
      </c>
      <c r="L2610" s="61">
        <v>0</v>
      </c>
      <c r="M2610" s="61">
        <v>0</v>
      </c>
      <c r="N2610" s="61">
        <v>0</v>
      </c>
      <c r="O2610" s="61">
        <v>0</v>
      </c>
      <c r="P2610" s="61">
        <v>0</v>
      </c>
      <c r="Q2610" s="61">
        <v>0</v>
      </c>
      <c r="S2610" s="61">
        <v>0</v>
      </c>
    </row>
    <row r="2611" spans="1:20" ht="12.75" customHeight="1" x14ac:dyDescent="0.2">
      <c r="A2611" s="58">
        <v>5250</v>
      </c>
      <c r="B2611" s="61">
        <v>205</v>
      </c>
      <c r="C2611" s="61">
        <v>5.37</v>
      </c>
      <c r="D2611" s="61">
        <v>0.98</v>
      </c>
      <c r="E2611" s="61">
        <v>0.49</v>
      </c>
      <c r="F2611" s="61">
        <v>2.93</v>
      </c>
      <c r="G2611" s="61">
        <v>9.76</v>
      </c>
      <c r="H2611" s="61">
        <v>69.27</v>
      </c>
      <c r="I2611" s="61">
        <v>11.22</v>
      </c>
      <c r="J2611" s="61">
        <v>48.78</v>
      </c>
      <c r="K2611" s="61">
        <v>51.22</v>
      </c>
      <c r="L2611" s="61">
        <v>0</v>
      </c>
      <c r="M2611" s="61">
        <v>0</v>
      </c>
      <c r="N2611" s="61">
        <v>4.4800000000000004</v>
      </c>
      <c r="O2611" s="61">
        <v>65.52</v>
      </c>
      <c r="P2611" s="61">
        <v>3.1</v>
      </c>
      <c r="Q2611" s="61">
        <v>0</v>
      </c>
      <c r="R2611" s="61">
        <v>11</v>
      </c>
      <c r="S2611" s="61">
        <v>10.5</v>
      </c>
      <c r="T2611" s="61">
        <v>83.33</v>
      </c>
    </row>
    <row r="2612" spans="1:20" ht="12.75" customHeight="1" x14ac:dyDescent="0.2">
      <c r="A2612" s="58">
        <v>5251</v>
      </c>
      <c r="B2612" s="61">
        <v>419</v>
      </c>
      <c r="C2612" s="61">
        <v>1.43</v>
      </c>
      <c r="D2612" s="61">
        <v>0.48</v>
      </c>
      <c r="E2612" s="61">
        <v>0</v>
      </c>
      <c r="F2612" s="61">
        <v>1.43</v>
      </c>
      <c r="G2612" s="61">
        <v>48.69</v>
      </c>
      <c r="H2612" s="61">
        <v>46.3</v>
      </c>
      <c r="I2612" s="61">
        <v>1.67</v>
      </c>
      <c r="J2612" s="61">
        <v>52.27</v>
      </c>
      <c r="K2612" s="61">
        <v>47.73</v>
      </c>
      <c r="L2612" s="61">
        <v>3.57</v>
      </c>
      <c r="M2612" s="61">
        <v>21.43</v>
      </c>
      <c r="N2612" s="61">
        <v>10.71</v>
      </c>
      <c r="O2612" s="61">
        <v>67.14</v>
      </c>
      <c r="P2612" s="61">
        <v>0.24</v>
      </c>
      <c r="Q2612" s="61">
        <v>0</v>
      </c>
      <c r="R2612" s="61">
        <v>21</v>
      </c>
      <c r="S2612" s="61">
        <v>15.8</v>
      </c>
      <c r="T2612" s="61">
        <v>75</v>
      </c>
    </row>
    <row r="2613" spans="1:20" ht="12.75" customHeight="1" x14ac:dyDescent="0.2">
      <c r="A2613" s="58">
        <v>5252</v>
      </c>
      <c r="B2613" s="61">
        <v>125</v>
      </c>
      <c r="C2613" s="61">
        <v>0</v>
      </c>
      <c r="D2613" s="61">
        <v>3.2</v>
      </c>
      <c r="E2613" s="61">
        <v>0</v>
      </c>
      <c r="F2613" s="61">
        <v>0.8</v>
      </c>
      <c r="G2613" s="61">
        <v>10.4</v>
      </c>
      <c r="H2613" s="61">
        <v>84</v>
      </c>
      <c r="I2613" s="61">
        <v>1.6</v>
      </c>
      <c r="J2613" s="61">
        <v>52</v>
      </c>
      <c r="K2613" s="61">
        <v>48</v>
      </c>
      <c r="L2613" s="61">
        <v>0</v>
      </c>
      <c r="M2613" s="61">
        <v>0</v>
      </c>
      <c r="N2613" s="61">
        <v>0</v>
      </c>
      <c r="O2613" s="61">
        <v>17.07</v>
      </c>
      <c r="P2613" s="61">
        <v>0</v>
      </c>
      <c r="Q2613" s="61">
        <v>0</v>
      </c>
      <c r="S2613" s="61">
        <v>0</v>
      </c>
    </row>
    <row r="2614" spans="1:20" ht="12.75" customHeight="1" x14ac:dyDescent="0.2">
      <c r="A2614" s="58">
        <v>5253</v>
      </c>
      <c r="B2614" s="61">
        <v>0</v>
      </c>
      <c r="C2614" s="61">
        <v>0</v>
      </c>
      <c r="D2614" s="61">
        <v>0</v>
      </c>
      <c r="E2614" s="61">
        <v>0</v>
      </c>
      <c r="F2614" s="61">
        <v>0</v>
      </c>
      <c r="G2614" s="61">
        <v>0</v>
      </c>
      <c r="H2614" s="61">
        <v>0</v>
      </c>
      <c r="I2614" s="61">
        <v>0</v>
      </c>
      <c r="J2614" s="61">
        <v>0</v>
      </c>
      <c r="K2614" s="61">
        <v>0</v>
      </c>
      <c r="L2614" s="61">
        <v>0</v>
      </c>
      <c r="M2614" s="61">
        <v>0</v>
      </c>
      <c r="N2614" s="61">
        <v>0</v>
      </c>
      <c r="O2614" s="61">
        <v>0</v>
      </c>
      <c r="P2614" s="61">
        <v>0</v>
      </c>
      <c r="Q2614" s="61">
        <v>0</v>
      </c>
      <c r="S2614" s="61">
        <v>0</v>
      </c>
    </row>
    <row r="2615" spans="1:20" ht="12.75" customHeight="1" x14ac:dyDescent="0.2">
      <c r="A2615" s="58">
        <v>5254</v>
      </c>
      <c r="B2615" s="61">
        <v>48</v>
      </c>
      <c r="C2615" s="61">
        <v>0</v>
      </c>
      <c r="D2615" s="61">
        <v>12.5</v>
      </c>
      <c r="E2615" s="61">
        <v>2.08</v>
      </c>
      <c r="F2615" s="61">
        <v>16.670000000000002</v>
      </c>
      <c r="G2615" s="61">
        <v>22.92</v>
      </c>
      <c r="H2615" s="61">
        <v>31.25</v>
      </c>
      <c r="I2615" s="61">
        <v>14.58</v>
      </c>
      <c r="J2615" s="61">
        <v>47.92</v>
      </c>
      <c r="K2615" s="61">
        <v>52.08</v>
      </c>
      <c r="L2615" s="61">
        <v>0</v>
      </c>
      <c r="M2615" s="61">
        <v>4</v>
      </c>
      <c r="N2615" s="61">
        <v>0</v>
      </c>
      <c r="O2615" s="61">
        <v>34</v>
      </c>
      <c r="P2615" s="61">
        <v>6</v>
      </c>
      <c r="Q2615" s="61">
        <v>0</v>
      </c>
      <c r="S2615" s="61">
        <v>0</v>
      </c>
    </row>
    <row r="2616" spans="1:20" ht="12.75" customHeight="1" x14ac:dyDescent="0.2">
      <c r="A2616" s="58">
        <v>5255</v>
      </c>
      <c r="B2616" s="61">
        <v>28</v>
      </c>
      <c r="C2616" s="61">
        <v>0</v>
      </c>
      <c r="D2616" s="61">
        <v>3.57</v>
      </c>
      <c r="E2616" s="61">
        <v>3.57</v>
      </c>
      <c r="F2616" s="61">
        <v>21.43</v>
      </c>
      <c r="G2616" s="61">
        <v>39.29</v>
      </c>
      <c r="H2616" s="61">
        <v>25</v>
      </c>
      <c r="I2616" s="61">
        <v>7.14</v>
      </c>
      <c r="J2616" s="61">
        <v>64.290000000000006</v>
      </c>
      <c r="K2616" s="61">
        <v>35.71</v>
      </c>
      <c r="L2616" s="61">
        <v>0</v>
      </c>
      <c r="M2616" s="61">
        <v>0</v>
      </c>
      <c r="N2616" s="61">
        <v>3.45</v>
      </c>
      <c r="O2616" s="61">
        <v>41.38</v>
      </c>
      <c r="P2616" s="61">
        <v>0</v>
      </c>
      <c r="Q2616" s="61">
        <v>0</v>
      </c>
      <c r="S2616" s="61">
        <v>0</v>
      </c>
    </row>
    <row r="2617" spans="1:20" ht="12.75" customHeight="1" x14ac:dyDescent="0.2">
      <c r="A2617" s="58">
        <v>5256</v>
      </c>
      <c r="B2617" s="61">
        <v>57</v>
      </c>
      <c r="C2617" s="61">
        <v>3.51</v>
      </c>
      <c r="D2617" s="61">
        <v>0</v>
      </c>
      <c r="E2617" s="61">
        <v>0</v>
      </c>
      <c r="F2617" s="61">
        <v>17.54</v>
      </c>
      <c r="G2617" s="61">
        <v>22.81</v>
      </c>
      <c r="H2617" s="61">
        <v>56.14</v>
      </c>
      <c r="I2617" s="61">
        <v>0</v>
      </c>
      <c r="J2617" s="61">
        <v>100</v>
      </c>
      <c r="K2617" s="61">
        <v>0</v>
      </c>
      <c r="L2617" s="61">
        <v>0</v>
      </c>
      <c r="M2617" s="61">
        <v>0</v>
      </c>
      <c r="N2617" s="61">
        <v>6</v>
      </c>
      <c r="O2617" s="61">
        <v>8</v>
      </c>
      <c r="P2617" s="61">
        <v>0</v>
      </c>
      <c r="Q2617" s="61">
        <v>0</v>
      </c>
      <c r="S2617" s="61">
        <v>0</v>
      </c>
    </row>
    <row r="2618" spans="1:20" ht="12.75" customHeight="1" x14ac:dyDescent="0.2">
      <c r="A2618" s="58">
        <v>5257</v>
      </c>
      <c r="B2618" s="61">
        <v>84</v>
      </c>
      <c r="C2618" s="61">
        <v>0</v>
      </c>
      <c r="D2618" s="61">
        <v>0</v>
      </c>
      <c r="E2618" s="61">
        <v>0</v>
      </c>
      <c r="F2618" s="61">
        <v>0</v>
      </c>
      <c r="G2618" s="61">
        <v>94.05</v>
      </c>
      <c r="H2618" s="61">
        <v>5.95</v>
      </c>
      <c r="I2618" s="61">
        <v>0</v>
      </c>
      <c r="J2618" s="61">
        <v>45.24</v>
      </c>
      <c r="K2618" s="61">
        <v>54.76</v>
      </c>
      <c r="L2618" s="61">
        <v>0</v>
      </c>
      <c r="M2618" s="61">
        <v>77.33</v>
      </c>
      <c r="N2618" s="61">
        <v>5.33</v>
      </c>
      <c r="O2618" s="61">
        <v>77.33</v>
      </c>
      <c r="P2618" s="61">
        <v>0</v>
      </c>
      <c r="Q2618" s="61">
        <v>0</v>
      </c>
      <c r="S2618" s="61">
        <v>0</v>
      </c>
    </row>
    <row r="2619" spans="1:20" ht="12.75" customHeight="1" x14ac:dyDescent="0.2">
      <c r="A2619" s="58">
        <v>5258</v>
      </c>
      <c r="B2619" s="61">
        <v>79</v>
      </c>
      <c r="C2619" s="61">
        <v>0</v>
      </c>
      <c r="D2619" s="61">
        <v>0</v>
      </c>
      <c r="E2619" s="61">
        <v>3.8</v>
      </c>
      <c r="F2619" s="61">
        <v>5.0599999999999996</v>
      </c>
      <c r="G2619" s="61">
        <v>21.52</v>
      </c>
      <c r="H2619" s="61">
        <v>62.03</v>
      </c>
      <c r="I2619" s="61">
        <v>7.59</v>
      </c>
      <c r="J2619" s="61">
        <v>50.63</v>
      </c>
      <c r="K2619" s="61">
        <v>49.37</v>
      </c>
      <c r="L2619" s="61">
        <v>0</v>
      </c>
      <c r="M2619" s="61">
        <v>0</v>
      </c>
      <c r="N2619" s="61">
        <v>7.89</v>
      </c>
      <c r="O2619" s="61">
        <v>50</v>
      </c>
      <c r="P2619" s="61">
        <v>1.32</v>
      </c>
      <c r="Q2619" s="61">
        <v>0</v>
      </c>
      <c r="S2619" s="61">
        <v>0</v>
      </c>
    </row>
    <row r="2620" spans="1:20" ht="12.75" customHeight="1" x14ac:dyDescent="0.2">
      <c r="A2620" s="58">
        <v>5259</v>
      </c>
      <c r="B2620" s="61">
        <v>4</v>
      </c>
      <c r="C2620" s="61">
        <v>0</v>
      </c>
      <c r="D2620" s="61">
        <v>0</v>
      </c>
      <c r="E2620" s="61">
        <v>0</v>
      </c>
      <c r="F2620" s="61">
        <v>0</v>
      </c>
      <c r="G2620" s="61">
        <v>0</v>
      </c>
      <c r="H2620" s="61">
        <v>100</v>
      </c>
      <c r="I2620" s="61">
        <v>0</v>
      </c>
      <c r="J2620" s="61">
        <v>100</v>
      </c>
      <c r="K2620" s="61">
        <v>0</v>
      </c>
      <c r="L2620" s="61">
        <v>0</v>
      </c>
      <c r="M2620" s="61">
        <v>0</v>
      </c>
      <c r="N2620" s="61">
        <v>22.22</v>
      </c>
      <c r="O2620" s="61">
        <v>33.33</v>
      </c>
      <c r="P2620" s="61">
        <v>0</v>
      </c>
      <c r="Q2620" s="61">
        <v>0</v>
      </c>
      <c r="S2620" s="61">
        <v>21.6</v>
      </c>
    </row>
    <row r="2621" spans="1:20" ht="12.75" customHeight="1" x14ac:dyDescent="0.2">
      <c r="A2621" s="58">
        <v>5260</v>
      </c>
      <c r="B2621" s="61">
        <v>0</v>
      </c>
      <c r="C2621" s="61">
        <v>0</v>
      </c>
      <c r="D2621" s="61">
        <v>0</v>
      </c>
      <c r="E2621" s="61">
        <v>0</v>
      </c>
      <c r="F2621" s="61">
        <v>0</v>
      </c>
      <c r="G2621" s="61">
        <v>0</v>
      </c>
      <c r="H2621" s="61">
        <v>0</v>
      </c>
      <c r="I2621" s="61">
        <v>0</v>
      </c>
      <c r="J2621" s="61">
        <v>0</v>
      </c>
      <c r="K2621" s="61">
        <v>0</v>
      </c>
      <c r="L2621" s="61">
        <v>0</v>
      </c>
      <c r="M2621" s="61">
        <v>0</v>
      </c>
      <c r="N2621" s="61">
        <v>0</v>
      </c>
      <c r="O2621" s="61">
        <v>0</v>
      </c>
      <c r="P2621" s="61">
        <v>0</v>
      </c>
      <c r="Q2621" s="61">
        <v>0</v>
      </c>
      <c r="S2621" s="61">
        <v>0</v>
      </c>
    </row>
    <row r="2622" spans="1:20" ht="12.75" customHeight="1" x14ac:dyDescent="0.2">
      <c r="A2622" s="58">
        <v>5261</v>
      </c>
      <c r="B2622" s="61">
        <v>10</v>
      </c>
      <c r="C2622" s="61">
        <v>0</v>
      </c>
      <c r="D2622" s="61">
        <v>0</v>
      </c>
      <c r="E2622" s="61">
        <v>0</v>
      </c>
      <c r="F2622" s="61">
        <v>0</v>
      </c>
      <c r="G2622" s="61">
        <v>20</v>
      </c>
      <c r="H2622" s="61">
        <v>80</v>
      </c>
      <c r="I2622" s="61">
        <v>0</v>
      </c>
      <c r="J2622" s="61">
        <v>70</v>
      </c>
      <c r="K2622" s="61">
        <v>30</v>
      </c>
      <c r="L2622" s="61">
        <v>0</v>
      </c>
      <c r="M2622" s="61">
        <v>0</v>
      </c>
      <c r="N2622" s="61">
        <v>0</v>
      </c>
      <c r="O2622" s="61">
        <v>20</v>
      </c>
      <c r="P2622" s="61">
        <v>0</v>
      </c>
      <c r="Q2622" s="61">
        <v>0</v>
      </c>
      <c r="R2622" s="61">
        <v>10</v>
      </c>
      <c r="S2622" s="61">
        <v>3.2</v>
      </c>
    </row>
    <row r="2623" spans="1:20" ht="12.75" customHeight="1" x14ac:dyDescent="0.2">
      <c r="A2623" s="58">
        <v>5262</v>
      </c>
      <c r="B2623" s="61">
        <v>174</v>
      </c>
      <c r="C2623" s="61">
        <v>2.87</v>
      </c>
      <c r="D2623" s="61">
        <v>0</v>
      </c>
      <c r="E2623" s="61">
        <v>0</v>
      </c>
      <c r="F2623" s="61">
        <v>1.1499999999999999</v>
      </c>
      <c r="G2623" s="61">
        <v>2.2999999999999998</v>
      </c>
      <c r="H2623" s="61">
        <v>93.1</v>
      </c>
      <c r="I2623" s="61">
        <v>0.56999999999999995</v>
      </c>
      <c r="J2623" s="61">
        <v>51.72</v>
      </c>
      <c r="K2623" s="61">
        <v>48.28</v>
      </c>
      <c r="L2623" s="61">
        <v>0.44</v>
      </c>
      <c r="M2623" s="61">
        <v>0</v>
      </c>
      <c r="N2623" s="61">
        <v>0</v>
      </c>
      <c r="O2623" s="61">
        <v>30.84</v>
      </c>
      <c r="P2623" s="61">
        <v>0</v>
      </c>
      <c r="Q2623" s="61">
        <v>0</v>
      </c>
      <c r="S2623" s="61">
        <v>0</v>
      </c>
    </row>
    <row r="2624" spans="1:20" ht="12.75" customHeight="1" x14ac:dyDescent="0.2">
      <c r="A2624" s="58">
        <v>5263</v>
      </c>
      <c r="B2624" s="61">
        <v>3</v>
      </c>
      <c r="C2624" s="61">
        <v>0</v>
      </c>
      <c r="D2624" s="61">
        <v>0</v>
      </c>
      <c r="E2624" s="61">
        <v>0</v>
      </c>
      <c r="F2624" s="61">
        <v>0</v>
      </c>
      <c r="G2624" s="61">
        <v>100</v>
      </c>
      <c r="H2624" s="61">
        <v>0</v>
      </c>
      <c r="I2624" s="61">
        <v>0</v>
      </c>
      <c r="J2624" s="61">
        <v>100</v>
      </c>
      <c r="K2624" s="61">
        <v>0</v>
      </c>
      <c r="L2624" s="61">
        <v>0</v>
      </c>
      <c r="M2624" s="61">
        <v>0</v>
      </c>
      <c r="N2624" s="61">
        <v>0</v>
      </c>
      <c r="O2624" s="61">
        <v>0</v>
      </c>
      <c r="P2624" s="61">
        <v>0</v>
      </c>
      <c r="Q2624" s="61">
        <v>0</v>
      </c>
      <c r="S2624" s="61">
        <v>0</v>
      </c>
    </row>
    <row r="2625" spans="1:20" ht="12.75" customHeight="1" x14ac:dyDescent="0.2">
      <c r="A2625" s="58">
        <v>5264</v>
      </c>
      <c r="B2625" s="61">
        <v>0</v>
      </c>
      <c r="C2625" s="61">
        <v>0</v>
      </c>
      <c r="D2625" s="61">
        <v>0</v>
      </c>
      <c r="E2625" s="61">
        <v>0</v>
      </c>
      <c r="F2625" s="61">
        <v>0</v>
      </c>
      <c r="G2625" s="61">
        <v>0</v>
      </c>
      <c r="H2625" s="61">
        <v>0</v>
      </c>
      <c r="I2625" s="61">
        <v>0</v>
      </c>
      <c r="J2625" s="61">
        <v>0</v>
      </c>
      <c r="K2625" s="61">
        <v>0</v>
      </c>
      <c r="L2625" s="61">
        <v>0</v>
      </c>
      <c r="M2625" s="61">
        <v>0</v>
      </c>
      <c r="N2625" s="61">
        <v>28.57</v>
      </c>
      <c r="O2625" s="61">
        <v>0</v>
      </c>
      <c r="P2625" s="61">
        <v>0</v>
      </c>
      <c r="Q2625" s="61">
        <v>0</v>
      </c>
      <c r="S2625" s="61">
        <v>0</v>
      </c>
    </row>
    <row r="2626" spans="1:20" ht="12.75" customHeight="1" x14ac:dyDescent="0.2">
      <c r="A2626" s="58">
        <v>5265</v>
      </c>
      <c r="B2626" s="61">
        <v>294</v>
      </c>
      <c r="C2626" s="61">
        <v>0</v>
      </c>
      <c r="D2626" s="61">
        <v>36.729999999999997</v>
      </c>
      <c r="E2626" s="61">
        <v>0</v>
      </c>
      <c r="F2626" s="61">
        <v>0.34</v>
      </c>
      <c r="G2626" s="61">
        <v>4.42</v>
      </c>
      <c r="H2626" s="61">
        <v>55.78</v>
      </c>
      <c r="I2626" s="61">
        <v>2.72</v>
      </c>
      <c r="J2626" s="61">
        <v>58.84</v>
      </c>
      <c r="K2626" s="61">
        <v>41.16</v>
      </c>
      <c r="L2626" s="61">
        <v>0</v>
      </c>
      <c r="M2626" s="61">
        <v>0.35</v>
      </c>
      <c r="N2626" s="61">
        <v>4.2</v>
      </c>
      <c r="O2626" s="61">
        <v>3.85</v>
      </c>
      <c r="P2626" s="61">
        <v>6.29</v>
      </c>
      <c r="Q2626" s="61">
        <v>0</v>
      </c>
      <c r="S2626" s="61">
        <v>11.2</v>
      </c>
    </row>
    <row r="2627" spans="1:20" ht="12.75" customHeight="1" x14ac:dyDescent="0.2">
      <c r="A2627" s="58">
        <v>5266</v>
      </c>
      <c r="B2627" s="61">
        <v>0</v>
      </c>
      <c r="C2627" s="61">
        <v>0</v>
      </c>
      <c r="D2627" s="61">
        <v>0</v>
      </c>
      <c r="E2627" s="61">
        <v>0</v>
      </c>
      <c r="F2627" s="61">
        <v>0</v>
      </c>
      <c r="G2627" s="61">
        <v>0</v>
      </c>
      <c r="H2627" s="61">
        <v>0</v>
      </c>
      <c r="I2627" s="61">
        <v>0</v>
      </c>
      <c r="J2627" s="61">
        <v>0</v>
      </c>
      <c r="K2627" s="61">
        <v>0</v>
      </c>
      <c r="L2627" s="61">
        <v>0</v>
      </c>
      <c r="M2627" s="61">
        <v>0</v>
      </c>
      <c r="N2627" s="61">
        <v>0</v>
      </c>
      <c r="O2627" s="61">
        <v>0</v>
      </c>
      <c r="P2627" s="61">
        <v>0</v>
      </c>
      <c r="Q2627" s="61">
        <v>0</v>
      </c>
      <c r="S2627" s="61">
        <v>0</v>
      </c>
    </row>
    <row r="2628" spans="1:20" ht="12.75" customHeight="1" x14ac:dyDescent="0.2">
      <c r="A2628" s="58">
        <v>5267</v>
      </c>
      <c r="B2628" s="61">
        <v>26</v>
      </c>
      <c r="C2628" s="61">
        <v>0</v>
      </c>
      <c r="D2628" s="61">
        <v>0</v>
      </c>
      <c r="E2628" s="61">
        <v>0</v>
      </c>
      <c r="F2628" s="61">
        <v>0</v>
      </c>
      <c r="G2628" s="61">
        <v>3.85</v>
      </c>
      <c r="H2628" s="61">
        <v>92.31</v>
      </c>
      <c r="I2628" s="61">
        <v>3.85</v>
      </c>
      <c r="J2628" s="61">
        <v>57.69</v>
      </c>
      <c r="K2628" s="61">
        <v>42.31</v>
      </c>
      <c r="L2628" s="61">
        <v>0</v>
      </c>
      <c r="M2628" s="61">
        <v>0</v>
      </c>
      <c r="N2628" s="61">
        <v>3.23</v>
      </c>
      <c r="O2628" s="61">
        <v>100</v>
      </c>
      <c r="P2628" s="61">
        <v>0</v>
      </c>
      <c r="Q2628" s="61">
        <v>0</v>
      </c>
      <c r="S2628" s="61">
        <v>0</v>
      </c>
    </row>
    <row r="2629" spans="1:20" ht="12.75" customHeight="1" x14ac:dyDescent="0.2">
      <c r="A2629" s="58">
        <v>5268</v>
      </c>
      <c r="B2629" s="61">
        <v>66</v>
      </c>
      <c r="C2629" s="61">
        <v>0</v>
      </c>
      <c r="D2629" s="61">
        <v>0</v>
      </c>
      <c r="E2629" s="61">
        <v>0</v>
      </c>
      <c r="F2629" s="61">
        <v>0</v>
      </c>
      <c r="G2629" s="61">
        <v>3.03</v>
      </c>
      <c r="H2629" s="61">
        <v>86.36</v>
      </c>
      <c r="I2629" s="61">
        <v>10.61</v>
      </c>
      <c r="J2629" s="61">
        <v>53.03</v>
      </c>
      <c r="K2629" s="61">
        <v>46.97</v>
      </c>
      <c r="L2629" s="61">
        <v>0</v>
      </c>
      <c r="M2629" s="61">
        <v>0</v>
      </c>
      <c r="N2629" s="61">
        <v>1.59</v>
      </c>
      <c r="O2629" s="61">
        <v>31.75</v>
      </c>
      <c r="P2629" s="61">
        <v>3.17</v>
      </c>
      <c r="Q2629" s="61">
        <v>0</v>
      </c>
      <c r="S2629" s="61">
        <v>11.9</v>
      </c>
    </row>
    <row r="2630" spans="1:20" ht="12.75" customHeight="1" x14ac:dyDescent="0.2">
      <c r="A2630" s="58">
        <v>5269</v>
      </c>
      <c r="B2630" s="61">
        <v>468</v>
      </c>
      <c r="C2630" s="61">
        <v>1.07</v>
      </c>
      <c r="D2630" s="61">
        <v>3.42</v>
      </c>
      <c r="E2630" s="61">
        <v>0.21</v>
      </c>
      <c r="F2630" s="61">
        <v>1.92</v>
      </c>
      <c r="G2630" s="61">
        <v>8.9700000000000006</v>
      </c>
      <c r="H2630" s="61">
        <v>75.849999999999994</v>
      </c>
      <c r="I2630" s="61">
        <v>8.5500000000000007</v>
      </c>
      <c r="J2630" s="61">
        <v>53.42</v>
      </c>
      <c r="K2630" s="61">
        <v>46.58</v>
      </c>
      <c r="L2630" s="61">
        <v>0</v>
      </c>
      <c r="M2630" s="61">
        <v>1.31</v>
      </c>
      <c r="N2630" s="61">
        <v>11.98</v>
      </c>
      <c r="O2630" s="61">
        <v>53.81</v>
      </c>
      <c r="P2630" s="61">
        <v>2.4</v>
      </c>
      <c r="Q2630" s="61">
        <v>0</v>
      </c>
      <c r="S2630" s="61">
        <v>12</v>
      </c>
    </row>
    <row r="2631" spans="1:20" ht="12.75" customHeight="1" x14ac:dyDescent="0.2">
      <c r="A2631" s="58">
        <v>5270</v>
      </c>
      <c r="B2631" s="61">
        <v>24</v>
      </c>
      <c r="C2631" s="61">
        <v>8.33</v>
      </c>
      <c r="D2631" s="61">
        <v>0</v>
      </c>
      <c r="E2631" s="61">
        <v>0</v>
      </c>
      <c r="F2631" s="61">
        <v>0</v>
      </c>
      <c r="G2631" s="61">
        <v>12.5</v>
      </c>
      <c r="H2631" s="61">
        <v>79.17</v>
      </c>
      <c r="I2631" s="61">
        <v>0</v>
      </c>
      <c r="J2631" s="61">
        <v>66.67</v>
      </c>
      <c r="K2631" s="61">
        <v>33.33</v>
      </c>
      <c r="L2631" s="61">
        <v>0</v>
      </c>
      <c r="M2631" s="61">
        <v>0</v>
      </c>
      <c r="N2631" s="61">
        <v>100</v>
      </c>
      <c r="O2631" s="61">
        <v>73.17</v>
      </c>
      <c r="P2631" s="61">
        <v>0</v>
      </c>
      <c r="Q2631" s="61">
        <v>0</v>
      </c>
      <c r="S2631" s="61">
        <v>0</v>
      </c>
    </row>
    <row r="2632" spans="1:20" ht="12.75" customHeight="1" x14ac:dyDescent="0.2">
      <c r="A2632" s="58">
        <v>5271</v>
      </c>
      <c r="B2632" s="61">
        <v>208</v>
      </c>
      <c r="C2632" s="61">
        <v>0.48</v>
      </c>
      <c r="D2632" s="61">
        <v>3.85</v>
      </c>
      <c r="E2632" s="61">
        <v>0.96</v>
      </c>
      <c r="F2632" s="61">
        <v>2.88</v>
      </c>
      <c r="G2632" s="61">
        <v>12.98</v>
      </c>
      <c r="H2632" s="61">
        <v>74.040000000000006</v>
      </c>
      <c r="I2632" s="61">
        <v>4.8099999999999996</v>
      </c>
      <c r="J2632" s="61">
        <v>75</v>
      </c>
      <c r="K2632" s="61">
        <v>25</v>
      </c>
      <c r="L2632" s="61">
        <v>0</v>
      </c>
      <c r="M2632" s="61">
        <v>0.52</v>
      </c>
      <c r="N2632" s="61">
        <v>5.7</v>
      </c>
      <c r="O2632" s="61">
        <v>37.31</v>
      </c>
      <c r="P2632" s="61">
        <v>4.66</v>
      </c>
      <c r="Q2632" s="61">
        <v>0</v>
      </c>
      <c r="S2632" s="61">
        <v>8.8000000000000007</v>
      </c>
    </row>
    <row r="2633" spans="1:20" ht="12.75" customHeight="1" x14ac:dyDescent="0.2">
      <c r="A2633" s="58">
        <v>5272</v>
      </c>
      <c r="B2633" s="61">
        <v>28</v>
      </c>
      <c r="C2633" s="61">
        <v>0</v>
      </c>
      <c r="D2633" s="61">
        <v>0</v>
      </c>
      <c r="E2633" s="61">
        <v>0</v>
      </c>
      <c r="F2633" s="61">
        <v>0</v>
      </c>
      <c r="G2633" s="61">
        <v>89.29</v>
      </c>
      <c r="H2633" s="61">
        <v>10.71</v>
      </c>
      <c r="I2633" s="61">
        <v>0</v>
      </c>
      <c r="J2633" s="61">
        <v>75</v>
      </c>
      <c r="K2633" s="61">
        <v>25</v>
      </c>
      <c r="L2633" s="61">
        <v>18.18</v>
      </c>
      <c r="M2633" s="61">
        <v>9.09</v>
      </c>
      <c r="N2633" s="61">
        <v>4.55</v>
      </c>
      <c r="O2633" s="61">
        <v>81.819999999999993</v>
      </c>
      <c r="P2633" s="61">
        <v>9.09</v>
      </c>
      <c r="Q2633" s="61">
        <v>0</v>
      </c>
      <c r="R2633" s="61">
        <v>28</v>
      </c>
      <c r="S2633" s="61">
        <v>27.4</v>
      </c>
      <c r="T2633" s="61">
        <v>100</v>
      </c>
    </row>
    <row r="2634" spans="1:20" ht="12.75" customHeight="1" x14ac:dyDescent="0.2">
      <c r="A2634" s="58">
        <v>5273</v>
      </c>
      <c r="B2634" s="61">
        <v>7</v>
      </c>
      <c r="C2634" s="61">
        <v>0</v>
      </c>
      <c r="D2634" s="61">
        <v>0</v>
      </c>
      <c r="E2634" s="61">
        <v>0</v>
      </c>
      <c r="F2634" s="61">
        <v>0</v>
      </c>
      <c r="G2634" s="61">
        <v>42.86</v>
      </c>
      <c r="H2634" s="61">
        <v>57.14</v>
      </c>
      <c r="I2634" s="61">
        <v>0</v>
      </c>
      <c r="J2634" s="61">
        <v>0</v>
      </c>
      <c r="K2634" s="61">
        <v>100</v>
      </c>
      <c r="L2634" s="61">
        <v>0</v>
      </c>
      <c r="M2634" s="61">
        <v>0</v>
      </c>
      <c r="N2634" s="61">
        <v>0</v>
      </c>
      <c r="O2634" s="61">
        <v>25</v>
      </c>
      <c r="P2634" s="61">
        <v>0</v>
      </c>
      <c r="Q2634" s="61">
        <v>0</v>
      </c>
      <c r="S2634" s="61">
        <v>0</v>
      </c>
    </row>
    <row r="2635" spans="1:20" ht="12.75" customHeight="1" x14ac:dyDescent="0.2">
      <c r="A2635" s="58">
        <v>5274</v>
      </c>
      <c r="B2635" s="61">
        <v>0</v>
      </c>
      <c r="C2635" s="61">
        <v>0</v>
      </c>
      <c r="D2635" s="61">
        <v>0</v>
      </c>
      <c r="E2635" s="61">
        <v>0</v>
      </c>
      <c r="F2635" s="61">
        <v>0</v>
      </c>
      <c r="G2635" s="61">
        <v>0</v>
      </c>
      <c r="H2635" s="61">
        <v>0</v>
      </c>
      <c r="I2635" s="61">
        <v>0</v>
      </c>
      <c r="J2635" s="61">
        <v>0</v>
      </c>
      <c r="K2635" s="61">
        <v>0</v>
      </c>
      <c r="L2635" s="61">
        <v>0</v>
      </c>
      <c r="M2635" s="61">
        <v>0</v>
      </c>
      <c r="N2635" s="61">
        <v>0</v>
      </c>
      <c r="O2635" s="61">
        <v>0</v>
      </c>
      <c r="P2635" s="61">
        <v>0</v>
      </c>
      <c r="Q2635" s="61">
        <v>0</v>
      </c>
      <c r="S2635" s="61">
        <v>0</v>
      </c>
    </row>
    <row r="2636" spans="1:20" ht="12.75" customHeight="1" x14ac:dyDescent="0.2">
      <c r="A2636" s="58">
        <v>5275</v>
      </c>
      <c r="B2636" s="61">
        <v>310</v>
      </c>
      <c r="C2636" s="61">
        <v>0.65</v>
      </c>
      <c r="D2636" s="61">
        <v>7.1</v>
      </c>
      <c r="E2636" s="61">
        <v>2.2599999999999998</v>
      </c>
      <c r="F2636" s="61">
        <v>18.059999999999999</v>
      </c>
      <c r="G2636" s="61">
        <v>25.16</v>
      </c>
      <c r="H2636" s="61">
        <v>37.74</v>
      </c>
      <c r="I2636" s="61">
        <v>9.0299999999999994</v>
      </c>
      <c r="J2636" s="61">
        <v>61.61</v>
      </c>
      <c r="K2636" s="61">
        <v>38.39</v>
      </c>
      <c r="L2636" s="61">
        <v>0</v>
      </c>
      <c r="M2636" s="61">
        <v>9.15</v>
      </c>
      <c r="N2636" s="61">
        <v>8.73</v>
      </c>
      <c r="O2636" s="61">
        <v>56.55</v>
      </c>
      <c r="P2636" s="61">
        <v>2.4900000000000002</v>
      </c>
      <c r="Q2636" s="61">
        <v>0</v>
      </c>
      <c r="S2636" s="61">
        <v>5.5</v>
      </c>
    </row>
    <row r="2637" spans="1:20" ht="12.75" customHeight="1" x14ac:dyDescent="0.2">
      <c r="A2637" s="58">
        <v>5276</v>
      </c>
      <c r="B2637" s="61">
        <v>269</v>
      </c>
      <c r="C2637" s="61">
        <v>3.72</v>
      </c>
      <c r="D2637" s="61">
        <v>11.15</v>
      </c>
      <c r="E2637" s="61">
        <v>0.37</v>
      </c>
      <c r="F2637" s="61">
        <v>14.5</v>
      </c>
      <c r="G2637" s="61">
        <v>12.64</v>
      </c>
      <c r="H2637" s="61">
        <v>50.19</v>
      </c>
      <c r="I2637" s="61">
        <v>7.43</v>
      </c>
      <c r="J2637" s="61">
        <v>59.11</v>
      </c>
      <c r="K2637" s="61">
        <v>40.89</v>
      </c>
      <c r="L2637" s="61">
        <v>0</v>
      </c>
      <c r="M2637" s="61">
        <v>1.1200000000000001</v>
      </c>
      <c r="N2637" s="61">
        <v>17.600000000000001</v>
      </c>
      <c r="O2637" s="61">
        <v>33.71</v>
      </c>
      <c r="P2637" s="61">
        <v>0</v>
      </c>
      <c r="Q2637" s="61">
        <v>0.37</v>
      </c>
      <c r="S2637" s="61">
        <v>9.6999999999999993</v>
      </c>
    </row>
    <row r="2638" spans="1:20" ht="12.75" customHeight="1" x14ac:dyDescent="0.2">
      <c r="A2638" s="58">
        <v>5277</v>
      </c>
      <c r="B2638" s="61">
        <v>0</v>
      </c>
      <c r="C2638" s="61">
        <v>0</v>
      </c>
      <c r="D2638" s="61">
        <v>0</v>
      </c>
      <c r="E2638" s="61">
        <v>0</v>
      </c>
      <c r="F2638" s="61">
        <v>0</v>
      </c>
      <c r="G2638" s="61">
        <v>0</v>
      </c>
      <c r="H2638" s="61">
        <v>0</v>
      </c>
      <c r="I2638" s="61">
        <v>0</v>
      </c>
      <c r="J2638" s="61">
        <v>0</v>
      </c>
      <c r="K2638" s="61">
        <v>0</v>
      </c>
      <c r="L2638" s="61">
        <v>0</v>
      </c>
      <c r="M2638" s="61">
        <v>28.57</v>
      </c>
      <c r="N2638" s="61">
        <v>0</v>
      </c>
      <c r="O2638" s="61">
        <v>14.29</v>
      </c>
      <c r="P2638" s="61">
        <v>0</v>
      </c>
      <c r="Q2638" s="61">
        <v>0</v>
      </c>
      <c r="S2638" s="61">
        <v>0</v>
      </c>
    </row>
    <row r="2639" spans="1:20" ht="12.75" customHeight="1" x14ac:dyDescent="0.2">
      <c r="A2639" s="58">
        <v>5278</v>
      </c>
      <c r="B2639" s="61">
        <v>0</v>
      </c>
      <c r="C2639" s="61">
        <v>0</v>
      </c>
      <c r="D2639" s="61">
        <v>0</v>
      </c>
      <c r="E2639" s="61">
        <v>0</v>
      </c>
      <c r="F2639" s="61">
        <v>0</v>
      </c>
      <c r="G2639" s="61">
        <v>0</v>
      </c>
      <c r="H2639" s="61">
        <v>0</v>
      </c>
      <c r="I2639" s="61">
        <v>0</v>
      </c>
      <c r="J2639" s="61">
        <v>0</v>
      </c>
      <c r="K2639" s="61">
        <v>0</v>
      </c>
      <c r="L2639" s="61">
        <v>0</v>
      </c>
      <c r="M2639" s="61">
        <v>0</v>
      </c>
      <c r="N2639" s="61">
        <v>0</v>
      </c>
      <c r="O2639" s="61">
        <v>0</v>
      </c>
      <c r="P2639" s="61">
        <v>0</v>
      </c>
      <c r="Q2639" s="61">
        <v>0</v>
      </c>
      <c r="S2639" s="61">
        <v>0</v>
      </c>
    </row>
    <row r="2640" spans="1:20" ht="12.75" customHeight="1" x14ac:dyDescent="0.2">
      <c r="A2640" s="58">
        <v>5279</v>
      </c>
      <c r="B2640" s="61">
        <v>115</v>
      </c>
      <c r="C2640" s="61">
        <v>0</v>
      </c>
      <c r="D2640" s="61">
        <v>7.83</v>
      </c>
      <c r="E2640" s="61">
        <v>4.3499999999999996</v>
      </c>
      <c r="F2640" s="61">
        <v>6.96</v>
      </c>
      <c r="G2640" s="61">
        <v>34.78</v>
      </c>
      <c r="H2640" s="61">
        <v>35.65</v>
      </c>
      <c r="I2640" s="61">
        <v>10.43</v>
      </c>
      <c r="J2640" s="61">
        <v>61.74</v>
      </c>
      <c r="K2640" s="61">
        <v>38.26</v>
      </c>
      <c r="L2640" s="61">
        <v>0</v>
      </c>
      <c r="M2640" s="61">
        <v>0</v>
      </c>
      <c r="N2640" s="61">
        <v>100</v>
      </c>
      <c r="O2640" s="61">
        <v>32.43</v>
      </c>
      <c r="P2640" s="61">
        <v>0</v>
      </c>
      <c r="Q2640" s="61">
        <v>0</v>
      </c>
      <c r="S2640" s="61">
        <v>0</v>
      </c>
    </row>
    <row r="2641" spans="1:19" ht="12.75" customHeight="1" x14ac:dyDescent="0.2">
      <c r="A2641" s="58">
        <v>5280</v>
      </c>
      <c r="B2641" s="61">
        <v>1</v>
      </c>
      <c r="C2641" s="61">
        <v>0</v>
      </c>
      <c r="D2641" s="61">
        <v>0</v>
      </c>
      <c r="E2641" s="61">
        <v>0</v>
      </c>
      <c r="F2641" s="61">
        <v>0</v>
      </c>
      <c r="G2641" s="61">
        <v>100</v>
      </c>
      <c r="H2641" s="61">
        <v>0</v>
      </c>
      <c r="I2641" s="61">
        <v>0</v>
      </c>
      <c r="J2641" s="61">
        <v>0</v>
      </c>
      <c r="K2641" s="61">
        <v>100</v>
      </c>
      <c r="L2641" s="61">
        <v>0</v>
      </c>
      <c r="M2641" s="61">
        <v>0</v>
      </c>
      <c r="N2641" s="61">
        <v>100</v>
      </c>
      <c r="O2641" s="61">
        <v>0</v>
      </c>
      <c r="P2641" s="61">
        <v>0</v>
      </c>
      <c r="Q2641" s="61">
        <v>0</v>
      </c>
      <c r="S2641" s="61">
        <v>0</v>
      </c>
    </row>
    <row r="2642" spans="1:19" ht="12.75" customHeight="1" x14ac:dyDescent="0.2">
      <c r="A2642" s="58">
        <v>5281</v>
      </c>
      <c r="B2642" s="61">
        <v>230</v>
      </c>
      <c r="C2642" s="61">
        <v>0.43</v>
      </c>
      <c r="D2642" s="61">
        <v>20.87</v>
      </c>
      <c r="E2642" s="61">
        <v>1.3</v>
      </c>
      <c r="F2642" s="61">
        <v>3.91</v>
      </c>
      <c r="G2642" s="61">
        <v>23.91</v>
      </c>
      <c r="H2642" s="61">
        <v>40.43</v>
      </c>
      <c r="I2642" s="61">
        <v>9.1300000000000008</v>
      </c>
      <c r="J2642" s="61">
        <v>62.17</v>
      </c>
      <c r="K2642" s="61">
        <v>37.83</v>
      </c>
      <c r="L2642" s="61">
        <v>0</v>
      </c>
      <c r="M2642" s="61">
        <v>0</v>
      </c>
      <c r="N2642" s="61">
        <v>100</v>
      </c>
      <c r="O2642" s="61">
        <v>6.23</v>
      </c>
      <c r="P2642" s="61">
        <v>0</v>
      </c>
      <c r="Q2642" s="61">
        <v>0</v>
      </c>
      <c r="S2642" s="61">
        <v>0</v>
      </c>
    </row>
    <row r="2643" spans="1:19" ht="12.75" customHeight="1" x14ac:dyDescent="0.2">
      <c r="A2643" s="58">
        <v>5282</v>
      </c>
      <c r="B2643" s="61">
        <v>299</v>
      </c>
      <c r="C2643" s="61">
        <v>1.34</v>
      </c>
      <c r="D2643" s="61">
        <v>6.69</v>
      </c>
      <c r="E2643" s="61">
        <v>1</v>
      </c>
      <c r="F2643" s="61">
        <v>23.08</v>
      </c>
      <c r="G2643" s="61">
        <v>35.450000000000003</v>
      </c>
      <c r="H2643" s="61">
        <v>26.42</v>
      </c>
      <c r="I2643" s="61">
        <v>6.02</v>
      </c>
      <c r="J2643" s="61">
        <v>62.88</v>
      </c>
      <c r="K2643" s="61">
        <v>37.119999999999997</v>
      </c>
      <c r="L2643" s="61">
        <v>0</v>
      </c>
      <c r="M2643" s="61">
        <v>3.58</v>
      </c>
      <c r="N2643" s="61">
        <v>10.1</v>
      </c>
      <c r="O2643" s="61">
        <v>65.8</v>
      </c>
      <c r="P2643" s="61">
        <v>5.54</v>
      </c>
      <c r="Q2643" s="61">
        <v>0</v>
      </c>
      <c r="S2643" s="61">
        <v>13.9</v>
      </c>
    </row>
    <row r="2644" spans="1:19" ht="12.75" customHeight="1" x14ac:dyDescent="0.2">
      <c r="A2644" s="58">
        <v>5283</v>
      </c>
      <c r="B2644" s="61">
        <v>1</v>
      </c>
      <c r="C2644" s="61">
        <v>0</v>
      </c>
      <c r="D2644" s="61">
        <v>0</v>
      </c>
      <c r="E2644" s="61">
        <v>0</v>
      </c>
      <c r="F2644" s="61">
        <v>0</v>
      </c>
      <c r="G2644" s="61">
        <v>0</v>
      </c>
      <c r="H2644" s="61">
        <v>100</v>
      </c>
      <c r="I2644" s="61">
        <v>0</v>
      </c>
      <c r="J2644" s="61">
        <v>100</v>
      </c>
      <c r="K2644" s="61">
        <v>0</v>
      </c>
      <c r="L2644" s="61">
        <v>0</v>
      </c>
      <c r="M2644" s="61">
        <v>0</v>
      </c>
      <c r="N2644" s="61">
        <v>0</v>
      </c>
      <c r="O2644" s="61">
        <v>0</v>
      </c>
      <c r="P2644" s="61">
        <v>0</v>
      </c>
      <c r="Q2644" s="61">
        <v>0</v>
      </c>
      <c r="S2644" s="61">
        <v>0</v>
      </c>
    </row>
    <row r="2645" spans="1:19" ht="12.75" customHeight="1" x14ac:dyDescent="0.2">
      <c r="A2645" s="58">
        <v>5284</v>
      </c>
      <c r="B2645" s="61">
        <v>0</v>
      </c>
      <c r="C2645" s="61">
        <v>0</v>
      </c>
      <c r="D2645" s="61">
        <v>0</v>
      </c>
      <c r="E2645" s="61">
        <v>0</v>
      </c>
      <c r="F2645" s="61">
        <v>0</v>
      </c>
      <c r="G2645" s="61">
        <v>0</v>
      </c>
      <c r="H2645" s="61">
        <v>0</v>
      </c>
      <c r="I2645" s="61">
        <v>0</v>
      </c>
      <c r="J2645" s="61">
        <v>0</v>
      </c>
      <c r="K2645" s="61">
        <v>0</v>
      </c>
      <c r="L2645" s="61">
        <v>0</v>
      </c>
      <c r="M2645" s="61">
        <v>0</v>
      </c>
      <c r="N2645" s="61">
        <v>0</v>
      </c>
      <c r="O2645" s="61">
        <v>0</v>
      </c>
      <c r="P2645" s="61">
        <v>0</v>
      </c>
      <c r="Q2645" s="61">
        <v>0</v>
      </c>
      <c r="S2645" s="61">
        <v>0</v>
      </c>
    </row>
    <row r="2646" spans="1:19" ht="12.75" customHeight="1" x14ac:dyDescent="0.2">
      <c r="A2646" s="58">
        <v>5285</v>
      </c>
      <c r="B2646" s="61">
        <v>452</v>
      </c>
      <c r="C2646" s="61">
        <v>0</v>
      </c>
      <c r="D2646" s="61">
        <v>0.22</v>
      </c>
      <c r="E2646" s="61">
        <v>0</v>
      </c>
      <c r="F2646" s="61">
        <v>0</v>
      </c>
      <c r="G2646" s="61">
        <v>90.49</v>
      </c>
      <c r="H2646" s="61">
        <v>9.2899999999999991</v>
      </c>
      <c r="I2646" s="61">
        <v>0</v>
      </c>
      <c r="J2646" s="61">
        <v>53.1</v>
      </c>
      <c r="K2646" s="61">
        <v>46.9</v>
      </c>
      <c r="L2646" s="61">
        <v>9.98</v>
      </c>
      <c r="M2646" s="61">
        <v>46.56</v>
      </c>
      <c r="N2646" s="61">
        <v>11.09</v>
      </c>
      <c r="O2646" s="61">
        <v>82.71</v>
      </c>
      <c r="P2646" s="61">
        <v>0.44</v>
      </c>
      <c r="Q2646" s="61">
        <v>0</v>
      </c>
      <c r="S2646" s="61">
        <v>11.6</v>
      </c>
    </row>
    <row r="2647" spans="1:19" ht="12.75" customHeight="1" x14ac:dyDescent="0.2">
      <c r="A2647" s="58">
        <v>5286</v>
      </c>
      <c r="B2647" s="61">
        <v>142</v>
      </c>
      <c r="C2647" s="61">
        <v>1.41</v>
      </c>
      <c r="D2647" s="61">
        <v>0</v>
      </c>
      <c r="E2647" s="61">
        <v>0</v>
      </c>
      <c r="F2647" s="61">
        <v>0</v>
      </c>
      <c r="G2647" s="61">
        <v>69.72</v>
      </c>
      <c r="H2647" s="61">
        <v>28.87</v>
      </c>
      <c r="I2647" s="61">
        <v>0</v>
      </c>
      <c r="J2647" s="61">
        <v>57.75</v>
      </c>
      <c r="K2647" s="61">
        <v>42.25</v>
      </c>
      <c r="L2647" s="61">
        <v>8.4499999999999993</v>
      </c>
      <c r="M2647" s="61">
        <v>25.35</v>
      </c>
      <c r="N2647" s="61">
        <v>14.79</v>
      </c>
      <c r="O2647" s="61">
        <v>83.8</v>
      </c>
      <c r="P2647" s="61">
        <v>2.11</v>
      </c>
      <c r="Q2647" s="61">
        <v>0</v>
      </c>
      <c r="S2647" s="61">
        <v>14.1</v>
      </c>
    </row>
    <row r="2648" spans="1:19" ht="12.75" customHeight="1" x14ac:dyDescent="0.2">
      <c r="A2648" s="58">
        <v>5287</v>
      </c>
      <c r="B2648" s="61">
        <v>40</v>
      </c>
      <c r="C2648" s="61">
        <v>0</v>
      </c>
      <c r="D2648" s="61">
        <v>10</v>
      </c>
      <c r="E2648" s="61">
        <v>0</v>
      </c>
      <c r="F2648" s="61">
        <v>12.5</v>
      </c>
      <c r="G2648" s="61">
        <v>20</v>
      </c>
      <c r="H2648" s="61">
        <v>40</v>
      </c>
      <c r="I2648" s="61">
        <v>17.5</v>
      </c>
      <c r="J2648" s="61">
        <v>65</v>
      </c>
      <c r="K2648" s="61">
        <v>35</v>
      </c>
      <c r="L2648" s="61">
        <v>0</v>
      </c>
      <c r="M2648" s="61">
        <v>0</v>
      </c>
      <c r="N2648" s="61">
        <v>100</v>
      </c>
      <c r="O2648" s="61">
        <v>25.93</v>
      </c>
      <c r="P2648" s="61">
        <v>9.26</v>
      </c>
      <c r="Q2648" s="61">
        <v>0</v>
      </c>
      <c r="S2648" s="61">
        <v>6.5</v>
      </c>
    </row>
    <row r="2649" spans="1:19" ht="12.75" customHeight="1" x14ac:dyDescent="0.2">
      <c r="A2649" s="58">
        <v>5288</v>
      </c>
      <c r="B2649" s="61">
        <v>72</v>
      </c>
      <c r="C2649" s="61">
        <v>4.17</v>
      </c>
      <c r="D2649" s="61">
        <v>4.17</v>
      </c>
      <c r="E2649" s="61">
        <v>0</v>
      </c>
      <c r="F2649" s="61">
        <v>4.17</v>
      </c>
      <c r="G2649" s="61">
        <v>15.28</v>
      </c>
      <c r="H2649" s="61">
        <v>56.94</v>
      </c>
      <c r="I2649" s="61">
        <v>15.28</v>
      </c>
      <c r="J2649" s="61">
        <v>65.28</v>
      </c>
      <c r="K2649" s="61">
        <v>34.72</v>
      </c>
      <c r="L2649" s="61">
        <v>0</v>
      </c>
      <c r="M2649" s="61">
        <v>0</v>
      </c>
      <c r="N2649" s="61">
        <v>100</v>
      </c>
      <c r="O2649" s="61">
        <v>0</v>
      </c>
      <c r="P2649" s="61">
        <v>0</v>
      </c>
      <c r="Q2649" s="61">
        <v>0</v>
      </c>
      <c r="S2649" s="61">
        <v>0</v>
      </c>
    </row>
    <row r="2650" spans="1:19" ht="12.75" customHeight="1" x14ac:dyDescent="0.2">
      <c r="A2650" s="58">
        <v>5289</v>
      </c>
      <c r="B2650" s="61">
        <v>386</v>
      </c>
      <c r="C2650" s="61">
        <v>0.26</v>
      </c>
      <c r="D2650" s="61">
        <v>0</v>
      </c>
      <c r="E2650" s="61">
        <v>0</v>
      </c>
      <c r="F2650" s="61">
        <v>0</v>
      </c>
      <c r="G2650" s="61">
        <v>97.15</v>
      </c>
      <c r="H2650" s="61">
        <v>2.0699999999999998</v>
      </c>
      <c r="I2650" s="61">
        <v>0.52</v>
      </c>
      <c r="J2650" s="61">
        <v>53.63</v>
      </c>
      <c r="K2650" s="61">
        <v>46.37</v>
      </c>
      <c r="L2650" s="61">
        <v>17.89</v>
      </c>
      <c r="M2650" s="61">
        <v>27.37</v>
      </c>
      <c r="N2650" s="61">
        <v>8.42</v>
      </c>
      <c r="O2650" s="61">
        <v>100</v>
      </c>
      <c r="P2650" s="61">
        <v>0.26</v>
      </c>
      <c r="Q2650" s="61">
        <v>0</v>
      </c>
      <c r="S2650" s="61">
        <v>9.5</v>
      </c>
    </row>
    <row r="2651" spans="1:19" ht="12.75" customHeight="1" x14ac:dyDescent="0.2">
      <c r="A2651" s="58">
        <v>5290</v>
      </c>
      <c r="B2651" s="61">
        <v>39</v>
      </c>
      <c r="C2651" s="61">
        <v>2.56</v>
      </c>
      <c r="D2651" s="61">
        <v>0</v>
      </c>
      <c r="E2651" s="61">
        <v>0</v>
      </c>
      <c r="F2651" s="61">
        <v>15.38</v>
      </c>
      <c r="G2651" s="61">
        <v>10.26</v>
      </c>
      <c r="H2651" s="61">
        <v>71.790000000000006</v>
      </c>
      <c r="I2651" s="61">
        <v>0</v>
      </c>
      <c r="J2651" s="61">
        <v>82.05</v>
      </c>
      <c r="K2651" s="61">
        <v>17.95</v>
      </c>
      <c r="L2651" s="61">
        <v>0</v>
      </c>
      <c r="M2651" s="61">
        <v>0</v>
      </c>
      <c r="N2651" s="61">
        <v>0</v>
      </c>
      <c r="O2651" s="61">
        <v>0</v>
      </c>
      <c r="P2651" s="61">
        <v>0</v>
      </c>
      <c r="Q2651" s="61">
        <v>0</v>
      </c>
      <c r="S2651" s="61">
        <v>0</v>
      </c>
    </row>
    <row r="2652" spans="1:19" ht="12.75" customHeight="1" x14ac:dyDescent="0.2">
      <c r="A2652" s="58">
        <v>5291</v>
      </c>
      <c r="B2652" s="61">
        <v>652</v>
      </c>
      <c r="C2652" s="61">
        <v>0.77</v>
      </c>
      <c r="D2652" s="61">
        <v>3.53</v>
      </c>
      <c r="E2652" s="61">
        <v>0</v>
      </c>
      <c r="F2652" s="61">
        <v>0.92</v>
      </c>
      <c r="G2652" s="61">
        <v>11.81</v>
      </c>
      <c r="H2652" s="61">
        <v>76.989999999999995</v>
      </c>
      <c r="I2652" s="61">
        <v>5.98</v>
      </c>
      <c r="J2652" s="61">
        <v>50</v>
      </c>
      <c r="K2652" s="61">
        <v>50</v>
      </c>
      <c r="L2652" s="61">
        <v>0</v>
      </c>
      <c r="M2652" s="61">
        <v>10.32</v>
      </c>
      <c r="N2652" s="61">
        <v>17.600000000000001</v>
      </c>
      <c r="O2652" s="61">
        <v>49.77</v>
      </c>
      <c r="P2652" s="61">
        <v>2.2799999999999998</v>
      </c>
      <c r="Q2652" s="61">
        <v>0.61</v>
      </c>
      <c r="S2652" s="61">
        <v>10.199999999999999</v>
      </c>
    </row>
    <row r="2653" spans="1:19" ht="12.75" customHeight="1" x14ac:dyDescent="0.2">
      <c r="A2653" s="58">
        <v>5292</v>
      </c>
      <c r="B2653" s="61">
        <v>524</v>
      </c>
      <c r="C2653" s="61">
        <v>0</v>
      </c>
      <c r="D2653" s="61">
        <v>13.74</v>
      </c>
      <c r="E2653" s="61">
        <v>0</v>
      </c>
      <c r="F2653" s="61">
        <v>0.19</v>
      </c>
      <c r="G2653" s="61">
        <v>3.05</v>
      </c>
      <c r="H2653" s="61">
        <v>73.66</v>
      </c>
      <c r="I2653" s="61">
        <v>9.35</v>
      </c>
      <c r="J2653" s="61">
        <v>56.49</v>
      </c>
      <c r="K2653" s="61">
        <v>43.51</v>
      </c>
      <c r="L2653" s="61">
        <v>0</v>
      </c>
      <c r="M2653" s="61">
        <v>0</v>
      </c>
      <c r="N2653" s="61">
        <v>3.85</v>
      </c>
      <c r="O2653" s="61">
        <v>0.77</v>
      </c>
      <c r="P2653" s="61">
        <v>2.5</v>
      </c>
      <c r="Q2653" s="61">
        <v>0</v>
      </c>
      <c r="S2653" s="61">
        <v>6.6</v>
      </c>
    </row>
    <row r="2654" spans="1:19" ht="12.75" customHeight="1" x14ac:dyDescent="0.2">
      <c r="A2654" s="58">
        <v>5293</v>
      </c>
      <c r="B2654" s="61">
        <v>49</v>
      </c>
      <c r="C2654" s="61">
        <v>0</v>
      </c>
      <c r="D2654" s="61">
        <v>2.04</v>
      </c>
      <c r="E2654" s="61">
        <v>0</v>
      </c>
      <c r="F2654" s="61">
        <v>0</v>
      </c>
      <c r="G2654" s="61">
        <v>32.65</v>
      </c>
      <c r="H2654" s="61">
        <v>57.14</v>
      </c>
      <c r="I2654" s="61">
        <v>8.16</v>
      </c>
      <c r="J2654" s="61">
        <v>42.86</v>
      </c>
      <c r="K2654" s="61">
        <v>57.14</v>
      </c>
      <c r="L2654" s="61">
        <v>20</v>
      </c>
      <c r="M2654" s="61">
        <v>8</v>
      </c>
      <c r="N2654" s="61">
        <v>6</v>
      </c>
      <c r="O2654" s="61">
        <v>64</v>
      </c>
      <c r="P2654" s="61">
        <v>0</v>
      </c>
      <c r="Q2654" s="61">
        <v>0</v>
      </c>
      <c r="S2654" s="61">
        <v>22.2</v>
      </c>
    </row>
    <row r="2655" spans="1:19" ht="12.75" customHeight="1" x14ac:dyDescent="0.2">
      <c r="A2655" s="58">
        <v>5294</v>
      </c>
      <c r="B2655" s="61">
        <v>0</v>
      </c>
      <c r="C2655" s="61">
        <v>0</v>
      </c>
      <c r="D2655" s="61">
        <v>0</v>
      </c>
      <c r="E2655" s="61">
        <v>0</v>
      </c>
      <c r="F2655" s="61">
        <v>0</v>
      </c>
      <c r="G2655" s="61">
        <v>0</v>
      </c>
      <c r="H2655" s="61">
        <v>0</v>
      </c>
      <c r="I2655" s="61">
        <v>0</v>
      </c>
      <c r="J2655" s="61">
        <v>0</v>
      </c>
      <c r="K2655" s="61">
        <v>0</v>
      </c>
      <c r="L2655" s="61">
        <v>0</v>
      </c>
      <c r="M2655" s="61">
        <v>0</v>
      </c>
      <c r="N2655" s="61">
        <v>0</v>
      </c>
      <c r="O2655" s="61">
        <v>0</v>
      </c>
      <c r="P2655" s="61">
        <v>0</v>
      </c>
      <c r="Q2655" s="61">
        <v>0</v>
      </c>
      <c r="S2655" s="61">
        <v>0</v>
      </c>
    </row>
    <row r="2656" spans="1:19" ht="12.75" customHeight="1" x14ac:dyDescent="0.2">
      <c r="A2656" s="58">
        <v>5295</v>
      </c>
      <c r="B2656" s="61">
        <v>63</v>
      </c>
      <c r="C2656" s="61">
        <v>0</v>
      </c>
      <c r="D2656" s="61">
        <v>0</v>
      </c>
      <c r="E2656" s="61">
        <v>0</v>
      </c>
      <c r="F2656" s="61">
        <v>1.59</v>
      </c>
      <c r="G2656" s="61">
        <v>9.52</v>
      </c>
      <c r="H2656" s="61">
        <v>88.89</v>
      </c>
      <c r="I2656" s="61">
        <v>0</v>
      </c>
      <c r="J2656" s="61">
        <v>46.03</v>
      </c>
      <c r="K2656" s="61">
        <v>53.97</v>
      </c>
      <c r="L2656" s="61">
        <v>0</v>
      </c>
      <c r="M2656" s="61">
        <v>0</v>
      </c>
      <c r="N2656" s="61">
        <v>10.53</v>
      </c>
      <c r="O2656" s="61">
        <v>0</v>
      </c>
      <c r="P2656" s="61">
        <v>0</v>
      </c>
      <c r="Q2656" s="61">
        <v>0</v>
      </c>
      <c r="S2656" s="61">
        <v>0</v>
      </c>
    </row>
    <row r="2657" spans="1:19" ht="12.75" customHeight="1" x14ac:dyDescent="0.2">
      <c r="A2657" s="58">
        <v>5296</v>
      </c>
      <c r="B2657" s="61">
        <v>7</v>
      </c>
      <c r="C2657" s="61">
        <v>0</v>
      </c>
      <c r="D2657" s="61">
        <v>28.57</v>
      </c>
      <c r="E2657" s="61">
        <v>0</v>
      </c>
      <c r="F2657" s="61">
        <v>0</v>
      </c>
      <c r="G2657" s="61">
        <v>0</v>
      </c>
      <c r="H2657" s="61">
        <v>71.430000000000007</v>
      </c>
      <c r="I2657" s="61">
        <v>0</v>
      </c>
      <c r="J2657" s="61">
        <v>42.86</v>
      </c>
      <c r="K2657" s="61">
        <v>57.14</v>
      </c>
      <c r="L2657" s="61">
        <v>0</v>
      </c>
      <c r="M2657" s="61">
        <v>0</v>
      </c>
      <c r="N2657" s="61">
        <v>4.76</v>
      </c>
      <c r="O2657" s="61">
        <v>0</v>
      </c>
      <c r="P2657" s="61">
        <v>4.76</v>
      </c>
      <c r="Q2657" s="61">
        <v>0</v>
      </c>
      <c r="S2657" s="61">
        <v>0</v>
      </c>
    </row>
    <row r="2658" spans="1:19" ht="12.75" customHeight="1" x14ac:dyDescent="0.2">
      <c r="A2658" s="58">
        <v>5297</v>
      </c>
      <c r="B2658" s="61">
        <v>22</v>
      </c>
      <c r="C2658" s="61">
        <v>0</v>
      </c>
      <c r="D2658" s="61">
        <v>0</v>
      </c>
      <c r="E2658" s="61">
        <v>0</v>
      </c>
      <c r="F2658" s="61">
        <v>13.64</v>
      </c>
      <c r="G2658" s="61">
        <v>22.73</v>
      </c>
      <c r="H2658" s="61">
        <v>54.55</v>
      </c>
      <c r="I2658" s="61">
        <v>9.09</v>
      </c>
      <c r="J2658" s="61">
        <v>77.27</v>
      </c>
      <c r="K2658" s="61">
        <v>22.73</v>
      </c>
      <c r="L2658" s="61">
        <v>0</v>
      </c>
      <c r="M2658" s="61">
        <v>0</v>
      </c>
      <c r="N2658" s="61">
        <v>100</v>
      </c>
      <c r="O2658" s="61">
        <v>33.33</v>
      </c>
      <c r="P2658" s="61">
        <v>0</v>
      </c>
      <c r="Q2658" s="61">
        <v>0</v>
      </c>
      <c r="S2658" s="61">
        <v>0</v>
      </c>
    </row>
    <row r="2659" spans="1:19" ht="12.75" customHeight="1" x14ac:dyDescent="0.2">
      <c r="A2659" s="58">
        <v>5298</v>
      </c>
      <c r="B2659" s="61">
        <v>8</v>
      </c>
      <c r="C2659" s="61">
        <v>0</v>
      </c>
      <c r="D2659" s="61">
        <v>25</v>
      </c>
      <c r="E2659" s="61">
        <v>0</v>
      </c>
      <c r="F2659" s="61">
        <v>12.5</v>
      </c>
      <c r="G2659" s="61">
        <v>25</v>
      </c>
      <c r="H2659" s="61">
        <v>37.5</v>
      </c>
      <c r="I2659" s="61">
        <v>0</v>
      </c>
      <c r="J2659" s="61">
        <v>100</v>
      </c>
      <c r="K2659" s="61">
        <v>0</v>
      </c>
      <c r="L2659" s="61">
        <v>0</v>
      </c>
      <c r="M2659" s="61">
        <v>0</v>
      </c>
      <c r="N2659" s="61">
        <v>18.18</v>
      </c>
      <c r="O2659" s="61">
        <v>0</v>
      </c>
      <c r="P2659" s="61">
        <v>0</v>
      </c>
      <c r="Q2659" s="61">
        <v>0</v>
      </c>
      <c r="S2659" s="61">
        <v>0</v>
      </c>
    </row>
    <row r="2660" spans="1:19" ht="12.75" customHeight="1" x14ac:dyDescent="0.2">
      <c r="A2660" s="58">
        <v>5299</v>
      </c>
      <c r="B2660" s="61">
        <v>10</v>
      </c>
      <c r="C2660" s="61">
        <v>0</v>
      </c>
      <c r="D2660" s="61">
        <v>0</v>
      </c>
      <c r="E2660" s="61">
        <v>0</v>
      </c>
      <c r="F2660" s="61">
        <v>0</v>
      </c>
      <c r="G2660" s="61">
        <v>20</v>
      </c>
      <c r="H2660" s="61">
        <v>70</v>
      </c>
      <c r="I2660" s="61">
        <v>10</v>
      </c>
      <c r="J2660" s="61">
        <v>60</v>
      </c>
      <c r="K2660" s="61">
        <v>40</v>
      </c>
      <c r="L2660" s="61">
        <v>0</v>
      </c>
      <c r="M2660" s="61">
        <v>0</v>
      </c>
      <c r="N2660" s="61">
        <v>0</v>
      </c>
      <c r="O2660" s="61">
        <v>50</v>
      </c>
      <c r="P2660" s="61">
        <v>0</v>
      </c>
      <c r="Q2660" s="61">
        <v>0</v>
      </c>
      <c r="S2660" s="61">
        <v>0</v>
      </c>
    </row>
    <row r="2661" spans="1:19" ht="12.75" customHeight="1" x14ac:dyDescent="0.2">
      <c r="A2661" s="58">
        <v>5300</v>
      </c>
      <c r="B2661" s="61">
        <v>2</v>
      </c>
      <c r="C2661" s="61">
        <v>0</v>
      </c>
      <c r="D2661" s="61">
        <v>0</v>
      </c>
      <c r="E2661" s="61">
        <v>0</v>
      </c>
      <c r="F2661" s="61">
        <v>0</v>
      </c>
      <c r="G2661" s="61">
        <v>0</v>
      </c>
      <c r="H2661" s="61">
        <v>0</v>
      </c>
      <c r="I2661" s="61">
        <v>0</v>
      </c>
      <c r="J2661" s="61">
        <v>50</v>
      </c>
      <c r="K2661" s="61">
        <v>50</v>
      </c>
      <c r="L2661" s="61">
        <v>0</v>
      </c>
      <c r="M2661" s="61">
        <v>0</v>
      </c>
      <c r="N2661" s="61">
        <v>0</v>
      </c>
      <c r="O2661" s="61">
        <v>0</v>
      </c>
      <c r="P2661" s="61">
        <v>0</v>
      </c>
      <c r="Q2661" s="61">
        <v>0</v>
      </c>
      <c r="S2661" s="61">
        <v>0</v>
      </c>
    </row>
    <row r="2662" spans="1:19" ht="12.75" customHeight="1" x14ac:dyDescent="0.2">
      <c r="A2662" s="58">
        <v>5301</v>
      </c>
      <c r="B2662" s="61">
        <v>258</v>
      </c>
      <c r="C2662" s="61">
        <v>6.98</v>
      </c>
      <c r="D2662" s="61">
        <v>0.39</v>
      </c>
      <c r="E2662" s="61">
        <v>0.78</v>
      </c>
      <c r="F2662" s="61">
        <v>1.94</v>
      </c>
      <c r="G2662" s="61">
        <v>10.08</v>
      </c>
      <c r="H2662" s="61">
        <v>65.5</v>
      </c>
      <c r="I2662" s="61">
        <v>14.34</v>
      </c>
      <c r="J2662" s="61">
        <v>41.47</v>
      </c>
      <c r="K2662" s="61">
        <v>58.53</v>
      </c>
      <c r="L2662" s="61">
        <v>0</v>
      </c>
      <c r="M2662" s="61">
        <v>0.36</v>
      </c>
      <c r="N2662" s="61">
        <v>12.81</v>
      </c>
      <c r="O2662" s="61">
        <v>72.599999999999994</v>
      </c>
      <c r="P2662" s="61">
        <v>4.2699999999999996</v>
      </c>
      <c r="Q2662" s="61">
        <v>0</v>
      </c>
      <c r="S2662" s="61">
        <v>14.5</v>
      </c>
    </row>
    <row r="2663" spans="1:19" ht="12.75" customHeight="1" x14ac:dyDescent="0.2">
      <c r="A2663" s="58">
        <v>5302</v>
      </c>
      <c r="B2663" s="61">
        <v>132</v>
      </c>
      <c r="C2663" s="61">
        <v>1.52</v>
      </c>
      <c r="D2663" s="61">
        <v>0.76</v>
      </c>
      <c r="E2663" s="61">
        <v>6.06</v>
      </c>
      <c r="F2663" s="61">
        <v>10.61</v>
      </c>
      <c r="G2663" s="61">
        <v>31.06</v>
      </c>
      <c r="H2663" s="61">
        <v>41.67</v>
      </c>
      <c r="I2663" s="61">
        <v>8.33</v>
      </c>
      <c r="J2663" s="61">
        <v>62.88</v>
      </c>
      <c r="K2663" s="61">
        <v>37.119999999999997</v>
      </c>
      <c r="L2663" s="61">
        <v>0</v>
      </c>
      <c r="M2663" s="61">
        <v>0</v>
      </c>
      <c r="N2663" s="61">
        <v>10.87</v>
      </c>
      <c r="O2663" s="61">
        <v>100</v>
      </c>
      <c r="P2663" s="61">
        <v>7.25</v>
      </c>
      <c r="Q2663" s="61">
        <v>0</v>
      </c>
      <c r="S2663" s="61">
        <v>0</v>
      </c>
    </row>
    <row r="2664" spans="1:19" ht="12.75" customHeight="1" x14ac:dyDescent="0.2">
      <c r="A2664" s="58">
        <v>5303</v>
      </c>
      <c r="B2664" s="61">
        <v>0</v>
      </c>
      <c r="C2664" s="61">
        <v>0</v>
      </c>
      <c r="D2664" s="61">
        <v>0</v>
      </c>
      <c r="E2664" s="61">
        <v>0</v>
      </c>
      <c r="F2664" s="61">
        <v>0</v>
      </c>
      <c r="G2664" s="61">
        <v>0</v>
      </c>
      <c r="H2664" s="61">
        <v>0</v>
      </c>
      <c r="I2664" s="61">
        <v>0</v>
      </c>
      <c r="J2664" s="61">
        <v>0</v>
      </c>
      <c r="K2664" s="61">
        <v>0</v>
      </c>
      <c r="L2664" s="61">
        <v>0</v>
      </c>
      <c r="M2664" s="61">
        <v>0</v>
      </c>
      <c r="N2664" s="61">
        <v>0</v>
      </c>
      <c r="O2664" s="61">
        <v>0</v>
      </c>
      <c r="P2664" s="61">
        <v>0</v>
      </c>
      <c r="Q2664" s="61">
        <v>0</v>
      </c>
      <c r="S2664" s="61">
        <v>0</v>
      </c>
    </row>
    <row r="2665" spans="1:19" ht="12.75" customHeight="1" x14ac:dyDescent="0.2">
      <c r="A2665" s="58">
        <v>5305</v>
      </c>
      <c r="B2665" s="61">
        <v>0</v>
      </c>
      <c r="C2665" s="61">
        <v>0</v>
      </c>
      <c r="D2665" s="61">
        <v>0</v>
      </c>
      <c r="E2665" s="61">
        <v>0</v>
      </c>
      <c r="F2665" s="61">
        <v>0</v>
      </c>
      <c r="G2665" s="61">
        <v>0</v>
      </c>
      <c r="H2665" s="61">
        <v>0</v>
      </c>
      <c r="I2665" s="61">
        <v>0</v>
      </c>
      <c r="J2665" s="61">
        <v>0</v>
      </c>
      <c r="K2665" s="61">
        <v>0</v>
      </c>
      <c r="L2665" s="61">
        <v>0</v>
      </c>
      <c r="M2665" s="61">
        <v>0</v>
      </c>
      <c r="N2665" s="61">
        <v>0</v>
      </c>
      <c r="O2665" s="61">
        <v>0</v>
      </c>
      <c r="P2665" s="61">
        <v>0</v>
      </c>
      <c r="Q2665" s="61">
        <v>0</v>
      </c>
      <c r="S2665" s="61">
        <v>0</v>
      </c>
    </row>
    <row r="2666" spans="1:19" ht="12.75" customHeight="1" x14ac:dyDescent="0.2">
      <c r="A2666" s="58">
        <v>5307</v>
      </c>
      <c r="B2666" s="61">
        <v>203</v>
      </c>
      <c r="C2666" s="61">
        <v>0.99</v>
      </c>
      <c r="D2666" s="61">
        <v>4.43</v>
      </c>
      <c r="E2666" s="61">
        <v>0</v>
      </c>
      <c r="F2666" s="61">
        <v>15.27</v>
      </c>
      <c r="G2666" s="61">
        <v>12.32</v>
      </c>
      <c r="H2666" s="61">
        <v>65.02</v>
      </c>
      <c r="I2666" s="61">
        <v>1.97</v>
      </c>
      <c r="J2666" s="61">
        <v>46.31</v>
      </c>
      <c r="K2666" s="61">
        <v>53.69</v>
      </c>
      <c r="L2666" s="61">
        <v>0</v>
      </c>
      <c r="M2666" s="61">
        <v>0</v>
      </c>
      <c r="N2666" s="61">
        <v>1.01</v>
      </c>
      <c r="O2666" s="61">
        <v>27.78</v>
      </c>
      <c r="P2666" s="61">
        <v>1.52</v>
      </c>
      <c r="Q2666" s="61">
        <v>0.51</v>
      </c>
      <c r="S2666" s="61">
        <v>0</v>
      </c>
    </row>
    <row r="2667" spans="1:19" ht="12.75" customHeight="1" x14ac:dyDescent="0.2">
      <c r="A2667" s="58">
        <v>5311</v>
      </c>
      <c r="B2667" s="61">
        <v>0</v>
      </c>
      <c r="C2667" s="61">
        <v>0</v>
      </c>
      <c r="D2667" s="61">
        <v>0</v>
      </c>
      <c r="E2667" s="61">
        <v>0</v>
      </c>
      <c r="F2667" s="61">
        <v>0</v>
      </c>
      <c r="G2667" s="61">
        <v>0</v>
      </c>
      <c r="H2667" s="61">
        <v>0</v>
      </c>
      <c r="I2667" s="61">
        <v>0</v>
      </c>
      <c r="J2667" s="61">
        <v>0</v>
      </c>
      <c r="K2667" s="61">
        <v>0</v>
      </c>
      <c r="L2667" s="61">
        <v>0</v>
      </c>
      <c r="M2667" s="61">
        <v>0</v>
      </c>
      <c r="N2667" s="61">
        <v>0</v>
      </c>
      <c r="O2667" s="61">
        <v>0</v>
      </c>
      <c r="P2667" s="61">
        <v>0</v>
      </c>
      <c r="Q2667" s="61">
        <v>0</v>
      </c>
      <c r="S2667" s="61">
        <v>0</v>
      </c>
    </row>
    <row r="2668" spans="1:19" ht="12.75" customHeight="1" x14ac:dyDescent="0.2">
      <c r="A2668" s="58">
        <v>5315</v>
      </c>
      <c r="B2668" s="61">
        <v>0</v>
      </c>
      <c r="C2668" s="61">
        <v>0</v>
      </c>
      <c r="D2668" s="61">
        <v>0</v>
      </c>
      <c r="E2668" s="61">
        <v>0</v>
      </c>
      <c r="F2668" s="61">
        <v>0</v>
      </c>
      <c r="G2668" s="61">
        <v>0</v>
      </c>
      <c r="H2668" s="61">
        <v>0</v>
      </c>
      <c r="I2668" s="61">
        <v>0</v>
      </c>
      <c r="J2668" s="61">
        <v>0</v>
      </c>
      <c r="K2668" s="61">
        <v>0</v>
      </c>
      <c r="L2668" s="61">
        <v>0</v>
      </c>
      <c r="M2668" s="61">
        <v>0</v>
      </c>
      <c r="N2668" s="61">
        <v>0</v>
      </c>
      <c r="O2668" s="61">
        <v>0</v>
      </c>
      <c r="P2668" s="61">
        <v>0</v>
      </c>
      <c r="Q2668" s="61">
        <v>0</v>
      </c>
      <c r="S2668" s="61">
        <v>0</v>
      </c>
    </row>
    <row r="2669" spans="1:19" ht="12.75" customHeight="1" x14ac:dyDescent="0.2">
      <c r="A2669" s="58">
        <v>5950</v>
      </c>
      <c r="B2669" s="61">
        <v>267</v>
      </c>
      <c r="C2669" s="61">
        <v>1.5</v>
      </c>
      <c r="D2669" s="61">
        <v>3.37</v>
      </c>
      <c r="E2669" s="61">
        <v>2.62</v>
      </c>
      <c r="F2669" s="61">
        <v>11.99</v>
      </c>
      <c r="G2669" s="61">
        <v>13.11</v>
      </c>
      <c r="H2669" s="61">
        <v>61.05</v>
      </c>
      <c r="I2669" s="61">
        <v>6.37</v>
      </c>
      <c r="J2669" s="61">
        <v>76.78</v>
      </c>
      <c r="K2669" s="61">
        <v>23.22</v>
      </c>
      <c r="L2669" s="61">
        <v>0</v>
      </c>
      <c r="M2669" s="61">
        <v>0</v>
      </c>
      <c r="N2669" s="61">
        <v>0</v>
      </c>
      <c r="O2669" s="61">
        <v>0</v>
      </c>
      <c r="P2669" s="61">
        <v>0</v>
      </c>
      <c r="Q2669" s="61">
        <v>0</v>
      </c>
      <c r="S2669" s="61">
        <v>0</v>
      </c>
    </row>
    <row r="2670" spans="1:19" ht="12.75" customHeight="1" x14ac:dyDescent="0.2">
      <c r="A2670" s="58">
        <v>5951</v>
      </c>
      <c r="B2670" s="61">
        <v>0</v>
      </c>
      <c r="C2670" s="61">
        <v>0</v>
      </c>
      <c r="D2670" s="61">
        <v>0</v>
      </c>
      <c r="E2670" s="61">
        <v>0</v>
      </c>
      <c r="F2670" s="61">
        <v>0</v>
      </c>
      <c r="G2670" s="61">
        <v>0</v>
      </c>
      <c r="H2670" s="61">
        <v>0</v>
      </c>
      <c r="I2670" s="61">
        <v>0</v>
      </c>
      <c r="J2670" s="61">
        <v>0</v>
      </c>
      <c r="K2670" s="61">
        <v>0</v>
      </c>
      <c r="L2670" s="61">
        <v>0</v>
      </c>
      <c r="M2670" s="61">
        <v>0</v>
      </c>
      <c r="N2670" s="61">
        <v>0</v>
      </c>
      <c r="O2670" s="61">
        <v>0</v>
      </c>
      <c r="P2670" s="61">
        <v>0</v>
      </c>
      <c r="Q2670" s="61">
        <v>0</v>
      </c>
      <c r="S2670" s="61">
        <v>0</v>
      </c>
    </row>
    <row r="2671" spans="1:19" ht="12.75" customHeight="1" x14ac:dyDescent="0.2">
      <c r="A2671" s="58">
        <v>5952</v>
      </c>
      <c r="B2671" s="61">
        <v>0</v>
      </c>
      <c r="C2671" s="61">
        <v>0</v>
      </c>
      <c r="D2671" s="61">
        <v>0</v>
      </c>
      <c r="E2671" s="61">
        <v>0</v>
      </c>
      <c r="F2671" s="61">
        <v>0</v>
      </c>
      <c r="G2671" s="61">
        <v>0</v>
      </c>
      <c r="H2671" s="61">
        <v>0</v>
      </c>
      <c r="I2671" s="61">
        <v>0</v>
      </c>
      <c r="J2671" s="61">
        <v>0</v>
      </c>
      <c r="K2671" s="61">
        <v>0</v>
      </c>
      <c r="L2671" s="61">
        <v>0</v>
      </c>
      <c r="M2671" s="61">
        <v>0</v>
      </c>
      <c r="N2671" s="61">
        <v>0</v>
      </c>
      <c r="O2671" s="61">
        <v>0</v>
      </c>
      <c r="P2671" s="61">
        <v>0</v>
      </c>
      <c r="Q2671" s="61">
        <v>0</v>
      </c>
      <c r="S2671" s="61">
        <v>0</v>
      </c>
    </row>
    <row r="2672" spans="1:19" ht="12.75" customHeight="1" x14ac:dyDescent="0.2">
      <c r="A2672" s="58">
        <v>5954</v>
      </c>
      <c r="B2672" s="61">
        <v>0</v>
      </c>
      <c r="C2672" s="61">
        <v>0</v>
      </c>
      <c r="D2672" s="61">
        <v>0</v>
      </c>
      <c r="E2672" s="61">
        <v>0</v>
      </c>
      <c r="F2672" s="61">
        <v>0</v>
      </c>
      <c r="G2672" s="61">
        <v>0</v>
      </c>
      <c r="H2672" s="61">
        <v>0</v>
      </c>
      <c r="I2672" s="61">
        <v>0</v>
      </c>
      <c r="J2672" s="61">
        <v>0</v>
      </c>
      <c r="K2672" s="61">
        <v>0</v>
      </c>
      <c r="L2672" s="61">
        <v>0</v>
      </c>
      <c r="M2672" s="61">
        <v>0</v>
      </c>
      <c r="N2672" s="61">
        <v>0</v>
      </c>
      <c r="O2672" s="61">
        <v>0</v>
      </c>
      <c r="P2672" s="61">
        <v>0</v>
      </c>
      <c r="Q2672" s="61">
        <v>0</v>
      </c>
      <c r="S2672" s="61">
        <v>0</v>
      </c>
    </row>
    <row r="2673" spans="1:20" ht="12.75" customHeight="1" x14ac:dyDescent="0.2">
      <c r="A2673" s="58">
        <v>5955</v>
      </c>
      <c r="B2673" s="61">
        <v>0</v>
      </c>
      <c r="C2673" s="61">
        <v>0</v>
      </c>
      <c r="D2673" s="61">
        <v>0</v>
      </c>
      <c r="E2673" s="61">
        <v>0</v>
      </c>
      <c r="F2673" s="61">
        <v>0</v>
      </c>
      <c r="G2673" s="61">
        <v>0</v>
      </c>
      <c r="H2673" s="61">
        <v>0</v>
      </c>
      <c r="I2673" s="61">
        <v>0</v>
      </c>
      <c r="J2673" s="61">
        <v>0</v>
      </c>
      <c r="K2673" s="61">
        <v>0</v>
      </c>
      <c r="L2673" s="61">
        <v>0</v>
      </c>
      <c r="M2673" s="61">
        <v>0</v>
      </c>
      <c r="N2673" s="61">
        <v>0</v>
      </c>
      <c r="O2673" s="61">
        <v>0</v>
      </c>
      <c r="P2673" s="61">
        <v>0</v>
      </c>
      <c r="Q2673" s="61">
        <v>0</v>
      </c>
      <c r="S2673" s="61">
        <v>0</v>
      </c>
    </row>
    <row r="2674" spans="1:20" ht="12.75" customHeight="1" x14ac:dyDescent="0.2">
      <c r="A2674" s="58">
        <v>5956</v>
      </c>
      <c r="B2674" s="61">
        <v>0</v>
      </c>
      <c r="C2674" s="61">
        <v>0</v>
      </c>
      <c r="D2674" s="61">
        <v>0</v>
      </c>
      <c r="E2674" s="61">
        <v>0</v>
      </c>
      <c r="F2674" s="61">
        <v>0</v>
      </c>
      <c r="G2674" s="61">
        <v>0</v>
      </c>
      <c r="H2674" s="61">
        <v>0</v>
      </c>
      <c r="I2674" s="61">
        <v>0</v>
      </c>
      <c r="J2674" s="61">
        <v>0</v>
      </c>
      <c r="K2674" s="61">
        <v>0</v>
      </c>
      <c r="L2674" s="61">
        <v>0</v>
      </c>
      <c r="M2674" s="61">
        <v>0</v>
      </c>
      <c r="N2674" s="61">
        <v>0</v>
      </c>
      <c r="O2674" s="61">
        <v>0</v>
      </c>
      <c r="P2674" s="61">
        <v>0</v>
      </c>
      <c r="Q2674" s="61">
        <v>0</v>
      </c>
      <c r="S2674" s="61">
        <v>0</v>
      </c>
    </row>
    <row r="2675" spans="1:20" ht="12.75" customHeight="1" x14ac:dyDescent="0.2">
      <c r="A2675" s="58">
        <v>5957</v>
      </c>
      <c r="B2675" s="61">
        <v>91</v>
      </c>
      <c r="C2675" s="61">
        <v>98.9</v>
      </c>
      <c r="D2675" s="61">
        <v>0</v>
      </c>
      <c r="E2675" s="61">
        <v>0</v>
      </c>
      <c r="F2675" s="61">
        <v>0</v>
      </c>
      <c r="G2675" s="61">
        <v>1.1000000000000001</v>
      </c>
      <c r="H2675" s="61">
        <v>0</v>
      </c>
      <c r="I2675" s="61">
        <v>0</v>
      </c>
      <c r="J2675" s="61">
        <v>48.35</v>
      </c>
      <c r="K2675" s="61">
        <v>51.65</v>
      </c>
      <c r="L2675" s="61">
        <v>0</v>
      </c>
      <c r="M2675" s="61">
        <v>0</v>
      </c>
      <c r="N2675" s="61">
        <v>0</v>
      </c>
      <c r="O2675" s="61">
        <v>44.68</v>
      </c>
      <c r="P2675" s="61">
        <v>0</v>
      </c>
      <c r="Q2675" s="61">
        <v>0</v>
      </c>
      <c r="R2675" s="61">
        <v>9</v>
      </c>
      <c r="S2675" s="61">
        <v>14.6</v>
      </c>
      <c r="T2675" s="61">
        <v>20</v>
      </c>
    </row>
    <row r="2676" spans="1:20" ht="12.75" customHeight="1" x14ac:dyDescent="0.2">
      <c r="A2676" s="58">
        <v>5958</v>
      </c>
      <c r="B2676" s="61">
        <v>43</v>
      </c>
      <c r="C2676" s="61">
        <v>0</v>
      </c>
      <c r="D2676" s="61">
        <v>4.6500000000000004</v>
      </c>
      <c r="E2676" s="61">
        <v>0</v>
      </c>
      <c r="F2676" s="61">
        <v>2.33</v>
      </c>
      <c r="G2676" s="61">
        <v>6.98</v>
      </c>
      <c r="H2676" s="61">
        <v>86.05</v>
      </c>
      <c r="I2676" s="61">
        <v>0</v>
      </c>
      <c r="J2676" s="61">
        <v>58.14</v>
      </c>
      <c r="K2676" s="61">
        <v>41.86</v>
      </c>
      <c r="L2676" s="61">
        <v>0</v>
      </c>
      <c r="M2676" s="61">
        <v>0</v>
      </c>
      <c r="N2676" s="61">
        <v>0</v>
      </c>
      <c r="O2676" s="61">
        <v>0</v>
      </c>
      <c r="P2676" s="61">
        <v>2.86</v>
      </c>
      <c r="Q2676" s="61">
        <v>0</v>
      </c>
      <c r="S2676" s="61">
        <v>0</v>
      </c>
    </row>
    <row r="2677" spans="1:20" ht="12.75" customHeight="1" x14ac:dyDescent="0.2">
      <c r="A2677" s="58">
        <v>5960</v>
      </c>
      <c r="B2677" s="61">
        <v>0</v>
      </c>
      <c r="C2677" s="61">
        <v>0</v>
      </c>
      <c r="D2677" s="61">
        <v>0</v>
      </c>
      <c r="E2677" s="61">
        <v>0</v>
      </c>
      <c r="F2677" s="61">
        <v>0</v>
      </c>
      <c r="G2677" s="61">
        <v>0</v>
      </c>
      <c r="H2677" s="61">
        <v>0</v>
      </c>
      <c r="I2677" s="61">
        <v>0</v>
      </c>
      <c r="J2677" s="61">
        <v>0</v>
      </c>
      <c r="K2677" s="61">
        <v>0</v>
      </c>
      <c r="L2677" s="61">
        <v>0</v>
      </c>
      <c r="M2677" s="61">
        <v>0</v>
      </c>
      <c r="N2677" s="61">
        <v>0</v>
      </c>
      <c r="O2677" s="61">
        <v>0</v>
      </c>
      <c r="P2677" s="61">
        <v>0</v>
      </c>
      <c r="Q2677" s="61">
        <v>0</v>
      </c>
      <c r="S2677" s="61">
        <v>5.0999999999999996</v>
      </c>
      <c r="T2677" s="61">
        <v>25</v>
      </c>
    </row>
    <row r="2678" spans="1:20" ht="12.75" customHeight="1" x14ac:dyDescent="0.2">
      <c r="A2678" s="58">
        <v>5961</v>
      </c>
      <c r="B2678" s="61">
        <v>1</v>
      </c>
      <c r="C2678" s="61">
        <v>0</v>
      </c>
      <c r="D2678" s="61">
        <v>0</v>
      </c>
      <c r="E2678" s="61">
        <v>0</v>
      </c>
      <c r="F2678" s="61">
        <v>0</v>
      </c>
      <c r="G2678" s="61">
        <v>0</v>
      </c>
      <c r="H2678" s="61">
        <v>0</v>
      </c>
      <c r="I2678" s="61">
        <v>100</v>
      </c>
      <c r="J2678" s="61">
        <v>100</v>
      </c>
      <c r="K2678" s="61">
        <v>0</v>
      </c>
      <c r="L2678" s="61">
        <v>0</v>
      </c>
      <c r="M2678" s="61">
        <v>0</v>
      </c>
      <c r="N2678" s="61">
        <v>0</v>
      </c>
      <c r="O2678" s="61">
        <v>0</v>
      </c>
      <c r="P2678" s="61">
        <v>0</v>
      </c>
      <c r="Q2678" s="61">
        <v>0</v>
      </c>
      <c r="R2678" s="61">
        <v>0</v>
      </c>
      <c r="S2678" s="61">
        <v>11</v>
      </c>
      <c r="T2678" s="61">
        <v>57.14</v>
      </c>
    </row>
    <row r="2679" spans="1:20" ht="12.75" customHeight="1" x14ac:dyDescent="0.2">
      <c r="A2679" s="58">
        <v>8407</v>
      </c>
      <c r="B2679" s="61">
        <v>129</v>
      </c>
      <c r="C2679" s="61">
        <v>96.12</v>
      </c>
      <c r="D2679" s="61">
        <v>0.78</v>
      </c>
      <c r="E2679" s="61">
        <v>0</v>
      </c>
      <c r="F2679" s="61">
        <v>0</v>
      </c>
      <c r="G2679" s="61">
        <v>2.33</v>
      </c>
      <c r="H2679" s="61">
        <v>0</v>
      </c>
      <c r="I2679" s="61">
        <v>0.78</v>
      </c>
      <c r="J2679" s="61">
        <v>48.84</v>
      </c>
      <c r="K2679" s="61">
        <v>51.16</v>
      </c>
      <c r="L2679" s="61">
        <v>0</v>
      </c>
      <c r="M2679" s="61">
        <v>0</v>
      </c>
      <c r="N2679" s="61">
        <v>0</v>
      </c>
      <c r="O2679" s="61">
        <v>7.27</v>
      </c>
      <c r="P2679" s="61">
        <v>0</v>
      </c>
      <c r="Q2679" s="61">
        <v>0</v>
      </c>
      <c r="R2679" s="61">
        <v>12</v>
      </c>
      <c r="S2679" s="61">
        <v>0</v>
      </c>
    </row>
    <row r="2680" spans="1:20" ht="12.75" customHeight="1" x14ac:dyDescent="0.2">
      <c r="A2680" s="58">
        <v>8555</v>
      </c>
      <c r="B2680" s="61">
        <v>0</v>
      </c>
      <c r="C2680" s="61">
        <v>0</v>
      </c>
      <c r="D2680" s="61">
        <v>0</v>
      </c>
      <c r="E2680" s="61">
        <v>0</v>
      </c>
      <c r="F2680" s="61">
        <v>0</v>
      </c>
      <c r="G2680" s="61">
        <v>0</v>
      </c>
      <c r="H2680" s="61">
        <v>0</v>
      </c>
      <c r="I2680" s="61">
        <v>0</v>
      </c>
      <c r="J2680" s="61">
        <v>0</v>
      </c>
      <c r="K2680" s="61">
        <v>0</v>
      </c>
      <c r="L2680" s="61">
        <v>0</v>
      </c>
      <c r="M2680" s="61">
        <v>0</v>
      </c>
      <c r="N2680" s="61">
        <v>0</v>
      </c>
      <c r="O2680" s="61">
        <v>0</v>
      </c>
      <c r="P2680" s="61">
        <v>0</v>
      </c>
      <c r="Q2680" s="61">
        <v>0</v>
      </c>
      <c r="S2680" s="61">
        <v>0</v>
      </c>
    </row>
  </sheetData>
  <sortState xmlns:xlrd2="http://schemas.microsoft.com/office/spreadsheetml/2017/richdata2" ref="A2:V2680">
    <sortCondition ref="A2:A2680"/>
  </sortState>
  <pageMargins left="0.75" right="0.75" top="1" bottom="1" header="0.5" footer="0.5"/>
  <pageSetup paperSize="9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00817-7EA7-4FD6-9A04-E8B776ACB5CF}">
  <dimension ref="A1:I1341"/>
  <sheetViews>
    <sheetView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" width="9.140625" style="83"/>
  </cols>
  <sheetData>
    <row r="1" spans="1:9" s="1" customFormat="1" x14ac:dyDescent="0.2">
      <c r="A1" s="84" t="s">
        <v>524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</row>
    <row r="2" spans="1:9" x14ac:dyDescent="0.2">
      <c r="A2" s="83">
        <v>1508</v>
      </c>
      <c r="B2">
        <v>265</v>
      </c>
      <c r="C2">
        <v>10</v>
      </c>
      <c r="D2" s="63">
        <v>3.7999999999999999E-2</v>
      </c>
      <c r="E2" s="63">
        <v>0</v>
      </c>
      <c r="F2" s="63">
        <v>0.6</v>
      </c>
      <c r="G2" s="63">
        <v>0.3</v>
      </c>
      <c r="H2" s="63">
        <v>0.1</v>
      </c>
      <c r="I2" s="63">
        <v>0</v>
      </c>
    </row>
    <row r="3" spans="1:9" x14ac:dyDescent="0.2">
      <c r="A3" s="83">
        <v>1510</v>
      </c>
      <c r="B3">
        <v>370</v>
      </c>
      <c r="C3">
        <v>14</v>
      </c>
      <c r="D3" s="63">
        <v>3.7999999999999999E-2</v>
      </c>
      <c r="E3" s="63">
        <v>0.14299999999999999</v>
      </c>
      <c r="F3" s="63">
        <v>0.14299999999999999</v>
      </c>
      <c r="G3" s="63">
        <v>0.5</v>
      </c>
      <c r="H3" s="63">
        <v>0.14299999999999999</v>
      </c>
      <c r="I3" s="63">
        <v>7.0999999999999994E-2</v>
      </c>
    </row>
    <row r="4" spans="1:9" x14ac:dyDescent="0.2">
      <c r="A4" s="83">
        <v>1516</v>
      </c>
      <c r="B4">
        <v>218</v>
      </c>
      <c r="C4">
        <v>21</v>
      </c>
      <c r="D4" s="63">
        <v>9.6000000000000002E-2</v>
      </c>
      <c r="E4" s="63">
        <v>0.23799999999999999</v>
      </c>
      <c r="F4" s="63">
        <v>0.23799999999999999</v>
      </c>
      <c r="G4" s="63">
        <v>0.14299999999999999</v>
      </c>
      <c r="H4" s="63">
        <v>0.14299999999999999</v>
      </c>
      <c r="I4" s="63">
        <v>0.23799999999999999</v>
      </c>
    </row>
    <row r="5" spans="1:9" x14ac:dyDescent="0.2">
      <c r="A5" s="83">
        <v>1537</v>
      </c>
      <c r="B5">
        <v>412</v>
      </c>
      <c r="C5">
        <v>20</v>
      </c>
      <c r="D5" s="63">
        <v>4.9000000000000002E-2</v>
      </c>
      <c r="E5" s="63">
        <v>0.6</v>
      </c>
      <c r="F5" s="63">
        <v>0.05</v>
      </c>
      <c r="G5" s="63">
        <v>0.2</v>
      </c>
      <c r="H5" s="63">
        <v>0.1</v>
      </c>
      <c r="I5" s="63">
        <v>0.05</v>
      </c>
    </row>
    <row r="6" spans="1:9" x14ac:dyDescent="0.2">
      <c r="A6" s="83">
        <v>1567</v>
      </c>
      <c r="B6">
        <v>170</v>
      </c>
      <c r="C6">
        <v>76</v>
      </c>
      <c r="D6" s="63">
        <v>0.44700000000000001</v>
      </c>
      <c r="E6" s="63">
        <v>0.28899999999999998</v>
      </c>
      <c r="F6" s="63">
        <v>0.32900000000000001</v>
      </c>
      <c r="G6" s="63">
        <v>0.14499999999999999</v>
      </c>
      <c r="H6" s="63">
        <v>0.17100000000000001</v>
      </c>
      <c r="I6" s="63">
        <v>6.6000000000000003E-2</v>
      </c>
    </row>
    <row r="7" spans="1:9" x14ac:dyDescent="0.2">
      <c r="A7" s="83">
        <v>1574</v>
      </c>
      <c r="B7">
        <v>76</v>
      </c>
      <c r="C7">
        <v>36</v>
      </c>
      <c r="D7" s="63">
        <v>0.47399999999999998</v>
      </c>
      <c r="E7" s="63">
        <v>0.38900000000000001</v>
      </c>
      <c r="F7" s="63">
        <v>0.222</v>
      </c>
      <c r="G7" s="63">
        <v>0.13900000000000001</v>
      </c>
      <c r="H7" s="63">
        <v>0.16700000000000001</v>
      </c>
      <c r="I7" s="63">
        <v>8.3000000000000004E-2</v>
      </c>
    </row>
    <row r="8" spans="1:9" x14ac:dyDescent="0.2">
      <c r="A8" s="83">
        <v>1613</v>
      </c>
      <c r="B8">
        <v>387</v>
      </c>
      <c r="C8">
        <v>16</v>
      </c>
      <c r="D8" s="63">
        <v>4.1000000000000002E-2</v>
      </c>
      <c r="E8" s="63">
        <v>0.25</v>
      </c>
      <c r="F8" s="63">
        <v>0.313</v>
      </c>
      <c r="G8" s="63">
        <v>0.125</v>
      </c>
      <c r="H8" s="63">
        <v>0.188</v>
      </c>
      <c r="I8" s="63">
        <v>0.125</v>
      </c>
    </row>
    <row r="9" spans="1:9" x14ac:dyDescent="0.2">
      <c r="A9" s="83">
        <v>1628</v>
      </c>
      <c r="B9">
        <v>394</v>
      </c>
      <c r="C9">
        <v>4</v>
      </c>
      <c r="D9" s="63">
        <v>0.01</v>
      </c>
      <c r="E9" s="63">
        <v>0.25</v>
      </c>
      <c r="F9" s="63">
        <v>0</v>
      </c>
      <c r="G9" s="63">
        <v>0.5</v>
      </c>
      <c r="H9" s="63">
        <v>0</v>
      </c>
      <c r="I9" s="63">
        <v>0.25</v>
      </c>
    </row>
    <row r="10" spans="1:9" x14ac:dyDescent="0.2">
      <c r="A10" s="83">
        <v>1629</v>
      </c>
      <c r="B10">
        <v>41</v>
      </c>
      <c r="C10">
        <v>12</v>
      </c>
      <c r="D10" s="63">
        <v>0.29299999999999998</v>
      </c>
      <c r="E10" s="63">
        <v>8.3000000000000004E-2</v>
      </c>
      <c r="F10" s="63">
        <v>0.33300000000000002</v>
      </c>
      <c r="G10" s="63">
        <v>0.25</v>
      </c>
      <c r="H10" s="63">
        <v>0.25</v>
      </c>
      <c r="I10" s="63">
        <v>8.3000000000000004E-2</v>
      </c>
    </row>
    <row r="11" spans="1:9" x14ac:dyDescent="0.2">
      <c r="A11" s="83">
        <v>1646</v>
      </c>
      <c r="B11">
        <v>122</v>
      </c>
      <c r="C11">
        <v>6</v>
      </c>
      <c r="D11" s="63">
        <v>4.9000000000000002E-2</v>
      </c>
      <c r="E11" s="63">
        <v>0.33300000000000002</v>
      </c>
      <c r="F11" s="63">
        <v>0.66700000000000004</v>
      </c>
      <c r="G11" s="63">
        <v>0</v>
      </c>
      <c r="H11" s="63">
        <v>0</v>
      </c>
      <c r="I11" s="63">
        <v>0</v>
      </c>
    </row>
    <row r="12" spans="1:9" x14ac:dyDescent="0.2">
      <c r="A12" s="83">
        <v>1647</v>
      </c>
      <c r="B12">
        <v>250</v>
      </c>
      <c r="C12">
        <v>33</v>
      </c>
      <c r="D12" s="63">
        <v>0.13200000000000001</v>
      </c>
      <c r="E12" s="63">
        <v>0.42399999999999999</v>
      </c>
      <c r="F12" s="63">
        <v>0.30299999999999999</v>
      </c>
      <c r="G12" s="63">
        <v>0.121</v>
      </c>
      <c r="H12" s="63">
        <v>0.121</v>
      </c>
      <c r="I12" s="63">
        <v>0.03</v>
      </c>
    </row>
    <row r="13" spans="1:9" x14ac:dyDescent="0.2">
      <c r="A13" s="83">
        <v>1656</v>
      </c>
      <c r="B13">
        <v>176</v>
      </c>
      <c r="C13">
        <v>7</v>
      </c>
      <c r="D13" s="63">
        <v>0.04</v>
      </c>
      <c r="E13" s="63">
        <v>0.42899999999999999</v>
      </c>
      <c r="F13" s="63">
        <v>0.42899999999999999</v>
      </c>
      <c r="G13" s="63">
        <v>0.14299999999999999</v>
      </c>
      <c r="H13" s="63">
        <v>0</v>
      </c>
      <c r="I13" s="63">
        <v>0</v>
      </c>
    </row>
    <row r="14" spans="1:9" x14ac:dyDescent="0.2">
      <c r="A14" s="83">
        <v>1657</v>
      </c>
      <c r="B14">
        <v>103</v>
      </c>
      <c r="C14">
        <v>14</v>
      </c>
      <c r="D14" s="63">
        <v>0.13600000000000001</v>
      </c>
      <c r="E14" s="63">
        <v>0.35699999999999998</v>
      </c>
      <c r="F14" s="63">
        <v>7.0999999999999994E-2</v>
      </c>
      <c r="G14" s="63">
        <v>7.0999999999999994E-2</v>
      </c>
      <c r="H14" s="63">
        <v>0.14299999999999999</v>
      </c>
      <c r="I14" s="63">
        <v>0.35699999999999998</v>
      </c>
    </row>
    <row r="15" spans="1:9" x14ac:dyDescent="0.2">
      <c r="A15" s="83">
        <v>1682</v>
      </c>
      <c r="B15">
        <v>67</v>
      </c>
      <c r="C15">
        <v>4</v>
      </c>
      <c r="D15" s="63">
        <v>0.06</v>
      </c>
      <c r="E15" s="63">
        <v>0.25</v>
      </c>
      <c r="F15" s="63">
        <v>0</v>
      </c>
      <c r="G15" s="63">
        <v>0.5</v>
      </c>
      <c r="H15" s="63">
        <v>0</v>
      </c>
      <c r="I15" s="63">
        <v>0.25</v>
      </c>
    </row>
    <row r="16" spans="1:9" x14ac:dyDescent="0.2">
      <c r="A16" s="83">
        <v>1707</v>
      </c>
      <c r="B16">
        <v>176</v>
      </c>
      <c r="C16">
        <v>15</v>
      </c>
      <c r="D16" s="63">
        <v>8.5000000000000006E-2</v>
      </c>
      <c r="E16" s="63">
        <v>0.2</v>
      </c>
      <c r="F16" s="63">
        <v>0.26700000000000002</v>
      </c>
      <c r="G16" s="63">
        <v>6.7000000000000004E-2</v>
      </c>
      <c r="H16" s="63">
        <v>0.33300000000000002</v>
      </c>
      <c r="I16" s="63">
        <v>0.13300000000000001</v>
      </c>
    </row>
    <row r="17" spans="1:9" x14ac:dyDescent="0.2">
      <c r="A17" s="83">
        <v>1712</v>
      </c>
      <c r="B17">
        <v>503</v>
      </c>
      <c r="C17">
        <v>16</v>
      </c>
      <c r="D17" s="63">
        <v>3.2000000000000001E-2</v>
      </c>
      <c r="E17" s="63">
        <v>0.438</v>
      </c>
      <c r="F17" s="63">
        <v>0.25</v>
      </c>
      <c r="G17" s="63">
        <v>0.188</v>
      </c>
      <c r="H17" s="63">
        <v>6.3E-2</v>
      </c>
      <c r="I17" s="63">
        <v>6.3E-2</v>
      </c>
    </row>
    <row r="18" spans="1:9" x14ac:dyDescent="0.2">
      <c r="A18" s="83">
        <v>1737</v>
      </c>
      <c r="B18">
        <v>192</v>
      </c>
      <c r="C18">
        <v>9</v>
      </c>
      <c r="D18" s="63">
        <v>4.7E-2</v>
      </c>
      <c r="E18" s="63">
        <v>0</v>
      </c>
      <c r="F18" s="63">
        <v>0.111</v>
      </c>
      <c r="G18" s="63">
        <v>0.44400000000000001</v>
      </c>
      <c r="H18" s="63">
        <v>0</v>
      </c>
      <c r="I18" s="63">
        <v>0.44400000000000001</v>
      </c>
    </row>
    <row r="19" spans="1:9" x14ac:dyDescent="0.2">
      <c r="A19" s="83">
        <v>1769</v>
      </c>
      <c r="B19">
        <v>71</v>
      </c>
      <c r="C19">
        <v>3</v>
      </c>
      <c r="D19" s="63">
        <v>4.2000000000000003E-2</v>
      </c>
      <c r="E19" s="63">
        <v>0.66700000000000004</v>
      </c>
      <c r="F19" s="63">
        <v>0</v>
      </c>
      <c r="G19" s="63">
        <v>0.33300000000000002</v>
      </c>
      <c r="H19" s="63">
        <v>0</v>
      </c>
      <c r="I19" s="63">
        <v>0</v>
      </c>
    </row>
    <row r="20" spans="1:9" x14ac:dyDescent="0.2">
      <c r="A20" s="83">
        <v>1789</v>
      </c>
      <c r="B20">
        <v>314</v>
      </c>
      <c r="C20">
        <v>7</v>
      </c>
      <c r="D20" s="63">
        <v>2.1999999999999999E-2</v>
      </c>
      <c r="E20" s="63">
        <v>0.14299999999999999</v>
      </c>
      <c r="F20" s="63">
        <v>0.71399999999999997</v>
      </c>
      <c r="G20" s="63">
        <v>0</v>
      </c>
      <c r="H20" s="63">
        <v>0.14299999999999999</v>
      </c>
      <c r="I20" s="63">
        <v>0</v>
      </c>
    </row>
    <row r="21" spans="1:9" x14ac:dyDescent="0.2">
      <c r="A21" s="83">
        <v>1795</v>
      </c>
      <c r="B21">
        <v>125</v>
      </c>
      <c r="C21">
        <v>7</v>
      </c>
      <c r="D21" s="63">
        <v>5.6000000000000001E-2</v>
      </c>
      <c r="E21" s="63">
        <v>0</v>
      </c>
      <c r="F21" s="63">
        <v>0.57099999999999995</v>
      </c>
      <c r="G21" s="63">
        <v>0.28599999999999998</v>
      </c>
      <c r="H21" s="63">
        <v>0.14299999999999999</v>
      </c>
      <c r="I21" s="63">
        <v>0</v>
      </c>
    </row>
    <row r="22" spans="1:9" x14ac:dyDescent="0.2">
      <c r="A22" s="83">
        <v>1796</v>
      </c>
      <c r="B22">
        <v>674</v>
      </c>
      <c r="C22">
        <v>7</v>
      </c>
      <c r="D22" s="63">
        <v>0.01</v>
      </c>
      <c r="E22" s="63">
        <v>0.57099999999999995</v>
      </c>
      <c r="F22" s="63">
        <v>0.28599999999999998</v>
      </c>
      <c r="G22" s="63">
        <v>0.14299999999999999</v>
      </c>
      <c r="H22" s="63">
        <v>0</v>
      </c>
      <c r="I22" s="63">
        <v>0</v>
      </c>
    </row>
    <row r="23" spans="1:9" x14ac:dyDescent="0.2">
      <c r="A23" s="83">
        <v>1797</v>
      </c>
      <c r="B23">
        <v>33</v>
      </c>
      <c r="C23">
        <v>5</v>
      </c>
      <c r="D23" s="63">
        <v>0.152</v>
      </c>
      <c r="E23" s="63">
        <v>0.8</v>
      </c>
      <c r="F23" s="63">
        <v>0</v>
      </c>
      <c r="G23" s="63">
        <v>0</v>
      </c>
      <c r="H23" s="63">
        <v>0</v>
      </c>
      <c r="I23" s="63">
        <v>0.2</v>
      </c>
    </row>
    <row r="24" spans="1:9" x14ac:dyDescent="0.2">
      <c r="A24" s="83">
        <v>1806</v>
      </c>
      <c r="B24">
        <v>110</v>
      </c>
      <c r="C24">
        <v>9</v>
      </c>
      <c r="D24" s="63">
        <v>8.2000000000000003E-2</v>
      </c>
      <c r="E24" s="63">
        <v>0</v>
      </c>
      <c r="F24" s="63">
        <v>0.111</v>
      </c>
      <c r="G24" s="63">
        <v>0.222</v>
      </c>
      <c r="H24" s="63">
        <v>0.33300000000000002</v>
      </c>
      <c r="I24" s="63">
        <v>0.33300000000000002</v>
      </c>
    </row>
    <row r="25" spans="1:9" x14ac:dyDescent="0.2">
      <c r="A25" s="83">
        <v>1838</v>
      </c>
      <c r="B25">
        <v>120</v>
      </c>
      <c r="C25">
        <v>8</v>
      </c>
      <c r="D25" s="63">
        <v>6.7000000000000004E-2</v>
      </c>
      <c r="E25" s="63">
        <v>0.125</v>
      </c>
      <c r="F25" s="63">
        <v>0.75</v>
      </c>
      <c r="G25" s="63">
        <v>0.125</v>
      </c>
      <c r="H25" s="63">
        <v>0</v>
      </c>
      <c r="I25" s="63">
        <v>0</v>
      </c>
    </row>
    <row r="26" spans="1:9" x14ac:dyDescent="0.2">
      <c r="A26" s="83">
        <v>1856</v>
      </c>
      <c r="B26">
        <v>288</v>
      </c>
      <c r="C26">
        <v>3</v>
      </c>
      <c r="D26" s="63">
        <v>0.01</v>
      </c>
      <c r="E26" s="63">
        <v>0</v>
      </c>
      <c r="F26" s="63">
        <v>1</v>
      </c>
      <c r="G26" s="63">
        <v>0</v>
      </c>
      <c r="H26" s="63">
        <v>0</v>
      </c>
      <c r="I26" s="63">
        <v>0</v>
      </c>
    </row>
    <row r="27" spans="1:9" x14ac:dyDescent="0.2">
      <c r="A27" s="83">
        <v>1860</v>
      </c>
      <c r="B27">
        <v>618</v>
      </c>
      <c r="C27">
        <v>19</v>
      </c>
      <c r="D27" s="63">
        <v>3.1E-2</v>
      </c>
      <c r="E27" s="63">
        <v>0.105</v>
      </c>
      <c r="F27" s="63">
        <v>0.52600000000000002</v>
      </c>
      <c r="G27" s="63">
        <v>0.316</v>
      </c>
      <c r="H27" s="63">
        <v>0</v>
      </c>
      <c r="I27" s="63">
        <v>5.2999999999999999E-2</v>
      </c>
    </row>
    <row r="28" spans="1:9" x14ac:dyDescent="0.2">
      <c r="A28" s="83">
        <v>1884</v>
      </c>
      <c r="B28">
        <v>416</v>
      </c>
      <c r="C28">
        <v>21</v>
      </c>
      <c r="D28" s="63">
        <v>0.05</v>
      </c>
      <c r="E28" s="63">
        <v>1</v>
      </c>
      <c r="F28" s="63">
        <v>0</v>
      </c>
      <c r="G28" s="63">
        <v>0</v>
      </c>
      <c r="H28" s="63">
        <v>0</v>
      </c>
      <c r="I28" s="63">
        <v>0</v>
      </c>
    </row>
    <row r="29" spans="1:9" x14ac:dyDescent="0.2">
      <c r="A29" s="83">
        <v>1910</v>
      </c>
      <c r="B29">
        <v>40</v>
      </c>
      <c r="C29">
        <v>7</v>
      </c>
      <c r="D29" s="63">
        <v>0.17499999999999999</v>
      </c>
      <c r="E29" s="63">
        <v>0.14299999999999999</v>
      </c>
      <c r="F29" s="63">
        <v>0.42899999999999999</v>
      </c>
      <c r="G29" s="63">
        <v>0.28599999999999998</v>
      </c>
      <c r="H29" s="63">
        <v>0.14299999999999999</v>
      </c>
      <c r="I29" s="63">
        <v>0</v>
      </c>
    </row>
    <row r="30" spans="1:9" x14ac:dyDescent="0.2">
      <c r="A30" s="83">
        <v>1927</v>
      </c>
      <c r="B30">
        <v>338</v>
      </c>
      <c r="C30">
        <v>54</v>
      </c>
      <c r="D30" s="63">
        <v>0.16</v>
      </c>
      <c r="E30" s="63">
        <v>0.40699999999999997</v>
      </c>
      <c r="F30" s="63">
        <v>9.2999999999999999E-2</v>
      </c>
      <c r="G30" s="63">
        <v>0.24099999999999999</v>
      </c>
      <c r="H30" s="63">
        <v>0.14799999999999999</v>
      </c>
      <c r="I30" s="63">
        <v>0.111</v>
      </c>
    </row>
    <row r="31" spans="1:9" x14ac:dyDescent="0.2">
      <c r="A31" s="83">
        <v>1934</v>
      </c>
      <c r="B31">
        <v>36</v>
      </c>
      <c r="C31">
        <v>7</v>
      </c>
      <c r="D31" s="63">
        <v>0.19400000000000001</v>
      </c>
      <c r="E31" s="63">
        <v>0</v>
      </c>
      <c r="F31" s="63">
        <v>0.42899999999999999</v>
      </c>
      <c r="G31" s="63">
        <v>0.14299999999999999</v>
      </c>
      <c r="H31" s="63">
        <v>0.28599999999999998</v>
      </c>
      <c r="I31" s="63">
        <v>0.14299999999999999</v>
      </c>
    </row>
    <row r="32" spans="1:9" x14ac:dyDescent="0.2">
      <c r="A32" s="83">
        <v>1972</v>
      </c>
      <c r="B32">
        <v>154</v>
      </c>
      <c r="C32">
        <v>28</v>
      </c>
      <c r="D32" s="63">
        <v>0.182</v>
      </c>
      <c r="E32" s="63">
        <v>0.28599999999999998</v>
      </c>
      <c r="F32" s="63">
        <v>0.214</v>
      </c>
      <c r="G32" s="63">
        <v>0.28599999999999998</v>
      </c>
      <c r="H32" s="63">
        <v>0.14299999999999999</v>
      </c>
      <c r="I32" s="63">
        <v>7.0999999999999994E-2</v>
      </c>
    </row>
    <row r="33" spans="1:9" x14ac:dyDescent="0.2">
      <c r="A33" s="83">
        <v>1975</v>
      </c>
      <c r="B33">
        <v>93</v>
      </c>
      <c r="C33">
        <v>3</v>
      </c>
      <c r="D33" s="63">
        <v>3.2000000000000001E-2</v>
      </c>
      <c r="E33" s="63">
        <v>0.66700000000000004</v>
      </c>
      <c r="F33" s="63">
        <v>0.33300000000000002</v>
      </c>
      <c r="G33" s="63">
        <v>0</v>
      </c>
      <c r="H33" s="63">
        <v>0</v>
      </c>
      <c r="I33" s="63">
        <v>0</v>
      </c>
    </row>
    <row r="34" spans="1:9" x14ac:dyDescent="0.2">
      <c r="A34" s="83">
        <v>1983</v>
      </c>
      <c r="B34">
        <v>308</v>
      </c>
      <c r="C34">
        <v>7</v>
      </c>
      <c r="D34" s="63">
        <v>2.3E-2</v>
      </c>
      <c r="E34" s="63">
        <v>0</v>
      </c>
      <c r="F34" s="63">
        <v>0.57099999999999995</v>
      </c>
      <c r="G34" s="63">
        <v>0.42899999999999999</v>
      </c>
      <c r="H34" s="63">
        <v>0</v>
      </c>
      <c r="I34" s="63">
        <v>0</v>
      </c>
    </row>
    <row r="35" spans="1:9" x14ac:dyDescent="0.2">
      <c r="A35" s="83">
        <v>1986</v>
      </c>
      <c r="B35">
        <v>567</v>
      </c>
      <c r="C35">
        <v>18</v>
      </c>
      <c r="D35" s="63">
        <v>3.2000000000000001E-2</v>
      </c>
      <c r="E35" s="63">
        <v>0.44400000000000001</v>
      </c>
      <c r="F35" s="63">
        <v>0.44400000000000001</v>
      </c>
      <c r="G35" s="63">
        <v>5.6000000000000001E-2</v>
      </c>
      <c r="H35" s="63">
        <v>5.6000000000000001E-2</v>
      </c>
      <c r="I35" s="63">
        <v>0</v>
      </c>
    </row>
    <row r="36" spans="1:9" x14ac:dyDescent="0.2">
      <c r="A36" s="83">
        <v>2026</v>
      </c>
      <c r="B36">
        <v>552</v>
      </c>
      <c r="C36">
        <v>13</v>
      </c>
      <c r="D36" s="63">
        <v>2.4E-2</v>
      </c>
      <c r="E36" s="63">
        <v>0.38500000000000001</v>
      </c>
      <c r="F36" s="63">
        <v>0.53800000000000003</v>
      </c>
      <c r="G36" s="63">
        <v>7.6999999999999999E-2</v>
      </c>
      <c r="H36" s="63">
        <v>0</v>
      </c>
      <c r="I36" s="63">
        <v>0</v>
      </c>
    </row>
    <row r="37" spans="1:9" x14ac:dyDescent="0.2">
      <c r="A37" s="83">
        <v>2027</v>
      </c>
      <c r="B37">
        <v>255</v>
      </c>
      <c r="C37">
        <v>98</v>
      </c>
      <c r="D37" s="63">
        <v>0.38400000000000001</v>
      </c>
      <c r="E37" s="63">
        <v>0.13300000000000001</v>
      </c>
      <c r="F37" s="63">
        <v>0.51</v>
      </c>
      <c r="G37" s="63">
        <v>0.214</v>
      </c>
      <c r="H37" s="63">
        <v>0.122</v>
      </c>
      <c r="I37" s="63">
        <v>0.02</v>
      </c>
    </row>
    <row r="38" spans="1:9" x14ac:dyDescent="0.2">
      <c r="A38" s="83">
        <v>2031</v>
      </c>
      <c r="B38">
        <v>433</v>
      </c>
      <c r="C38">
        <v>24</v>
      </c>
      <c r="D38" s="63">
        <v>5.5E-2</v>
      </c>
      <c r="E38" s="63">
        <v>0</v>
      </c>
      <c r="F38" s="63">
        <v>0.54200000000000004</v>
      </c>
      <c r="G38" s="63">
        <v>0.33300000000000002</v>
      </c>
      <c r="H38" s="63">
        <v>8.3000000000000004E-2</v>
      </c>
      <c r="I38" s="63">
        <v>4.2000000000000003E-2</v>
      </c>
    </row>
    <row r="39" spans="1:9" x14ac:dyDescent="0.2">
      <c r="A39" s="83">
        <v>2036</v>
      </c>
      <c r="B39">
        <v>376</v>
      </c>
      <c r="C39">
        <v>22</v>
      </c>
      <c r="D39" s="63">
        <v>5.8999999999999997E-2</v>
      </c>
      <c r="E39" s="63">
        <v>0.36399999999999999</v>
      </c>
      <c r="F39" s="63">
        <v>0.27300000000000002</v>
      </c>
      <c r="G39" s="63">
        <v>0.182</v>
      </c>
      <c r="H39" s="63">
        <v>9.0999999999999998E-2</v>
      </c>
      <c r="I39" s="63">
        <v>9.0999999999999998E-2</v>
      </c>
    </row>
    <row r="40" spans="1:9" x14ac:dyDescent="0.2">
      <c r="A40" s="83">
        <v>2056</v>
      </c>
      <c r="B40">
        <v>495</v>
      </c>
      <c r="C40">
        <v>42</v>
      </c>
      <c r="D40" s="63">
        <v>8.5000000000000006E-2</v>
      </c>
      <c r="E40" s="63">
        <v>0.38100000000000001</v>
      </c>
      <c r="F40" s="63">
        <v>0.38100000000000001</v>
      </c>
      <c r="G40" s="63">
        <v>0.16700000000000001</v>
      </c>
      <c r="H40" s="63">
        <v>4.8000000000000001E-2</v>
      </c>
      <c r="I40" s="63">
        <v>2.4E-2</v>
      </c>
    </row>
    <row r="41" spans="1:9" x14ac:dyDescent="0.2">
      <c r="A41" s="83">
        <v>2065</v>
      </c>
      <c r="B41">
        <v>420</v>
      </c>
      <c r="C41">
        <v>16</v>
      </c>
      <c r="D41" s="63">
        <v>3.7999999999999999E-2</v>
      </c>
      <c r="E41" s="63">
        <v>0.375</v>
      </c>
      <c r="F41" s="63">
        <v>0.313</v>
      </c>
      <c r="G41" s="63">
        <v>0.25</v>
      </c>
      <c r="H41" s="63">
        <v>6.3E-2</v>
      </c>
      <c r="I41" s="63">
        <v>0</v>
      </c>
    </row>
    <row r="42" spans="1:9" x14ac:dyDescent="0.2">
      <c r="A42" s="83">
        <v>2066</v>
      </c>
      <c r="B42">
        <v>648</v>
      </c>
      <c r="C42">
        <v>7</v>
      </c>
      <c r="D42" s="63">
        <v>1.0999999999999999E-2</v>
      </c>
      <c r="E42" s="63">
        <v>0.71399999999999997</v>
      </c>
      <c r="F42" s="63">
        <v>0.14299999999999999</v>
      </c>
      <c r="G42" s="63">
        <v>0.14299999999999999</v>
      </c>
      <c r="H42" s="63">
        <v>0</v>
      </c>
      <c r="I42" s="63">
        <v>0</v>
      </c>
    </row>
    <row r="43" spans="1:9" x14ac:dyDescent="0.2">
      <c r="A43" s="83">
        <v>2069</v>
      </c>
      <c r="B43">
        <v>262</v>
      </c>
      <c r="C43">
        <v>8</v>
      </c>
      <c r="D43" s="63">
        <v>3.1E-2</v>
      </c>
      <c r="E43" s="63">
        <v>0.375</v>
      </c>
      <c r="F43" s="63">
        <v>0.375</v>
      </c>
      <c r="G43" s="63">
        <v>0.25</v>
      </c>
      <c r="H43" s="63">
        <v>0</v>
      </c>
      <c r="I43" s="63">
        <v>0</v>
      </c>
    </row>
    <row r="44" spans="1:9" x14ac:dyDescent="0.2">
      <c r="A44" s="83">
        <v>2073</v>
      </c>
      <c r="B44">
        <v>570</v>
      </c>
      <c r="C44">
        <v>17</v>
      </c>
      <c r="D44" s="63">
        <v>0.03</v>
      </c>
      <c r="E44" s="63">
        <v>0.52900000000000003</v>
      </c>
      <c r="F44" s="63">
        <v>0.35299999999999998</v>
      </c>
      <c r="G44" s="63">
        <v>0.11799999999999999</v>
      </c>
      <c r="H44" s="63">
        <v>0</v>
      </c>
      <c r="I44" s="63">
        <v>0</v>
      </c>
    </row>
    <row r="45" spans="1:9" x14ac:dyDescent="0.2">
      <c r="A45" s="83">
        <v>2074</v>
      </c>
      <c r="B45">
        <v>494</v>
      </c>
      <c r="C45">
        <v>18</v>
      </c>
      <c r="D45" s="63">
        <v>3.5999999999999997E-2</v>
      </c>
      <c r="E45" s="63">
        <v>0.38900000000000001</v>
      </c>
      <c r="F45" s="63">
        <v>0.222</v>
      </c>
      <c r="G45" s="63">
        <v>0.16700000000000001</v>
      </c>
      <c r="H45" s="63">
        <v>0.16700000000000001</v>
      </c>
      <c r="I45" s="63">
        <v>5.6000000000000001E-2</v>
      </c>
    </row>
    <row r="46" spans="1:9" x14ac:dyDescent="0.2">
      <c r="A46" s="83">
        <v>2075</v>
      </c>
      <c r="B46">
        <v>716</v>
      </c>
      <c r="C46">
        <v>19</v>
      </c>
      <c r="D46" s="63">
        <v>2.7E-2</v>
      </c>
      <c r="E46" s="63">
        <v>0.42099999999999999</v>
      </c>
      <c r="F46" s="63">
        <v>0.36799999999999999</v>
      </c>
      <c r="G46" s="63">
        <v>5.2999999999999999E-2</v>
      </c>
      <c r="H46" s="63">
        <v>0.158</v>
      </c>
      <c r="I46" s="63">
        <v>0</v>
      </c>
    </row>
    <row r="47" spans="1:9" x14ac:dyDescent="0.2">
      <c r="A47" s="83">
        <v>2078</v>
      </c>
      <c r="B47">
        <v>416</v>
      </c>
      <c r="C47">
        <v>17</v>
      </c>
      <c r="D47" s="63">
        <v>4.1000000000000002E-2</v>
      </c>
      <c r="E47" s="63">
        <v>0.47099999999999997</v>
      </c>
      <c r="F47" s="63">
        <v>0.41199999999999998</v>
      </c>
      <c r="G47" s="63">
        <v>5.8999999999999997E-2</v>
      </c>
      <c r="H47" s="63">
        <v>5.8999999999999997E-2</v>
      </c>
      <c r="I47" s="63">
        <v>0</v>
      </c>
    </row>
    <row r="48" spans="1:9" x14ac:dyDescent="0.2">
      <c r="A48" s="83">
        <v>2084</v>
      </c>
      <c r="B48">
        <v>1611</v>
      </c>
      <c r="C48">
        <v>125</v>
      </c>
      <c r="D48" s="63">
        <v>7.8E-2</v>
      </c>
      <c r="E48" s="63">
        <v>1.6E-2</v>
      </c>
      <c r="F48" s="63">
        <v>0.42399999999999999</v>
      </c>
      <c r="G48" s="63">
        <v>0.152</v>
      </c>
      <c r="H48" s="63">
        <v>0.248</v>
      </c>
      <c r="I48" s="63">
        <v>0.16</v>
      </c>
    </row>
    <row r="49" spans="1:9" x14ac:dyDescent="0.2">
      <c r="A49" s="83">
        <v>2086</v>
      </c>
      <c r="B49">
        <v>578</v>
      </c>
      <c r="C49">
        <v>28</v>
      </c>
      <c r="D49" s="63">
        <v>4.8000000000000001E-2</v>
      </c>
      <c r="E49" s="63">
        <v>0.64300000000000002</v>
      </c>
      <c r="F49" s="63">
        <v>0.14299999999999999</v>
      </c>
      <c r="G49" s="63">
        <v>0.17899999999999999</v>
      </c>
      <c r="H49" s="63">
        <v>3.5999999999999997E-2</v>
      </c>
      <c r="I49" s="63">
        <v>0</v>
      </c>
    </row>
    <row r="50" spans="1:9" x14ac:dyDescent="0.2">
      <c r="A50" s="83">
        <v>2094</v>
      </c>
      <c r="B50">
        <v>594</v>
      </c>
      <c r="C50">
        <v>11</v>
      </c>
      <c r="D50" s="63">
        <v>1.9E-2</v>
      </c>
      <c r="E50" s="63">
        <v>0.54500000000000004</v>
      </c>
      <c r="F50" s="63">
        <v>0.182</v>
      </c>
      <c r="G50" s="63">
        <v>0.182</v>
      </c>
      <c r="H50" s="63">
        <v>9.0999999999999998E-2</v>
      </c>
      <c r="I50" s="63">
        <v>0</v>
      </c>
    </row>
    <row r="51" spans="1:9" x14ac:dyDescent="0.2">
      <c r="A51" s="83">
        <v>2096</v>
      </c>
      <c r="B51">
        <v>499</v>
      </c>
      <c r="C51">
        <v>17</v>
      </c>
      <c r="D51" s="63">
        <v>3.4000000000000002E-2</v>
      </c>
      <c r="E51" s="63">
        <v>0.58799999999999997</v>
      </c>
      <c r="F51" s="63">
        <v>0.17599999999999999</v>
      </c>
      <c r="G51" s="63">
        <v>5.8999999999999997E-2</v>
      </c>
      <c r="H51" s="63">
        <v>0.17599999999999999</v>
      </c>
      <c r="I51" s="63">
        <v>0</v>
      </c>
    </row>
    <row r="52" spans="1:9" x14ac:dyDescent="0.2">
      <c r="A52" s="83">
        <v>2105</v>
      </c>
      <c r="B52">
        <v>513</v>
      </c>
      <c r="C52">
        <v>23</v>
      </c>
      <c r="D52" s="63">
        <v>4.4999999999999998E-2</v>
      </c>
      <c r="E52" s="63">
        <v>0.30399999999999999</v>
      </c>
      <c r="F52" s="63">
        <v>0.26100000000000001</v>
      </c>
      <c r="G52" s="63">
        <v>0.17399999999999999</v>
      </c>
      <c r="H52" s="63">
        <v>0.217</v>
      </c>
      <c r="I52" s="63">
        <v>4.2999999999999997E-2</v>
      </c>
    </row>
    <row r="53" spans="1:9" x14ac:dyDescent="0.2">
      <c r="A53" s="83">
        <v>2106</v>
      </c>
      <c r="B53">
        <v>1629</v>
      </c>
      <c r="C53">
        <v>21</v>
      </c>
      <c r="D53" s="63">
        <v>1.2999999999999999E-2</v>
      </c>
      <c r="E53" s="63">
        <v>0.28599999999999998</v>
      </c>
      <c r="F53" s="63">
        <v>0.14299999999999999</v>
      </c>
      <c r="G53" s="63">
        <v>0</v>
      </c>
      <c r="H53" s="63">
        <v>0.23799999999999999</v>
      </c>
      <c r="I53" s="63">
        <v>0.33300000000000002</v>
      </c>
    </row>
    <row r="54" spans="1:9" x14ac:dyDescent="0.2">
      <c r="A54" s="83">
        <v>2108</v>
      </c>
      <c r="B54">
        <v>536</v>
      </c>
      <c r="C54">
        <v>28</v>
      </c>
      <c r="D54" s="63">
        <v>5.1999999999999998E-2</v>
      </c>
      <c r="E54" s="63">
        <v>0.42899999999999999</v>
      </c>
      <c r="F54" s="63">
        <v>0.25</v>
      </c>
      <c r="G54" s="63">
        <v>0.14299999999999999</v>
      </c>
      <c r="H54" s="63">
        <v>0.17899999999999999</v>
      </c>
      <c r="I54" s="63">
        <v>0</v>
      </c>
    </row>
    <row r="55" spans="1:9" x14ac:dyDescent="0.2">
      <c r="A55" s="83">
        <v>2109</v>
      </c>
      <c r="B55">
        <v>587</v>
      </c>
      <c r="C55">
        <v>34</v>
      </c>
      <c r="D55" s="63">
        <v>5.8000000000000003E-2</v>
      </c>
      <c r="E55" s="63">
        <v>0.55900000000000005</v>
      </c>
      <c r="F55" s="63">
        <v>0.32400000000000001</v>
      </c>
      <c r="G55" s="63">
        <v>8.7999999999999995E-2</v>
      </c>
      <c r="H55" s="63">
        <v>0</v>
      </c>
      <c r="I55" s="63">
        <v>2.9000000000000001E-2</v>
      </c>
    </row>
    <row r="56" spans="1:9" x14ac:dyDescent="0.2">
      <c r="A56" s="83">
        <v>2110</v>
      </c>
      <c r="B56">
        <v>546</v>
      </c>
      <c r="C56">
        <v>29</v>
      </c>
      <c r="D56" s="63">
        <v>5.2999999999999999E-2</v>
      </c>
      <c r="E56" s="63">
        <v>0.24099999999999999</v>
      </c>
      <c r="F56" s="63">
        <v>0.621</v>
      </c>
      <c r="G56" s="63">
        <v>0.10299999999999999</v>
      </c>
      <c r="H56" s="63">
        <v>3.4000000000000002E-2</v>
      </c>
      <c r="I56" s="63">
        <v>0</v>
      </c>
    </row>
    <row r="57" spans="1:9" x14ac:dyDescent="0.2">
      <c r="A57" s="83">
        <v>2111</v>
      </c>
      <c r="B57">
        <v>530</v>
      </c>
      <c r="C57">
        <v>37</v>
      </c>
      <c r="D57" s="63">
        <v>7.0000000000000007E-2</v>
      </c>
      <c r="E57" s="63">
        <v>0.48599999999999999</v>
      </c>
      <c r="F57" s="63">
        <v>0.189</v>
      </c>
      <c r="G57" s="63">
        <v>0.108</v>
      </c>
      <c r="H57" s="63">
        <v>0.216</v>
      </c>
      <c r="I57" s="63">
        <v>0</v>
      </c>
    </row>
    <row r="58" spans="1:9" x14ac:dyDescent="0.2">
      <c r="A58" s="83">
        <v>2113</v>
      </c>
      <c r="B58">
        <v>649</v>
      </c>
      <c r="C58">
        <v>34</v>
      </c>
      <c r="D58" s="63">
        <v>5.1999999999999998E-2</v>
      </c>
      <c r="E58" s="63">
        <v>0.5</v>
      </c>
      <c r="F58" s="63">
        <v>0.23499999999999999</v>
      </c>
      <c r="G58" s="63">
        <v>0.20599999999999999</v>
      </c>
      <c r="H58" s="63">
        <v>2.9000000000000001E-2</v>
      </c>
      <c r="I58" s="63">
        <v>2.9000000000000001E-2</v>
      </c>
    </row>
    <row r="59" spans="1:9" x14ac:dyDescent="0.2">
      <c r="A59" s="83">
        <v>2116</v>
      </c>
      <c r="B59">
        <v>2501</v>
      </c>
      <c r="C59">
        <v>130</v>
      </c>
      <c r="D59" s="63">
        <v>5.1999999999999998E-2</v>
      </c>
      <c r="E59" s="63">
        <v>5.3999999999999999E-2</v>
      </c>
      <c r="F59" s="63">
        <v>0.315</v>
      </c>
      <c r="G59" s="63">
        <v>0.33800000000000002</v>
      </c>
      <c r="H59" s="63">
        <v>9.1999999999999998E-2</v>
      </c>
      <c r="I59" s="63">
        <v>0.2</v>
      </c>
    </row>
    <row r="60" spans="1:9" x14ac:dyDescent="0.2">
      <c r="A60" s="83">
        <v>2118</v>
      </c>
      <c r="B60">
        <v>372</v>
      </c>
      <c r="C60">
        <v>6</v>
      </c>
      <c r="D60" s="63">
        <v>1.6E-2</v>
      </c>
      <c r="E60" s="63">
        <v>0.5</v>
      </c>
      <c r="F60" s="63">
        <v>0.16700000000000001</v>
      </c>
      <c r="G60" s="63">
        <v>0.16700000000000001</v>
      </c>
      <c r="H60" s="63">
        <v>0</v>
      </c>
      <c r="I60" s="63">
        <v>0.16700000000000001</v>
      </c>
    </row>
    <row r="61" spans="1:9" x14ac:dyDescent="0.2">
      <c r="A61" s="83">
        <v>2125</v>
      </c>
      <c r="B61">
        <v>1920</v>
      </c>
      <c r="C61">
        <v>111</v>
      </c>
      <c r="D61" s="63">
        <v>5.8000000000000003E-2</v>
      </c>
      <c r="E61" s="63">
        <v>0.30599999999999999</v>
      </c>
      <c r="F61" s="63">
        <v>0.252</v>
      </c>
      <c r="G61" s="63">
        <v>0.23400000000000001</v>
      </c>
      <c r="H61" s="63">
        <v>0.11700000000000001</v>
      </c>
      <c r="I61" s="63">
        <v>0.09</v>
      </c>
    </row>
    <row r="62" spans="1:9" x14ac:dyDescent="0.2">
      <c r="A62" s="83">
        <v>2126</v>
      </c>
      <c r="B62">
        <v>1541</v>
      </c>
      <c r="C62">
        <v>66</v>
      </c>
      <c r="D62" s="63">
        <v>4.2999999999999997E-2</v>
      </c>
      <c r="E62" s="63">
        <v>0.152</v>
      </c>
      <c r="F62" s="63">
        <v>0.16700000000000001</v>
      </c>
      <c r="G62" s="63">
        <v>0.25800000000000001</v>
      </c>
      <c r="H62" s="63">
        <v>0.152</v>
      </c>
      <c r="I62" s="63">
        <v>0.27300000000000002</v>
      </c>
    </row>
    <row r="63" spans="1:9" x14ac:dyDescent="0.2">
      <c r="A63" s="83">
        <v>2127</v>
      </c>
      <c r="B63">
        <v>455</v>
      </c>
      <c r="C63">
        <v>7</v>
      </c>
      <c r="D63" s="63">
        <v>1.4999999999999999E-2</v>
      </c>
      <c r="E63" s="63">
        <v>0.71399999999999997</v>
      </c>
      <c r="F63" s="63">
        <v>0.28599999999999998</v>
      </c>
      <c r="G63" s="63">
        <v>0</v>
      </c>
      <c r="H63" s="63">
        <v>0</v>
      </c>
      <c r="I63" s="63">
        <v>0</v>
      </c>
    </row>
    <row r="64" spans="1:9" x14ac:dyDescent="0.2">
      <c r="A64" s="83">
        <v>2128</v>
      </c>
      <c r="B64">
        <v>557</v>
      </c>
      <c r="C64">
        <v>35</v>
      </c>
      <c r="D64" s="63">
        <v>6.3E-2</v>
      </c>
      <c r="E64" s="63">
        <v>0.6</v>
      </c>
      <c r="F64" s="63">
        <v>0.2</v>
      </c>
      <c r="G64" s="63">
        <v>0.14299999999999999</v>
      </c>
      <c r="H64" s="63">
        <v>5.7000000000000002E-2</v>
      </c>
      <c r="I64" s="63">
        <v>0</v>
      </c>
    </row>
    <row r="65" spans="1:9" x14ac:dyDescent="0.2">
      <c r="A65" s="83">
        <v>2129</v>
      </c>
      <c r="B65">
        <v>564</v>
      </c>
      <c r="C65">
        <v>22</v>
      </c>
      <c r="D65" s="63">
        <v>3.9E-2</v>
      </c>
      <c r="E65" s="63">
        <v>0.59099999999999997</v>
      </c>
      <c r="F65" s="63">
        <v>0.318</v>
      </c>
      <c r="G65" s="63">
        <v>4.4999999999999998E-2</v>
      </c>
      <c r="H65" s="63">
        <v>4.4999999999999998E-2</v>
      </c>
      <c r="I65" s="63">
        <v>0</v>
      </c>
    </row>
    <row r="66" spans="1:9" x14ac:dyDescent="0.2">
      <c r="A66" s="83">
        <v>2131</v>
      </c>
      <c r="B66">
        <v>887</v>
      </c>
      <c r="C66">
        <v>136</v>
      </c>
      <c r="D66" s="63">
        <v>0.153</v>
      </c>
      <c r="E66" s="63">
        <v>9.6000000000000002E-2</v>
      </c>
      <c r="F66" s="63">
        <v>0.27900000000000003</v>
      </c>
      <c r="G66" s="63">
        <v>0.14000000000000001</v>
      </c>
      <c r="H66" s="63">
        <v>0.25</v>
      </c>
      <c r="I66" s="63">
        <v>0.23499999999999999</v>
      </c>
    </row>
    <row r="67" spans="1:9" x14ac:dyDescent="0.2">
      <c r="A67" s="83">
        <v>2132</v>
      </c>
      <c r="B67">
        <v>125</v>
      </c>
      <c r="C67">
        <v>4</v>
      </c>
      <c r="D67" s="63">
        <v>3.2000000000000001E-2</v>
      </c>
      <c r="E67" s="63">
        <v>0</v>
      </c>
      <c r="F67" s="63">
        <v>0.75</v>
      </c>
      <c r="G67" s="63">
        <v>0.25</v>
      </c>
      <c r="H67" s="63">
        <v>0</v>
      </c>
      <c r="I67" s="63">
        <v>0</v>
      </c>
    </row>
    <row r="68" spans="1:9" x14ac:dyDescent="0.2">
      <c r="A68" s="83">
        <v>2134</v>
      </c>
      <c r="B68">
        <v>2165</v>
      </c>
      <c r="C68">
        <v>94</v>
      </c>
      <c r="D68" s="63">
        <v>4.2999999999999997E-2</v>
      </c>
      <c r="E68" s="63">
        <v>6.4000000000000001E-2</v>
      </c>
      <c r="F68" s="63">
        <v>0.255</v>
      </c>
      <c r="G68" s="63">
        <v>0.223</v>
      </c>
      <c r="H68" s="63">
        <v>0.18099999999999999</v>
      </c>
      <c r="I68" s="63">
        <v>0.27700000000000002</v>
      </c>
    </row>
    <row r="69" spans="1:9" x14ac:dyDescent="0.2">
      <c r="A69" s="83">
        <v>2137</v>
      </c>
      <c r="B69">
        <v>500</v>
      </c>
      <c r="C69">
        <v>47</v>
      </c>
      <c r="D69" s="63">
        <v>9.4E-2</v>
      </c>
      <c r="E69" s="63">
        <v>6.4000000000000001E-2</v>
      </c>
      <c r="F69" s="63">
        <v>0.38300000000000001</v>
      </c>
      <c r="G69" s="63">
        <v>0.128</v>
      </c>
      <c r="H69" s="63">
        <v>0.27700000000000002</v>
      </c>
      <c r="I69" s="63">
        <v>0.14899999999999999</v>
      </c>
    </row>
    <row r="70" spans="1:9" x14ac:dyDescent="0.2">
      <c r="A70" s="83">
        <v>2141</v>
      </c>
      <c r="B70">
        <v>517</v>
      </c>
      <c r="C70">
        <v>12</v>
      </c>
      <c r="D70" s="63">
        <v>2.3E-2</v>
      </c>
      <c r="E70" s="63">
        <v>0.33300000000000002</v>
      </c>
      <c r="F70" s="63">
        <v>0.33300000000000002</v>
      </c>
      <c r="G70" s="63">
        <v>0.25</v>
      </c>
      <c r="H70" s="63">
        <v>0</v>
      </c>
      <c r="I70" s="63">
        <v>8.3000000000000004E-2</v>
      </c>
    </row>
    <row r="71" spans="1:9" x14ac:dyDescent="0.2">
      <c r="A71" s="83">
        <v>2143</v>
      </c>
      <c r="B71">
        <v>372</v>
      </c>
      <c r="C71">
        <v>11</v>
      </c>
      <c r="D71" s="63">
        <v>0.03</v>
      </c>
      <c r="E71" s="63">
        <v>0.27300000000000002</v>
      </c>
      <c r="F71" s="63">
        <v>0.182</v>
      </c>
      <c r="G71" s="63">
        <v>0.27300000000000002</v>
      </c>
      <c r="H71" s="63">
        <v>0.182</v>
      </c>
      <c r="I71" s="63">
        <v>9.0999999999999998E-2</v>
      </c>
    </row>
    <row r="72" spans="1:9" x14ac:dyDescent="0.2">
      <c r="A72" s="83">
        <v>2144</v>
      </c>
      <c r="B72">
        <v>668</v>
      </c>
      <c r="C72">
        <v>9</v>
      </c>
      <c r="D72" s="63">
        <v>1.2999999999999999E-2</v>
      </c>
      <c r="E72" s="63">
        <v>0.44400000000000001</v>
      </c>
      <c r="F72" s="63">
        <v>0.33300000000000002</v>
      </c>
      <c r="G72" s="63">
        <v>0</v>
      </c>
      <c r="H72" s="63">
        <v>0.222</v>
      </c>
      <c r="I72" s="63">
        <v>0</v>
      </c>
    </row>
    <row r="73" spans="1:9" x14ac:dyDescent="0.2">
      <c r="A73" s="83">
        <v>2145</v>
      </c>
      <c r="B73">
        <v>237</v>
      </c>
      <c r="C73">
        <v>8</v>
      </c>
      <c r="D73" s="63">
        <v>3.4000000000000002E-2</v>
      </c>
      <c r="E73" s="63">
        <v>0.375</v>
      </c>
      <c r="F73" s="63">
        <v>0.375</v>
      </c>
      <c r="G73" s="63">
        <v>0.25</v>
      </c>
      <c r="H73" s="63">
        <v>0</v>
      </c>
      <c r="I73" s="63">
        <v>0</v>
      </c>
    </row>
    <row r="74" spans="1:9" x14ac:dyDescent="0.2">
      <c r="A74" s="83">
        <v>2148</v>
      </c>
      <c r="B74">
        <v>327</v>
      </c>
      <c r="C74">
        <v>10</v>
      </c>
      <c r="D74" s="63">
        <v>3.1E-2</v>
      </c>
      <c r="E74" s="63">
        <v>0.3</v>
      </c>
      <c r="F74" s="63">
        <v>0.5</v>
      </c>
      <c r="G74" s="63">
        <v>0</v>
      </c>
      <c r="H74" s="63">
        <v>0.1</v>
      </c>
      <c r="I74" s="63">
        <v>0.1</v>
      </c>
    </row>
    <row r="75" spans="1:9" x14ac:dyDescent="0.2">
      <c r="A75" s="83">
        <v>2150</v>
      </c>
      <c r="B75">
        <v>1217</v>
      </c>
      <c r="C75">
        <v>51</v>
      </c>
      <c r="D75" s="63">
        <v>4.2000000000000003E-2</v>
      </c>
      <c r="E75" s="63">
        <v>0.27500000000000002</v>
      </c>
      <c r="F75" s="63">
        <v>0.216</v>
      </c>
      <c r="G75" s="63">
        <v>0.27500000000000002</v>
      </c>
      <c r="H75" s="63">
        <v>0.11799999999999999</v>
      </c>
      <c r="I75" s="63">
        <v>0.11799999999999999</v>
      </c>
    </row>
    <row r="76" spans="1:9" x14ac:dyDescent="0.2">
      <c r="A76" s="83">
        <v>2155</v>
      </c>
      <c r="B76">
        <v>550</v>
      </c>
      <c r="C76">
        <v>24</v>
      </c>
      <c r="D76" s="63">
        <v>4.3999999999999997E-2</v>
      </c>
      <c r="E76" s="63">
        <v>0.45800000000000002</v>
      </c>
      <c r="F76" s="63">
        <v>0.41699999999999998</v>
      </c>
      <c r="G76" s="63">
        <v>8.3000000000000004E-2</v>
      </c>
      <c r="H76" s="63">
        <v>4.2000000000000003E-2</v>
      </c>
      <c r="I76" s="63">
        <v>0</v>
      </c>
    </row>
    <row r="77" spans="1:9" x14ac:dyDescent="0.2">
      <c r="A77" s="83">
        <v>2156</v>
      </c>
      <c r="B77">
        <v>418</v>
      </c>
      <c r="C77">
        <v>11</v>
      </c>
      <c r="D77" s="63">
        <v>2.5999999999999999E-2</v>
      </c>
      <c r="E77" s="63">
        <v>0.63600000000000001</v>
      </c>
      <c r="F77" s="63">
        <v>0.182</v>
      </c>
      <c r="G77" s="63">
        <v>9.0999999999999998E-2</v>
      </c>
      <c r="H77" s="63">
        <v>9.0999999999999998E-2</v>
      </c>
      <c r="I77" s="63">
        <v>0</v>
      </c>
    </row>
    <row r="78" spans="1:9" x14ac:dyDescent="0.2">
      <c r="A78" s="83">
        <v>2157</v>
      </c>
      <c r="B78">
        <v>639</v>
      </c>
      <c r="C78">
        <v>9</v>
      </c>
      <c r="D78" s="63">
        <v>1.4E-2</v>
      </c>
      <c r="E78" s="63">
        <v>0.44400000000000001</v>
      </c>
      <c r="F78" s="63">
        <v>0.55600000000000005</v>
      </c>
      <c r="G78" s="63">
        <v>0</v>
      </c>
      <c r="H78" s="63">
        <v>0</v>
      </c>
      <c r="I78" s="63">
        <v>0</v>
      </c>
    </row>
    <row r="79" spans="1:9" x14ac:dyDescent="0.2">
      <c r="A79" s="83">
        <v>2158</v>
      </c>
      <c r="B79">
        <v>223</v>
      </c>
      <c r="C79">
        <v>30</v>
      </c>
      <c r="D79" s="63">
        <v>0.13500000000000001</v>
      </c>
      <c r="E79" s="63">
        <v>0.3</v>
      </c>
      <c r="F79" s="63">
        <v>0.36699999999999999</v>
      </c>
      <c r="G79" s="63">
        <v>0</v>
      </c>
      <c r="H79" s="63">
        <v>0.2</v>
      </c>
      <c r="I79" s="63">
        <v>0.13300000000000001</v>
      </c>
    </row>
    <row r="80" spans="1:9" x14ac:dyDescent="0.2">
      <c r="A80" s="83">
        <v>2159</v>
      </c>
      <c r="B80">
        <v>523</v>
      </c>
      <c r="C80">
        <v>7</v>
      </c>
      <c r="D80" s="63">
        <v>1.2999999999999999E-2</v>
      </c>
      <c r="E80" s="63">
        <v>0.57099999999999995</v>
      </c>
      <c r="F80" s="63">
        <v>0.42899999999999999</v>
      </c>
      <c r="G80" s="63">
        <v>0</v>
      </c>
      <c r="H80" s="63">
        <v>0</v>
      </c>
      <c r="I80" s="63">
        <v>0</v>
      </c>
    </row>
    <row r="81" spans="1:9" x14ac:dyDescent="0.2">
      <c r="A81" s="83">
        <v>2160</v>
      </c>
      <c r="B81">
        <v>226</v>
      </c>
      <c r="C81">
        <v>7</v>
      </c>
      <c r="D81" s="63">
        <v>3.1E-2</v>
      </c>
      <c r="E81" s="63">
        <v>0.42899999999999999</v>
      </c>
      <c r="F81" s="63">
        <v>0.28599999999999998</v>
      </c>
      <c r="G81" s="63">
        <v>0.28599999999999998</v>
      </c>
      <c r="H81" s="63">
        <v>0</v>
      </c>
      <c r="I81" s="63">
        <v>0</v>
      </c>
    </row>
    <row r="82" spans="1:9" x14ac:dyDescent="0.2">
      <c r="A82" s="83">
        <v>2161</v>
      </c>
      <c r="B82">
        <v>144</v>
      </c>
      <c r="C82">
        <v>3</v>
      </c>
      <c r="D82" s="63">
        <v>2.1000000000000001E-2</v>
      </c>
      <c r="E82" s="63">
        <v>0</v>
      </c>
      <c r="F82" s="63">
        <v>0</v>
      </c>
      <c r="G82" s="63">
        <v>0.33300000000000002</v>
      </c>
      <c r="H82" s="63">
        <v>0.66700000000000004</v>
      </c>
      <c r="I82" s="63">
        <v>0</v>
      </c>
    </row>
    <row r="83" spans="1:9" x14ac:dyDescent="0.2">
      <c r="A83" s="83">
        <v>2162</v>
      </c>
      <c r="B83">
        <v>167</v>
      </c>
      <c r="C83">
        <v>24</v>
      </c>
      <c r="D83" s="63">
        <v>0.14399999999999999</v>
      </c>
      <c r="E83" s="63">
        <v>0.41699999999999998</v>
      </c>
      <c r="F83" s="63">
        <v>0.41699999999999998</v>
      </c>
      <c r="G83" s="63">
        <v>0</v>
      </c>
      <c r="H83" s="63">
        <v>0.125</v>
      </c>
      <c r="I83" s="63">
        <v>4.2000000000000003E-2</v>
      </c>
    </row>
    <row r="84" spans="1:9" x14ac:dyDescent="0.2">
      <c r="A84" s="83">
        <v>2166</v>
      </c>
      <c r="B84">
        <v>1072</v>
      </c>
      <c r="C84">
        <v>95</v>
      </c>
      <c r="D84" s="63">
        <v>8.8999999999999996E-2</v>
      </c>
      <c r="E84" s="63">
        <v>0.32600000000000001</v>
      </c>
      <c r="F84" s="63">
        <v>0.253</v>
      </c>
      <c r="G84" s="63">
        <v>0.16800000000000001</v>
      </c>
      <c r="H84" s="63">
        <v>0.16800000000000001</v>
      </c>
      <c r="I84" s="63">
        <v>8.4000000000000005E-2</v>
      </c>
    </row>
    <row r="85" spans="1:9" x14ac:dyDescent="0.2">
      <c r="A85" s="83">
        <v>2167</v>
      </c>
      <c r="B85">
        <v>340</v>
      </c>
      <c r="C85">
        <v>22</v>
      </c>
      <c r="D85" s="63">
        <v>6.5000000000000002E-2</v>
      </c>
      <c r="E85" s="63">
        <v>0.45500000000000002</v>
      </c>
      <c r="F85" s="63">
        <v>0.22700000000000001</v>
      </c>
      <c r="G85" s="63">
        <v>0.22700000000000001</v>
      </c>
      <c r="H85" s="63">
        <v>9.0999999999999998E-2</v>
      </c>
      <c r="I85" s="63">
        <v>0</v>
      </c>
    </row>
    <row r="86" spans="1:9" x14ac:dyDescent="0.2">
      <c r="A86" s="83">
        <v>2168</v>
      </c>
      <c r="B86">
        <v>538</v>
      </c>
      <c r="C86">
        <v>16</v>
      </c>
      <c r="D86" s="63">
        <v>0.03</v>
      </c>
      <c r="E86" s="63">
        <v>0.68799999999999994</v>
      </c>
      <c r="F86" s="63">
        <v>0.25</v>
      </c>
      <c r="G86" s="63">
        <v>0</v>
      </c>
      <c r="H86" s="63">
        <v>0</v>
      </c>
      <c r="I86" s="63">
        <v>6.3E-2</v>
      </c>
    </row>
    <row r="87" spans="1:9" x14ac:dyDescent="0.2">
      <c r="A87" s="83">
        <v>2172</v>
      </c>
      <c r="B87">
        <v>1978</v>
      </c>
      <c r="C87">
        <v>110</v>
      </c>
      <c r="D87" s="63">
        <v>5.6000000000000001E-2</v>
      </c>
      <c r="E87" s="63">
        <v>0.41799999999999998</v>
      </c>
      <c r="F87" s="63">
        <v>0.27300000000000002</v>
      </c>
      <c r="G87" s="63">
        <v>6.4000000000000001E-2</v>
      </c>
      <c r="H87" s="63">
        <v>0.13600000000000001</v>
      </c>
      <c r="I87" s="63">
        <v>0.109</v>
      </c>
    </row>
    <row r="88" spans="1:9" x14ac:dyDescent="0.2">
      <c r="A88" s="83">
        <v>2174</v>
      </c>
      <c r="B88">
        <v>77</v>
      </c>
      <c r="C88">
        <v>6</v>
      </c>
      <c r="D88" s="63">
        <v>7.8E-2</v>
      </c>
      <c r="E88" s="63">
        <v>0.66700000000000004</v>
      </c>
      <c r="F88" s="63">
        <v>0.16700000000000001</v>
      </c>
      <c r="G88" s="63">
        <v>0.16700000000000001</v>
      </c>
      <c r="H88" s="63">
        <v>0</v>
      </c>
      <c r="I88" s="63">
        <v>0</v>
      </c>
    </row>
    <row r="89" spans="1:9" x14ac:dyDescent="0.2">
      <c r="A89" s="83">
        <v>2176</v>
      </c>
      <c r="B89">
        <v>560</v>
      </c>
      <c r="C89">
        <v>24</v>
      </c>
      <c r="D89" s="63">
        <v>4.2999999999999997E-2</v>
      </c>
      <c r="E89" s="63">
        <v>0.33300000000000002</v>
      </c>
      <c r="F89" s="63">
        <v>0.45800000000000002</v>
      </c>
      <c r="G89" s="63">
        <v>0.125</v>
      </c>
      <c r="H89" s="63">
        <v>0</v>
      </c>
      <c r="I89" s="63">
        <v>8.3000000000000004E-2</v>
      </c>
    </row>
    <row r="90" spans="1:9" x14ac:dyDescent="0.2">
      <c r="A90" s="83">
        <v>2177</v>
      </c>
      <c r="B90">
        <v>489</v>
      </c>
      <c r="C90">
        <v>27</v>
      </c>
      <c r="D90" s="63">
        <v>5.5E-2</v>
      </c>
      <c r="E90" s="63">
        <v>0.29599999999999999</v>
      </c>
      <c r="F90" s="63">
        <v>0.33300000000000002</v>
      </c>
      <c r="G90" s="63">
        <v>0.185</v>
      </c>
      <c r="H90" s="63">
        <v>7.3999999999999996E-2</v>
      </c>
      <c r="I90" s="63">
        <v>0.111</v>
      </c>
    </row>
    <row r="91" spans="1:9" x14ac:dyDescent="0.2">
      <c r="A91" s="83">
        <v>2179</v>
      </c>
      <c r="B91">
        <v>1739</v>
      </c>
      <c r="C91">
        <v>198</v>
      </c>
      <c r="D91" s="63">
        <v>0.114</v>
      </c>
      <c r="E91" s="63">
        <v>0.35399999999999998</v>
      </c>
      <c r="F91" s="63">
        <v>0.23200000000000001</v>
      </c>
      <c r="G91" s="63">
        <v>0.20699999999999999</v>
      </c>
      <c r="H91" s="63">
        <v>9.0999999999999998E-2</v>
      </c>
      <c r="I91" s="63">
        <v>0.11600000000000001</v>
      </c>
    </row>
    <row r="92" spans="1:9" x14ac:dyDescent="0.2">
      <c r="A92" s="83">
        <v>2180</v>
      </c>
      <c r="B92">
        <v>672</v>
      </c>
      <c r="C92">
        <v>28</v>
      </c>
      <c r="D92" s="63">
        <v>4.2000000000000003E-2</v>
      </c>
      <c r="E92" s="63">
        <v>3.5999999999999997E-2</v>
      </c>
      <c r="F92" s="63">
        <v>0.57099999999999995</v>
      </c>
      <c r="G92" s="63">
        <v>7.0999999999999994E-2</v>
      </c>
      <c r="H92" s="63">
        <v>0.107</v>
      </c>
      <c r="I92" s="63">
        <v>0.214</v>
      </c>
    </row>
    <row r="93" spans="1:9" x14ac:dyDescent="0.2">
      <c r="A93" s="83">
        <v>2182</v>
      </c>
      <c r="B93">
        <v>1328</v>
      </c>
      <c r="C93">
        <v>52</v>
      </c>
      <c r="D93" s="63">
        <v>3.9E-2</v>
      </c>
      <c r="E93" s="63">
        <v>0.23100000000000001</v>
      </c>
      <c r="F93" s="63">
        <v>0.36499999999999999</v>
      </c>
      <c r="G93" s="63">
        <v>0.25</v>
      </c>
      <c r="H93" s="63">
        <v>9.6000000000000002E-2</v>
      </c>
      <c r="I93" s="63">
        <v>5.8000000000000003E-2</v>
      </c>
    </row>
    <row r="94" spans="1:9" x14ac:dyDescent="0.2">
      <c r="A94" s="83">
        <v>2185</v>
      </c>
      <c r="B94">
        <v>599</v>
      </c>
      <c r="C94">
        <v>18</v>
      </c>
      <c r="D94" s="63">
        <v>0.03</v>
      </c>
      <c r="E94" s="63">
        <v>0.38900000000000001</v>
      </c>
      <c r="F94" s="63">
        <v>0.44400000000000001</v>
      </c>
      <c r="G94" s="63">
        <v>0.111</v>
      </c>
      <c r="H94" s="63">
        <v>5.6000000000000001E-2</v>
      </c>
      <c r="I94" s="63">
        <v>0</v>
      </c>
    </row>
    <row r="95" spans="1:9" x14ac:dyDescent="0.2">
      <c r="A95" s="83">
        <v>2189</v>
      </c>
      <c r="B95">
        <v>489</v>
      </c>
      <c r="C95">
        <v>24</v>
      </c>
      <c r="D95" s="63">
        <v>4.9000000000000002E-2</v>
      </c>
      <c r="E95" s="63">
        <v>0.45800000000000002</v>
      </c>
      <c r="F95" s="63">
        <v>0.29199999999999998</v>
      </c>
      <c r="G95" s="63">
        <v>8.3000000000000004E-2</v>
      </c>
      <c r="H95" s="63">
        <v>0.16700000000000001</v>
      </c>
      <c r="I95" s="63">
        <v>0</v>
      </c>
    </row>
    <row r="96" spans="1:9" x14ac:dyDescent="0.2">
      <c r="A96" s="83">
        <v>2190</v>
      </c>
      <c r="B96">
        <v>471</v>
      </c>
      <c r="C96">
        <v>10</v>
      </c>
      <c r="D96" s="63">
        <v>2.1000000000000001E-2</v>
      </c>
      <c r="E96" s="63">
        <v>0.7</v>
      </c>
      <c r="F96" s="63">
        <v>0.2</v>
      </c>
      <c r="G96" s="63">
        <v>0.1</v>
      </c>
      <c r="H96" s="63">
        <v>0</v>
      </c>
      <c r="I96" s="63">
        <v>0</v>
      </c>
    </row>
    <row r="97" spans="1:9" x14ac:dyDescent="0.2">
      <c r="A97" s="83">
        <v>2191</v>
      </c>
      <c r="B97">
        <v>639</v>
      </c>
      <c r="C97">
        <v>34</v>
      </c>
      <c r="D97" s="63">
        <v>5.2999999999999999E-2</v>
      </c>
      <c r="E97" s="63">
        <v>0.5</v>
      </c>
      <c r="F97" s="63">
        <v>0.26500000000000001</v>
      </c>
      <c r="G97" s="63">
        <v>8.7999999999999995E-2</v>
      </c>
      <c r="H97" s="63">
        <v>2.9000000000000001E-2</v>
      </c>
      <c r="I97" s="63">
        <v>0.11799999999999999</v>
      </c>
    </row>
    <row r="98" spans="1:9" x14ac:dyDescent="0.2">
      <c r="A98" s="83">
        <v>2195</v>
      </c>
      <c r="B98">
        <v>445</v>
      </c>
      <c r="C98">
        <v>10</v>
      </c>
      <c r="D98" s="63">
        <v>2.1999999999999999E-2</v>
      </c>
      <c r="E98" s="63">
        <v>0.3</v>
      </c>
      <c r="F98" s="63">
        <v>0.7</v>
      </c>
      <c r="G98" s="63">
        <v>0</v>
      </c>
      <c r="H98" s="63">
        <v>0</v>
      </c>
      <c r="I98" s="63">
        <v>0</v>
      </c>
    </row>
    <row r="99" spans="1:9" x14ac:dyDescent="0.2">
      <c r="A99" s="83">
        <v>2196</v>
      </c>
      <c r="B99">
        <v>286</v>
      </c>
      <c r="C99">
        <v>3</v>
      </c>
      <c r="D99" s="63">
        <v>0.01</v>
      </c>
      <c r="E99" s="63">
        <v>1</v>
      </c>
      <c r="F99" s="63">
        <v>0</v>
      </c>
      <c r="G99" s="63">
        <v>0</v>
      </c>
      <c r="H99" s="63">
        <v>0</v>
      </c>
      <c r="I99" s="63">
        <v>0</v>
      </c>
    </row>
    <row r="100" spans="1:9" x14ac:dyDescent="0.2">
      <c r="A100" s="83">
        <v>2205</v>
      </c>
      <c r="B100">
        <v>414</v>
      </c>
      <c r="C100">
        <v>17</v>
      </c>
      <c r="D100" s="63">
        <v>4.1000000000000002E-2</v>
      </c>
      <c r="E100" s="63">
        <v>0.29399999999999998</v>
      </c>
      <c r="F100" s="63">
        <v>0.23499999999999999</v>
      </c>
      <c r="G100" s="63">
        <v>0.11799999999999999</v>
      </c>
      <c r="H100" s="63">
        <v>0.35299999999999998</v>
      </c>
      <c r="I100" s="63">
        <v>0</v>
      </c>
    </row>
    <row r="101" spans="1:9" x14ac:dyDescent="0.2">
      <c r="A101" s="83">
        <v>2206</v>
      </c>
      <c r="B101">
        <v>628</v>
      </c>
      <c r="C101">
        <v>22</v>
      </c>
      <c r="D101" s="63">
        <v>3.5000000000000003E-2</v>
      </c>
      <c r="E101" s="63">
        <v>0.27300000000000002</v>
      </c>
      <c r="F101" s="63">
        <v>0.13600000000000001</v>
      </c>
      <c r="G101" s="63">
        <v>0.13600000000000001</v>
      </c>
      <c r="H101" s="63">
        <v>0.13600000000000001</v>
      </c>
      <c r="I101" s="63">
        <v>0.318</v>
      </c>
    </row>
    <row r="102" spans="1:9" x14ac:dyDescent="0.2">
      <c r="A102" s="83">
        <v>2207</v>
      </c>
      <c r="B102">
        <v>105</v>
      </c>
      <c r="C102">
        <v>4</v>
      </c>
      <c r="D102" s="63">
        <v>3.7999999999999999E-2</v>
      </c>
      <c r="E102" s="63">
        <v>0.75</v>
      </c>
      <c r="F102" s="63">
        <v>0.25</v>
      </c>
      <c r="G102" s="63">
        <v>0</v>
      </c>
      <c r="H102" s="63">
        <v>0</v>
      </c>
      <c r="I102" s="63">
        <v>0</v>
      </c>
    </row>
    <row r="103" spans="1:9" x14ac:dyDescent="0.2">
      <c r="A103" s="83">
        <v>2214</v>
      </c>
      <c r="B103">
        <v>272</v>
      </c>
      <c r="C103">
        <v>12</v>
      </c>
      <c r="D103" s="63">
        <v>4.3999999999999997E-2</v>
      </c>
      <c r="E103" s="63">
        <v>0.41699999999999998</v>
      </c>
      <c r="F103" s="63">
        <v>0.16700000000000001</v>
      </c>
      <c r="G103" s="63">
        <v>0.25</v>
      </c>
      <c r="H103" s="63">
        <v>8.3000000000000004E-2</v>
      </c>
      <c r="I103" s="63">
        <v>8.3000000000000004E-2</v>
      </c>
    </row>
    <row r="104" spans="1:9" x14ac:dyDescent="0.2">
      <c r="A104" s="83">
        <v>2215</v>
      </c>
      <c r="B104">
        <v>1691</v>
      </c>
      <c r="C104">
        <v>178</v>
      </c>
      <c r="D104" s="63">
        <v>0.105</v>
      </c>
      <c r="E104" s="63">
        <v>0.09</v>
      </c>
      <c r="F104" s="63">
        <v>0.13500000000000001</v>
      </c>
      <c r="G104" s="63">
        <v>0.191</v>
      </c>
      <c r="H104" s="63">
        <v>0.29199999999999998</v>
      </c>
      <c r="I104" s="63">
        <v>0.29199999999999998</v>
      </c>
    </row>
    <row r="105" spans="1:9" x14ac:dyDescent="0.2">
      <c r="A105" s="83">
        <v>2218</v>
      </c>
      <c r="B105">
        <v>444</v>
      </c>
      <c r="C105">
        <v>6</v>
      </c>
      <c r="D105" s="63">
        <v>1.4E-2</v>
      </c>
      <c r="E105" s="63">
        <v>0.33300000000000002</v>
      </c>
      <c r="F105" s="63">
        <v>0.5</v>
      </c>
      <c r="G105" s="63">
        <v>0</v>
      </c>
      <c r="H105" s="63">
        <v>0</v>
      </c>
      <c r="I105" s="63">
        <v>0.16700000000000001</v>
      </c>
    </row>
    <row r="106" spans="1:9" x14ac:dyDescent="0.2">
      <c r="A106" s="83">
        <v>2219</v>
      </c>
      <c r="B106">
        <v>723</v>
      </c>
      <c r="C106">
        <v>33</v>
      </c>
      <c r="D106" s="63">
        <v>4.5999999999999999E-2</v>
      </c>
      <c r="E106" s="63">
        <v>0.30299999999999999</v>
      </c>
      <c r="F106" s="63">
        <v>0.33300000000000002</v>
      </c>
      <c r="G106" s="63">
        <v>0.21199999999999999</v>
      </c>
      <c r="H106" s="63">
        <v>0.152</v>
      </c>
      <c r="I106" s="63">
        <v>0</v>
      </c>
    </row>
    <row r="107" spans="1:9" x14ac:dyDescent="0.2">
      <c r="A107" s="83">
        <v>2220</v>
      </c>
      <c r="B107">
        <v>2076</v>
      </c>
      <c r="C107">
        <v>38</v>
      </c>
      <c r="D107" s="63">
        <v>1.7999999999999999E-2</v>
      </c>
      <c r="E107" s="63">
        <v>0.55300000000000005</v>
      </c>
      <c r="F107" s="63">
        <v>0.184</v>
      </c>
      <c r="G107" s="63">
        <v>7.9000000000000001E-2</v>
      </c>
      <c r="H107" s="63">
        <v>0.105</v>
      </c>
      <c r="I107" s="63">
        <v>7.9000000000000001E-2</v>
      </c>
    </row>
    <row r="108" spans="1:9" x14ac:dyDescent="0.2">
      <c r="A108" s="83">
        <v>2225</v>
      </c>
      <c r="B108">
        <v>318</v>
      </c>
      <c r="C108">
        <v>8</v>
      </c>
      <c r="D108" s="63">
        <v>2.5000000000000001E-2</v>
      </c>
      <c r="E108" s="63">
        <v>0.375</v>
      </c>
      <c r="F108" s="63">
        <v>0.375</v>
      </c>
      <c r="G108" s="63">
        <v>0</v>
      </c>
      <c r="H108" s="63">
        <v>0.125</v>
      </c>
      <c r="I108" s="63">
        <v>0.125</v>
      </c>
    </row>
    <row r="109" spans="1:9" x14ac:dyDescent="0.2">
      <c r="A109" s="83">
        <v>2229</v>
      </c>
      <c r="B109">
        <v>596</v>
      </c>
      <c r="C109">
        <v>13</v>
      </c>
      <c r="D109" s="63">
        <v>2.1999999999999999E-2</v>
      </c>
      <c r="E109" s="63">
        <v>0.308</v>
      </c>
      <c r="F109" s="63">
        <v>0.53800000000000003</v>
      </c>
      <c r="G109" s="63">
        <v>0.154</v>
      </c>
      <c r="H109" s="63">
        <v>0</v>
      </c>
      <c r="I109" s="63">
        <v>0</v>
      </c>
    </row>
    <row r="110" spans="1:9" x14ac:dyDescent="0.2">
      <c r="A110" s="83">
        <v>2234</v>
      </c>
      <c r="B110">
        <v>1083</v>
      </c>
      <c r="C110">
        <v>48</v>
      </c>
      <c r="D110" s="63">
        <v>4.3999999999999997E-2</v>
      </c>
      <c r="E110" s="63">
        <v>0.25</v>
      </c>
      <c r="F110" s="63">
        <v>0.39600000000000002</v>
      </c>
      <c r="G110" s="63">
        <v>0.22900000000000001</v>
      </c>
      <c r="H110" s="63">
        <v>0.104</v>
      </c>
      <c r="I110" s="63">
        <v>2.1000000000000001E-2</v>
      </c>
    </row>
    <row r="111" spans="1:9" x14ac:dyDescent="0.2">
      <c r="A111" s="83">
        <v>2237</v>
      </c>
      <c r="B111">
        <v>779</v>
      </c>
      <c r="C111">
        <v>45</v>
      </c>
      <c r="D111" s="63">
        <v>5.8000000000000003E-2</v>
      </c>
      <c r="E111" s="63">
        <v>0.35599999999999998</v>
      </c>
      <c r="F111" s="63">
        <v>0.33300000000000002</v>
      </c>
      <c r="G111" s="63">
        <v>0.13300000000000001</v>
      </c>
      <c r="H111" s="63">
        <v>8.8999999999999996E-2</v>
      </c>
      <c r="I111" s="63">
        <v>8.8999999999999996E-2</v>
      </c>
    </row>
    <row r="112" spans="1:9" x14ac:dyDescent="0.2">
      <c r="A112" s="83">
        <v>2240</v>
      </c>
      <c r="B112">
        <v>475</v>
      </c>
      <c r="C112">
        <v>18</v>
      </c>
      <c r="D112" s="63">
        <v>3.7999999999999999E-2</v>
      </c>
      <c r="E112" s="63">
        <v>5.6000000000000001E-2</v>
      </c>
      <c r="F112" s="63">
        <v>0.16700000000000001</v>
      </c>
      <c r="G112" s="63">
        <v>0.222</v>
      </c>
      <c r="H112" s="63">
        <v>0.27800000000000002</v>
      </c>
      <c r="I112" s="63">
        <v>0.27800000000000002</v>
      </c>
    </row>
    <row r="113" spans="1:9" x14ac:dyDescent="0.2">
      <c r="A113" s="83">
        <v>2244</v>
      </c>
      <c r="B113">
        <v>170</v>
      </c>
      <c r="C113">
        <v>5</v>
      </c>
      <c r="D113" s="63">
        <v>2.9000000000000001E-2</v>
      </c>
      <c r="E113" s="63">
        <v>0.8</v>
      </c>
      <c r="F113" s="63">
        <v>0.2</v>
      </c>
      <c r="G113" s="63">
        <v>0</v>
      </c>
      <c r="H113" s="63">
        <v>0</v>
      </c>
      <c r="I113" s="63">
        <v>0</v>
      </c>
    </row>
    <row r="114" spans="1:9" x14ac:dyDescent="0.2">
      <c r="A114" s="83">
        <v>2245</v>
      </c>
      <c r="B114">
        <v>302</v>
      </c>
      <c r="C114">
        <v>8</v>
      </c>
      <c r="D114" s="63">
        <v>2.5999999999999999E-2</v>
      </c>
      <c r="E114" s="63">
        <v>0</v>
      </c>
      <c r="F114" s="63">
        <v>0.25</v>
      </c>
      <c r="G114" s="63">
        <v>0</v>
      </c>
      <c r="H114" s="63">
        <v>0.25</v>
      </c>
      <c r="I114" s="63">
        <v>0.5</v>
      </c>
    </row>
    <row r="115" spans="1:9" x14ac:dyDescent="0.2">
      <c r="A115" s="83">
        <v>2247</v>
      </c>
      <c r="B115">
        <v>408</v>
      </c>
      <c r="C115">
        <v>15</v>
      </c>
      <c r="D115" s="63">
        <v>3.6999999999999998E-2</v>
      </c>
      <c r="E115" s="63">
        <v>0.4</v>
      </c>
      <c r="F115" s="63">
        <v>0.26700000000000002</v>
      </c>
      <c r="G115" s="63">
        <v>0.2</v>
      </c>
      <c r="H115" s="63">
        <v>6.7000000000000004E-2</v>
      </c>
      <c r="I115" s="63">
        <v>6.7000000000000004E-2</v>
      </c>
    </row>
    <row r="116" spans="1:9" x14ac:dyDescent="0.2">
      <c r="A116" s="83">
        <v>2252</v>
      </c>
      <c r="B116">
        <v>520</v>
      </c>
      <c r="C116">
        <v>17</v>
      </c>
      <c r="D116" s="63">
        <v>3.3000000000000002E-2</v>
      </c>
      <c r="E116" s="63">
        <v>0.23499999999999999</v>
      </c>
      <c r="F116" s="63">
        <v>0.23499999999999999</v>
      </c>
      <c r="G116" s="63">
        <v>0.17599999999999999</v>
      </c>
      <c r="H116" s="63">
        <v>0.17599999999999999</v>
      </c>
      <c r="I116" s="63">
        <v>0.17599999999999999</v>
      </c>
    </row>
    <row r="117" spans="1:9" x14ac:dyDescent="0.2">
      <c r="A117" s="83">
        <v>2260</v>
      </c>
      <c r="B117">
        <v>444</v>
      </c>
      <c r="C117">
        <v>10</v>
      </c>
      <c r="D117" s="63">
        <v>2.3E-2</v>
      </c>
      <c r="E117" s="63">
        <v>0.8</v>
      </c>
      <c r="F117" s="63">
        <v>0.2</v>
      </c>
      <c r="G117" s="63">
        <v>0</v>
      </c>
      <c r="H117" s="63">
        <v>0</v>
      </c>
      <c r="I117" s="63">
        <v>0</v>
      </c>
    </row>
    <row r="118" spans="1:9" x14ac:dyDescent="0.2">
      <c r="A118" s="83">
        <v>2264</v>
      </c>
      <c r="B118">
        <v>967</v>
      </c>
      <c r="C118">
        <v>66</v>
      </c>
      <c r="D118" s="63">
        <v>6.8000000000000005E-2</v>
      </c>
      <c r="E118" s="63">
        <v>0.106</v>
      </c>
      <c r="F118" s="63">
        <v>0.33300000000000002</v>
      </c>
      <c r="G118" s="63">
        <v>0.24199999999999999</v>
      </c>
      <c r="H118" s="63">
        <v>0.182</v>
      </c>
      <c r="I118" s="63">
        <v>0.13600000000000001</v>
      </c>
    </row>
    <row r="119" spans="1:9" x14ac:dyDescent="0.2">
      <c r="A119" s="83">
        <v>2266</v>
      </c>
      <c r="B119">
        <v>1678</v>
      </c>
      <c r="C119">
        <v>111</v>
      </c>
      <c r="D119" s="63">
        <v>6.6000000000000003E-2</v>
      </c>
      <c r="E119" s="63">
        <v>0.09</v>
      </c>
      <c r="F119" s="63">
        <v>0.33300000000000002</v>
      </c>
      <c r="G119" s="63">
        <v>0.189</v>
      </c>
      <c r="H119" s="63">
        <v>0.20699999999999999</v>
      </c>
      <c r="I119" s="63">
        <v>0.18</v>
      </c>
    </row>
    <row r="120" spans="1:9" x14ac:dyDescent="0.2">
      <c r="A120" s="83">
        <v>2267</v>
      </c>
      <c r="B120">
        <v>1441</v>
      </c>
      <c r="C120">
        <v>75</v>
      </c>
      <c r="D120" s="63">
        <v>5.1999999999999998E-2</v>
      </c>
      <c r="E120" s="63">
        <v>0.04</v>
      </c>
      <c r="F120" s="63">
        <v>0.56000000000000005</v>
      </c>
      <c r="G120" s="63">
        <v>0.21299999999999999</v>
      </c>
      <c r="H120" s="63">
        <v>9.2999999999999999E-2</v>
      </c>
      <c r="I120" s="63">
        <v>9.2999999999999999E-2</v>
      </c>
    </row>
    <row r="121" spans="1:9" x14ac:dyDescent="0.2">
      <c r="A121" s="83">
        <v>2269</v>
      </c>
      <c r="B121">
        <v>343</v>
      </c>
      <c r="C121">
        <v>7</v>
      </c>
      <c r="D121" s="63">
        <v>0.02</v>
      </c>
      <c r="E121" s="63">
        <v>0</v>
      </c>
      <c r="F121" s="63">
        <v>0.57099999999999995</v>
      </c>
      <c r="G121" s="63">
        <v>0.14299999999999999</v>
      </c>
      <c r="H121" s="63">
        <v>0.14299999999999999</v>
      </c>
      <c r="I121" s="63">
        <v>0.14299999999999999</v>
      </c>
    </row>
    <row r="122" spans="1:9" x14ac:dyDescent="0.2">
      <c r="A122" s="83">
        <v>2272</v>
      </c>
      <c r="B122">
        <v>2838</v>
      </c>
      <c r="C122">
        <v>130</v>
      </c>
      <c r="D122" s="63">
        <v>4.5999999999999999E-2</v>
      </c>
      <c r="E122" s="63">
        <v>0.13800000000000001</v>
      </c>
      <c r="F122" s="63">
        <v>0.35399999999999998</v>
      </c>
      <c r="G122" s="63">
        <v>0.20799999999999999</v>
      </c>
      <c r="H122" s="63">
        <v>0.17699999999999999</v>
      </c>
      <c r="I122" s="63">
        <v>0.123</v>
      </c>
    </row>
    <row r="123" spans="1:9" x14ac:dyDescent="0.2">
      <c r="A123" s="83">
        <v>2273</v>
      </c>
      <c r="B123">
        <v>423</v>
      </c>
      <c r="C123">
        <v>7</v>
      </c>
      <c r="D123" s="63">
        <v>1.7000000000000001E-2</v>
      </c>
      <c r="E123" s="63">
        <v>0.28599999999999998</v>
      </c>
      <c r="F123" s="63">
        <v>0.14299999999999999</v>
      </c>
      <c r="G123" s="63">
        <v>0.14299999999999999</v>
      </c>
      <c r="H123" s="63">
        <v>0.28599999999999998</v>
      </c>
      <c r="I123" s="63">
        <v>0.14299999999999999</v>
      </c>
    </row>
    <row r="124" spans="1:9" x14ac:dyDescent="0.2">
      <c r="A124" s="83">
        <v>2275</v>
      </c>
      <c r="B124">
        <v>278</v>
      </c>
      <c r="C124">
        <v>26</v>
      </c>
      <c r="D124" s="63">
        <v>9.4E-2</v>
      </c>
      <c r="E124" s="63">
        <v>0.26900000000000002</v>
      </c>
      <c r="F124" s="63">
        <v>0.192</v>
      </c>
      <c r="G124" s="63">
        <v>0.23100000000000001</v>
      </c>
      <c r="H124" s="63">
        <v>0.154</v>
      </c>
      <c r="I124" s="63">
        <v>0.154</v>
      </c>
    </row>
    <row r="125" spans="1:9" x14ac:dyDescent="0.2">
      <c r="A125" s="83">
        <v>2276</v>
      </c>
      <c r="B125">
        <v>216</v>
      </c>
      <c r="C125">
        <v>15</v>
      </c>
      <c r="D125" s="63">
        <v>6.9000000000000006E-2</v>
      </c>
      <c r="E125" s="63">
        <v>0.26700000000000002</v>
      </c>
      <c r="F125" s="63">
        <v>0.2</v>
      </c>
      <c r="G125" s="63">
        <v>0.26700000000000002</v>
      </c>
      <c r="H125" s="63">
        <v>0.2</v>
      </c>
      <c r="I125" s="63">
        <v>6.7000000000000004E-2</v>
      </c>
    </row>
    <row r="126" spans="1:9" x14ac:dyDescent="0.2">
      <c r="A126" s="83">
        <v>2279</v>
      </c>
      <c r="B126">
        <v>498</v>
      </c>
      <c r="C126">
        <v>8</v>
      </c>
      <c r="D126" s="63">
        <v>1.6E-2</v>
      </c>
      <c r="E126" s="63">
        <v>0.125</v>
      </c>
      <c r="F126" s="63">
        <v>0.875</v>
      </c>
      <c r="G126" s="63">
        <v>0</v>
      </c>
      <c r="H126" s="63">
        <v>0</v>
      </c>
      <c r="I126" s="63">
        <v>0</v>
      </c>
    </row>
    <row r="127" spans="1:9" x14ac:dyDescent="0.2">
      <c r="A127" s="83">
        <v>2281</v>
      </c>
      <c r="B127">
        <v>460</v>
      </c>
      <c r="C127">
        <v>19</v>
      </c>
      <c r="D127" s="63">
        <v>4.1000000000000002E-2</v>
      </c>
      <c r="E127" s="63">
        <v>0.158</v>
      </c>
      <c r="F127" s="63">
        <v>0.47399999999999998</v>
      </c>
      <c r="G127" s="63">
        <v>0.158</v>
      </c>
      <c r="H127" s="63">
        <v>0.158</v>
      </c>
      <c r="I127" s="63">
        <v>5.2999999999999999E-2</v>
      </c>
    </row>
    <row r="128" spans="1:9" x14ac:dyDescent="0.2">
      <c r="A128" s="83">
        <v>2283</v>
      </c>
      <c r="B128">
        <v>137</v>
      </c>
      <c r="C128">
        <v>26</v>
      </c>
      <c r="D128" s="63">
        <v>0.19</v>
      </c>
      <c r="E128" s="63">
        <v>0.192</v>
      </c>
      <c r="F128" s="63">
        <v>0.46200000000000002</v>
      </c>
      <c r="G128" s="63">
        <v>3.7999999999999999E-2</v>
      </c>
      <c r="H128" s="63">
        <v>0.23100000000000001</v>
      </c>
      <c r="I128" s="63">
        <v>7.6999999999999999E-2</v>
      </c>
    </row>
    <row r="129" spans="1:9" x14ac:dyDescent="0.2">
      <c r="A129" s="83">
        <v>2285</v>
      </c>
      <c r="B129">
        <v>1987</v>
      </c>
      <c r="C129">
        <v>21</v>
      </c>
      <c r="D129" s="63">
        <v>1.0999999999999999E-2</v>
      </c>
      <c r="E129" s="63">
        <v>0.61899999999999999</v>
      </c>
      <c r="F129" s="63">
        <v>0.33300000000000002</v>
      </c>
      <c r="G129" s="63">
        <v>4.8000000000000001E-2</v>
      </c>
      <c r="H129" s="63">
        <v>0</v>
      </c>
      <c r="I129" s="63">
        <v>0</v>
      </c>
    </row>
    <row r="130" spans="1:9" x14ac:dyDescent="0.2">
      <c r="A130" s="83">
        <v>2287</v>
      </c>
      <c r="B130">
        <v>529</v>
      </c>
      <c r="C130">
        <v>7</v>
      </c>
      <c r="D130" s="63">
        <v>1.2999999999999999E-2</v>
      </c>
      <c r="E130" s="63">
        <v>0.42899999999999999</v>
      </c>
      <c r="F130" s="63">
        <v>0.28599999999999998</v>
      </c>
      <c r="G130" s="63">
        <v>0</v>
      </c>
      <c r="H130" s="63">
        <v>0.28599999999999998</v>
      </c>
      <c r="I130" s="63">
        <v>0</v>
      </c>
    </row>
    <row r="131" spans="1:9" x14ac:dyDescent="0.2">
      <c r="A131" s="83">
        <v>2289</v>
      </c>
      <c r="B131">
        <v>685</v>
      </c>
      <c r="C131">
        <v>14</v>
      </c>
      <c r="D131" s="63">
        <v>0.02</v>
      </c>
      <c r="E131" s="63">
        <v>0.5</v>
      </c>
      <c r="F131" s="63">
        <v>0.14299999999999999</v>
      </c>
      <c r="G131" s="63">
        <v>0.14299999999999999</v>
      </c>
      <c r="H131" s="63">
        <v>0.214</v>
      </c>
      <c r="I131" s="63">
        <v>0</v>
      </c>
    </row>
    <row r="132" spans="1:9" x14ac:dyDescent="0.2">
      <c r="A132" s="83">
        <v>2291</v>
      </c>
      <c r="B132">
        <v>369</v>
      </c>
      <c r="C132">
        <v>27</v>
      </c>
      <c r="D132" s="63">
        <v>7.2999999999999995E-2</v>
      </c>
      <c r="E132" s="63">
        <v>0.29599999999999999</v>
      </c>
      <c r="F132" s="63">
        <v>0.37</v>
      </c>
      <c r="G132" s="63">
        <v>0.185</v>
      </c>
      <c r="H132" s="63">
        <v>7.3999999999999996E-2</v>
      </c>
      <c r="I132" s="63">
        <v>7.3999999999999996E-2</v>
      </c>
    </row>
    <row r="133" spans="1:9" x14ac:dyDescent="0.2">
      <c r="A133" s="83">
        <v>2294</v>
      </c>
      <c r="B133">
        <v>597</v>
      </c>
      <c r="C133">
        <v>19</v>
      </c>
      <c r="D133" s="63">
        <v>3.2000000000000001E-2</v>
      </c>
      <c r="E133" s="63">
        <v>0.42099999999999999</v>
      </c>
      <c r="F133" s="63">
        <v>0.36799999999999999</v>
      </c>
      <c r="G133" s="63">
        <v>5.2999999999999999E-2</v>
      </c>
      <c r="H133" s="63">
        <v>0.105</v>
      </c>
      <c r="I133" s="63">
        <v>5.2999999999999999E-2</v>
      </c>
    </row>
    <row r="134" spans="1:9" x14ac:dyDescent="0.2">
      <c r="A134" s="83">
        <v>2295</v>
      </c>
      <c r="B134">
        <v>2103</v>
      </c>
      <c r="C134">
        <v>66</v>
      </c>
      <c r="D134" s="63">
        <v>3.1E-2</v>
      </c>
      <c r="E134" s="63">
        <v>0.16700000000000001</v>
      </c>
      <c r="F134" s="63">
        <v>0.53</v>
      </c>
      <c r="G134" s="63">
        <v>0.13600000000000001</v>
      </c>
      <c r="H134" s="63">
        <v>0.16700000000000001</v>
      </c>
      <c r="I134" s="63">
        <v>0</v>
      </c>
    </row>
    <row r="135" spans="1:9" x14ac:dyDescent="0.2">
      <c r="A135" s="83">
        <v>2296</v>
      </c>
      <c r="B135">
        <v>382</v>
      </c>
      <c r="C135">
        <v>9</v>
      </c>
      <c r="D135" s="63">
        <v>2.4E-2</v>
      </c>
      <c r="E135" s="63">
        <v>0.66700000000000004</v>
      </c>
      <c r="F135" s="63">
        <v>0.33300000000000002</v>
      </c>
      <c r="G135" s="63">
        <v>0</v>
      </c>
      <c r="H135" s="63">
        <v>0</v>
      </c>
      <c r="I135" s="63">
        <v>0</v>
      </c>
    </row>
    <row r="136" spans="1:9" x14ac:dyDescent="0.2">
      <c r="A136" s="83">
        <v>2297</v>
      </c>
      <c r="B136">
        <v>207</v>
      </c>
      <c r="C136">
        <v>6</v>
      </c>
      <c r="D136" s="63">
        <v>2.9000000000000001E-2</v>
      </c>
      <c r="E136" s="63">
        <v>0.5</v>
      </c>
      <c r="F136" s="63">
        <v>0.5</v>
      </c>
      <c r="G136" s="63">
        <v>0</v>
      </c>
      <c r="H136" s="63">
        <v>0</v>
      </c>
      <c r="I136" s="63">
        <v>0</v>
      </c>
    </row>
    <row r="137" spans="1:9" x14ac:dyDescent="0.2">
      <c r="A137" s="83">
        <v>2299</v>
      </c>
      <c r="B137">
        <v>849</v>
      </c>
      <c r="C137">
        <v>24</v>
      </c>
      <c r="D137" s="63">
        <v>2.8000000000000001E-2</v>
      </c>
      <c r="E137" s="63">
        <v>0.41699999999999998</v>
      </c>
      <c r="F137" s="63">
        <v>0.33300000000000002</v>
      </c>
      <c r="G137" s="63">
        <v>0.20799999999999999</v>
      </c>
      <c r="H137" s="63">
        <v>4.2000000000000003E-2</v>
      </c>
      <c r="I137" s="63">
        <v>0</v>
      </c>
    </row>
    <row r="138" spans="1:9" x14ac:dyDescent="0.2">
      <c r="A138" s="83">
        <v>2301</v>
      </c>
      <c r="B138">
        <v>431</v>
      </c>
      <c r="C138">
        <v>12</v>
      </c>
      <c r="D138" s="63">
        <v>2.8000000000000001E-2</v>
      </c>
      <c r="E138" s="63">
        <v>0.58299999999999996</v>
      </c>
      <c r="F138" s="63">
        <v>8.3000000000000004E-2</v>
      </c>
      <c r="G138" s="63">
        <v>0.16700000000000001</v>
      </c>
      <c r="H138" s="63">
        <v>8.3000000000000004E-2</v>
      </c>
      <c r="I138" s="63">
        <v>8.3000000000000004E-2</v>
      </c>
    </row>
    <row r="139" spans="1:9" x14ac:dyDescent="0.2">
      <c r="A139" s="83">
        <v>2302</v>
      </c>
      <c r="B139">
        <v>128</v>
      </c>
      <c r="C139">
        <v>3</v>
      </c>
      <c r="D139" s="63">
        <v>2.3E-2</v>
      </c>
      <c r="E139" s="63">
        <v>0</v>
      </c>
      <c r="F139" s="63">
        <v>0</v>
      </c>
      <c r="G139" s="63">
        <v>1</v>
      </c>
      <c r="H139" s="63">
        <v>0</v>
      </c>
      <c r="I139" s="63">
        <v>0</v>
      </c>
    </row>
    <row r="140" spans="1:9" x14ac:dyDescent="0.2">
      <c r="A140" s="83">
        <v>2305</v>
      </c>
      <c r="B140">
        <v>535</v>
      </c>
      <c r="C140">
        <v>20</v>
      </c>
      <c r="D140" s="63">
        <v>3.6999999999999998E-2</v>
      </c>
      <c r="E140" s="63">
        <v>0.25</v>
      </c>
      <c r="F140" s="63">
        <v>0.25</v>
      </c>
      <c r="G140" s="63">
        <v>0.3</v>
      </c>
      <c r="H140" s="63">
        <v>0.1</v>
      </c>
      <c r="I140" s="63">
        <v>0.1</v>
      </c>
    </row>
    <row r="141" spans="1:9" x14ac:dyDescent="0.2">
      <c r="A141" s="83">
        <v>2306</v>
      </c>
      <c r="B141">
        <v>1870</v>
      </c>
      <c r="C141">
        <v>54</v>
      </c>
      <c r="D141" s="63">
        <v>2.9000000000000001E-2</v>
      </c>
      <c r="E141" s="63">
        <v>3.6999999999999998E-2</v>
      </c>
      <c r="F141" s="63">
        <v>0.46300000000000002</v>
      </c>
      <c r="G141" s="63">
        <v>0.25900000000000001</v>
      </c>
      <c r="H141" s="63">
        <v>0.185</v>
      </c>
      <c r="I141" s="63">
        <v>5.6000000000000001E-2</v>
      </c>
    </row>
    <row r="142" spans="1:9" x14ac:dyDescent="0.2">
      <c r="A142" s="83">
        <v>2307</v>
      </c>
      <c r="B142">
        <v>319</v>
      </c>
      <c r="C142">
        <v>15</v>
      </c>
      <c r="D142" s="63">
        <v>4.7E-2</v>
      </c>
      <c r="E142" s="63">
        <v>6.7000000000000004E-2</v>
      </c>
      <c r="F142" s="63">
        <v>0.46700000000000003</v>
      </c>
      <c r="G142" s="63">
        <v>0.13300000000000001</v>
      </c>
      <c r="H142" s="63">
        <v>0.33300000000000002</v>
      </c>
      <c r="I142" s="63">
        <v>0</v>
      </c>
    </row>
    <row r="143" spans="1:9" x14ac:dyDescent="0.2">
      <c r="A143" s="83">
        <v>2308</v>
      </c>
      <c r="B143">
        <v>635</v>
      </c>
      <c r="C143">
        <v>21</v>
      </c>
      <c r="D143" s="63">
        <v>3.3000000000000002E-2</v>
      </c>
      <c r="E143" s="63">
        <v>0.33300000000000002</v>
      </c>
      <c r="F143" s="63">
        <v>0.52400000000000002</v>
      </c>
      <c r="G143" s="63">
        <v>9.5000000000000001E-2</v>
      </c>
      <c r="H143" s="63">
        <v>4.8000000000000001E-2</v>
      </c>
      <c r="I143" s="63">
        <v>0</v>
      </c>
    </row>
    <row r="144" spans="1:9" x14ac:dyDescent="0.2">
      <c r="A144" s="83">
        <v>2311</v>
      </c>
      <c r="B144">
        <v>396</v>
      </c>
      <c r="C144">
        <v>16</v>
      </c>
      <c r="D144" s="63">
        <v>0.04</v>
      </c>
      <c r="E144" s="63">
        <v>0.375</v>
      </c>
      <c r="F144" s="63">
        <v>0.5</v>
      </c>
      <c r="G144" s="63">
        <v>0.125</v>
      </c>
      <c r="H144" s="63">
        <v>0</v>
      </c>
      <c r="I144" s="63">
        <v>0</v>
      </c>
    </row>
    <row r="145" spans="1:9" x14ac:dyDescent="0.2">
      <c r="A145" s="83">
        <v>2312</v>
      </c>
      <c r="B145">
        <v>567</v>
      </c>
      <c r="C145">
        <v>12</v>
      </c>
      <c r="D145" s="63">
        <v>2.1000000000000001E-2</v>
      </c>
      <c r="E145" s="63">
        <v>0.5</v>
      </c>
      <c r="F145" s="63">
        <v>0.41699999999999998</v>
      </c>
      <c r="G145" s="63">
        <v>0</v>
      </c>
      <c r="H145" s="63">
        <v>8.3000000000000004E-2</v>
      </c>
      <c r="I145" s="63">
        <v>0</v>
      </c>
    </row>
    <row r="146" spans="1:9" x14ac:dyDescent="0.2">
      <c r="A146" s="83">
        <v>2314</v>
      </c>
      <c r="B146">
        <v>937</v>
      </c>
      <c r="C146">
        <v>126</v>
      </c>
      <c r="D146" s="63">
        <v>0.13400000000000001</v>
      </c>
      <c r="E146" s="63">
        <v>8.0000000000000002E-3</v>
      </c>
      <c r="F146" s="63">
        <v>0.31</v>
      </c>
      <c r="G146" s="63">
        <v>0.127</v>
      </c>
      <c r="H146" s="63">
        <v>0.23799999999999999</v>
      </c>
      <c r="I146" s="63">
        <v>0.317</v>
      </c>
    </row>
    <row r="147" spans="1:9" x14ac:dyDescent="0.2">
      <c r="A147" s="83">
        <v>2315</v>
      </c>
      <c r="B147">
        <v>527</v>
      </c>
      <c r="C147">
        <v>19</v>
      </c>
      <c r="D147" s="63">
        <v>3.5999999999999997E-2</v>
      </c>
      <c r="E147" s="63">
        <v>0.316</v>
      </c>
      <c r="F147" s="63">
        <v>0.21099999999999999</v>
      </c>
      <c r="G147" s="63">
        <v>0.316</v>
      </c>
      <c r="H147" s="63">
        <v>0</v>
      </c>
      <c r="I147" s="63">
        <v>0.158</v>
      </c>
    </row>
    <row r="148" spans="1:9" x14ac:dyDescent="0.2">
      <c r="A148" s="83">
        <v>2317</v>
      </c>
      <c r="B148">
        <v>326</v>
      </c>
      <c r="C148">
        <v>40</v>
      </c>
      <c r="D148" s="63">
        <v>0.123</v>
      </c>
      <c r="E148" s="63">
        <v>0.2</v>
      </c>
      <c r="F148" s="63">
        <v>0.45</v>
      </c>
      <c r="G148" s="63">
        <v>0.22500000000000001</v>
      </c>
      <c r="H148" s="63">
        <v>7.4999999999999997E-2</v>
      </c>
      <c r="I148" s="63">
        <v>0.05</v>
      </c>
    </row>
    <row r="149" spans="1:9" x14ac:dyDescent="0.2">
      <c r="A149" s="83">
        <v>2318</v>
      </c>
      <c r="B149">
        <v>435</v>
      </c>
      <c r="C149">
        <v>12</v>
      </c>
      <c r="D149" s="63">
        <v>2.8000000000000001E-2</v>
      </c>
      <c r="E149" s="63">
        <v>0.33300000000000002</v>
      </c>
      <c r="F149" s="63">
        <v>0.5</v>
      </c>
      <c r="G149" s="63">
        <v>8.3000000000000004E-2</v>
      </c>
      <c r="H149" s="63">
        <v>8.3000000000000004E-2</v>
      </c>
      <c r="I149" s="63">
        <v>0</v>
      </c>
    </row>
    <row r="150" spans="1:9" x14ac:dyDescent="0.2">
      <c r="A150" s="83">
        <v>2319</v>
      </c>
      <c r="B150">
        <v>359</v>
      </c>
      <c r="C150">
        <v>37</v>
      </c>
      <c r="D150" s="63">
        <v>0.10299999999999999</v>
      </c>
      <c r="E150" s="63">
        <v>0.189</v>
      </c>
      <c r="F150" s="63">
        <v>0.29699999999999999</v>
      </c>
      <c r="G150" s="63">
        <v>0.13500000000000001</v>
      </c>
      <c r="H150" s="63">
        <v>0.189</v>
      </c>
      <c r="I150" s="63">
        <v>0.189</v>
      </c>
    </row>
    <row r="151" spans="1:9" x14ac:dyDescent="0.2">
      <c r="A151" s="83">
        <v>2325</v>
      </c>
      <c r="B151">
        <v>1274</v>
      </c>
      <c r="C151">
        <v>68</v>
      </c>
      <c r="D151" s="63">
        <v>5.2999999999999999E-2</v>
      </c>
      <c r="E151" s="63">
        <v>0.221</v>
      </c>
      <c r="F151" s="63">
        <v>0.38200000000000001</v>
      </c>
      <c r="G151" s="63">
        <v>0.10299999999999999</v>
      </c>
      <c r="H151" s="63">
        <v>0.13200000000000001</v>
      </c>
      <c r="I151" s="63">
        <v>0.16200000000000001</v>
      </c>
    </row>
    <row r="152" spans="1:9" x14ac:dyDescent="0.2">
      <c r="A152" s="83">
        <v>2326</v>
      </c>
      <c r="B152">
        <v>676</v>
      </c>
      <c r="C152">
        <v>13</v>
      </c>
      <c r="D152" s="63">
        <v>1.9E-2</v>
      </c>
      <c r="E152" s="63">
        <v>0.61499999999999999</v>
      </c>
      <c r="F152" s="63">
        <v>0.308</v>
      </c>
      <c r="G152" s="63">
        <v>0</v>
      </c>
      <c r="H152" s="63">
        <v>7.6999999999999999E-2</v>
      </c>
      <c r="I152" s="63">
        <v>0</v>
      </c>
    </row>
    <row r="153" spans="1:9" x14ac:dyDescent="0.2">
      <c r="A153" s="83">
        <v>2329</v>
      </c>
      <c r="B153">
        <v>251</v>
      </c>
      <c r="C153">
        <v>8</v>
      </c>
      <c r="D153" s="63">
        <v>3.2000000000000001E-2</v>
      </c>
      <c r="E153" s="63">
        <v>0</v>
      </c>
      <c r="F153" s="63">
        <v>0.5</v>
      </c>
      <c r="G153" s="63">
        <v>0</v>
      </c>
      <c r="H153" s="63">
        <v>0</v>
      </c>
      <c r="I153" s="63">
        <v>0.5</v>
      </c>
    </row>
    <row r="154" spans="1:9" x14ac:dyDescent="0.2">
      <c r="A154" s="83">
        <v>2330</v>
      </c>
      <c r="B154">
        <v>395</v>
      </c>
      <c r="C154">
        <v>9</v>
      </c>
      <c r="D154" s="63">
        <v>2.3E-2</v>
      </c>
      <c r="E154" s="63">
        <v>0.222</v>
      </c>
      <c r="F154" s="63">
        <v>0.55600000000000005</v>
      </c>
      <c r="G154" s="63">
        <v>0.111</v>
      </c>
      <c r="H154" s="63">
        <v>0.111</v>
      </c>
      <c r="I154" s="63">
        <v>0</v>
      </c>
    </row>
    <row r="155" spans="1:9" x14ac:dyDescent="0.2">
      <c r="A155" s="83">
        <v>2331</v>
      </c>
      <c r="B155">
        <v>260</v>
      </c>
      <c r="C155">
        <v>12</v>
      </c>
      <c r="D155" s="63">
        <v>4.5999999999999999E-2</v>
      </c>
      <c r="E155" s="63">
        <v>8.3000000000000004E-2</v>
      </c>
      <c r="F155" s="63">
        <v>0.75</v>
      </c>
      <c r="G155" s="63">
        <v>0</v>
      </c>
      <c r="H155" s="63">
        <v>8.3000000000000004E-2</v>
      </c>
      <c r="I155" s="63">
        <v>8.3000000000000004E-2</v>
      </c>
    </row>
    <row r="156" spans="1:9" x14ac:dyDescent="0.2">
      <c r="A156" s="83">
        <v>2334</v>
      </c>
      <c r="B156">
        <v>440</v>
      </c>
      <c r="C156">
        <v>16</v>
      </c>
      <c r="D156" s="63">
        <v>3.5999999999999997E-2</v>
      </c>
      <c r="E156" s="63">
        <v>0.5</v>
      </c>
      <c r="F156" s="63">
        <v>0.125</v>
      </c>
      <c r="G156" s="63">
        <v>0.25</v>
      </c>
      <c r="H156" s="63">
        <v>0.125</v>
      </c>
      <c r="I156" s="63">
        <v>0</v>
      </c>
    </row>
    <row r="157" spans="1:9" x14ac:dyDescent="0.2">
      <c r="A157" s="83">
        <v>2336</v>
      </c>
      <c r="B157">
        <v>389</v>
      </c>
      <c r="C157">
        <v>12</v>
      </c>
      <c r="D157" s="63">
        <v>3.1E-2</v>
      </c>
      <c r="E157" s="63">
        <v>8.3000000000000004E-2</v>
      </c>
      <c r="F157" s="63">
        <v>0.83299999999999996</v>
      </c>
      <c r="G157" s="63">
        <v>8.3000000000000004E-2</v>
      </c>
      <c r="H157" s="63">
        <v>0</v>
      </c>
      <c r="I157" s="63">
        <v>0</v>
      </c>
    </row>
    <row r="158" spans="1:9" x14ac:dyDescent="0.2">
      <c r="A158" s="83">
        <v>2338</v>
      </c>
      <c r="B158">
        <v>658</v>
      </c>
      <c r="C158">
        <v>121</v>
      </c>
      <c r="D158" s="63">
        <v>0.184</v>
      </c>
      <c r="E158" s="63">
        <v>0.223</v>
      </c>
      <c r="F158" s="63">
        <v>0.26400000000000001</v>
      </c>
      <c r="G158" s="63">
        <v>9.0999999999999998E-2</v>
      </c>
      <c r="H158" s="63">
        <v>0.17399999999999999</v>
      </c>
      <c r="I158" s="63">
        <v>0.248</v>
      </c>
    </row>
    <row r="159" spans="1:9" x14ac:dyDescent="0.2">
      <c r="A159" s="83">
        <v>2340</v>
      </c>
      <c r="B159">
        <v>601</v>
      </c>
      <c r="C159">
        <v>21</v>
      </c>
      <c r="D159" s="63">
        <v>3.5000000000000003E-2</v>
      </c>
      <c r="E159" s="63">
        <v>0.42899999999999999</v>
      </c>
      <c r="F159" s="63">
        <v>0.33300000000000002</v>
      </c>
      <c r="G159" s="63">
        <v>0.14299999999999999</v>
      </c>
      <c r="H159" s="63">
        <v>9.5000000000000001E-2</v>
      </c>
      <c r="I159" s="63">
        <v>0</v>
      </c>
    </row>
    <row r="160" spans="1:9" x14ac:dyDescent="0.2">
      <c r="A160" s="83">
        <v>2342</v>
      </c>
      <c r="B160">
        <v>306</v>
      </c>
      <c r="C160">
        <v>9</v>
      </c>
      <c r="D160" s="63">
        <v>2.9000000000000001E-2</v>
      </c>
      <c r="E160" s="63">
        <v>0.88900000000000001</v>
      </c>
      <c r="F160" s="63">
        <v>0.111</v>
      </c>
      <c r="G160" s="63">
        <v>0</v>
      </c>
      <c r="H160" s="63">
        <v>0</v>
      </c>
      <c r="I160" s="63">
        <v>0</v>
      </c>
    </row>
    <row r="161" spans="1:9" x14ac:dyDescent="0.2">
      <c r="A161" s="83">
        <v>2343</v>
      </c>
      <c r="B161">
        <v>582</v>
      </c>
      <c r="C161">
        <v>50</v>
      </c>
      <c r="D161" s="63">
        <v>8.5999999999999993E-2</v>
      </c>
      <c r="E161" s="63">
        <v>0.32</v>
      </c>
      <c r="F161" s="63">
        <v>0.3</v>
      </c>
      <c r="G161" s="63">
        <v>0.12</v>
      </c>
      <c r="H161" s="63">
        <v>0.14000000000000001</v>
      </c>
      <c r="I161" s="63">
        <v>0.12</v>
      </c>
    </row>
    <row r="162" spans="1:9" x14ac:dyDescent="0.2">
      <c r="A162" s="83">
        <v>2344</v>
      </c>
      <c r="B162">
        <v>949</v>
      </c>
      <c r="C162">
        <v>54</v>
      </c>
      <c r="D162" s="63">
        <v>5.7000000000000002E-2</v>
      </c>
      <c r="E162" s="63">
        <v>5.6000000000000001E-2</v>
      </c>
      <c r="F162" s="63">
        <v>0.35199999999999998</v>
      </c>
      <c r="G162" s="63">
        <v>7.3999999999999996E-2</v>
      </c>
      <c r="H162" s="63">
        <v>0.25900000000000001</v>
      </c>
      <c r="I162" s="63">
        <v>0.25900000000000001</v>
      </c>
    </row>
    <row r="163" spans="1:9" x14ac:dyDescent="0.2">
      <c r="A163" s="83">
        <v>2345</v>
      </c>
      <c r="B163">
        <v>632</v>
      </c>
      <c r="C163">
        <v>9</v>
      </c>
      <c r="D163" s="63">
        <v>1.4E-2</v>
      </c>
      <c r="E163" s="63">
        <v>0.55600000000000005</v>
      </c>
      <c r="F163" s="63">
        <v>0.33300000000000002</v>
      </c>
      <c r="G163" s="63">
        <v>0</v>
      </c>
      <c r="H163" s="63">
        <v>0.111</v>
      </c>
      <c r="I163" s="63">
        <v>0</v>
      </c>
    </row>
    <row r="164" spans="1:9" x14ac:dyDescent="0.2">
      <c r="A164" s="83">
        <v>2349</v>
      </c>
      <c r="B164">
        <v>467</v>
      </c>
      <c r="C164">
        <v>26</v>
      </c>
      <c r="D164" s="63">
        <v>5.6000000000000001E-2</v>
      </c>
      <c r="E164" s="63">
        <v>0.23100000000000001</v>
      </c>
      <c r="F164" s="63">
        <v>0.5</v>
      </c>
      <c r="G164" s="63">
        <v>7.6999999999999999E-2</v>
      </c>
      <c r="H164" s="63">
        <v>3.7999999999999999E-2</v>
      </c>
      <c r="I164" s="63">
        <v>0.154</v>
      </c>
    </row>
    <row r="165" spans="1:9" x14ac:dyDescent="0.2">
      <c r="A165" s="83">
        <v>2358</v>
      </c>
      <c r="B165">
        <v>351</v>
      </c>
      <c r="C165">
        <v>6</v>
      </c>
      <c r="D165" s="63">
        <v>1.7000000000000001E-2</v>
      </c>
      <c r="E165" s="63">
        <v>0.5</v>
      </c>
      <c r="F165" s="63">
        <v>0.5</v>
      </c>
      <c r="G165" s="63">
        <v>0</v>
      </c>
      <c r="H165" s="63">
        <v>0</v>
      </c>
      <c r="I165" s="63">
        <v>0</v>
      </c>
    </row>
    <row r="166" spans="1:9" x14ac:dyDescent="0.2">
      <c r="A166" s="83">
        <v>2359</v>
      </c>
      <c r="B166">
        <v>753</v>
      </c>
      <c r="C166">
        <v>84</v>
      </c>
      <c r="D166" s="63">
        <v>0.112</v>
      </c>
      <c r="E166" s="63">
        <v>0.23799999999999999</v>
      </c>
      <c r="F166" s="63">
        <v>0.33300000000000002</v>
      </c>
      <c r="G166" s="63">
        <v>7.0999999999999994E-2</v>
      </c>
      <c r="H166" s="63">
        <v>7.0999999999999994E-2</v>
      </c>
      <c r="I166" s="63">
        <v>0.28599999999999998</v>
      </c>
    </row>
    <row r="167" spans="1:9" x14ac:dyDescent="0.2">
      <c r="A167" s="83">
        <v>2361</v>
      </c>
      <c r="B167">
        <v>344</v>
      </c>
      <c r="C167">
        <v>22</v>
      </c>
      <c r="D167" s="63">
        <v>6.4000000000000001E-2</v>
      </c>
      <c r="E167" s="63">
        <v>0.22700000000000001</v>
      </c>
      <c r="F167" s="63">
        <v>0.54500000000000004</v>
      </c>
      <c r="G167" s="63">
        <v>0.13600000000000001</v>
      </c>
      <c r="H167" s="63">
        <v>9.0999999999999998E-2</v>
      </c>
      <c r="I167" s="63">
        <v>0</v>
      </c>
    </row>
    <row r="168" spans="1:9" x14ac:dyDescent="0.2">
      <c r="A168" s="83">
        <v>2362</v>
      </c>
      <c r="B168">
        <v>1133</v>
      </c>
      <c r="C168">
        <v>59</v>
      </c>
      <c r="D168" s="63">
        <v>5.1999999999999998E-2</v>
      </c>
      <c r="E168" s="63">
        <v>0.20300000000000001</v>
      </c>
      <c r="F168" s="63">
        <v>0.22</v>
      </c>
      <c r="G168" s="63">
        <v>0.22</v>
      </c>
      <c r="H168" s="63">
        <v>0.27100000000000002</v>
      </c>
      <c r="I168" s="63">
        <v>8.5000000000000006E-2</v>
      </c>
    </row>
    <row r="169" spans="1:9" x14ac:dyDescent="0.2">
      <c r="A169" s="83">
        <v>2364</v>
      </c>
      <c r="B169">
        <v>763</v>
      </c>
      <c r="C169">
        <v>105</v>
      </c>
      <c r="D169" s="63">
        <v>0.13800000000000001</v>
      </c>
      <c r="E169" s="63">
        <v>0.33300000000000002</v>
      </c>
      <c r="F169" s="63">
        <v>0.26700000000000002</v>
      </c>
      <c r="G169" s="63">
        <v>0.14299999999999999</v>
      </c>
      <c r="H169" s="63">
        <v>0.13300000000000001</v>
      </c>
      <c r="I169" s="63">
        <v>0.124</v>
      </c>
    </row>
    <row r="170" spans="1:9" x14ac:dyDescent="0.2">
      <c r="A170" s="83">
        <v>2367</v>
      </c>
      <c r="B170">
        <v>339</v>
      </c>
      <c r="C170">
        <v>34</v>
      </c>
      <c r="D170" s="63">
        <v>0.1</v>
      </c>
      <c r="E170" s="63">
        <v>0.14699999999999999</v>
      </c>
      <c r="F170" s="63">
        <v>0.26500000000000001</v>
      </c>
      <c r="G170" s="63">
        <v>0.14699999999999999</v>
      </c>
      <c r="H170" s="63">
        <v>0.29399999999999998</v>
      </c>
      <c r="I170" s="63">
        <v>0.14699999999999999</v>
      </c>
    </row>
    <row r="171" spans="1:9" x14ac:dyDescent="0.2">
      <c r="A171" s="83">
        <v>2368</v>
      </c>
      <c r="B171">
        <v>335</v>
      </c>
      <c r="C171">
        <v>27</v>
      </c>
      <c r="D171" s="63">
        <v>8.1000000000000003E-2</v>
      </c>
      <c r="E171" s="63">
        <v>0.51900000000000002</v>
      </c>
      <c r="F171" s="63">
        <v>0.37</v>
      </c>
      <c r="G171" s="63">
        <v>0</v>
      </c>
      <c r="H171" s="63">
        <v>3.6999999999999998E-2</v>
      </c>
      <c r="I171" s="63">
        <v>7.3999999999999996E-2</v>
      </c>
    </row>
    <row r="172" spans="1:9" x14ac:dyDescent="0.2">
      <c r="A172" s="83">
        <v>2369</v>
      </c>
      <c r="B172">
        <v>441</v>
      </c>
      <c r="C172">
        <v>11</v>
      </c>
      <c r="D172" s="63">
        <v>2.5000000000000001E-2</v>
      </c>
      <c r="E172" s="63">
        <v>0.36399999999999999</v>
      </c>
      <c r="F172" s="63">
        <v>0.54500000000000004</v>
      </c>
      <c r="G172" s="63">
        <v>0</v>
      </c>
      <c r="H172" s="63">
        <v>9.0999999999999998E-2</v>
      </c>
      <c r="I172" s="63">
        <v>0</v>
      </c>
    </row>
    <row r="173" spans="1:9" x14ac:dyDescent="0.2">
      <c r="A173" s="83">
        <v>2370</v>
      </c>
      <c r="B173">
        <v>393</v>
      </c>
      <c r="C173">
        <v>33</v>
      </c>
      <c r="D173" s="63">
        <v>8.4000000000000005E-2</v>
      </c>
      <c r="E173" s="63">
        <v>0.33300000000000002</v>
      </c>
      <c r="F173" s="63">
        <v>0.27300000000000002</v>
      </c>
      <c r="G173" s="63">
        <v>0.152</v>
      </c>
      <c r="H173" s="63">
        <v>0.21199999999999999</v>
      </c>
      <c r="I173" s="63">
        <v>0.03</v>
      </c>
    </row>
    <row r="174" spans="1:9" x14ac:dyDescent="0.2">
      <c r="A174" s="83">
        <v>2376</v>
      </c>
      <c r="B174">
        <v>781</v>
      </c>
      <c r="C174">
        <v>51</v>
      </c>
      <c r="D174" s="63">
        <v>6.5000000000000002E-2</v>
      </c>
      <c r="E174" s="63">
        <v>0.255</v>
      </c>
      <c r="F174" s="63">
        <v>0.19600000000000001</v>
      </c>
      <c r="G174" s="63">
        <v>0.157</v>
      </c>
      <c r="H174" s="63">
        <v>0.255</v>
      </c>
      <c r="I174" s="63">
        <v>0.13700000000000001</v>
      </c>
    </row>
    <row r="175" spans="1:9" x14ac:dyDescent="0.2">
      <c r="A175" s="83">
        <v>2377</v>
      </c>
      <c r="B175">
        <v>616</v>
      </c>
      <c r="C175">
        <v>77</v>
      </c>
      <c r="D175" s="63">
        <v>0.125</v>
      </c>
      <c r="E175" s="63">
        <v>9.0999999999999998E-2</v>
      </c>
      <c r="F175" s="63">
        <v>0.26</v>
      </c>
      <c r="G175" s="63">
        <v>0.13</v>
      </c>
      <c r="H175" s="63">
        <v>0.16900000000000001</v>
      </c>
      <c r="I175" s="63">
        <v>0.35099999999999998</v>
      </c>
    </row>
    <row r="176" spans="1:9" x14ac:dyDescent="0.2">
      <c r="A176" s="83">
        <v>2380</v>
      </c>
      <c r="B176">
        <v>505</v>
      </c>
      <c r="C176">
        <v>11</v>
      </c>
      <c r="D176" s="63">
        <v>2.1999999999999999E-2</v>
      </c>
      <c r="E176" s="63">
        <v>9.0999999999999998E-2</v>
      </c>
      <c r="F176" s="63">
        <v>0.72699999999999998</v>
      </c>
      <c r="G176" s="63">
        <v>0</v>
      </c>
      <c r="H176" s="63">
        <v>0.182</v>
      </c>
      <c r="I176" s="63">
        <v>0</v>
      </c>
    </row>
    <row r="177" spans="1:9" x14ac:dyDescent="0.2">
      <c r="A177" s="83">
        <v>2381</v>
      </c>
      <c r="B177">
        <v>683</v>
      </c>
      <c r="C177">
        <v>36</v>
      </c>
      <c r="D177" s="63">
        <v>5.2999999999999999E-2</v>
      </c>
      <c r="E177" s="63">
        <v>0.61099999999999999</v>
      </c>
      <c r="F177" s="63">
        <v>0.25</v>
      </c>
      <c r="G177" s="63">
        <v>0.111</v>
      </c>
      <c r="H177" s="63">
        <v>2.8000000000000001E-2</v>
      </c>
      <c r="I177" s="63">
        <v>0</v>
      </c>
    </row>
    <row r="178" spans="1:9" x14ac:dyDescent="0.2">
      <c r="A178" s="83">
        <v>2385</v>
      </c>
      <c r="B178">
        <v>320</v>
      </c>
      <c r="C178">
        <v>5</v>
      </c>
      <c r="D178" s="63">
        <v>1.6E-2</v>
      </c>
      <c r="E178" s="63">
        <v>0.6</v>
      </c>
      <c r="F178" s="63">
        <v>0.2</v>
      </c>
      <c r="G178" s="63">
        <v>0.2</v>
      </c>
      <c r="H178" s="63">
        <v>0</v>
      </c>
      <c r="I178" s="63">
        <v>0</v>
      </c>
    </row>
    <row r="179" spans="1:9" x14ac:dyDescent="0.2">
      <c r="A179" s="83">
        <v>2386</v>
      </c>
      <c r="B179">
        <v>86</v>
      </c>
      <c r="C179">
        <v>3</v>
      </c>
      <c r="D179" s="63">
        <v>3.5000000000000003E-2</v>
      </c>
      <c r="E179" s="63">
        <v>0</v>
      </c>
      <c r="F179" s="63">
        <v>1</v>
      </c>
      <c r="G179" s="63">
        <v>0</v>
      </c>
      <c r="H179" s="63">
        <v>0</v>
      </c>
      <c r="I179" s="63">
        <v>0</v>
      </c>
    </row>
    <row r="180" spans="1:9" x14ac:dyDescent="0.2">
      <c r="A180" s="83">
        <v>2387</v>
      </c>
      <c r="B180">
        <v>323</v>
      </c>
      <c r="C180">
        <v>4</v>
      </c>
      <c r="D180" s="63">
        <v>1.2E-2</v>
      </c>
      <c r="E180" s="63">
        <v>0.5</v>
      </c>
      <c r="F180" s="63">
        <v>0</v>
      </c>
      <c r="G180" s="63">
        <v>0</v>
      </c>
      <c r="H180" s="63">
        <v>0.5</v>
      </c>
      <c r="I180" s="63">
        <v>0</v>
      </c>
    </row>
    <row r="181" spans="1:9" x14ac:dyDescent="0.2">
      <c r="A181" s="83">
        <v>2388</v>
      </c>
      <c r="B181">
        <v>1160</v>
      </c>
      <c r="C181">
        <v>87</v>
      </c>
      <c r="D181" s="63">
        <v>7.4999999999999997E-2</v>
      </c>
      <c r="E181" s="63">
        <v>0.13800000000000001</v>
      </c>
      <c r="F181" s="63">
        <v>0.35599999999999998</v>
      </c>
      <c r="G181" s="63">
        <v>0.115</v>
      </c>
      <c r="H181" s="63">
        <v>0.19500000000000001</v>
      </c>
      <c r="I181" s="63">
        <v>0.19500000000000001</v>
      </c>
    </row>
    <row r="182" spans="1:9" x14ac:dyDescent="0.2">
      <c r="A182" s="83">
        <v>2389</v>
      </c>
      <c r="B182">
        <v>156</v>
      </c>
      <c r="C182">
        <v>43</v>
      </c>
      <c r="D182" s="63">
        <v>0.27600000000000002</v>
      </c>
      <c r="E182" s="63">
        <v>9.2999999999999999E-2</v>
      </c>
      <c r="F182" s="63">
        <v>0.58099999999999996</v>
      </c>
      <c r="G182" s="63">
        <v>7.0000000000000007E-2</v>
      </c>
      <c r="H182" s="63">
        <v>0.16300000000000001</v>
      </c>
      <c r="I182" s="63">
        <v>9.2999999999999999E-2</v>
      </c>
    </row>
    <row r="183" spans="1:9" x14ac:dyDescent="0.2">
      <c r="A183" s="83">
        <v>2390</v>
      </c>
      <c r="B183">
        <v>963</v>
      </c>
      <c r="C183">
        <v>43</v>
      </c>
      <c r="D183" s="63">
        <v>4.4999999999999998E-2</v>
      </c>
      <c r="E183" s="63">
        <v>0.20899999999999999</v>
      </c>
      <c r="F183" s="63">
        <v>0.27900000000000003</v>
      </c>
      <c r="G183" s="63">
        <v>2.3E-2</v>
      </c>
      <c r="H183" s="63">
        <v>0.39500000000000002</v>
      </c>
      <c r="I183" s="63">
        <v>9.2999999999999999E-2</v>
      </c>
    </row>
    <row r="184" spans="1:9" x14ac:dyDescent="0.2">
      <c r="A184" s="83">
        <v>2391</v>
      </c>
      <c r="B184">
        <v>427</v>
      </c>
      <c r="C184">
        <v>51</v>
      </c>
      <c r="D184" s="63">
        <v>0.11899999999999999</v>
      </c>
      <c r="E184" s="63">
        <v>5.8999999999999997E-2</v>
      </c>
      <c r="F184" s="63">
        <v>0.33300000000000002</v>
      </c>
      <c r="G184" s="63">
        <v>0.11799999999999999</v>
      </c>
      <c r="H184" s="63">
        <v>0.314</v>
      </c>
      <c r="I184" s="63">
        <v>0.17599999999999999</v>
      </c>
    </row>
    <row r="185" spans="1:9" x14ac:dyDescent="0.2">
      <c r="A185" s="83">
        <v>2392</v>
      </c>
      <c r="B185">
        <v>917</v>
      </c>
      <c r="C185">
        <v>12</v>
      </c>
      <c r="D185" s="63">
        <v>1.2999999999999999E-2</v>
      </c>
      <c r="E185" s="63">
        <v>0.16700000000000001</v>
      </c>
      <c r="F185" s="63">
        <v>0.33300000000000002</v>
      </c>
      <c r="G185" s="63">
        <v>8.3000000000000004E-2</v>
      </c>
      <c r="H185" s="63">
        <v>0.16700000000000001</v>
      </c>
      <c r="I185" s="63">
        <v>0.25</v>
      </c>
    </row>
    <row r="186" spans="1:9" x14ac:dyDescent="0.2">
      <c r="A186" s="83">
        <v>2394</v>
      </c>
      <c r="B186">
        <v>947</v>
      </c>
      <c r="C186">
        <v>79</v>
      </c>
      <c r="D186" s="63">
        <v>8.3000000000000004E-2</v>
      </c>
      <c r="E186" s="63">
        <v>0.24099999999999999</v>
      </c>
      <c r="F186" s="63">
        <v>0.32900000000000001</v>
      </c>
      <c r="G186" s="63">
        <v>8.8999999999999996E-2</v>
      </c>
      <c r="H186" s="63">
        <v>0.22800000000000001</v>
      </c>
      <c r="I186" s="63">
        <v>0.114</v>
      </c>
    </row>
    <row r="187" spans="1:9" x14ac:dyDescent="0.2">
      <c r="A187" s="83">
        <v>2395</v>
      </c>
      <c r="B187">
        <v>1369</v>
      </c>
      <c r="C187">
        <v>25</v>
      </c>
      <c r="D187" s="63">
        <v>1.7999999999999999E-2</v>
      </c>
      <c r="E187" s="63">
        <v>0.44</v>
      </c>
      <c r="F187" s="63">
        <v>0.36</v>
      </c>
      <c r="G187" s="63">
        <v>0.12</v>
      </c>
      <c r="H187" s="63">
        <v>0.08</v>
      </c>
      <c r="I187" s="63">
        <v>0</v>
      </c>
    </row>
    <row r="188" spans="1:9" x14ac:dyDescent="0.2">
      <c r="A188" s="83">
        <v>2399</v>
      </c>
      <c r="B188">
        <v>458</v>
      </c>
      <c r="C188">
        <v>17</v>
      </c>
      <c r="D188" s="63">
        <v>3.6999999999999998E-2</v>
      </c>
      <c r="E188" s="63">
        <v>0.17599999999999999</v>
      </c>
      <c r="F188" s="63">
        <v>0.58799999999999997</v>
      </c>
      <c r="G188" s="63">
        <v>5.8999999999999997E-2</v>
      </c>
      <c r="H188" s="63">
        <v>0.17599999999999999</v>
      </c>
      <c r="I188" s="63">
        <v>0</v>
      </c>
    </row>
    <row r="189" spans="1:9" x14ac:dyDescent="0.2">
      <c r="A189" s="83">
        <v>2400</v>
      </c>
      <c r="B189">
        <v>514</v>
      </c>
      <c r="C189">
        <v>8</v>
      </c>
      <c r="D189" s="63">
        <v>1.6E-2</v>
      </c>
      <c r="E189" s="63">
        <v>0.25</v>
      </c>
      <c r="F189" s="63">
        <v>0.5</v>
      </c>
      <c r="G189" s="63">
        <v>0.25</v>
      </c>
      <c r="H189" s="63">
        <v>0</v>
      </c>
      <c r="I189" s="63">
        <v>0</v>
      </c>
    </row>
    <row r="190" spans="1:9" x14ac:dyDescent="0.2">
      <c r="A190" s="83">
        <v>2401</v>
      </c>
      <c r="B190">
        <v>453</v>
      </c>
      <c r="C190">
        <v>7</v>
      </c>
      <c r="D190" s="63">
        <v>1.4999999999999999E-2</v>
      </c>
      <c r="E190" s="63">
        <v>0.85699999999999998</v>
      </c>
      <c r="F190" s="63">
        <v>0.14299999999999999</v>
      </c>
      <c r="G190" s="63">
        <v>0</v>
      </c>
      <c r="H190" s="63">
        <v>0</v>
      </c>
      <c r="I190" s="63">
        <v>0</v>
      </c>
    </row>
    <row r="191" spans="1:9" x14ac:dyDescent="0.2">
      <c r="A191" s="83">
        <v>2402</v>
      </c>
      <c r="B191">
        <v>1711</v>
      </c>
      <c r="C191">
        <v>69</v>
      </c>
      <c r="D191" s="63">
        <v>0.04</v>
      </c>
      <c r="E191" s="63">
        <v>0.10100000000000001</v>
      </c>
      <c r="F191" s="63">
        <v>0.28999999999999998</v>
      </c>
      <c r="G191" s="63">
        <v>0.23200000000000001</v>
      </c>
      <c r="H191" s="63">
        <v>0.20300000000000001</v>
      </c>
      <c r="I191" s="63">
        <v>0.17399999999999999</v>
      </c>
    </row>
    <row r="192" spans="1:9" x14ac:dyDescent="0.2">
      <c r="A192" s="83">
        <v>2404</v>
      </c>
      <c r="B192">
        <v>344</v>
      </c>
      <c r="C192">
        <v>11</v>
      </c>
      <c r="D192" s="63">
        <v>3.2000000000000001E-2</v>
      </c>
      <c r="E192" s="63">
        <v>0.27300000000000002</v>
      </c>
      <c r="F192" s="63">
        <v>0.45500000000000002</v>
      </c>
      <c r="G192" s="63">
        <v>9.0999999999999998E-2</v>
      </c>
      <c r="H192" s="63">
        <v>0.182</v>
      </c>
      <c r="I192" s="63">
        <v>0</v>
      </c>
    </row>
    <row r="193" spans="1:9" x14ac:dyDescent="0.2">
      <c r="A193" s="83">
        <v>2410</v>
      </c>
      <c r="B193">
        <v>946</v>
      </c>
      <c r="C193">
        <v>155</v>
      </c>
      <c r="D193" s="63">
        <v>0.16400000000000001</v>
      </c>
      <c r="E193" s="63">
        <v>0.23899999999999999</v>
      </c>
      <c r="F193" s="63">
        <v>0.22600000000000001</v>
      </c>
      <c r="G193" s="63">
        <v>0.14199999999999999</v>
      </c>
      <c r="H193" s="63">
        <v>0.219</v>
      </c>
      <c r="I193" s="63">
        <v>0.17399999999999999</v>
      </c>
    </row>
    <row r="194" spans="1:9" x14ac:dyDescent="0.2">
      <c r="A194" s="83">
        <v>2415</v>
      </c>
      <c r="B194">
        <v>2069</v>
      </c>
      <c r="C194">
        <v>99</v>
      </c>
      <c r="D194" s="63">
        <v>4.8000000000000001E-2</v>
      </c>
      <c r="E194" s="63">
        <v>0.52500000000000002</v>
      </c>
      <c r="F194" s="63">
        <v>0.20200000000000001</v>
      </c>
      <c r="G194" s="63">
        <v>7.0999999999999994E-2</v>
      </c>
      <c r="H194" s="63">
        <v>9.0999999999999998E-2</v>
      </c>
      <c r="I194" s="63">
        <v>0.111</v>
      </c>
    </row>
    <row r="195" spans="1:9" x14ac:dyDescent="0.2">
      <c r="A195" s="83">
        <v>2416</v>
      </c>
      <c r="B195">
        <v>914</v>
      </c>
      <c r="C195">
        <v>57</v>
      </c>
      <c r="D195" s="63">
        <v>6.2E-2</v>
      </c>
      <c r="E195" s="63">
        <v>7.0000000000000007E-2</v>
      </c>
      <c r="F195" s="63">
        <v>0.49099999999999999</v>
      </c>
      <c r="G195" s="63">
        <v>0.14000000000000001</v>
      </c>
      <c r="H195" s="63">
        <v>7.0000000000000007E-2</v>
      </c>
      <c r="I195" s="63">
        <v>0.22800000000000001</v>
      </c>
    </row>
    <row r="196" spans="1:9" x14ac:dyDescent="0.2">
      <c r="A196" s="83">
        <v>2417</v>
      </c>
      <c r="B196">
        <v>1732</v>
      </c>
      <c r="C196">
        <v>189</v>
      </c>
      <c r="D196" s="63">
        <v>0.109</v>
      </c>
      <c r="E196" s="63">
        <v>0.14299999999999999</v>
      </c>
      <c r="F196" s="63">
        <v>0.185</v>
      </c>
      <c r="G196" s="63">
        <v>0.33900000000000002</v>
      </c>
      <c r="H196" s="63">
        <v>0.16400000000000001</v>
      </c>
      <c r="I196" s="63">
        <v>0.16900000000000001</v>
      </c>
    </row>
    <row r="197" spans="1:9" x14ac:dyDescent="0.2">
      <c r="A197" s="83">
        <v>2419</v>
      </c>
      <c r="B197">
        <v>542</v>
      </c>
      <c r="C197">
        <v>12</v>
      </c>
      <c r="D197" s="63">
        <v>2.1999999999999999E-2</v>
      </c>
      <c r="E197" s="63">
        <v>0.16700000000000001</v>
      </c>
      <c r="F197" s="63">
        <v>0.25</v>
      </c>
      <c r="G197" s="63">
        <v>0.16700000000000001</v>
      </c>
      <c r="H197" s="63">
        <v>0.25</v>
      </c>
      <c r="I197" s="63">
        <v>0.16700000000000001</v>
      </c>
    </row>
    <row r="198" spans="1:9" x14ac:dyDescent="0.2">
      <c r="A198" s="83">
        <v>2422</v>
      </c>
      <c r="B198">
        <v>326</v>
      </c>
      <c r="C198">
        <v>9</v>
      </c>
      <c r="D198" s="63">
        <v>2.8000000000000001E-2</v>
      </c>
      <c r="E198" s="63">
        <v>0.55600000000000005</v>
      </c>
      <c r="F198" s="63">
        <v>0.222</v>
      </c>
      <c r="G198" s="63">
        <v>0.111</v>
      </c>
      <c r="H198" s="63">
        <v>0</v>
      </c>
      <c r="I198" s="63">
        <v>0.111</v>
      </c>
    </row>
    <row r="199" spans="1:9" x14ac:dyDescent="0.2">
      <c r="A199" s="83">
        <v>2423</v>
      </c>
      <c r="B199">
        <v>133</v>
      </c>
      <c r="C199">
        <v>18</v>
      </c>
      <c r="D199" s="63">
        <v>0.13500000000000001</v>
      </c>
      <c r="E199" s="63">
        <v>5.6000000000000001E-2</v>
      </c>
      <c r="F199" s="63">
        <v>0.38900000000000001</v>
      </c>
      <c r="G199" s="63">
        <v>0.33300000000000002</v>
      </c>
      <c r="H199" s="63">
        <v>0.222</v>
      </c>
      <c r="I199" s="63">
        <v>0</v>
      </c>
    </row>
    <row r="200" spans="1:9" x14ac:dyDescent="0.2">
      <c r="A200" s="83">
        <v>2425</v>
      </c>
      <c r="B200">
        <v>1460</v>
      </c>
      <c r="C200">
        <v>148</v>
      </c>
      <c r="D200" s="63">
        <v>0.10100000000000001</v>
      </c>
      <c r="E200" s="63">
        <v>8.7999999999999995E-2</v>
      </c>
      <c r="F200" s="63">
        <v>0.40500000000000003</v>
      </c>
      <c r="G200" s="63">
        <v>0.216</v>
      </c>
      <c r="H200" s="63">
        <v>0.223</v>
      </c>
      <c r="I200" s="63">
        <v>6.8000000000000005E-2</v>
      </c>
    </row>
    <row r="201" spans="1:9" x14ac:dyDescent="0.2">
      <c r="A201" s="83">
        <v>2426</v>
      </c>
      <c r="B201">
        <v>2040</v>
      </c>
      <c r="C201">
        <v>123</v>
      </c>
      <c r="D201" s="63">
        <v>0.06</v>
      </c>
      <c r="E201" s="63">
        <v>0.317</v>
      </c>
      <c r="F201" s="63">
        <v>0.13800000000000001</v>
      </c>
      <c r="G201" s="63">
        <v>0.187</v>
      </c>
      <c r="H201" s="63">
        <v>0.17899999999999999</v>
      </c>
      <c r="I201" s="63">
        <v>0.17899999999999999</v>
      </c>
    </row>
    <row r="202" spans="1:9" x14ac:dyDescent="0.2">
      <c r="A202" s="83">
        <v>2428</v>
      </c>
      <c r="B202">
        <v>1653</v>
      </c>
      <c r="C202">
        <v>75</v>
      </c>
      <c r="D202" s="63">
        <v>4.4999999999999998E-2</v>
      </c>
      <c r="E202" s="63">
        <v>5.2999999999999999E-2</v>
      </c>
      <c r="F202" s="63">
        <v>0.48</v>
      </c>
      <c r="G202" s="63">
        <v>0.107</v>
      </c>
      <c r="H202" s="63">
        <v>0.16</v>
      </c>
      <c r="I202" s="63">
        <v>0.2</v>
      </c>
    </row>
    <row r="203" spans="1:9" x14ac:dyDescent="0.2">
      <c r="A203" s="83">
        <v>2431</v>
      </c>
      <c r="B203">
        <v>370</v>
      </c>
      <c r="C203">
        <v>6</v>
      </c>
      <c r="D203" s="63">
        <v>1.6E-2</v>
      </c>
      <c r="E203" s="63">
        <v>0.83299999999999996</v>
      </c>
      <c r="F203" s="63">
        <v>0.16700000000000001</v>
      </c>
      <c r="G203" s="63">
        <v>0</v>
      </c>
      <c r="H203" s="63">
        <v>0</v>
      </c>
      <c r="I203" s="63">
        <v>0</v>
      </c>
    </row>
    <row r="204" spans="1:9" x14ac:dyDescent="0.2">
      <c r="A204" s="83">
        <v>2433</v>
      </c>
      <c r="B204">
        <v>668</v>
      </c>
      <c r="C204">
        <v>37</v>
      </c>
      <c r="D204" s="63">
        <v>5.5E-2</v>
      </c>
      <c r="E204" s="63">
        <v>0.13500000000000001</v>
      </c>
      <c r="F204" s="63">
        <v>0.40500000000000003</v>
      </c>
      <c r="G204" s="63">
        <v>0.24299999999999999</v>
      </c>
      <c r="H204" s="63">
        <v>0.16200000000000001</v>
      </c>
      <c r="I204" s="63">
        <v>5.3999999999999999E-2</v>
      </c>
    </row>
    <row r="205" spans="1:9" x14ac:dyDescent="0.2">
      <c r="A205" s="83">
        <v>2434</v>
      </c>
      <c r="B205">
        <v>380</v>
      </c>
      <c r="C205">
        <v>22</v>
      </c>
      <c r="D205" s="63">
        <v>5.8000000000000003E-2</v>
      </c>
      <c r="E205" s="63">
        <v>0.27300000000000002</v>
      </c>
      <c r="F205" s="63">
        <v>0.40899999999999997</v>
      </c>
      <c r="G205" s="63">
        <v>0.182</v>
      </c>
      <c r="H205" s="63">
        <v>9.0999999999999998E-2</v>
      </c>
      <c r="I205" s="63">
        <v>4.4999999999999998E-2</v>
      </c>
    </row>
    <row r="206" spans="1:9" x14ac:dyDescent="0.2">
      <c r="A206" s="83">
        <v>2435</v>
      </c>
      <c r="B206">
        <v>979</v>
      </c>
      <c r="C206">
        <v>15</v>
      </c>
      <c r="D206" s="63">
        <v>1.4999999999999999E-2</v>
      </c>
      <c r="E206" s="63">
        <v>0.2</v>
      </c>
      <c r="F206" s="63">
        <v>0.6</v>
      </c>
      <c r="G206" s="63">
        <v>0</v>
      </c>
      <c r="H206" s="63">
        <v>6.7000000000000004E-2</v>
      </c>
      <c r="I206" s="63">
        <v>0.13300000000000001</v>
      </c>
    </row>
    <row r="207" spans="1:9" x14ac:dyDescent="0.2">
      <c r="A207" s="83">
        <v>2437</v>
      </c>
      <c r="B207">
        <v>358</v>
      </c>
      <c r="C207">
        <v>4</v>
      </c>
      <c r="D207" s="63">
        <v>1.0999999999999999E-2</v>
      </c>
      <c r="E207" s="63">
        <v>0.25</v>
      </c>
      <c r="F207" s="63">
        <v>0.5</v>
      </c>
      <c r="G207" s="63">
        <v>0</v>
      </c>
      <c r="H207" s="63">
        <v>0.25</v>
      </c>
      <c r="I207" s="63">
        <v>0</v>
      </c>
    </row>
    <row r="208" spans="1:9" x14ac:dyDescent="0.2">
      <c r="A208" s="83">
        <v>2439</v>
      </c>
      <c r="B208">
        <v>473</v>
      </c>
      <c r="C208">
        <v>14</v>
      </c>
      <c r="D208" s="63">
        <v>0.03</v>
      </c>
      <c r="E208" s="63">
        <v>0.64300000000000002</v>
      </c>
      <c r="F208" s="63">
        <v>0.28599999999999998</v>
      </c>
      <c r="G208" s="63">
        <v>0</v>
      </c>
      <c r="H208" s="63">
        <v>7.0999999999999994E-2</v>
      </c>
      <c r="I208" s="63">
        <v>0</v>
      </c>
    </row>
    <row r="209" spans="1:9" x14ac:dyDescent="0.2">
      <c r="A209" s="83">
        <v>2441</v>
      </c>
      <c r="B209">
        <v>416</v>
      </c>
      <c r="C209">
        <v>14</v>
      </c>
      <c r="D209" s="63">
        <v>3.4000000000000002E-2</v>
      </c>
      <c r="E209" s="63">
        <v>0</v>
      </c>
      <c r="F209" s="63">
        <v>0.35699999999999998</v>
      </c>
      <c r="G209" s="63">
        <v>0.14299999999999999</v>
      </c>
      <c r="H209" s="63">
        <v>0.14299999999999999</v>
      </c>
      <c r="I209" s="63">
        <v>0.35699999999999998</v>
      </c>
    </row>
    <row r="210" spans="1:9" x14ac:dyDescent="0.2">
      <c r="A210" s="83">
        <v>2447</v>
      </c>
      <c r="B210">
        <v>563</v>
      </c>
      <c r="C210">
        <v>50</v>
      </c>
      <c r="D210" s="63">
        <v>8.8999999999999996E-2</v>
      </c>
      <c r="E210" s="63">
        <v>0.08</v>
      </c>
      <c r="F210" s="63">
        <v>0.4</v>
      </c>
      <c r="G210" s="63">
        <v>0.22</v>
      </c>
      <c r="H210" s="63">
        <v>0.2</v>
      </c>
      <c r="I210" s="63">
        <v>0.1</v>
      </c>
    </row>
    <row r="211" spans="1:9" x14ac:dyDescent="0.2">
      <c r="A211" s="83">
        <v>2448</v>
      </c>
      <c r="B211">
        <v>406</v>
      </c>
      <c r="C211">
        <v>10</v>
      </c>
      <c r="D211" s="63">
        <v>2.5000000000000001E-2</v>
      </c>
      <c r="E211" s="63">
        <v>0.2</v>
      </c>
      <c r="F211" s="63">
        <v>0.5</v>
      </c>
      <c r="G211" s="63">
        <v>0.2</v>
      </c>
      <c r="H211" s="63">
        <v>0.1</v>
      </c>
      <c r="I211" s="63">
        <v>0</v>
      </c>
    </row>
    <row r="212" spans="1:9" x14ac:dyDescent="0.2">
      <c r="A212" s="83">
        <v>2449</v>
      </c>
      <c r="B212">
        <v>396</v>
      </c>
      <c r="C212">
        <v>4</v>
      </c>
      <c r="D212" s="63">
        <v>0.01</v>
      </c>
      <c r="E212" s="63">
        <v>0.25</v>
      </c>
      <c r="F212" s="63">
        <v>0.5</v>
      </c>
      <c r="G212" s="63">
        <v>0.25</v>
      </c>
      <c r="H212" s="63">
        <v>0</v>
      </c>
      <c r="I212" s="63">
        <v>0</v>
      </c>
    </row>
    <row r="213" spans="1:9" x14ac:dyDescent="0.2">
      <c r="A213" s="83">
        <v>2453</v>
      </c>
      <c r="B213">
        <v>761</v>
      </c>
      <c r="C213">
        <v>34</v>
      </c>
      <c r="D213" s="63">
        <v>4.4999999999999998E-2</v>
      </c>
      <c r="E213" s="63">
        <v>0.29399999999999998</v>
      </c>
      <c r="F213" s="63">
        <v>0.20599999999999999</v>
      </c>
      <c r="G213" s="63">
        <v>0.14699999999999999</v>
      </c>
      <c r="H213" s="63">
        <v>0.26500000000000001</v>
      </c>
      <c r="I213" s="63">
        <v>8.7999999999999995E-2</v>
      </c>
    </row>
    <row r="214" spans="1:9" x14ac:dyDescent="0.2">
      <c r="A214" s="83">
        <v>2458</v>
      </c>
      <c r="B214">
        <v>379</v>
      </c>
      <c r="C214">
        <v>4</v>
      </c>
      <c r="D214" s="63">
        <v>1.0999999999999999E-2</v>
      </c>
      <c r="E214" s="63">
        <v>0.25</v>
      </c>
      <c r="F214" s="63">
        <v>0.5</v>
      </c>
      <c r="G214" s="63">
        <v>0</v>
      </c>
      <c r="H214" s="63">
        <v>0</v>
      </c>
      <c r="I214" s="63">
        <v>0.25</v>
      </c>
    </row>
    <row r="215" spans="1:9" x14ac:dyDescent="0.2">
      <c r="A215" s="83">
        <v>2459</v>
      </c>
      <c r="B215">
        <v>482</v>
      </c>
      <c r="C215">
        <v>34</v>
      </c>
      <c r="D215" s="63">
        <v>7.0999999999999994E-2</v>
      </c>
      <c r="E215" s="63">
        <v>0.11799999999999999</v>
      </c>
      <c r="F215" s="63">
        <v>0.61799999999999999</v>
      </c>
      <c r="G215" s="63">
        <v>2.9000000000000001E-2</v>
      </c>
      <c r="H215" s="63">
        <v>0.17599999999999999</v>
      </c>
      <c r="I215" s="63">
        <v>5.8999999999999997E-2</v>
      </c>
    </row>
    <row r="216" spans="1:9" x14ac:dyDescent="0.2">
      <c r="A216" s="83">
        <v>2467</v>
      </c>
      <c r="B216">
        <v>791</v>
      </c>
      <c r="C216">
        <v>17</v>
      </c>
      <c r="D216" s="63">
        <v>2.1000000000000001E-2</v>
      </c>
      <c r="E216" s="63">
        <v>0.17599999999999999</v>
      </c>
      <c r="F216" s="63">
        <v>0.58799999999999997</v>
      </c>
      <c r="G216" s="63">
        <v>0.17599999999999999</v>
      </c>
      <c r="H216" s="63">
        <v>5.8999999999999997E-2</v>
      </c>
      <c r="I216" s="63">
        <v>0</v>
      </c>
    </row>
    <row r="217" spans="1:9" x14ac:dyDescent="0.2">
      <c r="A217" s="83">
        <v>2468</v>
      </c>
      <c r="B217">
        <v>252</v>
      </c>
      <c r="C217">
        <v>31</v>
      </c>
      <c r="D217" s="63">
        <v>0.123</v>
      </c>
      <c r="E217" s="63">
        <v>3.2000000000000001E-2</v>
      </c>
      <c r="F217" s="63">
        <v>0.58099999999999996</v>
      </c>
      <c r="G217" s="63">
        <v>0.161</v>
      </c>
      <c r="H217" s="63">
        <v>9.7000000000000003E-2</v>
      </c>
      <c r="I217" s="63">
        <v>0.129</v>
      </c>
    </row>
    <row r="218" spans="1:9" x14ac:dyDescent="0.2">
      <c r="A218" s="83">
        <v>2469</v>
      </c>
      <c r="B218">
        <v>554</v>
      </c>
      <c r="C218">
        <v>20</v>
      </c>
      <c r="D218" s="63">
        <v>3.5999999999999997E-2</v>
      </c>
      <c r="E218" s="63">
        <v>0.7</v>
      </c>
      <c r="F218" s="63">
        <v>0.15</v>
      </c>
      <c r="G218" s="63">
        <v>0.05</v>
      </c>
      <c r="H218" s="63">
        <v>0</v>
      </c>
      <c r="I218" s="63">
        <v>0.1</v>
      </c>
    </row>
    <row r="219" spans="1:9" x14ac:dyDescent="0.2">
      <c r="A219" s="83">
        <v>2471</v>
      </c>
      <c r="B219">
        <v>968</v>
      </c>
      <c r="C219">
        <v>30</v>
      </c>
      <c r="D219" s="63">
        <v>3.1E-2</v>
      </c>
      <c r="E219" s="63">
        <v>0.4</v>
      </c>
      <c r="F219" s="63">
        <v>0.36699999999999999</v>
      </c>
      <c r="G219" s="63">
        <v>6.7000000000000004E-2</v>
      </c>
      <c r="H219" s="63">
        <v>6.7000000000000004E-2</v>
      </c>
      <c r="I219" s="63">
        <v>0.1</v>
      </c>
    </row>
    <row r="220" spans="1:9" x14ac:dyDescent="0.2">
      <c r="A220" s="83">
        <v>2475</v>
      </c>
      <c r="B220">
        <v>1361</v>
      </c>
      <c r="C220">
        <v>78</v>
      </c>
      <c r="D220" s="63">
        <v>5.7000000000000002E-2</v>
      </c>
      <c r="E220" s="63">
        <v>0.115</v>
      </c>
      <c r="F220" s="63">
        <v>0.09</v>
      </c>
      <c r="G220" s="63">
        <v>0.32100000000000001</v>
      </c>
      <c r="H220" s="63">
        <v>0.10299999999999999</v>
      </c>
      <c r="I220" s="63">
        <v>0.372</v>
      </c>
    </row>
    <row r="221" spans="1:9" x14ac:dyDescent="0.2">
      <c r="A221" s="83">
        <v>2476</v>
      </c>
      <c r="B221">
        <v>848</v>
      </c>
      <c r="C221">
        <v>20</v>
      </c>
      <c r="D221" s="63">
        <v>2.4E-2</v>
      </c>
      <c r="E221" s="63">
        <v>0.2</v>
      </c>
      <c r="F221" s="63">
        <v>0.3</v>
      </c>
      <c r="G221" s="63">
        <v>0.3</v>
      </c>
      <c r="H221" s="63">
        <v>0.05</v>
      </c>
      <c r="I221" s="63">
        <v>0.15</v>
      </c>
    </row>
    <row r="222" spans="1:9" x14ac:dyDescent="0.2">
      <c r="A222" s="83">
        <v>2479</v>
      </c>
      <c r="B222">
        <v>1654</v>
      </c>
      <c r="C222">
        <v>207</v>
      </c>
      <c r="D222" s="63">
        <v>0.125</v>
      </c>
      <c r="E222" s="63">
        <v>0.30399999999999999</v>
      </c>
      <c r="F222" s="63">
        <v>0.25600000000000001</v>
      </c>
      <c r="G222" s="63">
        <v>0.13</v>
      </c>
      <c r="H222" s="63">
        <v>0.16900000000000001</v>
      </c>
      <c r="I222" s="63">
        <v>0.14000000000000001</v>
      </c>
    </row>
    <row r="223" spans="1:9" x14ac:dyDescent="0.2">
      <c r="A223" s="83">
        <v>2481</v>
      </c>
      <c r="B223">
        <v>772</v>
      </c>
      <c r="C223">
        <v>102</v>
      </c>
      <c r="D223" s="63">
        <v>0.13200000000000001</v>
      </c>
      <c r="E223" s="63">
        <v>0.29399999999999998</v>
      </c>
      <c r="F223" s="63">
        <v>0.29399999999999998</v>
      </c>
      <c r="G223" s="63">
        <v>0.20599999999999999</v>
      </c>
      <c r="H223" s="63">
        <v>0.127</v>
      </c>
      <c r="I223" s="63">
        <v>7.8E-2</v>
      </c>
    </row>
    <row r="224" spans="1:9" x14ac:dyDescent="0.2">
      <c r="A224" s="83">
        <v>2484</v>
      </c>
      <c r="B224">
        <v>175</v>
      </c>
      <c r="C224">
        <v>4</v>
      </c>
      <c r="D224" s="63">
        <v>2.3E-2</v>
      </c>
      <c r="E224" s="63">
        <v>0.5</v>
      </c>
      <c r="F224" s="63">
        <v>0.5</v>
      </c>
      <c r="G224" s="63">
        <v>0</v>
      </c>
      <c r="H224" s="63">
        <v>0</v>
      </c>
      <c r="I224" s="63">
        <v>0</v>
      </c>
    </row>
    <row r="225" spans="1:9" x14ac:dyDescent="0.2">
      <c r="A225" s="83">
        <v>2488</v>
      </c>
      <c r="B225">
        <v>1543</v>
      </c>
      <c r="C225">
        <v>82</v>
      </c>
      <c r="D225" s="63">
        <v>5.2999999999999999E-2</v>
      </c>
      <c r="E225" s="63">
        <v>0.39</v>
      </c>
      <c r="F225" s="63">
        <v>0.439</v>
      </c>
      <c r="G225" s="63">
        <v>4.9000000000000002E-2</v>
      </c>
      <c r="H225" s="63">
        <v>6.0999999999999999E-2</v>
      </c>
      <c r="I225" s="63">
        <v>6.0999999999999999E-2</v>
      </c>
    </row>
    <row r="226" spans="1:9" x14ac:dyDescent="0.2">
      <c r="A226" s="83">
        <v>2489</v>
      </c>
      <c r="B226">
        <v>305</v>
      </c>
      <c r="C226">
        <v>8</v>
      </c>
      <c r="D226" s="63">
        <v>2.5999999999999999E-2</v>
      </c>
      <c r="E226" s="63">
        <v>0.25</v>
      </c>
      <c r="F226" s="63">
        <v>0.5</v>
      </c>
      <c r="G226" s="63">
        <v>0.125</v>
      </c>
      <c r="H226" s="63">
        <v>0</v>
      </c>
      <c r="I226" s="63">
        <v>0.125</v>
      </c>
    </row>
    <row r="227" spans="1:9" x14ac:dyDescent="0.2">
      <c r="A227" s="83">
        <v>2494</v>
      </c>
      <c r="B227">
        <v>151</v>
      </c>
      <c r="C227">
        <v>13</v>
      </c>
      <c r="D227" s="63">
        <v>8.5999999999999993E-2</v>
      </c>
      <c r="E227" s="63">
        <v>0.23100000000000001</v>
      </c>
      <c r="F227" s="63">
        <v>0.46200000000000002</v>
      </c>
      <c r="G227" s="63">
        <v>0.23100000000000001</v>
      </c>
      <c r="H227" s="63">
        <v>7.6999999999999999E-2</v>
      </c>
      <c r="I227" s="63">
        <v>0</v>
      </c>
    </row>
    <row r="228" spans="1:9" x14ac:dyDescent="0.2">
      <c r="A228" s="83">
        <v>2495</v>
      </c>
      <c r="B228">
        <v>365</v>
      </c>
      <c r="C228">
        <v>18</v>
      </c>
      <c r="D228" s="63">
        <v>4.9000000000000002E-2</v>
      </c>
      <c r="E228" s="63">
        <v>0.44400000000000001</v>
      </c>
      <c r="F228" s="63">
        <v>0.5</v>
      </c>
      <c r="G228" s="63">
        <v>5.6000000000000001E-2</v>
      </c>
      <c r="H228" s="63">
        <v>0</v>
      </c>
      <c r="I228" s="63">
        <v>0</v>
      </c>
    </row>
    <row r="229" spans="1:9" x14ac:dyDescent="0.2">
      <c r="A229" s="83">
        <v>2496</v>
      </c>
      <c r="B229">
        <v>816</v>
      </c>
      <c r="C229">
        <v>41</v>
      </c>
      <c r="D229" s="63">
        <v>0.05</v>
      </c>
      <c r="E229" s="63">
        <v>0.36599999999999999</v>
      </c>
      <c r="F229" s="63">
        <v>0.41499999999999998</v>
      </c>
      <c r="G229" s="63">
        <v>4.9000000000000002E-2</v>
      </c>
      <c r="H229" s="63">
        <v>0.122</v>
      </c>
      <c r="I229" s="63">
        <v>4.9000000000000002E-2</v>
      </c>
    </row>
    <row r="230" spans="1:9" x14ac:dyDescent="0.2">
      <c r="A230" s="83">
        <v>2497</v>
      </c>
      <c r="B230">
        <v>344</v>
      </c>
      <c r="C230">
        <v>16</v>
      </c>
      <c r="D230" s="63">
        <v>4.7E-2</v>
      </c>
      <c r="E230" s="63">
        <v>0.68799999999999994</v>
      </c>
      <c r="F230" s="63">
        <v>0.188</v>
      </c>
      <c r="G230" s="63">
        <v>6.3E-2</v>
      </c>
      <c r="H230" s="63">
        <v>0</v>
      </c>
      <c r="I230" s="63">
        <v>6.3E-2</v>
      </c>
    </row>
    <row r="231" spans="1:9" x14ac:dyDescent="0.2">
      <c r="A231" s="83">
        <v>2498</v>
      </c>
      <c r="B231">
        <v>437</v>
      </c>
      <c r="C231">
        <v>5</v>
      </c>
      <c r="D231" s="63">
        <v>1.0999999999999999E-2</v>
      </c>
      <c r="E231" s="63">
        <v>0.8</v>
      </c>
      <c r="F231" s="63">
        <v>0</v>
      </c>
      <c r="G231" s="63">
        <v>0</v>
      </c>
      <c r="H231" s="63">
        <v>0</v>
      </c>
      <c r="I231" s="63">
        <v>0.2</v>
      </c>
    </row>
    <row r="232" spans="1:9" x14ac:dyDescent="0.2">
      <c r="A232" s="83">
        <v>2499</v>
      </c>
      <c r="B232">
        <v>871</v>
      </c>
      <c r="C232">
        <v>26</v>
      </c>
      <c r="D232" s="63">
        <v>0.03</v>
      </c>
      <c r="E232" s="63">
        <v>7.6999999999999999E-2</v>
      </c>
      <c r="F232" s="63">
        <v>0.46200000000000002</v>
      </c>
      <c r="G232" s="63">
        <v>7.6999999999999999E-2</v>
      </c>
      <c r="H232" s="63">
        <v>0.308</v>
      </c>
      <c r="I232" s="63">
        <v>7.6999999999999999E-2</v>
      </c>
    </row>
    <row r="233" spans="1:9" x14ac:dyDescent="0.2">
      <c r="A233" s="83">
        <v>2501</v>
      </c>
      <c r="B233">
        <v>446</v>
      </c>
      <c r="C233">
        <v>68</v>
      </c>
      <c r="D233" s="63">
        <v>0.152</v>
      </c>
      <c r="E233" s="63">
        <v>0.51500000000000001</v>
      </c>
      <c r="F233" s="63">
        <v>0.36799999999999999</v>
      </c>
      <c r="G233" s="63">
        <v>0.10299999999999999</v>
      </c>
      <c r="H233" s="63">
        <v>1.4999999999999999E-2</v>
      </c>
      <c r="I233" s="63">
        <v>0</v>
      </c>
    </row>
    <row r="234" spans="1:9" x14ac:dyDescent="0.2">
      <c r="A234" s="83">
        <v>2503</v>
      </c>
      <c r="B234">
        <v>371</v>
      </c>
      <c r="C234">
        <v>15</v>
      </c>
      <c r="D234" s="63">
        <v>0.04</v>
      </c>
      <c r="E234" s="63">
        <v>0.46700000000000003</v>
      </c>
      <c r="F234" s="63">
        <v>0.33300000000000002</v>
      </c>
      <c r="G234" s="63">
        <v>6.7000000000000004E-2</v>
      </c>
      <c r="H234" s="63">
        <v>6.7000000000000004E-2</v>
      </c>
      <c r="I234" s="63">
        <v>6.7000000000000004E-2</v>
      </c>
    </row>
    <row r="235" spans="1:9" x14ac:dyDescent="0.2">
      <c r="A235" s="83">
        <v>2505</v>
      </c>
      <c r="B235">
        <v>371</v>
      </c>
      <c r="C235">
        <v>6</v>
      </c>
      <c r="D235" s="63">
        <v>1.6E-2</v>
      </c>
      <c r="E235" s="63">
        <v>0.33300000000000002</v>
      </c>
      <c r="F235" s="63">
        <v>0.33300000000000002</v>
      </c>
      <c r="G235" s="63">
        <v>0</v>
      </c>
      <c r="H235" s="63">
        <v>0.33300000000000002</v>
      </c>
      <c r="I235" s="63">
        <v>0</v>
      </c>
    </row>
    <row r="236" spans="1:9" x14ac:dyDescent="0.2">
      <c r="A236" s="83">
        <v>2506</v>
      </c>
      <c r="B236">
        <v>571</v>
      </c>
      <c r="C236">
        <v>39</v>
      </c>
      <c r="D236" s="63">
        <v>6.8000000000000005E-2</v>
      </c>
      <c r="E236" s="63">
        <v>0.41</v>
      </c>
      <c r="F236" s="63">
        <v>0.308</v>
      </c>
      <c r="G236" s="63">
        <v>0.154</v>
      </c>
      <c r="H236" s="63">
        <v>7.6999999999999999E-2</v>
      </c>
      <c r="I236" s="63">
        <v>5.0999999999999997E-2</v>
      </c>
    </row>
    <row r="237" spans="1:9" x14ac:dyDescent="0.2">
      <c r="A237" s="83">
        <v>2507</v>
      </c>
      <c r="B237">
        <v>291</v>
      </c>
      <c r="C237">
        <v>10</v>
      </c>
      <c r="D237" s="63">
        <v>3.4000000000000002E-2</v>
      </c>
      <c r="E237" s="63">
        <v>0.4</v>
      </c>
      <c r="F237" s="63">
        <v>0.5</v>
      </c>
      <c r="G237" s="63">
        <v>0.1</v>
      </c>
      <c r="H237" s="63">
        <v>0</v>
      </c>
      <c r="I237" s="63">
        <v>0</v>
      </c>
    </row>
    <row r="238" spans="1:9" x14ac:dyDescent="0.2">
      <c r="A238" s="83">
        <v>2508</v>
      </c>
      <c r="B238">
        <v>953</v>
      </c>
      <c r="C238">
        <v>35</v>
      </c>
      <c r="D238" s="63">
        <v>3.6999999999999998E-2</v>
      </c>
      <c r="E238" s="63">
        <v>0.2</v>
      </c>
      <c r="F238" s="63">
        <v>0.314</v>
      </c>
      <c r="G238" s="63">
        <v>0.14299999999999999</v>
      </c>
      <c r="H238" s="63">
        <v>0.22900000000000001</v>
      </c>
      <c r="I238" s="63">
        <v>0.114</v>
      </c>
    </row>
    <row r="239" spans="1:9" x14ac:dyDescent="0.2">
      <c r="A239" s="83">
        <v>2509</v>
      </c>
      <c r="B239">
        <v>308</v>
      </c>
      <c r="C239">
        <v>6</v>
      </c>
      <c r="D239" s="63">
        <v>1.9E-2</v>
      </c>
      <c r="E239" s="63">
        <v>0.16700000000000001</v>
      </c>
      <c r="F239" s="63">
        <v>0.66700000000000004</v>
      </c>
      <c r="G239" s="63">
        <v>0</v>
      </c>
      <c r="H239" s="63">
        <v>0.16700000000000001</v>
      </c>
      <c r="I239" s="63">
        <v>0</v>
      </c>
    </row>
    <row r="240" spans="1:9" x14ac:dyDescent="0.2">
      <c r="A240" s="83">
        <v>2510</v>
      </c>
      <c r="B240">
        <v>447</v>
      </c>
      <c r="C240">
        <v>43</v>
      </c>
      <c r="D240" s="63">
        <v>9.6000000000000002E-2</v>
      </c>
      <c r="E240" s="63">
        <v>0.372</v>
      </c>
      <c r="F240" s="63">
        <v>0.442</v>
      </c>
      <c r="G240" s="63">
        <v>7.0000000000000007E-2</v>
      </c>
      <c r="H240" s="63">
        <v>0.11600000000000001</v>
      </c>
      <c r="I240" s="63">
        <v>0</v>
      </c>
    </row>
    <row r="241" spans="1:9" x14ac:dyDescent="0.2">
      <c r="A241" s="83">
        <v>2511</v>
      </c>
      <c r="B241">
        <v>239</v>
      </c>
      <c r="C241">
        <v>18</v>
      </c>
      <c r="D241" s="63">
        <v>7.4999999999999997E-2</v>
      </c>
      <c r="E241" s="63">
        <v>0.16700000000000001</v>
      </c>
      <c r="F241" s="63">
        <v>0.44400000000000001</v>
      </c>
      <c r="G241" s="63">
        <v>0.111</v>
      </c>
      <c r="H241" s="63">
        <v>0.16700000000000001</v>
      </c>
      <c r="I241" s="63">
        <v>0.111</v>
      </c>
    </row>
    <row r="242" spans="1:9" x14ac:dyDescent="0.2">
      <c r="A242" s="83">
        <v>2516</v>
      </c>
      <c r="B242">
        <v>106</v>
      </c>
      <c r="C242">
        <v>11</v>
      </c>
      <c r="D242" s="63">
        <v>0.104</v>
      </c>
      <c r="E242" s="63">
        <v>0.54500000000000004</v>
      </c>
      <c r="F242" s="63">
        <v>0.36399999999999999</v>
      </c>
      <c r="G242" s="63">
        <v>0</v>
      </c>
      <c r="H242" s="63">
        <v>0</v>
      </c>
      <c r="I242" s="63">
        <v>9.0999999999999998E-2</v>
      </c>
    </row>
    <row r="243" spans="1:9" x14ac:dyDescent="0.2">
      <c r="A243" s="83">
        <v>2517</v>
      </c>
      <c r="B243">
        <v>367</v>
      </c>
      <c r="C243">
        <v>21</v>
      </c>
      <c r="D243" s="63">
        <v>5.7000000000000002E-2</v>
      </c>
      <c r="E243" s="63">
        <v>0.33300000000000002</v>
      </c>
      <c r="F243" s="63">
        <v>0.47599999999999998</v>
      </c>
      <c r="G243" s="63">
        <v>0.14299999999999999</v>
      </c>
      <c r="H243" s="63">
        <v>0</v>
      </c>
      <c r="I243" s="63">
        <v>4.8000000000000001E-2</v>
      </c>
    </row>
    <row r="244" spans="1:9" x14ac:dyDescent="0.2">
      <c r="A244" s="83">
        <v>2518</v>
      </c>
      <c r="B244">
        <v>396</v>
      </c>
      <c r="C244">
        <v>4</v>
      </c>
      <c r="D244" s="63">
        <v>0.01</v>
      </c>
      <c r="E244" s="63">
        <v>0.25</v>
      </c>
      <c r="F244" s="63">
        <v>0.25</v>
      </c>
      <c r="G244" s="63">
        <v>0.25</v>
      </c>
      <c r="H244" s="63">
        <v>0.25</v>
      </c>
      <c r="I244" s="63">
        <v>0</v>
      </c>
    </row>
    <row r="245" spans="1:9" x14ac:dyDescent="0.2">
      <c r="A245" s="83">
        <v>2519</v>
      </c>
      <c r="B245">
        <v>818</v>
      </c>
      <c r="C245">
        <v>42</v>
      </c>
      <c r="D245" s="63">
        <v>5.0999999999999997E-2</v>
      </c>
      <c r="E245" s="63">
        <v>0.40500000000000003</v>
      </c>
      <c r="F245" s="63">
        <v>0.40500000000000003</v>
      </c>
      <c r="G245" s="63">
        <v>2.4E-2</v>
      </c>
      <c r="H245" s="63">
        <v>0.11899999999999999</v>
      </c>
      <c r="I245" s="63">
        <v>4.8000000000000001E-2</v>
      </c>
    </row>
    <row r="246" spans="1:9" x14ac:dyDescent="0.2">
      <c r="A246" s="83">
        <v>2520</v>
      </c>
      <c r="B246">
        <v>325</v>
      </c>
      <c r="C246">
        <v>5</v>
      </c>
      <c r="D246" s="63">
        <v>1.4999999999999999E-2</v>
      </c>
      <c r="E246" s="63">
        <v>0.6</v>
      </c>
      <c r="F246" s="63">
        <v>0.4</v>
      </c>
      <c r="G246" s="63">
        <v>0</v>
      </c>
      <c r="H246" s="63">
        <v>0</v>
      </c>
      <c r="I246" s="63">
        <v>0</v>
      </c>
    </row>
    <row r="247" spans="1:9" x14ac:dyDescent="0.2">
      <c r="A247" s="83">
        <v>2523</v>
      </c>
      <c r="B247">
        <v>1727</v>
      </c>
      <c r="C247">
        <v>41</v>
      </c>
      <c r="D247" s="63">
        <v>2.4E-2</v>
      </c>
      <c r="E247" s="63">
        <v>0.34100000000000003</v>
      </c>
      <c r="F247" s="63">
        <v>0.19500000000000001</v>
      </c>
      <c r="G247" s="63">
        <v>0.22</v>
      </c>
      <c r="H247" s="63">
        <v>0.14599999999999999</v>
      </c>
      <c r="I247" s="63">
        <v>9.8000000000000004E-2</v>
      </c>
    </row>
    <row r="248" spans="1:9" x14ac:dyDescent="0.2">
      <c r="A248" s="83">
        <v>2529</v>
      </c>
      <c r="B248">
        <v>552</v>
      </c>
      <c r="C248">
        <v>14</v>
      </c>
      <c r="D248" s="63">
        <v>2.5000000000000001E-2</v>
      </c>
      <c r="E248" s="63">
        <v>0.214</v>
      </c>
      <c r="F248" s="63">
        <v>0.5</v>
      </c>
      <c r="G248" s="63">
        <v>0</v>
      </c>
      <c r="H248" s="63">
        <v>0.14299999999999999</v>
      </c>
      <c r="I248" s="63">
        <v>0.14299999999999999</v>
      </c>
    </row>
    <row r="249" spans="1:9" x14ac:dyDescent="0.2">
      <c r="A249" s="83">
        <v>2530</v>
      </c>
      <c r="B249">
        <v>553</v>
      </c>
      <c r="C249">
        <v>6</v>
      </c>
      <c r="D249" s="63">
        <v>1.0999999999999999E-2</v>
      </c>
      <c r="E249" s="63">
        <v>0.5</v>
      </c>
      <c r="F249" s="63">
        <v>0.16700000000000001</v>
      </c>
      <c r="G249" s="63">
        <v>0.33300000000000002</v>
      </c>
      <c r="H249" s="63">
        <v>0</v>
      </c>
      <c r="I249" s="63">
        <v>0</v>
      </c>
    </row>
    <row r="250" spans="1:9" x14ac:dyDescent="0.2">
      <c r="A250" s="83">
        <v>2531</v>
      </c>
      <c r="B250">
        <v>498</v>
      </c>
      <c r="C250">
        <v>124</v>
      </c>
      <c r="D250" s="63">
        <v>0.249</v>
      </c>
      <c r="E250" s="63">
        <v>0.44400000000000001</v>
      </c>
      <c r="F250" s="63">
        <v>0.161</v>
      </c>
      <c r="G250" s="63">
        <v>0.153</v>
      </c>
      <c r="H250" s="63">
        <v>0.161</v>
      </c>
      <c r="I250" s="63">
        <v>8.1000000000000003E-2</v>
      </c>
    </row>
    <row r="251" spans="1:9" x14ac:dyDescent="0.2">
      <c r="A251" s="83">
        <v>2532</v>
      </c>
      <c r="B251">
        <v>254</v>
      </c>
      <c r="C251">
        <v>32</v>
      </c>
      <c r="D251" s="63">
        <v>0.126</v>
      </c>
      <c r="E251" s="63">
        <v>3.1E-2</v>
      </c>
      <c r="F251" s="63">
        <v>0.438</v>
      </c>
      <c r="G251" s="63">
        <v>0.188</v>
      </c>
      <c r="H251" s="63">
        <v>9.4E-2</v>
      </c>
      <c r="I251" s="63">
        <v>0.25</v>
      </c>
    </row>
    <row r="252" spans="1:9" x14ac:dyDescent="0.2">
      <c r="A252" s="83">
        <v>2543</v>
      </c>
      <c r="B252">
        <v>402</v>
      </c>
      <c r="C252">
        <v>28</v>
      </c>
      <c r="D252" s="63">
        <v>7.0000000000000007E-2</v>
      </c>
      <c r="E252" s="63">
        <v>0.5</v>
      </c>
      <c r="F252" s="63">
        <v>0.214</v>
      </c>
      <c r="G252" s="63">
        <v>7.0999999999999994E-2</v>
      </c>
      <c r="H252" s="63">
        <v>0.17899999999999999</v>
      </c>
      <c r="I252" s="63">
        <v>3.5999999999999997E-2</v>
      </c>
    </row>
    <row r="253" spans="1:9" x14ac:dyDescent="0.2">
      <c r="A253" s="83">
        <v>2545</v>
      </c>
      <c r="B253">
        <v>806</v>
      </c>
      <c r="C253">
        <v>15</v>
      </c>
      <c r="D253" s="63">
        <v>1.9E-2</v>
      </c>
      <c r="E253" s="63">
        <v>0.6</v>
      </c>
      <c r="F253" s="63">
        <v>0.26700000000000002</v>
      </c>
      <c r="G253" s="63">
        <v>6.7000000000000004E-2</v>
      </c>
      <c r="H253" s="63">
        <v>0</v>
      </c>
      <c r="I253" s="63">
        <v>6.7000000000000004E-2</v>
      </c>
    </row>
    <row r="254" spans="1:9" x14ac:dyDescent="0.2">
      <c r="A254" s="83">
        <v>2552</v>
      </c>
      <c r="B254">
        <v>637</v>
      </c>
      <c r="C254">
        <v>20</v>
      </c>
      <c r="D254" s="63">
        <v>3.1E-2</v>
      </c>
      <c r="E254" s="63">
        <v>0.45</v>
      </c>
      <c r="F254" s="63">
        <v>0.45</v>
      </c>
      <c r="G254" s="63">
        <v>0.05</v>
      </c>
      <c r="H254" s="63">
        <v>0.05</v>
      </c>
      <c r="I254" s="63">
        <v>0</v>
      </c>
    </row>
    <row r="255" spans="1:9" x14ac:dyDescent="0.2">
      <c r="A255" s="83">
        <v>2553</v>
      </c>
      <c r="B255">
        <v>1175</v>
      </c>
      <c r="C255">
        <v>14</v>
      </c>
      <c r="D255" s="63">
        <v>1.2E-2</v>
      </c>
      <c r="E255" s="63">
        <v>0.35699999999999998</v>
      </c>
      <c r="F255" s="63">
        <v>0.42899999999999999</v>
      </c>
      <c r="G255" s="63">
        <v>0.14299999999999999</v>
      </c>
      <c r="H255" s="63">
        <v>0</v>
      </c>
      <c r="I255" s="63">
        <v>7.0999999999999994E-2</v>
      </c>
    </row>
    <row r="256" spans="1:9" x14ac:dyDescent="0.2">
      <c r="A256" s="83">
        <v>2554</v>
      </c>
      <c r="B256">
        <v>504</v>
      </c>
      <c r="C256">
        <v>7</v>
      </c>
      <c r="D256" s="63">
        <v>1.4E-2</v>
      </c>
      <c r="E256" s="63">
        <v>0.14299999999999999</v>
      </c>
      <c r="F256" s="63">
        <v>0.14299999999999999</v>
      </c>
      <c r="G256" s="63">
        <v>0.28599999999999998</v>
      </c>
      <c r="H256" s="63">
        <v>0.28599999999999998</v>
      </c>
      <c r="I256" s="63">
        <v>0.14299999999999999</v>
      </c>
    </row>
    <row r="257" spans="1:9" x14ac:dyDescent="0.2">
      <c r="A257" s="83">
        <v>2555</v>
      </c>
      <c r="B257">
        <v>996</v>
      </c>
      <c r="C257">
        <v>39</v>
      </c>
      <c r="D257" s="63">
        <v>3.9E-2</v>
      </c>
      <c r="E257" s="63">
        <v>0.17899999999999999</v>
      </c>
      <c r="F257" s="63">
        <v>0.35899999999999999</v>
      </c>
      <c r="G257" s="63">
        <v>0.23100000000000001</v>
      </c>
      <c r="H257" s="63">
        <v>0.128</v>
      </c>
      <c r="I257" s="63">
        <v>0.10299999999999999</v>
      </c>
    </row>
    <row r="258" spans="1:9" x14ac:dyDescent="0.2">
      <c r="A258" s="83">
        <v>2558</v>
      </c>
      <c r="B258">
        <v>780</v>
      </c>
      <c r="C258">
        <v>20</v>
      </c>
      <c r="D258" s="63">
        <v>2.5999999999999999E-2</v>
      </c>
      <c r="E258" s="63">
        <v>0.5</v>
      </c>
      <c r="F258" s="63">
        <v>0.35</v>
      </c>
      <c r="G258" s="63">
        <v>0.1</v>
      </c>
      <c r="H258" s="63">
        <v>0.05</v>
      </c>
      <c r="I258" s="63">
        <v>0</v>
      </c>
    </row>
    <row r="259" spans="1:9" x14ac:dyDescent="0.2">
      <c r="A259" s="83">
        <v>2560</v>
      </c>
      <c r="B259">
        <v>349</v>
      </c>
      <c r="C259">
        <v>24</v>
      </c>
      <c r="D259" s="63">
        <v>6.9000000000000006E-2</v>
      </c>
      <c r="E259" s="63">
        <v>0</v>
      </c>
      <c r="F259" s="63">
        <v>0.70799999999999996</v>
      </c>
      <c r="G259" s="63">
        <v>0</v>
      </c>
      <c r="H259" s="63">
        <v>0.16700000000000001</v>
      </c>
      <c r="I259" s="63">
        <v>0.125</v>
      </c>
    </row>
    <row r="260" spans="1:9" x14ac:dyDescent="0.2">
      <c r="A260" s="83">
        <v>2563</v>
      </c>
      <c r="B260">
        <v>234</v>
      </c>
      <c r="C260">
        <v>4</v>
      </c>
      <c r="D260" s="63">
        <v>1.7000000000000001E-2</v>
      </c>
      <c r="E260" s="63">
        <v>0.75</v>
      </c>
      <c r="F260" s="63">
        <v>0</v>
      </c>
      <c r="G260" s="63">
        <v>0.25</v>
      </c>
      <c r="H260" s="63">
        <v>0</v>
      </c>
      <c r="I260" s="63">
        <v>0</v>
      </c>
    </row>
    <row r="261" spans="1:9" x14ac:dyDescent="0.2">
      <c r="A261" s="83">
        <v>2570</v>
      </c>
      <c r="B261">
        <v>213</v>
      </c>
      <c r="C261">
        <v>8</v>
      </c>
      <c r="D261" s="63">
        <v>3.7999999999999999E-2</v>
      </c>
      <c r="E261" s="63">
        <v>0.25</v>
      </c>
      <c r="F261" s="63">
        <v>0.125</v>
      </c>
      <c r="G261" s="63">
        <v>0.25</v>
      </c>
      <c r="H261" s="63">
        <v>0.375</v>
      </c>
      <c r="I261" s="63">
        <v>0</v>
      </c>
    </row>
    <row r="262" spans="1:9" x14ac:dyDescent="0.2">
      <c r="A262" s="83">
        <v>2572</v>
      </c>
      <c r="B262">
        <v>323</v>
      </c>
      <c r="C262">
        <v>10</v>
      </c>
      <c r="D262" s="63">
        <v>3.1E-2</v>
      </c>
      <c r="E262" s="63">
        <v>0.6</v>
      </c>
      <c r="F262" s="63">
        <v>0.3</v>
      </c>
      <c r="G262" s="63">
        <v>0</v>
      </c>
      <c r="H262" s="63">
        <v>0.1</v>
      </c>
      <c r="I262" s="63">
        <v>0</v>
      </c>
    </row>
    <row r="263" spans="1:9" x14ac:dyDescent="0.2">
      <c r="A263" s="83">
        <v>2575</v>
      </c>
      <c r="B263">
        <v>561</v>
      </c>
      <c r="C263">
        <v>81</v>
      </c>
      <c r="D263" s="63">
        <v>0.14399999999999999</v>
      </c>
      <c r="E263" s="63">
        <v>0.42</v>
      </c>
      <c r="F263" s="63">
        <v>0.38300000000000001</v>
      </c>
      <c r="G263" s="63">
        <v>8.5999999999999993E-2</v>
      </c>
      <c r="H263" s="63">
        <v>3.6999999999999998E-2</v>
      </c>
      <c r="I263" s="63">
        <v>7.3999999999999996E-2</v>
      </c>
    </row>
    <row r="264" spans="1:9" x14ac:dyDescent="0.2">
      <c r="A264" s="83">
        <v>2576</v>
      </c>
      <c r="B264">
        <v>863</v>
      </c>
      <c r="C264">
        <v>21</v>
      </c>
      <c r="D264" s="63">
        <v>2.4E-2</v>
      </c>
      <c r="E264" s="63">
        <v>0.38100000000000001</v>
      </c>
      <c r="F264" s="63">
        <v>0.42899999999999999</v>
      </c>
      <c r="G264" s="63">
        <v>9.5000000000000001E-2</v>
      </c>
      <c r="H264" s="63">
        <v>0</v>
      </c>
      <c r="I264" s="63">
        <v>9.5000000000000001E-2</v>
      </c>
    </row>
    <row r="265" spans="1:9" x14ac:dyDescent="0.2">
      <c r="A265" s="83">
        <v>2577</v>
      </c>
      <c r="B265">
        <v>316</v>
      </c>
      <c r="C265">
        <v>5</v>
      </c>
      <c r="D265" s="63">
        <v>1.6E-2</v>
      </c>
      <c r="E265" s="63">
        <v>0.8</v>
      </c>
      <c r="F265" s="63">
        <v>0</v>
      </c>
      <c r="G265" s="63">
        <v>0</v>
      </c>
      <c r="H265" s="63">
        <v>0.2</v>
      </c>
      <c r="I265" s="63">
        <v>0</v>
      </c>
    </row>
    <row r="266" spans="1:9" x14ac:dyDescent="0.2">
      <c r="A266" s="83">
        <v>2579</v>
      </c>
      <c r="B266">
        <v>353</v>
      </c>
      <c r="C266">
        <v>5</v>
      </c>
      <c r="D266" s="63">
        <v>1.4E-2</v>
      </c>
      <c r="E266" s="63">
        <v>0.6</v>
      </c>
      <c r="F266" s="63">
        <v>0.2</v>
      </c>
      <c r="G266" s="63">
        <v>0.2</v>
      </c>
      <c r="H266" s="63">
        <v>0</v>
      </c>
      <c r="I266" s="63">
        <v>0</v>
      </c>
    </row>
    <row r="267" spans="1:9" x14ac:dyDescent="0.2">
      <c r="A267" s="83">
        <v>2580</v>
      </c>
      <c r="B267">
        <v>560</v>
      </c>
      <c r="C267">
        <v>36</v>
      </c>
      <c r="D267" s="63">
        <v>6.4000000000000001E-2</v>
      </c>
      <c r="E267" s="63">
        <v>0.36099999999999999</v>
      </c>
      <c r="F267" s="63">
        <v>0.30599999999999999</v>
      </c>
      <c r="G267" s="63">
        <v>0.25</v>
      </c>
      <c r="H267" s="63">
        <v>8.3000000000000004E-2</v>
      </c>
      <c r="I267" s="63">
        <v>0</v>
      </c>
    </row>
    <row r="268" spans="1:9" x14ac:dyDescent="0.2">
      <c r="A268" s="83">
        <v>2581</v>
      </c>
      <c r="B268">
        <v>1339</v>
      </c>
      <c r="C268">
        <v>61</v>
      </c>
      <c r="D268" s="63">
        <v>4.5999999999999999E-2</v>
      </c>
      <c r="E268" s="63">
        <v>6.6000000000000003E-2</v>
      </c>
      <c r="F268" s="63">
        <v>0.54100000000000004</v>
      </c>
      <c r="G268" s="63">
        <v>8.2000000000000003E-2</v>
      </c>
      <c r="H268" s="63">
        <v>0.26200000000000001</v>
      </c>
      <c r="I268" s="63">
        <v>4.9000000000000002E-2</v>
      </c>
    </row>
    <row r="269" spans="1:9" x14ac:dyDescent="0.2">
      <c r="A269" s="83">
        <v>2591</v>
      </c>
      <c r="B269">
        <v>403</v>
      </c>
      <c r="C269">
        <v>10</v>
      </c>
      <c r="D269" s="63">
        <v>2.5000000000000001E-2</v>
      </c>
      <c r="E269" s="63">
        <v>0.1</v>
      </c>
      <c r="F269" s="63">
        <v>0.5</v>
      </c>
      <c r="G269" s="63">
        <v>0.2</v>
      </c>
      <c r="H269" s="63">
        <v>0.1</v>
      </c>
      <c r="I269" s="63">
        <v>0.1</v>
      </c>
    </row>
    <row r="270" spans="1:9" x14ac:dyDescent="0.2">
      <c r="A270" s="83">
        <v>2592</v>
      </c>
      <c r="B270">
        <v>698</v>
      </c>
      <c r="C270">
        <v>17</v>
      </c>
      <c r="D270" s="63">
        <v>2.4E-2</v>
      </c>
      <c r="E270" s="63">
        <v>5.8999999999999997E-2</v>
      </c>
      <c r="F270" s="63">
        <v>0.29399999999999998</v>
      </c>
      <c r="G270" s="63">
        <v>0.29399999999999998</v>
      </c>
      <c r="H270" s="63">
        <v>0.11799999999999999</v>
      </c>
      <c r="I270" s="63">
        <v>0.23499999999999999</v>
      </c>
    </row>
    <row r="271" spans="1:9" x14ac:dyDescent="0.2">
      <c r="A271" s="83">
        <v>2594</v>
      </c>
      <c r="B271">
        <v>205</v>
      </c>
      <c r="C271">
        <v>32</v>
      </c>
      <c r="D271" s="63">
        <v>0.156</v>
      </c>
      <c r="E271" s="63">
        <v>0.53100000000000003</v>
      </c>
      <c r="F271" s="63">
        <v>0.219</v>
      </c>
      <c r="G271" s="63">
        <v>0.219</v>
      </c>
      <c r="H271" s="63">
        <v>3.1E-2</v>
      </c>
      <c r="I271" s="63">
        <v>0</v>
      </c>
    </row>
    <row r="272" spans="1:9" x14ac:dyDescent="0.2">
      <c r="A272" s="83">
        <v>2597</v>
      </c>
      <c r="B272">
        <v>679</v>
      </c>
      <c r="C272">
        <v>7</v>
      </c>
      <c r="D272" s="63">
        <v>0.01</v>
      </c>
      <c r="E272" s="63">
        <v>0.57099999999999995</v>
      </c>
      <c r="F272" s="63">
        <v>0</v>
      </c>
      <c r="G272" s="63">
        <v>0</v>
      </c>
      <c r="H272" s="63">
        <v>0.14299999999999999</v>
      </c>
      <c r="I272" s="63">
        <v>0.28599999999999998</v>
      </c>
    </row>
    <row r="273" spans="1:9" x14ac:dyDescent="0.2">
      <c r="A273" s="83">
        <v>2607</v>
      </c>
      <c r="B273">
        <v>387</v>
      </c>
      <c r="C273">
        <v>6</v>
      </c>
      <c r="D273" s="63">
        <v>1.6E-2</v>
      </c>
      <c r="E273" s="63">
        <v>0.83299999999999996</v>
      </c>
      <c r="F273" s="63">
        <v>0</v>
      </c>
      <c r="G273" s="63">
        <v>0.16700000000000001</v>
      </c>
      <c r="H273" s="63">
        <v>0</v>
      </c>
      <c r="I273" s="63">
        <v>0</v>
      </c>
    </row>
    <row r="274" spans="1:9" x14ac:dyDescent="0.2">
      <c r="A274" s="83">
        <v>2608</v>
      </c>
      <c r="B274">
        <v>417</v>
      </c>
      <c r="C274">
        <v>17</v>
      </c>
      <c r="D274" s="63">
        <v>4.1000000000000002E-2</v>
      </c>
      <c r="E274" s="63">
        <v>0.29399999999999998</v>
      </c>
      <c r="F274" s="63">
        <v>0.47099999999999997</v>
      </c>
      <c r="G274" s="63">
        <v>0.17599999999999999</v>
      </c>
      <c r="H274" s="63">
        <v>0</v>
      </c>
      <c r="I274" s="63">
        <v>5.8999999999999997E-2</v>
      </c>
    </row>
    <row r="275" spans="1:9" x14ac:dyDescent="0.2">
      <c r="A275" s="83">
        <v>2610</v>
      </c>
      <c r="B275">
        <v>339</v>
      </c>
      <c r="C275">
        <v>10</v>
      </c>
      <c r="D275" s="63">
        <v>2.9000000000000001E-2</v>
      </c>
      <c r="E275" s="63">
        <v>0.4</v>
      </c>
      <c r="F275" s="63">
        <v>0.4</v>
      </c>
      <c r="G275" s="63">
        <v>0</v>
      </c>
      <c r="H275" s="63">
        <v>0</v>
      </c>
      <c r="I275" s="63">
        <v>0.2</v>
      </c>
    </row>
    <row r="276" spans="1:9" x14ac:dyDescent="0.2">
      <c r="A276" s="83">
        <v>2613</v>
      </c>
      <c r="B276">
        <v>673</v>
      </c>
      <c r="C276">
        <v>80</v>
      </c>
      <c r="D276" s="63">
        <v>0.11899999999999999</v>
      </c>
      <c r="E276" s="63">
        <v>0.56299999999999994</v>
      </c>
      <c r="F276" s="63">
        <v>0.313</v>
      </c>
      <c r="G276" s="63">
        <v>8.7999999999999995E-2</v>
      </c>
      <c r="H276" s="63">
        <v>1.2999999999999999E-2</v>
      </c>
      <c r="I276" s="63">
        <v>2.5000000000000001E-2</v>
      </c>
    </row>
    <row r="277" spans="1:9" x14ac:dyDescent="0.2">
      <c r="A277" s="83">
        <v>2615</v>
      </c>
      <c r="B277">
        <v>1575</v>
      </c>
      <c r="C277">
        <v>45</v>
      </c>
      <c r="D277" s="63">
        <v>2.9000000000000001E-2</v>
      </c>
      <c r="E277" s="63">
        <v>8.8999999999999996E-2</v>
      </c>
      <c r="F277" s="63">
        <v>0.13300000000000001</v>
      </c>
      <c r="G277" s="63">
        <v>0.311</v>
      </c>
      <c r="H277" s="63">
        <v>0.222</v>
      </c>
      <c r="I277" s="63">
        <v>0.24399999999999999</v>
      </c>
    </row>
    <row r="278" spans="1:9" x14ac:dyDescent="0.2">
      <c r="A278" s="83">
        <v>2621</v>
      </c>
      <c r="B278">
        <v>375</v>
      </c>
      <c r="C278">
        <v>9</v>
      </c>
      <c r="D278" s="63">
        <v>2.4E-2</v>
      </c>
      <c r="E278" s="63">
        <v>0.66700000000000004</v>
      </c>
      <c r="F278" s="63">
        <v>0.222</v>
      </c>
      <c r="G278" s="63">
        <v>0</v>
      </c>
      <c r="H278" s="63">
        <v>0.111</v>
      </c>
      <c r="I278" s="63">
        <v>0</v>
      </c>
    </row>
    <row r="279" spans="1:9" x14ac:dyDescent="0.2">
      <c r="A279" s="83">
        <v>2624</v>
      </c>
      <c r="B279">
        <v>413</v>
      </c>
      <c r="C279">
        <v>32</v>
      </c>
      <c r="D279" s="63">
        <v>7.6999999999999999E-2</v>
      </c>
      <c r="E279" s="63">
        <v>0.59399999999999997</v>
      </c>
      <c r="F279" s="63">
        <v>0.125</v>
      </c>
      <c r="G279" s="63">
        <v>0.156</v>
      </c>
      <c r="H279" s="63">
        <v>9.4E-2</v>
      </c>
      <c r="I279" s="63">
        <v>3.1E-2</v>
      </c>
    </row>
    <row r="280" spans="1:9" x14ac:dyDescent="0.2">
      <c r="A280" s="83">
        <v>2625</v>
      </c>
      <c r="B280">
        <v>320</v>
      </c>
      <c r="C280">
        <v>20</v>
      </c>
      <c r="D280" s="63">
        <v>6.3E-2</v>
      </c>
      <c r="E280" s="63">
        <v>0.05</v>
      </c>
      <c r="F280" s="63">
        <v>0.05</v>
      </c>
      <c r="G280" s="63">
        <v>0.55000000000000004</v>
      </c>
      <c r="H280" s="63">
        <v>0.2</v>
      </c>
      <c r="I280" s="63">
        <v>0.15</v>
      </c>
    </row>
    <row r="281" spans="1:9" x14ac:dyDescent="0.2">
      <c r="A281" s="83">
        <v>2633</v>
      </c>
      <c r="B281">
        <v>1709</v>
      </c>
      <c r="C281">
        <v>142</v>
      </c>
      <c r="D281" s="63">
        <v>8.3000000000000004E-2</v>
      </c>
      <c r="E281" s="63">
        <v>0.19</v>
      </c>
      <c r="F281" s="63">
        <v>0.22500000000000001</v>
      </c>
      <c r="G281" s="63">
        <v>0.254</v>
      </c>
      <c r="H281" s="63">
        <v>0.19700000000000001</v>
      </c>
      <c r="I281" s="63">
        <v>0.13400000000000001</v>
      </c>
    </row>
    <row r="282" spans="1:9" x14ac:dyDescent="0.2">
      <c r="A282" s="83">
        <v>2637</v>
      </c>
      <c r="B282">
        <v>282</v>
      </c>
      <c r="C282">
        <v>9</v>
      </c>
      <c r="D282" s="63">
        <v>3.2000000000000001E-2</v>
      </c>
      <c r="E282" s="63">
        <v>0.44400000000000001</v>
      </c>
      <c r="F282" s="63">
        <v>0.222</v>
      </c>
      <c r="G282" s="63">
        <v>0.33300000000000002</v>
      </c>
      <c r="H282" s="63">
        <v>0</v>
      </c>
      <c r="I282" s="63">
        <v>0</v>
      </c>
    </row>
    <row r="283" spans="1:9" x14ac:dyDescent="0.2">
      <c r="A283" s="83">
        <v>2639</v>
      </c>
      <c r="B283">
        <v>719</v>
      </c>
      <c r="C283">
        <v>38</v>
      </c>
      <c r="D283" s="63">
        <v>5.2999999999999999E-2</v>
      </c>
      <c r="E283" s="63">
        <v>0.28899999999999998</v>
      </c>
      <c r="F283" s="63">
        <v>0.36799999999999999</v>
      </c>
      <c r="G283" s="63">
        <v>0.184</v>
      </c>
      <c r="H283" s="63">
        <v>0.105</v>
      </c>
      <c r="I283" s="63">
        <v>5.2999999999999999E-2</v>
      </c>
    </row>
    <row r="284" spans="1:9" x14ac:dyDescent="0.2">
      <c r="A284" s="83">
        <v>2640</v>
      </c>
      <c r="B284">
        <v>506</v>
      </c>
      <c r="C284">
        <v>20</v>
      </c>
      <c r="D284" s="63">
        <v>0.04</v>
      </c>
      <c r="E284" s="63">
        <v>0.55000000000000004</v>
      </c>
      <c r="F284" s="63">
        <v>0.35</v>
      </c>
      <c r="G284" s="63">
        <v>0.1</v>
      </c>
      <c r="H284" s="63">
        <v>0</v>
      </c>
      <c r="I284" s="63">
        <v>0</v>
      </c>
    </row>
    <row r="285" spans="1:9" x14ac:dyDescent="0.2">
      <c r="A285" s="83">
        <v>2641</v>
      </c>
      <c r="B285">
        <v>517</v>
      </c>
      <c r="C285">
        <v>15</v>
      </c>
      <c r="D285" s="63">
        <v>2.9000000000000001E-2</v>
      </c>
      <c r="E285" s="63">
        <v>0.73299999999999998</v>
      </c>
      <c r="F285" s="63">
        <v>0.13300000000000001</v>
      </c>
      <c r="G285" s="63">
        <v>0.13300000000000001</v>
      </c>
      <c r="H285" s="63">
        <v>0</v>
      </c>
      <c r="I285" s="63">
        <v>0</v>
      </c>
    </row>
    <row r="286" spans="1:9" x14ac:dyDescent="0.2">
      <c r="A286" s="83">
        <v>2643</v>
      </c>
      <c r="B286">
        <v>709</v>
      </c>
      <c r="C286">
        <v>56</v>
      </c>
      <c r="D286" s="63">
        <v>7.9000000000000001E-2</v>
      </c>
      <c r="E286" s="63">
        <v>0.51800000000000002</v>
      </c>
      <c r="F286" s="63">
        <v>0.32100000000000001</v>
      </c>
      <c r="G286" s="63">
        <v>7.0999999999999994E-2</v>
      </c>
      <c r="H286" s="63">
        <v>8.8999999999999996E-2</v>
      </c>
      <c r="I286" s="63">
        <v>0</v>
      </c>
    </row>
    <row r="287" spans="1:9" x14ac:dyDescent="0.2">
      <c r="A287" s="83">
        <v>2644</v>
      </c>
      <c r="B287">
        <v>665</v>
      </c>
      <c r="C287">
        <v>34</v>
      </c>
      <c r="D287" s="63">
        <v>5.0999999999999997E-2</v>
      </c>
      <c r="E287" s="63">
        <v>0.41199999999999998</v>
      </c>
      <c r="F287" s="63">
        <v>0.20599999999999999</v>
      </c>
      <c r="G287" s="63">
        <v>0.26500000000000001</v>
      </c>
      <c r="H287" s="63">
        <v>8.7999999999999995E-2</v>
      </c>
      <c r="I287" s="63">
        <v>2.9000000000000001E-2</v>
      </c>
    </row>
    <row r="288" spans="1:9" x14ac:dyDescent="0.2">
      <c r="A288" s="83">
        <v>2645</v>
      </c>
      <c r="B288">
        <v>463</v>
      </c>
      <c r="C288">
        <v>9</v>
      </c>
      <c r="D288" s="63">
        <v>1.9E-2</v>
      </c>
      <c r="E288" s="63">
        <v>0.55600000000000005</v>
      </c>
      <c r="F288" s="63">
        <v>0.222</v>
      </c>
      <c r="G288" s="63">
        <v>0</v>
      </c>
      <c r="H288" s="63">
        <v>0.222</v>
      </c>
      <c r="I288" s="63">
        <v>0</v>
      </c>
    </row>
    <row r="289" spans="1:9" x14ac:dyDescent="0.2">
      <c r="A289" s="83">
        <v>2650</v>
      </c>
      <c r="B289">
        <v>702</v>
      </c>
      <c r="C289">
        <v>33</v>
      </c>
      <c r="D289" s="63">
        <v>4.7E-2</v>
      </c>
      <c r="E289" s="63">
        <v>0.48499999999999999</v>
      </c>
      <c r="F289" s="63">
        <v>0.27300000000000002</v>
      </c>
      <c r="G289" s="63">
        <v>0.152</v>
      </c>
      <c r="H289" s="63">
        <v>9.0999999999999998E-2</v>
      </c>
      <c r="I289" s="63">
        <v>0</v>
      </c>
    </row>
    <row r="290" spans="1:9" x14ac:dyDescent="0.2">
      <c r="A290" s="83">
        <v>2652</v>
      </c>
      <c r="B290">
        <v>741</v>
      </c>
      <c r="C290">
        <v>51</v>
      </c>
      <c r="D290" s="63">
        <v>6.9000000000000006E-2</v>
      </c>
      <c r="E290" s="63">
        <v>0.47099999999999997</v>
      </c>
      <c r="F290" s="63">
        <v>0.373</v>
      </c>
      <c r="G290" s="63">
        <v>9.8000000000000004E-2</v>
      </c>
      <c r="H290" s="63">
        <v>3.9E-2</v>
      </c>
      <c r="I290" s="63">
        <v>0.02</v>
      </c>
    </row>
    <row r="291" spans="1:9" x14ac:dyDescent="0.2">
      <c r="A291" s="83">
        <v>2653</v>
      </c>
      <c r="B291">
        <v>528</v>
      </c>
      <c r="C291">
        <v>43</v>
      </c>
      <c r="D291" s="63">
        <v>8.1000000000000003E-2</v>
      </c>
      <c r="E291" s="63">
        <v>4.7E-2</v>
      </c>
      <c r="F291" s="63">
        <v>0.53500000000000003</v>
      </c>
      <c r="G291" s="63">
        <v>7.0000000000000007E-2</v>
      </c>
      <c r="H291" s="63">
        <v>0.30199999999999999</v>
      </c>
      <c r="I291" s="63">
        <v>4.7E-2</v>
      </c>
    </row>
    <row r="292" spans="1:9" x14ac:dyDescent="0.2">
      <c r="A292" s="83">
        <v>2657</v>
      </c>
      <c r="B292">
        <v>592</v>
      </c>
      <c r="C292">
        <v>10</v>
      </c>
      <c r="D292" s="63">
        <v>1.7000000000000001E-2</v>
      </c>
      <c r="E292" s="63">
        <v>0.6</v>
      </c>
      <c r="F292" s="63">
        <v>0.4</v>
      </c>
      <c r="G292" s="63">
        <v>0</v>
      </c>
      <c r="H292" s="63">
        <v>0</v>
      </c>
      <c r="I292" s="63">
        <v>0</v>
      </c>
    </row>
    <row r="293" spans="1:9" x14ac:dyDescent="0.2">
      <c r="A293" s="83">
        <v>2662</v>
      </c>
      <c r="B293">
        <v>552</v>
      </c>
      <c r="C293">
        <v>29</v>
      </c>
      <c r="D293" s="63">
        <v>5.2999999999999999E-2</v>
      </c>
      <c r="E293" s="63">
        <v>0.48299999999999998</v>
      </c>
      <c r="F293" s="63">
        <v>0.31</v>
      </c>
      <c r="G293" s="63">
        <v>0.17199999999999999</v>
      </c>
      <c r="H293" s="63">
        <v>3.4000000000000002E-2</v>
      </c>
      <c r="I293" s="63">
        <v>0</v>
      </c>
    </row>
    <row r="294" spans="1:9" x14ac:dyDescent="0.2">
      <c r="A294" s="83">
        <v>2669</v>
      </c>
      <c r="B294">
        <v>458</v>
      </c>
      <c r="C294">
        <v>26</v>
      </c>
      <c r="D294" s="63">
        <v>5.7000000000000002E-2</v>
      </c>
      <c r="E294" s="63">
        <v>0.53800000000000003</v>
      </c>
      <c r="F294" s="63">
        <v>0.38500000000000001</v>
      </c>
      <c r="G294" s="63">
        <v>7.6999999999999999E-2</v>
      </c>
      <c r="H294" s="63">
        <v>0</v>
      </c>
      <c r="I294" s="63">
        <v>0</v>
      </c>
    </row>
    <row r="295" spans="1:9" x14ac:dyDescent="0.2">
      <c r="A295" s="83">
        <v>2673</v>
      </c>
      <c r="B295">
        <v>793</v>
      </c>
      <c r="C295">
        <v>151</v>
      </c>
      <c r="D295" s="63">
        <v>0.19</v>
      </c>
      <c r="E295" s="63">
        <v>0.20499999999999999</v>
      </c>
      <c r="F295" s="63">
        <v>0.42399999999999999</v>
      </c>
      <c r="G295" s="63">
        <v>0.13900000000000001</v>
      </c>
      <c r="H295" s="63">
        <v>0.106</v>
      </c>
      <c r="I295" s="63">
        <v>0.126</v>
      </c>
    </row>
    <row r="296" spans="1:9" x14ac:dyDescent="0.2">
      <c r="A296" s="83">
        <v>2677</v>
      </c>
      <c r="B296">
        <v>404</v>
      </c>
      <c r="C296">
        <v>25</v>
      </c>
      <c r="D296" s="63">
        <v>6.2E-2</v>
      </c>
      <c r="E296" s="63">
        <v>0.56000000000000005</v>
      </c>
      <c r="F296" s="63">
        <v>0.32</v>
      </c>
      <c r="G296" s="63">
        <v>0.04</v>
      </c>
      <c r="H296" s="63">
        <v>0</v>
      </c>
      <c r="I296" s="63">
        <v>0.08</v>
      </c>
    </row>
    <row r="297" spans="1:9" x14ac:dyDescent="0.2">
      <c r="A297" s="83">
        <v>2679</v>
      </c>
      <c r="B297">
        <v>359</v>
      </c>
      <c r="C297">
        <v>27</v>
      </c>
      <c r="D297" s="63">
        <v>7.4999999999999997E-2</v>
      </c>
      <c r="E297" s="63">
        <v>0.111</v>
      </c>
      <c r="F297" s="63">
        <v>0.44400000000000001</v>
      </c>
      <c r="G297" s="63">
        <v>0.111</v>
      </c>
      <c r="H297" s="63">
        <v>0.111</v>
      </c>
      <c r="I297" s="63">
        <v>0.222</v>
      </c>
    </row>
    <row r="298" spans="1:9" x14ac:dyDescent="0.2">
      <c r="A298" s="83">
        <v>2681</v>
      </c>
      <c r="B298">
        <v>1530</v>
      </c>
      <c r="C298">
        <v>65</v>
      </c>
      <c r="D298" s="63">
        <v>4.2000000000000003E-2</v>
      </c>
      <c r="E298" s="63">
        <v>0.154</v>
      </c>
      <c r="F298" s="63">
        <v>0.154</v>
      </c>
      <c r="G298" s="63">
        <v>0.35399999999999998</v>
      </c>
      <c r="H298" s="63">
        <v>0.13800000000000001</v>
      </c>
      <c r="I298" s="63">
        <v>0.2</v>
      </c>
    </row>
    <row r="299" spans="1:9" x14ac:dyDescent="0.2">
      <c r="A299" s="83">
        <v>2682</v>
      </c>
      <c r="B299">
        <v>240</v>
      </c>
      <c r="C299">
        <v>3</v>
      </c>
      <c r="D299" s="63">
        <v>1.2999999999999999E-2</v>
      </c>
      <c r="E299" s="63">
        <v>0.66700000000000004</v>
      </c>
      <c r="F299" s="63">
        <v>0</v>
      </c>
      <c r="G299" s="63">
        <v>0.33300000000000002</v>
      </c>
      <c r="H299" s="63">
        <v>0</v>
      </c>
      <c r="I299" s="63">
        <v>0</v>
      </c>
    </row>
    <row r="300" spans="1:9" x14ac:dyDescent="0.2">
      <c r="A300" s="83">
        <v>2687</v>
      </c>
      <c r="B300">
        <v>401</v>
      </c>
      <c r="C300">
        <v>12</v>
      </c>
      <c r="D300" s="63">
        <v>0.03</v>
      </c>
      <c r="E300" s="63">
        <v>0.16700000000000001</v>
      </c>
      <c r="F300" s="63">
        <v>0.33300000000000002</v>
      </c>
      <c r="G300" s="63">
        <v>0.16700000000000001</v>
      </c>
      <c r="H300" s="63">
        <v>0.16700000000000001</v>
      </c>
      <c r="I300" s="63">
        <v>0.16700000000000001</v>
      </c>
    </row>
    <row r="301" spans="1:9" x14ac:dyDescent="0.2">
      <c r="A301" s="83">
        <v>2690</v>
      </c>
      <c r="B301">
        <v>492</v>
      </c>
      <c r="C301">
        <v>34</v>
      </c>
      <c r="D301" s="63">
        <v>6.9000000000000006E-2</v>
      </c>
      <c r="E301" s="63">
        <v>0.23499999999999999</v>
      </c>
      <c r="F301" s="63">
        <v>0.55900000000000005</v>
      </c>
      <c r="G301" s="63">
        <v>2.9000000000000001E-2</v>
      </c>
      <c r="H301" s="63">
        <v>0.11799999999999999</v>
      </c>
      <c r="I301" s="63">
        <v>5.8999999999999997E-2</v>
      </c>
    </row>
    <row r="302" spans="1:9" x14ac:dyDescent="0.2">
      <c r="A302" s="83">
        <v>2691</v>
      </c>
      <c r="B302">
        <v>389</v>
      </c>
      <c r="C302">
        <v>39</v>
      </c>
      <c r="D302" s="63">
        <v>0.1</v>
      </c>
      <c r="E302" s="63">
        <v>0.48699999999999999</v>
      </c>
      <c r="F302" s="63">
        <v>0.28199999999999997</v>
      </c>
      <c r="G302" s="63">
        <v>0.10299999999999999</v>
      </c>
      <c r="H302" s="63">
        <v>0.10299999999999999</v>
      </c>
      <c r="I302" s="63">
        <v>2.5999999999999999E-2</v>
      </c>
    </row>
    <row r="303" spans="1:9" x14ac:dyDescent="0.2">
      <c r="A303" s="83">
        <v>2694</v>
      </c>
      <c r="B303">
        <v>258</v>
      </c>
      <c r="C303">
        <v>7</v>
      </c>
      <c r="D303" s="63">
        <v>2.7E-2</v>
      </c>
      <c r="E303" s="63">
        <v>0.28599999999999998</v>
      </c>
      <c r="F303" s="63">
        <v>0.71399999999999997</v>
      </c>
      <c r="G303" s="63">
        <v>0</v>
      </c>
      <c r="H303" s="63">
        <v>0</v>
      </c>
      <c r="I303" s="63">
        <v>0</v>
      </c>
    </row>
    <row r="304" spans="1:9" x14ac:dyDescent="0.2">
      <c r="A304" s="83">
        <v>2696</v>
      </c>
      <c r="B304">
        <v>417</v>
      </c>
      <c r="C304">
        <v>8</v>
      </c>
      <c r="D304" s="63">
        <v>1.9E-2</v>
      </c>
      <c r="E304" s="63">
        <v>0.375</v>
      </c>
      <c r="F304" s="63">
        <v>0.25</v>
      </c>
      <c r="G304" s="63">
        <v>0.25</v>
      </c>
      <c r="H304" s="63">
        <v>0</v>
      </c>
      <c r="I304" s="63">
        <v>0.125</v>
      </c>
    </row>
    <row r="305" spans="1:9" x14ac:dyDescent="0.2">
      <c r="A305" s="83">
        <v>2697</v>
      </c>
      <c r="B305">
        <v>208</v>
      </c>
      <c r="C305">
        <v>6</v>
      </c>
      <c r="D305" s="63">
        <v>2.9000000000000001E-2</v>
      </c>
      <c r="E305" s="63">
        <v>0.33300000000000002</v>
      </c>
      <c r="F305" s="63">
        <v>0.33300000000000002</v>
      </c>
      <c r="G305" s="63">
        <v>0.33300000000000002</v>
      </c>
      <c r="H305" s="63">
        <v>0</v>
      </c>
      <c r="I305" s="63">
        <v>0</v>
      </c>
    </row>
    <row r="306" spans="1:9" x14ac:dyDescent="0.2">
      <c r="A306" s="83">
        <v>2702</v>
      </c>
      <c r="B306">
        <v>394</v>
      </c>
      <c r="C306">
        <v>47</v>
      </c>
      <c r="D306" s="63">
        <v>0.11899999999999999</v>
      </c>
      <c r="E306" s="63">
        <v>0.23400000000000001</v>
      </c>
      <c r="F306" s="63">
        <v>8.5000000000000006E-2</v>
      </c>
      <c r="G306" s="63">
        <v>0.191</v>
      </c>
      <c r="H306" s="63">
        <v>0.23400000000000001</v>
      </c>
      <c r="I306" s="63">
        <v>0.255</v>
      </c>
    </row>
    <row r="307" spans="1:9" x14ac:dyDescent="0.2">
      <c r="A307" s="83">
        <v>2706</v>
      </c>
      <c r="B307">
        <v>270</v>
      </c>
      <c r="C307">
        <v>10</v>
      </c>
      <c r="D307" s="63">
        <v>3.6999999999999998E-2</v>
      </c>
      <c r="E307" s="63">
        <v>0.1</v>
      </c>
      <c r="F307" s="63">
        <v>0.1</v>
      </c>
      <c r="G307" s="63">
        <v>0.4</v>
      </c>
      <c r="H307" s="63">
        <v>0.4</v>
      </c>
      <c r="I307" s="63">
        <v>0</v>
      </c>
    </row>
    <row r="308" spans="1:9" x14ac:dyDescent="0.2">
      <c r="A308" s="83">
        <v>2707</v>
      </c>
      <c r="B308">
        <v>670</v>
      </c>
      <c r="C308">
        <v>20</v>
      </c>
      <c r="D308" s="63">
        <v>0.03</v>
      </c>
      <c r="E308" s="63">
        <v>0.2</v>
      </c>
      <c r="F308" s="63">
        <v>0.45</v>
      </c>
      <c r="G308" s="63">
        <v>0.25</v>
      </c>
      <c r="H308" s="63">
        <v>0.1</v>
      </c>
      <c r="I308" s="63">
        <v>0</v>
      </c>
    </row>
    <row r="309" spans="1:9" x14ac:dyDescent="0.2">
      <c r="A309" s="83">
        <v>2708</v>
      </c>
      <c r="B309">
        <v>363</v>
      </c>
      <c r="C309">
        <v>15</v>
      </c>
      <c r="D309" s="63">
        <v>4.1000000000000002E-2</v>
      </c>
      <c r="E309" s="63">
        <v>0.53300000000000003</v>
      </c>
      <c r="F309" s="63">
        <v>0.4</v>
      </c>
      <c r="G309" s="63">
        <v>0</v>
      </c>
      <c r="H309" s="63">
        <v>6.7000000000000004E-2</v>
      </c>
      <c r="I309" s="63">
        <v>0</v>
      </c>
    </row>
    <row r="310" spans="1:9" x14ac:dyDescent="0.2">
      <c r="A310" s="83">
        <v>2711</v>
      </c>
      <c r="B310">
        <v>228</v>
      </c>
      <c r="C310">
        <v>3</v>
      </c>
      <c r="D310" s="63">
        <v>1.2999999999999999E-2</v>
      </c>
      <c r="E310" s="63">
        <v>0.66700000000000004</v>
      </c>
      <c r="F310" s="63">
        <v>0.33300000000000002</v>
      </c>
      <c r="G310" s="63">
        <v>0</v>
      </c>
      <c r="H310" s="63">
        <v>0</v>
      </c>
      <c r="I310" s="63">
        <v>0</v>
      </c>
    </row>
    <row r="311" spans="1:9" x14ac:dyDescent="0.2">
      <c r="A311" s="83">
        <v>2712</v>
      </c>
      <c r="B311">
        <v>134</v>
      </c>
      <c r="C311">
        <v>4</v>
      </c>
      <c r="D311" s="63">
        <v>0.03</v>
      </c>
      <c r="E311" s="63">
        <v>0.25</v>
      </c>
      <c r="F311" s="63">
        <v>0</v>
      </c>
      <c r="G311" s="63">
        <v>0.5</v>
      </c>
      <c r="H311" s="63">
        <v>0.25</v>
      </c>
      <c r="I311" s="63">
        <v>0</v>
      </c>
    </row>
    <row r="312" spans="1:9" x14ac:dyDescent="0.2">
      <c r="A312" s="83">
        <v>2713</v>
      </c>
      <c r="B312">
        <v>526</v>
      </c>
      <c r="C312">
        <v>10</v>
      </c>
      <c r="D312" s="63">
        <v>1.9E-2</v>
      </c>
      <c r="E312" s="63">
        <v>0.4</v>
      </c>
      <c r="F312" s="63">
        <v>0.2</v>
      </c>
      <c r="G312" s="63">
        <v>0</v>
      </c>
      <c r="H312" s="63">
        <v>0.3</v>
      </c>
      <c r="I312" s="63">
        <v>0.1</v>
      </c>
    </row>
    <row r="313" spans="1:9" x14ac:dyDescent="0.2">
      <c r="A313" s="83">
        <v>2714</v>
      </c>
      <c r="B313">
        <v>672</v>
      </c>
      <c r="C313">
        <v>39</v>
      </c>
      <c r="D313" s="63">
        <v>5.8000000000000003E-2</v>
      </c>
      <c r="E313" s="63">
        <v>0.59</v>
      </c>
      <c r="F313" s="63">
        <v>0.128</v>
      </c>
      <c r="G313" s="63">
        <v>5.0999999999999997E-2</v>
      </c>
      <c r="H313" s="63">
        <v>0.154</v>
      </c>
      <c r="I313" s="63">
        <v>7.6999999999999999E-2</v>
      </c>
    </row>
    <row r="314" spans="1:9" x14ac:dyDescent="0.2">
      <c r="A314" s="83">
        <v>2715</v>
      </c>
      <c r="B314">
        <v>682</v>
      </c>
      <c r="C314">
        <v>29</v>
      </c>
      <c r="D314" s="63">
        <v>4.2999999999999997E-2</v>
      </c>
      <c r="E314" s="63">
        <v>0.13800000000000001</v>
      </c>
      <c r="F314" s="63">
        <v>0.379</v>
      </c>
      <c r="G314" s="63">
        <v>0.13800000000000001</v>
      </c>
      <c r="H314" s="63">
        <v>0.17199999999999999</v>
      </c>
      <c r="I314" s="63">
        <v>0.17199999999999999</v>
      </c>
    </row>
    <row r="315" spans="1:9" x14ac:dyDescent="0.2">
      <c r="A315" s="83">
        <v>2718</v>
      </c>
      <c r="B315">
        <v>207</v>
      </c>
      <c r="C315">
        <v>10</v>
      </c>
      <c r="D315" s="63">
        <v>4.8000000000000001E-2</v>
      </c>
      <c r="E315" s="63">
        <v>0.2</v>
      </c>
      <c r="F315" s="63">
        <v>0.3</v>
      </c>
      <c r="G315" s="63">
        <v>0.2</v>
      </c>
      <c r="H315" s="63">
        <v>0.3</v>
      </c>
      <c r="I315" s="63">
        <v>0</v>
      </c>
    </row>
    <row r="316" spans="1:9" x14ac:dyDescent="0.2">
      <c r="A316" s="83">
        <v>2721</v>
      </c>
      <c r="B316">
        <v>979</v>
      </c>
      <c r="C316">
        <v>62</v>
      </c>
      <c r="D316" s="63">
        <v>6.3E-2</v>
      </c>
      <c r="E316" s="63">
        <v>0.88700000000000001</v>
      </c>
      <c r="F316" s="63">
        <v>9.7000000000000003E-2</v>
      </c>
      <c r="G316" s="63">
        <v>0</v>
      </c>
      <c r="H316" s="63">
        <v>1.6E-2</v>
      </c>
      <c r="I316" s="63">
        <v>0</v>
      </c>
    </row>
    <row r="317" spans="1:9" x14ac:dyDescent="0.2">
      <c r="A317" s="83">
        <v>2722</v>
      </c>
      <c r="B317">
        <v>632</v>
      </c>
      <c r="C317">
        <v>16</v>
      </c>
      <c r="D317" s="63">
        <v>2.5000000000000001E-2</v>
      </c>
      <c r="E317" s="63">
        <v>0.438</v>
      </c>
      <c r="F317" s="63">
        <v>0.375</v>
      </c>
      <c r="G317" s="63">
        <v>0.125</v>
      </c>
      <c r="H317" s="63">
        <v>6.3E-2</v>
      </c>
      <c r="I317" s="63">
        <v>0</v>
      </c>
    </row>
    <row r="318" spans="1:9" x14ac:dyDescent="0.2">
      <c r="A318" s="83">
        <v>2723</v>
      </c>
      <c r="B318">
        <v>603</v>
      </c>
      <c r="C318">
        <v>25</v>
      </c>
      <c r="D318" s="63">
        <v>4.1000000000000002E-2</v>
      </c>
      <c r="E318" s="63">
        <v>0.36</v>
      </c>
      <c r="F318" s="63">
        <v>0.2</v>
      </c>
      <c r="G318" s="63">
        <v>0.24</v>
      </c>
      <c r="H318" s="63">
        <v>0.12</v>
      </c>
      <c r="I318" s="63">
        <v>0.08</v>
      </c>
    </row>
    <row r="319" spans="1:9" x14ac:dyDescent="0.2">
      <c r="A319" s="83">
        <v>2724</v>
      </c>
      <c r="B319">
        <v>1770</v>
      </c>
      <c r="C319">
        <v>139</v>
      </c>
      <c r="D319" s="63">
        <v>7.9000000000000001E-2</v>
      </c>
      <c r="E319" s="63">
        <v>0.05</v>
      </c>
      <c r="F319" s="63">
        <v>0.33100000000000002</v>
      </c>
      <c r="G319" s="63">
        <v>0.216</v>
      </c>
      <c r="H319" s="63">
        <v>0.252</v>
      </c>
      <c r="I319" s="63">
        <v>0.151</v>
      </c>
    </row>
    <row r="320" spans="1:9" x14ac:dyDescent="0.2">
      <c r="A320" s="83">
        <v>2726</v>
      </c>
      <c r="B320">
        <v>449</v>
      </c>
      <c r="C320">
        <v>19</v>
      </c>
      <c r="D320" s="63">
        <v>4.2000000000000003E-2</v>
      </c>
      <c r="E320" s="63">
        <v>0.21099999999999999</v>
      </c>
      <c r="F320" s="63">
        <v>0.47399999999999998</v>
      </c>
      <c r="G320" s="63">
        <v>0.158</v>
      </c>
      <c r="H320" s="63">
        <v>0.158</v>
      </c>
      <c r="I320" s="63">
        <v>0</v>
      </c>
    </row>
    <row r="321" spans="1:9" x14ac:dyDescent="0.2">
      <c r="A321" s="83">
        <v>2727</v>
      </c>
      <c r="B321">
        <v>1546</v>
      </c>
      <c r="C321">
        <v>57</v>
      </c>
      <c r="D321" s="63">
        <v>3.6999999999999998E-2</v>
      </c>
      <c r="E321" s="63">
        <v>7.0000000000000007E-2</v>
      </c>
      <c r="F321" s="63">
        <v>0.246</v>
      </c>
      <c r="G321" s="63">
        <v>0.14000000000000001</v>
      </c>
      <c r="H321" s="63">
        <v>0.22800000000000001</v>
      </c>
      <c r="I321" s="63">
        <v>0.316</v>
      </c>
    </row>
    <row r="322" spans="1:9" x14ac:dyDescent="0.2">
      <c r="A322" s="83">
        <v>2728</v>
      </c>
      <c r="B322">
        <v>232</v>
      </c>
      <c r="C322">
        <v>46</v>
      </c>
      <c r="D322" s="63">
        <v>0.19800000000000001</v>
      </c>
      <c r="E322" s="63">
        <v>0.45700000000000002</v>
      </c>
      <c r="F322" s="63">
        <v>0.19600000000000001</v>
      </c>
      <c r="G322" s="63">
        <v>0.13</v>
      </c>
      <c r="H322" s="63">
        <v>8.6999999999999994E-2</v>
      </c>
      <c r="I322" s="63">
        <v>0.13</v>
      </c>
    </row>
    <row r="323" spans="1:9" x14ac:dyDescent="0.2">
      <c r="A323" s="83">
        <v>2738</v>
      </c>
      <c r="B323">
        <v>789</v>
      </c>
      <c r="C323">
        <v>15</v>
      </c>
      <c r="D323" s="63">
        <v>1.9E-2</v>
      </c>
      <c r="E323" s="63">
        <v>0.4</v>
      </c>
      <c r="F323" s="63">
        <v>0.26700000000000002</v>
      </c>
      <c r="G323" s="63">
        <v>0.2</v>
      </c>
      <c r="H323" s="63">
        <v>0.13300000000000001</v>
      </c>
      <c r="I323" s="63">
        <v>0</v>
      </c>
    </row>
    <row r="324" spans="1:9" x14ac:dyDescent="0.2">
      <c r="A324" s="83">
        <v>2741</v>
      </c>
      <c r="B324">
        <v>534</v>
      </c>
      <c r="C324">
        <v>6</v>
      </c>
      <c r="D324" s="63">
        <v>1.0999999999999999E-2</v>
      </c>
      <c r="E324" s="63">
        <v>0.66700000000000004</v>
      </c>
      <c r="F324" s="63">
        <v>0</v>
      </c>
      <c r="G324" s="63">
        <v>0</v>
      </c>
      <c r="H324" s="63">
        <v>0.16700000000000001</v>
      </c>
      <c r="I324" s="63">
        <v>0.16700000000000001</v>
      </c>
    </row>
    <row r="325" spans="1:9" x14ac:dyDescent="0.2">
      <c r="A325" s="83">
        <v>2745</v>
      </c>
      <c r="B325">
        <v>619</v>
      </c>
      <c r="C325">
        <v>11</v>
      </c>
      <c r="D325" s="63">
        <v>1.7999999999999999E-2</v>
      </c>
      <c r="E325" s="63">
        <v>0.54500000000000004</v>
      </c>
      <c r="F325" s="63">
        <v>0.27300000000000002</v>
      </c>
      <c r="G325" s="63">
        <v>9.0999999999999998E-2</v>
      </c>
      <c r="H325" s="63">
        <v>9.0999999999999998E-2</v>
      </c>
      <c r="I325" s="63">
        <v>0</v>
      </c>
    </row>
    <row r="326" spans="1:9" x14ac:dyDescent="0.2">
      <c r="A326" s="83">
        <v>2748</v>
      </c>
      <c r="B326">
        <v>423</v>
      </c>
      <c r="C326">
        <v>8</v>
      </c>
      <c r="D326" s="63">
        <v>1.9E-2</v>
      </c>
      <c r="E326" s="63">
        <v>0.5</v>
      </c>
      <c r="F326" s="63">
        <v>0.5</v>
      </c>
      <c r="G326" s="63">
        <v>0</v>
      </c>
      <c r="H326" s="63">
        <v>0</v>
      </c>
      <c r="I326" s="63">
        <v>0</v>
      </c>
    </row>
    <row r="327" spans="1:9" x14ac:dyDescent="0.2">
      <c r="A327" s="83">
        <v>2751</v>
      </c>
      <c r="B327">
        <v>388</v>
      </c>
      <c r="C327">
        <v>24</v>
      </c>
      <c r="D327" s="63">
        <v>6.2E-2</v>
      </c>
      <c r="E327" s="63">
        <v>0.20799999999999999</v>
      </c>
      <c r="F327" s="63">
        <v>0.5</v>
      </c>
      <c r="G327" s="63">
        <v>0.125</v>
      </c>
      <c r="H327" s="63">
        <v>8.3000000000000004E-2</v>
      </c>
      <c r="I327" s="63">
        <v>8.3000000000000004E-2</v>
      </c>
    </row>
    <row r="328" spans="1:9" x14ac:dyDescent="0.2">
      <c r="A328" s="83">
        <v>2752</v>
      </c>
      <c r="B328">
        <v>517</v>
      </c>
      <c r="C328">
        <v>14</v>
      </c>
      <c r="D328" s="63">
        <v>2.7E-2</v>
      </c>
      <c r="E328" s="63">
        <v>0.5</v>
      </c>
      <c r="F328" s="63">
        <v>0.28599999999999998</v>
      </c>
      <c r="G328" s="63">
        <v>7.0999999999999994E-2</v>
      </c>
      <c r="H328" s="63">
        <v>0.14299999999999999</v>
      </c>
      <c r="I328" s="63">
        <v>0</v>
      </c>
    </row>
    <row r="329" spans="1:9" x14ac:dyDescent="0.2">
      <c r="A329" s="83">
        <v>2757</v>
      </c>
      <c r="B329">
        <v>447</v>
      </c>
      <c r="C329">
        <v>37</v>
      </c>
      <c r="D329" s="63">
        <v>8.3000000000000004E-2</v>
      </c>
      <c r="E329" s="63">
        <v>0.216</v>
      </c>
      <c r="F329" s="63">
        <v>0.45900000000000002</v>
      </c>
      <c r="G329" s="63">
        <v>8.1000000000000003E-2</v>
      </c>
      <c r="H329" s="63">
        <v>0.16200000000000001</v>
      </c>
      <c r="I329" s="63">
        <v>8.1000000000000003E-2</v>
      </c>
    </row>
    <row r="330" spans="1:9" x14ac:dyDescent="0.2">
      <c r="A330" s="83">
        <v>2759</v>
      </c>
      <c r="B330">
        <v>362</v>
      </c>
      <c r="C330">
        <v>6</v>
      </c>
      <c r="D330" s="63">
        <v>1.7000000000000001E-2</v>
      </c>
      <c r="E330" s="63">
        <v>0.16700000000000001</v>
      </c>
      <c r="F330" s="63">
        <v>0.33300000000000002</v>
      </c>
      <c r="G330" s="63">
        <v>0.16700000000000001</v>
      </c>
      <c r="H330" s="63">
        <v>0.33300000000000002</v>
      </c>
      <c r="I330" s="63">
        <v>0</v>
      </c>
    </row>
    <row r="331" spans="1:9" x14ac:dyDescent="0.2">
      <c r="A331" s="83">
        <v>2762</v>
      </c>
      <c r="B331">
        <v>691</v>
      </c>
      <c r="C331">
        <v>10</v>
      </c>
      <c r="D331" s="63">
        <v>1.4E-2</v>
      </c>
      <c r="E331" s="63">
        <v>0.5</v>
      </c>
      <c r="F331" s="63">
        <v>0.3</v>
      </c>
      <c r="G331" s="63">
        <v>0.2</v>
      </c>
      <c r="H331" s="63">
        <v>0</v>
      </c>
      <c r="I331" s="63">
        <v>0</v>
      </c>
    </row>
    <row r="332" spans="1:9" x14ac:dyDescent="0.2">
      <c r="A332" s="83">
        <v>2763</v>
      </c>
      <c r="B332">
        <v>393</v>
      </c>
      <c r="C332">
        <v>5</v>
      </c>
      <c r="D332" s="63">
        <v>1.2999999999999999E-2</v>
      </c>
      <c r="E332" s="63">
        <v>0.4</v>
      </c>
      <c r="F332" s="63">
        <v>0.4</v>
      </c>
      <c r="G332" s="63">
        <v>0.2</v>
      </c>
      <c r="H332" s="63">
        <v>0</v>
      </c>
      <c r="I332" s="63">
        <v>0</v>
      </c>
    </row>
    <row r="333" spans="1:9" x14ac:dyDescent="0.2">
      <c r="A333" s="83">
        <v>2765</v>
      </c>
      <c r="B333">
        <v>494</v>
      </c>
      <c r="C333">
        <v>9</v>
      </c>
      <c r="D333" s="63">
        <v>1.7999999999999999E-2</v>
      </c>
      <c r="E333" s="63">
        <v>0</v>
      </c>
      <c r="F333" s="63">
        <v>0.66700000000000004</v>
      </c>
      <c r="G333" s="63">
        <v>0.222</v>
      </c>
      <c r="H333" s="63">
        <v>0</v>
      </c>
      <c r="I333" s="63">
        <v>0.111</v>
      </c>
    </row>
    <row r="334" spans="1:9" x14ac:dyDescent="0.2">
      <c r="A334" s="83">
        <v>2766</v>
      </c>
      <c r="B334">
        <v>413</v>
      </c>
      <c r="C334">
        <v>8</v>
      </c>
      <c r="D334" s="63">
        <v>1.9E-2</v>
      </c>
      <c r="E334" s="63">
        <v>0.25</v>
      </c>
      <c r="F334" s="63">
        <v>0.375</v>
      </c>
      <c r="G334" s="63">
        <v>0.125</v>
      </c>
      <c r="H334" s="63">
        <v>0.25</v>
      </c>
      <c r="I334" s="63">
        <v>0</v>
      </c>
    </row>
    <row r="335" spans="1:9" x14ac:dyDescent="0.2">
      <c r="A335" s="83">
        <v>2768</v>
      </c>
      <c r="B335">
        <v>353</v>
      </c>
      <c r="C335">
        <v>9</v>
      </c>
      <c r="D335" s="63">
        <v>2.5000000000000001E-2</v>
      </c>
      <c r="E335" s="63">
        <v>0.77800000000000002</v>
      </c>
      <c r="F335" s="63">
        <v>0.111</v>
      </c>
      <c r="G335" s="63">
        <v>0.111</v>
      </c>
      <c r="H335" s="63">
        <v>0</v>
      </c>
      <c r="I335" s="63">
        <v>0</v>
      </c>
    </row>
    <row r="336" spans="1:9" x14ac:dyDescent="0.2">
      <c r="A336" s="83">
        <v>2771</v>
      </c>
      <c r="B336">
        <v>408</v>
      </c>
      <c r="C336">
        <v>21</v>
      </c>
      <c r="D336" s="63">
        <v>5.0999999999999997E-2</v>
      </c>
      <c r="E336" s="63">
        <v>0.66700000000000004</v>
      </c>
      <c r="F336" s="63">
        <v>0.14299999999999999</v>
      </c>
      <c r="G336" s="63">
        <v>4.8000000000000001E-2</v>
      </c>
      <c r="H336" s="63">
        <v>0.14299999999999999</v>
      </c>
      <c r="I336" s="63">
        <v>0</v>
      </c>
    </row>
    <row r="337" spans="1:9" x14ac:dyDescent="0.2">
      <c r="A337" s="83">
        <v>2772</v>
      </c>
      <c r="B337">
        <v>457</v>
      </c>
      <c r="C337">
        <v>20</v>
      </c>
      <c r="D337" s="63">
        <v>4.3999999999999997E-2</v>
      </c>
      <c r="E337" s="63">
        <v>0.55000000000000004</v>
      </c>
      <c r="F337" s="63">
        <v>0.3</v>
      </c>
      <c r="G337" s="63">
        <v>0.05</v>
      </c>
      <c r="H337" s="63">
        <v>0.05</v>
      </c>
      <c r="I337" s="63">
        <v>0.05</v>
      </c>
    </row>
    <row r="338" spans="1:9" x14ac:dyDescent="0.2">
      <c r="A338" s="83">
        <v>2773</v>
      </c>
      <c r="B338">
        <v>943</v>
      </c>
      <c r="C338">
        <v>36</v>
      </c>
      <c r="D338" s="63">
        <v>3.7999999999999999E-2</v>
      </c>
      <c r="E338" s="63">
        <v>0.47199999999999998</v>
      </c>
      <c r="F338" s="63">
        <v>0.19400000000000001</v>
      </c>
      <c r="G338" s="63">
        <v>0.13900000000000001</v>
      </c>
      <c r="H338" s="63">
        <v>5.6000000000000001E-2</v>
      </c>
      <c r="I338" s="63">
        <v>0.13900000000000001</v>
      </c>
    </row>
    <row r="339" spans="1:9" x14ac:dyDescent="0.2">
      <c r="A339" s="83">
        <v>2774</v>
      </c>
      <c r="B339">
        <v>475</v>
      </c>
      <c r="C339">
        <v>6</v>
      </c>
      <c r="D339" s="63">
        <v>1.2999999999999999E-2</v>
      </c>
      <c r="E339" s="63">
        <v>0</v>
      </c>
      <c r="F339" s="63">
        <v>0.33300000000000002</v>
      </c>
      <c r="G339" s="63">
        <v>0.16700000000000001</v>
      </c>
      <c r="H339" s="63">
        <v>0.5</v>
      </c>
      <c r="I339" s="63">
        <v>0</v>
      </c>
    </row>
    <row r="340" spans="1:9" x14ac:dyDescent="0.2">
      <c r="A340" s="83">
        <v>2776</v>
      </c>
      <c r="B340">
        <v>620</v>
      </c>
      <c r="C340">
        <v>102</v>
      </c>
      <c r="D340" s="63">
        <v>0.16500000000000001</v>
      </c>
      <c r="E340" s="63">
        <v>0.27500000000000002</v>
      </c>
      <c r="F340" s="63">
        <v>0.23499999999999999</v>
      </c>
      <c r="G340" s="63">
        <v>0.16700000000000001</v>
      </c>
      <c r="H340" s="63">
        <v>0.186</v>
      </c>
      <c r="I340" s="63">
        <v>0.13700000000000001</v>
      </c>
    </row>
    <row r="341" spans="1:9" x14ac:dyDescent="0.2">
      <c r="A341" s="83">
        <v>2778</v>
      </c>
      <c r="B341">
        <v>419</v>
      </c>
      <c r="C341">
        <v>11</v>
      </c>
      <c r="D341" s="63">
        <v>2.5999999999999999E-2</v>
      </c>
      <c r="E341" s="63">
        <v>9.0999999999999998E-2</v>
      </c>
      <c r="F341" s="63">
        <v>0.63600000000000001</v>
      </c>
      <c r="G341" s="63">
        <v>0.27300000000000002</v>
      </c>
      <c r="H341" s="63">
        <v>0</v>
      </c>
      <c r="I341" s="63">
        <v>0</v>
      </c>
    </row>
    <row r="342" spans="1:9" x14ac:dyDescent="0.2">
      <c r="A342" s="83">
        <v>2780</v>
      </c>
      <c r="B342">
        <v>659</v>
      </c>
      <c r="C342">
        <v>88</v>
      </c>
      <c r="D342" s="63">
        <v>0.13400000000000001</v>
      </c>
      <c r="E342" s="63">
        <v>0.23899999999999999</v>
      </c>
      <c r="F342" s="63">
        <v>0.42</v>
      </c>
      <c r="G342" s="63">
        <v>0.14799999999999999</v>
      </c>
      <c r="H342" s="63">
        <v>0.08</v>
      </c>
      <c r="I342" s="63">
        <v>0.114</v>
      </c>
    </row>
    <row r="343" spans="1:9" x14ac:dyDescent="0.2">
      <c r="A343" s="83">
        <v>2785</v>
      </c>
      <c r="B343">
        <v>806</v>
      </c>
      <c r="C343">
        <v>102</v>
      </c>
      <c r="D343" s="63">
        <v>0.127</v>
      </c>
      <c r="E343" s="63">
        <v>0.29399999999999998</v>
      </c>
      <c r="F343" s="63">
        <v>0.34300000000000003</v>
      </c>
      <c r="G343" s="63">
        <v>0.13700000000000001</v>
      </c>
      <c r="H343" s="63">
        <v>9.8000000000000004E-2</v>
      </c>
      <c r="I343" s="63">
        <v>0.127</v>
      </c>
    </row>
    <row r="344" spans="1:9" x14ac:dyDescent="0.2">
      <c r="A344" s="83">
        <v>2788</v>
      </c>
      <c r="B344">
        <v>259</v>
      </c>
      <c r="C344">
        <v>3</v>
      </c>
      <c r="D344" s="63">
        <v>1.2E-2</v>
      </c>
      <c r="E344" s="63">
        <v>0</v>
      </c>
      <c r="F344" s="63">
        <v>0</v>
      </c>
      <c r="G344" s="63">
        <v>0.33300000000000002</v>
      </c>
      <c r="H344" s="63">
        <v>0.66700000000000004</v>
      </c>
      <c r="I344" s="63">
        <v>0</v>
      </c>
    </row>
    <row r="345" spans="1:9" x14ac:dyDescent="0.2">
      <c r="A345" s="83">
        <v>2789</v>
      </c>
      <c r="B345">
        <v>158</v>
      </c>
      <c r="C345">
        <v>11</v>
      </c>
      <c r="D345" s="63">
        <v>7.0000000000000007E-2</v>
      </c>
      <c r="E345" s="63">
        <v>0.27300000000000002</v>
      </c>
      <c r="F345" s="63">
        <v>0.27300000000000002</v>
      </c>
      <c r="G345" s="63">
        <v>0.182</v>
      </c>
      <c r="H345" s="63">
        <v>0.27300000000000002</v>
      </c>
      <c r="I345" s="63">
        <v>0</v>
      </c>
    </row>
    <row r="346" spans="1:9" x14ac:dyDescent="0.2">
      <c r="A346" s="83">
        <v>2792</v>
      </c>
      <c r="B346">
        <v>483</v>
      </c>
      <c r="C346">
        <v>12</v>
      </c>
      <c r="D346" s="63">
        <v>2.5000000000000001E-2</v>
      </c>
      <c r="E346" s="63">
        <v>0.58299999999999996</v>
      </c>
      <c r="F346" s="63">
        <v>0.41699999999999998</v>
      </c>
      <c r="G346" s="63">
        <v>0</v>
      </c>
      <c r="H346" s="63">
        <v>0</v>
      </c>
      <c r="I346" s="63">
        <v>0</v>
      </c>
    </row>
    <row r="347" spans="1:9" x14ac:dyDescent="0.2">
      <c r="A347" s="83">
        <v>2795</v>
      </c>
      <c r="B347">
        <v>1916</v>
      </c>
      <c r="C347">
        <v>120</v>
      </c>
      <c r="D347" s="63">
        <v>6.3E-2</v>
      </c>
      <c r="E347" s="63">
        <v>0.108</v>
      </c>
      <c r="F347" s="63">
        <v>0.28299999999999997</v>
      </c>
      <c r="G347" s="63">
        <v>0.17499999999999999</v>
      </c>
      <c r="H347" s="63">
        <v>0.192</v>
      </c>
      <c r="I347" s="63">
        <v>0.24199999999999999</v>
      </c>
    </row>
    <row r="348" spans="1:9" x14ac:dyDescent="0.2">
      <c r="A348" s="83">
        <v>2797</v>
      </c>
      <c r="B348">
        <v>2167</v>
      </c>
      <c r="C348">
        <v>70</v>
      </c>
      <c r="D348" s="63">
        <v>3.2000000000000001E-2</v>
      </c>
      <c r="E348" s="63">
        <v>2.9000000000000001E-2</v>
      </c>
      <c r="F348" s="63">
        <v>0.58599999999999997</v>
      </c>
      <c r="G348" s="63">
        <v>0.14299999999999999</v>
      </c>
      <c r="H348" s="63">
        <v>0.186</v>
      </c>
      <c r="I348" s="63">
        <v>5.7000000000000002E-2</v>
      </c>
    </row>
    <row r="349" spans="1:9" x14ac:dyDescent="0.2">
      <c r="A349" s="83">
        <v>2798</v>
      </c>
      <c r="B349">
        <v>382</v>
      </c>
      <c r="C349">
        <v>7</v>
      </c>
      <c r="D349" s="63">
        <v>1.7999999999999999E-2</v>
      </c>
      <c r="E349" s="63">
        <v>0.28599999999999998</v>
      </c>
      <c r="F349" s="63">
        <v>0.57099999999999995</v>
      </c>
      <c r="G349" s="63">
        <v>0</v>
      </c>
      <c r="H349" s="63">
        <v>0.14299999999999999</v>
      </c>
      <c r="I349" s="63">
        <v>0</v>
      </c>
    </row>
    <row r="350" spans="1:9" x14ac:dyDescent="0.2">
      <c r="A350" s="83">
        <v>2799</v>
      </c>
      <c r="B350">
        <v>1027</v>
      </c>
      <c r="C350">
        <v>29</v>
      </c>
      <c r="D350" s="63">
        <v>2.8000000000000001E-2</v>
      </c>
      <c r="E350" s="63">
        <v>0.24099999999999999</v>
      </c>
      <c r="F350" s="63">
        <v>0.13800000000000001</v>
      </c>
      <c r="G350" s="63">
        <v>0.55200000000000005</v>
      </c>
      <c r="H350" s="63">
        <v>3.4000000000000002E-2</v>
      </c>
      <c r="I350" s="63">
        <v>3.4000000000000002E-2</v>
      </c>
    </row>
    <row r="351" spans="1:9" x14ac:dyDescent="0.2">
      <c r="A351" s="83">
        <v>2801</v>
      </c>
      <c r="B351">
        <v>385</v>
      </c>
      <c r="C351">
        <v>50</v>
      </c>
      <c r="D351" s="63">
        <v>0.13</v>
      </c>
      <c r="E351" s="63">
        <v>0.24</v>
      </c>
      <c r="F351" s="63">
        <v>0.22</v>
      </c>
      <c r="G351" s="63">
        <v>0.16</v>
      </c>
      <c r="H351" s="63">
        <v>0.14000000000000001</v>
      </c>
      <c r="I351" s="63">
        <v>0.24</v>
      </c>
    </row>
    <row r="352" spans="1:9" x14ac:dyDescent="0.2">
      <c r="A352" s="83">
        <v>2802</v>
      </c>
      <c r="B352">
        <v>414</v>
      </c>
      <c r="C352">
        <v>7</v>
      </c>
      <c r="D352" s="63">
        <v>1.7000000000000001E-2</v>
      </c>
      <c r="E352" s="63">
        <v>0.42899999999999999</v>
      </c>
      <c r="F352" s="63">
        <v>0.28599999999999998</v>
      </c>
      <c r="G352" s="63">
        <v>0.28599999999999998</v>
      </c>
      <c r="H352" s="63">
        <v>0</v>
      </c>
      <c r="I352" s="63">
        <v>0</v>
      </c>
    </row>
    <row r="353" spans="1:9" x14ac:dyDescent="0.2">
      <c r="A353" s="83">
        <v>2803</v>
      </c>
      <c r="B353">
        <v>305</v>
      </c>
      <c r="C353">
        <v>20</v>
      </c>
      <c r="D353" s="63">
        <v>6.6000000000000003E-2</v>
      </c>
      <c r="E353" s="63">
        <v>0.55000000000000004</v>
      </c>
      <c r="F353" s="63">
        <v>0.2</v>
      </c>
      <c r="G353" s="63">
        <v>0.05</v>
      </c>
      <c r="H353" s="63">
        <v>0.2</v>
      </c>
      <c r="I353" s="63">
        <v>0</v>
      </c>
    </row>
    <row r="354" spans="1:9" x14ac:dyDescent="0.2">
      <c r="A354" s="83">
        <v>2804</v>
      </c>
      <c r="B354">
        <v>302</v>
      </c>
      <c r="C354">
        <v>4</v>
      </c>
      <c r="D354" s="63">
        <v>1.2999999999999999E-2</v>
      </c>
      <c r="E354" s="63">
        <v>0.75</v>
      </c>
      <c r="F354" s="63">
        <v>0</v>
      </c>
      <c r="G354" s="63">
        <v>0.25</v>
      </c>
      <c r="H354" s="63">
        <v>0</v>
      </c>
      <c r="I354" s="63">
        <v>0</v>
      </c>
    </row>
    <row r="355" spans="1:9" x14ac:dyDescent="0.2">
      <c r="A355" s="83">
        <v>2807</v>
      </c>
      <c r="B355">
        <v>1872</v>
      </c>
      <c r="C355">
        <v>193</v>
      </c>
      <c r="D355" s="63">
        <v>0.10299999999999999</v>
      </c>
      <c r="E355" s="63">
        <v>0.20699999999999999</v>
      </c>
      <c r="F355" s="63">
        <v>0.36299999999999999</v>
      </c>
      <c r="G355" s="63">
        <v>0.155</v>
      </c>
      <c r="H355" s="63">
        <v>0.17100000000000001</v>
      </c>
      <c r="I355" s="63">
        <v>0.104</v>
      </c>
    </row>
    <row r="356" spans="1:9" x14ac:dyDescent="0.2">
      <c r="A356" s="83">
        <v>2808</v>
      </c>
      <c r="B356">
        <v>207</v>
      </c>
      <c r="C356">
        <v>29</v>
      </c>
      <c r="D356" s="63">
        <v>0.14000000000000001</v>
      </c>
      <c r="E356" s="63">
        <v>0.379</v>
      </c>
      <c r="F356" s="63">
        <v>0.41399999999999998</v>
      </c>
      <c r="G356" s="63">
        <v>0.17199999999999999</v>
      </c>
      <c r="H356" s="63">
        <v>3.4000000000000002E-2</v>
      </c>
      <c r="I356" s="63">
        <v>0</v>
      </c>
    </row>
    <row r="357" spans="1:9" x14ac:dyDescent="0.2">
      <c r="A357" s="83">
        <v>2809</v>
      </c>
      <c r="B357">
        <v>652</v>
      </c>
      <c r="C357">
        <v>29</v>
      </c>
      <c r="D357" s="63">
        <v>4.3999999999999997E-2</v>
      </c>
      <c r="E357" s="63">
        <v>0.48299999999999998</v>
      </c>
      <c r="F357" s="63">
        <v>0.41399999999999998</v>
      </c>
      <c r="G357" s="63">
        <v>3.4000000000000002E-2</v>
      </c>
      <c r="H357" s="63">
        <v>3.4000000000000002E-2</v>
      </c>
      <c r="I357" s="63">
        <v>3.4000000000000002E-2</v>
      </c>
    </row>
    <row r="358" spans="1:9" x14ac:dyDescent="0.2">
      <c r="A358" s="83">
        <v>2810</v>
      </c>
      <c r="B358">
        <v>243</v>
      </c>
      <c r="C358">
        <v>26</v>
      </c>
      <c r="D358" s="63">
        <v>0.107</v>
      </c>
      <c r="E358" s="63">
        <v>0.23100000000000001</v>
      </c>
      <c r="F358" s="63">
        <v>0.42299999999999999</v>
      </c>
      <c r="G358" s="63">
        <v>0.115</v>
      </c>
      <c r="H358" s="63">
        <v>0.154</v>
      </c>
      <c r="I358" s="63">
        <v>7.6999999999999999E-2</v>
      </c>
    </row>
    <row r="359" spans="1:9" x14ac:dyDescent="0.2">
      <c r="A359" s="83">
        <v>2811</v>
      </c>
      <c r="B359">
        <v>533</v>
      </c>
      <c r="C359">
        <v>19</v>
      </c>
      <c r="D359" s="63">
        <v>3.5999999999999997E-2</v>
      </c>
      <c r="E359" s="63">
        <v>0.47399999999999998</v>
      </c>
      <c r="F359" s="63">
        <v>0.36799999999999999</v>
      </c>
      <c r="G359" s="63">
        <v>0.105</v>
      </c>
      <c r="H359" s="63">
        <v>5.2999999999999999E-2</v>
      </c>
      <c r="I359" s="63">
        <v>0</v>
      </c>
    </row>
    <row r="360" spans="1:9" x14ac:dyDescent="0.2">
      <c r="A360" s="83">
        <v>2813</v>
      </c>
      <c r="B360">
        <v>600</v>
      </c>
      <c r="C360">
        <v>116</v>
      </c>
      <c r="D360" s="63">
        <v>0.193</v>
      </c>
      <c r="E360" s="63">
        <v>0.23300000000000001</v>
      </c>
      <c r="F360" s="63">
        <v>0.24099999999999999</v>
      </c>
      <c r="G360" s="63">
        <v>0.14699999999999999</v>
      </c>
      <c r="H360" s="63">
        <v>0.19800000000000001</v>
      </c>
      <c r="I360" s="63">
        <v>0.18099999999999999</v>
      </c>
    </row>
    <row r="361" spans="1:9" x14ac:dyDescent="0.2">
      <c r="A361" s="83">
        <v>2814</v>
      </c>
      <c r="B361">
        <v>603</v>
      </c>
      <c r="C361">
        <v>19</v>
      </c>
      <c r="D361" s="63">
        <v>3.2000000000000001E-2</v>
      </c>
      <c r="E361" s="63">
        <v>0.52600000000000002</v>
      </c>
      <c r="F361" s="63">
        <v>0.21099999999999999</v>
      </c>
      <c r="G361" s="63">
        <v>5.2999999999999999E-2</v>
      </c>
      <c r="H361" s="63">
        <v>0.158</v>
      </c>
      <c r="I361" s="63">
        <v>5.2999999999999999E-2</v>
      </c>
    </row>
    <row r="362" spans="1:9" x14ac:dyDescent="0.2">
      <c r="A362" s="83">
        <v>2816</v>
      </c>
      <c r="B362">
        <v>307</v>
      </c>
      <c r="C362">
        <v>7</v>
      </c>
      <c r="D362" s="63">
        <v>2.3E-2</v>
      </c>
      <c r="E362" s="63">
        <v>0.28599999999999998</v>
      </c>
      <c r="F362" s="63">
        <v>0.28599999999999998</v>
      </c>
      <c r="G362" s="63">
        <v>0</v>
      </c>
      <c r="H362" s="63">
        <v>0.28599999999999998</v>
      </c>
      <c r="I362" s="63">
        <v>0.14299999999999999</v>
      </c>
    </row>
    <row r="363" spans="1:9" x14ac:dyDescent="0.2">
      <c r="A363" s="83">
        <v>2817</v>
      </c>
      <c r="B363">
        <v>354</v>
      </c>
      <c r="C363">
        <v>7</v>
      </c>
      <c r="D363" s="63">
        <v>0.02</v>
      </c>
      <c r="E363" s="63">
        <v>0.85699999999999998</v>
      </c>
      <c r="F363" s="63">
        <v>0.14299999999999999</v>
      </c>
      <c r="G363" s="63">
        <v>0</v>
      </c>
      <c r="H363" s="63">
        <v>0</v>
      </c>
      <c r="I363" s="63">
        <v>0</v>
      </c>
    </row>
    <row r="364" spans="1:9" x14ac:dyDescent="0.2">
      <c r="A364" s="83">
        <v>2818</v>
      </c>
      <c r="B364">
        <v>581</v>
      </c>
      <c r="C364">
        <v>41</v>
      </c>
      <c r="D364" s="63">
        <v>7.0999999999999994E-2</v>
      </c>
      <c r="E364" s="63">
        <v>9.8000000000000004E-2</v>
      </c>
      <c r="F364" s="63">
        <v>0.36599999999999999</v>
      </c>
      <c r="G364" s="63">
        <v>0.19500000000000001</v>
      </c>
      <c r="H364" s="63">
        <v>0.19500000000000001</v>
      </c>
      <c r="I364" s="63">
        <v>0.14599999999999999</v>
      </c>
    </row>
    <row r="365" spans="1:9" x14ac:dyDescent="0.2">
      <c r="A365" s="83">
        <v>2819</v>
      </c>
      <c r="B365">
        <v>518</v>
      </c>
      <c r="C365">
        <v>44</v>
      </c>
      <c r="D365" s="63">
        <v>8.5000000000000006E-2</v>
      </c>
      <c r="E365" s="63">
        <v>0.5</v>
      </c>
      <c r="F365" s="63">
        <v>0.36399999999999999</v>
      </c>
      <c r="G365" s="63">
        <v>6.8000000000000005E-2</v>
      </c>
      <c r="H365" s="63">
        <v>4.4999999999999998E-2</v>
      </c>
      <c r="I365" s="63">
        <v>2.3E-2</v>
      </c>
    </row>
    <row r="366" spans="1:9" x14ac:dyDescent="0.2">
      <c r="A366" s="83">
        <v>2823</v>
      </c>
      <c r="B366">
        <v>340</v>
      </c>
      <c r="C366">
        <v>8</v>
      </c>
      <c r="D366" s="63">
        <v>2.4E-2</v>
      </c>
      <c r="E366" s="63">
        <v>0.375</v>
      </c>
      <c r="F366" s="63">
        <v>0.375</v>
      </c>
      <c r="G366" s="63">
        <v>0.25</v>
      </c>
      <c r="H366" s="63">
        <v>0</v>
      </c>
      <c r="I366" s="63">
        <v>0</v>
      </c>
    </row>
    <row r="367" spans="1:9" x14ac:dyDescent="0.2">
      <c r="A367" s="83">
        <v>2824</v>
      </c>
      <c r="B367">
        <v>650</v>
      </c>
      <c r="C367">
        <v>7</v>
      </c>
      <c r="D367" s="63">
        <v>1.0999999999999999E-2</v>
      </c>
      <c r="E367" s="63">
        <v>0.28599999999999998</v>
      </c>
      <c r="F367" s="63">
        <v>0.42899999999999999</v>
      </c>
      <c r="G367" s="63">
        <v>0.14299999999999999</v>
      </c>
      <c r="H367" s="63">
        <v>0.14299999999999999</v>
      </c>
      <c r="I367" s="63">
        <v>0</v>
      </c>
    </row>
    <row r="368" spans="1:9" x14ac:dyDescent="0.2">
      <c r="A368" s="83">
        <v>2825</v>
      </c>
      <c r="B368">
        <v>605</v>
      </c>
      <c r="C368">
        <v>21</v>
      </c>
      <c r="D368" s="63">
        <v>3.5000000000000003E-2</v>
      </c>
      <c r="E368" s="63">
        <v>0.90500000000000003</v>
      </c>
      <c r="F368" s="63">
        <v>9.5000000000000001E-2</v>
      </c>
      <c r="G368" s="63">
        <v>0</v>
      </c>
      <c r="H368" s="63">
        <v>0</v>
      </c>
      <c r="I368" s="63">
        <v>0</v>
      </c>
    </row>
    <row r="369" spans="1:9" x14ac:dyDescent="0.2">
      <c r="A369" s="83">
        <v>2826</v>
      </c>
      <c r="B369">
        <v>1784</v>
      </c>
      <c r="C369">
        <v>153</v>
      </c>
      <c r="D369" s="63">
        <v>8.5999999999999993E-2</v>
      </c>
      <c r="E369" s="63">
        <v>0.96699999999999997</v>
      </c>
      <c r="F369" s="63">
        <v>0.02</v>
      </c>
      <c r="G369" s="63">
        <v>1.2999999999999999E-2</v>
      </c>
      <c r="H369" s="63">
        <v>0</v>
      </c>
      <c r="I369" s="63">
        <v>0</v>
      </c>
    </row>
    <row r="370" spans="1:9" x14ac:dyDescent="0.2">
      <c r="A370" s="83">
        <v>2827</v>
      </c>
      <c r="B370">
        <v>309</v>
      </c>
      <c r="C370">
        <v>5</v>
      </c>
      <c r="D370" s="63">
        <v>1.6E-2</v>
      </c>
      <c r="E370" s="63">
        <v>0.4</v>
      </c>
      <c r="F370" s="63">
        <v>0.6</v>
      </c>
      <c r="G370" s="63">
        <v>0</v>
      </c>
      <c r="H370" s="63">
        <v>0</v>
      </c>
      <c r="I370" s="63">
        <v>0</v>
      </c>
    </row>
    <row r="371" spans="1:9" x14ac:dyDescent="0.2">
      <c r="A371" s="83">
        <v>2828</v>
      </c>
      <c r="B371">
        <v>860</v>
      </c>
      <c r="C371">
        <v>43</v>
      </c>
      <c r="D371" s="63">
        <v>0.05</v>
      </c>
      <c r="E371" s="63">
        <v>0.30199999999999999</v>
      </c>
      <c r="F371" s="63">
        <v>0.51200000000000001</v>
      </c>
      <c r="G371" s="63">
        <v>0.11600000000000001</v>
      </c>
      <c r="H371" s="63">
        <v>7.0000000000000007E-2</v>
      </c>
      <c r="I371" s="63">
        <v>0</v>
      </c>
    </row>
    <row r="372" spans="1:9" x14ac:dyDescent="0.2">
      <c r="A372" s="83">
        <v>2829</v>
      </c>
      <c r="B372">
        <v>497</v>
      </c>
      <c r="C372">
        <v>12</v>
      </c>
      <c r="D372" s="63">
        <v>2.4E-2</v>
      </c>
      <c r="E372" s="63">
        <v>0.41699999999999998</v>
      </c>
      <c r="F372" s="63">
        <v>0.41699999999999998</v>
      </c>
      <c r="G372" s="63">
        <v>0.16700000000000001</v>
      </c>
      <c r="H372" s="63">
        <v>0</v>
      </c>
      <c r="I372" s="63">
        <v>0</v>
      </c>
    </row>
    <row r="373" spans="1:9" x14ac:dyDescent="0.2">
      <c r="A373" s="83">
        <v>2831</v>
      </c>
      <c r="B373">
        <v>617</v>
      </c>
      <c r="C373">
        <v>51</v>
      </c>
      <c r="D373" s="63">
        <v>8.3000000000000004E-2</v>
      </c>
      <c r="E373" s="63">
        <v>0.314</v>
      </c>
      <c r="F373" s="63">
        <v>0.23499999999999999</v>
      </c>
      <c r="G373" s="63">
        <v>0.11799999999999999</v>
      </c>
      <c r="H373" s="63">
        <v>0.157</v>
      </c>
      <c r="I373" s="63">
        <v>0.17599999999999999</v>
      </c>
    </row>
    <row r="374" spans="1:9" x14ac:dyDescent="0.2">
      <c r="A374" s="83">
        <v>2832</v>
      </c>
      <c r="B374">
        <v>495</v>
      </c>
      <c r="C374">
        <v>14</v>
      </c>
      <c r="D374" s="63">
        <v>2.8000000000000001E-2</v>
      </c>
      <c r="E374" s="63">
        <v>0.214</v>
      </c>
      <c r="F374" s="63">
        <v>0.35699999999999998</v>
      </c>
      <c r="G374" s="63">
        <v>7.0999999999999994E-2</v>
      </c>
      <c r="H374" s="63">
        <v>0.14299999999999999</v>
      </c>
      <c r="I374" s="63">
        <v>0.214</v>
      </c>
    </row>
    <row r="375" spans="1:9" x14ac:dyDescent="0.2">
      <c r="A375" s="83">
        <v>2833</v>
      </c>
      <c r="B375">
        <v>448</v>
      </c>
      <c r="C375">
        <v>20</v>
      </c>
      <c r="D375" s="63">
        <v>4.4999999999999998E-2</v>
      </c>
      <c r="E375" s="63">
        <v>0.1</v>
      </c>
      <c r="F375" s="63">
        <v>0.35</v>
      </c>
      <c r="G375" s="63">
        <v>0.1</v>
      </c>
      <c r="H375" s="63">
        <v>0.4</v>
      </c>
      <c r="I375" s="63">
        <v>0.05</v>
      </c>
    </row>
    <row r="376" spans="1:9" x14ac:dyDescent="0.2">
      <c r="A376" s="83">
        <v>2835</v>
      </c>
      <c r="B376">
        <v>335</v>
      </c>
      <c r="C376">
        <v>30</v>
      </c>
      <c r="D376" s="63">
        <v>0.09</v>
      </c>
      <c r="E376" s="63">
        <v>0.26700000000000002</v>
      </c>
      <c r="F376" s="63">
        <v>0.5</v>
      </c>
      <c r="G376" s="63">
        <v>6.7000000000000004E-2</v>
      </c>
      <c r="H376" s="63">
        <v>6.7000000000000004E-2</v>
      </c>
      <c r="I376" s="63">
        <v>0.1</v>
      </c>
    </row>
    <row r="377" spans="1:9" x14ac:dyDescent="0.2">
      <c r="A377" s="83">
        <v>2839</v>
      </c>
      <c r="B377">
        <v>921</v>
      </c>
      <c r="C377">
        <v>80</v>
      </c>
      <c r="D377" s="63">
        <v>8.6999999999999994E-2</v>
      </c>
      <c r="E377" s="63">
        <v>0.25</v>
      </c>
      <c r="F377" s="63">
        <v>0.41299999999999998</v>
      </c>
      <c r="G377" s="63">
        <v>0.1</v>
      </c>
      <c r="H377" s="63">
        <v>0.13800000000000001</v>
      </c>
      <c r="I377" s="63">
        <v>0.1</v>
      </c>
    </row>
    <row r="378" spans="1:9" x14ac:dyDescent="0.2">
      <c r="A378" s="83">
        <v>2841</v>
      </c>
      <c r="B378">
        <v>458</v>
      </c>
      <c r="C378">
        <v>16</v>
      </c>
      <c r="D378" s="63">
        <v>3.5000000000000003E-2</v>
      </c>
      <c r="E378" s="63">
        <v>0.5</v>
      </c>
      <c r="F378" s="63">
        <v>0.313</v>
      </c>
      <c r="G378" s="63">
        <v>6.3E-2</v>
      </c>
      <c r="H378" s="63">
        <v>0.125</v>
      </c>
      <c r="I378" s="63">
        <v>0</v>
      </c>
    </row>
    <row r="379" spans="1:9" x14ac:dyDescent="0.2">
      <c r="A379" s="83">
        <v>2842</v>
      </c>
      <c r="B379">
        <v>662</v>
      </c>
      <c r="C379">
        <v>8</v>
      </c>
      <c r="D379" s="63">
        <v>1.2E-2</v>
      </c>
      <c r="E379" s="63">
        <v>0.625</v>
      </c>
      <c r="F379" s="63">
        <v>0.375</v>
      </c>
      <c r="G379" s="63">
        <v>0</v>
      </c>
      <c r="H379" s="63">
        <v>0</v>
      </c>
      <c r="I379" s="63">
        <v>0</v>
      </c>
    </row>
    <row r="380" spans="1:9" x14ac:dyDescent="0.2">
      <c r="A380" s="83">
        <v>2848</v>
      </c>
      <c r="B380">
        <v>991</v>
      </c>
      <c r="C380">
        <v>28</v>
      </c>
      <c r="D380" s="63">
        <v>2.8000000000000001E-2</v>
      </c>
      <c r="E380" s="63">
        <v>0.214</v>
      </c>
      <c r="F380" s="63">
        <v>0.53600000000000003</v>
      </c>
      <c r="G380" s="63">
        <v>0.17899999999999999</v>
      </c>
      <c r="H380" s="63">
        <v>3.5999999999999997E-2</v>
      </c>
      <c r="I380" s="63">
        <v>3.5999999999999997E-2</v>
      </c>
    </row>
    <row r="381" spans="1:9" x14ac:dyDescent="0.2">
      <c r="A381" s="83">
        <v>2849</v>
      </c>
      <c r="B381">
        <v>2753</v>
      </c>
      <c r="C381">
        <v>109</v>
      </c>
      <c r="D381" s="63">
        <v>0.04</v>
      </c>
      <c r="E381" s="63">
        <v>4.5999999999999999E-2</v>
      </c>
      <c r="F381" s="63">
        <v>0.23899999999999999</v>
      </c>
      <c r="G381" s="63">
        <v>0.29399999999999998</v>
      </c>
      <c r="H381" s="63">
        <v>0.17399999999999999</v>
      </c>
      <c r="I381" s="63">
        <v>0.248</v>
      </c>
    </row>
    <row r="382" spans="1:9" x14ac:dyDescent="0.2">
      <c r="A382" s="83">
        <v>2850</v>
      </c>
      <c r="B382">
        <v>1980</v>
      </c>
      <c r="C382">
        <v>57</v>
      </c>
      <c r="D382" s="63">
        <v>2.9000000000000001E-2</v>
      </c>
      <c r="E382" s="63">
        <v>0.45600000000000002</v>
      </c>
      <c r="F382" s="63">
        <v>0.26300000000000001</v>
      </c>
      <c r="G382" s="63">
        <v>8.7999999999999995E-2</v>
      </c>
      <c r="H382" s="63">
        <v>0.123</v>
      </c>
      <c r="I382" s="63">
        <v>7.0000000000000007E-2</v>
      </c>
    </row>
    <row r="383" spans="1:9" x14ac:dyDescent="0.2">
      <c r="A383" s="83">
        <v>2851</v>
      </c>
      <c r="B383">
        <v>545</v>
      </c>
      <c r="C383">
        <v>35</v>
      </c>
      <c r="D383" s="63">
        <v>6.4000000000000001E-2</v>
      </c>
      <c r="E383" s="63">
        <v>0.34300000000000003</v>
      </c>
      <c r="F383" s="63">
        <v>0.2</v>
      </c>
      <c r="G383" s="63">
        <v>0.2</v>
      </c>
      <c r="H383" s="63">
        <v>0.22900000000000001</v>
      </c>
      <c r="I383" s="63">
        <v>2.9000000000000001E-2</v>
      </c>
    </row>
    <row r="384" spans="1:9" x14ac:dyDescent="0.2">
      <c r="A384" s="83">
        <v>2853</v>
      </c>
      <c r="B384">
        <v>477</v>
      </c>
      <c r="C384">
        <v>18</v>
      </c>
      <c r="D384" s="63">
        <v>3.7999999999999999E-2</v>
      </c>
      <c r="E384" s="63">
        <v>0.222</v>
      </c>
      <c r="F384" s="63">
        <v>0.5</v>
      </c>
      <c r="G384" s="63">
        <v>0.16700000000000001</v>
      </c>
      <c r="H384" s="63">
        <v>0.111</v>
      </c>
      <c r="I384" s="63">
        <v>0</v>
      </c>
    </row>
    <row r="385" spans="1:9" x14ac:dyDescent="0.2">
      <c r="A385" s="83">
        <v>2854</v>
      </c>
      <c r="B385">
        <v>344</v>
      </c>
      <c r="C385">
        <v>5</v>
      </c>
      <c r="D385" s="63">
        <v>1.4999999999999999E-2</v>
      </c>
      <c r="E385" s="63">
        <v>0.2</v>
      </c>
      <c r="F385" s="63">
        <v>0.8</v>
      </c>
      <c r="G385" s="63">
        <v>0</v>
      </c>
      <c r="H385" s="63">
        <v>0</v>
      </c>
      <c r="I385" s="63">
        <v>0</v>
      </c>
    </row>
    <row r="386" spans="1:9" x14ac:dyDescent="0.2">
      <c r="A386" s="83">
        <v>2856</v>
      </c>
      <c r="B386">
        <v>337</v>
      </c>
      <c r="C386">
        <v>8</v>
      </c>
      <c r="D386" s="63">
        <v>2.4E-2</v>
      </c>
      <c r="E386" s="63">
        <v>0</v>
      </c>
      <c r="F386" s="63">
        <v>0.625</v>
      </c>
      <c r="G386" s="63">
        <v>0.125</v>
      </c>
      <c r="H386" s="63">
        <v>0.25</v>
      </c>
      <c r="I386" s="63">
        <v>0</v>
      </c>
    </row>
    <row r="387" spans="1:9" x14ac:dyDescent="0.2">
      <c r="A387" s="83">
        <v>2859</v>
      </c>
      <c r="B387">
        <v>227</v>
      </c>
      <c r="C387">
        <v>22</v>
      </c>
      <c r="D387" s="63">
        <v>9.7000000000000003E-2</v>
      </c>
      <c r="E387" s="63">
        <v>0.182</v>
      </c>
      <c r="F387" s="63">
        <v>0.36399999999999999</v>
      </c>
      <c r="G387" s="63">
        <v>0.182</v>
      </c>
      <c r="H387" s="63">
        <v>0.182</v>
      </c>
      <c r="I387" s="63">
        <v>9.0999999999999998E-2</v>
      </c>
    </row>
    <row r="388" spans="1:9" x14ac:dyDescent="0.2">
      <c r="A388" s="83">
        <v>2865</v>
      </c>
      <c r="B388">
        <v>273</v>
      </c>
      <c r="C388">
        <v>15</v>
      </c>
      <c r="D388" s="63">
        <v>5.5E-2</v>
      </c>
      <c r="E388" s="63">
        <v>0</v>
      </c>
      <c r="F388" s="63">
        <v>0.46700000000000003</v>
      </c>
      <c r="G388" s="63">
        <v>0.13300000000000001</v>
      </c>
      <c r="H388" s="63">
        <v>0.4</v>
      </c>
      <c r="I388" s="63">
        <v>0</v>
      </c>
    </row>
    <row r="389" spans="1:9" x14ac:dyDescent="0.2">
      <c r="A389" s="83">
        <v>2870</v>
      </c>
      <c r="B389">
        <v>385</v>
      </c>
      <c r="C389">
        <v>42</v>
      </c>
      <c r="D389" s="63">
        <v>0.109</v>
      </c>
      <c r="E389" s="63">
        <v>0.52400000000000002</v>
      </c>
      <c r="F389" s="63">
        <v>0.33300000000000002</v>
      </c>
      <c r="G389" s="63">
        <v>9.5000000000000001E-2</v>
      </c>
      <c r="H389" s="63">
        <v>2.4E-2</v>
      </c>
      <c r="I389" s="63">
        <v>2.4E-2</v>
      </c>
    </row>
    <row r="390" spans="1:9" x14ac:dyDescent="0.2">
      <c r="A390" s="83">
        <v>2874</v>
      </c>
      <c r="B390">
        <v>424</v>
      </c>
      <c r="C390">
        <v>16</v>
      </c>
      <c r="D390" s="63">
        <v>3.7999999999999999E-2</v>
      </c>
      <c r="E390" s="63">
        <v>6.3E-2</v>
      </c>
      <c r="F390" s="63">
        <v>0.125</v>
      </c>
      <c r="G390" s="63">
        <v>0</v>
      </c>
      <c r="H390" s="63">
        <v>0.438</v>
      </c>
      <c r="I390" s="63">
        <v>0.375</v>
      </c>
    </row>
    <row r="391" spans="1:9" x14ac:dyDescent="0.2">
      <c r="A391" s="83">
        <v>2876</v>
      </c>
      <c r="B391">
        <v>1262</v>
      </c>
      <c r="C391">
        <v>152</v>
      </c>
      <c r="D391" s="63">
        <v>0.12</v>
      </c>
      <c r="E391" s="63">
        <v>3.3000000000000002E-2</v>
      </c>
      <c r="F391" s="63">
        <v>0.38200000000000001</v>
      </c>
      <c r="G391" s="63">
        <v>0.184</v>
      </c>
      <c r="H391" s="63">
        <v>0.19700000000000001</v>
      </c>
      <c r="I391" s="63">
        <v>0.20399999999999999</v>
      </c>
    </row>
    <row r="392" spans="1:9" x14ac:dyDescent="0.2">
      <c r="A392" s="83">
        <v>2877</v>
      </c>
      <c r="B392">
        <v>593</v>
      </c>
      <c r="C392">
        <v>20</v>
      </c>
      <c r="D392" s="63">
        <v>3.4000000000000002E-2</v>
      </c>
      <c r="E392" s="63">
        <v>0.55000000000000004</v>
      </c>
      <c r="F392" s="63">
        <v>0.45</v>
      </c>
      <c r="G392" s="63">
        <v>0</v>
      </c>
      <c r="H392" s="63">
        <v>0</v>
      </c>
      <c r="I392" s="63">
        <v>0</v>
      </c>
    </row>
    <row r="393" spans="1:9" x14ac:dyDescent="0.2">
      <c r="A393" s="83">
        <v>2878</v>
      </c>
      <c r="B393">
        <v>638</v>
      </c>
      <c r="C393">
        <v>7</v>
      </c>
      <c r="D393" s="63">
        <v>1.0999999999999999E-2</v>
      </c>
      <c r="E393" s="63">
        <v>0.71399999999999997</v>
      </c>
      <c r="F393" s="63">
        <v>0.28599999999999998</v>
      </c>
      <c r="G393" s="63">
        <v>0</v>
      </c>
      <c r="H393" s="63">
        <v>0</v>
      </c>
      <c r="I393" s="63">
        <v>0</v>
      </c>
    </row>
    <row r="394" spans="1:9" x14ac:dyDescent="0.2">
      <c r="A394" s="83">
        <v>2879</v>
      </c>
      <c r="B394">
        <v>268</v>
      </c>
      <c r="C394">
        <v>4</v>
      </c>
      <c r="D394" s="63">
        <v>1.4999999999999999E-2</v>
      </c>
      <c r="E394" s="63">
        <v>0</v>
      </c>
      <c r="F394" s="63">
        <v>0.25</v>
      </c>
      <c r="G394" s="63">
        <v>0.75</v>
      </c>
      <c r="H394" s="63">
        <v>0</v>
      </c>
      <c r="I394" s="63">
        <v>0</v>
      </c>
    </row>
    <row r="395" spans="1:9" x14ac:dyDescent="0.2">
      <c r="A395" s="83">
        <v>2882</v>
      </c>
      <c r="B395">
        <v>302</v>
      </c>
      <c r="C395">
        <v>13</v>
      </c>
      <c r="D395" s="63">
        <v>4.2999999999999997E-2</v>
      </c>
      <c r="E395" s="63">
        <v>0.84599999999999997</v>
      </c>
      <c r="F395" s="63">
        <v>0.154</v>
      </c>
      <c r="G395" s="63">
        <v>0</v>
      </c>
      <c r="H395" s="63">
        <v>0</v>
      </c>
      <c r="I395" s="63">
        <v>0</v>
      </c>
    </row>
    <row r="396" spans="1:9" x14ac:dyDescent="0.2">
      <c r="A396" s="83">
        <v>2883</v>
      </c>
      <c r="B396">
        <v>478</v>
      </c>
      <c r="C396">
        <v>36</v>
      </c>
      <c r="D396" s="63">
        <v>7.4999999999999997E-2</v>
      </c>
      <c r="E396" s="63">
        <v>0.47199999999999998</v>
      </c>
      <c r="F396" s="63">
        <v>0.16700000000000001</v>
      </c>
      <c r="G396" s="63">
        <v>0.111</v>
      </c>
      <c r="H396" s="63">
        <v>0.13900000000000001</v>
      </c>
      <c r="I396" s="63">
        <v>0.111</v>
      </c>
    </row>
    <row r="397" spans="1:9" x14ac:dyDescent="0.2">
      <c r="A397" s="83">
        <v>2884</v>
      </c>
      <c r="B397">
        <v>586</v>
      </c>
      <c r="C397">
        <v>18</v>
      </c>
      <c r="D397" s="63">
        <v>3.1E-2</v>
      </c>
      <c r="E397" s="63">
        <v>0.5</v>
      </c>
      <c r="F397" s="63">
        <v>0.27800000000000002</v>
      </c>
      <c r="G397" s="63">
        <v>0.111</v>
      </c>
      <c r="H397" s="63">
        <v>0.111</v>
      </c>
      <c r="I397" s="63">
        <v>0</v>
      </c>
    </row>
    <row r="398" spans="1:9" x14ac:dyDescent="0.2">
      <c r="A398" s="83">
        <v>2885</v>
      </c>
      <c r="B398">
        <v>790</v>
      </c>
      <c r="C398">
        <v>17</v>
      </c>
      <c r="D398" s="63">
        <v>2.1999999999999999E-2</v>
      </c>
      <c r="E398" s="63">
        <v>0.76500000000000001</v>
      </c>
      <c r="F398" s="63">
        <v>0.17599999999999999</v>
      </c>
      <c r="G398" s="63">
        <v>0</v>
      </c>
      <c r="H398" s="63">
        <v>5.8999999999999997E-2</v>
      </c>
      <c r="I398" s="63">
        <v>0</v>
      </c>
    </row>
    <row r="399" spans="1:9" x14ac:dyDescent="0.2">
      <c r="A399" s="83">
        <v>2886</v>
      </c>
      <c r="B399">
        <v>572</v>
      </c>
      <c r="C399">
        <v>6</v>
      </c>
      <c r="D399" s="63">
        <v>0.01</v>
      </c>
      <c r="E399" s="63">
        <v>0.16700000000000001</v>
      </c>
      <c r="F399" s="63">
        <v>0.33300000000000002</v>
      </c>
      <c r="G399" s="63">
        <v>0.16700000000000001</v>
      </c>
      <c r="H399" s="63">
        <v>0.33300000000000002</v>
      </c>
      <c r="I399" s="63">
        <v>0</v>
      </c>
    </row>
    <row r="400" spans="1:9" x14ac:dyDescent="0.2">
      <c r="A400" s="83">
        <v>2888</v>
      </c>
      <c r="B400">
        <v>305</v>
      </c>
      <c r="C400">
        <v>12</v>
      </c>
      <c r="D400" s="63">
        <v>3.9E-2</v>
      </c>
      <c r="E400" s="63">
        <v>0.66700000000000004</v>
      </c>
      <c r="F400" s="63">
        <v>0.16700000000000001</v>
      </c>
      <c r="G400" s="63">
        <v>0</v>
      </c>
      <c r="H400" s="63">
        <v>0.16700000000000001</v>
      </c>
      <c r="I400" s="63">
        <v>0</v>
      </c>
    </row>
    <row r="401" spans="1:9" x14ac:dyDescent="0.2">
      <c r="A401" s="83">
        <v>2890</v>
      </c>
      <c r="B401">
        <v>533</v>
      </c>
      <c r="C401">
        <v>16</v>
      </c>
      <c r="D401" s="63">
        <v>0.03</v>
      </c>
      <c r="E401" s="63">
        <v>0.188</v>
      </c>
      <c r="F401" s="63">
        <v>0.438</v>
      </c>
      <c r="G401" s="63">
        <v>6.3E-2</v>
      </c>
      <c r="H401" s="63">
        <v>0.25</v>
      </c>
      <c r="I401" s="63">
        <v>6.3E-2</v>
      </c>
    </row>
    <row r="402" spans="1:9" x14ac:dyDescent="0.2">
      <c r="A402" s="83">
        <v>2892</v>
      </c>
      <c r="B402">
        <v>386</v>
      </c>
      <c r="C402">
        <v>33</v>
      </c>
      <c r="D402" s="63">
        <v>8.5000000000000006E-2</v>
      </c>
      <c r="E402" s="63">
        <v>0.51500000000000001</v>
      </c>
      <c r="F402" s="63">
        <v>0.27300000000000002</v>
      </c>
      <c r="G402" s="63">
        <v>6.0999999999999999E-2</v>
      </c>
      <c r="H402" s="63">
        <v>9.0999999999999998E-2</v>
      </c>
      <c r="I402" s="63">
        <v>6.0999999999999999E-2</v>
      </c>
    </row>
    <row r="403" spans="1:9" x14ac:dyDescent="0.2">
      <c r="A403" s="83">
        <v>2893</v>
      </c>
      <c r="B403">
        <v>371</v>
      </c>
      <c r="C403">
        <v>9</v>
      </c>
      <c r="D403" s="63">
        <v>2.4E-2</v>
      </c>
      <c r="E403" s="63">
        <v>0.88900000000000001</v>
      </c>
      <c r="F403" s="63">
        <v>0.111</v>
      </c>
      <c r="G403" s="63">
        <v>0</v>
      </c>
      <c r="H403" s="63">
        <v>0</v>
      </c>
      <c r="I403" s="63">
        <v>0</v>
      </c>
    </row>
    <row r="404" spans="1:9" x14ac:dyDescent="0.2">
      <c r="A404" s="83">
        <v>2894</v>
      </c>
      <c r="B404">
        <v>285</v>
      </c>
      <c r="C404">
        <v>9</v>
      </c>
      <c r="D404" s="63">
        <v>3.2000000000000001E-2</v>
      </c>
      <c r="E404" s="63">
        <v>0.222</v>
      </c>
      <c r="F404" s="63">
        <v>0.55600000000000005</v>
      </c>
      <c r="G404" s="63">
        <v>0.222</v>
      </c>
      <c r="H404" s="63">
        <v>0</v>
      </c>
      <c r="I404" s="63">
        <v>0</v>
      </c>
    </row>
    <row r="405" spans="1:9" x14ac:dyDescent="0.2">
      <c r="A405" s="83">
        <v>2898</v>
      </c>
      <c r="B405">
        <v>414</v>
      </c>
      <c r="C405">
        <v>30</v>
      </c>
      <c r="D405" s="63">
        <v>7.1999999999999995E-2</v>
      </c>
      <c r="E405" s="63">
        <v>0.433</v>
      </c>
      <c r="F405" s="63">
        <v>0.4</v>
      </c>
      <c r="G405" s="63">
        <v>0.13300000000000001</v>
      </c>
      <c r="H405" s="63">
        <v>0</v>
      </c>
      <c r="I405" s="63">
        <v>3.3000000000000002E-2</v>
      </c>
    </row>
    <row r="406" spans="1:9" x14ac:dyDescent="0.2">
      <c r="A406" s="83">
        <v>2899</v>
      </c>
      <c r="B406">
        <v>606</v>
      </c>
      <c r="C406">
        <v>27</v>
      </c>
      <c r="D406" s="63">
        <v>4.4999999999999998E-2</v>
      </c>
      <c r="E406" s="63">
        <v>0.66700000000000004</v>
      </c>
      <c r="F406" s="63">
        <v>0.222</v>
      </c>
      <c r="G406" s="63">
        <v>0</v>
      </c>
      <c r="H406" s="63">
        <v>3.6999999999999998E-2</v>
      </c>
      <c r="I406" s="63">
        <v>7.3999999999999996E-2</v>
      </c>
    </row>
    <row r="407" spans="1:9" x14ac:dyDescent="0.2">
      <c r="A407" s="83">
        <v>2900</v>
      </c>
      <c r="B407">
        <v>953</v>
      </c>
      <c r="C407">
        <v>41</v>
      </c>
      <c r="D407" s="63">
        <v>4.2999999999999997E-2</v>
      </c>
      <c r="E407" s="63">
        <v>7.2999999999999995E-2</v>
      </c>
      <c r="F407" s="63">
        <v>0.56100000000000005</v>
      </c>
      <c r="G407" s="63">
        <v>0.24399999999999999</v>
      </c>
      <c r="H407" s="63">
        <v>7.2999999999999995E-2</v>
      </c>
      <c r="I407" s="63">
        <v>4.9000000000000002E-2</v>
      </c>
    </row>
    <row r="408" spans="1:9" x14ac:dyDescent="0.2">
      <c r="A408" s="83">
        <v>2903</v>
      </c>
      <c r="B408">
        <v>59</v>
      </c>
      <c r="C408">
        <v>4</v>
      </c>
      <c r="D408" s="63">
        <v>6.8000000000000005E-2</v>
      </c>
      <c r="E408" s="63">
        <v>0</v>
      </c>
      <c r="F408" s="63">
        <v>0.25</v>
      </c>
      <c r="G408" s="63">
        <v>0.5</v>
      </c>
      <c r="H408" s="63">
        <v>0.25</v>
      </c>
      <c r="I408" s="63">
        <v>0</v>
      </c>
    </row>
    <row r="409" spans="1:9" x14ac:dyDescent="0.2">
      <c r="A409" s="83">
        <v>2904</v>
      </c>
      <c r="B409">
        <v>431</v>
      </c>
      <c r="C409">
        <v>16</v>
      </c>
      <c r="D409" s="63">
        <v>3.6999999999999998E-2</v>
      </c>
      <c r="E409" s="63">
        <v>0.25</v>
      </c>
      <c r="F409" s="63">
        <v>0.25</v>
      </c>
      <c r="G409" s="63">
        <v>0.25</v>
      </c>
      <c r="H409" s="63">
        <v>0.25</v>
      </c>
      <c r="I409" s="63">
        <v>0</v>
      </c>
    </row>
    <row r="410" spans="1:9" x14ac:dyDescent="0.2">
      <c r="A410" s="83">
        <v>2905</v>
      </c>
      <c r="B410">
        <v>278</v>
      </c>
      <c r="C410">
        <v>15</v>
      </c>
      <c r="D410" s="63">
        <v>5.3999999999999999E-2</v>
      </c>
      <c r="E410" s="63">
        <v>0.53300000000000003</v>
      </c>
      <c r="F410" s="63">
        <v>0.46700000000000003</v>
      </c>
      <c r="G410" s="63">
        <v>0</v>
      </c>
      <c r="H410" s="63">
        <v>0</v>
      </c>
      <c r="I410" s="63">
        <v>0</v>
      </c>
    </row>
    <row r="411" spans="1:9" x14ac:dyDescent="0.2">
      <c r="A411" s="83">
        <v>2906</v>
      </c>
      <c r="B411">
        <v>659</v>
      </c>
      <c r="C411">
        <v>73</v>
      </c>
      <c r="D411" s="63">
        <v>0.111</v>
      </c>
      <c r="E411" s="63">
        <v>0.151</v>
      </c>
      <c r="F411" s="63">
        <v>0.41099999999999998</v>
      </c>
      <c r="G411" s="63">
        <v>0.16400000000000001</v>
      </c>
      <c r="H411" s="63">
        <v>0.11</v>
      </c>
      <c r="I411" s="63">
        <v>0.16400000000000001</v>
      </c>
    </row>
    <row r="412" spans="1:9" x14ac:dyDescent="0.2">
      <c r="A412" s="83">
        <v>2908</v>
      </c>
      <c r="B412">
        <v>1161</v>
      </c>
      <c r="C412">
        <v>34</v>
      </c>
      <c r="D412" s="63">
        <v>2.9000000000000001E-2</v>
      </c>
      <c r="E412" s="63">
        <v>0.14699999999999999</v>
      </c>
      <c r="F412" s="63">
        <v>0.35299999999999998</v>
      </c>
      <c r="G412" s="63">
        <v>0.29399999999999998</v>
      </c>
      <c r="H412" s="63">
        <v>0.17599999999999999</v>
      </c>
      <c r="I412" s="63">
        <v>2.9000000000000001E-2</v>
      </c>
    </row>
    <row r="413" spans="1:9" x14ac:dyDescent="0.2">
      <c r="A413" s="83">
        <v>2911</v>
      </c>
      <c r="B413">
        <v>363</v>
      </c>
      <c r="C413">
        <v>10</v>
      </c>
      <c r="D413" s="63">
        <v>2.8000000000000001E-2</v>
      </c>
      <c r="E413" s="63">
        <v>0.5</v>
      </c>
      <c r="F413" s="63">
        <v>0.3</v>
      </c>
      <c r="G413" s="63">
        <v>0.2</v>
      </c>
      <c r="H413" s="63">
        <v>0</v>
      </c>
      <c r="I413" s="63">
        <v>0</v>
      </c>
    </row>
    <row r="414" spans="1:9" x14ac:dyDescent="0.2">
      <c r="A414" s="83">
        <v>2912</v>
      </c>
      <c r="B414">
        <v>543</v>
      </c>
      <c r="C414">
        <v>15</v>
      </c>
      <c r="D414" s="63">
        <v>2.8000000000000001E-2</v>
      </c>
      <c r="E414" s="63">
        <v>0.53300000000000003</v>
      </c>
      <c r="F414" s="63">
        <v>0.33300000000000002</v>
      </c>
      <c r="G414" s="63">
        <v>6.7000000000000004E-2</v>
      </c>
      <c r="H414" s="63">
        <v>0</v>
      </c>
      <c r="I414" s="63">
        <v>6.7000000000000004E-2</v>
      </c>
    </row>
    <row r="415" spans="1:9" x14ac:dyDescent="0.2">
      <c r="A415" s="83">
        <v>2913</v>
      </c>
      <c r="B415">
        <v>142</v>
      </c>
      <c r="C415">
        <v>6</v>
      </c>
      <c r="D415" s="63">
        <v>4.2000000000000003E-2</v>
      </c>
      <c r="E415" s="63">
        <v>0.66700000000000004</v>
      </c>
      <c r="F415" s="63">
        <v>0.16700000000000001</v>
      </c>
      <c r="G415" s="63">
        <v>0.16700000000000001</v>
      </c>
      <c r="H415" s="63">
        <v>0</v>
      </c>
      <c r="I415" s="63">
        <v>0</v>
      </c>
    </row>
    <row r="416" spans="1:9" x14ac:dyDescent="0.2">
      <c r="A416" s="83">
        <v>2914</v>
      </c>
      <c r="B416">
        <v>365</v>
      </c>
      <c r="C416">
        <v>29</v>
      </c>
      <c r="D416" s="63">
        <v>7.9000000000000001E-2</v>
      </c>
      <c r="E416" s="63">
        <v>0.17199999999999999</v>
      </c>
      <c r="F416" s="63">
        <v>0.379</v>
      </c>
      <c r="G416" s="63">
        <v>6.9000000000000006E-2</v>
      </c>
      <c r="H416" s="63">
        <v>0.20699999999999999</v>
      </c>
      <c r="I416" s="63">
        <v>0.17199999999999999</v>
      </c>
    </row>
    <row r="417" spans="1:9" x14ac:dyDescent="0.2">
      <c r="A417" s="83">
        <v>2916</v>
      </c>
      <c r="B417">
        <v>623</v>
      </c>
      <c r="C417">
        <v>79</v>
      </c>
      <c r="D417" s="63">
        <v>0.127</v>
      </c>
      <c r="E417" s="63">
        <v>0.38</v>
      </c>
      <c r="F417" s="63">
        <v>0.35399999999999998</v>
      </c>
      <c r="G417" s="63">
        <v>0.114</v>
      </c>
      <c r="H417" s="63">
        <v>0.114</v>
      </c>
      <c r="I417" s="63">
        <v>3.7999999999999999E-2</v>
      </c>
    </row>
    <row r="418" spans="1:9" x14ac:dyDescent="0.2">
      <c r="A418" s="83">
        <v>2917</v>
      </c>
      <c r="B418">
        <v>2494</v>
      </c>
      <c r="C418">
        <v>135</v>
      </c>
      <c r="D418" s="63">
        <v>5.3999999999999999E-2</v>
      </c>
      <c r="E418" s="63">
        <v>0.16300000000000001</v>
      </c>
      <c r="F418" s="63">
        <v>0.26700000000000002</v>
      </c>
      <c r="G418" s="63">
        <v>0.185</v>
      </c>
      <c r="H418" s="63">
        <v>0.23699999999999999</v>
      </c>
      <c r="I418" s="63">
        <v>0.14799999999999999</v>
      </c>
    </row>
    <row r="419" spans="1:9" x14ac:dyDescent="0.2">
      <c r="A419" s="83">
        <v>2920</v>
      </c>
      <c r="B419">
        <v>860</v>
      </c>
      <c r="C419">
        <v>44</v>
      </c>
      <c r="D419" s="63">
        <v>5.0999999999999997E-2</v>
      </c>
      <c r="E419" s="63">
        <v>0.13600000000000001</v>
      </c>
      <c r="F419" s="63">
        <v>0.20499999999999999</v>
      </c>
      <c r="G419" s="63">
        <v>0.182</v>
      </c>
      <c r="H419" s="63">
        <v>0.29499999999999998</v>
      </c>
      <c r="I419" s="63">
        <v>0.182</v>
      </c>
    </row>
    <row r="420" spans="1:9" x14ac:dyDescent="0.2">
      <c r="A420" s="83">
        <v>2921</v>
      </c>
      <c r="B420">
        <v>204</v>
      </c>
      <c r="C420">
        <v>3</v>
      </c>
      <c r="D420" s="63">
        <v>1.4999999999999999E-2</v>
      </c>
      <c r="E420" s="63">
        <v>0</v>
      </c>
      <c r="F420" s="63">
        <v>0.66700000000000004</v>
      </c>
      <c r="G420" s="63">
        <v>0</v>
      </c>
      <c r="H420" s="63">
        <v>0.33300000000000002</v>
      </c>
      <c r="I420" s="63">
        <v>0</v>
      </c>
    </row>
    <row r="421" spans="1:9" x14ac:dyDescent="0.2">
      <c r="A421" s="83">
        <v>2922</v>
      </c>
      <c r="B421">
        <v>128</v>
      </c>
      <c r="C421">
        <v>7</v>
      </c>
      <c r="D421" s="63">
        <v>5.5E-2</v>
      </c>
      <c r="E421" s="63">
        <v>0.28599999999999998</v>
      </c>
      <c r="F421" s="63">
        <v>0.28599999999999998</v>
      </c>
      <c r="G421" s="63">
        <v>0</v>
      </c>
      <c r="H421" s="63">
        <v>0.14299999999999999</v>
      </c>
      <c r="I421" s="63">
        <v>0.28599999999999998</v>
      </c>
    </row>
    <row r="422" spans="1:9" x14ac:dyDescent="0.2">
      <c r="A422" s="83">
        <v>2926</v>
      </c>
      <c r="B422">
        <v>642</v>
      </c>
      <c r="C422">
        <v>17</v>
      </c>
      <c r="D422" s="63">
        <v>2.5999999999999999E-2</v>
      </c>
      <c r="E422" s="63">
        <v>0.52900000000000003</v>
      </c>
      <c r="F422" s="63">
        <v>0.23499999999999999</v>
      </c>
      <c r="G422" s="63">
        <v>0.11799999999999999</v>
      </c>
      <c r="H422" s="63">
        <v>0.11799999999999999</v>
      </c>
      <c r="I422" s="63">
        <v>0</v>
      </c>
    </row>
    <row r="423" spans="1:9" x14ac:dyDescent="0.2">
      <c r="A423" s="83">
        <v>2927</v>
      </c>
      <c r="B423">
        <v>699</v>
      </c>
      <c r="C423">
        <v>39</v>
      </c>
      <c r="D423" s="63">
        <v>5.6000000000000001E-2</v>
      </c>
      <c r="E423" s="63">
        <v>0.46200000000000002</v>
      </c>
      <c r="F423" s="63">
        <v>0.25600000000000001</v>
      </c>
      <c r="G423" s="63">
        <v>0.10299999999999999</v>
      </c>
      <c r="H423" s="63">
        <v>0.10299999999999999</v>
      </c>
      <c r="I423" s="63">
        <v>7.6999999999999999E-2</v>
      </c>
    </row>
    <row r="424" spans="1:9" x14ac:dyDescent="0.2">
      <c r="A424" s="83">
        <v>2929</v>
      </c>
      <c r="B424">
        <v>457</v>
      </c>
      <c r="C424">
        <v>21</v>
      </c>
      <c r="D424" s="63">
        <v>4.5999999999999999E-2</v>
      </c>
      <c r="E424" s="63">
        <v>0.42899999999999999</v>
      </c>
      <c r="F424" s="63">
        <v>0.33300000000000002</v>
      </c>
      <c r="G424" s="63">
        <v>9.5000000000000001E-2</v>
      </c>
      <c r="H424" s="63">
        <v>4.8000000000000001E-2</v>
      </c>
      <c r="I424" s="63">
        <v>9.5000000000000001E-2</v>
      </c>
    </row>
    <row r="425" spans="1:9" x14ac:dyDescent="0.2">
      <c r="A425" s="83">
        <v>2932</v>
      </c>
      <c r="B425">
        <v>555</v>
      </c>
      <c r="C425">
        <v>12</v>
      </c>
      <c r="D425" s="63">
        <v>2.1999999999999999E-2</v>
      </c>
      <c r="E425" s="63">
        <v>0.58299999999999996</v>
      </c>
      <c r="F425" s="63">
        <v>0.33300000000000002</v>
      </c>
      <c r="G425" s="63">
        <v>8.3000000000000004E-2</v>
      </c>
      <c r="H425" s="63">
        <v>0</v>
      </c>
      <c r="I425" s="63">
        <v>0</v>
      </c>
    </row>
    <row r="426" spans="1:9" x14ac:dyDescent="0.2">
      <c r="A426" s="83">
        <v>2940</v>
      </c>
      <c r="B426">
        <v>438</v>
      </c>
      <c r="C426">
        <v>21</v>
      </c>
      <c r="D426" s="63">
        <v>4.8000000000000001E-2</v>
      </c>
      <c r="E426" s="63">
        <v>9.5000000000000001E-2</v>
      </c>
      <c r="F426" s="63">
        <v>0.52400000000000002</v>
      </c>
      <c r="G426" s="63">
        <v>0.28599999999999998</v>
      </c>
      <c r="H426" s="63">
        <v>9.5000000000000001E-2</v>
      </c>
      <c r="I426" s="63">
        <v>0</v>
      </c>
    </row>
    <row r="427" spans="1:9" x14ac:dyDescent="0.2">
      <c r="A427" s="83">
        <v>2941</v>
      </c>
      <c r="B427">
        <v>464</v>
      </c>
      <c r="C427">
        <v>34</v>
      </c>
      <c r="D427" s="63">
        <v>7.2999999999999995E-2</v>
      </c>
      <c r="E427" s="63">
        <v>0.73499999999999999</v>
      </c>
      <c r="F427" s="63">
        <v>0.17599999999999999</v>
      </c>
      <c r="G427" s="63">
        <v>2.9000000000000001E-2</v>
      </c>
      <c r="H427" s="63">
        <v>2.9000000000000001E-2</v>
      </c>
      <c r="I427" s="63">
        <v>2.9000000000000001E-2</v>
      </c>
    </row>
    <row r="428" spans="1:9" x14ac:dyDescent="0.2">
      <c r="A428" s="83">
        <v>2942</v>
      </c>
      <c r="B428">
        <v>877</v>
      </c>
      <c r="C428">
        <v>91</v>
      </c>
      <c r="D428" s="63">
        <v>0.104</v>
      </c>
      <c r="E428" s="63">
        <v>0.20899999999999999</v>
      </c>
      <c r="F428" s="63">
        <v>0.34100000000000003</v>
      </c>
      <c r="G428" s="63">
        <v>0.14299999999999999</v>
      </c>
      <c r="H428" s="63">
        <v>0.24199999999999999</v>
      </c>
      <c r="I428" s="63">
        <v>6.6000000000000003E-2</v>
      </c>
    </row>
    <row r="429" spans="1:9" x14ac:dyDescent="0.2">
      <c r="A429" s="83">
        <v>2943</v>
      </c>
      <c r="B429">
        <v>316</v>
      </c>
      <c r="C429">
        <v>15</v>
      </c>
      <c r="D429" s="63">
        <v>4.7E-2</v>
      </c>
      <c r="E429" s="63">
        <v>0.53300000000000003</v>
      </c>
      <c r="F429" s="63">
        <v>0.4</v>
      </c>
      <c r="G429" s="63">
        <v>0</v>
      </c>
      <c r="H429" s="63">
        <v>6.7000000000000004E-2</v>
      </c>
      <c r="I429" s="63">
        <v>0</v>
      </c>
    </row>
    <row r="430" spans="1:9" x14ac:dyDescent="0.2">
      <c r="A430" s="83">
        <v>2944</v>
      </c>
      <c r="B430">
        <v>584</v>
      </c>
      <c r="C430">
        <v>10</v>
      </c>
      <c r="D430" s="63">
        <v>1.7000000000000001E-2</v>
      </c>
      <c r="E430" s="63">
        <v>0.5</v>
      </c>
      <c r="F430" s="63">
        <v>0.1</v>
      </c>
      <c r="G430" s="63">
        <v>0.3</v>
      </c>
      <c r="H430" s="63">
        <v>0.1</v>
      </c>
      <c r="I430" s="63">
        <v>0</v>
      </c>
    </row>
    <row r="431" spans="1:9" x14ac:dyDescent="0.2">
      <c r="A431" s="83">
        <v>2945</v>
      </c>
      <c r="B431">
        <v>505</v>
      </c>
      <c r="C431">
        <v>12</v>
      </c>
      <c r="D431" s="63">
        <v>2.4E-2</v>
      </c>
      <c r="E431" s="63">
        <v>0.16700000000000001</v>
      </c>
      <c r="F431" s="63">
        <v>0.5</v>
      </c>
      <c r="G431" s="63">
        <v>0.16700000000000001</v>
      </c>
      <c r="H431" s="63">
        <v>8.3000000000000004E-2</v>
      </c>
      <c r="I431" s="63">
        <v>8.3000000000000004E-2</v>
      </c>
    </row>
    <row r="432" spans="1:9" x14ac:dyDescent="0.2">
      <c r="A432" s="83">
        <v>2950</v>
      </c>
      <c r="B432">
        <v>377</v>
      </c>
      <c r="C432">
        <v>29</v>
      </c>
      <c r="D432" s="63">
        <v>7.6999999999999999E-2</v>
      </c>
      <c r="E432" s="63">
        <v>0.379</v>
      </c>
      <c r="F432" s="63">
        <v>0.379</v>
      </c>
      <c r="G432" s="63">
        <v>6.9000000000000006E-2</v>
      </c>
      <c r="H432" s="63">
        <v>0.13800000000000001</v>
      </c>
      <c r="I432" s="63">
        <v>3.4000000000000002E-2</v>
      </c>
    </row>
    <row r="433" spans="1:9" x14ac:dyDescent="0.2">
      <c r="A433" s="83">
        <v>2951</v>
      </c>
      <c r="B433">
        <v>551</v>
      </c>
      <c r="C433">
        <v>12</v>
      </c>
      <c r="D433" s="63">
        <v>2.1999999999999999E-2</v>
      </c>
      <c r="E433" s="63">
        <v>0.83299999999999996</v>
      </c>
      <c r="F433" s="63">
        <v>0.16700000000000001</v>
      </c>
      <c r="G433" s="63">
        <v>0</v>
      </c>
      <c r="H433" s="63">
        <v>0</v>
      </c>
      <c r="I433" s="63">
        <v>0</v>
      </c>
    </row>
    <row r="434" spans="1:9" x14ac:dyDescent="0.2">
      <c r="A434" s="83">
        <v>2952</v>
      </c>
      <c r="B434">
        <v>470</v>
      </c>
      <c r="C434">
        <v>36</v>
      </c>
      <c r="D434" s="63">
        <v>7.6999999999999999E-2</v>
      </c>
      <c r="E434" s="63">
        <v>0.47199999999999998</v>
      </c>
      <c r="F434" s="63">
        <v>0.33300000000000002</v>
      </c>
      <c r="G434" s="63">
        <v>8.3000000000000004E-2</v>
      </c>
      <c r="H434" s="63">
        <v>5.6000000000000001E-2</v>
      </c>
      <c r="I434" s="63">
        <v>5.6000000000000001E-2</v>
      </c>
    </row>
    <row r="435" spans="1:9" x14ac:dyDescent="0.2">
      <c r="A435" s="83">
        <v>2953</v>
      </c>
      <c r="B435">
        <v>342</v>
      </c>
      <c r="C435">
        <v>10</v>
      </c>
      <c r="D435" s="63">
        <v>2.9000000000000001E-2</v>
      </c>
      <c r="E435" s="63">
        <v>0.5</v>
      </c>
      <c r="F435" s="63">
        <v>0.1</v>
      </c>
      <c r="G435" s="63">
        <v>0</v>
      </c>
      <c r="H435" s="63">
        <v>0.2</v>
      </c>
      <c r="I435" s="63">
        <v>0.2</v>
      </c>
    </row>
    <row r="436" spans="1:9" x14ac:dyDescent="0.2">
      <c r="A436" s="83">
        <v>2954</v>
      </c>
      <c r="B436">
        <v>452</v>
      </c>
      <c r="C436">
        <v>48</v>
      </c>
      <c r="D436" s="63">
        <v>0.106</v>
      </c>
      <c r="E436" s="63">
        <v>0.58299999999999996</v>
      </c>
      <c r="F436" s="63">
        <v>0.25</v>
      </c>
      <c r="G436" s="63">
        <v>0.104</v>
      </c>
      <c r="H436" s="63">
        <v>6.3E-2</v>
      </c>
      <c r="I436" s="63">
        <v>0</v>
      </c>
    </row>
    <row r="437" spans="1:9" x14ac:dyDescent="0.2">
      <c r="A437" s="83">
        <v>2955</v>
      </c>
      <c r="B437">
        <v>421</v>
      </c>
      <c r="C437">
        <v>35</v>
      </c>
      <c r="D437" s="63">
        <v>8.3000000000000004E-2</v>
      </c>
      <c r="E437" s="63">
        <v>0.34300000000000003</v>
      </c>
      <c r="F437" s="63">
        <v>0.34300000000000003</v>
      </c>
      <c r="G437" s="63">
        <v>0.14299999999999999</v>
      </c>
      <c r="H437" s="63">
        <v>8.5999999999999993E-2</v>
      </c>
      <c r="I437" s="63">
        <v>8.5999999999999993E-2</v>
      </c>
    </row>
    <row r="438" spans="1:9" x14ac:dyDescent="0.2">
      <c r="A438" s="83">
        <v>2957</v>
      </c>
      <c r="B438">
        <v>429</v>
      </c>
      <c r="C438">
        <v>5</v>
      </c>
      <c r="D438" s="63">
        <v>1.2E-2</v>
      </c>
      <c r="E438" s="63">
        <v>0</v>
      </c>
      <c r="F438" s="63">
        <v>0.6</v>
      </c>
      <c r="G438" s="63">
        <v>0.2</v>
      </c>
      <c r="H438" s="63">
        <v>0</v>
      </c>
      <c r="I438" s="63">
        <v>0.2</v>
      </c>
    </row>
    <row r="439" spans="1:9" x14ac:dyDescent="0.2">
      <c r="A439" s="83">
        <v>2959</v>
      </c>
      <c r="B439">
        <v>2151</v>
      </c>
      <c r="C439">
        <v>326</v>
      </c>
      <c r="D439" s="63">
        <v>0.152</v>
      </c>
      <c r="E439" s="63">
        <v>0.30099999999999999</v>
      </c>
      <c r="F439" s="63">
        <v>0.19600000000000001</v>
      </c>
      <c r="G439" s="63">
        <v>0.16300000000000001</v>
      </c>
      <c r="H439" s="63">
        <v>0.17499999999999999</v>
      </c>
      <c r="I439" s="63">
        <v>0.16600000000000001</v>
      </c>
    </row>
    <row r="440" spans="1:9" x14ac:dyDescent="0.2">
      <c r="A440" s="83">
        <v>2962</v>
      </c>
      <c r="B440">
        <v>300</v>
      </c>
      <c r="C440">
        <v>22</v>
      </c>
      <c r="D440" s="63">
        <v>7.2999999999999995E-2</v>
      </c>
      <c r="E440" s="63">
        <v>0.40899999999999997</v>
      </c>
      <c r="F440" s="63">
        <v>0.36399999999999999</v>
      </c>
      <c r="G440" s="63">
        <v>0.22700000000000001</v>
      </c>
      <c r="H440" s="63">
        <v>0</v>
      </c>
      <c r="I440" s="63">
        <v>0</v>
      </c>
    </row>
    <row r="441" spans="1:9" x14ac:dyDescent="0.2">
      <c r="A441" s="83">
        <v>2964</v>
      </c>
      <c r="B441">
        <v>495</v>
      </c>
      <c r="C441">
        <v>5</v>
      </c>
      <c r="D441" s="63">
        <v>0.01</v>
      </c>
      <c r="E441" s="63">
        <v>0.4</v>
      </c>
      <c r="F441" s="63">
        <v>0.4</v>
      </c>
      <c r="G441" s="63">
        <v>0.2</v>
      </c>
      <c r="H441" s="63">
        <v>0</v>
      </c>
      <c r="I441" s="63">
        <v>0</v>
      </c>
    </row>
    <row r="442" spans="1:9" x14ac:dyDescent="0.2">
      <c r="A442" s="83">
        <v>2967</v>
      </c>
      <c r="B442">
        <v>669</v>
      </c>
      <c r="C442">
        <v>15</v>
      </c>
      <c r="D442" s="63">
        <v>2.1999999999999999E-2</v>
      </c>
      <c r="E442" s="63">
        <v>0.26700000000000002</v>
      </c>
      <c r="F442" s="63">
        <v>0.46700000000000003</v>
      </c>
      <c r="G442" s="63">
        <v>0.2</v>
      </c>
      <c r="H442" s="63">
        <v>6.7000000000000004E-2</v>
      </c>
      <c r="I442" s="63">
        <v>0</v>
      </c>
    </row>
    <row r="443" spans="1:9" x14ac:dyDescent="0.2">
      <c r="A443" s="83">
        <v>2968</v>
      </c>
      <c r="B443">
        <v>99</v>
      </c>
      <c r="C443">
        <v>3</v>
      </c>
      <c r="D443" s="63">
        <v>0.03</v>
      </c>
      <c r="E443" s="63">
        <v>0.33300000000000002</v>
      </c>
      <c r="F443" s="63">
        <v>0.66700000000000004</v>
      </c>
      <c r="G443" s="63">
        <v>0</v>
      </c>
      <c r="H443" s="63">
        <v>0</v>
      </c>
      <c r="I443" s="63">
        <v>0</v>
      </c>
    </row>
    <row r="444" spans="1:9" x14ac:dyDescent="0.2">
      <c r="A444" s="83">
        <v>2969</v>
      </c>
      <c r="B444">
        <v>448</v>
      </c>
      <c r="C444">
        <v>8</v>
      </c>
      <c r="D444" s="63">
        <v>1.7999999999999999E-2</v>
      </c>
      <c r="E444" s="63">
        <v>0.25</v>
      </c>
      <c r="F444" s="63">
        <v>0.125</v>
      </c>
      <c r="G444" s="63">
        <v>0.25</v>
      </c>
      <c r="H444" s="63">
        <v>0.25</v>
      </c>
      <c r="I444" s="63">
        <v>0.125</v>
      </c>
    </row>
    <row r="445" spans="1:9" x14ac:dyDescent="0.2">
      <c r="A445" s="83">
        <v>2970</v>
      </c>
      <c r="B445">
        <v>283</v>
      </c>
      <c r="C445">
        <v>20</v>
      </c>
      <c r="D445" s="63">
        <v>7.0999999999999994E-2</v>
      </c>
      <c r="E445" s="63">
        <v>0.25</v>
      </c>
      <c r="F445" s="63">
        <v>0.5</v>
      </c>
      <c r="G445" s="63">
        <v>0</v>
      </c>
      <c r="H445" s="63">
        <v>0.05</v>
      </c>
      <c r="I445" s="63">
        <v>0.2</v>
      </c>
    </row>
    <row r="446" spans="1:9" x14ac:dyDescent="0.2">
      <c r="A446" s="83">
        <v>2971</v>
      </c>
      <c r="B446">
        <v>502</v>
      </c>
      <c r="C446">
        <v>18</v>
      </c>
      <c r="D446" s="63">
        <v>3.5999999999999997E-2</v>
      </c>
      <c r="E446" s="63">
        <v>0.33300000000000002</v>
      </c>
      <c r="F446" s="63">
        <v>0.38900000000000001</v>
      </c>
      <c r="G446" s="63">
        <v>0.222</v>
      </c>
      <c r="H446" s="63">
        <v>0</v>
      </c>
      <c r="I446" s="63">
        <v>5.6000000000000001E-2</v>
      </c>
    </row>
    <row r="447" spans="1:9" x14ac:dyDescent="0.2">
      <c r="A447" s="83">
        <v>2972</v>
      </c>
      <c r="B447">
        <v>246</v>
      </c>
      <c r="C447">
        <v>5</v>
      </c>
      <c r="D447" s="63">
        <v>0.02</v>
      </c>
      <c r="E447" s="63">
        <v>0.2</v>
      </c>
      <c r="F447" s="63">
        <v>0.2</v>
      </c>
      <c r="G447" s="63">
        <v>0.6</v>
      </c>
      <c r="H447" s="63">
        <v>0</v>
      </c>
      <c r="I447" s="63">
        <v>0</v>
      </c>
    </row>
    <row r="448" spans="1:9" x14ac:dyDescent="0.2">
      <c r="A448" s="83">
        <v>2974</v>
      </c>
      <c r="B448">
        <v>1669</v>
      </c>
      <c r="C448">
        <v>61</v>
      </c>
      <c r="D448" s="63">
        <v>3.6999999999999998E-2</v>
      </c>
      <c r="E448" s="63">
        <v>0.18</v>
      </c>
      <c r="F448" s="63">
        <v>0.41</v>
      </c>
      <c r="G448" s="63">
        <v>0.27900000000000003</v>
      </c>
      <c r="H448" s="63">
        <v>0.115</v>
      </c>
      <c r="I448" s="63">
        <v>1.6E-2</v>
      </c>
    </row>
    <row r="449" spans="1:9" x14ac:dyDescent="0.2">
      <c r="A449" s="83">
        <v>2982</v>
      </c>
      <c r="B449">
        <v>773</v>
      </c>
      <c r="C449">
        <v>11</v>
      </c>
      <c r="D449" s="63">
        <v>1.4E-2</v>
      </c>
      <c r="E449" s="63">
        <v>0.27300000000000002</v>
      </c>
      <c r="F449" s="63">
        <v>0.54500000000000004</v>
      </c>
      <c r="G449" s="63">
        <v>0</v>
      </c>
      <c r="H449" s="63">
        <v>0.182</v>
      </c>
      <c r="I449" s="63">
        <v>0</v>
      </c>
    </row>
    <row r="450" spans="1:9" x14ac:dyDescent="0.2">
      <c r="A450" s="83">
        <v>2983</v>
      </c>
      <c r="B450">
        <v>658</v>
      </c>
      <c r="C450">
        <v>7</v>
      </c>
      <c r="D450" s="63">
        <v>1.0999999999999999E-2</v>
      </c>
      <c r="E450" s="63">
        <v>0.14299999999999999</v>
      </c>
      <c r="F450" s="63">
        <v>0.57099999999999995</v>
      </c>
      <c r="G450" s="63">
        <v>0.28599999999999998</v>
      </c>
      <c r="H450" s="63">
        <v>0</v>
      </c>
      <c r="I450" s="63">
        <v>0</v>
      </c>
    </row>
    <row r="451" spans="1:9" x14ac:dyDescent="0.2">
      <c r="A451" s="83">
        <v>2984</v>
      </c>
      <c r="B451">
        <v>750</v>
      </c>
      <c r="C451">
        <v>12</v>
      </c>
      <c r="D451" s="63">
        <v>1.6E-2</v>
      </c>
      <c r="E451" s="63">
        <v>0.58299999999999996</v>
      </c>
      <c r="F451" s="63">
        <v>0.16700000000000001</v>
      </c>
      <c r="G451" s="63">
        <v>8.3000000000000004E-2</v>
      </c>
      <c r="H451" s="63">
        <v>8.3000000000000004E-2</v>
      </c>
      <c r="I451" s="63">
        <v>8.3000000000000004E-2</v>
      </c>
    </row>
    <row r="452" spans="1:9" x14ac:dyDescent="0.2">
      <c r="A452" s="83">
        <v>2992</v>
      </c>
      <c r="B452">
        <v>518</v>
      </c>
      <c r="C452">
        <v>7</v>
      </c>
      <c r="D452" s="63">
        <v>1.4E-2</v>
      </c>
      <c r="E452" s="63">
        <v>0.14299999999999999</v>
      </c>
      <c r="F452" s="63">
        <v>0.28599999999999998</v>
      </c>
      <c r="G452" s="63">
        <v>0.28599999999999998</v>
      </c>
      <c r="H452" s="63">
        <v>0.28599999999999998</v>
      </c>
      <c r="I452" s="63">
        <v>0</v>
      </c>
    </row>
    <row r="453" spans="1:9" x14ac:dyDescent="0.2">
      <c r="A453" s="83">
        <v>2993</v>
      </c>
      <c r="B453">
        <v>532</v>
      </c>
      <c r="C453">
        <v>6</v>
      </c>
      <c r="D453" s="63">
        <v>1.0999999999999999E-2</v>
      </c>
      <c r="E453" s="63">
        <v>0.66700000000000004</v>
      </c>
      <c r="F453" s="63">
        <v>0.16700000000000001</v>
      </c>
      <c r="G453" s="63">
        <v>0.16700000000000001</v>
      </c>
      <c r="H453" s="63">
        <v>0</v>
      </c>
      <c r="I453" s="63">
        <v>0</v>
      </c>
    </row>
    <row r="454" spans="1:9" x14ac:dyDescent="0.2">
      <c r="A454" s="83">
        <v>2994</v>
      </c>
      <c r="B454">
        <v>477</v>
      </c>
      <c r="C454">
        <v>15</v>
      </c>
      <c r="D454" s="63">
        <v>3.1E-2</v>
      </c>
      <c r="E454" s="63">
        <v>0.33300000000000002</v>
      </c>
      <c r="F454" s="63">
        <v>0.33300000000000002</v>
      </c>
      <c r="G454" s="63">
        <v>0.26700000000000002</v>
      </c>
      <c r="H454" s="63">
        <v>6.7000000000000004E-2</v>
      </c>
      <c r="I454" s="63">
        <v>0</v>
      </c>
    </row>
    <row r="455" spans="1:9" x14ac:dyDescent="0.2">
      <c r="A455" s="83">
        <v>2995</v>
      </c>
      <c r="B455">
        <v>354</v>
      </c>
      <c r="C455">
        <v>6</v>
      </c>
      <c r="D455" s="63">
        <v>1.7000000000000001E-2</v>
      </c>
      <c r="E455" s="63">
        <v>0.16700000000000001</v>
      </c>
      <c r="F455" s="63">
        <v>0.33300000000000002</v>
      </c>
      <c r="G455" s="63">
        <v>0.16700000000000001</v>
      </c>
      <c r="H455" s="63">
        <v>0.33300000000000002</v>
      </c>
      <c r="I455" s="63">
        <v>0</v>
      </c>
    </row>
    <row r="456" spans="1:9" x14ac:dyDescent="0.2">
      <c r="A456" s="83">
        <v>2996</v>
      </c>
      <c r="B456">
        <v>996</v>
      </c>
      <c r="C456">
        <v>43</v>
      </c>
      <c r="D456" s="63">
        <v>4.2999999999999997E-2</v>
      </c>
      <c r="E456" s="63">
        <v>7.0000000000000007E-2</v>
      </c>
      <c r="F456" s="63">
        <v>0.53500000000000003</v>
      </c>
      <c r="G456" s="63">
        <v>0.14000000000000001</v>
      </c>
      <c r="H456" s="63">
        <v>0.11600000000000001</v>
      </c>
      <c r="I456" s="63">
        <v>0.14000000000000001</v>
      </c>
    </row>
    <row r="457" spans="1:9" x14ac:dyDescent="0.2">
      <c r="A457" s="83">
        <v>2998</v>
      </c>
      <c r="B457">
        <v>372</v>
      </c>
      <c r="C457">
        <v>4</v>
      </c>
      <c r="D457" s="63">
        <v>1.0999999999999999E-2</v>
      </c>
      <c r="E457" s="63">
        <v>0.25</v>
      </c>
      <c r="F457" s="63">
        <v>0.75</v>
      </c>
      <c r="G457" s="63">
        <v>0</v>
      </c>
      <c r="H457" s="63">
        <v>0</v>
      </c>
      <c r="I457" s="63">
        <v>0</v>
      </c>
    </row>
    <row r="458" spans="1:9" x14ac:dyDescent="0.2">
      <c r="A458" s="83">
        <v>3002</v>
      </c>
      <c r="B458">
        <v>589</v>
      </c>
      <c r="C458">
        <v>7</v>
      </c>
      <c r="D458" s="63">
        <v>1.2E-2</v>
      </c>
      <c r="E458" s="63">
        <v>0.42899999999999999</v>
      </c>
      <c r="F458" s="63">
        <v>0.42899999999999999</v>
      </c>
      <c r="G458" s="63">
        <v>0.14299999999999999</v>
      </c>
      <c r="H458" s="63">
        <v>0</v>
      </c>
      <c r="I458" s="63">
        <v>0</v>
      </c>
    </row>
    <row r="459" spans="1:9" x14ac:dyDescent="0.2">
      <c r="A459" s="83">
        <v>3003</v>
      </c>
      <c r="B459">
        <v>318</v>
      </c>
      <c r="C459">
        <v>38</v>
      </c>
      <c r="D459" s="63">
        <v>0.11899999999999999</v>
      </c>
      <c r="E459" s="63">
        <v>0.13200000000000001</v>
      </c>
      <c r="F459" s="63">
        <v>0.39500000000000002</v>
      </c>
      <c r="G459" s="63">
        <v>0.158</v>
      </c>
      <c r="H459" s="63">
        <v>0.158</v>
      </c>
      <c r="I459" s="63">
        <v>0.158</v>
      </c>
    </row>
    <row r="460" spans="1:9" x14ac:dyDescent="0.2">
      <c r="A460" s="83">
        <v>3005</v>
      </c>
      <c r="B460">
        <v>306</v>
      </c>
      <c r="C460">
        <v>25</v>
      </c>
      <c r="D460" s="63">
        <v>8.2000000000000003E-2</v>
      </c>
      <c r="E460" s="63">
        <v>0.32</v>
      </c>
      <c r="F460" s="63">
        <v>0.44</v>
      </c>
      <c r="G460" s="63">
        <v>0.2</v>
      </c>
      <c r="H460" s="63">
        <v>0.04</v>
      </c>
      <c r="I460" s="63">
        <v>0</v>
      </c>
    </row>
    <row r="461" spans="1:9" x14ac:dyDescent="0.2">
      <c r="A461" s="83">
        <v>3007</v>
      </c>
      <c r="B461">
        <v>557</v>
      </c>
      <c r="C461">
        <v>32</v>
      </c>
      <c r="D461" s="63">
        <v>5.7000000000000002E-2</v>
      </c>
      <c r="E461" s="63">
        <v>0.40600000000000003</v>
      </c>
      <c r="F461" s="63">
        <v>0.34399999999999997</v>
      </c>
      <c r="G461" s="63">
        <v>3.1E-2</v>
      </c>
      <c r="H461" s="63">
        <v>0.188</v>
      </c>
      <c r="I461" s="63">
        <v>3.1E-2</v>
      </c>
    </row>
    <row r="462" spans="1:9" x14ac:dyDescent="0.2">
      <c r="A462" s="83">
        <v>3010</v>
      </c>
      <c r="B462">
        <v>1512</v>
      </c>
      <c r="C462">
        <v>46</v>
      </c>
      <c r="D462" s="63">
        <v>0.03</v>
      </c>
      <c r="E462" s="63">
        <v>6.5000000000000002E-2</v>
      </c>
      <c r="F462" s="63">
        <v>0.28299999999999997</v>
      </c>
      <c r="G462" s="63">
        <v>0.34799999999999998</v>
      </c>
      <c r="H462" s="63">
        <v>0.109</v>
      </c>
      <c r="I462" s="63">
        <v>0.19600000000000001</v>
      </c>
    </row>
    <row r="463" spans="1:9" x14ac:dyDescent="0.2">
      <c r="A463" s="83">
        <v>3011</v>
      </c>
      <c r="B463">
        <v>199</v>
      </c>
      <c r="C463">
        <v>5</v>
      </c>
      <c r="D463" s="63">
        <v>2.5000000000000001E-2</v>
      </c>
      <c r="E463" s="63">
        <v>0.2</v>
      </c>
      <c r="F463" s="63">
        <v>0.8</v>
      </c>
      <c r="G463" s="63">
        <v>0</v>
      </c>
      <c r="H463" s="63">
        <v>0</v>
      </c>
      <c r="I463" s="63">
        <v>0</v>
      </c>
    </row>
    <row r="464" spans="1:9" x14ac:dyDescent="0.2">
      <c r="A464" s="83">
        <v>3012</v>
      </c>
      <c r="B464">
        <v>181</v>
      </c>
      <c r="C464">
        <v>4</v>
      </c>
      <c r="D464" s="63">
        <v>2.1999999999999999E-2</v>
      </c>
      <c r="E464" s="63">
        <v>0</v>
      </c>
      <c r="F464" s="63">
        <v>0.75</v>
      </c>
      <c r="G464" s="63">
        <v>0.25</v>
      </c>
      <c r="H464" s="63">
        <v>0</v>
      </c>
      <c r="I464" s="63">
        <v>0</v>
      </c>
    </row>
    <row r="465" spans="1:9" x14ac:dyDescent="0.2">
      <c r="A465" s="83">
        <v>3013</v>
      </c>
      <c r="B465">
        <v>606</v>
      </c>
      <c r="C465">
        <v>7</v>
      </c>
      <c r="D465" s="63">
        <v>1.2E-2</v>
      </c>
      <c r="E465" s="63">
        <v>0.57099999999999995</v>
      </c>
      <c r="F465" s="63">
        <v>0.28599999999999998</v>
      </c>
      <c r="G465" s="63">
        <v>0</v>
      </c>
      <c r="H465" s="63">
        <v>0.14299999999999999</v>
      </c>
      <c r="I465" s="63">
        <v>0</v>
      </c>
    </row>
    <row r="466" spans="1:9" x14ac:dyDescent="0.2">
      <c r="A466" s="83">
        <v>3014</v>
      </c>
      <c r="B466">
        <v>314</v>
      </c>
      <c r="C466">
        <v>4</v>
      </c>
      <c r="D466" s="63">
        <v>1.2999999999999999E-2</v>
      </c>
      <c r="E466" s="63">
        <v>0.25</v>
      </c>
      <c r="F466" s="63">
        <v>0.5</v>
      </c>
      <c r="G466" s="63">
        <v>0.25</v>
      </c>
      <c r="H466" s="63">
        <v>0</v>
      </c>
      <c r="I466" s="63">
        <v>0</v>
      </c>
    </row>
    <row r="467" spans="1:9" x14ac:dyDescent="0.2">
      <c r="A467" s="83">
        <v>3015</v>
      </c>
      <c r="B467">
        <v>1176</v>
      </c>
      <c r="C467">
        <v>85</v>
      </c>
      <c r="D467" s="63">
        <v>7.1999999999999995E-2</v>
      </c>
      <c r="E467" s="63">
        <v>3.5000000000000003E-2</v>
      </c>
      <c r="F467" s="63">
        <v>0.376</v>
      </c>
      <c r="G467" s="63">
        <v>0.14099999999999999</v>
      </c>
      <c r="H467" s="63">
        <v>0.224</v>
      </c>
      <c r="I467" s="63">
        <v>0.224</v>
      </c>
    </row>
    <row r="468" spans="1:9" x14ac:dyDescent="0.2">
      <c r="A468" s="83">
        <v>3016</v>
      </c>
      <c r="B468">
        <v>821</v>
      </c>
      <c r="C468">
        <v>24</v>
      </c>
      <c r="D468" s="63">
        <v>2.9000000000000001E-2</v>
      </c>
      <c r="E468" s="63">
        <v>0.41699999999999998</v>
      </c>
      <c r="F468" s="63">
        <v>0.45800000000000002</v>
      </c>
      <c r="G468" s="63">
        <v>0.125</v>
      </c>
      <c r="H468" s="63">
        <v>0</v>
      </c>
      <c r="I468" s="63">
        <v>0</v>
      </c>
    </row>
    <row r="469" spans="1:9" x14ac:dyDescent="0.2">
      <c r="A469" s="83">
        <v>3017</v>
      </c>
      <c r="B469">
        <v>499</v>
      </c>
      <c r="C469">
        <v>11</v>
      </c>
      <c r="D469" s="63">
        <v>2.1999999999999999E-2</v>
      </c>
      <c r="E469" s="63">
        <v>0.72699999999999998</v>
      </c>
      <c r="F469" s="63">
        <v>0.182</v>
      </c>
      <c r="G469" s="63">
        <v>0</v>
      </c>
      <c r="H469" s="63">
        <v>9.0999999999999998E-2</v>
      </c>
      <c r="I469" s="63">
        <v>0</v>
      </c>
    </row>
    <row r="470" spans="1:9" x14ac:dyDescent="0.2">
      <c r="A470" s="83">
        <v>3019</v>
      </c>
      <c r="B470">
        <v>462</v>
      </c>
      <c r="C470">
        <v>16</v>
      </c>
      <c r="D470" s="63">
        <v>3.5000000000000003E-2</v>
      </c>
      <c r="E470" s="63">
        <v>0.56299999999999994</v>
      </c>
      <c r="F470" s="63">
        <v>0.375</v>
      </c>
      <c r="G470" s="63">
        <v>0</v>
      </c>
      <c r="H470" s="63">
        <v>6.3E-2</v>
      </c>
      <c r="I470" s="63">
        <v>0</v>
      </c>
    </row>
    <row r="471" spans="1:9" x14ac:dyDescent="0.2">
      <c r="A471" s="83">
        <v>3021</v>
      </c>
      <c r="B471">
        <v>313</v>
      </c>
      <c r="C471">
        <v>32</v>
      </c>
      <c r="D471" s="63">
        <v>0.10199999999999999</v>
      </c>
      <c r="E471" s="63">
        <v>3.1E-2</v>
      </c>
      <c r="F471" s="63">
        <v>0.46899999999999997</v>
      </c>
      <c r="G471" s="63">
        <v>6.3E-2</v>
      </c>
      <c r="H471" s="63">
        <v>0.28100000000000003</v>
      </c>
      <c r="I471" s="63">
        <v>0.156</v>
      </c>
    </row>
    <row r="472" spans="1:9" x14ac:dyDescent="0.2">
      <c r="A472" s="83">
        <v>3022</v>
      </c>
      <c r="B472">
        <v>1032</v>
      </c>
      <c r="C472">
        <v>157</v>
      </c>
      <c r="D472" s="63">
        <v>0.152</v>
      </c>
      <c r="E472" s="63">
        <v>7.0000000000000007E-2</v>
      </c>
      <c r="F472" s="63">
        <v>0.127</v>
      </c>
      <c r="G472" s="63">
        <v>0.248</v>
      </c>
      <c r="H472" s="63">
        <v>0.23599999999999999</v>
      </c>
      <c r="I472" s="63">
        <v>0.318</v>
      </c>
    </row>
    <row r="473" spans="1:9" x14ac:dyDescent="0.2">
      <c r="A473" s="83">
        <v>3023</v>
      </c>
      <c r="B473">
        <v>216</v>
      </c>
      <c r="C473">
        <v>13</v>
      </c>
      <c r="D473" s="63">
        <v>0.06</v>
      </c>
      <c r="E473" s="63">
        <v>0.23100000000000001</v>
      </c>
      <c r="F473" s="63">
        <v>0.38500000000000001</v>
      </c>
      <c r="G473" s="63">
        <v>0.154</v>
      </c>
      <c r="H473" s="63">
        <v>7.6999999999999999E-2</v>
      </c>
      <c r="I473" s="63">
        <v>0.154</v>
      </c>
    </row>
    <row r="474" spans="1:9" x14ac:dyDescent="0.2">
      <c r="A474" s="83">
        <v>3024</v>
      </c>
      <c r="B474">
        <v>325</v>
      </c>
      <c r="C474">
        <v>45</v>
      </c>
      <c r="D474" s="63">
        <v>0.13800000000000001</v>
      </c>
      <c r="E474" s="63">
        <v>8.8999999999999996E-2</v>
      </c>
      <c r="F474" s="63">
        <v>0.26700000000000002</v>
      </c>
      <c r="G474" s="63">
        <v>0.33300000000000002</v>
      </c>
      <c r="H474" s="63">
        <v>8.8999999999999996E-2</v>
      </c>
      <c r="I474" s="63">
        <v>0.222</v>
      </c>
    </row>
    <row r="475" spans="1:9" x14ac:dyDescent="0.2">
      <c r="A475" s="83">
        <v>3025</v>
      </c>
      <c r="B475">
        <v>383</v>
      </c>
      <c r="C475">
        <v>14</v>
      </c>
      <c r="D475" s="63">
        <v>3.6999999999999998E-2</v>
      </c>
      <c r="E475" s="63">
        <v>0.5</v>
      </c>
      <c r="F475" s="63">
        <v>0.28599999999999998</v>
      </c>
      <c r="G475" s="63">
        <v>0.14299999999999999</v>
      </c>
      <c r="H475" s="63">
        <v>0</v>
      </c>
      <c r="I475" s="63">
        <v>7.0999999999999994E-2</v>
      </c>
    </row>
    <row r="476" spans="1:9" x14ac:dyDescent="0.2">
      <c r="A476" s="83">
        <v>3027</v>
      </c>
      <c r="B476">
        <v>302</v>
      </c>
      <c r="C476">
        <v>5</v>
      </c>
      <c r="D476" s="63">
        <v>1.7000000000000001E-2</v>
      </c>
      <c r="E476" s="63">
        <v>0.6</v>
      </c>
      <c r="F476" s="63">
        <v>0.4</v>
      </c>
      <c r="G476" s="63">
        <v>0</v>
      </c>
      <c r="H476" s="63">
        <v>0</v>
      </c>
      <c r="I476" s="63">
        <v>0</v>
      </c>
    </row>
    <row r="477" spans="1:9" x14ac:dyDescent="0.2">
      <c r="A477" s="83">
        <v>3028</v>
      </c>
      <c r="B477">
        <v>239</v>
      </c>
      <c r="C477">
        <v>3</v>
      </c>
      <c r="D477" s="63">
        <v>1.2999999999999999E-2</v>
      </c>
      <c r="E477" s="63">
        <v>0.33300000000000002</v>
      </c>
      <c r="F477" s="63">
        <v>0.33300000000000002</v>
      </c>
      <c r="G477" s="63">
        <v>0.33300000000000002</v>
      </c>
      <c r="H477" s="63">
        <v>0</v>
      </c>
      <c r="I477" s="63">
        <v>0</v>
      </c>
    </row>
    <row r="478" spans="1:9" x14ac:dyDescent="0.2">
      <c r="A478" s="83">
        <v>3029</v>
      </c>
      <c r="B478">
        <v>1586</v>
      </c>
      <c r="C478">
        <v>30</v>
      </c>
      <c r="D478" s="63">
        <v>1.9E-2</v>
      </c>
      <c r="E478" s="63">
        <v>0.1</v>
      </c>
      <c r="F478" s="63">
        <v>0.76700000000000002</v>
      </c>
      <c r="G478" s="63">
        <v>6.7000000000000004E-2</v>
      </c>
      <c r="H478" s="63">
        <v>6.7000000000000004E-2</v>
      </c>
      <c r="I478" s="63">
        <v>0</v>
      </c>
    </row>
    <row r="479" spans="1:9" x14ac:dyDescent="0.2">
      <c r="A479" s="83">
        <v>3032</v>
      </c>
      <c r="B479">
        <v>301</v>
      </c>
      <c r="C479">
        <v>7</v>
      </c>
      <c r="D479" s="63">
        <v>2.3E-2</v>
      </c>
      <c r="E479" s="63">
        <v>0.14299999999999999</v>
      </c>
      <c r="F479" s="63">
        <v>0.42899999999999999</v>
      </c>
      <c r="G479" s="63">
        <v>0.14299999999999999</v>
      </c>
      <c r="H479" s="63">
        <v>0.28599999999999998</v>
      </c>
      <c r="I479" s="63">
        <v>0</v>
      </c>
    </row>
    <row r="480" spans="1:9" x14ac:dyDescent="0.2">
      <c r="A480" s="83">
        <v>3034</v>
      </c>
      <c r="B480">
        <v>410</v>
      </c>
      <c r="C480">
        <v>11</v>
      </c>
      <c r="D480" s="63">
        <v>2.7E-2</v>
      </c>
      <c r="E480" s="63">
        <v>0.45500000000000002</v>
      </c>
      <c r="F480" s="63">
        <v>0.45500000000000002</v>
      </c>
      <c r="G480" s="63">
        <v>0</v>
      </c>
      <c r="H480" s="63">
        <v>9.0999999999999998E-2</v>
      </c>
      <c r="I480" s="63">
        <v>0</v>
      </c>
    </row>
    <row r="481" spans="1:9" x14ac:dyDescent="0.2">
      <c r="A481" s="83">
        <v>3035</v>
      </c>
      <c r="B481">
        <v>905</v>
      </c>
      <c r="C481">
        <v>71</v>
      </c>
      <c r="D481" s="63">
        <v>7.8E-2</v>
      </c>
      <c r="E481" s="63">
        <v>0.254</v>
      </c>
      <c r="F481" s="63">
        <v>0.254</v>
      </c>
      <c r="G481" s="63">
        <v>0.127</v>
      </c>
      <c r="H481" s="63">
        <v>0.14099999999999999</v>
      </c>
      <c r="I481" s="63">
        <v>0.22500000000000001</v>
      </c>
    </row>
    <row r="482" spans="1:9" x14ac:dyDescent="0.2">
      <c r="A482" s="83">
        <v>3038</v>
      </c>
      <c r="B482">
        <v>1046</v>
      </c>
      <c r="C482">
        <v>60</v>
      </c>
      <c r="D482" s="63">
        <v>5.7000000000000002E-2</v>
      </c>
      <c r="E482" s="63">
        <v>0.28299999999999997</v>
      </c>
      <c r="F482" s="63">
        <v>0.45</v>
      </c>
      <c r="G482" s="63">
        <v>0.13300000000000001</v>
      </c>
      <c r="H482" s="63">
        <v>0.05</v>
      </c>
      <c r="I482" s="63">
        <v>8.3000000000000004E-2</v>
      </c>
    </row>
    <row r="483" spans="1:9" x14ac:dyDescent="0.2">
      <c r="A483" s="83">
        <v>3046</v>
      </c>
      <c r="B483">
        <v>728</v>
      </c>
      <c r="C483">
        <v>61</v>
      </c>
      <c r="D483" s="63">
        <v>8.4000000000000005E-2</v>
      </c>
      <c r="E483" s="63">
        <v>0.377</v>
      </c>
      <c r="F483" s="63">
        <v>0.29499999999999998</v>
      </c>
      <c r="G483" s="63">
        <v>0.14799999999999999</v>
      </c>
      <c r="H483" s="63">
        <v>0.115</v>
      </c>
      <c r="I483" s="63">
        <v>6.6000000000000003E-2</v>
      </c>
    </row>
    <row r="484" spans="1:9" x14ac:dyDescent="0.2">
      <c r="A484" s="83">
        <v>3051</v>
      </c>
      <c r="B484">
        <v>428</v>
      </c>
      <c r="C484">
        <v>7</v>
      </c>
      <c r="D484" s="63">
        <v>1.6E-2</v>
      </c>
      <c r="E484" s="63">
        <v>0</v>
      </c>
      <c r="F484" s="63">
        <v>0.42899999999999999</v>
      </c>
      <c r="G484" s="63">
        <v>0.28599999999999998</v>
      </c>
      <c r="H484" s="63">
        <v>0.14299999999999999</v>
      </c>
      <c r="I484" s="63">
        <v>0.14299999999999999</v>
      </c>
    </row>
    <row r="485" spans="1:9" x14ac:dyDescent="0.2">
      <c r="A485" s="83">
        <v>3052</v>
      </c>
      <c r="B485">
        <v>943</v>
      </c>
      <c r="C485">
        <v>74</v>
      </c>
      <c r="D485" s="63">
        <v>7.8E-2</v>
      </c>
      <c r="E485" s="63">
        <v>9.5000000000000001E-2</v>
      </c>
      <c r="F485" s="63">
        <v>0.41899999999999998</v>
      </c>
      <c r="G485" s="63">
        <v>0.122</v>
      </c>
      <c r="H485" s="63">
        <v>0.25700000000000001</v>
      </c>
      <c r="I485" s="63">
        <v>0.108</v>
      </c>
    </row>
    <row r="486" spans="1:9" x14ac:dyDescent="0.2">
      <c r="A486" s="83">
        <v>3053</v>
      </c>
      <c r="B486">
        <v>338</v>
      </c>
      <c r="C486">
        <v>13</v>
      </c>
      <c r="D486" s="63">
        <v>3.7999999999999999E-2</v>
      </c>
      <c r="E486" s="63">
        <v>0.38500000000000001</v>
      </c>
      <c r="F486" s="63">
        <v>0.38500000000000001</v>
      </c>
      <c r="G486" s="63">
        <v>7.6999999999999999E-2</v>
      </c>
      <c r="H486" s="63">
        <v>0</v>
      </c>
      <c r="I486" s="63">
        <v>0.154</v>
      </c>
    </row>
    <row r="487" spans="1:9" x14ac:dyDescent="0.2">
      <c r="A487" s="83">
        <v>3054</v>
      </c>
      <c r="B487">
        <v>840</v>
      </c>
      <c r="C487">
        <v>134</v>
      </c>
      <c r="D487" s="63">
        <v>0.16</v>
      </c>
      <c r="E487" s="63">
        <v>0.127</v>
      </c>
      <c r="F487" s="63">
        <v>0.33600000000000002</v>
      </c>
      <c r="G487" s="63">
        <v>0.14899999999999999</v>
      </c>
      <c r="H487" s="63">
        <v>0.19400000000000001</v>
      </c>
      <c r="I487" s="63">
        <v>0.19400000000000001</v>
      </c>
    </row>
    <row r="488" spans="1:9" x14ac:dyDescent="0.2">
      <c r="A488" s="83">
        <v>3056</v>
      </c>
      <c r="B488">
        <v>393</v>
      </c>
      <c r="C488">
        <v>14</v>
      </c>
      <c r="D488" s="63">
        <v>3.5999999999999997E-2</v>
      </c>
      <c r="E488" s="63">
        <v>0.64300000000000002</v>
      </c>
      <c r="F488" s="63">
        <v>0.14299999999999999</v>
      </c>
      <c r="G488" s="63">
        <v>7.0999999999999994E-2</v>
      </c>
      <c r="H488" s="63">
        <v>7.0999999999999994E-2</v>
      </c>
      <c r="I488" s="63">
        <v>7.0999999999999994E-2</v>
      </c>
    </row>
    <row r="489" spans="1:9" x14ac:dyDescent="0.2">
      <c r="A489" s="83">
        <v>3059</v>
      </c>
      <c r="B489">
        <v>476</v>
      </c>
      <c r="C489">
        <v>5</v>
      </c>
      <c r="D489" s="63">
        <v>1.0999999999999999E-2</v>
      </c>
      <c r="E489" s="63">
        <v>0.6</v>
      </c>
      <c r="F489" s="63">
        <v>0</v>
      </c>
      <c r="G489" s="63">
        <v>0.4</v>
      </c>
      <c r="H489" s="63">
        <v>0</v>
      </c>
      <c r="I489" s="63">
        <v>0</v>
      </c>
    </row>
    <row r="490" spans="1:9" x14ac:dyDescent="0.2">
      <c r="A490" s="83">
        <v>3060</v>
      </c>
      <c r="B490">
        <v>614</v>
      </c>
      <c r="C490">
        <v>24</v>
      </c>
      <c r="D490" s="63">
        <v>3.9E-2</v>
      </c>
      <c r="E490" s="63">
        <v>0.33300000000000002</v>
      </c>
      <c r="F490" s="63">
        <v>4.2000000000000003E-2</v>
      </c>
      <c r="G490" s="63">
        <v>0.375</v>
      </c>
      <c r="H490" s="63">
        <v>8.3000000000000004E-2</v>
      </c>
      <c r="I490" s="63">
        <v>0.16700000000000001</v>
      </c>
    </row>
    <row r="491" spans="1:9" x14ac:dyDescent="0.2">
      <c r="A491" s="83">
        <v>3064</v>
      </c>
      <c r="B491">
        <v>302</v>
      </c>
      <c r="C491">
        <v>11</v>
      </c>
      <c r="D491" s="63">
        <v>3.5999999999999997E-2</v>
      </c>
      <c r="E491" s="63">
        <v>0.63600000000000001</v>
      </c>
      <c r="F491" s="63">
        <v>9.0999999999999998E-2</v>
      </c>
      <c r="G491" s="63">
        <v>0.27300000000000002</v>
      </c>
      <c r="H491" s="63">
        <v>0</v>
      </c>
      <c r="I491" s="63">
        <v>0</v>
      </c>
    </row>
    <row r="492" spans="1:9" x14ac:dyDescent="0.2">
      <c r="A492" s="83">
        <v>3065</v>
      </c>
      <c r="B492">
        <v>2331</v>
      </c>
      <c r="C492">
        <v>161</v>
      </c>
      <c r="D492" s="63">
        <v>6.9000000000000006E-2</v>
      </c>
      <c r="E492" s="63">
        <v>0.217</v>
      </c>
      <c r="F492" s="63">
        <v>0.35399999999999998</v>
      </c>
      <c r="G492" s="63">
        <v>8.1000000000000003E-2</v>
      </c>
      <c r="H492" s="63">
        <v>0.193</v>
      </c>
      <c r="I492" s="63">
        <v>0.155</v>
      </c>
    </row>
    <row r="493" spans="1:9" x14ac:dyDescent="0.2">
      <c r="A493" s="83">
        <v>3067</v>
      </c>
      <c r="B493">
        <v>582</v>
      </c>
      <c r="C493">
        <v>29</v>
      </c>
      <c r="D493" s="63">
        <v>0.05</v>
      </c>
      <c r="E493" s="63">
        <v>0.31</v>
      </c>
      <c r="F493" s="63">
        <v>0.24099999999999999</v>
      </c>
      <c r="G493" s="63">
        <v>0.24099999999999999</v>
      </c>
      <c r="H493" s="63">
        <v>0.13800000000000001</v>
      </c>
      <c r="I493" s="63">
        <v>6.9000000000000006E-2</v>
      </c>
    </row>
    <row r="494" spans="1:9" x14ac:dyDescent="0.2">
      <c r="A494" s="83">
        <v>3070</v>
      </c>
      <c r="B494">
        <v>504</v>
      </c>
      <c r="C494">
        <v>8</v>
      </c>
      <c r="D494" s="63">
        <v>1.6E-2</v>
      </c>
      <c r="E494" s="63">
        <v>0.25</v>
      </c>
      <c r="F494" s="63">
        <v>0.5</v>
      </c>
      <c r="G494" s="63">
        <v>0.125</v>
      </c>
      <c r="H494" s="63">
        <v>0.125</v>
      </c>
      <c r="I494" s="63">
        <v>0</v>
      </c>
    </row>
    <row r="495" spans="1:9" x14ac:dyDescent="0.2">
      <c r="A495" s="83">
        <v>3071</v>
      </c>
      <c r="B495">
        <v>917</v>
      </c>
      <c r="C495">
        <v>58</v>
      </c>
      <c r="D495" s="63">
        <v>6.3E-2</v>
      </c>
      <c r="E495" s="63">
        <v>0.155</v>
      </c>
      <c r="F495" s="63">
        <v>0.41399999999999998</v>
      </c>
      <c r="G495" s="63">
        <v>0.10299999999999999</v>
      </c>
      <c r="H495" s="63">
        <v>0.17199999999999999</v>
      </c>
      <c r="I495" s="63">
        <v>0.155</v>
      </c>
    </row>
    <row r="496" spans="1:9" x14ac:dyDescent="0.2">
      <c r="A496" s="83">
        <v>3073</v>
      </c>
      <c r="B496">
        <v>295</v>
      </c>
      <c r="C496">
        <v>8</v>
      </c>
      <c r="D496" s="63">
        <v>2.7E-2</v>
      </c>
      <c r="E496" s="63">
        <v>0</v>
      </c>
      <c r="F496" s="63">
        <v>0.125</v>
      </c>
      <c r="G496" s="63">
        <v>0</v>
      </c>
      <c r="H496" s="63">
        <v>0.625</v>
      </c>
      <c r="I496" s="63">
        <v>0.25</v>
      </c>
    </row>
    <row r="497" spans="1:9" x14ac:dyDescent="0.2">
      <c r="A497" s="83">
        <v>3074</v>
      </c>
      <c r="B497">
        <v>1265</v>
      </c>
      <c r="C497">
        <v>76</v>
      </c>
      <c r="D497" s="63">
        <v>0.06</v>
      </c>
      <c r="E497" s="63">
        <v>0.105</v>
      </c>
      <c r="F497" s="63">
        <v>0.51300000000000001</v>
      </c>
      <c r="G497" s="63">
        <v>0.105</v>
      </c>
      <c r="H497" s="63">
        <v>0.14499999999999999</v>
      </c>
      <c r="I497" s="63">
        <v>0.13200000000000001</v>
      </c>
    </row>
    <row r="498" spans="1:9" x14ac:dyDescent="0.2">
      <c r="A498" s="83">
        <v>3077</v>
      </c>
      <c r="B498">
        <v>432</v>
      </c>
      <c r="C498">
        <v>8</v>
      </c>
      <c r="D498" s="63">
        <v>1.9E-2</v>
      </c>
      <c r="E498" s="63">
        <v>0.25</v>
      </c>
      <c r="F498" s="63">
        <v>0.625</v>
      </c>
      <c r="G498" s="63">
        <v>0.125</v>
      </c>
      <c r="H498" s="63">
        <v>0</v>
      </c>
      <c r="I498" s="63">
        <v>0</v>
      </c>
    </row>
    <row r="499" spans="1:9" x14ac:dyDescent="0.2">
      <c r="A499" s="83">
        <v>3078</v>
      </c>
      <c r="B499">
        <v>422</v>
      </c>
      <c r="C499">
        <v>9</v>
      </c>
      <c r="D499" s="63">
        <v>2.1000000000000001E-2</v>
      </c>
      <c r="E499" s="63">
        <v>0</v>
      </c>
      <c r="F499" s="63">
        <v>0.55600000000000005</v>
      </c>
      <c r="G499" s="63">
        <v>0.44400000000000001</v>
      </c>
      <c r="H499" s="63">
        <v>0</v>
      </c>
      <c r="I499" s="63">
        <v>0</v>
      </c>
    </row>
    <row r="500" spans="1:9" x14ac:dyDescent="0.2">
      <c r="A500" s="83">
        <v>3079</v>
      </c>
      <c r="B500">
        <v>427</v>
      </c>
      <c r="C500">
        <v>7</v>
      </c>
      <c r="D500" s="63">
        <v>1.6E-2</v>
      </c>
      <c r="E500" s="63">
        <v>0.28599999999999998</v>
      </c>
      <c r="F500" s="63">
        <v>0.42899999999999999</v>
      </c>
      <c r="G500" s="63">
        <v>0</v>
      </c>
      <c r="H500" s="63">
        <v>0.14299999999999999</v>
      </c>
      <c r="I500" s="63">
        <v>0.14299999999999999</v>
      </c>
    </row>
    <row r="501" spans="1:9" x14ac:dyDescent="0.2">
      <c r="A501" s="83">
        <v>3080</v>
      </c>
      <c r="B501">
        <v>423</v>
      </c>
      <c r="C501">
        <v>5</v>
      </c>
      <c r="D501" s="63">
        <v>1.2E-2</v>
      </c>
      <c r="E501" s="63">
        <v>1</v>
      </c>
      <c r="F501" s="63">
        <v>0</v>
      </c>
      <c r="G501" s="63">
        <v>0</v>
      </c>
      <c r="H501" s="63">
        <v>0</v>
      </c>
      <c r="I501" s="63">
        <v>0</v>
      </c>
    </row>
    <row r="502" spans="1:9" x14ac:dyDescent="0.2">
      <c r="A502" s="83">
        <v>3081</v>
      </c>
      <c r="B502">
        <v>1276</v>
      </c>
      <c r="C502">
        <v>111</v>
      </c>
      <c r="D502" s="63">
        <v>8.6999999999999994E-2</v>
      </c>
      <c r="E502" s="63">
        <v>0.36899999999999999</v>
      </c>
      <c r="F502" s="63">
        <v>0.36</v>
      </c>
      <c r="G502" s="63">
        <v>0.153</v>
      </c>
      <c r="H502" s="63">
        <v>4.4999999999999998E-2</v>
      </c>
      <c r="I502" s="63">
        <v>7.1999999999999995E-2</v>
      </c>
    </row>
    <row r="503" spans="1:9" x14ac:dyDescent="0.2">
      <c r="A503" s="83">
        <v>3082</v>
      </c>
      <c r="B503">
        <v>444</v>
      </c>
      <c r="C503">
        <v>11</v>
      </c>
      <c r="D503" s="63">
        <v>2.5000000000000001E-2</v>
      </c>
      <c r="E503" s="63">
        <v>0.27300000000000002</v>
      </c>
      <c r="F503" s="63">
        <v>0.182</v>
      </c>
      <c r="G503" s="63">
        <v>0.182</v>
      </c>
      <c r="H503" s="63">
        <v>0.36399999999999999</v>
      </c>
      <c r="I503" s="63">
        <v>0</v>
      </c>
    </row>
    <row r="504" spans="1:9" x14ac:dyDescent="0.2">
      <c r="A504" s="83">
        <v>3083</v>
      </c>
      <c r="B504">
        <v>498</v>
      </c>
      <c r="C504">
        <v>18</v>
      </c>
      <c r="D504" s="63">
        <v>3.5999999999999997E-2</v>
      </c>
      <c r="E504" s="63">
        <v>0.38900000000000001</v>
      </c>
      <c r="F504" s="63">
        <v>0.33300000000000002</v>
      </c>
      <c r="G504" s="63">
        <v>0.222</v>
      </c>
      <c r="H504" s="63">
        <v>5.6000000000000001E-2</v>
      </c>
      <c r="I504" s="63">
        <v>0</v>
      </c>
    </row>
    <row r="505" spans="1:9" x14ac:dyDescent="0.2">
      <c r="A505" s="83">
        <v>3088</v>
      </c>
      <c r="B505">
        <v>833</v>
      </c>
      <c r="C505">
        <v>39</v>
      </c>
      <c r="D505" s="63">
        <v>4.7E-2</v>
      </c>
      <c r="E505" s="63">
        <v>0.128</v>
      </c>
      <c r="F505" s="63">
        <v>0.51300000000000001</v>
      </c>
      <c r="G505" s="63">
        <v>7.6999999999999999E-2</v>
      </c>
      <c r="H505" s="63">
        <v>0.23100000000000001</v>
      </c>
      <c r="I505" s="63">
        <v>5.0999999999999997E-2</v>
      </c>
    </row>
    <row r="506" spans="1:9" x14ac:dyDescent="0.2">
      <c r="A506" s="83">
        <v>3089</v>
      </c>
      <c r="B506">
        <v>324</v>
      </c>
      <c r="C506">
        <v>42</v>
      </c>
      <c r="D506" s="63">
        <v>0.13</v>
      </c>
      <c r="E506" s="63">
        <v>7.0999999999999994E-2</v>
      </c>
      <c r="F506" s="63">
        <v>0.26200000000000001</v>
      </c>
      <c r="G506" s="63">
        <v>0.23799999999999999</v>
      </c>
      <c r="H506" s="63">
        <v>0.26200000000000001</v>
      </c>
      <c r="I506" s="63">
        <v>0.16700000000000001</v>
      </c>
    </row>
    <row r="507" spans="1:9" x14ac:dyDescent="0.2">
      <c r="A507" s="83">
        <v>3091</v>
      </c>
      <c r="B507">
        <v>555</v>
      </c>
      <c r="C507">
        <v>24</v>
      </c>
      <c r="D507" s="63">
        <v>4.2999999999999997E-2</v>
      </c>
      <c r="E507" s="63">
        <v>0.20799999999999999</v>
      </c>
      <c r="F507" s="63">
        <v>0.20799999999999999</v>
      </c>
      <c r="G507" s="63">
        <v>0.25</v>
      </c>
      <c r="H507" s="63">
        <v>0.25</v>
      </c>
      <c r="I507" s="63">
        <v>8.3000000000000004E-2</v>
      </c>
    </row>
    <row r="508" spans="1:9" x14ac:dyDescent="0.2">
      <c r="A508" s="83">
        <v>3094</v>
      </c>
      <c r="B508">
        <v>543</v>
      </c>
      <c r="C508">
        <v>7</v>
      </c>
      <c r="D508" s="63">
        <v>1.2999999999999999E-2</v>
      </c>
      <c r="E508" s="63">
        <v>0.42899999999999999</v>
      </c>
      <c r="F508" s="63">
        <v>0.28599999999999998</v>
      </c>
      <c r="G508" s="63">
        <v>0.14299999999999999</v>
      </c>
      <c r="H508" s="63">
        <v>0</v>
      </c>
      <c r="I508" s="63">
        <v>0.14299999999999999</v>
      </c>
    </row>
    <row r="509" spans="1:9" x14ac:dyDescent="0.2">
      <c r="A509" s="83">
        <v>3095</v>
      </c>
      <c r="B509">
        <v>1200</v>
      </c>
      <c r="C509">
        <v>82</v>
      </c>
      <c r="D509" s="63">
        <v>6.8000000000000005E-2</v>
      </c>
      <c r="E509" s="63">
        <v>0.35399999999999998</v>
      </c>
      <c r="F509" s="63">
        <v>0.20699999999999999</v>
      </c>
      <c r="G509" s="63">
        <v>0.14599999999999999</v>
      </c>
      <c r="H509" s="63">
        <v>0.13400000000000001</v>
      </c>
      <c r="I509" s="63">
        <v>0.159</v>
      </c>
    </row>
    <row r="510" spans="1:9" x14ac:dyDescent="0.2">
      <c r="A510" s="83">
        <v>3096</v>
      </c>
      <c r="B510">
        <v>1144</v>
      </c>
      <c r="C510">
        <v>70</v>
      </c>
      <c r="D510" s="63">
        <v>6.0999999999999999E-2</v>
      </c>
      <c r="E510" s="63">
        <v>0.25700000000000001</v>
      </c>
      <c r="F510" s="63">
        <v>0.41399999999999998</v>
      </c>
      <c r="G510" s="63">
        <v>0.129</v>
      </c>
      <c r="H510" s="63">
        <v>0.129</v>
      </c>
      <c r="I510" s="63">
        <v>7.0999999999999994E-2</v>
      </c>
    </row>
    <row r="511" spans="1:9" x14ac:dyDescent="0.2">
      <c r="A511" s="83">
        <v>3097</v>
      </c>
      <c r="B511">
        <v>641</v>
      </c>
      <c r="C511">
        <v>15</v>
      </c>
      <c r="D511" s="63">
        <v>2.3E-2</v>
      </c>
      <c r="E511" s="63">
        <v>0.33300000000000002</v>
      </c>
      <c r="F511" s="63">
        <v>0.33300000000000002</v>
      </c>
      <c r="G511" s="63">
        <v>0.26700000000000002</v>
      </c>
      <c r="H511" s="63">
        <v>6.7000000000000004E-2</v>
      </c>
      <c r="I511" s="63">
        <v>0</v>
      </c>
    </row>
    <row r="512" spans="1:9" x14ac:dyDescent="0.2">
      <c r="A512" s="83">
        <v>3098</v>
      </c>
      <c r="B512">
        <v>674</v>
      </c>
      <c r="C512">
        <v>14</v>
      </c>
      <c r="D512" s="63">
        <v>2.1000000000000001E-2</v>
      </c>
      <c r="E512" s="63">
        <v>0.14299999999999999</v>
      </c>
      <c r="F512" s="63">
        <v>0.42899999999999999</v>
      </c>
      <c r="G512" s="63">
        <v>0.14299999999999999</v>
      </c>
      <c r="H512" s="63">
        <v>0.14299999999999999</v>
      </c>
      <c r="I512" s="63">
        <v>0.14299999999999999</v>
      </c>
    </row>
    <row r="513" spans="1:9" x14ac:dyDescent="0.2">
      <c r="A513" s="83">
        <v>3099</v>
      </c>
      <c r="B513">
        <v>1104</v>
      </c>
      <c r="C513">
        <v>75</v>
      </c>
      <c r="D513" s="63">
        <v>6.8000000000000005E-2</v>
      </c>
      <c r="E513" s="63">
        <v>0.187</v>
      </c>
      <c r="F513" s="63">
        <v>0.45300000000000001</v>
      </c>
      <c r="G513" s="63">
        <v>0.14699999999999999</v>
      </c>
      <c r="H513" s="63">
        <v>0.08</v>
      </c>
      <c r="I513" s="63">
        <v>0.13300000000000001</v>
      </c>
    </row>
    <row r="514" spans="1:9" x14ac:dyDescent="0.2">
      <c r="A514" s="83">
        <v>3101</v>
      </c>
      <c r="B514">
        <v>537</v>
      </c>
      <c r="C514">
        <v>7</v>
      </c>
      <c r="D514" s="63">
        <v>1.2999999999999999E-2</v>
      </c>
      <c r="E514" s="63">
        <v>0.28599999999999998</v>
      </c>
      <c r="F514" s="63">
        <v>0.28599999999999998</v>
      </c>
      <c r="G514" s="63">
        <v>0.14299999999999999</v>
      </c>
      <c r="H514" s="63">
        <v>0.28599999999999998</v>
      </c>
      <c r="I514" s="63">
        <v>0</v>
      </c>
    </row>
    <row r="515" spans="1:9" x14ac:dyDescent="0.2">
      <c r="A515" s="83">
        <v>3105</v>
      </c>
      <c r="B515">
        <v>646</v>
      </c>
      <c r="C515">
        <v>7</v>
      </c>
      <c r="D515" s="63">
        <v>1.0999999999999999E-2</v>
      </c>
      <c r="E515" s="63">
        <v>0.85699999999999998</v>
      </c>
      <c r="F515" s="63">
        <v>0.14299999999999999</v>
      </c>
      <c r="G515" s="63">
        <v>0</v>
      </c>
      <c r="H515" s="63">
        <v>0</v>
      </c>
      <c r="I515" s="63">
        <v>0</v>
      </c>
    </row>
    <row r="516" spans="1:9" x14ac:dyDescent="0.2">
      <c r="A516" s="83">
        <v>3106</v>
      </c>
      <c r="B516">
        <v>1495</v>
      </c>
      <c r="C516">
        <v>40</v>
      </c>
      <c r="D516" s="63">
        <v>2.7E-2</v>
      </c>
      <c r="E516" s="63">
        <v>0.17499999999999999</v>
      </c>
      <c r="F516" s="63">
        <v>0.3</v>
      </c>
      <c r="G516" s="63">
        <v>0.2</v>
      </c>
      <c r="H516" s="63">
        <v>0.27500000000000002</v>
      </c>
      <c r="I516" s="63">
        <v>0.05</v>
      </c>
    </row>
    <row r="517" spans="1:9" x14ac:dyDescent="0.2">
      <c r="A517" s="83">
        <v>3108</v>
      </c>
      <c r="B517">
        <v>415</v>
      </c>
      <c r="C517">
        <v>11</v>
      </c>
      <c r="D517" s="63">
        <v>2.7E-2</v>
      </c>
      <c r="E517" s="63">
        <v>0.54500000000000004</v>
      </c>
      <c r="F517" s="63">
        <v>0.27300000000000002</v>
      </c>
      <c r="G517" s="63">
        <v>9.0999999999999998E-2</v>
      </c>
      <c r="H517" s="63">
        <v>9.0999999999999998E-2</v>
      </c>
      <c r="I517" s="63">
        <v>0</v>
      </c>
    </row>
    <row r="518" spans="1:9" x14ac:dyDescent="0.2">
      <c r="A518" s="83">
        <v>3109</v>
      </c>
      <c r="B518">
        <v>1311</v>
      </c>
      <c r="C518">
        <v>99</v>
      </c>
      <c r="D518" s="63">
        <v>7.5999999999999998E-2</v>
      </c>
      <c r="E518" s="63">
        <v>8.1000000000000003E-2</v>
      </c>
      <c r="F518" s="63">
        <v>0.29299999999999998</v>
      </c>
      <c r="G518" s="63">
        <v>7.0999999999999994E-2</v>
      </c>
      <c r="H518" s="63">
        <v>0.28299999999999997</v>
      </c>
      <c r="I518" s="63">
        <v>0.27300000000000002</v>
      </c>
    </row>
    <row r="519" spans="1:9" x14ac:dyDescent="0.2">
      <c r="A519" s="83">
        <v>3112</v>
      </c>
      <c r="B519">
        <v>193</v>
      </c>
      <c r="C519">
        <v>20</v>
      </c>
      <c r="D519" s="63">
        <v>0.104</v>
      </c>
      <c r="E519" s="63">
        <v>0</v>
      </c>
      <c r="F519" s="63">
        <v>0.5</v>
      </c>
      <c r="G519" s="63">
        <v>0.15</v>
      </c>
      <c r="H519" s="63">
        <v>0.2</v>
      </c>
      <c r="I519" s="63">
        <v>0.15</v>
      </c>
    </row>
    <row r="520" spans="1:9" x14ac:dyDescent="0.2">
      <c r="A520" s="83">
        <v>3116</v>
      </c>
      <c r="B520">
        <v>565</v>
      </c>
      <c r="C520">
        <v>27</v>
      </c>
      <c r="D520" s="63">
        <v>4.8000000000000001E-2</v>
      </c>
      <c r="E520" s="63">
        <v>0.37</v>
      </c>
      <c r="F520" s="63">
        <v>0.222</v>
      </c>
      <c r="G520" s="63">
        <v>0.185</v>
      </c>
      <c r="H520" s="63">
        <v>0.185</v>
      </c>
      <c r="I520" s="63">
        <v>3.6999999999999998E-2</v>
      </c>
    </row>
    <row r="521" spans="1:9" x14ac:dyDescent="0.2">
      <c r="A521" s="83">
        <v>3119</v>
      </c>
      <c r="B521">
        <v>310</v>
      </c>
      <c r="C521">
        <v>9</v>
      </c>
      <c r="D521" s="63">
        <v>2.9000000000000001E-2</v>
      </c>
      <c r="E521" s="63">
        <v>0</v>
      </c>
      <c r="F521" s="63">
        <v>0.55600000000000005</v>
      </c>
      <c r="G521" s="63">
        <v>0.44400000000000001</v>
      </c>
      <c r="H521" s="63">
        <v>0</v>
      </c>
      <c r="I521" s="63">
        <v>0</v>
      </c>
    </row>
    <row r="522" spans="1:9" x14ac:dyDescent="0.2">
      <c r="A522" s="83">
        <v>3120</v>
      </c>
      <c r="B522">
        <v>1047</v>
      </c>
      <c r="C522">
        <v>70</v>
      </c>
      <c r="D522" s="63">
        <v>6.7000000000000004E-2</v>
      </c>
      <c r="E522" s="63">
        <v>2.9000000000000001E-2</v>
      </c>
      <c r="F522" s="63">
        <v>0.41399999999999998</v>
      </c>
      <c r="G522" s="63">
        <v>0.129</v>
      </c>
      <c r="H522" s="63">
        <v>0.214</v>
      </c>
      <c r="I522" s="63">
        <v>0.214</v>
      </c>
    </row>
    <row r="523" spans="1:9" x14ac:dyDescent="0.2">
      <c r="A523" s="83">
        <v>3121</v>
      </c>
      <c r="B523">
        <v>655</v>
      </c>
      <c r="C523">
        <v>20</v>
      </c>
      <c r="D523" s="63">
        <v>3.1E-2</v>
      </c>
      <c r="E523" s="63">
        <v>0.3</v>
      </c>
      <c r="F523" s="63">
        <v>0.45</v>
      </c>
      <c r="G523" s="63">
        <v>0.25</v>
      </c>
      <c r="H523" s="63">
        <v>0</v>
      </c>
      <c r="I523" s="63">
        <v>0</v>
      </c>
    </row>
    <row r="524" spans="1:9" x14ac:dyDescent="0.2">
      <c r="A524" s="83">
        <v>3122</v>
      </c>
      <c r="B524">
        <v>463</v>
      </c>
      <c r="C524">
        <v>30</v>
      </c>
      <c r="D524" s="63">
        <v>6.5000000000000002E-2</v>
      </c>
      <c r="E524" s="63">
        <v>0.53300000000000003</v>
      </c>
      <c r="F524" s="63">
        <v>0.3</v>
      </c>
      <c r="G524" s="63">
        <v>0.13300000000000001</v>
      </c>
      <c r="H524" s="63">
        <v>3.3000000000000002E-2</v>
      </c>
      <c r="I524" s="63">
        <v>0</v>
      </c>
    </row>
    <row r="525" spans="1:9" x14ac:dyDescent="0.2">
      <c r="A525" s="83">
        <v>3123</v>
      </c>
      <c r="B525">
        <v>1689</v>
      </c>
      <c r="C525">
        <v>42</v>
      </c>
      <c r="D525" s="63">
        <v>2.5000000000000001E-2</v>
      </c>
      <c r="E525" s="63">
        <v>0.33300000000000002</v>
      </c>
      <c r="F525" s="63">
        <v>0.33300000000000002</v>
      </c>
      <c r="G525" s="63">
        <v>0.16700000000000001</v>
      </c>
      <c r="H525" s="63">
        <v>7.0999999999999994E-2</v>
      </c>
      <c r="I525" s="63">
        <v>9.5000000000000001E-2</v>
      </c>
    </row>
    <row r="526" spans="1:9" x14ac:dyDescent="0.2">
      <c r="A526" s="83">
        <v>3124</v>
      </c>
      <c r="B526">
        <v>698</v>
      </c>
      <c r="C526">
        <v>17</v>
      </c>
      <c r="D526" s="63">
        <v>2.4E-2</v>
      </c>
      <c r="E526" s="63">
        <v>0</v>
      </c>
      <c r="F526" s="63">
        <v>0.29399999999999998</v>
      </c>
      <c r="G526" s="63">
        <v>0.47099999999999997</v>
      </c>
      <c r="H526" s="63">
        <v>0</v>
      </c>
      <c r="I526" s="63">
        <v>0.23499999999999999</v>
      </c>
    </row>
    <row r="527" spans="1:9" x14ac:dyDescent="0.2">
      <c r="A527" s="83">
        <v>3125</v>
      </c>
      <c r="B527">
        <v>446</v>
      </c>
      <c r="C527">
        <v>8</v>
      </c>
      <c r="D527" s="63">
        <v>1.7999999999999999E-2</v>
      </c>
      <c r="E527" s="63">
        <v>0.75</v>
      </c>
      <c r="F527" s="63">
        <v>0</v>
      </c>
      <c r="G527" s="63">
        <v>0.125</v>
      </c>
      <c r="H527" s="63">
        <v>0.125</v>
      </c>
      <c r="I527" s="63">
        <v>0</v>
      </c>
    </row>
    <row r="528" spans="1:9" x14ac:dyDescent="0.2">
      <c r="A528" s="83">
        <v>3127</v>
      </c>
      <c r="B528">
        <v>324</v>
      </c>
      <c r="C528">
        <v>5</v>
      </c>
      <c r="D528" s="63">
        <v>1.4999999999999999E-2</v>
      </c>
      <c r="E528" s="63">
        <v>0.8</v>
      </c>
      <c r="F528" s="63">
        <v>0</v>
      </c>
      <c r="G528" s="63">
        <v>0</v>
      </c>
      <c r="H528" s="63">
        <v>0.2</v>
      </c>
      <c r="I528" s="63">
        <v>0</v>
      </c>
    </row>
    <row r="529" spans="1:9" x14ac:dyDescent="0.2">
      <c r="A529" s="83">
        <v>3128</v>
      </c>
      <c r="B529">
        <v>442</v>
      </c>
      <c r="C529">
        <v>24</v>
      </c>
      <c r="D529" s="63">
        <v>5.3999999999999999E-2</v>
      </c>
      <c r="E529" s="63">
        <v>0.20799999999999999</v>
      </c>
      <c r="F529" s="63">
        <v>0.45800000000000002</v>
      </c>
      <c r="G529" s="63">
        <v>0.125</v>
      </c>
      <c r="H529" s="63">
        <v>0.16700000000000001</v>
      </c>
      <c r="I529" s="63">
        <v>4.2000000000000003E-2</v>
      </c>
    </row>
    <row r="530" spans="1:9" x14ac:dyDescent="0.2">
      <c r="A530" s="83">
        <v>3132</v>
      </c>
      <c r="B530">
        <v>1920</v>
      </c>
      <c r="C530">
        <v>40</v>
      </c>
      <c r="D530" s="63">
        <v>2.1000000000000001E-2</v>
      </c>
      <c r="E530" s="63">
        <v>0.42499999999999999</v>
      </c>
      <c r="F530" s="63">
        <v>0.125</v>
      </c>
      <c r="G530" s="63">
        <v>7.4999999999999997E-2</v>
      </c>
      <c r="H530" s="63">
        <v>0.1</v>
      </c>
      <c r="I530" s="63">
        <v>0.27500000000000002</v>
      </c>
    </row>
    <row r="531" spans="1:9" x14ac:dyDescent="0.2">
      <c r="A531" s="83">
        <v>3133</v>
      </c>
      <c r="B531">
        <v>498</v>
      </c>
      <c r="C531">
        <v>23</v>
      </c>
      <c r="D531" s="63">
        <v>4.5999999999999999E-2</v>
      </c>
      <c r="E531" s="63">
        <v>0.30399999999999999</v>
      </c>
      <c r="F531" s="63">
        <v>0.217</v>
      </c>
      <c r="G531" s="63">
        <v>0.217</v>
      </c>
      <c r="H531" s="63">
        <v>0.217</v>
      </c>
      <c r="I531" s="63">
        <v>4.2999999999999997E-2</v>
      </c>
    </row>
    <row r="532" spans="1:9" x14ac:dyDescent="0.2">
      <c r="A532" s="83">
        <v>3136</v>
      </c>
      <c r="B532">
        <v>681</v>
      </c>
      <c r="C532">
        <v>27</v>
      </c>
      <c r="D532" s="63">
        <v>0.04</v>
      </c>
      <c r="E532" s="63">
        <v>7.3999999999999996E-2</v>
      </c>
      <c r="F532" s="63">
        <v>0.37</v>
      </c>
      <c r="G532" s="63">
        <v>0.14799999999999999</v>
      </c>
      <c r="H532" s="63">
        <v>0.14799999999999999</v>
      </c>
      <c r="I532" s="63">
        <v>0.25900000000000001</v>
      </c>
    </row>
    <row r="533" spans="1:9" x14ac:dyDescent="0.2">
      <c r="A533" s="83">
        <v>3137</v>
      </c>
      <c r="B533">
        <v>38</v>
      </c>
      <c r="C533">
        <v>5</v>
      </c>
      <c r="D533" s="63">
        <v>0.13200000000000001</v>
      </c>
      <c r="E533" s="63">
        <v>0</v>
      </c>
      <c r="F533" s="63">
        <v>0.4</v>
      </c>
      <c r="G533" s="63">
        <v>0.4</v>
      </c>
      <c r="H533" s="63">
        <v>0.2</v>
      </c>
      <c r="I533" s="63">
        <v>0</v>
      </c>
    </row>
    <row r="534" spans="1:9" x14ac:dyDescent="0.2">
      <c r="A534" s="83">
        <v>3138</v>
      </c>
      <c r="B534">
        <v>656</v>
      </c>
      <c r="C534">
        <v>26</v>
      </c>
      <c r="D534" s="63">
        <v>0.04</v>
      </c>
      <c r="E534" s="63">
        <v>0.46200000000000002</v>
      </c>
      <c r="F534" s="63">
        <v>0.192</v>
      </c>
      <c r="G534" s="63">
        <v>7.6999999999999999E-2</v>
      </c>
      <c r="H534" s="63">
        <v>0.192</v>
      </c>
      <c r="I534" s="63">
        <v>7.6999999999999999E-2</v>
      </c>
    </row>
    <row r="535" spans="1:9" x14ac:dyDescent="0.2">
      <c r="A535" s="83">
        <v>3141</v>
      </c>
      <c r="B535">
        <v>899</v>
      </c>
      <c r="C535">
        <v>85</v>
      </c>
      <c r="D535" s="63">
        <v>9.5000000000000001E-2</v>
      </c>
      <c r="E535" s="63">
        <v>8.2000000000000003E-2</v>
      </c>
      <c r="F535" s="63">
        <v>0.30599999999999999</v>
      </c>
      <c r="G535" s="63">
        <v>0.188</v>
      </c>
      <c r="H535" s="63">
        <v>0.2</v>
      </c>
      <c r="I535" s="63">
        <v>0.224</v>
      </c>
    </row>
    <row r="536" spans="1:9" x14ac:dyDescent="0.2">
      <c r="A536" s="83">
        <v>3144</v>
      </c>
      <c r="B536">
        <v>548</v>
      </c>
      <c r="C536">
        <v>14</v>
      </c>
      <c r="D536" s="63">
        <v>2.5999999999999999E-2</v>
      </c>
      <c r="E536" s="63">
        <v>1</v>
      </c>
      <c r="F536" s="63">
        <v>0</v>
      </c>
      <c r="G536" s="63">
        <v>0</v>
      </c>
      <c r="H536" s="63">
        <v>0</v>
      </c>
      <c r="I536" s="63">
        <v>0</v>
      </c>
    </row>
    <row r="537" spans="1:9" x14ac:dyDescent="0.2">
      <c r="A537" s="83">
        <v>3145</v>
      </c>
      <c r="B537">
        <v>190</v>
      </c>
      <c r="C537">
        <v>15</v>
      </c>
      <c r="D537" s="63">
        <v>7.9000000000000001E-2</v>
      </c>
      <c r="E537" s="63">
        <v>0.26700000000000002</v>
      </c>
      <c r="F537" s="63">
        <v>0.46700000000000003</v>
      </c>
      <c r="G537" s="63">
        <v>0.13300000000000001</v>
      </c>
      <c r="H537" s="63">
        <v>0.13300000000000001</v>
      </c>
      <c r="I537" s="63">
        <v>0</v>
      </c>
    </row>
    <row r="538" spans="1:9" x14ac:dyDescent="0.2">
      <c r="A538" s="83">
        <v>3146</v>
      </c>
      <c r="B538">
        <v>1164</v>
      </c>
      <c r="C538">
        <v>221</v>
      </c>
      <c r="D538" s="63">
        <v>0.19</v>
      </c>
      <c r="E538" s="63">
        <v>0.217</v>
      </c>
      <c r="F538" s="63">
        <v>0.33500000000000002</v>
      </c>
      <c r="G538" s="63">
        <v>0.18099999999999999</v>
      </c>
      <c r="H538" s="63">
        <v>0.113</v>
      </c>
      <c r="I538" s="63">
        <v>0.154</v>
      </c>
    </row>
    <row r="539" spans="1:9" x14ac:dyDescent="0.2">
      <c r="A539" s="83">
        <v>3147</v>
      </c>
      <c r="B539">
        <v>1122</v>
      </c>
      <c r="C539">
        <v>17</v>
      </c>
      <c r="D539" s="63">
        <v>1.4999999999999999E-2</v>
      </c>
      <c r="E539" s="63">
        <v>0.23499999999999999</v>
      </c>
      <c r="F539" s="63">
        <v>0.41199999999999998</v>
      </c>
      <c r="G539" s="63">
        <v>0.23499999999999999</v>
      </c>
      <c r="H539" s="63">
        <v>0.11799999999999999</v>
      </c>
      <c r="I539" s="63">
        <v>0</v>
      </c>
    </row>
    <row r="540" spans="1:9" x14ac:dyDescent="0.2">
      <c r="A540" s="83">
        <v>3148</v>
      </c>
      <c r="B540">
        <v>436</v>
      </c>
      <c r="C540">
        <v>14</v>
      </c>
      <c r="D540" s="63">
        <v>3.2000000000000001E-2</v>
      </c>
      <c r="E540" s="63">
        <v>7.0999999999999994E-2</v>
      </c>
      <c r="F540" s="63">
        <v>0.214</v>
      </c>
      <c r="G540" s="63">
        <v>0.28599999999999998</v>
      </c>
      <c r="H540" s="63">
        <v>0.28599999999999998</v>
      </c>
      <c r="I540" s="63">
        <v>0.14299999999999999</v>
      </c>
    </row>
    <row r="541" spans="1:9" x14ac:dyDescent="0.2">
      <c r="A541" s="83">
        <v>3151</v>
      </c>
      <c r="B541">
        <v>1005</v>
      </c>
      <c r="C541">
        <v>97</v>
      </c>
      <c r="D541" s="63">
        <v>9.7000000000000003E-2</v>
      </c>
      <c r="E541" s="63">
        <v>4.1000000000000002E-2</v>
      </c>
      <c r="F541" s="63">
        <v>0.51500000000000001</v>
      </c>
      <c r="G541" s="63">
        <v>0.13400000000000001</v>
      </c>
      <c r="H541" s="63">
        <v>0.14399999999999999</v>
      </c>
      <c r="I541" s="63">
        <v>0.16500000000000001</v>
      </c>
    </row>
    <row r="542" spans="1:9" x14ac:dyDescent="0.2">
      <c r="A542" s="83">
        <v>3152</v>
      </c>
      <c r="B542">
        <v>450</v>
      </c>
      <c r="C542">
        <v>7</v>
      </c>
      <c r="D542" s="63">
        <v>1.6E-2</v>
      </c>
      <c r="E542" s="63">
        <v>0.28599999999999998</v>
      </c>
      <c r="F542" s="63">
        <v>0.57099999999999995</v>
      </c>
      <c r="G542" s="63">
        <v>0.14299999999999999</v>
      </c>
      <c r="H542" s="63">
        <v>0</v>
      </c>
      <c r="I542" s="63">
        <v>0</v>
      </c>
    </row>
    <row r="543" spans="1:9" x14ac:dyDescent="0.2">
      <c r="A543" s="83">
        <v>3153</v>
      </c>
      <c r="B543">
        <v>490</v>
      </c>
      <c r="C543">
        <v>14</v>
      </c>
      <c r="D543" s="63">
        <v>2.9000000000000001E-2</v>
      </c>
      <c r="E543" s="63">
        <v>7.0999999999999994E-2</v>
      </c>
      <c r="F543" s="63">
        <v>0.14299999999999999</v>
      </c>
      <c r="G543" s="63">
        <v>0.28599999999999998</v>
      </c>
      <c r="H543" s="63">
        <v>0.42899999999999999</v>
      </c>
      <c r="I543" s="63">
        <v>7.0999999999999994E-2</v>
      </c>
    </row>
    <row r="544" spans="1:9" x14ac:dyDescent="0.2">
      <c r="A544" s="83">
        <v>3155</v>
      </c>
      <c r="B544">
        <v>163</v>
      </c>
      <c r="C544">
        <v>6</v>
      </c>
      <c r="D544" s="63">
        <v>3.6999999999999998E-2</v>
      </c>
      <c r="E544" s="63">
        <v>0.5</v>
      </c>
      <c r="F544" s="63">
        <v>0.5</v>
      </c>
      <c r="G544" s="63">
        <v>0</v>
      </c>
      <c r="H544" s="63">
        <v>0</v>
      </c>
      <c r="I544" s="63">
        <v>0</v>
      </c>
    </row>
    <row r="545" spans="1:9" x14ac:dyDescent="0.2">
      <c r="A545" s="83">
        <v>3159</v>
      </c>
      <c r="B545">
        <v>536</v>
      </c>
      <c r="C545">
        <v>28</v>
      </c>
      <c r="D545" s="63">
        <v>5.1999999999999998E-2</v>
      </c>
      <c r="E545" s="63">
        <v>0.92900000000000005</v>
      </c>
      <c r="F545" s="63">
        <v>7.0999999999999994E-2</v>
      </c>
      <c r="G545" s="63">
        <v>0</v>
      </c>
      <c r="H545" s="63">
        <v>0</v>
      </c>
      <c r="I545" s="63">
        <v>0</v>
      </c>
    </row>
    <row r="546" spans="1:9" x14ac:dyDescent="0.2">
      <c r="A546" s="83">
        <v>3160</v>
      </c>
      <c r="B546">
        <v>464</v>
      </c>
      <c r="C546">
        <v>12</v>
      </c>
      <c r="D546" s="63">
        <v>2.5999999999999999E-2</v>
      </c>
      <c r="E546" s="63">
        <v>0.83299999999999996</v>
      </c>
      <c r="F546" s="63">
        <v>0.16700000000000001</v>
      </c>
      <c r="G546" s="63">
        <v>0</v>
      </c>
      <c r="H546" s="63">
        <v>0</v>
      </c>
      <c r="I546" s="63">
        <v>0</v>
      </c>
    </row>
    <row r="547" spans="1:9" x14ac:dyDescent="0.2">
      <c r="A547" s="83">
        <v>3163</v>
      </c>
      <c r="B547">
        <v>600</v>
      </c>
      <c r="C547">
        <v>33</v>
      </c>
      <c r="D547" s="63">
        <v>5.5E-2</v>
      </c>
      <c r="E547" s="63">
        <v>0.36399999999999999</v>
      </c>
      <c r="F547" s="63">
        <v>0.36399999999999999</v>
      </c>
      <c r="G547" s="63">
        <v>0.152</v>
      </c>
      <c r="H547" s="63">
        <v>6.0999999999999999E-2</v>
      </c>
      <c r="I547" s="63">
        <v>6.0999999999999999E-2</v>
      </c>
    </row>
    <row r="548" spans="1:9" x14ac:dyDescent="0.2">
      <c r="A548" s="83">
        <v>3165</v>
      </c>
      <c r="B548">
        <v>656</v>
      </c>
      <c r="C548">
        <v>13</v>
      </c>
      <c r="D548" s="63">
        <v>0.02</v>
      </c>
      <c r="E548" s="63">
        <v>0.38500000000000001</v>
      </c>
      <c r="F548" s="63">
        <v>0.38500000000000001</v>
      </c>
      <c r="G548" s="63">
        <v>0.154</v>
      </c>
      <c r="H548" s="63">
        <v>7.6999999999999999E-2</v>
      </c>
      <c r="I548" s="63">
        <v>0</v>
      </c>
    </row>
    <row r="549" spans="1:9" x14ac:dyDescent="0.2">
      <c r="A549" s="83">
        <v>3169</v>
      </c>
      <c r="B549">
        <v>1020</v>
      </c>
      <c r="C549">
        <v>106</v>
      </c>
      <c r="D549" s="63">
        <v>0.104</v>
      </c>
      <c r="E549" s="63">
        <v>0.17</v>
      </c>
      <c r="F549" s="63">
        <v>0.189</v>
      </c>
      <c r="G549" s="63">
        <v>0.17</v>
      </c>
      <c r="H549" s="63">
        <v>0.22600000000000001</v>
      </c>
      <c r="I549" s="63">
        <v>0.245</v>
      </c>
    </row>
    <row r="550" spans="1:9" x14ac:dyDescent="0.2">
      <c r="A550" s="83">
        <v>3172</v>
      </c>
      <c r="B550">
        <v>355</v>
      </c>
      <c r="C550">
        <v>14</v>
      </c>
      <c r="D550" s="63">
        <v>3.9E-2</v>
      </c>
      <c r="E550" s="63">
        <v>0.42899999999999999</v>
      </c>
      <c r="F550" s="63">
        <v>0.214</v>
      </c>
      <c r="G550" s="63">
        <v>0.214</v>
      </c>
      <c r="H550" s="63">
        <v>7.0999999999999994E-2</v>
      </c>
      <c r="I550" s="63">
        <v>7.0999999999999994E-2</v>
      </c>
    </row>
    <row r="551" spans="1:9" x14ac:dyDescent="0.2">
      <c r="A551" s="83">
        <v>3174</v>
      </c>
      <c r="B551">
        <v>535</v>
      </c>
      <c r="C551">
        <v>76</v>
      </c>
      <c r="D551" s="63">
        <v>0.14199999999999999</v>
      </c>
      <c r="E551" s="63">
        <v>7.9000000000000001E-2</v>
      </c>
      <c r="F551" s="63">
        <v>0.51300000000000001</v>
      </c>
      <c r="G551" s="63">
        <v>0.184</v>
      </c>
      <c r="H551" s="63">
        <v>0.13200000000000001</v>
      </c>
      <c r="I551" s="63">
        <v>9.1999999999999998E-2</v>
      </c>
    </row>
    <row r="552" spans="1:9" x14ac:dyDescent="0.2">
      <c r="A552" s="83">
        <v>3175</v>
      </c>
      <c r="B552">
        <v>817</v>
      </c>
      <c r="C552">
        <v>76</v>
      </c>
      <c r="D552" s="63">
        <v>9.2999999999999999E-2</v>
      </c>
      <c r="E552" s="63">
        <v>0.53900000000000003</v>
      </c>
      <c r="F552" s="63">
        <v>0.28899999999999998</v>
      </c>
      <c r="G552" s="63">
        <v>7.9000000000000001E-2</v>
      </c>
      <c r="H552" s="63">
        <v>5.2999999999999999E-2</v>
      </c>
      <c r="I552" s="63">
        <v>3.9E-2</v>
      </c>
    </row>
    <row r="553" spans="1:9" x14ac:dyDescent="0.2">
      <c r="A553" s="83">
        <v>3176</v>
      </c>
      <c r="B553">
        <v>539</v>
      </c>
      <c r="C553">
        <v>14</v>
      </c>
      <c r="D553" s="63">
        <v>2.5999999999999999E-2</v>
      </c>
      <c r="E553" s="63">
        <v>0.28599999999999998</v>
      </c>
      <c r="F553" s="63">
        <v>0.5</v>
      </c>
      <c r="G553" s="63">
        <v>7.0999999999999994E-2</v>
      </c>
      <c r="H553" s="63">
        <v>7.0999999999999994E-2</v>
      </c>
      <c r="I553" s="63">
        <v>7.0999999999999994E-2</v>
      </c>
    </row>
    <row r="554" spans="1:9" x14ac:dyDescent="0.2">
      <c r="A554" s="83">
        <v>3179</v>
      </c>
      <c r="B554">
        <v>1036</v>
      </c>
      <c r="C554">
        <v>64</v>
      </c>
      <c r="D554" s="63">
        <v>6.2E-2</v>
      </c>
      <c r="E554" s="63">
        <v>0.40600000000000003</v>
      </c>
      <c r="F554" s="63">
        <v>0.26600000000000001</v>
      </c>
      <c r="G554" s="63">
        <v>1.6E-2</v>
      </c>
      <c r="H554" s="63">
        <v>0.20300000000000001</v>
      </c>
      <c r="I554" s="63">
        <v>0.109</v>
      </c>
    </row>
    <row r="555" spans="1:9" x14ac:dyDescent="0.2">
      <c r="A555" s="83">
        <v>3181</v>
      </c>
      <c r="B555">
        <v>731</v>
      </c>
      <c r="C555">
        <v>75</v>
      </c>
      <c r="D555" s="63">
        <v>0.10299999999999999</v>
      </c>
      <c r="E555" s="63">
        <v>0.2</v>
      </c>
      <c r="F555" s="63">
        <v>0.26700000000000002</v>
      </c>
      <c r="G555" s="63">
        <v>0.21299999999999999</v>
      </c>
      <c r="H555" s="63">
        <v>0.14699999999999999</v>
      </c>
      <c r="I555" s="63">
        <v>0.17299999999999999</v>
      </c>
    </row>
    <row r="556" spans="1:9" x14ac:dyDescent="0.2">
      <c r="A556" s="83">
        <v>3183</v>
      </c>
      <c r="B556">
        <v>532</v>
      </c>
      <c r="C556">
        <v>8</v>
      </c>
      <c r="D556" s="63">
        <v>1.4999999999999999E-2</v>
      </c>
      <c r="E556" s="63">
        <v>0.75</v>
      </c>
      <c r="F556" s="63">
        <v>0.125</v>
      </c>
      <c r="G556" s="63">
        <v>0.125</v>
      </c>
      <c r="H556" s="63">
        <v>0</v>
      </c>
      <c r="I556" s="63">
        <v>0</v>
      </c>
    </row>
    <row r="557" spans="1:9" x14ac:dyDescent="0.2">
      <c r="A557" s="83">
        <v>3184</v>
      </c>
      <c r="B557">
        <v>692</v>
      </c>
      <c r="C557">
        <v>24</v>
      </c>
      <c r="D557" s="63">
        <v>3.5000000000000003E-2</v>
      </c>
      <c r="E557" s="63">
        <v>0.45800000000000002</v>
      </c>
      <c r="F557" s="63">
        <v>0.29199999999999998</v>
      </c>
      <c r="G557" s="63">
        <v>0.20799999999999999</v>
      </c>
      <c r="H557" s="63">
        <v>4.2000000000000003E-2</v>
      </c>
      <c r="I557" s="63">
        <v>0</v>
      </c>
    </row>
    <row r="558" spans="1:9" x14ac:dyDescent="0.2">
      <c r="A558" s="83">
        <v>3187</v>
      </c>
      <c r="B558">
        <v>505</v>
      </c>
      <c r="C558">
        <v>16</v>
      </c>
      <c r="D558" s="63">
        <v>3.2000000000000001E-2</v>
      </c>
      <c r="E558" s="63">
        <v>0.56299999999999994</v>
      </c>
      <c r="F558" s="63">
        <v>0.25</v>
      </c>
      <c r="G558" s="63">
        <v>0.125</v>
      </c>
      <c r="H558" s="63">
        <v>6.3E-2</v>
      </c>
      <c r="I558" s="63">
        <v>0</v>
      </c>
    </row>
    <row r="559" spans="1:9" x14ac:dyDescent="0.2">
      <c r="A559" s="83">
        <v>3188</v>
      </c>
      <c r="B559">
        <v>147</v>
      </c>
      <c r="C559">
        <v>7</v>
      </c>
      <c r="D559" s="63">
        <v>4.8000000000000001E-2</v>
      </c>
      <c r="E559" s="63">
        <v>0.14299999999999999</v>
      </c>
      <c r="F559" s="63">
        <v>0.57099999999999995</v>
      </c>
      <c r="G559" s="63">
        <v>0.14299999999999999</v>
      </c>
      <c r="H559" s="63">
        <v>0.14299999999999999</v>
      </c>
      <c r="I559" s="63">
        <v>0</v>
      </c>
    </row>
    <row r="560" spans="1:9" x14ac:dyDescent="0.2">
      <c r="A560" s="83">
        <v>3189</v>
      </c>
      <c r="B560">
        <v>1302</v>
      </c>
      <c r="C560">
        <v>82</v>
      </c>
      <c r="D560" s="63">
        <v>6.3E-2</v>
      </c>
      <c r="E560" s="63">
        <v>0.28000000000000003</v>
      </c>
      <c r="F560" s="63">
        <v>0.29299999999999998</v>
      </c>
      <c r="G560" s="63">
        <v>0.122</v>
      </c>
      <c r="H560" s="63">
        <v>0.17100000000000001</v>
      </c>
      <c r="I560" s="63">
        <v>0.13400000000000001</v>
      </c>
    </row>
    <row r="561" spans="1:9" x14ac:dyDescent="0.2">
      <c r="A561" s="83">
        <v>3190</v>
      </c>
      <c r="B561">
        <v>579</v>
      </c>
      <c r="C561">
        <v>29</v>
      </c>
      <c r="D561" s="63">
        <v>0.05</v>
      </c>
      <c r="E561" s="63">
        <v>0.65500000000000003</v>
      </c>
      <c r="F561" s="63">
        <v>0.20699999999999999</v>
      </c>
      <c r="G561" s="63">
        <v>0.13800000000000001</v>
      </c>
      <c r="H561" s="63">
        <v>0</v>
      </c>
      <c r="I561" s="63">
        <v>0</v>
      </c>
    </row>
    <row r="562" spans="1:9" x14ac:dyDescent="0.2">
      <c r="A562" s="83">
        <v>3191</v>
      </c>
      <c r="B562">
        <v>813</v>
      </c>
      <c r="C562">
        <v>69</v>
      </c>
      <c r="D562" s="63">
        <v>8.5000000000000006E-2</v>
      </c>
      <c r="E562" s="63">
        <v>0.23200000000000001</v>
      </c>
      <c r="F562" s="63">
        <v>0.40600000000000003</v>
      </c>
      <c r="G562" s="63">
        <v>4.2999999999999997E-2</v>
      </c>
      <c r="H562" s="63">
        <v>0.217</v>
      </c>
      <c r="I562" s="63">
        <v>0.10100000000000001</v>
      </c>
    </row>
    <row r="563" spans="1:9" x14ac:dyDescent="0.2">
      <c r="A563" s="83">
        <v>3195</v>
      </c>
      <c r="B563">
        <v>988</v>
      </c>
      <c r="C563">
        <v>30</v>
      </c>
      <c r="D563" s="63">
        <v>0.03</v>
      </c>
      <c r="E563" s="63">
        <v>0.1</v>
      </c>
      <c r="F563" s="63">
        <v>0.63300000000000001</v>
      </c>
      <c r="G563" s="63">
        <v>0.1</v>
      </c>
      <c r="H563" s="63">
        <v>0.16700000000000001</v>
      </c>
      <c r="I563" s="63">
        <v>0</v>
      </c>
    </row>
    <row r="564" spans="1:9" x14ac:dyDescent="0.2">
      <c r="A564" s="83">
        <v>3196</v>
      </c>
      <c r="B564">
        <v>318</v>
      </c>
      <c r="C564">
        <v>4</v>
      </c>
      <c r="D564" s="63">
        <v>1.2999999999999999E-2</v>
      </c>
      <c r="E564" s="63">
        <v>0.5</v>
      </c>
      <c r="F564" s="63">
        <v>0.5</v>
      </c>
      <c r="G564" s="63">
        <v>0</v>
      </c>
      <c r="H564" s="63">
        <v>0</v>
      </c>
      <c r="I564" s="63">
        <v>0</v>
      </c>
    </row>
    <row r="565" spans="1:9" x14ac:dyDescent="0.2">
      <c r="A565" s="83">
        <v>3198</v>
      </c>
      <c r="B565">
        <v>269</v>
      </c>
      <c r="C565">
        <v>15</v>
      </c>
      <c r="D565" s="63">
        <v>5.6000000000000001E-2</v>
      </c>
      <c r="E565" s="63">
        <v>0.8</v>
      </c>
      <c r="F565" s="63">
        <v>6.7000000000000004E-2</v>
      </c>
      <c r="G565" s="63">
        <v>6.7000000000000004E-2</v>
      </c>
      <c r="H565" s="63">
        <v>6.7000000000000004E-2</v>
      </c>
      <c r="I565" s="63">
        <v>0</v>
      </c>
    </row>
    <row r="566" spans="1:9" x14ac:dyDescent="0.2">
      <c r="A566" s="83">
        <v>3200</v>
      </c>
      <c r="B566">
        <v>279</v>
      </c>
      <c r="C566">
        <v>7</v>
      </c>
      <c r="D566" s="63">
        <v>2.5000000000000001E-2</v>
      </c>
      <c r="E566" s="63">
        <v>0.71399999999999997</v>
      </c>
      <c r="F566" s="63">
        <v>0.28599999999999998</v>
      </c>
      <c r="G566" s="63">
        <v>0</v>
      </c>
      <c r="H566" s="63">
        <v>0</v>
      </c>
      <c r="I566" s="63">
        <v>0</v>
      </c>
    </row>
    <row r="567" spans="1:9" x14ac:dyDescent="0.2">
      <c r="A567" s="83">
        <v>3201</v>
      </c>
      <c r="B567">
        <v>724</v>
      </c>
      <c r="C567">
        <v>50</v>
      </c>
      <c r="D567" s="63">
        <v>6.9000000000000006E-2</v>
      </c>
      <c r="E567" s="63">
        <v>0.46</v>
      </c>
      <c r="F567" s="63">
        <v>0.3</v>
      </c>
      <c r="G567" s="63">
        <v>0.04</v>
      </c>
      <c r="H567" s="63">
        <v>0.06</v>
      </c>
      <c r="I567" s="63">
        <v>0.14000000000000001</v>
      </c>
    </row>
    <row r="568" spans="1:9" x14ac:dyDescent="0.2">
      <c r="A568" s="83">
        <v>3203</v>
      </c>
      <c r="B568">
        <v>538</v>
      </c>
      <c r="C568">
        <v>7</v>
      </c>
      <c r="D568" s="63">
        <v>1.2999999999999999E-2</v>
      </c>
      <c r="E568" s="63">
        <v>0.42899999999999999</v>
      </c>
      <c r="F568" s="63">
        <v>0.42899999999999999</v>
      </c>
      <c r="G568" s="63">
        <v>0</v>
      </c>
      <c r="H568" s="63">
        <v>0.14299999999999999</v>
      </c>
      <c r="I568" s="63">
        <v>0</v>
      </c>
    </row>
    <row r="569" spans="1:9" x14ac:dyDescent="0.2">
      <c r="A569" s="83">
        <v>3206</v>
      </c>
      <c r="B569">
        <v>2233</v>
      </c>
      <c r="C569">
        <v>241</v>
      </c>
      <c r="D569" s="63">
        <v>0.108</v>
      </c>
      <c r="E569" s="63">
        <v>8.6999999999999994E-2</v>
      </c>
      <c r="F569" s="63">
        <v>0.253</v>
      </c>
      <c r="G569" s="63">
        <v>0.28199999999999997</v>
      </c>
      <c r="H569" s="63">
        <v>0.191</v>
      </c>
      <c r="I569" s="63">
        <v>0.187</v>
      </c>
    </row>
    <row r="570" spans="1:9" x14ac:dyDescent="0.2">
      <c r="A570" s="83">
        <v>3207</v>
      </c>
      <c r="B570">
        <v>350</v>
      </c>
      <c r="C570">
        <v>6</v>
      </c>
      <c r="D570" s="63">
        <v>1.7000000000000001E-2</v>
      </c>
      <c r="E570" s="63">
        <v>0.5</v>
      </c>
      <c r="F570" s="63">
        <v>0.33300000000000002</v>
      </c>
      <c r="G570" s="63">
        <v>0</v>
      </c>
      <c r="H570" s="63">
        <v>0.16700000000000001</v>
      </c>
      <c r="I570" s="63">
        <v>0</v>
      </c>
    </row>
    <row r="571" spans="1:9" x14ac:dyDescent="0.2">
      <c r="A571" s="83">
        <v>3209</v>
      </c>
      <c r="B571">
        <v>554</v>
      </c>
      <c r="C571">
        <v>11</v>
      </c>
      <c r="D571" s="63">
        <v>0.02</v>
      </c>
      <c r="E571" s="63">
        <v>0.63600000000000001</v>
      </c>
      <c r="F571" s="63">
        <v>0.36399999999999999</v>
      </c>
      <c r="G571" s="63">
        <v>0</v>
      </c>
      <c r="H571" s="63">
        <v>0</v>
      </c>
      <c r="I571" s="63">
        <v>0</v>
      </c>
    </row>
    <row r="572" spans="1:9" x14ac:dyDescent="0.2">
      <c r="A572" s="83">
        <v>3210</v>
      </c>
      <c r="B572">
        <v>650</v>
      </c>
      <c r="C572">
        <v>40</v>
      </c>
      <c r="D572" s="63">
        <v>6.2E-2</v>
      </c>
      <c r="E572" s="63">
        <v>7.4999999999999997E-2</v>
      </c>
      <c r="F572" s="63">
        <v>0.5</v>
      </c>
      <c r="G572" s="63">
        <v>0.25</v>
      </c>
      <c r="H572" s="63">
        <v>0.15</v>
      </c>
      <c r="I572" s="63">
        <v>2.5000000000000001E-2</v>
      </c>
    </row>
    <row r="573" spans="1:9" x14ac:dyDescent="0.2">
      <c r="A573" s="83">
        <v>3211</v>
      </c>
      <c r="B573">
        <v>375</v>
      </c>
      <c r="C573">
        <v>35</v>
      </c>
      <c r="D573" s="63">
        <v>9.2999999999999999E-2</v>
      </c>
      <c r="E573" s="63">
        <v>0.34300000000000003</v>
      </c>
      <c r="F573" s="63">
        <v>0.42899999999999999</v>
      </c>
      <c r="G573" s="63">
        <v>8.5999999999999993E-2</v>
      </c>
      <c r="H573" s="63">
        <v>0</v>
      </c>
      <c r="I573" s="63">
        <v>0.14299999999999999</v>
      </c>
    </row>
    <row r="574" spans="1:9" x14ac:dyDescent="0.2">
      <c r="A574" s="83">
        <v>3215</v>
      </c>
      <c r="B574">
        <v>2546</v>
      </c>
      <c r="C574">
        <v>181</v>
      </c>
      <c r="D574" s="63">
        <v>7.0999999999999994E-2</v>
      </c>
      <c r="E574" s="63">
        <v>5.5E-2</v>
      </c>
      <c r="F574" s="63">
        <v>0.17100000000000001</v>
      </c>
      <c r="G574" s="63">
        <v>0.315</v>
      </c>
      <c r="H574" s="63">
        <v>0.13300000000000001</v>
      </c>
      <c r="I574" s="63">
        <v>0.32600000000000001</v>
      </c>
    </row>
    <row r="575" spans="1:9" x14ac:dyDescent="0.2">
      <c r="A575" s="83">
        <v>3216</v>
      </c>
      <c r="B575">
        <v>204</v>
      </c>
      <c r="C575">
        <v>6</v>
      </c>
      <c r="D575" s="63">
        <v>2.9000000000000001E-2</v>
      </c>
      <c r="E575" s="63">
        <v>0.16700000000000001</v>
      </c>
      <c r="F575" s="63">
        <v>0.5</v>
      </c>
      <c r="G575" s="63">
        <v>0.33300000000000002</v>
      </c>
      <c r="H575" s="63">
        <v>0</v>
      </c>
      <c r="I575" s="63">
        <v>0</v>
      </c>
    </row>
    <row r="576" spans="1:9" x14ac:dyDescent="0.2">
      <c r="A576" s="83">
        <v>3217</v>
      </c>
      <c r="B576">
        <v>681</v>
      </c>
      <c r="C576">
        <v>23</v>
      </c>
      <c r="D576" s="63">
        <v>3.4000000000000002E-2</v>
      </c>
      <c r="E576" s="63">
        <v>0.34799999999999998</v>
      </c>
      <c r="F576" s="63">
        <v>0.39100000000000001</v>
      </c>
      <c r="G576" s="63">
        <v>8.6999999999999994E-2</v>
      </c>
      <c r="H576" s="63">
        <v>0.17399999999999999</v>
      </c>
      <c r="I576" s="63">
        <v>0</v>
      </c>
    </row>
    <row r="577" spans="1:9" x14ac:dyDescent="0.2">
      <c r="A577" s="83">
        <v>3232</v>
      </c>
      <c r="B577">
        <v>1099</v>
      </c>
      <c r="C577">
        <v>16</v>
      </c>
      <c r="D577" s="63">
        <v>1.4999999999999999E-2</v>
      </c>
      <c r="E577" s="63">
        <v>0.438</v>
      </c>
      <c r="F577" s="63">
        <v>0.375</v>
      </c>
      <c r="G577" s="63">
        <v>6.3E-2</v>
      </c>
      <c r="H577" s="63">
        <v>6.3E-2</v>
      </c>
      <c r="I577" s="63">
        <v>6.3E-2</v>
      </c>
    </row>
    <row r="578" spans="1:9" x14ac:dyDescent="0.2">
      <c r="A578" s="83">
        <v>3233</v>
      </c>
      <c r="B578">
        <v>597</v>
      </c>
      <c r="C578">
        <v>28</v>
      </c>
      <c r="D578" s="63">
        <v>4.7E-2</v>
      </c>
      <c r="E578" s="63">
        <v>0.5</v>
      </c>
      <c r="F578" s="63">
        <v>0.214</v>
      </c>
      <c r="G578" s="63">
        <v>0.107</v>
      </c>
      <c r="H578" s="63">
        <v>0.17899999999999999</v>
      </c>
      <c r="I578" s="63">
        <v>0</v>
      </c>
    </row>
    <row r="579" spans="1:9" x14ac:dyDescent="0.2">
      <c r="A579" s="83">
        <v>3236</v>
      </c>
      <c r="B579">
        <v>1220</v>
      </c>
      <c r="C579">
        <v>45</v>
      </c>
      <c r="D579" s="63">
        <v>3.6999999999999998E-2</v>
      </c>
      <c r="E579" s="63">
        <v>0.111</v>
      </c>
      <c r="F579" s="63">
        <v>0.222</v>
      </c>
      <c r="G579" s="63">
        <v>0.28899999999999998</v>
      </c>
      <c r="H579" s="63">
        <v>8.8999999999999996E-2</v>
      </c>
      <c r="I579" s="63">
        <v>0.28899999999999998</v>
      </c>
    </row>
    <row r="580" spans="1:9" x14ac:dyDescent="0.2">
      <c r="A580" s="83">
        <v>3237</v>
      </c>
      <c r="B580">
        <v>801</v>
      </c>
      <c r="C580">
        <v>30</v>
      </c>
      <c r="D580" s="63">
        <v>3.6999999999999998E-2</v>
      </c>
      <c r="E580" s="63">
        <v>0.33300000000000002</v>
      </c>
      <c r="F580" s="63">
        <v>0.13300000000000001</v>
      </c>
      <c r="G580" s="63">
        <v>0.13300000000000001</v>
      </c>
      <c r="H580" s="63">
        <v>0.2</v>
      </c>
      <c r="I580" s="63">
        <v>0.2</v>
      </c>
    </row>
    <row r="581" spans="1:9" x14ac:dyDescent="0.2">
      <c r="A581" s="83">
        <v>3238</v>
      </c>
      <c r="B581">
        <v>246</v>
      </c>
      <c r="C581">
        <v>4</v>
      </c>
      <c r="D581" s="63">
        <v>1.6E-2</v>
      </c>
      <c r="E581" s="63">
        <v>0</v>
      </c>
      <c r="F581" s="63">
        <v>0.75</v>
      </c>
      <c r="G581" s="63">
        <v>0</v>
      </c>
      <c r="H581" s="63">
        <v>0</v>
      </c>
      <c r="I581" s="63">
        <v>0.25</v>
      </c>
    </row>
    <row r="582" spans="1:9" x14ac:dyDescent="0.2">
      <c r="A582" s="83">
        <v>3239</v>
      </c>
      <c r="B582">
        <v>400</v>
      </c>
      <c r="C582">
        <v>6</v>
      </c>
      <c r="D582" s="63">
        <v>1.4999999999999999E-2</v>
      </c>
      <c r="E582" s="63">
        <v>0.33300000000000002</v>
      </c>
      <c r="F582" s="63">
        <v>0.16700000000000001</v>
      </c>
      <c r="G582" s="63">
        <v>0</v>
      </c>
      <c r="H582" s="63">
        <v>0.33300000000000002</v>
      </c>
      <c r="I582" s="63">
        <v>0.16700000000000001</v>
      </c>
    </row>
    <row r="583" spans="1:9" x14ac:dyDescent="0.2">
      <c r="A583" s="83">
        <v>3240</v>
      </c>
      <c r="B583">
        <v>599</v>
      </c>
      <c r="C583">
        <v>107</v>
      </c>
      <c r="D583" s="63">
        <v>0.17899999999999999</v>
      </c>
      <c r="E583" s="63">
        <v>0.215</v>
      </c>
      <c r="F583" s="63">
        <v>0.308</v>
      </c>
      <c r="G583" s="63">
        <v>0.112</v>
      </c>
      <c r="H583" s="63">
        <v>0.13100000000000001</v>
      </c>
      <c r="I583" s="63">
        <v>0.23400000000000001</v>
      </c>
    </row>
    <row r="584" spans="1:9" x14ac:dyDescent="0.2">
      <c r="A584" s="83">
        <v>3241</v>
      </c>
      <c r="B584">
        <v>1065</v>
      </c>
      <c r="C584">
        <v>22</v>
      </c>
      <c r="D584" s="63">
        <v>2.1000000000000001E-2</v>
      </c>
      <c r="E584" s="63">
        <v>4.4999999999999998E-2</v>
      </c>
      <c r="F584" s="63">
        <v>0.13600000000000001</v>
      </c>
      <c r="G584" s="63">
        <v>9.0999999999999998E-2</v>
      </c>
      <c r="H584" s="63">
        <v>0.27300000000000002</v>
      </c>
      <c r="I584" s="63">
        <v>0.45500000000000002</v>
      </c>
    </row>
    <row r="585" spans="1:9" x14ac:dyDescent="0.2">
      <c r="A585" s="83">
        <v>3244</v>
      </c>
      <c r="B585">
        <v>718</v>
      </c>
      <c r="C585">
        <v>70</v>
      </c>
      <c r="D585" s="63">
        <v>9.7000000000000003E-2</v>
      </c>
      <c r="E585" s="63">
        <v>0.129</v>
      </c>
      <c r="F585" s="63">
        <v>0.5</v>
      </c>
      <c r="G585" s="63">
        <v>0.17100000000000001</v>
      </c>
      <c r="H585" s="63">
        <v>8.5999999999999993E-2</v>
      </c>
      <c r="I585" s="63">
        <v>0.114</v>
      </c>
    </row>
    <row r="586" spans="1:9" x14ac:dyDescent="0.2">
      <c r="A586" s="83">
        <v>3246</v>
      </c>
      <c r="B586">
        <v>1370</v>
      </c>
      <c r="C586">
        <v>106</v>
      </c>
      <c r="D586" s="63">
        <v>7.6999999999999999E-2</v>
      </c>
      <c r="E586" s="63">
        <v>0.38700000000000001</v>
      </c>
      <c r="F586" s="63">
        <v>0.377</v>
      </c>
      <c r="G586" s="63">
        <v>9.4E-2</v>
      </c>
      <c r="H586" s="63">
        <v>8.5000000000000006E-2</v>
      </c>
      <c r="I586" s="63">
        <v>5.7000000000000002E-2</v>
      </c>
    </row>
    <row r="587" spans="1:9" x14ac:dyDescent="0.2">
      <c r="A587" s="83">
        <v>3247</v>
      </c>
      <c r="B587">
        <v>1839</v>
      </c>
      <c r="C587">
        <v>109</v>
      </c>
      <c r="D587" s="63">
        <v>5.8999999999999997E-2</v>
      </c>
      <c r="E587" s="63">
        <v>0.11899999999999999</v>
      </c>
      <c r="F587" s="63">
        <v>0.29399999999999998</v>
      </c>
      <c r="G587" s="63">
        <v>0.27500000000000002</v>
      </c>
      <c r="H587" s="63">
        <v>0.21099999999999999</v>
      </c>
      <c r="I587" s="63">
        <v>0.10100000000000001</v>
      </c>
    </row>
    <row r="588" spans="1:9" x14ac:dyDescent="0.2">
      <c r="A588" s="83">
        <v>3248</v>
      </c>
      <c r="B588">
        <v>816</v>
      </c>
      <c r="C588">
        <v>88</v>
      </c>
      <c r="D588" s="63">
        <v>0.108</v>
      </c>
      <c r="E588" s="63">
        <v>0.08</v>
      </c>
      <c r="F588" s="63">
        <v>0.307</v>
      </c>
      <c r="G588" s="63">
        <v>0.216</v>
      </c>
      <c r="H588" s="63">
        <v>0.26100000000000001</v>
      </c>
      <c r="I588" s="63">
        <v>0.13600000000000001</v>
      </c>
    </row>
    <row r="589" spans="1:9" x14ac:dyDescent="0.2">
      <c r="A589" s="83">
        <v>3249</v>
      </c>
      <c r="B589">
        <v>503</v>
      </c>
      <c r="C589">
        <v>36</v>
      </c>
      <c r="D589" s="63">
        <v>7.1999999999999995E-2</v>
      </c>
      <c r="E589" s="63">
        <v>0.55600000000000005</v>
      </c>
      <c r="F589" s="63">
        <v>0.27800000000000002</v>
      </c>
      <c r="G589" s="63">
        <v>8.3000000000000004E-2</v>
      </c>
      <c r="H589" s="63">
        <v>8.3000000000000004E-2</v>
      </c>
      <c r="I589" s="63">
        <v>0</v>
      </c>
    </row>
    <row r="590" spans="1:9" x14ac:dyDescent="0.2">
      <c r="A590" s="83">
        <v>3250</v>
      </c>
      <c r="B590">
        <v>814</v>
      </c>
      <c r="C590">
        <v>106</v>
      </c>
      <c r="D590" s="63">
        <v>0.13</v>
      </c>
      <c r="E590" s="63">
        <v>0.34</v>
      </c>
      <c r="F590" s="63">
        <v>0.33</v>
      </c>
      <c r="G590" s="63">
        <v>8.5000000000000006E-2</v>
      </c>
      <c r="H590" s="63">
        <v>0.113</v>
      </c>
      <c r="I590" s="63">
        <v>0.13200000000000001</v>
      </c>
    </row>
    <row r="591" spans="1:9" x14ac:dyDescent="0.2">
      <c r="A591" s="83">
        <v>3251</v>
      </c>
      <c r="B591">
        <v>685</v>
      </c>
      <c r="C591">
        <v>40</v>
      </c>
      <c r="D591" s="63">
        <v>5.8000000000000003E-2</v>
      </c>
      <c r="E591" s="63">
        <v>0.45</v>
      </c>
      <c r="F591" s="63">
        <v>0.125</v>
      </c>
      <c r="G591" s="63">
        <v>0.05</v>
      </c>
      <c r="H591" s="63">
        <v>0.1</v>
      </c>
      <c r="I591" s="63">
        <v>0.27500000000000002</v>
      </c>
    </row>
    <row r="592" spans="1:9" x14ac:dyDescent="0.2">
      <c r="A592" s="83">
        <v>3252</v>
      </c>
      <c r="B592">
        <v>430</v>
      </c>
      <c r="C592">
        <v>9</v>
      </c>
      <c r="D592" s="63">
        <v>2.1000000000000001E-2</v>
      </c>
      <c r="E592" s="63">
        <v>0.44400000000000001</v>
      </c>
      <c r="F592" s="63">
        <v>0.111</v>
      </c>
      <c r="G592" s="63">
        <v>0.111</v>
      </c>
      <c r="H592" s="63">
        <v>0.33300000000000002</v>
      </c>
      <c r="I592" s="63">
        <v>0</v>
      </c>
    </row>
    <row r="593" spans="1:9" x14ac:dyDescent="0.2">
      <c r="A593" s="83">
        <v>3253</v>
      </c>
      <c r="B593">
        <v>1105</v>
      </c>
      <c r="C593">
        <v>139</v>
      </c>
      <c r="D593" s="63">
        <v>0.126</v>
      </c>
      <c r="E593" s="63">
        <v>0.151</v>
      </c>
      <c r="F593" s="63">
        <v>0.29499999999999998</v>
      </c>
      <c r="G593" s="63">
        <v>0.108</v>
      </c>
      <c r="H593" s="63">
        <v>0.20899999999999999</v>
      </c>
      <c r="I593" s="63">
        <v>0.23699999999999999</v>
      </c>
    </row>
    <row r="594" spans="1:9" x14ac:dyDescent="0.2">
      <c r="A594" s="83">
        <v>3254</v>
      </c>
      <c r="B594">
        <v>437</v>
      </c>
      <c r="C594">
        <v>17</v>
      </c>
      <c r="D594" s="63">
        <v>3.9E-2</v>
      </c>
      <c r="E594" s="63">
        <v>0.35299999999999998</v>
      </c>
      <c r="F594" s="63">
        <v>0.35299999999999998</v>
      </c>
      <c r="G594" s="63">
        <v>0</v>
      </c>
      <c r="H594" s="63">
        <v>0.17599999999999999</v>
      </c>
      <c r="I594" s="63">
        <v>0.11799999999999999</v>
      </c>
    </row>
    <row r="595" spans="1:9" x14ac:dyDescent="0.2">
      <c r="A595" s="83">
        <v>3255</v>
      </c>
      <c r="B595">
        <v>417</v>
      </c>
      <c r="C595">
        <v>33</v>
      </c>
      <c r="D595" s="63">
        <v>7.9000000000000001E-2</v>
      </c>
      <c r="E595" s="63">
        <v>0.45500000000000002</v>
      </c>
      <c r="F595" s="63">
        <v>0.39400000000000002</v>
      </c>
      <c r="G595" s="63">
        <v>0.121</v>
      </c>
      <c r="H595" s="63">
        <v>0.03</v>
      </c>
      <c r="I595" s="63">
        <v>0</v>
      </c>
    </row>
    <row r="596" spans="1:9" x14ac:dyDescent="0.2">
      <c r="A596" s="83">
        <v>3257</v>
      </c>
      <c r="B596">
        <v>682</v>
      </c>
      <c r="C596">
        <v>115</v>
      </c>
      <c r="D596" s="63">
        <v>0.16900000000000001</v>
      </c>
      <c r="E596" s="63">
        <v>0.33900000000000002</v>
      </c>
      <c r="F596" s="63">
        <v>0.33900000000000002</v>
      </c>
      <c r="G596" s="63">
        <v>9.6000000000000002E-2</v>
      </c>
      <c r="H596" s="63">
        <v>0.16500000000000001</v>
      </c>
      <c r="I596" s="63">
        <v>6.0999999999999999E-2</v>
      </c>
    </row>
    <row r="597" spans="1:9" x14ac:dyDescent="0.2">
      <c r="A597" s="83">
        <v>3258</v>
      </c>
      <c r="B597">
        <v>584</v>
      </c>
      <c r="C597">
        <v>28</v>
      </c>
      <c r="D597" s="63">
        <v>4.8000000000000001E-2</v>
      </c>
      <c r="E597" s="63">
        <v>3.5999999999999997E-2</v>
      </c>
      <c r="F597" s="63">
        <v>0.14299999999999999</v>
      </c>
      <c r="G597" s="63">
        <v>0.17899999999999999</v>
      </c>
      <c r="H597" s="63">
        <v>0.28599999999999998</v>
      </c>
      <c r="I597" s="63">
        <v>0.35699999999999998</v>
      </c>
    </row>
    <row r="598" spans="1:9" x14ac:dyDescent="0.2">
      <c r="A598" s="83">
        <v>3260</v>
      </c>
      <c r="B598">
        <v>550</v>
      </c>
      <c r="C598">
        <v>74</v>
      </c>
      <c r="D598" s="63">
        <v>0.13500000000000001</v>
      </c>
      <c r="E598" s="63">
        <v>0.33800000000000002</v>
      </c>
      <c r="F598" s="63">
        <v>0.35099999999999998</v>
      </c>
      <c r="G598" s="63">
        <v>4.1000000000000002E-2</v>
      </c>
      <c r="H598" s="63">
        <v>0.17599999999999999</v>
      </c>
      <c r="I598" s="63">
        <v>9.5000000000000001E-2</v>
      </c>
    </row>
    <row r="599" spans="1:9" x14ac:dyDescent="0.2">
      <c r="A599" s="83">
        <v>3261</v>
      </c>
      <c r="B599">
        <v>498</v>
      </c>
      <c r="C599">
        <v>48</v>
      </c>
      <c r="D599" s="63">
        <v>9.6000000000000002E-2</v>
      </c>
      <c r="E599" s="63">
        <v>0.375</v>
      </c>
      <c r="F599" s="63">
        <v>0.41699999999999998</v>
      </c>
      <c r="G599" s="63">
        <v>6.3E-2</v>
      </c>
      <c r="H599" s="63">
        <v>0.125</v>
      </c>
      <c r="I599" s="63">
        <v>2.1000000000000001E-2</v>
      </c>
    </row>
    <row r="600" spans="1:9" x14ac:dyDescent="0.2">
      <c r="A600" s="83">
        <v>3262</v>
      </c>
      <c r="B600">
        <v>604</v>
      </c>
      <c r="C600">
        <v>24</v>
      </c>
      <c r="D600" s="63">
        <v>0.04</v>
      </c>
      <c r="E600" s="63">
        <v>0.33300000000000002</v>
      </c>
      <c r="F600" s="63">
        <v>0.45800000000000002</v>
      </c>
      <c r="G600" s="63">
        <v>4.2000000000000003E-2</v>
      </c>
      <c r="H600" s="63">
        <v>0.16700000000000001</v>
      </c>
      <c r="I600" s="63">
        <v>0</v>
      </c>
    </row>
    <row r="601" spans="1:9" x14ac:dyDescent="0.2">
      <c r="A601" s="83">
        <v>3264</v>
      </c>
      <c r="B601">
        <v>527</v>
      </c>
      <c r="C601">
        <v>31</v>
      </c>
      <c r="D601" s="63">
        <v>5.8999999999999997E-2</v>
      </c>
      <c r="E601" s="63">
        <v>0.61299999999999999</v>
      </c>
      <c r="F601" s="63">
        <v>0.28999999999999998</v>
      </c>
      <c r="G601" s="63">
        <v>3.2000000000000001E-2</v>
      </c>
      <c r="H601" s="63">
        <v>3.2000000000000001E-2</v>
      </c>
      <c r="I601" s="63">
        <v>3.2000000000000001E-2</v>
      </c>
    </row>
    <row r="602" spans="1:9" x14ac:dyDescent="0.2">
      <c r="A602" s="83">
        <v>3266</v>
      </c>
      <c r="B602">
        <v>318</v>
      </c>
      <c r="C602">
        <v>7</v>
      </c>
      <c r="D602" s="63">
        <v>2.1999999999999999E-2</v>
      </c>
      <c r="E602" s="63">
        <v>0.71399999999999997</v>
      </c>
      <c r="F602" s="63">
        <v>0.28599999999999998</v>
      </c>
      <c r="G602" s="63">
        <v>0</v>
      </c>
      <c r="H602" s="63">
        <v>0</v>
      </c>
      <c r="I602" s="63">
        <v>0</v>
      </c>
    </row>
    <row r="603" spans="1:9" x14ac:dyDescent="0.2">
      <c r="A603" s="83">
        <v>3267</v>
      </c>
      <c r="B603">
        <v>944</v>
      </c>
      <c r="C603">
        <v>104</v>
      </c>
      <c r="D603" s="63">
        <v>0.11</v>
      </c>
      <c r="E603" s="63">
        <v>1</v>
      </c>
      <c r="F603" s="63">
        <v>0</v>
      </c>
      <c r="G603" s="63">
        <v>0</v>
      </c>
      <c r="H603" s="63">
        <v>0</v>
      </c>
      <c r="I603" s="63">
        <v>0</v>
      </c>
    </row>
    <row r="604" spans="1:9" x14ac:dyDescent="0.2">
      <c r="A604" s="83">
        <v>3268</v>
      </c>
      <c r="B604">
        <v>517</v>
      </c>
      <c r="C604">
        <v>12</v>
      </c>
      <c r="D604" s="63">
        <v>2.3E-2</v>
      </c>
      <c r="E604" s="63">
        <v>0.16700000000000001</v>
      </c>
      <c r="F604" s="63">
        <v>0.75</v>
      </c>
      <c r="G604" s="63">
        <v>8.3000000000000004E-2</v>
      </c>
      <c r="H604" s="63">
        <v>0</v>
      </c>
      <c r="I604" s="63">
        <v>0</v>
      </c>
    </row>
    <row r="605" spans="1:9" x14ac:dyDescent="0.2">
      <c r="A605" s="83">
        <v>3272</v>
      </c>
      <c r="B605">
        <v>641</v>
      </c>
      <c r="C605">
        <v>25</v>
      </c>
      <c r="D605" s="63">
        <v>3.9E-2</v>
      </c>
      <c r="E605" s="63">
        <v>0.2</v>
      </c>
      <c r="F605" s="63">
        <v>0.32</v>
      </c>
      <c r="G605" s="63">
        <v>0.16</v>
      </c>
      <c r="H605" s="63">
        <v>0.24</v>
      </c>
      <c r="I605" s="63">
        <v>0.08</v>
      </c>
    </row>
    <row r="606" spans="1:9" x14ac:dyDescent="0.2">
      <c r="A606" s="83">
        <v>3273</v>
      </c>
      <c r="B606">
        <v>268</v>
      </c>
      <c r="C606">
        <v>7</v>
      </c>
      <c r="D606" s="63">
        <v>2.5999999999999999E-2</v>
      </c>
      <c r="E606" s="63">
        <v>0.28599999999999998</v>
      </c>
      <c r="F606" s="63">
        <v>0.42899999999999999</v>
      </c>
      <c r="G606" s="63">
        <v>0.28599999999999998</v>
      </c>
      <c r="H606" s="63">
        <v>0</v>
      </c>
      <c r="I606" s="63">
        <v>0</v>
      </c>
    </row>
    <row r="607" spans="1:9" x14ac:dyDescent="0.2">
      <c r="A607" s="83">
        <v>3274</v>
      </c>
      <c r="B607">
        <v>970</v>
      </c>
      <c r="C607">
        <v>49</v>
      </c>
      <c r="D607" s="63">
        <v>5.0999999999999997E-2</v>
      </c>
      <c r="E607" s="63">
        <v>0.59199999999999997</v>
      </c>
      <c r="F607" s="63">
        <v>0.28599999999999998</v>
      </c>
      <c r="G607" s="63">
        <v>4.1000000000000002E-2</v>
      </c>
      <c r="H607" s="63">
        <v>6.0999999999999999E-2</v>
      </c>
      <c r="I607" s="63">
        <v>0.02</v>
      </c>
    </row>
    <row r="608" spans="1:9" x14ac:dyDescent="0.2">
      <c r="A608" s="83">
        <v>3275</v>
      </c>
      <c r="B608">
        <v>293</v>
      </c>
      <c r="C608">
        <v>40</v>
      </c>
      <c r="D608" s="63">
        <v>0.13700000000000001</v>
      </c>
      <c r="E608" s="63">
        <v>0.32500000000000001</v>
      </c>
      <c r="F608" s="63">
        <v>0.32500000000000001</v>
      </c>
      <c r="G608" s="63">
        <v>2.5000000000000001E-2</v>
      </c>
      <c r="H608" s="63">
        <v>0.2</v>
      </c>
      <c r="I608" s="63">
        <v>0.125</v>
      </c>
    </row>
    <row r="609" spans="1:9" x14ac:dyDescent="0.2">
      <c r="A609" s="83">
        <v>3276</v>
      </c>
      <c r="B609">
        <v>1460</v>
      </c>
      <c r="C609">
        <v>20</v>
      </c>
      <c r="D609" s="63">
        <v>1.4E-2</v>
      </c>
      <c r="E609" s="63">
        <v>0.4</v>
      </c>
      <c r="F609" s="63">
        <v>0.15</v>
      </c>
      <c r="G609" s="63">
        <v>0.05</v>
      </c>
      <c r="H609" s="63">
        <v>0.15</v>
      </c>
      <c r="I609" s="63">
        <v>0.25</v>
      </c>
    </row>
    <row r="610" spans="1:9" x14ac:dyDescent="0.2">
      <c r="A610" s="83">
        <v>3277</v>
      </c>
      <c r="B610">
        <v>594</v>
      </c>
      <c r="C610">
        <v>12</v>
      </c>
      <c r="D610" s="63">
        <v>0.02</v>
      </c>
      <c r="E610" s="63">
        <v>0.16700000000000001</v>
      </c>
      <c r="F610" s="63">
        <v>0.33300000000000002</v>
      </c>
      <c r="G610" s="63">
        <v>8.3000000000000004E-2</v>
      </c>
      <c r="H610" s="63">
        <v>0.16700000000000001</v>
      </c>
      <c r="I610" s="63">
        <v>0.25</v>
      </c>
    </row>
    <row r="611" spans="1:9" x14ac:dyDescent="0.2">
      <c r="A611" s="83">
        <v>3278</v>
      </c>
      <c r="B611">
        <v>721</v>
      </c>
      <c r="C611">
        <v>18</v>
      </c>
      <c r="D611" s="63">
        <v>2.5000000000000001E-2</v>
      </c>
      <c r="E611" s="63">
        <v>0.44400000000000001</v>
      </c>
      <c r="F611" s="63">
        <v>0.44400000000000001</v>
      </c>
      <c r="G611" s="63">
        <v>0.111</v>
      </c>
      <c r="H611" s="63">
        <v>0</v>
      </c>
      <c r="I611" s="63">
        <v>0</v>
      </c>
    </row>
    <row r="612" spans="1:9" x14ac:dyDescent="0.2">
      <c r="A612" s="83">
        <v>3279</v>
      </c>
      <c r="B612">
        <v>1750</v>
      </c>
      <c r="C612">
        <v>20</v>
      </c>
      <c r="D612" s="63">
        <v>1.0999999999999999E-2</v>
      </c>
      <c r="E612" s="63">
        <v>0.15</v>
      </c>
      <c r="F612" s="63">
        <v>0.25</v>
      </c>
      <c r="G612" s="63">
        <v>0.1</v>
      </c>
      <c r="H612" s="63">
        <v>0.25</v>
      </c>
      <c r="I612" s="63">
        <v>0.25</v>
      </c>
    </row>
    <row r="613" spans="1:9" x14ac:dyDescent="0.2">
      <c r="A613" s="83">
        <v>3280</v>
      </c>
      <c r="B613">
        <v>725</v>
      </c>
      <c r="C613">
        <v>92</v>
      </c>
      <c r="D613" s="63">
        <v>0.127</v>
      </c>
      <c r="E613" s="63">
        <v>0.315</v>
      </c>
      <c r="F613" s="63">
        <v>0.30399999999999999</v>
      </c>
      <c r="G613" s="63">
        <v>0.152</v>
      </c>
      <c r="H613" s="63">
        <v>0.13</v>
      </c>
      <c r="I613" s="63">
        <v>9.8000000000000004E-2</v>
      </c>
    </row>
    <row r="614" spans="1:9" x14ac:dyDescent="0.2">
      <c r="A614" s="83">
        <v>3286</v>
      </c>
      <c r="B614">
        <v>839</v>
      </c>
      <c r="C614">
        <v>11</v>
      </c>
      <c r="D614" s="63">
        <v>1.2999999999999999E-2</v>
      </c>
      <c r="E614" s="63">
        <v>0.54500000000000004</v>
      </c>
      <c r="F614" s="63">
        <v>0.27300000000000002</v>
      </c>
      <c r="G614" s="63">
        <v>0.182</v>
      </c>
      <c r="H614" s="63">
        <v>0</v>
      </c>
      <c r="I614" s="63">
        <v>0</v>
      </c>
    </row>
    <row r="615" spans="1:9" x14ac:dyDescent="0.2">
      <c r="A615" s="83">
        <v>3289</v>
      </c>
      <c r="B615">
        <v>151</v>
      </c>
      <c r="C615">
        <v>5</v>
      </c>
      <c r="D615" s="63">
        <v>3.3000000000000002E-2</v>
      </c>
      <c r="E615" s="63">
        <v>0.2</v>
      </c>
      <c r="F615" s="63">
        <v>0.8</v>
      </c>
      <c r="G615" s="63">
        <v>0</v>
      </c>
      <c r="H615" s="63">
        <v>0</v>
      </c>
      <c r="I615" s="63">
        <v>0</v>
      </c>
    </row>
    <row r="616" spans="1:9" x14ac:dyDescent="0.2">
      <c r="A616" s="83">
        <v>3290</v>
      </c>
      <c r="B616">
        <v>120</v>
      </c>
      <c r="C616">
        <v>8</v>
      </c>
      <c r="D616" s="63">
        <v>6.7000000000000004E-2</v>
      </c>
      <c r="E616" s="63">
        <v>0.25</v>
      </c>
      <c r="F616" s="63">
        <v>0.75</v>
      </c>
      <c r="G616" s="63">
        <v>0</v>
      </c>
      <c r="H616" s="63">
        <v>0</v>
      </c>
      <c r="I616" s="63">
        <v>0</v>
      </c>
    </row>
    <row r="617" spans="1:9" x14ac:dyDescent="0.2">
      <c r="A617" s="83">
        <v>3291</v>
      </c>
      <c r="B617">
        <v>621</v>
      </c>
      <c r="C617">
        <v>27</v>
      </c>
      <c r="D617" s="63">
        <v>4.2999999999999997E-2</v>
      </c>
      <c r="E617" s="63">
        <v>0.40699999999999997</v>
      </c>
      <c r="F617" s="63">
        <v>0.29599999999999999</v>
      </c>
      <c r="G617" s="63">
        <v>0.222</v>
      </c>
      <c r="H617" s="63">
        <v>3.6999999999999998E-2</v>
      </c>
      <c r="I617" s="63">
        <v>3.6999999999999998E-2</v>
      </c>
    </row>
    <row r="618" spans="1:9" x14ac:dyDescent="0.2">
      <c r="A618" s="83">
        <v>3292</v>
      </c>
      <c r="B618">
        <v>693</v>
      </c>
      <c r="C618">
        <v>28</v>
      </c>
      <c r="D618" s="63">
        <v>0.04</v>
      </c>
      <c r="E618" s="63">
        <v>0.214</v>
      </c>
      <c r="F618" s="63">
        <v>0.39300000000000002</v>
      </c>
      <c r="G618" s="63">
        <v>0.17899999999999999</v>
      </c>
      <c r="H618" s="63">
        <v>0.17899999999999999</v>
      </c>
      <c r="I618" s="63">
        <v>3.5999999999999997E-2</v>
      </c>
    </row>
    <row r="619" spans="1:9" x14ac:dyDescent="0.2">
      <c r="A619" s="83">
        <v>3295</v>
      </c>
      <c r="B619">
        <v>184</v>
      </c>
      <c r="C619">
        <v>17</v>
      </c>
      <c r="D619" s="63">
        <v>9.1999999999999998E-2</v>
      </c>
      <c r="E619" s="63">
        <v>0</v>
      </c>
      <c r="F619" s="63">
        <v>0.41199999999999998</v>
      </c>
      <c r="G619" s="63">
        <v>5.8999999999999997E-2</v>
      </c>
      <c r="H619" s="63">
        <v>0.17599999999999999</v>
      </c>
      <c r="I619" s="63">
        <v>0.35299999999999998</v>
      </c>
    </row>
    <row r="620" spans="1:9" x14ac:dyDescent="0.2">
      <c r="A620" s="83">
        <v>3296</v>
      </c>
      <c r="B620">
        <v>731</v>
      </c>
      <c r="C620">
        <v>33</v>
      </c>
      <c r="D620" s="63">
        <v>4.4999999999999998E-2</v>
      </c>
      <c r="E620" s="63">
        <v>0.24199999999999999</v>
      </c>
      <c r="F620" s="63">
        <v>0.33300000000000002</v>
      </c>
      <c r="G620" s="63">
        <v>0.21199999999999999</v>
      </c>
      <c r="H620" s="63">
        <v>0.152</v>
      </c>
      <c r="I620" s="63">
        <v>6.0999999999999999E-2</v>
      </c>
    </row>
    <row r="621" spans="1:9" x14ac:dyDescent="0.2">
      <c r="A621" s="83">
        <v>3297</v>
      </c>
      <c r="B621">
        <v>459</v>
      </c>
      <c r="C621">
        <v>40</v>
      </c>
      <c r="D621" s="63">
        <v>8.6999999999999994E-2</v>
      </c>
      <c r="E621" s="63">
        <v>0.42499999999999999</v>
      </c>
      <c r="F621" s="63">
        <v>0.25</v>
      </c>
      <c r="G621" s="63">
        <v>0.125</v>
      </c>
      <c r="H621" s="63">
        <v>0.125</v>
      </c>
      <c r="I621" s="63">
        <v>7.4999999999999997E-2</v>
      </c>
    </row>
    <row r="622" spans="1:9" x14ac:dyDescent="0.2">
      <c r="A622" s="83">
        <v>3298</v>
      </c>
      <c r="B622">
        <v>574</v>
      </c>
      <c r="C622">
        <v>9</v>
      </c>
      <c r="D622" s="63">
        <v>1.6E-2</v>
      </c>
      <c r="E622" s="63">
        <v>0.77800000000000002</v>
      </c>
      <c r="F622" s="63">
        <v>0.222</v>
      </c>
      <c r="G622" s="63">
        <v>0</v>
      </c>
      <c r="H622" s="63">
        <v>0</v>
      </c>
      <c r="I622" s="63">
        <v>0</v>
      </c>
    </row>
    <row r="623" spans="1:9" x14ac:dyDescent="0.2">
      <c r="A623" s="83">
        <v>3300</v>
      </c>
      <c r="B623">
        <v>1101</v>
      </c>
      <c r="C623">
        <v>93</v>
      </c>
      <c r="D623" s="63">
        <v>8.4000000000000005E-2</v>
      </c>
      <c r="E623" s="63">
        <v>0.26900000000000002</v>
      </c>
      <c r="F623" s="63">
        <v>0.30099999999999999</v>
      </c>
      <c r="G623" s="63">
        <v>0.26900000000000002</v>
      </c>
      <c r="H623" s="63">
        <v>0.108</v>
      </c>
      <c r="I623" s="63">
        <v>5.3999999999999999E-2</v>
      </c>
    </row>
    <row r="624" spans="1:9" x14ac:dyDescent="0.2">
      <c r="A624" s="83">
        <v>3301</v>
      </c>
      <c r="B624">
        <v>513</v>
      </c>
      <c r="C624">
        <v>7</v>
      </c>
      <c r="D624" s="63">
        <v>1.4E-2</v>
      </c>
      <c r="E624" s="63">
        <v>0</v>
      </c>
      <c r="F624" s="63">
        <v>0.57099999999999995</v>
      </c>
      <c r="G624" s="63">
        <v>0.14299999999999999</v>
      </c>
      <c r="H624" s="63">
        <v>0.14299999999999999</v>
      </c>
      <c r="I624" s="63">
        <v>0.14299999999999999</v>
      </c>
    </row>
    <row r="625" spans="1:9" x14ac:dyDescent="0.2">
      <c r="A625" s="83">
        <v>3303</v>
      </c>
      <c r="B625">
        <v>1395</v>
      </c>
      <c r="C625">
        <v>76</v>
      </c>
      <c r="D625" s="63">
        <v>5.3999999999999999E-2</v>
      </c>
      <c r="E625" s="63">
        <v>6.6000000000000003E-2</v>
      </c>
      <c r="F625" s="63">
        <v>0.36799999999999999</v>
      </c>
      <c r="G625" s="63">
        <v>0.26300000000000001</v>
      </c>
      <c r="H625" s="63">
        <v>0.14499999999999999</v>
      </c>
      <c r="I625" s="63">
        <v>0.158</v>
      </c>
    </row>
    <row r="626" spans="1:9" x14ac:dyDescent="0.2">
      <c r="A626" s="83">
        <v>3304</v>
      </c>
      <c r="B626">
        <v>627</v>
      </c>
      <c r="C626">
        <v>22</v>
      </c>
      <c r="D626" s="63">
        <v>3.5000000000000003E-2</v>
      </c>
      <c r="E626" s="63">
        <v>0.182</v>
      </c>
      <c r="F626" s="63">
        <v>0.63600000000000001</v>
      </c>
      <c r="G626" s="63">
        <v>0.13600000000000001</v>
      </c>
      <c r="H626" s="63">
        <v>4.4999999999999998E-2</v>
      </c>
      <c r="I626" s="63">
        <v>0</v>
      </c>
    </row>
    <row r="627" spans="1:9" x14ac:dyDescent="0.2">
      <c r="A627" s="83">
        <v>3305</v>
      </c>
      <c r="B627">
        <v>441</v>
      </c>
      <c r="C627">
        <v>10</v>
      </c>
      <c r="D627" s="63">
        <v>2.3E-2</v>
      </c>
      <c r="E627" s="63">
        <v>0.5</v>
      </c>
      <c r="F627" s="63">
        <v>0.3</v>
      </c>
      <c r="G627" s="63">
        <v>0.2</v>
      </c>
      <c r="H627" s="63">
        <v>0</v>
      </c>
      <c r="I627" s="63">
        <v>0</v>
      </c>
    </row>
    <row r="628" spans="1:9" x14ac:dyDescent="0.2">
      <c r="A628" s="83">
        <v>3307</v>
      </c>
      <c r="B628">
        <v>316</v>
      </c>
      <c r="C628">
        <v>6</v>
      </c>
      <c r="D628" s="63">
        <v>1.9E-2</v>
      </c>
      <c r="E628" s="63">
        <v>0.66700000000000004</v>
      </c>
      <c r="F628" s="63">
        <v>0.33300000000000002</v>
      </c>
      <c r="G628" s="63">
        <v>0</v>
      </c>
      <c r="H628" s="63">
        <v>0</v>
      </c>
      <c r="I628" s="63">
        <v>0</v>
      </c>
    </row>
    <row r="629" spans="1:9" x14ac:dyDescent="0.2">
      <c r="A629" s="83">
        <v>3310</v>
      </c>
      <c r="B629">
        <v>580</v>
      </c>
      <c r="C629">
        <v>30</v>
      </c>
      <c r="D629" s="63">
        <v>5.1999999999999998E-2</v>
      </c>
      <c r="E629" s="63">
        <v>3.3000000000000002E-2</v>
      </c>
      <c r="F629" s="63">
        <v>0.63300000000000001</v>
      </c>
      <c r="G629" s="63">
        <v>0.16700000000000001</v>
      </c>
      <c r="H629" s="63">
        <v>0</v>
      </c>
      <c r="I629" s="63">
        <v>0.16700000000000001</v>
      </c>
    </row>
    <row r="630" spans="1:9" x14ac:dyDescent="0.2">
      <c r="A630" s="83">
        <v>3311</v>
      </c>
      <c r="B630">
        <v>198</v>
      </c>
      <c r="C630">
        <v>4</v>
      </c>
      <c r="D630" s="63">
        <v>0.02</v>
      </c>
      <c r="E630" s="63">
        <v>0</v>
      </c>
      <c r="F630" s="63">
        <v>0.25</v>
      </c>
      <c r="G630" s="63">
        <v>0.5</v>
      </c>
      <c r="H630" s="63">
        <v>0.25</v>
      </c>
      <c r="I630" s="63">
        <v>0</v>
      </c>
    </row>
    <row r="631" spans="1:9" x14ac:dyDescent="0.2">
      <c r="A631" s="83">
        <v>3312</v>
      </c>
      <c r="B631">
        <v>548</v>
      </c>
      <c r="C631">
        <v>14</v>
      </c>
      <c r="D631" s="63">
        <v>2.5999999999999999E-2</v>
      </c>
      <c r="E631" s="63">
        <v>0.78600000000000003</v>
      </c>
      <c r="F631" s="63">
        <v>0.14299999999999999</v>
      </c>
      <c r="G631" s="63">
        <v>7.0999999999999994E-2</v>
      </c>
      <c r="H631" s="63">
        <v>0</v>
      </c>
      <c r="I631" s="63">
        <v>0</v>
      </c>
    </row>
    <row r="632" spans="1:9" x14ac:dyDescent="0.2">
      <c r="A632" s="83">
        <v>3313</v>
      </c>
      <c r="B632">
        <v>981</v>
      </c>
      <c r="C632">
        <v>154</v>
      </c>
      <c r="D632" s="63">
        <v>0.157</v>
      </c>
      <c r="E632" s="63">
        <v>0.20100000000000001</v>
      </c>
      <c r="F632" s="63">
        <v>0.46800000000000003</v>
      </c>
      <c r="G632" s="63">
        <v>0.14299999999999999</v>
      </c>
      <c r="H632" s="63">
        <v>0.16900000000000001</v>
      </c>
      <c r="I632" s="63">
        <v>1.9E-2</v>
      </c>
    </row>
    <row r="633" spans="1:9" x14ac:dyDescent="0.2">
      <c r="A633" s="83">
        <v>3314</v>
      </c>
      <c r="B633">
        <v>447</v>
      </c>
      <c r="C633">
        <v>23</v>
      </c>
      <c r="D633" s="63">
        <v>5.0999999999999997E-2</v>
      </c>
      <c r="E633" s="63">
        <v>0.13</v>
      </c>
      <c r="F633" s="63">
        <v>0.30399999999999999</v>
      </c>
      <c r="G633" s="63">
        <v>0.26100000000000001</v>
      </c>
      <c r="H633" s="63">
        <v>0.17399999999999999</v>
      </c>
      <c r="I633" s="63">
        <v>0.13</v>
      </c>
    </row>
    <row r="634" spans="1:9" x14ac:dyDescent="0.2">
      <c r="A634" s="83">
        <v>3315</v>
      </c>
      <c r="B634">
        <v>449</v>
      </c>
      <c r="C634">
        <v>30</v>
      </c>
      <c r="D634" s="63">
        <v>6.7000000000000004E-2</v>
      </c>
      <c r="E634" s="63">
        <v>0.433</v>
      </c>
      <c r="F634" s="63">
        <v>0.33300000000000002</v>
      </c>
      <c r="G634" s="63">
        <v>0.1</v>
      </c>
      <c r="H634" s="63">
        <v>0.1</v>
      </c>
      <c r="I634" s="63">
        <v>3.3000000000000002E-2</v>
      </c>
    </row>
    <row r="635" spans="1:9" x14ac:dyDescent="0.2">
      <c r="A635" s="83">
        <v>3318</v>
      </c>
      <c r="B635">
        <v>592</v>
      </c>
      <c r="C635">
        <v>59</v>
      </c>
      <c r="D635" s="63">
        <v>0.1</v>
      </c>
      <c r="E635" s="63">
        <v>0.30499999999999999</v>
      </c>
      <c r="F635" s="63">
        <v>0.33900000000000002</v>
      </c>
      <c r="G635" s="63">
        <v>0.16900000000000001</v>
      </c>
      <c r="H635" s="63">
        <v>5.0999999999999997E-2</v>
      </c>
      <c r="I635" s="63">
        <v>0.13600000000000001</v>
      </c>
    </row>
    <row r="636" spans="1:9" x14ac:dyDescent="0.2">
      <c r="A636" s="83">
        <v>3319</v>
      </c>
      <c r="B636">
        <v>498</v>
      </c>
      <c r="C636">
        <v>6</v>
      </c>
      <c r="D636" s="63">
        <v>1.2E-2</v>
      </c>
      <c r="E636" s="63">
        <v>0.5</v>
      </c>
      <c r="F636" s="63">
        <v>0.33300000000000002</v>
      </c>
      <c r="G636" s="63">
        <v>0.16700000000000001</v>
      </c>
      <c r="H636" s="63">
        <v>0</v>
      </c>
      <c r="I636" s="63">
        <v>0</v>
      </c>
    </row>
    <row r="637" spans="1:9" x14ac:dyDescent="0.2">
      <c r="A637" s="83">
        <v>3320</v>
      </c>
      <c r="B637">
        <v>1197</v>
      </c>
      <c r="C637">
        <v>149</v>
      </c>
      <c r="D637" s="63">
        <v>0.124</v>
      </c>
      <c r="E637" s="63">
        <v>0.29499999999999998</v>
      </c>
      <c r="F637" s="63">
        <v>0.34200000000000003</v>
      </c>
      <c r="G637" s="63">
        <v>0.13400000000000001</v>
      </c>
      <c r="H637" s="63">
        <v>0.114</v>
      </c>
      <c r="I637" s="63">
        <v>0.114</v>
      </c>
    </row>
    <row r="638" spans="1:9" x14ac:dyDescent="0.2">
      <c r="A638" s="83">
        <v>3321</v>
      </c>
      <c r="B638">
        <v>521</v>
      </c>
      <c r="C638">
        <v>8</v>
      </c>
      <c r="D638" s="63">
        <v>1.4999999999999999E-2</v>
      </c>
      <c r="E638" s="63">
        <v>0.375</v>
      </c>
      <c r="F638" s="63">
        <v>0.375</v>
      </c>
      <c r="G638" s="63">
        <v>0.25</v>
      </c>
      <c r="H638" s="63">
        <v>0</v>
      </c>
      <c r="I638" s="63">
        <v>0</v>
      </c>
    </row>
    <row r="639" spans="1:9" x14ac:dyDescent="0.2">
      <c r="A639" s="83">
        <v>3322</v>
      </c>
      <c r="B639">
        <v>635</v>
      </c>
      <c r="C639">
        <v>64</v>
      </c>
      <c r="D639" s="63">
        <v>0.10100000000000001</v>
      </c>
      <c r="E639" s="63">
        <v>0.5</v>
      </c>
      <c r="F639" s="63">
        <v>0.29699999999999999</v>
      </c>
      <c r="G639" s="63">
        <v>9.4E-2</v>
      </c>
      <c r="H639" s="63">
        <v>6.3E-2</v>
      </c>
      <c r="I639" s="63">
        <v>4.7E-2</v>
      </c>
    </row>
    <row r="640" spans="1:9" x14ac:dyDescent="0.2">
      <c r="A640" s="83">
        <v>3323</v>
      </c>
      <c r="B640">
        <v>398</v>
      </c>
      <c r="C640">
        <v>13</v>
      </c>
      <c r="D640" s="63">
        <v>3.3000000000000002E-2</v>
      </c>
      <c r="E640" s="63">
        <v>0.53800000000000003</v>
      </c>
      <c r="F640" s="63">
        <v>7.6999999999999999E-2</v>
      </c>
      <c r="G640" s="63">
        <v>0</v>
      </c>
      <c r="H640" s="63">
        <v>0.23100000000000001</v>
      </c>
      <c r="I640" s="63">
        <v>0.154</v>
      </c>
    </row>
    <row r="641" spans="1:9" x14ac:dyDescent="0.2">
      <c r="A641" s="83">
        <v>3324</v>
      </c>
      <c r="B641">
        <v>804</v>
      </c>
      <c r="C641">
        <v>43</v>
      </c>
      <c r="D641" s="63">
        <v>5.2999999999999999E-2</v>
      </c>
      <c r="E641" s="63">
        <v>0.11600000000000001</v>
      </c>
      <c r="F641" s="63">
        <v>0.39500000000000002</v>
      </c>
      <c r="G641" s="63">
        <v>0.27900000000000003</v>
      </c>
      <c r="H641" s="63">
        <v>0.11600000000000001</v>
      </c>
      <c r="I641" s="63">
        <v>9.2999999999999999E-2</v>
      </c>
    </row>
    <row r="642" spans="1:9" x14ac:dyDescent="0.2">
      <c r="A642" s="83">
        <v>3326</v>
      </c>
      <c r="B642">
        <v>165</v>
      </c>
      <c r="C642">
        <v>5</v>
      </c>
      <c r="D642" s="63">
        <v>0.03</v>
      </c>
      <c r="E642" s="63">
        <v>0.4</v>
      </c>
      <c r="F642" s="63">
        <v>0.4</v>
      </c>
      <c r="G642" s="63">
        <v>0.2</v>
      </c>
      <c r="H642" s="63">
        <v>0</v>
      </c>
      <c r="I642" s="63">
        <v>0</v>
      </c>
    </row>
    <row r="643" spans="1:9" x14ac:dyDescent="0.2">
      <c r="A643" s="83">
        <v>3327</v>
      </c>
      <c r="B643">
        <v>875</v>
      </c>
      <c r="C643">
        <v>40</v>
      </c>
      <c r="D643" s="63">
        <v>4.5999999999999999E-2</v>
      </c>
      <c r="E643" s="63">
        <v>2.5000000000000001E-2</v>
      </c>
      <c r="F643" s="63">
        <v>0.42499999999999999</v>
      </c>
      <c r="G643" s="63">
        <v>0.15</v>
      </c>
      <c r="H643" s="63">
        <v>0.1</v>
      </c>
      <c r="I643" s="63">
        <v>0.3</v>
      </c>
    </row>
    <row r="644" spans="1:9" x14ac:dyDescent="0.2">
      <c r="A644" s="83">
        <v>3328</v>
      </c>
      <c r="B644">
        <v>518</v>
      </c>
      <c r="C644">
        <v>25</v>
      </c>
      <c r="D644" s="63">
        <v>4.8000000000000001E-2</v>
      </c>
      <c r="E644" s="63">
        <v>0.96</v>
      </c>
      <c r="F644" s="63">
        <v>0.04</v>
      </c>
      <c r="G644" s="63">
        <v>0</v>
      </c>
      <c r="H644" s="63">
        <v>0</v>
      </c>
      <c r="I644" s="63">
        <v>0</v>
      </c>
    </row>
    <row r="645" spans="1:9" x14ac:dyDescent="0.2">
      <c r="A645" s="83">
        <v>3329</v>
      </c>
      <c r="B645">
        <v>515</v>
      </c>
      <c r="C645">
        <v>31</v>
      </c>
      <c r="D645" s="63">
        <v>0.06</v>
      </c>
      <c r="E645" s="63">
        <v>1</v>
      </c>
      <c r="F645" s="63">
        <v>0</v>
      </c>
      <c r="G645" s="63">
        <v>0</v>
      </c>
      <c r="H645" s="63">
        <v>0</v>
      </c>
      <c r="I645" s="63">
        <v>0</v>
      </c>
    </row>
    <row r="646" spans="1:9" x14ac:dyDescent="0.2">
      <c r="A646" s="83">
        <v>3330</v>
      </c>
      <c r="B646">
        <v>1348</v>
      </c>
      <c r="C646">
        <v>58</v>
      </c>
      <c r="D646" s="63">
        <v>4.2999999999999997E-2</v>
      </c>
      <c r="E646" s="63">
        <v>5.1999999999999998E-2</v>
      </c>
      <c r="F646" s="63">
        <v>0.20699999999999999</v>
      </c>
      <c r="G646" s="63">
        <v>8.5999999999999993E-2</v>
      </c>
      <c r="H646" s="63">
        <v>0.379</v>
      </c>
      <c r="I646" s="63">
        <v>0.27600000000000002</v>
      </c>
    </row>
    <row r="647" spans="1:9" x14ac:dyDescent="0.2">
      <c r="A647" s="83">
        <v>3333</v>
      </c>
      <c r="B647">
        <v>677</v>
      </c>
      <c r="C647">
        <v>90</v>
      </c>
      <c r="D647" s="63">
        <v>0.13300000000000001</v>
      </c>
      <c r="E647" s="63">
        <v>0.25600000000000001</v>
      </c>
      <c r="F647" s="63">
        <v>0.27800000000000002</v>
      </c>
      <c r="G647" s="63">
        <v>0.23300000000000001</v>
      </c>
      <c r="H647" s="63">
        <v>0.14399999999999999</v>
      </c>
      <c r="I647" s="63">
        <v>8.8999999999999996E-2</v>
      </c>
    </row>
    <row r="648" spans="1:9" x14ac:dyDescent="0.2">
      <c r="A648" s="83">
        <v>3337</v>
      </c>
      <c r="B648">
        <v>533</v>
      </c>
      <c r="C648">
        <v>20</v>
      </c>
      <c r="D648" s="63">
        <v>3.7999999999999999E-2</v>
      </c>
      <c r="E648" s="63">
        <v>0.35</v>
      </c>
      <c r="F648" s="63">
        <v>0.35</v>
      </c>
      <c r="G648" s="63">
        <v>0.05</v>
      </c>
      <c r="H648" s="63">
        <v>0.15</v>
      </c>
      <c r="I648" s="63">
        <v>0.1</v>
      </c>
    </row>
    <row r="649" spans="1:9" x14ac:dyDescent="0.2">
      <c r="A649" s="83">
        <v>3341</v>
      </c>
      <c r="B649">
        <v>1108</v>
      </c>
      <c r="C649">
        <v>45</v>
      </c>
      <c r="D649" s="63">
        <v>4.1000000000000002E-2</v>
      </c>
      <c r="E649" s="63">
        <v>0.156</v>
      </c>
      <c r="F649" s="63">
        <v>0.28899999999999998</v>
      </c>
      <c r="G649" s="63">
        <v>0.311</v>
      </c>
      <c r="H649" s="63">
        <v>0.17799999999999999</v>
      </c>
      <c r="I649" s="63">
        <v>6.7000000000000004E-2</v>
      </c>
    </row>
    <row r="650" spans="1:9" x14ac:dyDescent="0.2">
      <c r="A650" s="83">
        <v>3343</v>
      </c>
      <c r="B650">
        <v>1553</v>
      </c>
      <c r="C650">
        <v>73</v>
      </c>
      <c r="D650" s="63">
        <v>4.7E-2</v>
      </c>
      <c r="E650" s="63">
        <v>0.23300000000000001</v>
      </c>
      <c r="F650" s="63">
        <v>0.315</v>
      </c>
      <c r="G650" s="63">
        <v>0.17799999999999999</v>
      </c>
      <c r="H650" s="63">
        <v>9.6000000000000002E-2</v>
      </c>
      <c r="I650" s="63">
        <v>0.17799999999999999</v>
      </c>
    </row>
    <row r="651" spans="1:9" x14ac:dyDescent="0.2">
      <c r="A651" s="83">
        <v>3345</v>
      </c>
      <c r="B651">
        <v>753</v>
      </c>
      <c r="C651">
        <v>32</v>
      </c>
      <c r="D651" s="63">
        <v>4.2000000000000003E-2</v>
      </c>
      <c r="E651" s="63">
        <v>1</v>
      </c>
      <c r="F651" s="63">
        <v>0</v>
      </c>
      <c r="G651" s="63">
        <v>0</v>
      </c>
      <c r="H651" s="63">
        <v>0</v>
      </c>
      <c r="I651" s="63">
        <v>0</v>
      </c>
    </row>
    <row r="652" spans="1:9" x14ac:dyDescent="0.2">
      <c r="A652" s="83">
        <v>3351</v>
      </c>
      <c r="B652">
        <v>533</v>
      </c>
      <c r="C652">
        <v>16</v>
      </c>
      <c r="D652" s="63">
        <v>0.03</v>
      </c>
      <c r="E652" s="63">
        <v>0.75</v>
      </c>
      <c r="F652" s="63">
        <v>0.188</v>
      </c>
      <c r="G652" s="63">
        <v>0</v>
      </c>
      <c r="H652" s="63">
        <v>6.3E-2</v>
      </c>
      <c r="I652" s="63">
        <v>0</v>
      </c>
    </row>
    <row r="653" spans="1:9" x14ac:dyDescent="0.2">
      <c r="A653" s="83">
        <v>3353</v>
      </c>
      <c r="B653">
        <v>784</v>
      </c>
      <c r="C653">
        <v>48</v>
      </c>
      <c r="D653" s="63">
        <v>6.0999999999999999E-2</v>
      </c>
      <c r="E653" s="63">
        <v>0.27100000000000002</v>
      </c>
      <c r="F653" s="63">
        <v>0.29199999999999998</v>
      </c>
      <c r="G653" s="63">
        <v>0.22900000000000001</v>
      </c>
      <c r="H653" s="63">
        <v>0.104</v>
      </c>
      <c r="I653" s="63">
        <v>0.104</v>
      </c>
    </row>
    <row r="654" spans="1:9" x14ac:dyDescent="0.2">
      <c r="A654" s="83">
        <v>3355</v>
      </c>
      <c r="B654">
        <v>935</v>
      </c>
      <c r="C654">
        <v>118</v>
      </c>
      <c r="D654" s="63">
        <v>0.126</v>
      </c>
      <c r="E654" s="63">
        <v>0.21199999999999999</v>
      </c>
      <c r="F654" s="63">
        <v>0.254</v>
      </c>
      <c r="G654" s="63">
        <v>0.127</v>
      </c>
      <c r="H654" s="63">
        <v>0.22</v>
      </c>
      <c r="I654" s="63">
        <v>0.186</v>
      </c>
    </row>
    <row r="655" spans="1:9" x14ac:dyDescent="0.2">
      <c r="A655" s="83">
        <v>3356</v>
      </c>
      <c r="B655">
        <v>877</v>
      </c>
      <c r="C655">
        <v>18</v>
      </c>
      <c r="D655" s="63">
        <v>2.1000000000000001E-2</v>
      </c>
      <c r="E655" s="63">
        <v>0.27800000000000002</v>
      </c>
      <c r="F655" s="63">
        <v>0.38900000000000001</v>
      </c>
      <c r="G655" s="63">
        <v>0.111</v>
      </c>
      <c r="H655" s="63">
        <v>0.16700000000000001</v>
      </c>
      <c r="I655" s="63">
        <v>5.6000000000000001E-2</v>
      </c>
    </row>
    <row r="656" spans="1:9" x14ac:dyDescent="0.2">
      <c r="A656" s="83">
        <v>3357</v>
      </c>
      <c r="B656">
        <v>392</v>
      </c>
      <c r="C656">
        <v>5</v>
      </c>
      <c r="D656" s="63">
        <v>1.2999999999999999E-2</v>
      </c>
      <c r="E656" s="63">
        <v>0.2</v>
      </c>
      <c r="F656" s="63">
        <v>0.8</v>
      </c>
      <c r="G656" s="63">
        <v>0</v>
      </c>
      <c r="H656" s="63">
        <v>0</v>
      </c>
      <c r="I656" s="63">
        <v>0</v>
      </c>
    </row>
    <row r="657" spans="1:9" x14ac:dyDescent="0.2">
      <c r="A657" s="83">
        <v>3360</v>
      </c>
      <c r="B657">
        <v>1224</v>
      </c>
      <c r="C657">
        <v>148</v>
      </c>
      <c r="D657" s="63">
        <v>0.121</v>
      </c>
      <c r="E657" s="63">
        <v>5.3999999999999999E-2</v>
      </c>
      <c r="F657" s="63">
        <v>0.48599999999999999</v>
      </c>
      <c r="G657" s="63">
        <v>0.10100000000000001</v>
      </c>
      <c r="H657" s="63">
        <v>0.16900000000000001</v>
      </c>
      <c r="I657" s="63">
        <v>0.189</v>
      </c>
    </row>
    <row r="658" spans="1:9" x14ac:dyDescent="0.2">
      <c r="A658" s="83">
        <v>3361</v>
      </c>
      <c r="B658">
        <v>838</v>
      </c>
      <c r="C658">
        <v>46</v>
      </c>
      <c r="D658" s="63">
        <v>5.5E-2</v>
      </c>
      <c r="E658" s="63">
        <v>0.26100000000000001</v>
      </c>
      <c r="F658" s="63">
        <v>0.26100000000000001</v>
      </c>
      <c r="G658" s="63">
        <v>0.217</v>
      </c>
      <c r="H658" s="63">
        <v>0.152</v>
      </c>
      <c r="I658" s="63">
        <v>0.109</v>
      </c>
    </row>
    <row r="659" spans="1:9" x14ac:dyDescent="0.2">
      <c r="A659" s="83">
        <v>3362</v>
      </c>
      <c r="B659">
        <v>1282</v>
      </c>
      <c r="C659">
        <v>54</v>
      </c>
      <c r="D659" s="63">
        <v>4.2000000000000003E-2</v>
      </c>
      <c r="E659" s="63">
        <v>0.16700000000000001</v>
      </c>
      <c r="F659" s="63">
        <v>0.55600000000000005</v>
      </c>
      <c r="G659" s="63">
        <v>0.14799999999999999</v>
      </c>
      <c r="H659" s="63">
        <v>7.3999999999999996E-2</v>
      </c>
      <c r="I659" s="63">
        <v>5.6000000000000001E-2</v>
      </c>
    </row>
    <row r="660" spans="1:9" x14ac:dyDescent="0.2">
      <c r="A660" s="83">
        <v>3366</v>
      </c>
      <c r="B660">
        <v>288</v>
      </c>
      <c r="C660">
        <v>11</v>
      </c>
      <c r="D660" s="63">
        <v>3.7999999999999999E-2</v>
      </c>
      <c r="E660" s="63">
        <v>0.182</v>
      </c>
      <c r="F660" s="63">
        <v>0.45500000000000002</v>
      </c>
      <c r="G660" s="63">
        <v>9.0999999999999998E-2</v>
      </c>
      <c r="H660" s="63">
        <v>0.182</v>
      </c>
      <c r="I660" s="63">
        <v>9.0999999999999998E-2</v>
      </c>
    </row>
    <row r="661" spans="1:9" x14ac:dyDescent="0.2">
      <c r="A661" s="83">
        <v>3368</v>
      </c>
      <c r="B661">
        <v>900</v>
      </c>
      <c r="C661">
        <v>103</v>
      </c>
      <c r="D661" s="63">
        <v>0.114</v>
      </c>
      <c r="E661" s="63">
        <v>3.9E-2</v>
      </c>
      <c r="F661" s="63">
        <v>0.379</v>
      </c>
      <c r="G661" s="63">
        <v>0.17499999999999999</v>
      </c>
      <c r="H661" s="63">
        <v>0.126</v>
      </c>
      <c r="I661" s="63">
        <v>0.28199999999999997</v>
      </c>
    </row>
    <row r="662" spans="1:9" x14ac:dyDescent="0.2">
      <c r="A662" s="83">
        <v>3369</v>
      </c>
      <c r="B662">
        <v>481</v>
      </c>
      <c r="C662">
        <v>30</v>
      </c>
      <c r="D662" s="63">
        <v>6.2E-2</v>
      </c>
      <c r="E662" s="63">
        <v>1</v>
      </c>
      <c r="F662" s="63">
        <v>0</v>
      </c>
      <c r="G662" s="63">
        <v>0</v>
      </c>
      <c r="H662" s="63">
        <v>0</v>
      </c>
      <c r="I662" s="63">
        <v>0</v>
      </c>
    </row>
    <row r="663" spans="1:9" x14ac:dyDescent="0.2">
      <c r="A663" s="83">
        <v>3370</v>
      </c>
      <c r="B663">
        <v>531</v>
      </c>
      <c r="C663">
        <v>46</v>
      </c>
      <c r="D663" s="63">
        <v>8.6999999999999994E-2</v>
      </c>
      <c r="E663" s="63">
        <v>0.152</v>
      </c>
      <c r="F663" s="63">
        <v>0.41299999999999998</v>
      </c>
      <c r="G663" s="63">
        <v>0.19600000000000001</v>
      </c>
      <c r="H663" s="63">
        <v>0.19600000000000001</v>
      </c>
      <c r="I663" s="63">
        <v>4.2999999999999997E-2</v>
      </c>
    </row>
    <row r="664" spans="1:9" x14ac:dyDescent="0.2">
      <c r="A664" s="83">
        <v>3371</v>
      </c>
      <c r="B664">
        <v>401</v>
      </c>
      <c r="C664">
        <v>8</v>
      </c>
      <c r="D664" s="63">
        <v>0.02</v>
      </c>
      <c r="E664" s="63">
        <v>0.75</v>
      </c>
      <c r="F664" s="63">
        <v>0.125</v>
      </c>
      <c r="G664" s="63">
        <v>0.125</v>
      </c>
      <c r="H664" s="63">
        <v>0</v>
      </c>
      <c r="I664" s="63">
        <v>0</v>
      </c>
    </row>
    <row r="665" spans="1:9" x14ac:dyDescent="0.2">
      <c r="A665" s="83">
        <v>3372</v>
      </c>
      <c r="B665">
        <v>967</v>
      </c>
      <c r="C665">
        <v>77</v>
      </c>
      <c r="D665" s="63">
        <v>0.08</v>
      </c>
      <c r="E665" s="63">
        <v>0.14299999999999999</v>
      </c>
      <c r="F665" s="63">
        <v>0.247</v>
      </c>
      <c r="G665" s="63">
        <v>0.20799999999999999</v>
      </c>
      <c r="H665" s="63">
        <v>0.182</v>
      </c>
      <c r="I665" s="63">
        <v>0.221</v>
      </c>
    </row>
    <row r="666" spans="1:9" x14ac:dyDescent="0.2">
      <c r="A666" s="83">
        <v>3373</v>
      </c>
      <c r="B666">
        <v>458</v>
      </c>
      <c r="C666">
        <v>20</v>
      </c>
      <c r="D666" s="63">
        <v>4.3999999999999997E-2</v>
      </c>
      <c r="E666" s="63">
        <v>0.05</v>
      </c>
      <c r="F666" s="63">
        <v>0.4</v>
      </c>
      <c r="G666" s="63">
        <v>0.35</v>
      </c>
      <c r="H666" s="63">
        <v>0.15</v>
      </c>
      <c r="I666" s="63">
        <v>0.05</v>
      </c>
    </row>
    <row r="667" spans="1:9" x14ac:dyDescent="0.2">
      <c r="A667" s="83">
        <v>3375</v>
      </c>
      <c r="B667">
        <v>167</v>
      </c>
      <c r="C667">
        <v>13</v>
      </c>
      <c r="D667" s="63">
        <v>7.8E-2</v>
      </c>
      <c r="E667" s="63">
        <v>0.53800000000000003</v>
      </c>
      <c r="F667" s="63">
        <v>0.308</v>
      </c>
      <c r="G667" s="63">
        <v>7.6999999999999999E-2</v>
      </c>
      <c r="H667" s="63">
        <v>7.6999999999999999E-2</v>
      </c>
      <c r="I667" s="63">
        <v>0</v>
      </c>
    </row>
    <row r="668" spans="1:9" x14ac:dyDescent="0.2">
      <c r="A668" s="83">
        <v>3377</v>
      </c>
      <c r="B668">
        <v>548</v>
      </c>
      <c r="C668">
        <v>9</v>
      </c>
      <c r="D668" s="63">
        <v>1.6E-2</v>
      </c>
      <c r="E668" s="63">
        <v>0.44400000000000001</v>
      </c>
      <c r="F668" s="63">
        <v>0.33300000000000002</v>
      </c>
      <c r="G668" s="63">
        <v>0.222</v>
      </c>
      <c r="H668" s="63">
        <v>0</v>
      </c>
      <c r="I668" s="63">
        <v>0</v>
      </c>
    </row>
    <row r="669" spans="1:9" x14ac:dyDescent="0.2">
      <c r="A669" s="83">
        <v>3378</v>
      </c>
      <c r="B669">
        <v>340</v>
      </c>
      <c r="C669">
        <v>7</v>
      </c>
      <c r="D669" s="63">
        <v>2.1000000000000001E-2</v>
      </c>
      <c r="E669" s="63">
        <v>0.42899999999999999</v>
      </c>
      <c r="F669" s="63">
        <v>0.28599999999999998</v>
      </c>
      <c r="G669" s="63">
        <v>0.14299999999999999</v>
      </c>
      <c r="H669" s="63">
        <v>0.14299999999999999</v>
      </c>
      <c r="I669" s="63">
        <v>0</v>
      </c>
    </row>
    <row r="670" spans="1:9" x14ac:dyDescent="0.2">
      <c r="A670" s="83">
        <v>3381</v>
      </c>
      <c r="B670">
        <v>916</v>
      </c>
      <c r="C670">
        <v>73</v>
      </c>
      <c r="D670" s="63">
        <v>0.08</v>
      </c>
      <c r="E670" s="63">
        <v>0.41099999999999998</v>
      </c>
      <c r="F670" s="63">
        <v>0.23300000000000001</v>
      </c>
      <c r="G670" s="63">
        <v>0.151</v>
      </c>
      <c r="H670" s="63">
        <v>0.13700000000000001</v>
      </c>
      <c r="I670" s="63">
        <v>6.8000000000000005E-2</v>
      </c>
    </row>
    <row r="671" spans="1:9" x14ac:dyDescent="0.2">
      <c r="A671" s="83">
        <v>3382</v>
      </c>
      <c r="B671">
        <v>554</v>
      </c>
      <c r="C671">
        <v>9</v>
      </c>
      <c r="D671" s="63">
        <v>1.6E-2</v>
      </c>
      <c r="E671" s="63">
        <v>0.111</v>
      </c>
      <c r="F671" s="63">
        <v>0.55600000000000005</v>
      </c>
      <c r="G671" s="63">
        <v>0.111</v>
      </c>
      <c r="H671" s="63">
        <v>0.222</v>
      </c>
      <c r="I671" s="63">
        <v>0</v>
      </c>
    </row>
    <row r="672" spans="1:9" x14ac:dyDescent="0.2">
      <c r="A672" s="83">
        <v>3385</v>
      </c>
      <c r="B672">
        <v>2515</v>
      </c>
      <c r="C672">
        <v>69</v>
      </c>
      <c r="D672" s="63">
        <v>2.7E-2</v>
      </c>
      <c r="E672" s="63">
        <v>0.30399999999999999</v>
      </c>
      <c r="F672" s="63">
        <v>0.14499999999999999</v>
      </c>
      <c r="G672" s="63">
        <v>0.159</v>
      </c>
      <c r="H672" s="63">
        <v>0.11600000000000001</v>
      </c>
      <c r="I672" s="63">
        <v>0.27500000000000002</v>
      </c>
    </row>
    <row r="673" spans="1:9" x14ac:dyDescent="0.2">
      <c r="A673" s="83">
        <v>3387</v>
      </c>
      <c r="B673">
        <v>652</v>
      </c>
      <c r="C673">
        <v>30</v>
      </c>
      <c r="D673" s="63">
        <v>4.5999999999999999E-2</v>
      </c>
      <c r="E673" s="63">
        <v>6.7000000000000004E-2</v>
      </c>
      <c r="F673" s="63">
        <v>0.6</v>
      </c>
      <c r="G673" s="63">
        <v>0.1</v>
      </c>
      <c r="H673" s="63">
        <v>0.2</v>
      </c>
      <c r="I673" s="63">
        <v>3.3000000000000002E-2</v>
      </c>
    </row>
    <row r="674" spans="1:9" x14ac:dyDescent="0.2">
      <c r="A674" s="83">
        <v>3388</v>
      </c>
      <c r="B674">
        <v>673</v>
      </c>
      <c r="C674">
        <v>7</v>
      </c>
      <c r="D674" s="63">
        <v>0.01</v>
      </c>
      <c r="E674" s="63">
        <v>0.57099999999999995</v>
      </c>
      <c r="F674" s="63">
        <v>0.14299999999999999</v>
      </c>
      <c r="G674" s="63">
        <v>0</v>
      </c>
      <c r="H674" s="63">
        <v>0.28599999999999998</v>
      </c>
      <c r="I674" s="63">
        <v>0</v>
      </c>
    </row>
    <row r="675" spans="1:9" x14ac:dyDescent="0.2">
      <c r="A675" s="83">
        <v>3389</v>
      </c>
      <c r="B675">
        <v>691</v>
      </c>
      <c r="C675">
        <v>8</v>
      </c>
      <c r="D675" s="63">
        <v>1.2E-2</v>
      </c>
      <c r="E675" s="63">
        <v>0.75</v>
      </c>
      <c r="F675" s="63">
        <v>0.25</v>
      </c>
      <c r="G675" s="63">
        <v>0</v>
      </c>
      <c r="H675" s="63">
        <v>0</v>
      </c>
      <c r="I675" s="63">
        <v>0</v>
      </c>
    </row>
    <row r="676" spans="1:9" x14ac:dyDescent="0.2">
      <c r="A676" s="83">
        <v>3391</v>
      </c>
      <c r="B676">
        <v>425</v>
      </c>
      <c r="C676">
        <v>7</v>
      </c>
      <c r="D676" s="63">
        <v>1.6E-2</v>
      </c>
      <c r="E676" s="63">
        <v>0.57099999999999995</v>
      </c>
      <c r="F676" s="63">
        <v>0.28599999999999998</v>
      </c>
      <c r="G676" s="63">
        <v>0</v>
      </c>
      <c r="H676" s="63">
        <v>0</v>
      </c>
      <c r="I676" s="63">
        <v>0.14299999999999999</v>
      </c>
    </row>
    <row r="677" spans="1:9" x14ac:dyDescent="0.2">
      <c r="A677" s="83">
        <v>3393</v>
      </c>
      <c r="B677">
        <v>341</v>
      </c>
      <c r="C677">
        <v>36</v>
      </c>
      <c r="D677" s="63">
        <v>0.106</v>
      </c>
      <c r="E677" s="63">
        <v>0.19400000000000001</v>
      </c>
      <c r="F677" s="63">
        <v>0.36099999999999999</v>
      </c>
      <c r="G677" s="63">
        <v>0.13900000000000001</v>
      </c>
      <c r="H677" s="63">
        <v>5.6000000000000001E-2</v>
      </c>
      <c r="I677" s="63">
        <v>0.25</v>
      </c>
    </row>
    <row r="678" spans="1:9" x14ac:dyDescent="0.2">
      <c r="A678" s="83">
        <v>3394</v>
      </c>
      <c r="B678">
        <v>187</v>
      </c>
      <c r="C678">
        <v>6</v>
      </c>
      <c r="D678" s="63">
        <v>3.2000000000000001E-2</v>
      </c>
      <c r="E678" s="63">
        <v>0.33300000000000002</v>
      </c>
      <c r="F678" s="63">
        <v>0.33300000000000002</v>
      </c>
      <c r="G678" s="63">
        <v>0</v>
      </c>
      <c r="H678" s="63">
        <v>0.16700000000000001</v>
      </c>
      <c r="I678" s="63">
        <v>0.16700000000000001</v>
      </c>
    </row>
    <row r="679" spans="1:9" x14ac:dyDescent="0.2">
      <c r="A679" s="83">
        <v>3397</v>
      </c>
      <c r="B679">
        <v>563</v>
      </c>
      <c r="C679">
        <v>20</v>
      </c>
      <c r="D679" s="63">
        <v>3.5999999999999997E-2</v>
      </c>
      <c r="E679" s="63">
        <v>0.3</v>
      </c>
      <c r="F679" s="63">
        <v>0.35</v>
      </c>
      <c r="G679" s="63">
        <v>0.1</v>
      </c>
      <c r="H679" s="63">
        <v>0.2</v>
      </c>
      <c r="I679" s="63">
        <v>0.05</v>
      </c>
    </row>
    <row r="680" spans="1:9" x14ac:dyDescent="0.2">
      <c r="A680" s="83">
        <v>3398</v>
      </c>
      <c r="B680">
        <v>1543</v>
      </c>
      <c r="C680">
        <v>190</v>
      </c>
      <c r="D680" s="63">
        <v>0.123</v>
      </c>
      <c r="E680" s="63">
        <v>0.17399999999999999</v>
      </c>
      <c r="F680" s="63">
        <v>0.316</v>
      </c>
      <c r="G680" s="63">
        <v>0.16800000000000001</v>
      </c>
      <c r="H680" s="63">
        <v>0.13700000000000001</v>
      </c>
      <c r="I680" s="63">
        <v>0.20499999999999999</v>
      </c>
    </row>
    <row r="681" spans="1:9" x14ac:dyDescent="0.2">
      <c r="A681" s="83">
        <v>3399</v>
      </c>
      <c r="B681">
        <v>508</v>
      </c>
      <c r="C681">
        <v>15</v>
      </c>
      <c r="D681" s="63">
        <v>0.03</v>
      </c>
      <c r="E681" s="63">
        <v>0.33300000000000002</v>
      </c>
      <c r="F681" s="63">
        <v>0.33300000000000002</v>
      </c>
      <c r="G681" s="63">
        <v>0.13300000000000001</v>
      </c>
      <c r="H681" s="63">
        <v>0.13300000000000001</v>
      </c>
      <c r="I681" s="63">
        <v>6.7000000000000004E-2</v>
      </c>
    </row>
    <row r="682" spans="1:9" x14ac:dyDescent="0.2">
      <c r="A682" s="83">
        <v>3401</v>
      </c>
      <c r="B682">
        <v>973</v>
      </c>
      <c r="C682">
        <v>144</v>
      </c>
      <c r="D682" s="63">
        <v>0.14799999999999999</v>
      </c>
      <c r="E682" s="63">
        <v>0.19400000000000001</v>
      </c>
      <c r="F682" s="63">
        <v>0.313</v>
      </c>
      <c r="G682" s="63">
        <v>0.16</v>
      </c>
      <c r="H682" s="63">
        <v>0.14599999999999999</v>
      </c>
      <c r="I682" s="63">
        <v>0.188</v>
      </c>
    </row>
    <row r="683" spans="1:9" x14ac:dyDescent="0.2">
      <c r="A683" s="83">
        <v>3407</v>
      </c>
      <c r="B683">
        <v>1920</v>
      </c>
      <c r="C683">
        <v>117</v>
      </c>
      <c r="D683" s="63">
        <v>6.0999999999999999E-2</v>
      </c>
      <c r="E683" s="63">
        <v>0.111</v>
      </c>
      <c r="F683" s="63">
        <v>0.32500000000000001</v>
      </c>
      <c r="G683" s="63">
        <v>0.25600000000000001</v>
      </c>
      <c r="H683" s="63">
        <v>0.154</v>
      </c>
      <c r="I683" s="63">
        <v>0.154</v>
      </c>
    </row>
    <row r="684" spans="1:9" x14ac:dyDescent="0.2">
      <c r="A684" s="83">
        <v>3408</v>
      </c>
      <c r="B684">
        <v>695</v>
      </c>
      <c r="C684">
        <v>38</v>
      </c>
      <c r="D684" s="63">
        <v>5.5E-2</v>
      </c>
      <c r="E684" s="63">
        <v>0.21099999999999999</v>
      </c>
      <c r="F684" s="63">
        <v>0.34200000000000003</v>
      </c>
      <c r="G684" s="63">
        <v>2.5999999999999999E-2</v>
      </c>
      <c r="H684" s="63">
        <v>0.23699999999999999</v>
      </c>
      <c r="I684" s="63">
        <v>0.184</v>
      </c>
    </row>
    <row r="685" spans="1:9" x14ac:dyDescent="0.2">
      <c r="A685" s="83">
        <v>3410</v>
      </c>
      <c r="B685">
        <v>654</v>
      </c>
      <c r="C685">
        <v>15</v>
      </c>
      <c r="D685" s="63">
        <v>2.3E-2</v>
      </c>
      <c r="E685" s="63">
        <v>0.46700000000000003</v>
      </c>
      <c r="F685" s="63">
        <v>0.46700000000000003</v>
      </c>
      <c r="G685" s="63">
        <v>6.7000000000000004E-2</v>
      </c>
      <c r="H685" s="63">
        <v>0</v>
      </c>
      <c r="I685" s="63">
        <v>0</v>
      </c>
    </row>
    <row r="686" spans="1:9" x14ac:dyDescent="0.2">
      <c r="A686" s="83">
        <v>3412</v>
      </c>
      <c r="B686">
        <v>1858</v>
      </c>
      <c r="C686">
        <v>67</v>
      </c>
      <c r="D686" s="63">
        <v>3.5999999999999997E-2</v>
      </c>
      <c r="E686" s="63">
        <v>0.38800000000000001</v>
      </c>
      <c r="F686" s="63">
        <v>0.38800000000000001</v>
      </c>
      <c r="G686" s="63">
        <v>0.06</v>
      </c>
      <c r="H686" s="63">
        <v>0.09</v>
      </c>
      <c r="I686" s="63">
        <v>7.4999999999999997E-2</v>
      </c>
    </row>
    <row r="687" spans="1:9" x14ac:dyDescent="0.2">
      <c r="A687" s="83">
        <v>3413</v>
      </c>
      <c r="B687">
        <v>775</v>
      </c>
      <c r="C687">
        <v>43</v>
      </c>
      <c r="D687" s="63">
        <v>5.5E-2</v>
      </c>
      <c r="E687" s="63">
        <v>0.53500000000000003</v>
      </c>
      <c r="F687" s="63">
        <v>0.23300000000000001</v>
      </c>
      <c r="G687" s="63">
        <v>4.7E-2</v>
      </c>
      <c r="H687" s="63">
        <v>4.7E-2</v>
      </c>
      <c r="I687" s="63">
        <v>0.14000000000000001</v>
      </c>
    </row>
    <row r="688" spans="1:9" x14ac:dyDescent="0.2">
      <c r="A688" s="83">
        <v>3415</v>
      </c>
      <c r="B688">
        <v>1856</v>
      </c>
      <c r="C688">
        <v>174</v>
      </c>
      <c r="D688" s="63">
        <v>9.4E-2</v>
      </c>
      <c r="E688" s="63">
        <v>0.30499999999999999</v>
      </c>
      <c r="F688" s="63">
        <v>0.224</v>
      </c>
      <c r="G688" s="63">
        <v>0.184</v>
      </c>
      <c r="H688" s="63">
        <v>0.14899999999999999</v>
      </c>
      <c r="I688" s="63">
        <v>0.13800000000000001</v>
      </c>
    </row>
    <row r="689" spans="1:9" x14ac:dyDescent="0.2">
      <c r="A689" s="83">
        <v>3416</v>
      </c>
      <c r="B689">
        <v>176</v>
      </c>
      <c r="C689">
        <v>7</v>
      </c>
      <c r="D689" s="63">
        <v>0.04</v>
      </c>
      <c r="E689" s="63">
        <v>0.28599999999999998</v>
      </c>
      <c r="F689" s="63">
        <v>0.42899999999999999</v>
      </c>
      <c r="G689" s="63">
        <v>0.14299999999999999</v>
      </c>
      <c r="H689" s="63">
        <v>0.14299999999999999</v>
      </c>
      <c r="I689" s="63">
        <v>0</v>
      </c>
    </row>
    <row r="690" spans="1:9" x14ac:dyDescent="0.2">
      <c r="A690" s="83">
        <v>3418</v>
      </c>
      <c r="B690">
        <v>105</v>
      </c>
      <c r="C690">
        <v>5</v>
      </c>
      <c r="D690" s="63">
        <v>4.8000000000000001E-2</v>
      </c>
      <c r="E690" s="63">
        <v>0</v>
      </c>
      <c r="F690" s="63">
        <v>1</v>
      </c>
      <c r="G690" s="63">
        <v>0</v>
      </c>
      <c r="H690" s="63">
        <v>0</v>
      </c>
      <c r="I690" s="63">
        <v>0</v>
      </c>
    </row>
    <row r="691" spans="1:9" x14ac:dyDescent="0.2">
      <c r="A691" s="83">
        <v>3422</v>
      </c>
      <c r="B691">
        <v>133</v>
      </c>
      <c r="C691">
        <v>7</v>
      </c>
      <c r="D691" s="63">
        <v>5.2999999999999999E-2</v>
      </c>
      <c r="E691" s="63">
        <v>0.57099999999999995</v>
      </c>
      <c r="F691" s="63">
        <v>0.28599999999999998</v>
      </c>
      <c r="G691" s="63">
        <v>0.14299999999999999</v>
      </c>
      <c r="H691" s="63">
        <v>0</v>
      </c>
      <c r="I691" s="63">
        <v>0</v>
      </c>
    </row>
    <row r="692" spans="1:9" x14ac:dyDescent="0.2">
      <c r="A692" s="83">
        <v>3423</v>
      </c>
      <c r="B692">
        <v>1230</v>
      </c>
      <c r="C692">
        <v>52</v>
      </c>
      <c r="D692" s="63">
        <v>4.2000000000000003E-2</v>
      </c>
      <c r="E692" s="63">
        <v>0.442</v>
      </c>
      <c r="F692" s="63">
        <v>0.28799999999999998</v>
      </c>
      <c r="G692" s="63">
        <v>0.154</v>
      </c>
      <c r="H692" s="63">
        <v>3.7999999999999999E-2</v>
      </c>
      <c r="I692" s="63">
        <v>7.6999999999999999E-2</v>
      </c>
    </row>
    <row r="693" spans="1:9" x14ac:dyDescent="0.2">
      <c r="A693" s="83">
        <v>3424</v>
      </c>
      <c r="B693">
        <v>409</v>
      </c>
      <c r="C693">
        <v>17</v>
      </c>
      <c r="D693" s="63">
        <v>4.2000000000000003E-2</v>
      </c>
      <c r="E693" s="63">
        <v>0.17599999999999999</v>
      </c>
      <c r="F693" s="63">
        <v>0.52900000000000003</v>
      </c>
      <c r="G693" s="63">
        <v>0.17599999999999999</v>
      </c>
      <c r="H693" s="63">
        <v>0.11799999999999999</v>
      </c>
      <c r="I693" s="63">
        <v>0</v>
      </c>
    </row>
    <row r="694" spans="1:9" x14ac:dyDescent="0.2">
      <c r="A694" s="83">
        <v>3431</v>
      </c>
      <c r="B694">
        <v>792</v>
      </c>
      <c r="C694">
        <v>85</v>
      </c>
      <c r="D694" s="63">
        <v>0.107</v>
      </c>
      <c r="E694" s="63">
        <v>0.45900000000000002</v>
      </c>
      <c r="F694" s="63">
        <v>0.35299999999999998</v>
      </c>
      <c r="G694" s="63">
        <v>7.0999999999999994E-2</v>
      </c>
      <c r="H694" s="63">
        <v>9.4E-2</v>
      </c>
      <c r="I694" s="63">
        <v>2.4E-2</v>
      </c>
    </row>
    <row r="695" spans="1:9" x14ac:dyDescent="0.2">
      <c r="A695" s="83">
        <v>3432</v>
      </c>
      <c r="B695">
        <v>513</v>
      </c>
      <c r="C695">
        <v>12</v>
      </c>
      <c r="D695" s="63">
        <v>2.3E-2</v>
      </c>
      <c r="E695" s="63">
        <v>0.91700000000000004</v>
      </c>
      <c r="F695" s="63">
        <v>8.3000000000000004E-2</v>
      </c>
      <c r="G695" s="63">
        <v>0</v>
      </c>
      <c r="H695" s="63">
        <v>0</v>
      </c>
      <c r="I695" s="63">
        <v>0</v>
      </c>
    </row>
    <row r="696" spans="1:9" x14ac:dyDescent="0.2">
      <c r="A696" s="83">
        <v>3434</v>
      </c>
      <c r="B696">
        <v>1076</v>
      </c>
      <c r="C696">
        <v>45</v>
      </c>
      <c r="D696" s="63">
        <v>4.2000000000000003E-2</v>
      </c>
      <c r="E696" s="63">
        <v>8.8999999999999996E-2</v>
      </c>
      <c r="F696" s="63">
        <v>0.378</v>
      </c>
      <c r="G696" s="63">
        <v>0.13300000000000001</v>
      </c>
      <c r="H696" s="63">
        <v>0.17799999999999999</v>
      </c>
      <c r="I696" s="63">
        <v>0.222</v>
      </c>
    </row>
    <row r="697" spans="1:9" x14ac:dyDescent="0.2">
      <c r="A697" s="83">
        <v>3440</v>
      </c>
      <c r="B697">
        <v>678</v>
      </c>
      <c r="C697">
        <v>8</v>
      </c>
      <c r="D697" s="63">
        <v>1.2E-2</v>
      </c>
      <c r="E697" s="63">
        <v>0.75</v>
      </c>
      <c r="F697" s="63">
        <v>0.25</v>
      </c>
      <c r="G697" s="63">
        <v>0</v>
      </c>
      <c r="H697" s="63">
        <v>0</v>
      </c>
      <c r="I697" s="63">
        <v>0</v>
      </c>
    </row>
    <row r="698" spans="1:9" x14ac:dyDescent="0.2">
      <c r="A698" s="83">
        <v>3441</v>
      </c>
      <c r="B698">
        <v>662</v>
      </c>
      <c r="C698">
        <v>7</v>
      </c>
      <c r="D698" s="63">
        <v>1.0999999999999999E-2</v>
      </c>
      <c r="E698" s="63">
        <v>0.28599999999999998</v>
      </c>
      <c r="F698" s="63">
        <v>0.28599999999999998</v>
      </c>
      <c r="G698" s="63">
        <v>0.28599999999999998</v>
      </c>
      <c r="H698" s="63">
        <v>0.14299999999999999</v>
      </c>
      <c r="I698" s="63">
        <v>0</v>
      </c>
    </row>
    <row r="699" spans="1:9" x14ac:dyDescent="0.2">
      <c r="A699" s="83">
        <v>3446</v>
      </c>
      <c r="B699">
        <v>430</v>
      </c>
      <c r="C699">
        <v>6</v>
      </c>
      <c r="D699" s="63">
        <v>1.4E-2</v>
      </c>
      <c r="E699" s="63">
        <v>0</v>
      </c>
      <c r="F699" s="63">
        <v>0.66700000000000004</v>
      </c>
      <c r="G699" s="63">
        <v>0.33300000000000002</v>
      </c>
      <c r="H699" s="63">
        <v>0</v>
      </c>
      <c r="I699" s="63">
        <v>0</v>
      </c>
    </row>
    <row r="700" spans="1:9" x14ac:dyDescent="0.2">
      <c r="A700" s="83">
        <v>3447</v>
      </c>
      <c r="B700">
        <v>865</v>
      </c>
      <c r="C700">
        <v>74</v>
      </c>
      <c r="D700" s="63">
        <v>8.5999999999999993E-2</v>
      </c>
      <c r="E700" s="63">
        <v>0.20300000000000001</v>
      </c>
      <c r="F700" s="63">
        <v>0.41899999999999998</v>
      </c>
      <c r="G700" s="63">
        <v>0.122</v>
      </c>
      <c r="H700" s="63">
        <v>0.13500000000000001</v>
      </c>
      <c r="I700" s="63">
        <v>0.122</v>
      </c>
    </row>
    <row r="701" spans="1:9" x14ac:dyDescent="0.2">
      <c r="A701" s="83">
        <v>3448</v>
      </c>
      <c r="B701">
        <v>855</v>
      </c>
      <c r="C701">
        <v>112</v>
      </c>
      <c r="D701" s="63">
        <v>0.13100000000000001</v>
      </c>
      <c r="E701" s="63">
        <v>0.25</v>
      </c>
      <c r="F701" s="63">
        <v>0.29499999999999998</v>
      </c>
      <c r="G701" s="63">
        <v>0.08</v>
      </c>
      <c r="H701" s="63">
        <v>0.13400000000000001</v>
      </c>
      <c r="I701" s="63">
        <v>0.24099999999999999</v>
      </c>
    </row>
    <row r="702" spans="1:9" x14ac:dyDescent="0.2">
      <c r="A702" s="83">
        <v>3449</v>
      </c>
      <c r="B702">
        <v>453</v>
      </c>
      <c r="C702">
        <v>17</v>
      </c>
      <c r="D702" s="63">
        <v>3.7999999999999999E-2</v>
      </c>
      <c r="E702" s="63">
        <v>0.41199999999999998</v>
      </c>
      <c r="F702" s="63">
        <v>0.23499999999999999</v>
      </c>
      <c r="G702" s="63">
        <v>0</v>
      </c>
      <c r="H702" s="63">
        <v>0.11799999999999999</v>
      </c>
      <c r="I702" s="63">
        <v>0.23499999999999999</v>
      </c>
    </row>
    <row r="703" spans="1:9" x14ac:dyDescent="0.2">
      <c r="A703" s="83">
        <v>3453</v>
      </c>
      <c r="B703">
        <v>486</v>
      </c>
      <c r="C703">
        <v>20</v>
      </c>
      <c r="D703" s="63">
        <v>4.1000000000000002E-2</v>
      </c>
      <c r="E703" s="63">
        <v>0</v>
      </c>
      <c r="F703" s="63">
        <v>0</v>
      </c>
      <c r="G703" s="63">
        <v>0</v>
      </c>
      <c r="H703" s="63">
        <v>0.05</v>
      </c>
      <c r="I703" s="63">
        <v>0.95</v>
      </c>
    </row>
    <row r="704" spans="1:9" x14ac:dyDescent="0.2">
      <c r="A704" s="83">
        <v>3455</v>
      </c>
      <c r="B704">
        <v>349</v>
      </c>
      <c r="C704">
        <v>14</v>
      </c>
      <c r="D704" s="63">
        <v>0.04</v>
      </c>
      <c r="E704" s="63">
        <v>0.64300000000000002</v>
      </c>
      <c r="F704" s="63">
        <v>0.214</v>
      </c>
      <c r="G704" s="63">
        <v>0.14299999999999999</v>
      </c>
      <c r="H704" s="63">
        <v>0</v>
      </c>
      <c r="I704" s="63">
        <v>0</v>
      </c>
    </row>
    <row r="705" spans="1:9" x14ac:dyDescent="0.2">
      <c r="A705" s="83">
        <v>3456</v>
      </c>
      <c r="B705">
        <v>1471</v>
      </c>
      <c r="C705">
        <v>86</v>
      </c>
      <c r="D705" s="63">
        <v>5.8000000000000003E-2</v>
      </c>
      <c r="E705" s="63">
        <v>0.16300000000000001</v>
      </c>
      <c r="F705" s="63">
        <v>0.5</v>
      </c>
      <c r="G705" s="63">
        <v>0.16300000000000001</v>
      </c>
      <c r="H705" s="63">
        <v>0.151</v>
      </c>
      <c r="I705" s="63">
        <v>2.3E-2</v>
      </c>
    </row>
    <row r="706" spans="1:9" x14ac:dyDescent="0.2">
      <c r="A706" s="83">
        <v>3458</v>
      </c>
      <c r="B706">
        <v>888</v>
      </c>
      <c r="C706">
        <v>81</v>
      </c>
      <c r="D706" s="63">
        <v>9.0999999999999998E-2</v>
      </c>
      <c r="E706" s="63">
        <v>0.247</v>
      </c>
      <c r="F706" s="63">
        <v>0.32100000000000001</v>
      </c>
      <c r="G706" s="63">
        <v>0.13600000000000001</v>
      </c>
      <c r="H706" s="63">
        <v>0.16</v>
      </c>
      <c r="I706" s="63">
        <v>0.13600000000000001</v>
      </c>
    </row>
    <row r="707" spans="1:9" x14ac:dyDescent="0.2">
      <c r="A707" s="83">
        <v>3461</v>
      </c>
      <c r="B707">
        <v>455</v>
      </c>
      <c r="C707">
        <v>11</v>
      </c>
      <c r="D707" s="63">
        <v>2.4E-2</v>
      </c>
      <c r="E707" s="63">
        <v>0.36399999999999999</v>
      </c>
      <c r="F707" s="63">
        <v>0.27300000000000002</v>
      </c>
      <c r="G707" s="63">
        <v>9.0999999999999998E-2</v>
      </c>
      <c r="H707" s="63">
        <v>0.27300000000000002</v>
      </c>
      <c r="I707" s="63">
        <v>0</v>
      </c>
    </row>
    <row r="708" spans="1:9" x14ac:dyDescent="0.2">
      <c r="A708" s="83">
        <v>3463</v>
      </c>
      <c r="B708">
        <v>605</v>
      </c>
      <c r="C708">
        <v>7</v>
      </c>
      <c r="D708" s="63">
        <v>1.2E-2</v>
      </c>
      <c r="E708" s="63">
        <v>0.14299999999999999</v>
      </c>
      <c r="F708" s="63">
        <v>0.71399999999999997</v>
      </c>
      <c r="G708" s="63">
        <v>0.14299999999999999</v>
      </c>
      <c r="H708" s="63">
        <v>0</v>
      </c>
      <c r="I708" s="63">
        <v>0</v>
      </c>
    </row>
    <row r="709" spans="1:9" x14ac:dyDescent="0.2">
      <c r="A709" s="83">
        <v>3464</v>
      </c>
      <c r="B709">
        <v>1643</v>
      </c>
      <c r="C709">
        <v>59</v>
      </c>
      <c r="D709" s="63">
        <v>3.5999999999999997E-2</v>
      </c>
      <c r="E709" s="63">
        <v>0.16900000000000001</v>
      </c>
      <c r="F709" s="63">
        <v>0.47499999999999998</v>
      </c>
      <c r="G709" s="63">
        <v>0.186</v>
      </c>
      <c r="H709" s="63">
        <v>0.10199999999999999</v>
      </c>
      <c r="I709" s="63">
        <v>6.8000000000000005E-2</v>
      </c>
    </row>
    <row r="710" spans="1:9" x14ac:dyDescent="0.2">
      <c r="A710" s="83">
        <v>3465</v>
      </c>
      <c r="B710">
        <v>432</v>
      </c>
      <c r="C710">
        <v>9</v>
      </c>
      <c r="D710" s="63">
        <v>2.1000000000000001E-2</v>
      </c>
      <c r="E710" s="63">
        <v>0.33300000000000002</v>
      </c>
      <c r="F710" s="63">
        <v>0.44400000000000001</v>
      </c>
      <c r="G710" s="63">
        <v>0.111</v>
      </c>
      <c r="H710" s="63">
        <v>0.111</v>
      </c>
      <c r="I710" s="63">
        <v>0</v>
      </c>
    </row>
    <row r="711" spans="1:9" x14ac:dyDescent="0.2">
      <c r="A711" s="83">
        <v>3467</v>
      </c>
      <c r="B711">
        <v>179</v>
      </c>
      <c r="C711">
        <v>5</v>
      </c>
      <c r="D711" s="63">
        <v>2.8000000000000001E-2</v>
      </c>
      <c r="E711" s="63">
        <v>0.4</v>
      </c>
      <c r="F711" s="63">
        <v>0.6</v>
      </c>
      <c r="G711" s="63">
        <v>0</v>
      </c>
      <c r="H711" s="63">
        <v>0</v>
      </c>
      <c r="I711" s="63">
        <v>0</v>
      </c>
    </row>
    <row r="712" spans="1:9" x14ac:dyDescent="0.2">
      <c r="A712" s="83">
        <v>3468</v>
      </c>
      <c r="B712">
        <v>1784</v>
      </c>
      <c r="C712">
        <v>59</v>
      </c>
      <c r="D712" s="63">
        <v>3.3000000000000002E-2</v>
      </c>
      <c r="E712" s="63">
        <v>0.27100000000000002</v>
      </c>
      <c r="F712" s="63">
        <v>0.441</v>
      </c>
      <c r="G712" s="63">
        <v>0.11899999999999999</v>
      </c>
      <c r="H712" s="63">
        <v>0.11899999999999999</v>
      </c>
      <c r="I712" s="63">
        <v>5.0999999999999997E-2</v>
      </c>
    </row>
    <row r="713" spans="1:9" x14ac:dyDescent="0.2">
      <c r="A713" s="83">
        <v>3471</v>
      </c>
      <c r="B713">
        <v>733</v>
      </c>
      <c r="C713">
        <v>95</v>
      </c>
      <c r="D713" s="63">
        <v>0.13</v>
      </c>
      <c r="E713" s="63">
        <v>5.2999999999999999E-2</v>
      </c>
      <c r="F713" s="63">
        <v>0.32600000000000001</v>
      </c>
      <c r="G713" s="63">
        <v>0.221</v>
      </c>
      <c r="H713" s="63">
        <v>0.26300000000000001</v>
      </c>
      <c r="I713" s="63">
        <v>0.13700000000000001</v>
      </c>
    </row>
    <row r="714" spans="1:9" x14ac:dyDescent="0.2">
      <c r="A714" s="83">
        <v>3472</v>
      </c>
      <c r="B714">
        <v>742</v>
      </c>
      <c r="C714">
        <v>82</v>
      </c>
      <c r="D714" s="63">
        <v>0.111</v>
      </c>
      <c r="E714" s="63">
        <v>1</v>
      </c>
      <c r="F714" s="63">
        <v>0</v>
      </c>
      <c r="G714" s="63">
        <v>0</v>
      </c>
      <c r="H714" s="63">
        <v>0</v>
      </c>
      <c r="I714" s="63">
        <v>0</v>
      </c>
    </row>
    <row r="715" spans="1:9" x14ac:dyDescent="0.2">
      <c r="A715" s="83">
        <v>3473</v>
      </c>
      <c r="B715">
        <v>251</v>
      </c>
      <c r="C715">
        <v>10</v>
      </c>
      <c r="D715" s="63">
        <v>0.04</v>
      </c>
      <c r="E715" s="63">
        <v>0.2</v>
      </c>
      <c r="F715" s="63">
        <v>0.3</v>
      </c>
      <c r="G715" s="63">
        <v>0.1</v>
      </c>
      <c r="H715" s="63">
        <v>0.2</v>
      </c>
      <c r="I715" s="63">
        <v>0.2</v>
      </c>
    </row>
    <row r="716" spans="1:9" x14ac:dyDescent="0.2">
      <c r="A716" s="83">
        <v>3474</v>
      </c>
      <c r="B716">
        <v>370</v>
      </c>
      <c r="C716">
        <v>4</v>
      </c>
      <c r="D716" s="63">
        <v>1.0999999999999999E-2</v>
      </c>
      <c r="E716" s="63">
        <v>0.75</v>
      </c>
      <c r="F716" s="63">
        <v>0</v>
      </c>
      <c r="G716" s="63">
        <v>0</v>
      </c>
      <c r="H716" s="63">
        <v>0.25</v>
      </c>
      <c r="I716" s="63">
        <v>0</v>
      </c>
    </row>
    <row r="717" spans="1:9" x14ac:dyDescent="0.2">
      <c r="A717" s="83">
        <v>3475</v>
      </c>
      <c r="B717">
        <v>637</v>
      </c>
      <c r="C717">
        <v>13</v>
      </c>
      <c r="D717" s="63">
        <v>0.02</v>
      </c>
      <c r="E717" s="63">
        <v>0.46200000000000002</v>
      </c>
      <c r="F717" s="63">
        <v>0.46200000000000002</v>
      </c>
      <c r="G717" s="63">
        <v>0</v>
      </c>
      <c r="H717" s="63">
        <v>0</v>
      </c>
      <c r="I717" s="63">
        <v>7.6999999999999999E-2</v>
      </c>
    </row>
    <row r="718" spans="1:9" x14ac:dyDescent="0.2">
      <c r="A718" s="83">
        <v>3476</v>
      </c>
      <c r="B718">
        <v>1043</v>
      </c>
      <c r="C718">
        <v>52</v>
      </c>
      <c r="D718" s="63">
        <v>0.05</v>
      </c>
      <c r="E718" s="63">
        <v>0.115</v>
      </c>
      <c r="F718" s="63">
        <v>0.25</v>
      </c>
      <c r="G718" s="63">
        <v>0.34599999999999997</v>
      </c>
      <c r="H718" s="63">
        <v>0.115</v>
      </c>
      <c r="I718" s="63">
        <v>0.17299999999999999</v>
      </c>
    </row>
    <row r="719" spans="1:9" x14ac:dyDescent="0.2">
      <c r="A719" s="83">
        <v>3477</v>
      </c>
      <c r="B719">
        <v>511</v>
      </c>
      <c r="C719">
        <v>6</v>
      </c>
      <c r="D719" s="63">
        <v>1.2E-2</v>
      </c>
      <c r="E719" s="63">
        <v>0.66700000000000004</v>
      </c>
      <c r="F719" s="63">
        <v>0.16700000000000001</v>
      </c>
      <c r="G719" s="63">
        <v>0</v>
      </c>
      <c r="H719" s="63">
        <v>0.16700000000000001</v>
      </c>
      <c r="I719" s="63">
        <v>0</v>
      </c>
    </row>
    <row r="720" spans="1:9" x14ac:dyDescent="0.2">
      <c r="A720" s="83">
        <v>3478</v>
      </c>
      <c r="B720">
        <v>460</v>
      </c>
      <c r="C720">
        <v>5</v>
      </c>
      <c r="D720" s="63">
        <v>1.0999999999999999E-2</v>
      </c>
      <c r="E720" s="63">
        <v>0.8</v>
      </c>
      <c r="F720" s="63">
        <v>0</v>
      </c>
      <c r="G720" s="63">
        <v>0</v>
      </c>
      <c r="H720" s="63">
        <v>0.2</v>
      </c>
      <c r="I720" s="63">
        <v>0</v>
      </c>
    </row>
    <row r="721" spans="1:9" x14ac:dyDescent="0.2">
      <c r="A721" s="83">
        <v>3479</v>
      </c>
      <c r="B721">
        <v>1286</v>
      </c>
      <c r="C721">
        <v>55</v>
      </c>
      <c r="D721" s="63">
        <v>4.2999999999999997E-2</v>
      </c>
      <c r="E721" s="63">
        <v>7.2999999999999995E-2</v>
      </c>
      <c r="F721" s="63">
        <v>0.45500000000000002</v>
      </c>
      <c r="G721" s="63">
        <v>0.16400000000000001</v>
      </c>
      <c r="H721" s="63">
        <v>0.182</v>
      </c>
      <c r="I721" s="63">
        <v>0.127</v>
      </c>
    </row>
    <row r="722" spans="1:9" x14ac:dyDescent="0.2">
      <c r="A722" s="83">
        <v>3483</v>
      </c>
      <c r="B722">
        <v>1061</v>
      </c>
      <c r="C722">
        <v>30</v>
      </c>
      <c r="D722" s="63">
        <v>2.8000000000000001E-2</v>
      </c>
      <c r="E722" s="63">
        <v>0.2</v>
      </c>
      <c r="F722" s="63">
        <v>0.6</v>
      </c>
      <c r="G722" s="63">
        <v>3.3000000000000002E-2</v>
      </c>
      <c r="H722" s="63">
        <v>3.3000000000000002E-2</v>
      </c>
      <c r="I722" s="63">
        <v>0.13300000000000001</v>
      </c>
    </row>
    <row r="723" spans="1:9" x14ac:dyDescent="0.2">
      <c r="A723" s="83">
        <v>3489</v>
      </c>
      <c r="B723">
        <v>475</v>
      </c>
      <c r="C723">
        <v>7</v>
      </c>
      <c r="D723" s="63">
        <v>1.4999999999999999E-2</v>
      </c>
      <c r="E723" s="63">
        <v>0.57099999999999995</v>
      </c>
      <c r="F723" s="63">
        <v>0.28599999999999998</v>
      </c>
      <c r="G723" s="63">
        <v>0.14299999999999999</v>
      </c>
      <c r="H723" s="63">
        <v>0</v>
      </c>
      <c r="I723" s="63">
        <v>0</v>
      </c>
    </row>
    <row r="724" spans="1:9" x14ac:dyDescent="0.2">
      <c r="A724" s="83">
        <v>3491</v>
      </c>
      <c r="B724">
        <v>527</v>
      </c>
      <c r="C724">
        <v>18</v>
      </c>
      <c r="D724" s="63">
        <v>3.4000000000000002E-2</v>
      </c>
      <c r="E724" s="63">
        <v>0.38900000000000001</v>
      </c>
      <c r="F724" s="63">
        <v>0.222</v>
      </c>
      <c r="G724" s="63">
        <v>0.27800000000000002</v>
      </c>
      <c r="H724" s="63">
        <v>5.6000000000000001E-2</v>
      </c>
      <c r="I724" s="63">
        <v>5.6000000000000001E-2</v>
      </c>
    </row>
    <row r="725" spans="1:9" x14ac:dyDescent="0.2">
      <c r="A725" s="83">
        <v>3492</v>
      </c>
      <c r="B725">
        <v>1758</v>
      </c>
      <c r="C725">
        <v>51</v>
      </c>
      <c r="D725" s="63">
        <v>2.9000000000000001E-2</v>
      </c>
      <c r="E725" s="63">
        <v>0.94099999999999995</v>
      </c>
      <c r="F725" s="63">
        <v>0.02</v>
      </c>
      <c r="G725" s="63">
        <v>3.9E-2</v>
      </c>
      <c r="H725" s="63">
        <v>0</v>
      </c>
      <c r="I725" s="63">
        <v>0</v>
      </c>
    </row>
    <row r="726" spans="1:9" x14ac:dyDescent="0.2">
      <c r="A726" s="83">
        <v>3493</v>
      </c>
      <c r="B726">
        <v>973</v>
      </c>
      <c r="C726">
        <v>41</v>
      </c>
      <c r="D726" s="63">
        <v>4.2000000000000003E-2</v>
      </c>
      <c r="E726" s="63">
        <v>0.34100000000000003</v>
      </c>
      <c r="F726" s="63">
        <v>0.34100000000000003</v>
      </c>
      <c r="G726" s="63">
        <v>0.19500000000000001</v>
      </c>
      <c r="H726" s="63">
        <v>4.9000000000000002E-2</v>
      </c>
      <c r="I726" s="63">
        <v>7.2999999999999995E-2</v>
      </c>
    </row>
    <row r="727" spans="1:9" x14ac:dyDescent="0.2">
      <c r="A727" s="83">
        <v>3494</v>
      </c>
      <c r="B727">
        <v>98</v>
      </c>
      <c r="C727">
        <v>3</v>
      </c>
      <c r="D727" s="63">
        <v>3.1E-2</v>
      </c>
      <c r="E727" s="63">
        <v>0.33300000000000002</v>
      </c>
      <c r="F727" s="63">
        <v>0.66700000000000004</v>
      </c>
      <c r="G727" s="63">
        <v>0</v>
      </c>
      <c r="H727" s="63">
        <v>0</v>
      </c>
      <c r="I727" s="63">
        <v>0</v>
      </c>
    </row>
    <row r="728" spans="1:9" x14ac:dyDescent="0.2">
      <c r="A728" s="83">
        <v>3498</v>
      </c>
      <c r="B728">
        <v>385</v>
      </c>
      <c r="C728">
        <v>8</v>
      </c>
      <c r="D728" s="63">
        <v>2.1000000000000001E-2</v>
      </c>
      <c r="E728" s="63">
        <v>0.5</v>
      </c>
      <c r="F728" s="63">
        <v>0.5</v>
      </c>
      <c r="G728" s="63">
        <v>0</v>
      </c>
      <c r="H728" s="63">
        <v>0</v>
      </c>
      <c r="I728" s="63">
        <v>0</v>
      </c>
    </row>
    <row r="729" spans="1:9" x14ac:dyDescent="0.2">
      <c r="A729" s="83">
        <v>3499</v>
      </c>
      <c r="B729">
        <v>759</v>
      </c>
      <c r="C729">
        <v>14</v>
      </c>
      <c r="D729" s="63">
        <v>1.7999999999999999E-2</v>
      </c>
      <c r="E729" s="63">
        <v>0.214</v>
      </c>
      <c r="F729" s="63">
        <v>0.5</v>
      </c>
      <c r="G729" s="63">
        <v>0.214</v>
      </c>
      <c r="H729" s="63">
        <v>7.0999999999999994E-2</v>
      </c>
      <c r="I729" s="63">
        <v>0</v>
      </c>
    </row>
    <row r="730" spans="1:9" x14ac:dyDescent="0.2">
      <c r="A730" s="83">
        <v>3500</v>
      </c>
      <c r="B730">
        <v>617</v>
      </c>
      <c r="C730">
        <v>78</v>
      </c>
      <c r="D730" s="63">
        <v>0.126</v>
      </c>
      <c r="E730" s="63">
        <v>0.42299999999999999</v>
      </c>
      <c r="F730" s="63">
        <v>0.34599999999999997</v>
      </c>
      <c r="G730" s="63">
        <v>0.10299999999999999</v>
      </c>
      <c r="H730" s="63">
        <v>0.10299999999999999</v>
      </c>
      <c r="I730" s="63">
        <v>2.5999999999999999E-2</v>
      </c>
    </row>
    <row r="731" spans="1:9" x14ac:dyDescent="0.2">
      <c r="A731" s="83">
        <v>3504</v>
      </c>
      <c r="B731">
        <v>543</v>
      </c>
      <c r="C731">
        <v>6</v>
      </c>
      <c r="D731" s="63">
        <v>1.0999999999999999E-2</v>
      </c>
      <c r="E731" s="63">
        <v>0.33300000000000002</v>
      </c>
      <c r="F731" s="63">
        <v>0.66700000000000004</v>
      </c>
      <c r="G731" s="63">
        <v>0</v>
      </c>
      <c r="H731" s="63">
        <v>0</v>
      </c>
      <c r="I731" s="63">
        <v>0</v>
      </c>
    </row>
    <row r="732" spans="1:9" x14ac:dyDescent="0.2">
      <c r="A732" s="83">
        <v>3506</v>
      </c>
      <c r="B732">
        <v>353</v>
      </c>
      <c r="C732">
        <v>15</v>
      </c>
      <c r="D732" s="63">
        <v>4.2000000000000003E-2</v>
      </c>
      <c r="E732" s="63">
        <v>0.86699999999999999</v>
      </c>
      <c r="F732" s="63">
        <v>0.13300000000000001</v>
      </c>
      <c r="G732" s="63">
        <v>0</v>
      </c>
      <c r="H732" s="63">
        <v>0</v>
      </c>
      <c r="I732" s="63">
        <v>0</v>
      </c>
    </row>
    <row r="733" spans="1:9" x14ac:dyDescent="0.2">
      <c r="A733" s="83">
        <v>3508</v>
      </c>
      <c r="B733">
        <v>151</v>
      </c>
      <c r="C733">
        <v>14</v>
      </c>
      <c r="D733" s="63">
        <v>9.2999999999999999E-2</v>
      </c>
      <c r="E733" s="63">
        <v>7.0999999999999994E-2</v>
      </c>
      <c r="F733" s="63">
        <v>0.42899999999999999</v>
      </c>
      <c r="G733" s="63">
        <v>7.0999999999999994E-2</v>
      </c>
      <c r="H733" s="63">
        <v>0.14299999999999999</v>
      </c>
      <c r="I733" s="63">
        <v>0.28599999999999998</v>
      </c>
    </row>
    <row r="734" spans="1:9" x14ac:dyDescent="0.2">
      <c r="A734" s="83">
        <v>3509</v>
      </c>
      <c r="B734">
        <v>410</v>
      </c>
      <c r="C734">
        <v>75</v>
      </c>
      <c r="D734" s="63">
        <v>0.183</v>
      </c>
      <c r="E734" s="63">
        <v>0.26700000000000002</v>
      </c>
      <c r="F734" s="63">
        <v>0.36</v>
      </c>
      <c r="G734" s="63">
        <v>0.21299999999999999</v>
      </c>
      <c r="H734" s="63">
        <v>0.14699999999999999</v>
      </c>
      <c r="I734" s="63">
        <v>1.2999999999999999E-2</v>
      </c>
    </row>
    <row r="735" spans="1:9" x14ac:dyDescent="0.2">
      <c r="A735" s="83">
        <v>3510</v>
      </c>
      <c r="B735">
        <v>617</v>
      </c>
      <c r="C735">
        <v>38</v>
      </c>
      <c r="D735" s="63">
        <v>6.2E-2</v>
      </c>
      <c r="E735" s="63">
        <v>0.28899999999999998</v>
      </c>
      <c r="F735" s="63">
        <v>0.28899999999999998</v>
      </c>
      <c r="G735" s="63">
        <v>7.9000000000000001E-2</v>
      </c>
      <c r="H735" s="63">
        <v>0.184</v>
      </c>
      <c r="I735" s="63">
        <v>0.158</v>
      </c>
    </row>
    <row r="736" spans="1:9" x14ac:dyDescent="0.2">
      <c r="A736" s="83">
        <v>3511</v>
      </c>
      <c r="B736">
        <v>2087</v>
      </c>
      <c r="C736">
        <v>68</v>
      </c>
      <c r="D736" s="63">
        <v>3.3000000000000002E-2</v>
      </c>
      <c r="E736" s="63">
        <v>0.85299999999999998</v>
      </c>
      <c r="F736" s="63">
        <v>4.3999999999999997E-2</v>
      </c>
      <c r="G736" s="63">
        <v>5.8999999999999997E-2</v>
      </c>
      <c r="H736" s="63">
        <v>4.3999999999999997E-2</v>
      </c>
      <c r="I736" s="63">
        <v>0</v>
      </c>
    </row>
    <row r="737" spans="1:9" x14ac:dyDescent="0.2">
      <c r="A737" s="83">
        <v>3515</v>
      </c>
      <c r="B737">
        <v>700</v>
      </c>
      <c r="C737">
        <v>9</v>
      </c>
      <c r="D737" s="63">
        <v>1.2999999999999999E-2</v>
      </c>
      <c r="E737" s="63">
        <v>0.55600000000000005</v>
      </c>
      <c r="F737" s="63">
        <v>0.222</v>
      </c>
      <c r="G737" s="63">
        <v>0.222</v>
      </c>
      <c r="H737" s="63">
        <v>0</v>
      </c>
      <c r="I737" s="63">
        <v>0</v>
      </c>
    </row>
    <row r="738" spans="1:9" x14ac:dyDescent="0.2">
      <c r="A738" s="83">
        <v>3516</v>
      </c>
      <c r="B738">
        <v>537</v>
      </c>
      <c r="C738">
        <v>29</v>
      </c>
      <c r="D738" s="63">
        <v>5.3999999999999999E-2</v>
      </c>
      <c r="E738" s="63">
        <v>0.24099999999999999</v>
      </c>
      <c r="F738" s="63">
        <v>0.31</v>
      </c>
      <c r="G738" s="63">
        <v>0.20699999999999999</v>
      </c>
      <c r="H738" s="63">
        <v>0.10299999999999999</v>
      </c>
      <c r="I738" s="63">
        <v>0.13800000000000001</v>
      </c>
    </row>
    <row r="739" spans="1:9" x14ac:dyDescent="0.2">
      <c r="A739" s="83">
        <v>3517</v>
      </c>
      <c r="B739">
        <v>564</v>
      </c>
      <c r="C739">
        <v>15</v>
      </c>
      <c r="D739" s="63">
        <v>2.7E-2</v>
      </c>
      <c r="E739" s="63">
        <v>0.4</v>
      </c>
      <c r="F739" s="63">
        <v>0.2</v>
      </c>
      <c r="G739" s="63">
        <v>0.13300000000000001</v>
      </c>
      <c r="H739" s="63">
        <v>0.13300000000000001</v>
      </c>
      <c r="I739" s="63">
        <v>0.13300000000000001</v>
      </c>
    </row>
    <row r="740" spans="1:9" x14ac:dyDescent="0.2">
      <c r="A740" s="83">
        <v>3519</v>
      </c>
      <c r="B740">
        <v>420</v>
      </c>
      <c r="C740">
        <v>12</v>
      </c>
      <c r="D740" s="63">
        <v>2.9000000000000001E-2</v>
      </c>
      <c r="E740" s="63">
        <v>1</v>
      </c>
      <c r="F740" s="63">
        <v>0</v>
      </c>
      <c r="G740" s="63">
        <v>0</v>
      </c>
      <c r="H740" s="63">
        <v>0</v>
      </c>
      <c r="I740" s="63">
        <v>0</v>
      </c>
    </row>
    <row r="741" spans="1:9" x14ac:dyDescent="0.2">
      <c r="A741" s="83">
        <v>3521</v>
      </c>
      <c r="B741">
        <v>487</v>
      </c>
      <c r="C741">
        <v>25</v>
      </c>
      <c r="D741" s="63">
        <v>5.0999999999999997E-2</v>
      </c>
      <c r="E741" s="63">
        <v>0.48</v>
      </c>
      <c r="F741" s="63">
        <v>0.36</v>
      </c>
      <c r="G741" s="63">
        <v>0.04</v>
      </c>
      <c r="H741" s="63">
        <v>0.04</v>
      </c>
      <c r="I741" s="63">
        <v>0.08</v>
      </c>
    </row>
    <row r="742" spans="1:9" x14ac:dyDescent="0.2">
      <c r="A742" s="83">
        <v>3524</v>
      </c>
      <c r="B742">
        <v>1008</v>
      </c>
      <c r="C742">
        <v>14</v>
      </c>
      <c r="D742" s="63">
        <v>1.4E-2</v>
      </c>
      <c r="E742" s="63">
        <v>7.0999999999999994E-2</v>
      </c>
      <c r="F742" s="63">
        <v>0.14299999999999999</v>
      </c>
      <c r="G742" s="63">
        <v>0.14299999999999999</v>
      </c>
      <c r="H742" s="63">
        <v>0.42899999999999999</v>
      </c>
      <c r="I742" s="63">
        <v>0.214</v>
      </c>
    </row>
    <row r="743" spans="1:9" x14ac:dyDescent="0.2">
      <c r="A743" s="83">
        <v>3525</v>
      </c>
      <c r="B743">
        <v>803</v>
      </c>
      <c r="C743">
        <v>18</v>
      </c>
      <c r="D743" s="63">
        <v>2.1999999999999999E-2</v>
      </c>
      <c r="E743" s="63">
        <v>0.72199999999999998</v>
      </c>
      <c r="F743" s="63">
        <v>0.222</v>
      </c>
      <c r="G743" s="63">
        <v>0</v>
      </c>
      <c r="H743" s="63">
        <v>5.6000000000000001E-2</v>
      </c>
      <c r="I743" s="63">
        <v>0</v>
      </c>
    </row>
    <row r="744" spans="1:9" x14ac:dyDescent="0.2">
      <c r="A744" s="83">
        <v>3527</v>
      </c>
      <c r="B744">
        <v>536</v>
      </c>
      <c r="C744">
        <v>6</v>
      </c>
      <c r="D744" s="63">
        <v>1.0999999999999999E-2</v>
      </c>
      <c r="E744" s="63">
        <v>0.16700000000000001</v>
      </c>
      <c r="F744" s="63">
        <v>0.16700000000000001</v>
      </c>
      <c r="G744" s="63">
        <v>0.5</v>
      </c>
      <c r="H744" s="63">
        <v>0.16700000000000001</v>
      </c>
      <c r="I744" s="63">
        <v>0</v>
      </c>
    </row>
    <row r="745" spans="1:9" x14ac:dyDescent="0.2">
      <c r="A745" s="83">
        <v>3528</v>
      </c>
      <c r="B745">
        <v>2095</v>
      </c>
      <c r="C745">
        <v>22</v>
      </c>
      <c r="D745" s="63">
        <v>1.0999999999999999E-2</v>
      </c>
      <c r="E745" s="63">
        <v>0.318</v>
      </c>
      <c r="F745" s="63">
        <v>0.40899999999999997</v>
      </c>
      <c r="G745" s="63">
        <v>9.0999999999999998E-2</v>
      </c>
      <c r="H745" s="63">
        <v>0.13600000000000001</v>
      </c>
      <c r="I745" s="63">
        <v>4.4999999999999998E-2</v>
      </c>
    </row>
    <row r="746" spans="1:9" x14ac:dyDescent="0.2">
      <c r="A746" s="83">
        <v>3531</v>
      </c>
      <c r="B746">
        <v>260</v>
      </c>
      <c r="C746">
        <v>5</v>
      </c>
      <c r="D746" s="63">
        <v>1.9E-2</v>
      </c>
      <c r="E746" s="63">
        <v>0.4</v>
      </c>
      <c r="F746" s="63">
        <v>0.2</v>
      </c>
      <c r="G746" s="63">
        <v>0</v>
      </c>
      <c r="H746" s="63">
        <v>0.2</v>
      </c>
      <c r="I746" s="63">
        <v>0.2</v>
      </c>
    </row>
    <row r="747" spans="1:9" x14ac:dyDescent="0.2">
      <c r="A747" s="83">
        <v>3532</v>
      </c>
      <c r="B747">
        <v>455</v>
      </c>
      <c r="C747">
        <v>19</v>
      </c>
      <c r="D747" s="63">
        <v>4.2000000000000003E-2</v>
      </c>
      <c r="E747" s="63">
        <v>0.52600000000000002</v>
      </c>
      <c r="F747" s="63">
        <v>0.316</v>
      </c>
      <c r="G747" s="63">
        <v>5.2999999999999999E-2</v>
      </c>
      <c r="H747" s="63">
        <v>0.105</v>
      </c>
      <c r="I747" s="63">
        <v>0</v>
      </c>
    </row>
    <row r="748" spans="1:9" x14ac:dyDescent="0.2">
      <c r="A748" s="83">
        <v>3537</v>
      </c>
      <c r="B748">
        <v>554</v>
      </c>
      <c r="C748">
        <v>19</v>
      </c>
      <c r="D748" s="63">
        <v>3.4000000000000002E-2</v>
      </c>
      <c r="E748" s="63">
        <v>0.57899999999999996</v>
      </c>
      <c r="F748" s="63">
        <v>0.36799999999999999</v>
      </c>
      <c r="G748" s="63">
        <v>0</v>
      </c>
      <c r="H748" s="63">
        <v>0</v>
      </c>
      <c r="I748" s="63">
        <v>5.2999999999999999E-2</v>
      </c>
    </row>
    <row r="749" spans="1:9" x14ac:dyDescent="0.2">
      <c r="A749" s="83">
        <v>3538</v>
      </c>
      <c r="B749">
        <v>677</v>
      </c>
      <c r="C749">
        <v>72</v>
      </c>
      <c r="D749" s="63">
        <v>0.106</v>
      </c>
      <c r="E749" s="63">
        <v>0.30599999999999999</v>
      </c>
      <c r="F749" s="63">
        <v>0.26400000000000001</v>
      </c>
      <c r="G749" s="63">
        <v>8.3000000000000004E-2</v>
      </c>
      <c r="H749" s="63">
        <v>0.29199999999999998</v>
      </c>
      <c r="I749" s="63">
        <v>5.6000000000000001E-2</v>
      </c>
    </row>
    <row r="750" spans="1:9" x14ac:dyDescent="0.2">
      <c r="A750" s="83">
        <v>3539</v>
      </c>
      <c r="B750">
        <v>643</v>
      </c>
      <c r="C750">
        <v>20</v>
      </c>
      <c r="D750" s="63">
        <v>3.1E-2</v>
      </c>
      <c r="E750" s="63">
        <v>0.55000000000000004</v>
      </c>
      <c r="F750" s="63">
        <v>0.3</v>
      </c>
      <c r="G750" s="63">
        <v>0.1</v>
      </c>
      <c r="H750" s="63">
        <v>0.05</v>
      </c>
      <c r="I750" s="63">
        <v>0</v>
      </c>
    </row>
    <row r="751" spans="1:9" x14ac:dyDescent="0.2">
      <c r="A751" s="83">
        <v>3540</v>
      </c>
      <c r="B751">
        <v>378</v>
      </c>
      <c r="C751">
        <v>16</v>
      </c>
      <c r="D751" s="63">
        <v>4.2000000000000003E-2</v>
      </c>
      <c r="E751" s="63">
        <v>0.5</v>
      </c>
      <c r="F751" s="63">
        <v>0.188</v>
      </c>
      <c r="G751" s="63">
        <v>0.188</v>
      </c>
      <c r="H751" s="63">
        <v>0.125</v>
      </c>
      <c r="I751" s="63">
        <v>0</v>
      </c>
    </row>
    <row r="752" spans="1:9" x14ac:dyDescent="0.2">
      <c r="A752" s="83">
        <v>3541</v>
      </c>
      <c r="B752">
        <v>377</v>
      </c>
      <c r="C752">
        <v>20</v>
      </c>
      <c r="D752" s="63">
        <v>5.2999999999999999E-2</v>
      </c>
      <c r="E752" s="63">
        <v>0.1</v>
      </c>
      <c r="F752" s="63">
        <v>0.55000000000000004</v>
      </c>
      <c r="G752" s="63">
        <v>0.15</v>
      </c>
      <c r="H752" s="63">
        <v>0.2</v>
      </c>
      <c r="I752" s="63">
        <v>0</v>
      </c>
    </row>
    <row r="753" spans="1:9" x14ac:dyDescent="0.2">
      <c r="A753" s="83">
        <v>3543</v>
      </c>
      <c r="B753">
        <v>767</v>
      </c>
      <c r="C753">
        <v>67</v>
      </c>
      <c r="D753" s="63">
        <v>8.6999999999999994E-2</v>
      </c>
      <c r="E753" s="63">
        <v>0.09</v>
      </c>
      <c r="F753" s="63">
        <v>0.44800000000000001</v>
      </c>
      <c r="G753" s="63">
        <v>0.23899999999999999</v>
      </c>
      <c r="H753" s="63">
        <v>0.16400000000000001</v>
      </c>
      <c r="I753" s="63">
        <v>0.06</v>
      </c>
    </row>
    <row r="754" spans="1:9" x14ac:dyDescent="0.2">
      <c r="A754" s="83">
        <v>3545</v>
      </c>
      <c r="B754">
        <v>738</v>
      </c>
      <c r="C754">
        <v>54</v>
      </c>
      <c r="D754" s="63">
        <v>7.2999999999999995E-2</v>
      </c>
      <c r="E754" s="63">
        <v>0.42599999999999999</v>
      </c>
      <c r="F754" s="63">
        <v>0.37</v>
      </c>
      <c r="G754" s="63">
        <v>9.2999999999999999E-2</v>
      </c>
      <c r="H754" s="63">
        <v>5.6000000000000001E-2</v>
      </c>
      <c r="I754" s="63">
        <v>5.6000000000000001E-2</v>
      </c>
    </row>
    <row r="755" spans="1:9" x14ac:dyDescent="0.2">
      <c r="A755" s="83">
        <v>3546</v>
      </c>
      <c r="B755">
        <v>789</v>
      </c>
      <c r="C755">
        <v>47</v>
      </c>
      <c r="D755" s="63">
        <v>0.06</v>
      </c>
      <c r="E755" s="63">
        <v>0.57399999999999995</v>
      </c>
      <c r="F755" s="63">
        <v>0.255</v>
      </c>
      <c r="G755" s="63">
        <v>8.5000000000000006E-2</v>
      </c>
      <c r="H755" s="63">
        <v>6.4000000000000001E-2</v>
      </c>
      <c r="I755" s="63">
        <v>2.1000000000000001E-2</v>
      </c>
    </row>
    <row r="756" spans="1:9" x14ac:dyDescent="0.2">
      <c r="A756" s="83">
        <v>3547</v>
      </c>
      <c r="B756">
        <v>293</v>
      </c>
      <c r="C756">
        <v>10</v>
      </c>
      <c r="D756" s="63">
        <v>3.4000000000000002E-2</v>
      </c>
      <c r="E756" s="63">
        <v>1</v>
      </c>
      <c r="F756" s="63">
        <v>0</v>
      </c>
      <c r="G756" s="63">
        <v>0</v>
      </c>
      <c r="H756" s="63">
        <v>0</v>
      </c>
      <c r="I756" s="63">
        <v>0</v>
      </c>
    </row>
    <row r="757" spans="1:9" x14ac:dyDescent="0.2">
      <c r="A757" s="83">
        <v>3554</v>
      </c>
      <c r="B757">
        <v>116</v>
      </c>
      <c r="C757">
        <v>4</v>
      </c>
      <c r="D757" s="63">
        <v>3.4000000000000002E-2</v>
      </c>
      <c r="E757" s="63">
        <v>0.25</v>
      </c>
      <c r="F757" s="63">
        <v>0.5</v>
      </c>
      <c r="G757" s="63">
        <v>0</v>
      </c>
      <c r="H757" s="63">
        <v>0</v>
      </c>
      <c r="I757" s="63">
        <v>0.25</v>
      </c>
    </row>
    <row r="758" spans="1:9" x14ac:dyDescent="0.2">
      <c r="A758" s="83">
        <v>3555</v>
      </c>
      <c r="B758">
        <v>205</v>
      </c>
      <c r="C758">
        <v>13</v>
      </c>
      <c r="D758" s="63">
        <v>6.3E-2</v>
      </c>
      <c r="E758" s="63">
        <v>0.69199999999999995</v>
      </c>
      <c r="F758" s="63">
        <v>0.23100000000000001</v>
      </c>
      <c r="G758" s="63">
        <v>7.6999999999999999E-2</v>
      </c>
      <c r="H758" s="63">
        <v>0</v>
      </c>
      <c r="I758" s="63">
        <v>0</v>
      </c>
    </row>
    <row r="759" spans="1:9" x14ac:dyDescent="0.2">
      <c r="A759" s="83">
        <v>3558</v>
      </c>
      <c r="B759">
        <v>511</v>
      </c>
      <c r="C759">
        <v>14</v>
      </c>
      <c r="D759" s="63">
        <v>2.7E-2</v>
      </c>
      <c r="E759" s="63">
        <v>0.28599999999999998</v>
      </c>
      <c r="F759" s="63">
        <v>0.57099999999999995</v>
      </c>
      <c r="G759" s="63">
        <v>7.0999999999999994E-2</v>
      </c>
      <c r="H759" s="63">
        <v>7.0999999999999994E-2</v>
      </c>
      <c r="I759" s="63">
        <v>0</v>
      </c>
    </row>
    <row r="760" spans="1:9" x14ac:dyDescent="0.2">
      <c r="A760" s="83">
        <v>3559</v>
      </c>
      <c r="B760">
        <v>74</v>
      </c>
      <c r="C760">
        <v>5</v>
      </c>
      <c r="D760" s="63">
        <v>6.8000000000000005E-2</v>
      </c>
      <c r="E760" s="63">
        <v>0</v>
      </c>
      <c r="F760" s="63">
        <v>0.4</v>
      </c>
      <c r="G760" s="63">
        <v>0.4</v>
      </c>
      <c r="H760" s="63">
        <v>0</v>
      </c>
      <c r="I760" s="63">
        <v>0.2</v>
      </c>
    </row>
    <row r="761" spans="1:9" x14ac:dyDescent="0.2">
      <c r="A761" s="83">
        <v>3560</v>
      </c>
      <c r="B761">
        <v>885</v>
      </c>
      <c r="C761">
        <v>85</v>
      </c>
      <c r="D761" s="63">
        <v>9.6000000000000002E-2</v>
      </c>
      <c r="E761" s="63">
        <v>0.224</v>
      </c>
      <c r="F761" s="63">
        <v>0.38800000000000001</v>
      </c>
      <c r="G761" s="63">
        <v>0.16500000000000001</v>
      </c>
      <c r="H761" s="63">
        <v>8.2000000000000003E-2</v>
      </c>
      <c r="I761" s="63">
        <v>0.14099999999999999</v>
      </c>
    </row>
    <row r="762" spans="1:9" x14ac:dyDescent="0.2">
      <c r="A762" s="83">
        <v>3561</v>
      </c>
      <c r="B762">
        <v>573</v>
      </c>
      <c r="C762">
        <v>9</v>
      </c>
      <c r="D762" s="63">
        <v>1.6E-2</v>
      </c>
      <c r="E762" s="63">
        <v>0</v>
      </c>
      <c r="F762" s="63">
        <v>0.55600000000000005</v>
      </c>
      <c r="G762" s="63">
        <v>0.111</v>
      </c>
      <c r="H762" s="63">
        <v>0.33300000000000002</v>
      </c>
      <c r="I762" s="63">
        <v>0</v>
      </c>
    </row>
    <row r="763" spans="1:9" x14ac:dyDescent="0.2">
      <c r="A763" s="83">
        <v>3562</v>
      </c>
      <c r="B763">
        <v>614</v>
      </c>
      <c r="C763">
        <v>11</v>
      </c>
      <c r="D763" s="63">
        <v>1.7999999999999999E-2</v>
      </c>
      <c r="E763" s="63">
        <v>0.63600000000000001</v>
      </c>
      <c r="F763" s="63">
        <v>9.0999999999999998E-2</v>
      </c>
      <c r="G763" s="63">
        <v>9.0999999999999998E-2</v>
      </c>
      <c r="H763" s="63">
        <v>0.182</v>
      </c>
      <c r="I763" s="63">
        <v>0</v>
      </c>
    </row>
    <row r="764" spans="1:9" x14ac:dyDescent="0.2">
      <c r="A764" s="83">
        <v>3564</v>
      </c>
      <c r="B764">
        <v>451</v>
      </c>
      <c r="C764">
        <v>22</v>
      </c>
      <c r="D764" s="63">
        <v>4.9000000000000002E-2</v>
      </c>
      <c r="E764" s="63">
        <v>0.182</v>
      </c>
      <c r="F764" s="63">
        <v>0.27300000000000002</v>
      </c>
      <c r="G764" s="63">
        <v>9.0999999999999998E-2</v>
      </c>
      <c r="H764" s="63">
        <v>0.13600000000000001</v>
      </c>
      <c r="I764" s="63">
        <v>0.318</v>
      </c>
    </row>
    <row r="765" spans="1:9" x14ac:dyDescent="0.2">
      <c r="A765" s="83">
        <v>3565</v>
      </c>
      <c r="B765">
        <v>414</v>
      </c>
      <c r="C765">
        <v>22</v>
      </c>
      <c r="D765" s="63">
        <v>5.2999999999999999E-2</v>
      </c>
      <c r="E765" s="63">
        <v>0.22700000000000001</v>
      </c>
      <c r="F765" s="63">
        <v>0.40899999999999997</v>
      </c>
      <c r="G765" s="63">
        <v>0.13600000000000001</v>
      </c>
      <c r="H765" s="63">
        <v>0.22700000000000001</v>
      </c>
      <c r="I765" s="63">
        <v>0</v>
      </c>
    </row>
    <row r="766" spans="1:9" x14ac:dyDescent="0.2">
      <c r="A766" s="83">
        <v>3566</v>
      </c>
      <c r="B766">
        <v>525</v>
      </c>
      <c r="C766">
        <v>25</v>
      </c>
      <c r="D766" s="63">
        <v>4.8000000000000001E-2</v>
      </c>
      <c r="E766" s="63">
        <v>0.36</v>
      </c>
      <c r="F766" s="63">
        <v>0.4</v>
      </c>
      <c r="G766" s="63">
        <v>0.04</v>
      </c>
      <c r="H766" s="63">
        <v>0.12</v>
      </c>
      <c r="I766" s="63">
        <v>0.08</v>
      </c>
    </row>
    <row r="767" spans="1:9" x14ac:dyDescent="0.2">
      <c r="A767" s="83">
        <v>3567</v>
      </c>
      <c r="B767">
        <v>672</v>
      </c>
      <c r="C767">
        <v>10</v>
      </c>
      <c r="D767" s="63">
        <v>1.4999999999999999E-2</v>
      </c>
      <c r="E767" s="63">
        <v>0.9</v>
      </c>
      <c r="F767" s="63">
        <v>0.1</v>
      </c>
      <c r="G767" s="63">
        <v>0</v>
      </c>
      <c r="H767" s="63">
        <v>0</v>
      </c>
      <c r="I767" s="63">
        <v>0</v>
      </c>
    </row>
    <row r="768" spans="1:9" x14ac:dyDescent="0.2">
      <c r="A768" s="83">
        <v>3568</v>
      </c>
      <c r="B768">
        <v>432</v>
      </c>
      <c r="C768">
        <v>14</v>
      </c>
      <c r="D768" s="63">
        <v>3.2000000000000001E-2</v>
      </c>
      <c r="E768" s="63">
        <v>0.85699999999999998</v>
      </c>
      <c r="F768" s="63">
        <v>0.14299999999999999</v>
      </c>
      <c r="G768" s="63">
        <v>0</v>
      </c>
      <c r="H768" s="63">
        <v>0</v>
      </c>
      <c r="I768" s="63">
        <v>0</v>
      </c>
    </row>
    <row r="769" spans="1:9" x14ac:dyDescent="0.2">
      <c r="A769" s="83">
        <v>3569</v>
      </c>
      <c r="B769">
        <v>202</v>
      </c>
      <c r="C769">
        <v>60</v>
      </c>
      <c r="D769" s="63">
        <v>0.29699999999999999</v>
      </c>
      <c r="E769" s="63">
        <v>0.183</v>
      </c>
      <c r="F769" s="63">
        <v>0.41699999999999998</v>
      </c>
      <c r="G769" s="63">
        <v>0.2</v>
      </c>
      <c r="H769" s="63">
        <v>0.13300000000000001</v>
      </c>
      <c r="I769" s="63">
        <v>6.7000000000000004E-2</v>
      </c>
    </row>
    <row r="770" spans="1:9" x14ac:dyDescent="0.2">
      <c r="A770" s="83">
        <v>3572</v>
      </c>
      <c r="B770">
        <v>424</v>
      </c>
      <c r="C770">
        <v>15</v>
      </c>
      <c r="D770" s="63">
        <v>3.5000000000000003E-2</v>
      </c>
      <c r="E770" s="63">
        <v>0.6</v>
      </c>
      <c r="F770" s="63">
        <v>0.13300000000000001</v>
      </c>
      <c r="G770" s="63">
        <v>0.13300000000000001</v>
      </c>
      <c r="H770" s="63">
        <v>0.13300000000000001</v>
      </c>
      <c r="I770" s="63">
        <v>0</v>
      </c>
    </row>
    <row r="771" spans="1:9" x14ac:dyDescent="0.2">
      <c r="A771" s="83">
        <v>3573</v>
      </c>
      <c r="B771">
        <v>794</v>
      </c>
      <c r="C771">
        <v>49</v>
      </c>
      <c r="D771" s="63">
        <v>6.2E-2</v>
      </c>
      <c r="E771" s="63">
        <v>0.184</v>
      </c>
      <c r="F771" s="63">
        <v>0.44900000000000001</v>
      </c>
      <c r="G771" s="63">
        <v>0.184</v>
      </c>
      <c r="H771" s="63">
        <v>0.10199999999999999</v>
      </c>
      <c r="I771" s="63">
        <v>8.2000000000000003E-2</v>
      </c>
    </row>
    <row r="772" spans="1:9" x14ac:dyDescent="0.2">
      <c r="A772" s="83">
        <v>3575</v>
      </c>
      <c r="B772">
        <v>136</v>
      </c>
      <c r="C772">
        <v>15</v>
      </c>
      <c r="D772" s="63">
        <v>0.11</v>
      </c>
      <c r="E772" s="63">
        <v>0.6</v>
      </c>
      <c r="F772" s="63">
        <v>0.2</v>
      </c>
      <c r="G772" s="63">
        <v>0</v>
      </c>
      <c r="H772" s="63">
        <v>0.13300000000000001</v>
      </c>
      <c r="I772" s="63">
        <v>6.7000000000000004E-2</v>
      </c>
    </row>
    <row r="773" spans="1:9" x14ac:dyDescent="0.2">
      <c r="A773" s="83">
        <v>3576</v>
      </c>
      <c r="B773">
        <v>1226</v>
      </c>
      <c r="C773">
        <v>28</v>
      </c>
      <c r="D773" s="63">
        <v>2.3E-2</v>
      </c>
      <c r="E773" s="63">
        <v>0.46400000000000002</v>
      </c>
      <c r="F773" s="63">
        <v>0.46400000000000002</v>
      </c>
      <c r="G773" s="63">
        <v>3.5999999999999997E-2</v>
      </c>
      <c r="H773" s="63">
        <v>3.5999999999999997E-2</v>
      </c>
      <c r="I773" s="63">
        <v>0</v>
      </c>
    </row>
    <row r="774" spans="1:9" x14ac:dyDescent="0.2">
      <c r="A774" s="83">
        <v>3578</v>
      </c>
      <c r="B774">
        <v>539</v>
      </c>
      <c r="C774">
        <v>17</v>
      </c>
      <c r="D774" s="63">
        <v>3.2000000000000001E-2</v>
      </c>
      <c r="E774" s="63">
        <v>0.47099999999999997</v>
      </c>
      <c r="F774" s="63">
        <v>0.47099999999999997</v>
      </c>
      <c r="G774" s="63">
        <v>0</v>
      </c>
      <c r="H774" s="63">
        <v>5.8999999999999997E-2</v>
      </c>
      <c r="I774" s="63">
        <v>0</v>
      </c>
    </row>
    <row r="775" spans="1:9" x14ac:dyDescent="0.2">
      <c r="A775" s="83">
        <v>3579</v>
      </c>
      <c r="B775">
        <v>98</v>
      </c>
      <c r="C775">
        <v>4</v>
      </c>
      <c r="D775" s="63">
        <v>4.1000000000000002E-2</v>
      </c>
      <c r="E775" s="63">
        <v>0</v>
      </c>
      <c r="F775" s="63">
        <v>0.5</v>
      </c>
      <c r="G775" s="63">
        <v>0.25</v>
      </c>
      <c r="H775" s="63">
        <v>0</v>
      </c>
      <c r="I775" s="63">
        <v>0.25</v>
      </c>
    </row>
    <row r="776" spans="1:9" x14ac:dyDescent="0.2">
      <c r="A776" s="83">
        <v>3580</v>
      </c>
      <c r="B776">
        <v>74</v>
      </c>
      <c r="C776">
        <v>13</v>
      </c>
      <c r="D776" s="63">
        <v>0.17599999999999999</v>
      </c>
      <c r="E776" s="63">
        <v>0.38500000000000001</v>
      </c>
      <c r="F776" s="63">
        <v>0.154</v>
      </c>
      <c r="G776" s="63">
        <v>0.308</v>
      </c>
      <c r="H776" s="63">
        <v>0</v>
      </c>
      <c r="I776" s="63">
        <v>0.154</v>
      </c>
    </row>
    <row r="777" spans="1:9" x14ac:dyDescent="0.2">
      <c r="A777" s="83">
        <v>3582</v>
      </c>
      <c r="B777">
        <v>646</v>
      </c>
      <c r="C777">
        <v>14</v>
      </c>
      <c r="D777" s="63">
        <v>2.1999999999999999E-2</v>
      </c>
      <c r="E777" s="63">
        <v>0.78600000000000003</v>
      </c>
      <c r="F777" s="63">
        <v>0.14299999999999999</v>
      </c>
      <c r="G777" s="63">
        <v>7.0999999999999994E-2</v>
      </c>
      <c r="H777" s="63">
        <v>0</v>
      </c>
      <c r="I777" s="63">
        <v>0</v>
      </c>
    </row>
    <row r="778" spans="1:9" x14ac:dyDescent="0.2">
      <c r="A778" s="83">
        <v>3583</v>
      </c>
      <c r="B778">
        <v>637</v>
      </c>
      <c r="C778">
        <v>12</v>
      </c>
      <c r="D778" s="63">
        <v>1.9E-2</v>
      </c>
      <c r="E778" s="63">
        <v>0.91700000000000004</v>
      </c>
      <c r="F778" s="63">
        <v>8.3000000000000004E-2</v>
      </c>
      <c r="G778" s="63">
        <v>0</v>
      </c>
      <c r="H778" s="63">
        <v>0</v>
      </c>
      <c r="I778" s="63">
        <v>0</v>
      </c>
    </row>
    <row r="779" spans="1:9" x14ac:dyDescent="0.2">
      <c r="A779" s="83">
        <v>3584</v>
      </c>
      <c r="B779">
        <v>1854</v>
      </c>
      <c r="C779">
        <v>104</v>
      </c>
      <c r="D779" s="63">
        <v>5.6000000000000001E-2</v>
      </c>
      <c r="E779" s="63">
        <v>0.26900000000000002</v>
      </c>
      <c r="F779" s="63">
        <v>0.32700000000000001</v>
      </c>
      <c r="G779" s="63">
        <v>0.192</v>
      </c>
      <c r="H779" s="63">
        <v>5.8000000000000003E-2</v>
      </c>
      <c r="I779" s="63">
        <v>0.154</v>
      </c>
    </row>
    <row r="780" spans="1:9" x14ac:dyDescent="0.2">
      <c r="A780" s="83">
        <v>3590</v>
      </c>
      <c r="B780">
        <v>681</v>
      </c>
      <c r="C780">
        <v>48</v>
      </c>
      <c r="D780" s="63">
        <v>7.0000000000000007E-2</v>
      </c>
      <c r="E780" s="63">
        <v>0.188</v>
      </c>
      <c r="F780" s="63">
        <v>0.41699999999999998</v>
      </c>
      <c r="G780" s="63">
        <v>0.14599999999999999</v>
      </c>
      <c r="H780" s="63">
        <v>0.188</v>
      </c>
      <c r="I780" s="63">
        <v>6.3E-2</v>
      </c>
    </row>
    <row r="781" spans="1:9" x14ac:dyDescent="0.2">
      <c r="A781" s="83">
        <v>3593</v>
      </c>
      <c r="B781">
        <v>494</v>
      </c>
      <c r="C781">
        <v>13</v>
      </c>
      <c r="D781" s="63">
        <v>2.5999999999999999E-2</v>
      </c>
      <c r="E781" s="63">
        <v>0.38500000000000001</v>
      </c>
      <c r="F781" s="63">
        <v>0.308</v>
      </c>
      <c r="G781" s="63">
        <v>7.6999999999999999E-2</v>
      </c>
      <c r="H781" s="63">
        <v>0.154</v>
      </c>
      <c r="I781" s="63">
        <v>7.6999999999999999E-2</v>
      </c>
    </row>
    <row r="782" spans="1:9" x14ac:dyDescent="0.2">
      <c r="A782" s="83">
        <v>3594</v>
      </c>
      <c r="B782">
        <v>548</v>
      </c>
      <c r="C782">
        <v>14</v>
      </c>
      <c r="D782" s="63">
        <v>2.5999999999999999E-2</v>
      </c>
      <c r="E782" s="63">
        <v>0.5</v>
      </c>
      <c r="F782" s="63">
        <v>0.35699999999999998</v>
      </c>
      <c r="G782" s="63">
        <v>7.0999999999999994E-2</v>
      </c>
      <c r="H782" s="63">
        <v>7.0999999999999994E-2</v>
      </c>
      <c r="I782" s="63">
        <v>0</v>
      </c>
    </row>
    <row r="783" spans="1:9" x14ac:dyDescent="0.2">
      <c r="A783" s="83">
        <v>3599</v>
      </c>
      <c r="B783">
        <v>211</v>
      </c>
      <c r="C783">
        <v>21</v>
      </c>
      <c r="D783" s="63">
        <v>0.1</v>
      </c>
      <c r="E783" s="63">
        <v>4.8000000000000001E-2</v>
      </c>
      <c r="F783" s="63">
        <v>0.85699999999999998</v>
      </c>
      <c r="G783" s="63">
        <v>0</v>
      </c>
      <c r="H783" s="63">
        <v>9.5000000000000001E-2</v>
      </c>
      <c r="I783" s="63">
        <v>0</v>
      </c>
    </row>
    <row r="784" spans="1:9" x14ac:dyDescent="0.2">
      <c r="A784" s="83">
        <v>3600</v>
      </c>
      <c r="B784">
        <v>1521</v>
      </c>
      <c r="C784">
        <v>105</v>
      </c>
      <c r="D784" s="63">
        <v>6.9000000000000006E-2</v>
      </c>
      <c r="E784" s="63">
        <v>0.19</v>
      </c>
      <c r="F784" s="63">
        <v>0.32400000000000001</v>
      </c>
      <c r="G784" s="63">
        <v>0.18099999999999999</v>
      </c>
      <c r="H784" s="63">
        <v>0.13300000000000001</v>
      </c>
      <c r="I784" s="63">
        <v>0.17100000000000001</v>
      </c>
    </row>
    <row r="785" spans="1:9" x14ac:dyDescent="0.2">
      <c r="A785" s="83">
        <v>3601</v>
      </c>
      <c r="B785">
        <v>505</v>
      </c>
      <c r="C785">
        <v>7</v>
      </c>
      <c r="D785" s="63">
        <v>1.4E-2</v>
      </c>
      <c r="E785" s="63">
        <v>0.71399999999999997</v>
      </c>
      <c r="F785" s="63">
        <v>0.28599999999999998</v>
      </c>
      <c r="G785" s="63">
        <v>0</v>
      </c>
      <c r="H785" s="63">
        <v>0</v>
      </c>
      <c r="I785" s="63">
        <v>0</v>
      </c>
    </row>
    <row r="786" spans="1:9" x14ac:dyDescent="0.2">
      <c r="A786" s="83">
        <v>3602</v>
      </c>
      <c r="B786">
        <v>717</v>
      </c>
      <c r="C786">
        <v>184</v>
      </c>
      <c r="D786" s="63">
        <v>0.25700000000000001</v>
      </c>
      <c r="E786" s="63">
        <v>0.10299999999999999</v>
      </c>
      <c r="F786" s="63">
        <v>0.42899999999999999</v>
      </c>
      <c r="G786" s="63">
        <v>0.125</v>
      </c>
      <c r="H786" s="63">
        <v>0.16300000000000001</v>
      </c>
      <c r="I786" s="63">
        <v>0.17899999999999999</v>
      </c>
    </row>
    <row r="787" spans="1:9" x14ac:dyDescent="0.2">
      <c r="A787" s="83">
        <v>3603</v>
      </c>
      <c r="B787">
        <v>470</v>
      </c>
      <c r="C787">
        <v>11</v>
      </c>
      <c r="D787" s="63">
        <v>2.3E-2</v>
      </c>
      <c r="E787" s="63">
        <v>0.45500000000000002</v>
      </c>
      <c r="F787" s="63">
        <v>9.0999999999999998E-2</v>
      </c>
      <c r="G787" s="63">
        <v>0</v>
      </c>
      <c r="H787" s="63">
        <v>0.182</v>
      </c>
      <c r="I787" s="63">
        <v>0.27300000000000002</v>
      </c>
    </row>
    <row r="788" spans="1:9" x14ac:dyDescent="0.2">
      <c r="A788" s="83">
        <v>3607</v>
      </c>
      <c r="B788">
        <v>482</v>
      </c>
      <c r="C788">
        <v>11</v>
      </c>
      <c r="D788" s="63">
        <v>2.3E-2</v>
      </c>
      <c r="E788" s="63">
        <v>0.36399999999999999</v>
      </c>
      <c r="F788" s="63">
        <v>0.54500000000000004</v>
      </c>
      <c r="G788" s="63">
        <v>9.0999999999999998E-2</v>
      </c>
      <c r="H788" s="63">
        <v>0</v>
      </c>
      <c r="I788" s="63">
        <v>0</v>
      </c>
    </row>
    <row r="789" spans="1:9" x14ac:dyDescent="0.2">
      <c r="A789" s="83">
        <v>3608</v>
      </c>
      <c r="B789">
        <v>675</v>
      </c>
      <c r="C789">
        <v>9</v>
      </c>
      <c r="D789" s="63">
        <v>1.2999999999999999E-2</v>
      </c>
      <c r="E789" s="63">
        <v>0.55600000000000005</v>
      </c>
      <c r="F789" s="63">
        <v>0.222</v>
      </c>
      <c r="G789" s="63">
        <v>0.222</v>
      </c>
      <c r="H789" s="63">
        <v>0</v>
      </c>
      <c r="I789" s="63">
        <v>0</v>
      </c>
    </row>
    <row r="790" spans="1:9" x14ac:dyDescent="0.2">
      <c r="A790" s="83">
        <v>3609</v>
      </c>
      <c r="B790">
        <v>304</v>
      </c>
      <c r="C790">
        <v>5</v>
      </c>
      <c r="D790" s="63">
        <v>1.6E-2</v>
      </c>
      <c r="E790" s="63">
        <v>0.6</v>
      </c>
      <c r="F790" s="63">
        <v>0</v>
      </c>
      <c r="G790" s="63">
        <v>0</v>
      </c>
      <c r="H790" s="63">
        <v>0.2</v>
      </c>
      <c r="I790" s="63">
        <v>0.2</v>
      </c>
    </row>
    <row r="791" spans="1:9" x14ac:dyDescent="0.2">
      <c r="A791" s="83">
        <v>3610</v>
      </c>
      <c r="B791">
        <v>1404</v>
      </c>
      <c r="C791">
        <v>83</v>
      </c>
      <c r="D791" s="63">
        <v>5.8999999999999997E-2</v>
      </c>
      <c r="E791" s="63">
        <v>4.8000000000000001E-2</v>
      </c>
      <c r="F791" s="63">
        <v>0.53</v>
      </c>
      <c r="G791" s="63">
        <v>0.108</v>
      </c>
      <c r="H791" s="63">
        <v>0.18099999999999999</v>
      </c>
      <c r="I791" s="63">
        <v>0.13300000000000001</v>
      </c>
    </row>
    <row r="792" spans="1:9" x14ac:dyDescent="0.2">
      <c r="A792" s="83">
        <v>3611</v>
      </c>
      <c r="B792">
        <v>912</v>
      </c>
      <c r="C792">
        <v>46</v>
      </c>
      <c r="D792" s="63">
        <v>0.05</v>
      </c>
      <c r="E792" s="63">
        <v>0.109</v>
      </c>
      <c r="F792" s="63">
        <v>0.30399999999999999</v>
      </c>
      <c r="G792" s="63">
        <v>0.34799999999999998</v>
      </c>
      <c r="H792" s="63">
        <v>0.152</v>
      </c>
      <c r="I792" s="63">
        <v>8.6999999999999994E-2</v>
      </c>
    </row>
    <row r="793" spans="1:9" x14ac:dyDescent="0.2">
      <c r="A793" s="83">
        <v>3612</v>
      </c>
      <c r="B793">
        <v>728</v>
      </c>
      <c r="C793">
        <v>65</v>
      </c>
      <c r="D793" s="63">
        <v>8.8999999999999996E-2</v>
      </c>
      <c r="E793" s="63">
        <v>0.23100000000000001</v>
      </c>
      <c r="F793" s="63">
        <v>0.308</v>
      </c>
      <c r="G793" s="63">
        <v>0.16900000000000001</v>
      </c>
      <c r="H793" s="63">
        <v>0.108</v>
      </c>
      <c r="I793" s="63">
        <v>0.185</v>
      </c>
    </row>
    <row r="794" spans="1:9" x14ac:dyDescent="0.2">
      <c r="A794" s="83">
        <v>3613</v>
      </c>
      <c r="B794">
        <v>366</v>
      </c>
      <c r="C794">
        <v>6</v>
      </c>
      <c r="D794" s="63">
        <v>1.6E-2</v>
      </c>
      <c r="E794" s="63">
        <v>0.66700000000000004</v>
      </c>
      <c r="F794" s="63">
        <v>0.33300000000000002</v>
      </c>
      <c r="G794" s="63">
        <v>0</v>
      </c>
      <c r="H794" s="63">
        <v>0</v>
      </c>
      <c r="I794" s="63">
        <v>0</v>
      </c>
    </row>
    <row r="795" spans="1:9" x14ac:dyDescent="0.2">
      <c r="A795" s="83">
        <v>3615</v>
      </c>
      <c r="B795">
        <v>903</v>
      </c>
      <c r="C795">
        <v>160</v>
      </c>
      <c r="D795" s="63">
        <v>0.17699999999999999</v>
      </c>
      <c r="E795" s="63">
        <v>4.3999999999999997E-2</v>
      </c>
      <c r="F795" s="63">
        <v>0.313</v>
      </c>
      <c r="G795" s="63">
        <v>0.26900000000000002</v>
      </c>
      <c r="H795" s="63">
        <v>0.15</v>
      </c>
      <c r="I795" s="63">
        <v>0.22500000000000001</v>
      </c>
    </row>
    <row r="796" spans="1:9" x14ac:dyDescent="0.2">
      <c r="A796" s="83">
        <v>3618</v>
      </c>
      <c r="B796">
        <v>563</v>
      </c>
      <c r="C796">
        <v>33</v>
      </c>
      <c r="D796" s="63">
        <v>5.8999999999999997E-2</v>
      </c>
      <c r="E796" s="63">
        <v>0.24199999999999999</v>
      </c>
      <c r="F796" s="63">
        <v>0.36399999999999999</v>
      </c>
      <c r="G796" s="63">
        <v>0.121</v>
      </c>
      <c r="H796" s="63">
        <v>0.152</v>
      </c>
      <c r="I796" s="63">
        <v>0.121</v>
      </c>
    </row>
    <row r="797" spans="1:9" x14ac:dyDescent="0.2">
      <c r="A797" s="83">
        <v>3620</v>
      </c>
      <c r="B797">
        <v>266</v>
      </c>
      <c r="C797">
        <v>9</v>
      </c>
      <c r="D797" s="63">
        <v>3.4000000000000002E-2</v>
      </c>
      <c r="E797" s="63">
        <v>0.33300000000000002</v>
      </c>
      <c r="F797" s="63">
        <v>0.55600000000000005</v>
      </c>
      <c r="G797" s="63">
        <v>0.111</v>
      </c>
      <c r="H797" s="63">
        <v>0</v>
      </c>
      <c r="I797" s="63">
        <v>0</v>
      </c>
    </row>
    <row r="798" spans="1:9" x14ac:dyDescent="0.2">
      <c r="A798" s="83">
        <v>3621</v>
      </c>
      <c r="B798">
        <v>255</v>
      </c>
      <c r="C798">
        <v>9</v>
      </c>
      <c r="D798" s="63">
        <v>3.5000000000000003E-2</v>
      </c>
      <c r="E798" s="63">
        <v>0.55600000000000005</v>
      </c>
      <c r="F798" s="63">
        <v>0.222</v>
      </c>
      <c r="G798" s="63">
        <v>0.111</v>
      </c>
      <c r="H798" s="63">
        <v>0</v>
      </c>
      <c r="I798" s="63">
        <v>0.111</v>
      </c>
    </row>
    <row r="799" spans="1:9" x14ac:dyDescent="0.2">
      <c r="A799" s="83">
        <v>3622</v>
      </c>
      <c r="B799">
        <v>517</v>
      </c>
      <c r="C799">
        <v>31</v>
      </c>
      <c r="D799" s="63">
        <v>0.06</v>
      </c>
      <c r="E799" s="63">
        <v>6.5000000000000002E-2</v>
      </c>
      <c r="F799" s="63">
        <v>0.45200000000000001</v>
      </c>
      <c r="G799" s="63">
        <v>0.19400000000000001</v>
      </c>
      <c r="H799" s="63">
        <v>0.19400000000000001</v>
      </c>
      <c r="I799" s="63">
        <v>9.7000000000000003E-2</v>
      </c>
    </row>
    <row r="800" spans="1:9" x14ac:dyDescent="0.2">
      <c r="A800" s="83">
        <v>3625</v>
      </c>
      <c r="B800">
        <v>603</v>
      </c>
      <c r="C800">
        <v>17</v>
      </c>
      <c r="D800" s="63">
        <v>2.8000000000000001E-2</v>
      </c>
      <c r="E800" s="63">
        <v>0.41199999999999998</v>
      </c>
      <c r="F800" s="63">
        <v>0.41199999999999998</v>
      </c>
      <c r="G800" s="63">
        <v>0.11799999999999999</v>
      </c>
      <c r="H800" s="63">
        <v>0</v>
      </c>
      <c r="I800" s="63">
        <v>5.8999999999999997E-2</v>
      </c>
    </row>
    <row r="801" spans="1:9" x14ac:dyDescent="0.2">
      <c r="A801" s="83">
        <v>3626</v>
      </c>
      <c r="B801">
        <v>823</v>
      </c>
      <c r="C801">
        <v>86</v>
      </c>
      <c r="D801" s="63">
        <v>0.104</v>
      </c>
      <c r="E801" s="63">
        <v>0.27900000000000003</v>
      </c>
      <c r="F801" s="63">
        <v>0.34899999999999998</v>
      </c>
      <c r="G801" s="63">
        <v>0.105</v>
      </c>
      <c r="H801" s="63">
        <v>0.19800000000000001</v>
      </c>
      <c r="I801" s="63">
        <v>7.0000000000000007E-2</v>
      </c>
    </row>
    <row r="802" spans="1:9" x14ac:dyDescent="0.2">
      <c r="A802" s="83">
        <v>3627</v>
      </c>
      <c r="B802">
        <v>640</v>
      </c>
      <c r="C802">
        <v>24</v>
      </c>
      <c r="D802" s="63">
        <v>3.7999999999999999E-2</v>
      </c>
      <c r="E802" s="63">
        <v>0.5</v>
      </c>
      <c r="F802" s="63">
        <v>0.33300000000000002</v>
      </c>
      <c r="G802" s="63">
        <v>4.2000000000000003E-2</v>
      </c>
      <c r="H802" s="63">
        <v>4.2000000000000003E-2</v>
      </c>
      <c r="I802" s="63">
        <v>8.3000000000000004E-2</v>
      </c>
    </row>
    <row r="803" spans="1:9" x14ac:dyDescent="0.2">
      <c r="A803" s="83">
        <v>3628</v>
      </c>
      <c r="B803">
        <v>373</v>
      </c>
      <c r="C803">
        <v>16</v>
      </c>
      <c r="D803" s="63">
        <v>4.2999999999999997E-2</v>
      </c>
      <c r="E803" s="63">
        <v>1</v>
      </c>
      <c r="F803" s="63">
        <v>0</v>
      </c>
      <c r="G803" s="63">
        <v>0</v>
      </c>
      <c r="H803" s="63">
        <v>0</v>
      </c>
      <c r="I803" s="63">
        <v>0</v>
      </c>
    </row>
    <row r="804" spans="1:9" x14ac:dyDescent="0.2">
      <c r="A804" s="83">
        <v>3630</v>
      </c>
      <c r="B804">
        <v>1772</v>
      </c>
      <c r="C804">
        <v>52</v>
      </c>
      <c r="D804" s="63">
        <v>2.9000000000000001E-2</v>
      </c>
      <c r="E804" s="63">
        <v>3.7999999999999999E-2</v>
      </c>
      <c r="F804" s="63">
        <v>0.28799999999999998</v>
      </c>
      <c r="G804" s="63">
        <v>0.23100000000000001</v>
      </c>
      <c r="H804" s="63">
        <v>0.192</v>
      </c>
      <c r="I804" s="63">
        <v>0.25</v>
      </c>
    </row>
    <row r="805" spans="1:9" x14ac:dyDescent="0.2">
      <c r="A805" s="83">
        <v>3635</v>
      </c>
      <c r="B805">
        <v>426</v>
      </c>
      <c r="C805">
        <v>17</v>
      </c>
      <c r="D805" s="63">
        <v>0.04</v>
      </c>
      <c r="E805" s="63">
        <v>0.47099999999999997</v>
      </c>
      <c r="F805" s="63">
        <v>5.8999999999999997E-2</v>
      </c>
      <c r="G805" s="63">
        <v>0.17599999999999999</v>
      </c>
      <c r="H805" s="63">
        <v>0.23499999999999999</v>
      </c>
      <c r="I805" s="63">
        <v>5.8999999999999997E-2</v>
      </c>
    </row>
    <row r="806" spans="1:9" x14ac:dyDescent="0.2">
      <c r="A806" s="83">
        <v>3636</v>
      </c>
      <c r="B806">
        <v>1209</v>
      </c>
      <c r="C806">
        <v>20</v>
      </c>
      <c r="D806" s="63">
        <v>1.7000000000000001E-2</v>
      </c>
      <c r="E806" s="63">
        <v>0.3</v>
      </c>
      <c r="F806" s="63">
        <v>0.25</v>
      </c>
      <c r="G806" s="63">
        <v>0.2</v>
      </c>
      <c r="H806" s="63">
        <v>0.1</v>
      </c>
      <c r="I806" s="63">
        <v>0.15</v>
      </c>
    </row>
    <row r="807" spans="1:9" x14ac:dyDescent="0.2">
      <c r="A807" s="83">
        <v>3640</v>
      </c>
      <c r="B807">
        <v>2212</v>
      </c>
      <c r="C807">
        <v>63</v>
      </c>
      <c r="D807" s="63">
        <v>2.8000000000000001E-2</v>
      </c>
      <c r="E807" s="63">
        <v>0</v>
      </c>
      <c r="F807" s="63">
        <v>9.5000000000000001E-2</v>
      </c>
      <c r="G807" s="63">
        <v>0.41299999999999998</v>
      </c>
      <c r="H807" s="63">
        <v>0.20599999999999999</v>
      </c>
      <c r="I807" s="63">
        <v>0.28599999999999998</v>
      </c>
    </row>
    <row r="808" spans="1:9" x14ac:dyDescent="0.2">
      <c r="A808" s="83">
        <v>3641</v>
      </c>
      <c r="B808">
        <v>459</v>
      </c>
      <c r="C808">
        <v>22</v>
      </c>
      <c r="D808" s="63">
        <v>4.8000000000000001E-2</v>
      </c>
      <c r="E808" s="63">
        <v>0.22700000000000001</v>
      </c>
      <c r="F808" s="63">
        <v>0.45500000000000002</v>
      </c>
      <c r="G808" s="63">
        <v>0.13600000000000001</v>
      </c>
      <c r="H808" s="63">
        <v>0.13600000000000001</v>
      </c>
      <c r="I808" s="63">
        <v>4.4999999999999998E-2</v>
      </c>
    </row>
    <row r="809" spans="1:9" x14ac:dyDescent="0.2">
      <c r="A809" s="83">
        <v>3643</v>
      </c>
      <c r="B809">
        <v>63</v>
      </c>
      <c r="C809">
        <v>4</v>
      </c>
      <c r="D809" s="63">
        <v>6.3E-2</v>
      </c>
      <c r="E809" s="63">
        <v>0.5</v>
      </c>
      <c r="F809" s="63">
        <v>0.5</v>
      </c>
      <c r="G809" s="63">
        <v>0</v>
      </c>
      <c r="H809" s="63">
        <v>0</v>
      </c>
      <c r="I809" s="63">
        <v>0</v>
      </c>
    </row>
    <row r="810" spans="1:9" x14ac:dyDescent="0.2">
      <c r="A810" s="83">
        <v>3645</v>
      </c>
      <c r="B810">
        <v>1845</v>
      </c>
      <c r="C810">
        <v>101</v>
      </c>
      <c r="D810" s="63">
        <v>5.5E-2</v>
      </c>
      <c r="E810" s="63">
        <v>6.9000000000000006E-2</v>
      </c>
      <c r="F810" s="63">
        <v>0.436</v>
      </c>
      <c r="G810" s="63">
        <v>0.188</v>
      </c>
      <c r="H810" s="63">
        <v>0.20799999999999999</v>
      </c>
      <c r="I810" s="63">
        <v>9.9000000000000005E-2</v>
      </c>
    </row>
    <row r="811" spans="1:9" x14ac:dyDescent="0.2">
      <c r="A811" s="83">
        <v>3646</v>
      </c>
      <c r="B811">
        <v>455</v>
      </c>
      <c r="C811">
        <v>21</v>
      </c>
      <c r="D811" s="63">
        <v>4.5999999999999999E-2</v>
      </c>
      <c r="E811" s="63">
        <v>0.14299999999999999</v>
      </c>
      <c r="F811" s="63">
        <v>0.28599999999999998</v>
      </c>
      <c r="G811" s="63">
        <v>0.23799999999999999</v>
      </c>
      <c r="H811" s="63">
        <v>0.14299999999999999</v>
      </c>
      <c r="I811" s="63">
        <v>0.19</v>
      </c>
    </row>
    <row r="812" spans="1:9" x14ac:dyDescent="0.2">
      <c r="A812" s="83">
        <v>3648</v>
      </c>
      <c r="B812">
        <v>1054</v>
      </c>
      <c r="C812">
        <v>145</v>
      </c>
      <c r="D812" s="63">
        <v>0.13800000000000001</v>
      </c>
      <c r="E812" s="63">
        <v>4.1000000000000002E-2</v>
      </c>
      <c r="F812" s="63">
        <v>0.46899999999999997</v>
      </c>
      <c r="G812" s="63">
        <v>0.13800000000000001</v>
      </c>
      <c r="H812" s="63">
        <v>0.23400000000000001</v>
      </c>
      <c r="I812" s="63">
        <v>0.11700000000000001</v>
      </c>
    </row>
    <row r="813" spans="1:9" x14ac:dyDescent="0.2">
      <c r="A813" s="83">
        <v>3650</v>
      </c>
      <c r="B813">
        <v>713</v>
      </c>
      <c r="C813">
        <v>42</v>
      </c>
      <c r="D813" s="63">
        <v>5.8999999999999997E-2</v>
      </c>
      <c r="E813" s="63">
        <v>0.19</v>
      </c>
      <c r="F813" s="63">
        <v>0.31</v>
      </c>
      <c r="G813" s="63">
        <v>0.214</v>
      </c>
      <c r="H813" s="63">
        <v>0.16700000000000001</v>
      </c>
      <c r="I813" s="63">
        <v>0.11899999999999999</v>
      </c>
    </row>
    <row r="814" spans="1:9" x14ac:dyDescent="0.2">
      <c r="A814" s="83">
        <v>3651</v>
      </c>
      <c r="B814">
        <v>615</v>
      </c>
      <c r="C814">
        <v>18</v>
      </c>
      <c r="D814" s="63">
        <v>2.9000000000000001E-2</v>
      </c>
      <c r="E814" s="63">
        <v>0.33300000000000002</v>
      </c>
      <c r="F814" s="63">
        <v>0.55600000000000005</v>
      </c>
      <c r="G814" s="63">
        <v>5.6000000000000001E-2</v>
      </c>
      <c r="H814" s="63">
        <v>0</v>
      </c>
      <c r="I814" s="63">
        <v>5.6000000000000001E-2</v>
      </c>
    </row>
    <row r="815" spans="1:9" x14ac:dyDescent="0.2">
      <c r="A815" s="83">
        <v>3653</v>
      </c>
      <c r="B815">
        <v>524</v>
      </c>
      <c r="C815">
        <v>15</v>
      </c>
      <c r="D815" s="63">
        <v>2.9000000000000001E-2</v>
      </c>
      <c r="E815" s="63">
        <v>0.6</v>
      </c>
      <c r="F815" s="63">
        <v>0.4</v>
      </c>
      <c r="G815" s="63">
        <v>0</v>
      </c>
      <c r="H815" s="63">
        <v>0</v>
      </c>
      <c r="I815" s="63">
        <v>0</v>
      </c>
    </row>
    <row r="816" spans="1:9" x14ac:dyDescent="0.2">
      <c r="A816" s="83">
        <v>3658</v>
      </c>
      <c r="B816">
        <v>466</v>
      </c>
      <c r="C816">
        <v>17</v>
      </c>
      <c r="D816" s="63">
        <v>3.5999999999999997E-2</v>
      </c>
      <c r="E816" s="63">
        <v>0.52900000000000003</v>
      </c>
      <c r="F816" s="63">
        <v>0.23499999999999999</v>
      </c>
      <c r="G816" s="63">
        <v>5.8999999999999997E-2</v>
      </c>
      <c r="H816" s="63">
        <v>0.11799999999999999</v>
      </c>
      <c r="I816" s="63">
        <v>5.8999999999999997E-2</v>
      </c>
    </row>
    <row r="817" spans="1:9" x14ac:dyDescent="0.2">
      <c r="A817" s="83">
        <v>3659</v>
      </c>
      <c r="B817">
        <v>533</v>
      </c>
      <c r="C817">
        <v>10</v>
      </c>
      <c r="D817" s="63">
        <v>1.9E-2</v>
      </c>
      <c r="E817" s="63">
        <v>0.5</v>
      </c>
      <c r="F817" s="63">
        <v>0.4</v>
      </c>
      <c r="G817" s="63">
        <v>0.1</v>
      </c>
      <c r="H817" s="63">
        <v>0</v>
      </c>
      <c r="I817" s="63">
        <v>0</v>
      </c>
    </row>
    <row r="818" spans="1:9" x14ac:dyDescent="0.2">
      <c r="A818" s="83">
        <v>3667</v>
      </c>
      <c r="B818">
        <v>407</v>
      </c>
      <c r="C818">
        <v>9</v>
      </c>
      <c r="D818" s="63">
        <v>2.1999999999999999E-2</v>
      </c>
      <c r="E818" s="63">
        <v>0.222</v>
      </c>
      <c r="F818" s="63">
        <v>0.55600000000000005</v>
      </c>
      <c r="G818" s="63">
        <v>0.111</v>
      </c>
      <c r="H818" s="63">
        <v>0</v>
      </c>
      <c r="I818" s="63">
        <v>0.111</v>
      </c>
    </row>
    <row r="819" spans="1:9" x14ac:dyDescent="0.2">
      <c r="A819" s="83">
        <v>3668</v>
      </c>
      <c r="B819">
        <v>585</v>
      </c>
      <c r="C819">
        <v>6</v>
      </c>
      <c r="D819" s="63">
        <v>0.01</v>
      </c>
      <c r="E819" s="63">
        <v>0.33300000000000002</v>
      </c>
      <c r="F819" s="63">
        <v>0.5</v>
      </c>
      <c r="G819" s="63">
        <v>0</v>
      </c>
      <c r="H819" s="63">
        <v>0</v>
      </c>
      <c r="I819" s="63">
        <v>0.16700000000000001</v>
      </c>
    </row>
    <row r="820" spans="1:9" x14ac:dyDescent="0.2">
      <c r="A820" s="83">
        <v>3669</v>
      </c>
      <c r="B820">
        <v>667</v>
      </c>
      <c r="C820">
        <v>9</v>
      </c>
      <c r="D820" s="63">
        <v>1.2999999999999999E-2</v>
      </c>
      <c r="E820" s="63">
        <v>0.44400000000000001</v>
      </c>
      <c r="F820" s="63">
        <v>0</v>
      </c>
      <c r="G820" s="63">
        <v>0.44400000000000001</v>
      </c>
      <c r="H820" s="63">
        <v>0.111</v>
      </c>
      <c r="I820" s="63">
        <v>0</v>
      </c>
    </row>
    <row r="821" spans="1:9" x14ac:dyDescent="0.2">
      <c r="A821" s="83">
        <v>3673</v>
      </c>
      <c r="B821">
        <v>650</v>
      </c>
      <c r="C821">
        <v>12</v>
      </c>
      <c r="D821" s="63">
        <v>1.7999999999999999E-2</v>
      </c>
      <c r="E821" s="63">
        <v>0.41699999999999998</v>
      </c>
      <c r="F821" s="63">
        <v>0.5</v>
      </c>
      <c r="G821" s="63">
        <v>0</v>
      </c>
      <c r="H821" s="63">
        <v>8.3000000000000004E-2</v>
      </c>
      <c r="I821" s="63">
        <v>0</v>
      </c>
    </row>
    <row r="822" spans="1:9" x14ac:dyDescent="0.2">
      <c r="A822" s="83">
        <v>3674</v>
      </c>
      <c r="B822">
        <v>700</v>
      </c>
      <c r="C822">
        <v>26</v>
      </c>
      <c r="D822" s="63">
        <v>3.6999999999999998E-2</v>
      </c>
      <c r="E822" s="63">
        <v>0.34599999999999997</v>
      </c>
      <c r="F822" s="63">
        <v>0.57699999999999996</v>
      </c>
      <c r="G822" s="63">
        <v>3.7999999999999999E-2</v>
      </c>
      <c r="H822" s="63">
        <v>3.7999999999999999E-2</v>
      </c>
      <c r="I822" s="63">
        <v>0</v>
      </c>
    </row>
    <row r="823" spans="1:9" x14ac:dyDescent="0.2">
      <c r="A823" s="83">
        <v>3676</v>
      </c>
      <c r="B823">
        <v>297</v>
      </c>
      <c r="C823">
        <v>5</v>
      </c>
      <c r="D823" s="63">
        <v>1.7000000000000001E-2</v>
      </c>
      <c r="E823" s="63">
        <v>0.6</v>
      </c>
      <c r="F823" s="63">
        <v>0</v>
      </c>
      <c r="G823" s="63">
        <v>0.2</v>
      </c>
      <c r="H823" s="63">
        <v>0.2</v>
      </c>
      <c r="I823" s="63">
        <v>0</v>
      </c>
    </row>
    <row r="824" spans="1:9" x14ac:dyDescent="0.2">
      <c r="A824" s="83">
        <v>3677</v>
      </c>
      <c r="B824">
        <v>596</v>
      </c>
      <c r="C824">
        <v>32</v>
      </c>
      <c r="D824" s="63">
        <v>5.3999999999999999E-2</v>
      </c>
      <c r="E824" s="63">
        <v>0.46899999999999997</v>
      </c>
      <c r="F824" s="63">
        <v>0.25</v>
      </c>
      <c r="G824" s="63">
        <v>0.125</v>
      </c>
      <c r="H824" s="63">
        <v>0.125</v>
      </c>
      <c r="I824" s="63">
        <v>3.1E-2</v>
      </c>
    </row>
    <row r="825" spans="1:9" x14ac:dyDescent="0.2">
      <c r="A825" s="83">
        <v>3680</v>
      </c>
      <c r="B825">
        <v>778</v>
      </c>
      <c r="C825">
        <v>86</v>
      </c>
      <c r="D825" s="63">
        <v>0.111</v>
      </c>
      <c r="E825" s="63">
        <v>0.221</v>
      </c>
      <c r="F825" s="63">
        <v>0.372</v>
      </c>
      <c r="G825" s="63">
        <v>0.11600000000000001</v>
      </c>
      <c r="H825" s="63">
        <v>0.11600000000000001</v>
      </c>
      <c r="I825" s="63">
        <v>0.17399999999999999</v>
      </c>
    </row>
    <row r="826" spans="1:9" x14ac:dyDescent="0.2">
      <c r="A826" s="83">
        <v>3688</v>
      </c>
      <c r="B826">
        <v>2594</v>
      </c>
      <c r="C826">
        <v>157</v>
      </c>
      <c r="D826" s="63">
        <v>6.0999999999999999E-2</v>
      </c>
      <c r="E826" s="63">
        <v>0.10199999999999999</v>
      </c>
      <c r="F826" s="63">
        <v>0.255</v>
      </c>
      <c r="G826" s="63">
        <v>0.153</v>
      </c>
      <c r="H826" s="63">
        <v>0.153</v>
      </c>
      <c r="I826" s="63">
        <v>0.33800000000000002</v>
      </c>
    </row>
    <row r="827" spans="1:9" x14ac:dyDescent="0.2">
      <c r="A827" s="83">
        <v>3691</v>
      </c>
      <c r="B827">
        <v>584</v>
      </c>
      <c r="C827">
        <v>23</v>
      </c>
      <c r="D827" s="63">
        <v>3.9E-2</v>
      </c>
      <c r="E827" s="63">
        <v>0.39100000000000001</v>
      </c>
      <c r="F827" s="63">
        <v>0.47799999999999998</v>
      </c>
      <c r="G827" s="63">
        <v>0.13</v>
      </c>
      <c r="H827" s="63">
        <v>0</v>
      </c>
      <c r="I827" s="63">
        <v>0</v>
      </c>
    </row>
    <row r="828" spans="1:9" x14ac:dyDescent="0.2">
      <c r="A828" s="83">
        <v>3693</v>
      </c>
      <c r="B828">
        <v>622</v>
      </c>
      <c r="C828">
        <v>25</v>
      </c>
      <c r="D828" s="63">
        <v>0.04</v>
      </c>
      <c r="E828" s="63">
        <v>0.24</v>
      </c>
      <c r="F828" s="63">
        <v>0.52</v>
      </c>
      <c r="G828" s="63">
        <v>0.16</v>
      </c>
      <c r="H828" s="63">
        <v>0.04</v>
      </c>
      <c r="I828" s="63">
        <v>0.04</v>
      </c>
    </row>
    <row r="829" spans="1:9" x14ac:dyDescent="0.2">
      <c r="A829" s="83">
        <v>3696</v>
      </c>
      <c r="B829">
        <v>456</v>
      </c>
      <c r="C829">
        <v>27</v>
      </c>
      <c r="D829" s="63">
        <v>5.8999999999999997E-2</v>
      </c>
      <c r="E829" s="63">
        <v>0.40699999999999997</v>
      </c>
      <c r="F829" s="63">
        <v>0.29599999999999999</v>
      </c>
      <c r="G829" s="63">
        <v>0.111</v>
      </c>
      <c r="H829" s="63">
        <v>3.6999999999999998E-2</v>
      </c>
      <c r="I829" s="63">
        <v>0.14799999999999999</v>
      </c>
    </row>
    <row r="830" spans="1:9" x14ac:dyDescent="0.2">
      <c r="A830" s="83">
        <v>3697</v>
      </c>
      <c r="B830">
        <v>473</v>
      </c>
      <c r="C830">
        <v>8</v>
      </c>
      <c r="D830" s="63">
        <v>1.7000000000000001E-2</v>
      </c>
      <c r="E830" s="63">
        <v>0.125</v>
      </c>
      <c r="F830" s="63">
        <v>0.625</v>
      </c>
      <c r="G830" s="63">
        <v>0.125</v>
      </c>
      <c r="H830" s="63">
        <v>0.125</v>
      </c>
      <c r="I830" s="63">
        <v>0</v>
      </c>
    </row>
    <row r="831" spans="1:9" x14ac:dyDescent="0.2">
      <c r="A831" s="83">
        <v>3700</v>
      </c>
      <c r="B831">
        <v>368</v>
      </c>
      <c r="C831">
        <v>13</v>
      </c>
      <c r="D831" s="63">
        <v>3.5000000000000003E-2</v>
      </c>
      <c r="E831" s="63">
        <v>0.84599999999999997</v>
      </c>
      <c r="F831" s="63">
        <v>7.6999999999999999E-2</v>
      </c>
      <c r="G831" s="63">
        <v>7.6999999999999999E-2</v>
      </c>
      <c r="H831" s="63">
        <v>0</v>
      </c>
      <c r="I831" s="63">
        <v>0</v>
      </c>
    </row>
    <row r="832" spans="1:9" x14ac:dyDescent="0.2">
      <c r="A832" s="83">
        <v>3701</v>
      </c>
      <c r="B832">
        <v>666</v>
      </c>
      <c r="C832">
        <v>29</v>
      </c>
      <c r="D832" s="63">
        <v>4.3999999999999997E-2</v>
      </c>
      <c r="E832" s="63">
        <v>0.31</v>
      </c>
      <c r="F832" s="63">
        <v>0.34499999999999997</v>
      </c>
      <c r="G832" s="63">
        <v>0.17199999999999999</v>
      </c>
      <c r="H832" s="63">
        <v>0.13800000000000001</v>
      </c>
      <c r="I832" s="63">
        <v>3.4000000000000002E-2</v>
      </c>
    </row>
    <row r="833" spans="1:9" x14ac:dyDescent="0.2">
      <c r="A833" s="83">
        <v>3702</v>
      </c>
      <c r="B833">
        <v>491</v>
      </c>
      <c r="C833">
        <v>8</v>
      </c>
      <c r="D833" s="63">
        <v>1.6E-2</v>
      </c>
      <c r="E833" s="63">
        <v>0.25</v>
      </c>
      <c r="F833" s="63">
        <v>0.5</v>
      </c>
      <c r="G833" s="63">
        <v>0.125</v>
      </c>
      <c r="H833" s="63">
        <v>0.125</v>
      </c>
      <c r="I833" s="63">
        <v>0</v>
      </c>
    </row>
    <row r="834" spans="1:9" x14ac:dyDescent="0.2">
      <c r="A834" s="83">
        <v>3704</v>
      </c>
      <c r="B834">
        <v>351</v>
      </c>
      <c r="C834">
        <v>4</v>
      </c>
      <c r="D834" s="63">
        <v>1.0999999999999999E-2</v>
      </c>
      <c r="E834" s="63">
        <v>1</v>
      </c>
      <c r="F834" s="63">
        <v>0</v>
      </c>
      <c r="G834" s="63">
        <v>0</v>
      </c>
      <c r="H834" s="63">
        <v>0</v>
      </c>
      <c r="I834" s="63">
        <v>0</v>
      </c>
    </row>
    <row r="835" spans="1:9" x14ac:dyDescent="0.2">
      <c r="A835" s="83">
        <v>3706</v>
      </c>
      <c r="B835">
        <v>977</v>
      </c>
      <c r="C835">
        <v>48</v>
      </c>
      <c r="D835" s="63">
        <v>4.9000000000000002E-2</v>
      </c>
      <c r="E835" s="63">
        <v>0.25</v>
      </c>
      <c r="F835" s="63">
        <v>0.375</v>
      </c>
      <c r="G835" s="63">
        <v>0.16700000000000001</v>
      </c>
      <c r="H835" s="63">
        <v>8.3000000000000004E-2</v>
      </c>
      <c r="I835" s="63">
        <v>0.125</v>
      </c>
    </row>
    <row r="836" spans="1:9" x14ac:dyDescent="0.2">
      <c r="A836" s="83">
        <v>3708</v>
      </c>
      <c r="B836">
        <v>445</v>
      </c>
      <c r="C836">
        <v>8</v>
      </c>
      <c r="D836" s="63">
        <v>1.7999999999999999E-2</v>
      </c>
      <c r="E836" s="63">
        <v>0.25</v>
      </c>
      <c r="F836" s="63">
        <v>0.125</v>
      </c>
      <c r="G836" s="63">
        <v>0</v>
      </c>
      <c r="H836" s="63">
        <v>0.625</v>
      </c>
      <c r="I836" s="63">
        <v>0</v>
      </c>
    </row>
    <row r="837" spans="1:9" x14ac:dyDescent="0.2">
      <c r="A837" s="83">
        <v>3710</v>
      </c>
      <c r="B837">
        <v>1579</v>
      </c>
      <c r="C837">
        <v>63</v>
      </c>
      <c r="D837" s="63">
        <v>0.04</v>
      </c>
      <c r="E837" s="63">
        <v>0.14299999999999999</v>
      </c>
      <c r="F837" s="63">
        <v>0.20599999999999999</v>
      </c>
      <c r="G837" s="63">
        <v>0.34899999999999998</v>
      </c>
      <c r="H837" s="63">
        <v>0.14299999999999999</v>
      </c>
      <c r="I837" s="63">
        <v>0.159</v>
      </c>
    </row>
    <row r="838" spans="1:9" x14ac:dyDescent="0.2">
      <c r="A838" s="83">
        <v>3711</v>
      </c>
      <c r="B838">
        <v>830</v>
      </c>
      <c r="C838">
        <v>10</v>
      </c>
      <c r="D838" s="63">
        <v>1.2E-2</v>
      </c>
      <c r="E838" s="63">
        <v>0.4</v>
      </c>
      <c r="F838" s="63">
        <v>0.2</v>
      </c>
      <c r="G838" s="63">
        <v>0.1</v>
      </c>
      <c r="H838" s="63">
        <v>0.1</v>
      </c>
      <c r="I838" s="63">
        <v>0.2</v>
      </c>
    </row>
    <row r="839" spans="1:9" x14ac:dyDescent="0.2">
      <c r="A839" s="83">
        <v>3718</v>
      </c>
      <c r="B839">
        <v>547</v>
      </c>
      <c r="C839">
        <v>48</v>
      </c>
      <c r="D839" s="63">
        <v>8.7999999999999995E-2</v>
      </c>
      <c r="E839" s="63">
        <v>0.5</v>
      </c>
      <c r="F839" s="63">
        <v>0.33300000000000002</v>
      </c>
      <c r="G839" s="63">
        <v>8.3000000000000004E-2</v>
      </c>
      <c r="H839" s="63">
        <v>6.3E-2</v>
      </c>
      <c r="I839" s="63">
        <v>2.1000000000000001E-2</v>
      </c>
    </row>
    <row r="840" spans="1:9" x14ac:dyDescent="0.2">
      <c r="A840" s="83">
        <v>3719</v>
      </c>
      <c r="B840">
        <v>474</v>
      </c>
      <c r="C840">
        <v>49</v>
      </c>
      <c r="D840" s="63">
        <v>0.10299999999999999</v>
      </c>
      <c r="E840" s="63">
        <v>0.40799999999999997</v>
      </c>
      <c r="F840" s="63">
        <v>0.28599999999999998</v>
      </c>
      <c r="G840" s="63">
        <v>8.2000000000000003E-2</v>
      </c>
      <c r="H840" s="63">
        <v>0.14299999999999999</v>
      </c>
      <c r="I840" s="63">
        <v>8.2000000000000003E-2</v>
      </c>
    </row>
    <row r="841" spans="1:9" x14ac:dyDescent="0.2">
      <c r="A841" s="83">
        <v>3727</v>
      </c>
      <c r="B841">
        <v>507</v>
      </c>
      <c r="C841">
        <v>26</v>
      </c>
      <c r="D841" s="63">
        <v>5.0999999999999997E-2</v>
      </c>
      <c r="E841" s="63">
        <v>0.65400000000000003</v>
      </c>
      <c r="F841" s="63">
        <v>0.192</v>
      </c>
      <c r="G841" s="63">
        <v>0.115</v>
      </c>
      <c r="H841" s="63">
        <v>3.7999999999999999E-2</v>
      </c>
      <c r="I841" s="63">
        <v>0</v>
      </c>
    </row>
    <row r="842" spans="1:9" x14ac:dyDescent="0.2">
      <c r="A842" s="83">
        <v>3728</v>
      </c>
      <c r="B842">
        <v>396</v>
      </c>
      <c r="C842">
        <v>5</v>
      </c>
      <c r="D842" s="63">
        <v>1.2999999999999999E-2</v>
      </c>
      <c r="E842" s="63">
        <v>0.4</v>
      </c>
      <c r="F842" s="63">
        <v>0.4</v>
      </c>
      <c r="G842" s="63">
        <v>0</v>
      </c>
      <c r="H842" s="63">
        <v>0.2</v>
      </c>
      <c r="I842" s="63">
        <v>0</v>
      </c>
    </row>
    <row r="843" spans="1:9" x14ac:dyDescent="0.2">
      <c r="A843" s="83">
        <v>3729</v>
      </c>
      <c r="B843">
        <v>458</v>
      </c>
      <c r="C843">
        <v>33</v>
      </c>
      <c r="D843" s="63">
        <v>7.1999999999999995E-2</v>
      </c>
      <c r="E843" s="63">
        <v>0.21199999999999999</v>
      </c>
      <c r="F843" s="63">
        <v>0.36399999999999999</v>
      </c>
      <c r="G843" s="63">
        <v>0.152</v>
      </c>
      <c r="H843" s="63">
        <v>0.152</v>
      </c>
      <c r="I843" s="63">
        <v>0.121</v>
      </c>
    </row>
    <row r="844" spans="1:9" x14ac:dyDescent="0.2">
      <c r="A844" s="83">
        <v>3730</v>
      </c>
      <c r="B844">
        <v>699</v>
      </c>
      <c r="C844">
        <v>11</v>
      </c>
      <c r="D844" s="63">
        <v>1.6E-2</v>
      </c>
      <c r="E844" s="63">
        <v>0.36399999999999999</v>
      </c>
      <c r="F844" s="63">
        <v>0.27300000000000002</v>
      </c>
      <c r="G844" s="63">
        <v>0.182</v>
      </c>
      <c r="H844" s="63">
        <v>0.182</v>
      </c>
      <c r="I844" s="63">
        <v>0</v>
      </c>
    </row>
    <row r="845" spans="1:9" x14ac:dyDescent="0.2">
      <c r="A845" s="83">
        <v>3731</v>
      </c>
      <c r="B845">
        <v>1918</v>
      </c>
      <c r="C845">
        <v>124</v>
      </c>
      <c r="D845" s="63">
        <v>6.5000000000000002E-2</v>
      </c>
      <c r="E845" s="63">
        <v>1</v>
      </c>
      <c r="F845" s="63">
        <v>0</v>
      </c>
      <c r="G845" s="63">
        <v>0</v>
      </c>
      <c r="H845" s="63">
        <v>0</v>
      </c>
      <c r="I845" s="63">
        <v>0</v>
      </c>
    </row>
    <row r="846" spans="1:9" x14ac:dyDescent="0.2">
      <c r="A846" s="83">
        <v>3733</v>
      </c>
      <c r="B846">
        <v>579</v>
      </c>
      <c r="C846">
        <v>18</v>
      </c>
      <c r="D846" s="63">
        <v>3.1E-2</v>
      </c>
      <c r="E846" s="63">
        <v>0.38900000000000001</v>
      </c>
      <c r="F846" s="63">
        <v>0.222</v>
      </c>
      <c r="G846" s="63">
        <v>0.111</v>
      </c>
      <c r="H846" s="63">
        <v>0.111</v>
      </c>
      <c r="I846" s="63">
        <v>0.16700000000000001</v>
      </c>
    </row>
    <row r="847" spans="1:9" x14ac:dyDescent="0.2">
      <c r="A847" s="83">
        <v>3734</v>
      </c>
      <c r="B847">
        <v>504</v>
      </c>
      <c r="C847">
        <v>20</v>
      </c>
      <c r="D847" s="63">
        <v>0.04</v>
      </c>
      <c r="E847" s="63">
        <v>0.5</v>
      </c>
      <c r="F847" s="63">
        <v>0.2</v>
      </c>
      <c r="G847" s="63">
        <v>0.15</v>
      </c>
      <c r="H847" s="63">
        <v>0.15</v>
      </c>
      <c r="I847" s="63">
        <v>0</v>
      </c>
    </row>
    <row r="848" spans="1:9" x14ac:dyDescent="0.2">
      <c r="A848" s="83">
        <v>3735</v>
      </c>
      <c r="B848">
        <v>587</v>
      </c>
      <c r="C848">
        <v>28</v>
      </c>
      <c r="D848" s="63">
        <v>4.8000000000000001E-2</v>
      </c>
      <c r="E848" s="63">
        <v>0.42899999999999999</v>
      </c>
      <c r="F848" s="63">
        <v>0.25</v>
      </c>
      <c r="G848" s="63">
        <v>0.107</v>
      </c>
      <c r="H848" s="63">
        <v>0.17899999999999999</v>
      </c>
      <c r="I848" s="63">
        <v>3.5999999999999997E-2</v>
      </c>
    </row>
    <row r="849" spans="1:9" x14ac:dyDescent="0.2">
      <c r="A849" s="83">
        <v>3736</v>
      </c>
      <c r="B849">
        <v>404</v>
      </c>
      <c r="C849">
        <v>11</v>
      </c>
      <c r="D849" s="63">
        <v>2.7E-2</v>
      </c>
      <c r="E849" s="63">
        <v>0.63600000000000001</v>
      </c>
      <c r="F849" s="63">
        <v>9.0999999999999998E-2</v>
      </c>
      <c r="G849" s="63">
        <v>9.0999999999999998E-2</v>
      </c>
      <c r="H849" s="63">
        <v>0.182</v>
      </c>
      <c r="I849" s="63">
        <v>0</v>
      </c>
    </row>
    <row r="850" spans="1:9" x14ac:dyDescent="0.2">
      <c r="A850" s="83">
        <v>3738</v>
      </c>
      <c r="B850">
        <v>523</v>
      </c>
      <c r="C850">
        <v>10</v>
      </c>
      <c r="D850" s="63">
        <v>1.9E-2</v>
      </c>
      <c r="E850" s="63">
        <v>1</v>
      </c>
      <c r="F850" s="63">
        <v>0</v>
      </c>
      <c r="G850" s="63">
        <v>0</v>
      </c>
      <c r="H850" s="63">
        <v>0</v>
      </c>
      <c r="I850" s="63">
        <v>0</v>
      </c>
    </row>
    <row r="851" spans="1:9" x14ac:dyDescent="0.2">
      <c r="A851" s="83">
        <v>3740</v>
      </c>
      <c r="B851">
        <v>526</v>
      </c>
      <c r="C851">
        <v>25</v>
      </c>
      <c r="D851" s="63">
        <v>4.8000000000000001E-2</v>
      </c>
      <c r="E851" s="63">
        <v>0.24</v>
      </c>
      <c r="F851" s="63">
        <v>0.4</v>
      </c>
      <c r="G851" s="63">
        <v>0.28000000000000003</v>
      </c>
      <c r="H851" s="63">
        <v>0</v>
      </c>
      <c r="I851" s="63">
        <v>0.08</v>
      </c>
    </row>
    <row r="852" spans="1:9" x14ac:dyDescent="0.2">
      <c r="A852" s="83">
        <v>3741</v>
      </c>
      <c r="B852">
        <v>1357</v>
      </c>
      <c r="C852">
        <v>103</v>
      </c>
      <c r="D852" s="63">
        <v>7.5999999999999998E-2</v>
      </c>
      <c r="E852" s="63">
        <v>4.9000000000000002E-2</v>
      </c>
      <c r="F852" s="63">
        <v>0.214</v>
      </c>
      <c r="G852" s="63">
        <v>0.33</v>
      </c>
      <c r="H852" s="63">
        <v>0.20399999999999999</v>
      </c>
      <c r="I852" s="63">
        <v>0.20399999999999999</v>
      </c>
    </row>
    <row r="853" spans="1:9" x14ac:dyDescent="0.2">
      <c r="A853" s="83">
        <v>3748</v>
      </c>
      <c r="B853">
        <v>450</v>
      </c>
      <c r="C853">
        <v>6</v>
      </c>
      <c r="D853" s="63">
        <v>1.2999999999999999E-2</v>
      </c>
      <c r="E853" s="63">
        <v>0.16700000000000001</v>
      </c>
      <c r="F853" s="63">
        <v>0.66700000000000004</v>
      </c>
      <c r="G853" s="63">
        <v>0.16700000000000001</v>
      </c>
      <c r="H853" s="63">
        <v>0</v>
      </c>
      <c r="I853" s="63">
        <v>0</v>
      </c>
    </row>
    <row r="854" spans="1:9" x14ac:dyDescent="0.2">
      <c r="A854" s="83">
        <v>3749</v>
      </c>
      <c r="B854">
        <v>528</v>
      </c>
      <c r="C854">
        <v>7</v>
      </c>
      <c r="D854" s="63">
        <v>1.2999999999999999E-2</v>
      </c>
      <c r="E854" s="63">
        <v>1</v>
      </c>
      <c r="F854" s="63">
        <v>0</v>
      </c>
      <c r="G854" s="63">
        <v>0</v>
      </c>
      <c r="H854" s="63">
        <v>0</v>
      </c>
      <c r="I854" s="63">
        <v>0</v>
      </c>
    </row>
    <row r="855" spans="1:9" x14ac:dyDescent="0.2">
      <c r="A855" s="83">
        <v>3750</v>
      </c>
      <c r="B855">
        <v>1011</v>
      </c>
      <c r="C855">
        <v>75</v>
      </c>
      <c r="D855" s="63">
        <v>7.3999999999999996E-2</v>
      </c>
      <c r="E855" s="63">
        <v>0.36</v>
      </c>
      <c r="F855" s="63">
        <v>0.32</v>
      </c>
      <c r="G855" s="63">
        <v>0.17299999999999999</v>
      </c>
      <c r="H855" s="63">
        <v>0.12</v>
      </c>
      <c r="I855" s="63">
        <v>2.7E-2</v>
      </c>
    </row>
    <row r="856" spans="1:9" x14ac:dyDescent="0.2">
      <c r="A856" s="83">
        <v>3751</v>
      </c>
      <c r="B856">
        <v>849</v>
      </c>
      <c r="C856">
        <v>95</v>
      </c>
      <c r="D856" s="63">
        <v>0.112</v>
      </c>
      <c r="E856" s="63">
        <v>0.30499999999999999</v>
      </c>
      <c r="F856" s="63">
        <v>0.29499999999999998</v>
      </c>
      <c r="G856" s="63">
        <v>0.17899999999999999</v>
      </c>
      <c r="H856" s="63">
        <v>0.126</v>
      </c>
      <c r="I856" s="63">
        <v>9.5000000000000001E-2</v>
      </c>
    </row>
    <row r="857" spans="1:9" x14ac:dyDescent="0.2">
      <c r="A857" s="83">
        <v>3752</v>
      </c>
      <c r="B857">
        <v>1022</v>
      </c>
      <c r="C857">
        <v>113</v>
      </c>
      <c r="D857" s="63">
        <v>0.111</v>
      </c>
      <c r="E857" s="63">
        <v>0.40699999999999997</v>
      </c>
      <c r="F857" s="63">
        <v>0.248</v>
      </c>
      <c r="G857" s="63">
        <v>0.115</v>
      </c>
      <c r="H857" s="63">
        <v>0.115</v>
      </c>
      <c r="I857" s="63">
        <v>0.115</v>
      </c>
    </row>
    <row r="858" spans="1:9" x14ac:dyDescent="0.2">
      <c r="A858" s="83">
        <v>3754</v>
      </c>
      <c r="B858">
        <v>468</v>
      </c>
      <c r="C858">
        <v>26</v>
      </c>
      <c r="D858" s="63">
        <v>5.6000000000000001E-2</v>
      </c>
      <c r="E858" s="63">
        <v>0.154</v>
      </c>
      <c r="F858" s="63">
        <v>0.308</v>
      </c>
      <c r="G858" s="63">
        <v>0.42299999999999999</v>
      </c>
      <c r="H858" s="63">
        <v>3.7999999999999999E-2</v>
      </c>
      <c r="I858" s="63">
        <v>7.6999999999999999E-2</v>
      </c>
    </row>
    <row r="859" spans="1:9" x14ac:dyDescent="0.2">
      <c r="A859" s="83">
        <v>3755</v>
      </c>
      <c r="B859">
        <v>1550</v>
      </c>
      <c r="C859">
        <v>75</v>
      </c>
      <c r="D859" s="63">
        <v>4.8000000000000001E-2</v>
      </c>
      <c r="E859" s="63">
        <v>0.2</v>
      </c>
      <c r="F859" s="63">
        <v>0.52</v>
      </c>
      <c r="G859" s="63">
        <v>5.2999999999999999E-2</v>
      </c>
      <c r="H859" s="63">
        <v>6.7000000000000004E-2</v>
      </c>
      <c r="I859" s="63">
        <v>0.16</v>
      </c>
    </row>
    <row r="860" spans="1:9" x14ac:dyDescent="0.2">
      <c r="A860" s="83">
        <v>3758</v>
      </c>
      <c r="B860">
        <v>701</v>
      </c>
      <c r="C860">
        <v>94</v>
      </c>
      <c r="D860" s="63">
        <v>0.13400000000000001</v>
      </c>
      <c r="E860" s="63">
        <v>0.20200000000000001</v>
      </c>
      <c r="F860" s="63">
        <v>0.35099999999999998</v>
      </c>
      <c r="G860" s="63">
        <v>0.13800000000000001</v>
      </c>
      <c r="H860" s="63">
        <v>0.16</v>
      </c>
      <c r="I860" s="63">
        <v>0.14899999999999999</v>
      </c>
    </row>
    <row r="861" spans="1:9" x14ac:dyDescent="0.2">
      <c r="A861" s="83">
        <v>3759</v>
      </c>
      <c r="B861">
        <v>679</v>
      </c>
      <c r="C861">
        <v>22</v>
      </c>
      <c r="D861" s="63">
        <v>3.2000000000000001E-2</v>
      </c>
      <c r="E861" s="63">
        <v>0.68200000000000005</v>
      </c>
      <c r="F861" s="63">
        <v>4.4999999999999998E-2</v>
      </c>
      <c r="G861" s="63">
        <v>4.4999999999999998E-2</v>
      </c>
      <c r="H861" s="63">
        <v>0.182</v>
      </c>
      <c r="I861" s="63">
        <v>4.4999999999999998E-2</v>
      </c>
    </row>
    <row r="862" spans="1:9" x14ac:dyDescent="0.2">
      <c r="A862" s="83">
        <v>3761</v>
      </c>
      <c r="B862">
        <v>390</v>
      </c>
      <c r="C862">
        <v>6</v>
      </c>
      <c r="D862" s="63">
        <v>1.4999999999999999E-2</v>
      </c>
      <c r="E862" s="63">
        <v>0.83299999999999996</v>
      </c>
      <c r="F862" s="63">
        <v>0.16700000000000001</v>
      </c>
      <c r="G862" s="63">
        <v>0</v>
      </c>
      <c r="H862" s="63">
        <v>0</v>
      </c>
      <c r="I862" s="63">
        <v>0</v>
      </c>
    </row>
    <row r="863" spans="1:9" x14ac:dyDescent="0.2">
      <c r="A863" s="83">
        <v>3762</v>
      </c>
      <c r="B863">
        <v>629</v>
      </c>
      <c r="C863">
        <v>68</v>
      </c>
      <c r="D863" s="63">
        <v>0.108</v>
      </c>
      <c r="E863" s="63">
        <v>0.36799999999999999</v>
      </c>
      <c r="F863" s="63">
        <v>0.32400000000000001</v>
      </c>
      <c r="G863" s="63">
        <v>0.13200000000000001</v>
      </c>
      <c r="H863" s="63">
        <v>0.16200000000000001</v>
      </c>
      <c r="I863" s="63">
        <v>1.4999999999999999E-2</v>
      </c>
    </row>
    <row r="864" spans="1:9" x14ac:dyDescent="0.2">
      <c r="A864" s="83">
        <v>3763</v>
      </c>
      <c r="B864">
        <v>381</v>
      </c>
      <c r="C864">
        <v>13</v>
      </c>
      <c r="D864" s="63">
        <v>3.4000000000000002E-2</v>
      </c>
      <c r="E864" s="63">
        <v>0.38500000000000001</v>
      </c>
      <c r="F864" s="63">
        <v>0.23100000000000001</v>
      </c>
      <c r="G864" s="63">
        <v>0</v>
      </c>
      <c r="H864" s="63">
        <v>0.23100000000000001</v>
      </c>
      <c r="I864" s="63">
        <v>0.154</v>
      </c>
    </row>
    <row r="865" spans="1:9" x14ac:dyDescent="0.2">
      <c r="A865" s="83">
        <v>3764</v>
      </c>
      <c r="B865">
        <v>688</v>
      </c>
      <c r="C865">
        <v>90</v>
      </c>
      <c r="D865" s="63">
        <v>0.13100000000000001</v>
      </c>
      <c r="E865" s="63">
        <v>4.3999999999999997E-2</v>
      </c>
      <c r="F865" s="63">
        <v>0.2</v>
      </c>
      <c r="G865" s="63">
        <v>0.36699999999999999</v>
      </c>
      <c r="H865" s="63">
        <v>0.222</v>
      </c>
      <c r="I865" s="63">
        <v>0.16700000000000001</v>
      </c>
    </row>
    <row r="866" spans="1:9" x14ac:dyDescent="0.2">
      <c r="A866" s="83">
        <v>3766</v>
      </c>
      <c r="B866">
        <v>1568</v>
      </c>
      <c r="C866">
        <v>100</v>
      </c>
      <c r="D866" s="63">
        <v>6.4000000000000001E-2</v>
      </c>
      <c r="E866" s="63">
        <v>0.43</v>
      </c>
      <c r="F866" s="63">
        <v>0.27</v>
      </c>
      <c r="G866" s="63">
        <v>0.1</v>
      </c>
      <c r="H866" s="63">
        <v>7.0000000000000007E-2</v>
      </c>
      <c r="I866" s="63">
        <v>0.13</v>
      </c>
    </row>
    <row r="867" spans="1:9" x14ac:dyDescent="0.2">
      <c r="A867" s="83">
        <v>3771</v>
      </c>
      <c r="B867">
        <v>1546</v>
      </c>
      <c r="C867">
        <v>40</v>
      </c>
      <c r="D867" s="63">
        <v>2.5999999999999999E-2</v>
      </c>
      <c r="E867" s="63">
        <v>0.125</v>
      </c>
      <c r="F867" s="63">
        <v>0.32500000000000001</v>
      </c>
      <c r="G867" s="63">
        <v>7.4999999999999997E-2</v>
      </c>
      <c r="H867" s="63">
        <v>0.22500000000000001</v>
      </c>
      <c r="I867" s="63">
        <v>0.25</v>
      </c>
    </row>
    <row r="868" spans="1:9" x14ac:dyDescent="0.2">
      <c r="A868" s="83">
        <v>3774</v>
      </c>
      <c r="B868">
        <v>732</v>
      </c>
      <c r="C868">
        <v>87</v>
      </c>
      <c r="D868" s="63">
        <v>0.11899999999999999</v>
      </c>
      <c r="E868" s="63">
        <v>0.14899999999999999</v>
      </c>
      <c r="F868" s="63">
        <v>0.40200000000000002</v>
      </c>
      <c r="G868" s="63">
        <v>9.1999999999999998E-2</v>
      </c>
      <c r="H868" s="63">
        <v>0.253</v>
      </c>
      <c r="I868" s="63">
        <v>0.10299999999999999</v>
      </c>
    </row>
    <row r="869" spans="1:9" x14ac:dyDescent="0.2">
      <c r="A869" s="83">
        <v>3778</v>
      </c>
      <c r="B869">
        <v>108</v>
      </c>
      <c r="C869">
        <v>20</v>
      </c>
      <c r="D869" s="63">
        <v>0.185</v>
      </c>
      <c r="E869" s="63">
        <v>0.05</v>
      </c>
      <c r="F869" s="63">
        <v>0.25</v>
      </c>
      <c r="G869" s="63">
        <v>0.15</v>
      </c>
      <c r="H869" s="63">
        <v>0.1</v>
      </c>
      <c r="I869" s="63">
        <v>0.45</v>
      </c>
    </row>
    <row r="870" spans="1:9" x14ac:dyDescent="0.2">
      <c r="A870" s="83">
        <v>3779</v>
      </c>
      <c r="B870">
        <v>317</v>
      </c>
      <c r="C870">
        <v>23</v>
      </c>
      <c r="D870" s="63">
        <v>7.2999999999999995E-2</v>
      </c>
      <c r="E870" s="63">
        <v>0.47799999999999998</v>
      </c>
      <c r="F870" s="63">
        <v>0.30399999999999999</v>
      </c>
      <c r="G870" s="63">
        <v>0.13</v>
      </c>
      <c r="H870" s="63">
        <v>8.6999999999999994E-2</v>
      </c>
      <c r="I870" s="63">
        <v>0</v>
      </c>
    </row>
    <row r="871" spans="1:9" x14ac:dyDescent="0.2">
      <c r="A871" s="83">
        <v>3785</v>
      </c>
      <c r="B871">
        <v>1071</v>
      </c>
      <c r="C871">
        <v>108</v>
      </c>
      <c r="D871" s="63">
        <v>0.10100000000000001</v>
      </c>
      <c r="E871" s="63">
        <v>0.13</v>
      </c>
      <c r="F871" s="63">
        <v>0.46300000000000002</v>
      </c>
      <c r="G871" s="63">
        <v>0.157</v>
      </c>
      <c r="H871" s="63">
        <v>0.16700000000000001</v>
      </c>
      <c r="I871" s="63">
        <v>8.3000000000000004E-2</v>
      </c>
    </row>
    <row r="872" spans="1:9" x14ac:dyDescent="0.2">
      <c r="A872" s="83">
        <v>3787</v>
      </c>
      <c r="B872">
        <v>226</v>
      </c>
      <c r="C872">
        <v>29</v>
      </c>
      <c r="D872" s="63">
        <v>0.128</v>
      </c>
      <c r="E872" s="63">
        <v>0.31</v>
      </c>
      <c r="F872" s="63">
        <v>0.34499999999999997</v>
      </c>
      <c r="G872" s="63">
        <v>0.27600000000000002</v>
      </c>
      <c r="H872" s="63">
        <v>6.9000000000000006E-2</v>
      </c>
      <c r="I872" s="63">
        <v>0</v>
      </c>
    </row>
    <row r="873" spans="1:9" x14ac:dyDescent="0.2">
      <c r="A873" s="83">
        <v>3788</v>
      </c>
      <c r="B873">
        <v>126</v>
      </c>
      <c r="C873">
        <v>28</v>
      </c>
      <c r="D873" s="63">
        <v>0.222</v>
      </c>
      <c r="E873" s="63">
        <v>0.28599999999999998</v>
      </c>
      <c r="F873" s="63">
        <v>0.32100000000000001</v>
      </c>
      <c r="G873" s="63">
        <v>7.0999999999999994E-2</v>
      </c>
      <c r="H873" s="63">
        <v>0.14299999999999999</v>
      </c>
      <c r="I873" s="63">
        <v>0.17899999999999999</v>
      </c>
    </row>
    <row r="874" spans="1:9" x14ac:dyDescent="0.2">
      <c r="A874" s="83">
        <v>3790</v>
      </c>
      <c r="B874">
        <v>928</v>
      </c>
      <c r="C874">
        <v>15</v>
      </c>
      <c r="D874" s="63">
        <v>1.6E-2</v>
      </c>
      <c r="E874" s="63">
        <v>0.53300000000000003</v>
      </c>
      <c r="F874" s="63">
        <v>0.13300000000000001</v>
      </c>
      <c r="G874" s="63">
        <v>0.26700000000000002</v>
      </c>
      <c r="H874" s="63">
        <v>6.7000000000000004E-2</v>
      </c>
      <c r="I874" s="63">
        <v>0</v>
      </c>
    </row>
    <row r="875" spans="1:9" x14ac:dyDescent="0.2">
      <c r="A875" s="83">
        <v>3791</v>
      </c>
      <c r="B875">
        <v>719</v>
      </c>
      <c r="C875">
        <v>65</v>
      </c>
      <c r="D875" s="63">
        <v>0.09</v>
      </c>
      <c r="E875" s="63">
        <v>0.36899999999999999</v>
      </c>
      <c r="F875" s="63">
        <v>0.26200000000000001</v>
      </c>
      <c r="G875" s="63">
        <v>0.16900000000000001</v>
      </c>
      <c r="H875" s="63">
        <v>0.108</v>
      </c>
      <c r="I875" s="63">
        <v>9.1999999999999998E-2</v>
      </c>
    </row>
    <row r="876" spans="1:9" x14ac:dyDescent="0.2">
      <c r="A876" s="83">
        <v>3792</v>
      </c>
      <c r="B876">
        <v>544</v>
      </c>
      <c r="C876">
        <v>6</v>
      </c>
      <c r="D876" s="63">
        <v>1.0999999999999999E-2</v>
      </c>
      <c r="E876" s="63">
        <v>0.33300000000000002</v>
      </c>
      <c r="F876" s="63">
        <v>0.5</v>
      </c>
      <c r="G876" s="63">
        <v>0.16700000000000001</v>
      </c>
      <c r="H876" s="63">
        <v>0</v>
      </c>
      <c r="I876" s="63">
        <v>0</v>
      </c>
    </row>
    <row r="877" spans="1:9" x14ac:dyDescent="0.2">
      <c r="A877" s="83">
        <v>3795</v>
      </c>
      <c r="B877">
        <v>332</v>
      </c>
      <c r="C877">
        <v>37</v>
      </c>
      <c r="D877" s="63">
        <v>0.111</v>
      </c>
      <c r="E877" s="63">
        <v>0.24299999999999999</v>
      </c>
      <c r="F877" s="63">
        <v>0.40500000000000003</v>
      </c>
      <c r="G877" s="63">
        <v>0.216</v>
      </c>
      <c r="H877" s="63">
        <v>5.3999999999999999E-2</v>
      </c>
      <c r="I877" s="63">
        <v>8.1000000000000003E-2</v>
      </c>
    </row>
    <row r="878" spans="1:9" x14ac:dyDescent="0.2">
      <c r="A878" s="83">
        <v>3796</v>
      </c>
      <c r="B878">
        <v>547</v>
      </c>
      <c r="C878">
        <v>22</v>
      </c>
      <c r="D878" s="63">
        <v>0.04</v>
      </c>
      <c r="E878" s="63">
        <v>0.22700000000000001</v>
      </c>
      <c r="F878" s="63">
        <v>0.13600000000000001</v>
      </c>
      <c r="G878" s="63">
        <v>0.22700000000000001</v>
      </c>
      <c r="H878" s="63">
        <v>0.318</v>
      </c>
      <c r="I878" s="63">
        <v>9.0999999999999998E-2</v>
      </c>
    </row>
    <row r="879" spans="1:9" x14ac:dyDescent="0.2">
      <c r="A879" s="83">
        <v>3798</v>
      </c>
      <c r="B879">
        <v>656</v>
      </c>
      <c r="C879">
        <v>98</v>
      </c>
      <c r="D879" s="63">
        <v>0.14899999999999999</v>
      </c>
      <c r="E879" s="63">
        <v>0.38800000000000001</v>
      </c>
      <c r="F879" s="63">
        <v>0.255</v>
      </c>
      <c r="G879" s="63">
        <v>0.14299999999999999</v>
      </c>
      <c r="H879" s="63">
        <v>0.16300000000000001</v>
      </c>
      <c r="I879" s="63">
        <v>5.0999999999999997E-2</v>
      </c>
    </row>
    <row r="880" spans="1:9" x14ac:dyDescent="0.2">
      <c r="A880" s="83">
        <v>3800</v>
      </c>
      <c r="B880">
        <v>143</v>
      </c>
      <c r="C880">
        <v>3</v>
      </c>
      <c r="D880" s="63">
        <v>2.1000000000000001E-2</v>
      </c>
      <c r="E880" s="63">
        <v>0.33300000000000002</v>
      </c>
      <c r="F880" s="63">
        <v>0.33300000000000002</v>
      </c>
      <c r="G880" s="63">
        <v>0</v>
      </c>
      <c r="H880" s="63">
        <v>0.33300000000000002</v>
      </c>
      <c r="I880" s="63">
        <v>0</v>
      </c>
    </row>
    <row r="881" spans="1:9" x14ac:dyDescent="0.2">
      <c r="A881" s="83">
        <v>3817</v>
      </c>
      <c r="B881">
        <v>632</v>
      </c>
      <c r="C881">
        <v>40</v>
      </c>
      <c r="D881" s="63">
        <v>6.3E-2</v>
      </c>
      <c r="E881" s="63">
        <v>0.57499999999999996</v>
      </c>
      <c r="F881" s="63">
        <v>0.2</v>
      </c>
      <c r="G881" s="63">
        <v>7.4999999999999997E-2</v>
      </c>
      <c r="H881" s="63">
        <v>7.4999999999999997E-2</v>
      </c>
      <c r="I881" s="63">
        <v>7.4999999999999997E-2</v>
      </c>
    </row>
    <row r="882" spans="1:9" x14ac:dyDescent="0.2">
      <c r="A882" s="83">
        <v>3821</v>
      </c>
      <c r="B882">
        <v>775</v>
      </c>
      <c r="C882">
        <v>38</v>
      </c>
      <c r="D882" s="63">
        <v>4.9000000000000002E-2</v>
      </c>
      <c r="E882" s="63">
        <v>0.28899999999999998</v>
      </c>
      <c r="F882" s="63">
        <v>0.63200000000000001</v>
      </c>
      <c r="G882" s="63">
        <v>7.9000000000000001E-2</v>
      </c>
      <c r="H882" s="63">
        <v>0</v>
      </c>
      <c r="I882" s="63">
        <v>0</v>
      </c>
    </row>
    <row r="883" spans="1:9" x14ac:dyDescent="0.2">
      <c r="A883" s="83">
        <v>3822</v>
      </c>
      <c r="B883">
        <v>535</v>
      </c>
      <c r="C883">
        <v>10</v>
      </c>
      <c r="D883" s="63">
        <v>1.9E-2</v>
      </c>
      <c r="E883" s="63">
        <v>0.5</v>
      </c>
      <c r="F883" s="63">
        <v>0.5</v>
      </c>
      <c r="G883" s="63">
        <v>0</v>
      </c>
      <c r="H883" s="63">
        <v>0</v>
      </c>
      <c r="I883" s="63">
        <v>0</v>
      </c>
    </row>
    <row r="884" spans="1:9" x14ac:dyDescent="0.2">
      <c r="A884" s="83">
        <v>3827</v>
      </c>
      <c r="B884">
        <v>523</v>
      </c>
      <c r="C884">
        <v>7</v>
      </c>
      <c r="D884" s="63">
        <v>1.2999999999999999E-2</v>
      </c>
      <c r="E884" s="63">
        <v>0.42899999999999999</v>
      </c>
      <c r="F884" s="63">
        <v>0.28599999999999998</v>
      </c>
      <c r="G884" s="63">
        <v>0.28599999999999998</v>
      </c>
      <c r="H884" s="63">
        <v>0</v>
      </c>
      <c r="I884" s="63">
        <v>0</v>
      </c>
    </row>
    <row r="885" spans="1:9" x14ac:dyDescent="0.2">
      <c r="A885" s="83">
        <v>3831</v>
      </c>
      <c r="B885">
        <v>441</v>
      </c>
      <c r="C885">
        <v>27</v>
      </c>
      <c r="D885" s="63">
        <v>6.0999999999999999E-2</v>
      </c>
      <c r="E885" s="63">
        <v>0.55600000000000005</v>
      </c>
      <c r="F885" s="63">
        <v>0.185</v>
      </c>
      <c r="G885" s="63">
        <v>3.6999999999999998E-2</v>
      </c>
      <c r="H885" s="63">
        <v>0.14799999999999999</v>
      </c>
      <c r="I885" s="63">
        <v>7.3999999999999996E-2</v>
      </c>
    </row>
    <row r="886" spans="1:9" x14ac:dyDescent="0.2">
      <c r="A886" s="83">
        <v>3833</v>
      </c>
      <c r="B886">
        <v>2272</v>
      </c>
      <c r="C886">
        <v>76</v>
      </c>
      <c r="D886" s="63">
        <v>3.3000000000000002E-2</v>
      </c>
      <c r="E886" s="63">
        <v>0.27600000000000002</v>
      </c>
      <c r="F886" s="63">
        <v>0.36799999999999999</v>
      </c>
      <c r="G886" s="63">
        <v>0.224</v>
      </c>
      <c r="H886" s="63">
        <v>6.6000000000000003E-2</v>
      </c>
      <c r="I886" s="63">
        <v>6.6000000000000003E-2</v>
      </c>
    </row>
    <row r="887" spans="1:9" x14ac:dyDescent="0.2">
      <c r="A887" s="83">
        <v>3848</v>
      </c>
      <c r="B887">
        <v>625</v>
      </c>
      <c r="C887">
        <v>11</v>
      </c>
      <c r="D887" s="63">
        <v>1.7999999999999999E-2</v>
      </c>
      <c r="E887" s="63">
        <v>0.182</v>
      </c>
      <c r="F887" s="63">
        <v>0.54500000000000004</v>
      </c>
      <c r="G887" s="63">
        <v>0</v>
      </c>
      <c r="H887" s="63">
        <v>0.27300000000000002</v>
      </c>
      <c r="I887" s="63">
        <v>0</v>
      </c>
    </row>
    <row r="888" spans="1:9" x14ac:dyDescent="0.2">
      <c r="A888" s="83">
        <v>3851</v>
      </c>
      <c r="B888">
        <v>1017</v>
      </c>
      <c r="C888">
        <v>86</v>
      </c>
      <c r="D888" s="63">
        <v>8.5000000000000006E-2</v>
      </c>
      <c r="E888" s="63">
        <v>8.1000000000000003E-2</v>
      </c>
      <c r="F888" s="63">
        <v>0.45300000000000001</v>
      </c>
      <c r="G888" s="63">
        <v>0.16300000000000001</v>
      </c>
      <c r="H888" s="63">
        <v>0.14000000000000001</v>
      </c>
      <c r="I888" s="63">
        <v>0.16300000000000001</v>
      </c>
    </row>
    <row r="889" spans="1:9" x14ac:dyDescent="0.2">
      <c r="A889" s="83">
        <v>3854</v>
      </c>
      <c r="B889">
        <v>336</v>
      </c>
      <c r="C889">
        <v>29</v>
      </c>
      <c r="D889" s="63">
        <v>8.5999999999999993E-2</v>
      </c>
      <c r="E889" s="63">
        <v>6.9000000000000006E-2</v>
      </c>
      <c r="F889" s="63">
        <v>0.379</v>
      </c>
      <c r="G889" s="63">
        <v>0.20699999999999999</v>
      </c>
      <c r="H889" s="63">
        <v>3.4000000000000002E-2</v>
      </c>
      <c r="I889" s="63">
        <v>0.31</v>
      </c>
    </row>
    <row r="890" spans="1:9" x14ac:dyDescent="0.2">
      <c r="A890" s="83">
        <v>3855</v>
      </c>
      <c r="B890">
        <v>71</v>
      </c>
      <c r="C890">
        <v>3</v>
      </c>
      <c r="D890" s="63">
        <v>4.2000000000000003E-2</v>
      </c>
      <c r="E890" s="63">
        <v>0.33300000000000002</v>
      </c>
      <c r="F890" s="63">
        <v>0.33300000000000002</v>
      </c>
      <c r="G890" s="63">
        <v>0.33300000000000002</v>
      </c>
      <c r="H890" s="63">
        <v>0</v>
      </c>
      <c r="I890" s="63">
        <v>0</v>
      </c>
    </row>
    <row r="891" spans="1:9" x14ac:dyDescent="0.2">
      <c r="A891" s="83">
        <v>3857</v>
      </c>
      <c r="B891">
        <v>143</v>
      </c>
      <c r="C891">
        <v>8</v>
      </c>
      <c r="D891" s="63">
        <v>5.6000000000000001E-2</v>
      </c>
      <c r="E891" s="63">
        <v>0</v>
      </c>
      <c r="F891" s="63">
        <v>0.25</v>
      </c>
      <c r="G891" s="63">
        <v>0.625</v>
      </c>
      <c r="H891" s="63">
        <v>0</v>
      </c>
      <c r="I891" s="63">
        <v>0.125</v>
      </c>
    </row>
    <row r="892" spans="1:9" x14ac:dyDescent="0.2">
      <c r="A892" s="83">
        <v>3868</v>
      </c>
      <c r="B892">
        <v>316</v>
      </c>
      <c r="C892">
        <v>4</v>
      </c>
      <c r="D892" s="63">
        <v>1.2999999999999999E-2</v>
      </c>
      <c r="E892" s="63">
        <v>0</v>
      </c>
      <c r="F892" s="63">
        <v>0.25</v>
      </c>
      <c r="G892" s="63">
        <v>0.5</v>
      </c>
      <c r="H892" s="63">
        <v>0</v>
      </c>
      <c r="I892" s="63">
        <v>0.25</v>
      </c>
    </row>
    <row r="893" spans="1:9" x14ac:dyDescent="0.2">
      <c r="A893" s="83">
        <v>3874</v>
      </c>
      <c r="B893">
        <v>208</v>
      </c>
      <c r="C893">
        <v>7</v>
      </c>
      <c r="D893" s="63">
        <v>3.4000000000000002E-2</v>
      </c>
      <c r="E893" s="63">
        <v>0.42899999999999999</v>
      </c>
      <c r="F893" s="63">
        <v>0.42899999999999999</v>
      </c>
      <c r="G893" s="63">
        <v>0</v>
      </c>
      <c r="H893" s="63">
        <v>0</v>
      </c>
      <c r="I893" s="63">
        <v>0.14299999999999999</v>
      </c>
    </row>
    <row r="894" spans="1:9" x14ac:dyDescent="0.2">
      <c r="A894" s="83">
        <v>3880</v>
      </c>
      <c r="B894">
        <v>720</v>
      </c>
      <c r="C894">
        <v>86</v>
      </c>
      <c r="D894" s="63">
        <v>0.11899999999999999</v>
      </c>
      <c r="E894" s="63">
        <v>0.105</v>
      </c>
      <c r="F894" s="63">
        <v>0.27900000000000003</v>
      </c>
      <c r="G894" s="63">
        <v>0.151</v>
      </c>
      <c r="H894" s="63">
        <v>0.23300000000000001</v>
      </c>
      <c r="I894" s="63">
        <v>0.23300000000000001</v>
      </c>
    </row>
    <row r="895" spans="1:9" x14ac:dyDescent="0.2">
      <c r="A895" s="83">
        <v>3890</v>
      </c>
      <c r="B895">
        <v>798</v>
      </c>
      <c r="C895">
        <v>30</v>
      </c>
      <c r="D895" s="63">
        <v>3.7999999999999999E-2</v>
      </c>
      <c r="E895" s="63">
        <v>0.23300000000000001</v>
      </c>
      <c r="F895" s="63">
        <v>0.2</v>
      </c>
      <c r="G895" s="63">
        <v>0.16700000000000001</v>
      </c>
      <c r="H895" s="63">
        <v>0.16700000000000001</v>
      </c>
      <c r="I895" s="63">
        <v>0.23300000000000001</v>
      </c>
    </row>
    <row r="896" spans="1:9" x14ac:dyDescent="0.2">
      <c r="A896" s="83">
        <v>3891</v>
      </c>
      <c r="B896">
        <v>487</v>
      </c>
      <c r="C896">
        <v>31</v>
      </c>
      <c r="D896" s="63">
        <v>6.4000000000000001E-2</v>
      </c>
      <c r="E896" s="63">
        <v>3.2000000000000001E-2</v>
      </c>
      <c r="F896" s="63">
        <v>0.48399999999999999</v>
      </c>
      <c r="G896" s="63">
        <v>9.7000000000000003E-2</v>
      </c>
      <c r="H896" s="63">
        <v>0.22600000000000001</v>
      </c>
      <c r="I896" s="63">
        <v>0.161</v>
      </c>
    </row>
    <row r="897" spans="1:9" x14ac:dyDescent="0.2">
      <c r="A897" s="83">
        <v>3893</v>
      </c>
      <c r="B897">
        <v>630</v>
      </c>
      <c r="C897">
        <v>46</v>
      </c>
      <c r="D897" s="63">
        <v>7.2999999999999995E-2</v>
      </c>
      <c r="E897" s="63">
        <v>0.5</v>
      </c>
      <c r="F897" s="63">
        <v>0.30399999999999999</v>
      </c>
      <c r="G897" s="63">
        <v>0.109</v>
      </c>
      <c r="H897" s="63">
        <v>8.6999999999999994E-2</v>
      </c>
      <c r="I897" s="63">
        <v>0</v>
      </c>
    </row>
    <row r="898" spans="1:9" x14ac:dyDescent="0.2">
      <c r="A898" s="83">
        <v>3894</v>
      </c>
      <c r="B898">
        <v>129</v>
      </c>
      <c r="C898">
        <v>9</v>
      </c>
      <c r="D898" s="63">
        <v>7.0000000000000007E-2</v>
      </c>
      <c r="E898" s="63">
        <v>0.44400000000000001</v>
      </c>
      <c r="F898" s="63">
        <v>0.111</v>
      </c>
      <c r="G898" s="63">
        <v>0.222</v>
      </c>
      <c r="H898" s="63">
        <v>0.222</v>
      </c>
      <c r="I898" s="63">
        <v>0</v>
      </c>
    </row>
    <row r="899" spans="1:9" x14ac:dyDescent="0.2">
      <c r="A899" s="83">
        <v>3896</v>
      </c>
      <c r="B899">
        <v>575</v>
      </c>
      <c r="C899">
        <v>19</v>
      </c>
      <c r="D899" s="63">
        <v>3.3000000000000002E-2</v>
      </c>
      <c r="E899" s="63">
        <v>0.316</v>
      </c>
      <c r="F899" s="63">
        <v>0.36799999999999999</v>
      </c>
      <c r="G899" s="63">
        <v>0.21099999999999999</v>
      </c>
      <c r="H899" s="63">
        <v>0.105</v>
      </c>
      <c r="I899" s="63">
        <v>0</v>
      </c>
    </row>
    <row r="900" spans="1:9" x14ac:dyDescent="0.2">
      <c r="A900" s="83">
        <v>3898</v>
      </c>
      <c r="B900">
        <v>893</v>
      </c>
      <c r="C900">
        <v>63</v>
      </c>
      <c r="D900" s="63">
        <v>7.0999999999999994E-2</v>
      </c>
      <c r="E900" s="63">
        <v>0.222</v>
      </c>
      <c r="F900" s="63">
        <v>0.28599999999999998</v>
      </c>
      <c r="G900" s="63">
        <v>0.20599999999999999</v>
      </c>
      <c r="H900" s="63">
        <v>0.14299999999999999</v>
      </c>
      <c r="I900" s="63">
        <v>0.14299999999999999</v>
      </c>
    </row>
    <row r="901" spans="1:9" x14ac:dyDescent="0.2">
      <c r="A901" s="83">
        <v>3899</v>
      </c>
      <c r="B901">
        <v>217</v>
      </c>
      <c r="C901">
        <v>3</v>
      </c>
      <c r="D901" s="63">
        <v>1.4E-2</v>
      </c>
      <c r="E901" s="63">
        <v>0</v>
      </c>
      <c r="F901" s="63">
        <v>0</v>
      </c>
      <c r="G901" s="63">
        <v>0.33300000000000002</v>
      </c>
      <c r="H901" s="63">
        <v>0.66700000000000004</v>
      </c>
      <c r="I901" s="63">
        <v>0</v>
      </c>
    </row>
    <row r="902" spans="1:9" x14ac:dyDescent="0.2">
      <c r="A902" s="83">
        <v>3900</v>
      </c>
      <c r="B902">
        <v>162</v>
      </c>
      <c r="C902">
        <v>4</v>
      </c>
      <c r="D902" s="63">
        <v>2.5000000000000001E-2</v>
      </c>
      <c r="E902" s="63">
        <v>0</v>
      </c>
      <c r="F902" s="63">
        <v>0</v>
      </c>
      <c r="G902" s="63">
        <v>0.5</v>
      </c>
      <c r="H902" s="63">
        <v>0.5</v>
      </c>
      <c r="I902" s="63">
        <v>0</v>
      </c>
    </row>
    <row r="903" spans="1:9" x14ac:dyDescent="0.2">
      <c r="A903" s="83">
        <v>3902</v>
      </c>
      <c r="B903">
        <v>997</v>
      </c>
      <c r="C903">
        <v>162</v>
      </c>
      <c r="D903" s="63">
        <v>0.16200000000000001</v>
      </c>
      <c r="E903" s="63">
        <v>0.28999999999999998</v>
      </c>
      <c r="F903" s="63">
        <v>0.315</v>
      </c>
      <c r="G903" s="63">
        <v>0.11700000000000001</v>
      </c>
      <c r="H903" s="63">
        <v>0.14799999999999999</v>
      </c>
      <c r="I903" s="63">
        <v>0.13</v>
      </c>
    </row>
    <row r="904" spans="1:9" x14ac:dyDescent="0.2">
      <c r="A904" s="83">
        <v>3909</v>
      </c>
      <c r="B904">
        <v>265</v>
      </c>
      <c r="C904">
        <v>7</v>
      </c>
      <c r="D904" s="63">
        <v>2.5999999999999999E-2</v>
      </c>
      <c r="E904" s="63">
        <v>0.28599999999999998</v>
      </c>
      <c r="F904" s="63">
        <v>0.42899999999999999</v>
      </c>
      <c r="G904" s="63">
        <v>0.14299999999999999</v>
      </c>
      <c r="H904" s="63">
        <v>0.14299999999999999</v>
      </c>
      <c r="I904" s="63">
        <v>0</v>
      </c>
    </row>
    <row r="905" spans="1:9" x14ac:dyDescent="0.2">
      <c r="A905" s="83">
        <v>3912</v>
      </c>
      <c r="B905">
        <v>390</v>
      </c>
      <c r="C905">
        <v>41</v>
      </c>
      <c r="D905" s="63">
        <v>0.105</v>
      </c>
      <c r="E905" s="63">
        <v>0.29299999999999998</v>
      </c>
      <c r="F905" s="63">
        <v>7.2999999999999995E-2</v>
      </c>
      <c r="G905" s="63">
        <v>0.439</v>
      </c>
      <c r="H905" s="63">
        <v>0.17100000000000001</v>
      </c>
      <c r="I905" s="63">
        <v>2.4E-2</v>
      </c>
    </row>
    <row r="906" spans="1:9" x14ac:dyDescent="0.2">
      <c r="A906" s="83">
        <v>3918</v>
      </c>
      <c r="B906">
        <v>188</v>
      </c>
      <c r="C906">
        <v>16</v>
      </c>
      <c r="D906" s="63">
        <v>8.5000000000000006E-2</v>
      </c>
      <c r="E906" s="63">
        <v>0.438</v>
      </c>
      <c r="F906" s="63">
        <v>0.375</v>
      </c>
      <c r="G906" s="63">
        <v>6.3E-2</v>
      </c>
      <c r="H906" s="63">
        <v>0.125</v>
      </c>
      <c r="I906" s="63">
        <v>0</v>
      </c>
    </row>
    <row r="907" spans="1:9" x14ac:dyDescent="0.2">
      <c r="A907" s="83">
        <v>3921</v>
      </c>
      <c r="B907">
        <v>1681</v>
      </c>
      <c r="C907">
        <v>84</v>
      </c>
      <c r="D907" s="63">
        <v>0.05</v>
      </c>
      <c r="E907" s="63">
        <v>7.0999999999999994E-2</v>
      </c>
      <c r="F907" s="63">
        <v>0.36899999999999999</v>
      </c>
      <c r="G907" s="63">
        <v>0.16700000000000001</v>
      </c>
      <c r="H907" s="63">
        <v>0.16700000000000001</v>
      </c>
      <c r="I907" s="63">
        <v>0.22600000000000001</v>
      </c>
    </row>
    <row r="908" spans="1:9" x14ac:dyDescent="0.2">
      <c r="A908" s="83">
        <v>3922</v>
      </c>
      <c r="B908">
        <v>626</v>
      </c>
      <c r="C908">
        <v>68</v>
      </c>
      <c r="D908" s="63">
        <v>0.109</v>
      </c>
      <c r="E908" s="63">
        <v>0.191</v>
      </c>
      <c r="F908" s="63">
        <v>0.39700000000000002</v>
      </c>
      <c r="G908" s="63">
        <v>0.11799999999999999</v>
      </c>
      <c r="H908" s="63">
        <v>0.13200000000000001</v>
      </c>
      <c r="I908" s="63">
        <v>0.16200000000000001</v>
      </c>
    </row>
    <row r="909" spans="1:9" x14ac:dyDescent="0.2">
      <c r="A909" s="83">
        <v>3926</v>
      </c>
      <c r="B909">
        <v>757</v>
      </c>
      <c r="C909">
        <v>56</v>
      </c>
      <c r="D909" s="63">
        <v>7.3999999999999996E-2</v>
      </c>
      <c r="E909" s="63">
        <v>1</v>
      </c>
      <c r="F909" s="63">
        <v>0</v>
      </c>
      <c r="G909" s="63">
        <v>0</v>
      </c>
      <c r="H909" s="63">
        <v>0</v>
      </c>
      <c r="I909" s="63">
        <v>0</v>
      </c>
    </row>
    <row r="910" spans="1:9" x14ac:dyDescent="0.2">
      <c r="A910" s="83">
        <v>3929</v>
      </c>
      <c r="B910">
        <v>484</v>
      </c>
      <c r="C910">
        <v>27</v>
      </c>
      <c r="D910" s="63">
        <v>5.6000000000000001E-2</v>
      </c>
      <c r="E910" s="63">
        <v>0.48099999999999998</v>
      </c>
      <c r="F910" s="63">
        <v>0.37</v>
      </c>
      <c r="G910" s="63">
        <v>7.3999999999999996E-2</v>
      </c>
      <c r="H910" s="63">
        <v>7.3999999999999996E-2</v>
      </c>
      <c r="I910" s="63">
        <v>0</v>
      </c>
    </row>
    <row r="911" spans="1:9" x14ac:dyDescent="0.2">
      <c r="A911" s="83">
        <v>3930</v>
      </c>
      <c r="B911">
        <v>357</v>
      </c>
      <c r="C911">
        <v>10</v>
      </c>
      <c r="D911" s="63">
        <v>2.8000000000000001E-2</v>
      </c>
      <c r="E911" s="63">
        <v>0.3</v>
      </c>
      <c r="F911" s="63">
        <v>0.5</v>
      </c>
      <c r="G911" s="63">
        <v>0.1</v>
      </c>
      <c r="H911" s="63">
        <v>0</v>
      </c>
      <c r="I911" s="63">
        <v>0.1</v>
      </c>
    </row>
    <row r="912" spans="1:9" x14ac:dyDescent="0.2">
      <c r="A912" s="83">
        <v>3932</v>
      </c>
      <c r="B912">
        <v>107</v>
      </c>
      <c r="C912">
        <v>5</v>
      </c>
      <c r="D912" s="63">
        <v>4.7E-2</v>
      </c>
      <c r="E912" s="63">
        <v>0.2</v>
      </c>
      <c r="F912" s="63">
        <v>0.2</v>
      </c>
      <c r="G912" s="63">
        <v>0.2</v>
      </c>
      <c r="H912" s="63">
        <v>0.4</v>
      </c>
      <c r="I912" s="63">
        <v>0</v>
      </c>
    </row>
    <row r="913" spans="1:9" x14ac:dyDescent="0.2">
      <c r="A913" s="83">
        <v>3937</v>
      </c>
      <c r="B913">
        <v>1052</v>
      </c>
      <c r="C913">
        <v>31</v>
      </c>
      <c r="D913" s="63">
        <v>2.9000000000000001E-2</v>
      </c>
      <c r="E913" s="63">
        <v>3.2000000000000001E-2</v>
      </c>
      <c r="F913" s="63">
        <v>0.32300000000000001</v>
      </c>
      <c r="G913" s="63">
        <v>0.35499999999999998</v>
      </c>
      <c r="H913" s="63">
        <v>0.22600000000000001</v>
      </c>
      <c r="I913" s="63">
        <v>6.5000000000000002E-2</v>
      </c>
    </row>
    <row r="914" spans="1:9" x14ac:dyDescent="0.2">
      <c r="A914" s="83">
        <v>3939</v>
      </c>
      <c r="B914">
        <v>821</v>
      </c>
      <c r="C914">
        <v>50</v>
      </c>
      <c r="D914" s="63">
        <v>6.0999999999999999E-2</v>
      </c>
      <c r="E914" s="63">
        <v>0.4</v>
      </c>
      <c r="F914" s="63">
        <v>0.3</v>
      </c>
      <c r="G914" s="63">
        <v>0.1</v>
      </c>
      <c r="H914" s="63">
        <v>0.1</v>
      </c>
      <c r="I914" s="63">
        <v>0.1</v>
      </c>
    </row>
    <row r="915" spans="1:9" x14ac:dyDescent="0.2">
      <c r="A915" s="83">
        <v>3942</v>
      </c>
      <c r="B915">
        <v>616</v>
      </c>
      <c r="C915">
        <v>18</v>
      </c>
      <c r="D915" s="63">
        <v>2.9000000000000001E-2</v>
      </c>
      <c r="E915" s="63">
        <v>0.38900000000000001</v>
      </c>
      <c r="F915" s="63">
        <v>0.38900000000000001</v>
      </c>
      <c r="G915" s="63">
        <v>0.111</v>
      </c>
      <c r="H915" s="63">
        <v>0.111</v>
      </c>
      <c r="I915" s="63">
        <v>0</v>
      </c>
    </row>
    <row r="916" spans="1:9" x14ac:dyDescent="0.2">
      <c r="A916" s="83">
        <v>3960</v>
      </c>
      <c r="B916">
        <v>1447</v>
      </c>
      <c r="C916">
        <v>64</v>
      </c>
      <c r="D916" s="63">
        <v>4.3999999999999997E-2</v>
      </c>
      <c r="E916" s="63">
        <v>0.14099999999999999</v>
      </c>
      <c r="F916" s="63">
        <v>0.313</v>
      </c>
      <c r="G916" s="63">
        <v>0.28100000000000003</v>
      </c>
      <c r="H916" s="63">
        <v>0.125</v>
      </c>
      <c r="I916" s="63">
        <v>0.14099999999999999</v>
      </c>
    </row>
    <row r="917" spans="1:9" x14ac:dyDescent="0.2">
      <c r="A917" s="83">
        <v>3961</v>
      </c>
      <c r="B917">
        <v>343</v>
      </c>
      <c r="C917">
        <v>33</v>
      </c>
      <c r="D917" s="63">
        <v>9.6000000000000002E-2</v>
      </c>
      <c r="E917" s="63">
        <v>6.0999999999999999E-2</v>
      </c>
      <c r="F917" s="63">
        <v>0.54500000000000004</v>
      </c>
      <c r="G917" s="63">
        <v>6.0999999999999999E-2</v>
      </c>
      <c r="H917" s="63">
        <v>0.182</v>
      </c>
      <c r="I917" s="63">
        <v>0.152</v>
      </c>
    </row>
    <row r="918" spans="1:9" x14ac:dyDescent="0.2">
      <c r="A918" s="83">
        <v>3962</v>
      </c>
      <c r="B918">
        <v>1484</v>
      </c>
      <c r="C918">
        <v>20</v>
      </c>
      <c r="D918" s="63">
        <v>1.2999999999999999E-2</v>
      </c>
      <c r="E918" s="63">
        <v>0.25</v>
      </c>
      <c r="F918" s="63">
        <v>0.2</v>
      </c>
      <c r="G918" s="63">
        <v>0.2</v>
      </c>
      <c r="H918" s="63">
        <v>0.25</v>
      </c>
      <c r="I918" s="63">
        <v>0.1</v>
      </c>
    </row>
    <row r="919" spans="1:9" x14ac:dyDescent="0.2">
      <c r="A919" s="83">
        <v>3964</v>
      </c>
      <c r="B919">
        <v>477</v>
      </c>
      <c r="C919">
        <v>20</v>
      </c>
      <c r="D919" s="63">
        <v>4.2000000000000003E-2</v>
      </c>
      <c r="E919" s="63">
        <v>0.35</v>
      </c>
      <c r="F919" s="63">
        <v>0.15</v>
      </c>
      <c r="G919" s="63">
        <v>0.3</v>
      </c>
      <c r="H919" s="63">
        <v>0.2</v>
      </c>
      <c r="I919" s="63">
        <v>0</v>
      </c>
    </row>
    <row r="920" spans="1:9" x14ac:dyDescent="0.2">
      <c r="A920" s="83">
        <v>3965</v>
      </c>
      <c r="B920">
        <v>459</v>
      </c>
      <c r="C920">
        <v>15</v>
      </c>
      <c r="D920" s="63">
        <v>3.3000000000000002E-2</v>
      </c>
      <c r="E920" s="63">
        <v>0.2</v>
      </c>
      <c r="F920" s="63">
        <v>0.53300000000000003</v>
      </c>
      <c r="G920" s="63">
        <v>0</v>
      </c>
      <c r="H920" s="63">
        <v>0.2</v>
      </c>
      <c r="I920" s="63">
        <v>6.7000000000000004E-2</v>
      </c>
    </row>
    <row r="921" spans="1:9" x14ac:dyDescent="0.2">
      <c r="A921" s="83">
        <v>3968</v>
      </c>
      <c r="B921">
        <v>383</v>
      </c>
      <c r="C921">
        <v>15</v>
      </c>
      <c r="D921" s="63">
        <v>3.9E-2</v>
      </c>
      <c r="E921" s="63">
        <v>0</v>
      </c>
      <c r="F921" s="63">
        <v>0.4</v>
      </c>
      <c r="G921" s="63">
        <v>0.33300000000000002</v>
      </c>
      <c r="H921" s="63">
        <v>6.7000000000000004E-2</v>
      </c>
      <c r="I921" s="63">
        <v>0.2</v>
      </c>
    </row>
    <row r="922" spans="1:9" x14ac:dyDescent="0.2">
      <c r="A922" s="83">
        <v>3969</v>
      </c>
      <c r="B922">
        <v>349</v>
      </c>
      <c r="C922">
        <v>8</v>
      </c>
      <c r="D922" s="63">
        <v>2.3E-2</v>
      </c>
      <c r="E922" s="63">
        <v>0.875</v>
      </c>
      <c r="F922" s="63">
        <v>0.125</v>
      </c>
      <c r="G922" s="63">
        <v>0</v>
      </c>
      <c r="H922" s="63">
        <v>0</v>
      </c>
      <c r="I922" s="63">
        <v>0</v>
      </c>
    </row>
    <row r="923" spans="1:9" x14ac:dyDescent="0.2">
      <c r="A923" s="83">
        <v>3970</v>
      </c>
      <c r="B923">
        <v>576</v>
      </c>
      <c r="C923">
        <v>11</v>
      </c>
      <c r="D923" s="63">
        <v>1.9E-2</v>
      </c>
      <c r="E923" s="63">
        <v>0.27300000000000002</v>
      </c>
      <c r="F923" s="63">
        <v>0.45500000000000002</v>
      </c>
      <c r="G923" s="63">
        <v>0</v>
      </c>
      <c r="H923" s="63">
        <v>9.0999999999999998E-2</v>
      </c>
      <c r="I923" s="63">
        <v>0.182</v>
      </c>
    </row>
    <row r="924" spans="1:9" x14ac:dyDescent="0.2">
      <c r="A924" s="83">
        <v>3971</v>
      </c>
      <c r="B924">
        <v>557</v>
      </c>
      <c r="C924">
        <v>7</v>
      </c>
      <c r="D924" s="63">
        <v>1.2999999999999999E-2</v>
      </c>
      <c r="E924" s="63">
        <v>0.28599999999999998</v>
      </c>
      <c r="F924" s="63">
        <v>0.14299999999999999</v>
      </c>
      <c r="G924" s="63">
        <v>0.28599999999999998</v>
      </c>
      <c r="H924" s="63">
        <v>0.28599999999999998</v>
      </c>
      <c r="I924" s="63">
        <v>0</v>
      </c>
    </row>
    <row r="925" spans="1:9" x14ac:dyDescent="0.2">
      <c r="A925" s="83">
        <v>3972</v>
      </c>
      <c r="B925">
        <v>159</v>
      </c>
      <c r="C925">
        <v>28</v>
      </c>
      <c r="D925" s="63">
        <v>0.17599999999999999</v>
      </c>
      <c r="E925" s="63">
        <v>3.5999999999999997E-2</v>
      </c>
      <c r="F925" s="63">
        <v>0.107</v>
      </c>
      <c r="G925" s="63">
        <v>3.5999999999999997E-2</v>
      </c>
      <c r="H925" s="63">
        <v>0.17899999999999999</v>
      </c>
      <c r="I925" s="63">
        <v>0.64300000000000002</v>
      </c>
    </row>
    <row r="926" spans="1:9" x14ac:dyDescent="0.2">
      <c r="A926" s="83">
        <v>3994</v>
      </c>
      <c r="B926">
        <v>737</v>
      </c>
      <c r="C926">
        <v>9</v>
      </c>
      <c r="D926" s="63">
        <v>1.2E-2</v>
      </c>
      <c r="E926" s="63">
        <v>0.55600000000000005</v>
      </c>
      <c r="F926" s="63">
        <v>0.111</v>
      </c>
      <c r="G926" s="63">
        <v>0.111</v>
      </c>
      <c r="H926" s="63">
        <v>0.222</v>
      </c>
      <c r="I926" s="63">
        <v>0</v>
      </c>
    </row>
    <row r="927" spans="1:9" x14ac:dyDescent="0.2">
      <c r="A927" s="83">
        <v>3995</v>
      </c>
      <c r="B927">
        <v>530</v>
      </c>
      <c r="C927">
        <v>7</v>
      </c>
      <c r="D927" s="63">
        <v>1.2999999999999999E-2</v>
      </c>
      <c r="E927" s="63">
        <v>0.71399999999999997</v>
      </c>
      <c r="F927" s="63">
        <v>0.14299999999999999</v>
      </c>
      <c r="G927" s="63">
        <v>0</v>
      </c>
      <c r="H927" s="63">
        <v>0.14299999999999999</v>
      </c>
      <c r="I927" s="63">
        <v>0</v>
      </c>
    </row>
    <row r="928" spans="1:9" x14ac:dyDescent="0.2">
      <c r="A928" s="83">
        <v>4000</v>
      </c>
      <c r="B928">
        <v>703</v>
      </c>
      <c r="C928">
        <v>14</v>
      </c>
      <c r="D928" s="63">
        <v>0.02</v>
      </c>
      <c r="E928" s="63">
        <v>0.71399999999999997</v>
      </c>
      <c r="F928" s="63">
        <v>0.28599999999999998</v>
      </c>
      <c r="G928" s="63">
        <v>0</v>
      </c>
      <c r="H928" s="63">
        <v>0</v>
      </c>
      <c r="I928" s="63">
        <v>0</v>
      </c>
    </row>
    <row r="929" spans="1:9" x14ac:dyDescent="0.2">
      <c r="A929" s="83">
        <v>4003</v>
      </c>
      <c r="B929">
        <v>136</v>
      </c>
      <c r="C929">
        <v>11</v>
      </c>
      <c r="D929" s="63">
        <v>8.1000000000000003E-2</v>
      </c>
      <c r="E929" s="63">
        <v>0.36399999999999999</v>
      </c>
      <c r="F929" s="63">
        <v>0.45500000000000002</v>
      </c>
      <c r="G929" s="63">
        <v>9.0999999999999998E-2</v>
      </c>
      <c r="H929" s="63">
        <v>9.0999999999999998E-2</v>
      </c>
      <c r="I929" s="63">
        <v>0</v>
      </c>
    </row>
    <row r="930" spans="1:9" x14ac:dyDescent="0.2">
      <c r="A930" s="83">
        <v>4004</v>
      </c>
      <c r="B930">
        <v>257</v>
      </c>
      <c r="C930">
        <v>3</v>
      </c>
      <c r="D930" s="63">
        <v>1.2E-2</v>
      </c>
      <c r="E930" s="63">
        <v>0</v>
      </c>
      <c r="F930" s="63">
        <v>0.33300000000000002</v>
      </c>
      <c r="G930" s="63">
        <v>0.66700000000000004</v>
      </c>
      <c r="H930" s="63">
        <v>0</v>
      </c>
      <c r="I930" s="63">
        <v>0</v>
      </c>
    </row>
    <row r="931" spans="1:9" x14ac:dyDescent="0.2">
      <c r="A931" s="83">
        <v>4007</v>
      </c>
      <c r="B931">
        <v>164</v>
      </c>
      <c r="C931">
        <v>6</v>
      </c>
      <c r="D931" s="63">
        <v>3.6999999999999998E-2</v>
      </c>
      <c r="E931" s="63">
        <v>1</v>
      </c>
      <c r="F931" s="63">
        <v>0</v>
      </c>
      <c r="G931" s="63">
        <v>0</v>
      </c>
      <c r="H931" s="63">
        <v>0</v>
      </c>
      <c r="I931" s="63">
        <v>0</v>
      </c>
    </row>
    <row r="932" spans="1:9" x14ac:dyDescent="0.2">
      <c r="A932" s="83">
        <v>4014</v>
      </c>
      <c r="B932">
        <v>365</v>
      </c>
      <c r="C932">
        <v>4</v>
      </c>
      <c r="D932" s="63">
        <v>1.0999999999999999E-2</v>
      </c>
      <c r="E932" s="63">
        <v>0.5</v>
      </c>
      <c r="F932" s="63">
        <v>0.5</v>
      </c>
      <c r="G932" s="63">
        <v>0</v>
      </c>
      <c r="H932" s="63">
        <v>0</v>
      </c>
      <c r="I932" s="63">
        <v>0</v>
      </c>
    </row>
    <row r="933" spans="1:9" x14ac:dyDescent="0.2">
      <c r="A933" s="83">
        <v>4015</v>
      </c>
      <c r="B933">
        <v>401</v>
      </c>
      <c r="C933">
        <v>14</v>
      </c>
      <c r="D933" s="63">
        <v>3.5000000000000003E-2</v>
      </c>
      <c r="E933" s="63">
        <v>0.28599999999999998</v>
      </c>
      <c r="F933" s="63">
        <v>0.214</v>
      </c>
      <c r="G933" s="63">
        <v>0.28599999999999998</v>
      </c>
      <c r="H933" s="63">
        <v>7.0999999999999994E-2</v>
      </c>
      <c r="I933" s="63">
        <v>0.14299999999999999</v>
      </c>
    </row>
    <row r="934" spans="1:9" x14ac:dyDescent="0.2">
      <c r="A934" s="83">
        <v>4016</v>
      </c>
      <c r="B934">
        <v>575</v>
      </c>
      <c r="C934">
        <v>15</v>
      </c>
      <c r="D934" s="63">
        <v>2.5999999999999999E-2</v>
      </c>
      <c r="E934" s="63">
        <v>0.46700000000000003</v>
      </c>
      <c r="F934" s="63">
        <v>0.4</v>
      </c>
      <c r="G934" s="63">
        <v>6.7000000000000004E-2</v>
      </c>
      <c r="H934" s="63">
        <v>6.7000000000000004E-2</v>
      </c>
      <c r="I934" s="63">
        <v>0</v>
      </c>
    </row>
    <row r="935" spans="1:9" x14ac:dyDescent="0.2">
      <c r="A935" s="83">
        <v>4021</v>
      </c>
      <c r="B935">
        <v>958</v>
      </c>
      <c r="C935">
        <v>28</v>
      </c>
      <c r="D935" s="63">
        <v>2.9000000000000001E-2</v>
      </c>
      <c r="E935" s="63">
        <v>0.35699999999999998</v>
      </c>
      <c r="F935" s="63">
        <v>0.17899999999999999</v>
      </c>
      <c r="G935" s="63">
        <v>0.32100000000000001</v>
      </c>
      <c r="H935" s="63">
        <v>7.0999999999999994E-2</v>
      </c>
      <c r="I935" s="63">
        <v>7.0999999999999994E-2</v>
      </c>
    </row>
    <row r="936" spans="1:9" x14ac:dyDescent="0.2">
      <c r="A936" s="83">
        <v>4022</v>
      </c>
      <c r="B936">
        <v>117</v>
      </c>
      <c r="C936">
        <v>28</v>
      </c>
      <c r="D936" s="63">
        <v>0.23899999999999999</v>
      </c>
      <c r="E936" s="63">
        <v>7.0999999999999994E-2</v>
      </c>
      <c r="F936" s="63">
        <v>0.214</v>
      </c>
      <c r="G936" s="63">
        <v>0.25</v>
      </c>
      <c r="H936" s="63">
        <v>0.17899999999999999</v>
      </c>
      <c r="I936" s="63">
        <v>0.28599999999999998</v>
      </c>
    </row>
    <row r="937" spans="1:9" x14ac:dyDescent="0.2">
      <c r="A937" s="83">
        <v>4028</v>
      </c>
      <c r="B937">
        <v>950</v>
      </c>
      <c r="C937">
        <v>62</v>
      </c>
      <c r="D937" s="63">
        <v>6.5000000000000002E-2</v>
      </c>
      <c r="E937" s="63">
        <v>1</v>
      </c>
      <c r="F937" s="63">
        <v>0</v>
      </c>
      <c r="G937" s="63">
        <v>0</v>
      </c>
      <c r="H937" s="63">
        <v>0</v>
      </c>
      <c r="I937" s="63">
        <v>0</v>
      </c>
    </row>
    <row r="938" spans="1:9" x14ac:dyDescent="0.2">
      <c r="A938" s="83">
        <v>4029</v>
      </c>
      <c r="B938">
        <v>499</v>
      </c>
      <c r="C938">
        <v>8</v>
      </c>
      <c r="D938" s="63">
        <v>1.6E-2</v>
      </c>
      <c r="E938" s="63">
        <v>0.125</v>
      </c>
      <c r="F938" s="63">
        <v>0.75</v>
      </c>
      <c r="G938" s="63">
        <v>0.125</v>
      </c>
      <c r="H938" s="63">
        <v>0</v>
      </c>
      <c r="I938" s="63">
        <v>0</v>
      </c>
    </row>
    <row r="939" spans="1:9" x14ac:dyDescent="0.2">
      <c r="A939" s="83">
        <v>4031</v>
      </c>
      <c r="B939">
        <v>216</v>
      </c>
      <c r="C939">
        <v>10</v>
      </c>
      <c r="D939" s="63">
        <v>4.5999999999999999E-2</v>
      </c>
      <c r="E939" s="63">
        <v>0</v>
      </c>
      <c r="F939" s="63">
        <v>0.4</v>
      </c>
      <c r="G939" s="63">
        <v>0.1</v>
      </c>
      <c r="H939" s="63">
        <v>0.2</v>
      </c>
      <c r="I939" s="63">
        <v>0.3</v>
      </c>
    </row>
    <row r="940" spans="1:9" x14ac:dyDescent="0.2">
      <c r="A940" s="83">
        <v>4034</v>
      </c>
      <c r="B940">
        <v>429</v>
      </c>
      <c r="C940">
        <v>16</v>
      </c>
      <c r="D940" s="63">
        <v>3.6999999999999998E-2</v>
      </c>
      <c r="E940" s="63">
        <v>0.25</v>
      </c>
      <c r="F940" s="63">
        <v>0.438</v>
      </c>
      <c r="G940" s="63">
        <v>0.188</v>
      </c>
      <c r="H940" s="63">
        <v>0.125</v>
      </c>
      <c r="I940" s="63">
        <v>0</v>
      </c>
    </row>
    <row r="941" spans="1:9" x14ac:dyDescent="0.2">
      <c r="A941" s="83">
        <v>4035</v>
      </c>
      <c r="B941">
        <v>732</v>
      </c>
      <c r="C941">
        <v>15</v>
      </c>
      <c r="D941" s="63">
        <v>0.02</v>
      </c>
      <c r="E941" s="63">
        <v>0.6</v>
      </c>
      <c r="F941" s="63">
        <v>0.33300000000000002</v>
      </c>
      <c r="G941" s="63">
        <v>6.7000000000000004E-2</v>
      </c>
      <c r="H941" s="63">
        <v>0</v>
      </c>
      <c r="I941" s="63">
        <v>0</v>
      </c>
    </row>
    <row r="942" spans="1:9" x14ac:dyDescent="0.2">
      <c r="A942" s="83">
        <v>4039</v>
      </c>
      <c r="B942">
        <v>173</v>
      </c>
      <c r="C942">
        <v>10</v>
      </c>
      <c r="D942" s="63">
        <v>5.8000000000000003E-2</v>
      </c>
      <c r="E942" s="63">
        <v>0.2</v>
      </c>
      <c r="F942" s="63">
        <v>0.5</v>
      </c>
      <c r="G942" s="63">
        <v>0.1</v>
      </c>
      <c r="H942" s="63">
        <v>0.2</v>
      </c>
      <c r="I942" s="63">
        <v>0</v>
      </c>
    </row>
    <row r="943" spans="1:9" x14ac:dyDescent="0.2">
      <c r="A943" s="83">
        <v>4040</v>
      </c>
      <c r="B943">
        <v>915</v>
      </c>
      <c r="C943">
        <v>66</v>
      </c>
      <c r="D943" s="63">
        <v>7.1999999999999995E-2</v>
      </c>
      <c r="E943" s="63">
        <v>0.03</v>
      </c>
      <c r="F943" s="63">
        <v>0.439</v>
      </c>
      <c r="G943" s="63">
        <v>9.0999999999999998E-2</v>
      </c>
      <c r="H943" s="63">
        <v>0.182</v>
      </c>
      <c r="I943" s="63">
        <v>0.25800000000000001</v>
      </c>
    </row>
    <row r="944" spans="1:9" x14ac:dyDescent="0.2">
      <c r="A944" s="83">
        <v>4041</v>
      </c>
      <c r="B944">
        <v>880</v>
      </c>
      <c r="C944">
        <v>12</v>
      </c>
      <c r="D944" s="63">
        <v>1.4E-2</v>
      </c>
      <c r="E944" s="63">
        <v>0.25</v>
      </c>
      <c r="F944" s="63">
        <v>0.5</v>
      </c>
      <c r="G944" s="63">
        <v>8.3000000000000004E-2</v>
      </c>
      <c r="H944" s="63">
        <v>0.16700000000000001</v>
      </c>
      <c r="I944" s="63">
        <v>0</v>
      </c>
    </row>
    <row r="945" spans="1:9" x14ac:dyDescent="0.2">
      <c r="A945" s="83">
        <v>4042</v>
      </c>
      <c r="B945">
        <v>354</v>
      </c>
      <c r="C945">
        <v>15</v>
      </c>
      <c r="D945" s="63">
        <v>4.2000000000000003E-2</v>
      </c>
      <c r="E945" s="63">
        <v>0.13300000000000001</v>
      </c>
      <c r="F945" s="63">
        <v>0.33300000000000002</v>
      </c>
      <c r="G945" s="63">
        <v>0.13300000000000001</v>
      </c>
      <c r="H945" s="63">
        <v>0.26700000000000002</v>
      </c>
      <c r="I945" s="63">
        <v>0.13300000000000001</v>
      </c>
    </row>
    <row r="946" spans="1:9" x14ac:dyDescent="0.2">
      <c r="A946" s="83">
        <v>4049</v>
      </c>
      <c r="B946">
        <v>244</v>
      </c>
      <c r="C946">
        <v>15</v>
      </c>
      <c r="D946" s="63">
        <v>6.0999999999999999E-2</v>
      </c>
      <c r="E946" s="63">
        <v>0.13300000000000001</v>
      </c>
      <c r="F946" s="63">
        <v>0.46700000000000003</v>
      </c>
      <c r="G946" s="63">
        <v>0.26700000000000002</v>
      </c>
      <c r="H946" s="63">
        <v>6.7000000000000004E-2</v>
      </c>
      <c r="I946" s="63">
        <v>6.7000000000000004E-2</v>
      </c>
    </row>
    <row r="947" spans="1:9" x14ac:dyDescent="0.2">
      <c r="A947" s="83">
        <v>4051</v>
      </c>
      <c r="B947">
        <v>945</v>
      </c>
      <c r="C947">
        <v>83</v>
      </c>
      <c r="D947" s="63">
        <v>8.7999999999999995E-2</v>
      </c>
      <c r="E947" s="63">
        <v>0.36099999999999999</v>
      </c>
      <c r="F947" s="63">
        <v>0.32500000000000001</v>
      </c>
      <c r="G947" s="63">
        <v>8.4000000000000005E-2</v>
      </c>
      <c r="H947" s="63">
        <v>7.1999999999999995E-2</v>
      </c>
      <c r="I947" s="63">
        <v>0.157</v>
      </c>
    </row>
    <row r="948" spans="1:9" x14ac:dyDescent="0.2">
      <c r="A948" s="83">
        <v>4055</v>
      </c>
      <c r="B948">
        <v>840</v>
      </c>
      <c r="C948">
        <v>71</v>
      </c>
      <c r="D948" s="63">
        <v>8.5000000000000006E-2</v>
      </c>
      <c r="E948" s="63">
        <v>5.6000000000000001E-2</v>
      </c>
      <c r="F948" s="63">
        <v>0.155</v>
      </c>
      <c r="G948" s="63">
        <v>0.16900000000000001</v>
      </c>
      <c r="H948" s="63">
        <v>0.22500000000000001</v>
      </c>
      <c r="I948" s="63">
        <v>0.39400000000000002</v>
      </c>
    </row>
    <row r="949" spans="1:9" x14ac:dyDescent="0.2">
      <c r="A949" s="83">
        <v>4063</v>
      </c>
      <c r="B949">
        <v>158</v>
      </c>
      <c r="C949">
        <v>16</v>
      </c>
      <c r="D949" s="63">
        <v>0.10100000000000001</v>
      </c>
      <c r="E949" s="63">
        <v>0.375</v>
      </c>
      <c r="F949" s="63">
        <v>0.375</v>
      </c>
      <c r="G949" s="63">
        <v>6.3E-2</v>
      </c>
      <c r="H949" s="63">
        <v>0.125</v>
      </c>
      <c r="I949" s="63">
        <v>6.3E-2</v>
      </c>
    </row>
    <row r="950" spans="1:9" x14ac:dyDescent="0.2">
      <c r="A950" s="83">
        <v>4064</v>
      </c>
      <c r="B950">
        <v>687</v>
      </c>
      <c r="C950">
        <v>58</v>
      </c>
      <c r="D950" s="63">
        <v>8.4000000000000005E-2</v>
      </c>
      <c r="E950" s="63">
        <v>0.29299999999999998</v>
      </c>
      <c r="F950" s="63">
        <v>0.31</v>
      </c>
      <c r="G950" s="63">
        <v>0.17199999999999999</v>
      </c>
      <c r="H950" s="63">
        <v>0.155</v>
      </c>
      <c r="I950" s="63">
        <v>6.9000000000000006E-2</v>
      </c>
    </row>
    <row r="951" spans="1:9" x14ac:dyDescent="0.2">
      <c r="A951" s="83">
        <v>4065</v>
      </c>
      <c r="B951">
        <v>454</v>
      </c>
      <c r="C951">
        <v>6</v>
      </c>
      <c r="D951" s="63">
        <v>1.2999999999999999E-2</v>
      </c>
      <c r="E951" s="63">
        <v>0.16700000000000001</v>
      </c>
      <c r="F951" s="63">
        <v>0.16700000000000001</v>
      </c>
      <c r="G951" s="63">
        <v>0.33300000000000002</v>
      </c>
      <c r="H951" s="63">
        <v>0.33300000000000002</v>
      </c>
      <c r="I951" s="63">
        <v>0</v>
      </c>
    </row>
    <row r="952" spans="1:9" x14ac:dyDescent="0.2">
      <c r="A952" s="83">
        <v>4071</v>
      </c>
      <c r="B952">
        <v>203</v>
      </c>
      <c r="C952">
        <v>57</v>
      </c>
      <c r="D952" s="63">
        <v>0.28100000000000003</v>
      </c>
      <c r="E952" s="63">
        <v>0.29799999999999999</v>
      </c>
      <c r="F952" s="63">
        <v>0.42099999999999999</v>
      </c>
      <c r="G952" s="63">
        <v>3.5000000000000003E-2</v>
      </c>
      <c r="H952" s="63">
        <v>0.193</v>
      </c>
      <c r="I952" s="63">
        <v>5.2999999999999999E-2</v>
      </c>
    </row>
    <row r="953" spans="1:9" x14ac:dyDescent="0.2">
      <c r="A953" s="83">
        <v>4072</v>
      </c>
      <c r="B953">
        <v>574</v>
      </c>
      <c r="C953">
        <v>6</v>
      </c>
      <c r="D953" s="63">
        <v>0.01</v>
      </c>
      <c r="E953" s="63">
        <v>1</v>
      </c>
      <c r="F953" s="63">
        <v>0</v>
      </c>
      <c r="G953" s="63">
        <v>0</v>
      </c>
      <c r="H953" s="63">
        <v>0</v>
      </c>
      <c r="I953" s="63">
        <v>0</v>
      </c>
    </row>
    <row r="954" spans="1:9" x14ac:dyDescent="0.2">
      <c r="A954" s="83">
        <v>4073</v>
      </c>
      <c r="B954">
        <v>484</v>
      </c>
      <c r="C954">
        <v>20</v>
      </c>
      <c r="D954" s="63">
        <v>4.1000000000000002E-2</v>
      </c>
      <c r="E954" s="63">
        <v>0.9</v>
      </c>
      <c r="F954" s="63">
        <v>0.1</v>
      </c>
      <c r="G954" s="63">
        <v>0</v>
      </c>
      <c r="H954" s="63">
        <v>0</v>
      </c>
      <c r="I954" s="63">
        <v>0</v>
      </c>
    </row>
    <row r="955" spans="1:9" x14ac:dyDescent="0.2">
      <c r="A955" s="83">
        <v>4075</v>
      </c>
      <c r="B955">
        <v>742</v>
      </c>
      <c r="C955">
        <v>8</v>
      </c>
      <c r="D955" s="63">
        <v>1.0999999999999999E-2</v>
      </c>
      <c r="E955" s="63">
        <v>0.875</v>
      </c>
      <c r="F955" s="63">
        <v>0.125</v>
      </c>
      <c r="G955" s="63">
        <v>0</v>
      </c>
      <c r="H955" s="63">
        <v>0</v>
      </c>
      <c r="I955" s="63">
        <v>0</v>
      </c>
    </row>
    <row r="956" spans="1:9" x14ac:dyDescent="0.2">
      <c r="A956" s="83">
        <v>4079</v>
      </c>
      <c r="B956">
        <v>467</v>
      </c>
      <c r="C956">
        <v>7</v>
      </c>
      <c r="D956" s="63">
        <v>1.4999999999999999E-2</v>
      </c>
      <c r="E956" s="63">
        <v>0</v>
      </c>
      <c r="F956" s="63">
        <v>0.71399999999999997</v>
      </c>
      <c r="G956" s="63">
        <v>0</v>
      </c>
      <c r="H956" s="63">
        <v>0.14299999999999999</v>
      </c>
      <c r="I956" s="63">
        <v>0.14299999999999999</v>
      </c>
    </row>
    <row r="957" spans="1:9" x14ac:dyDescent="0.2">
      <c r="A957" s="83">
        <v>4081</v>
      </c>
      <c r="B957">
        <v>1601</v>
      </c>
      <c r="C957">
        <v>46</v>
      </c>
      <c r="D957" s="63">
        <v>2.9000000000000001E-2</v>
      </c>
      <c r="E957" s="63">
        <v>0.152</v>
      </c>
      <c r="F957" s="63">
        <v>0.109</v>
      </c>
      <c r="G957" s="63">
        <v>0.435</v>
      </c>
      <c r="H957" s="63">
        <v>0.17399999999999999</v>
      </c>
      <c r="I957" s="63">
        <v>0.13</v>
      </c>
    </row>
    <row r="958" spans="1:9" x14ac:dyDescent="0.2">
      <c r="A958" s="83">
        <v>4093</v>
      </c>
      <c r="B958">
        <v>362</v>
      </c>
      <c r="C958">
        <v>64</v>
      </c>
      <c r="D958" s="63">
        <v>0.17699999999999999</v>
      </c>
      <c r="E958" s="63">
        <v>6.3E-2</v>
      </c>
      <c r="F958" s="63">
        <v>0.29699999999999999</v>
      </c>
      <c r="G958" s="63">
        <v>0.23400000000000001</v>
      </c>
      <c r="H958" s="63">
        <v>0.17199999999999999</v>
      </c>
      <c r="I958" s="63">
        <v>0.23400000000000001</v>
      </c>
    </row>
    <row r="959" spans="1:9" x14ac:dyDescent="0.2">
      <c r="A959" s="83">
        <v>4095</v>
      </c>
      <c r="B959">
        <v>948</v>
      </c>
      <c r="C959">
        <v>21</v>
      </c>
      <c r="D959" s="63">
        <v>2.1999999999999999E-2</v>
      </c>
      <c r="E959" s="63">
        <v>0.19</v>
      </c>
      <c r="F959" s="63">
        <v>0.47599999999999998</v>
      </c>
      <c r="G959" s="63">
        <v>0.19</v>
      </c>
      <c r="H959" s="63">
        <v>9.5000000000000001E-2</v>
      </c>
      <c r="I959" s="63">
        <v>4.8000000000000001E-2</v>
      </c>
    </row>
    <row r="960" spans="1:9" x14ac:dyDescent="0.2">
      <c r="A960" s="83">
        <v>4097</v>
      </c>
      <c r="B960">
        <v>440</v>
      </c>
      <c r="C960">
        <v>11</v>
      </c>
      <c r="D960" s="63">
        <v>2.5000000000000001E-2</v>
      </c>
      <c r="E960" s="63">
        <v>0.45500000000000002</v>
      </c>
      <c r="F960" s="63">
        <v>0.54500000000000004</v>
      </c>
      <c r="G960" s="63">
        <v>0</v>
      </c>
      <c r="H960" s="63">
        <v>0</v>
      </c>
      <c r="I960" s="63">
        <v>0</v>
      </c>
    </row>
    <row r="961" spans="1:9" x14ac:dyDescent="0.2">
      <c r="A961" s="83">
        <v>4098</v>
      </c>
      <c r="B961">
        <v>444</v>
      </c>
      <c r="C961">
        <v>9</v>
      </c>
      <c r="D961" s="63">
        <v>0.02</v>
      </c>
      <c r="E961" s="63">
        <v>0.66700000000000004</v>
      </c>
      <c r="F961" s="63">
        <v>0.111</v>
      </c>
      <c r="G961" s="63">
        <v>0</v>
      </c>
      <c r="H961" s="63">
        <v>0.222</v>
      </c>
      <c r="I961" s="63">
        <v>0</v>
      </c>
    </row>
    <row r="962" spans="1:9" x14ac:dyDescent="0.2">
      <c r="A962" s="83">
        <v>4100</v>
      </c>
      <c r="B962">
        <v>1248</v>
      </c>
      <c r="C962">
        <v>29</v>
      </c>
      <c r="D962" s="63">
        <v>2.3E-2</v>
      </c>
      <c r="E962" s="63">
        <v>0.51700000000000002</v>
      </c>
      <c r="F962" s="63">
        <v>0.20699999999999999</v>
      </c>
      <c r="G962" s="63">
        <v>3.4000000000000002E-2</v>
      </c>
      <c r="H962" s="63">
        <v>0.17199999999999999</v>
      </c>
      <c r="I962" s="63">
        <v>6.9000000000000006E-2</v>
      </c>
    </row>
    <row r="963" spans="1:9" x14ac:dyDescent="0.2">
      <c r="A963" s="83">
        <v>4101</v>
      </c>
      <c r="B963">
        <v>484</v>
      </c>
      <c r="C963">
        <v>19</v>
      </c>
      <c r="D963" s="63">
        <v>3.9E-2</v>
      </c>
      <c r="E963" s="63">
        <v>0.52600000000000002</v>
      </c>
      <c r="F963" s="63">
        <v>0.316</v>
      </c>
      <c r="G963" s="63">
        <v>5.2999999999999999E-2</v>
      </c>
      <c r="H963" s="63">
        <v>0.105</v>
      </c>
      <c r="I963" s="63">
        <v>0</v>
      </c>
    </row>
    <row r="964" spans="1:9" x14ac:dyDescent="0.2">
      <c r="A964" s="83">
        <v>4102</v>
      </c>
      <c r="B964">
        <v>609</v>
      </c>
      <c r="C964">
        <v>31</v>
      </c>
      <c r="D964" s="63">
        <v>5.0999999999999997E-2</v>
      </c>
      <c r="E964" s="63">
        <v>0.38700000000000001</v>
      </c>
      <c r="F964" s="63">
        <v>0.35499999999999998</v>
      </c>
      <c r="G964" s="63">
        <v>0.161</v>
      </c>
      <c r="H964" s="63">
        <v>6.5000000000000002E-2</v>
      </c>
      <c r="I964" s="63">
        <v>3.2000000000000001E-2</v>
      </c>
    </row>
    <row r="965" spans="1:9" x14ac:dyDescent="0.2">
      <c r="A965" s="83">
        <v>4103</v>
      </c>
      <c r="B965">
        <v>865</v>
      </c>
      <c r="C965">
        <v>22</v>
      </c>
      <c r="D965" s="63">
        <v>2.5000000000000001E-2</v>
      </c>
      <c r="E965" s="63">
        <v>0.40899999999999997</v>
      </c>
      <c r="F965" s="63">
        <v>0.40899999999999997</v>
      </c>
      <c r="G965" s="63">
        <v>9.0999999999999998E-2</v>
      </c>
      <c r="H965" s="63">
        <v>9.0999999999999998E-2</v>
      </c>
      <c r="I965" s="63">
        <v>0</v>
      </c>
    </row>
    <row r="966" spans="1:9" x14ac:dyDescent="0.2">
      <c r="A966" s="83">
        <v>4104</v>
      </c>
      <c r="B966">
        <v>1666</v>
      </c>
      <c r="C966">
        <v>79</v>
      </c>
      <c r="D966" s="63">
        <v>4.7E-2</v>
      </c>
      <c r="E966" s="63">
        <v>0.30399999999999999</v>
      </c>
      <c r="F966" s="63">
        <v>0.32900000000000001</v>
      </c>
      <c r="G966" s="63">
        <v>0.114</v>
      </c>
      <c r="H966" s="63">
        <v>0.114</v>
      </c>
      <c r="I966" s="63">
        <v>0.13900000000000001</v>
      </c>
    </row>
    <row r="967" spans="1:9" x14ac:dyDescent="0.2">
      <c r="A967" s="83">
        <v>4109</v>
      </c>
      <c r="B967">
        <v>323</v>
      </c>
      <c r="C967">
        <v>102</v>
      </c>
      <c r="D967" s="63">
        <v>0.316</v>
      </c>
      <c r="E967" s="63">
        <v>4.9000000000000002E-2</v>
      </c>
      <c r="F967" s="63">
        <v>9.8000000000000004E-2</v>
      </c>
      <c r="G967" s="63">
        <v>0.127</v>
      </c>
      <c r="H967" s="63">
        <v>0.245</v>
      </c>
      <c r="I967" s="63">
        <v>0.48</v>
      </c>
    </row>
    <row r="968" spans="1:9" x14ac:dyDescent="0.2">
      <c r="A968" s="83">
        <v>4113</v>
      </c>
      <c r="B968">
        <v>457</v>
      </c>
      <c r="C968">
        <v>38</v>
      </c>
      <c r="D968" s="63">
        <v>8.3000000000000004E-2</v>
      </c>
      <c r="E968" s="63">
        <v>2.5999999999999999E-2</v>
      </c>
      <c r="F968" s="63">
        <v>0.316</v>
      </c>
      <c r="G968" s="63">
        <v>0.184</v>
      </c>
      <c r="H968" s="63">
        <v>0.105</v>
      </c>
      <c r="I968" s="63">
        <v>0.36799999999999999</v>
      </c>
    </row>
    <row r="969" spans="1:9" x14ac:dyDescent="0.2">
      <c r="A969" s="83">
        <v>4121</v>
      </c>
      <c r="B969">
        <v>567</v>
      </c>
      <c r="C969">
        <v>15</v>
      </c>
      <c r="D969" s="63">
        <v>2.5999999999999999E-2</v>
      </c>
      <c r="E969" s="63">
        <v>0.6</v>
      </c>
      <c r="F969" s="63">
        <v>0.4</v>
      </c>
      <c r="G969" s="63">
        <v>0</v>
      </c>
      <c r="H969" s="63">
        <v>0</v>
      </c>
      <c r="I969" s="63">
        <v>0</v>
      </c>
    </row>
    <row r="970" spans="1:9" x14ac:dyDescent="0.2">
      <c r="A970" s="83">
        <v>4122</v>
      </c>
      <c r="B970">
        <v>586</v>
      </c>
      <c r="C970">
        <v>9</v>
      </c>
      <c r="D970" s="63">
        <v>1.4999999999999999E-2</v>
      </c>
      <c r="E970" s="63">
        <v>0.55600000000000005</v>
      </c>
      <c r="F970" s="63">
        <v>0.222</v>
      </c>
      <c r="G970" s="63">
        <v>0.222</v>
      </c>
      <c r="H970" s="63">
        <v>0</v>
      </c>
      <c r="I970" s="63">
        <v>0</v>
      </c>
    </row>
    <row r="971" spans="1:9" x14ac:dyDescent="0.2">
      <c r="A971" s="83">
        <v>4124</v>
      </c>
      <c r="B971">
        <v>351</v>
      </c>
      <c r="C971">
        <v>4</v>
      </c>
      <c r="D971" s="63">
        <v>1.0999999999999999E-2</v>
      </c>
      <c r="E971" s="63">
        <v>1</v>
      </c>
      <c r="F971" s="63">
        <v>0</v>
      </c>
      <c r="G971" s="63">
        <v>0</v>
      </c>
      <c r="H971" s="63">
        <v>0</v>
      </c>
      <c r="I971" s="63">
        <v>0</v>
      </c>
    </row>
    <row r="972" spans="1:9" x14ac:dyDescent="0.2">
      <c r="A972" s="83">
        <v>4125</v>
      </c>
      <c r="B972">
        <v>774</v>
      </c>
      <c r="C972">
        <v>11</v>
      </c>
      <c r="D972" s="63">
        <v>1.4E-2</v>
      </c>
      <c r="E972" s="63">
        <v>0.54500000000000004</v>
      </c>
      <c r="F972" s="63">
        <v>0.27300000000000002</v>
      </c>
      <c r="G972" s="63">
        <v>9.0999999999999998E-2</v>
      </c>
      <c r="H972" s="63">
        <v>9.0999999999999998E-2</v>
      </c>
      <c r="I972" s="63">
        <v>0</v>
      </c>
    </row>
    <row r="973" spans="1:9" x14ac:dyDescent="0.2">
      <c r="A973" s="83">
        <v>4127</v>
      </c>
      <c r="B973">
        <v>638</v>
      </c>
      <c r="C973">
        <v>33</v>
      </c>
      <c r="D973" s="63">
        <v>5.1999999999999998E-2</v>
      </c>
      <c r="E973" s="63">
        <v>0.36399999999999999</v>
      </c>
      <c r="F973" s="63">
        <v>0.27300000000000002</v>
      </c>
      <c r="G973" s="63">
        <v>0.121</v>
      </c>
      <c r="H973" s="63">
        <v>0.182</v>
      </c>
      <c r="I973" s="63">
        <v>6.0999999999999999E-2</v>
      </c>
    </row>
    <row r="974" spans="1:9" x14ac:dyDescent="0.2">
      <c r="A974" s="83">
        <v>4128</v>
      </c>
      <c r="B974">
        <v>2051</v>
      </c>
      <c r="C974">
        <v>50</v>
      </c>
      <c r="D974" s="63">
        <v>2.4E-2</v>
      </c>
      <c r="E974" s="63">
        <v>0.04</v>
      </c>
      <c r="F974" s="63">
        <v>0.22</v>
      </c>
      <c r="G974" s="63">
        <v>0.44</v>
      </c>
      <c r="H974" s="63">
        <v>0.14000000000000001</v>
      </c>
      <c r="I974" s="63">
        <v>0.16</v>
      </c>
    </row>
    <row r="975" spans="1:9" x14ac:dyDescent="0.2">
      <c r="A975" s="83">
        <v>4130</v>
      </c>
      <c r="B975">
        <v>454</v>
      </c>
      <c r="C975">
        <v>5</v>
      </c>
      <c r="D975" s="63">
        <v>1.0999999999999999E-2</v>
      </c>
      <c r="E975" s="63">
        <v>0.8</v>
      </c>
      <c r="F975" s="63">
        <v>0.2</v>
      </c>
      <c r="G975" s="63">
        <v>0</v>
      </c>
      <c r="H975" s="63">
        <v>0</v>
      </c>
      <c r="I975" s="63">
        <v>0</v>
      </c>
    </row>
    <row r="976" spans="1:9" x14ac:dyDescent="0.2">
      <c r="A976" s="83">
        <v>4131</v>
      </c>
      <c r="B976">
        <v>1079</v>
      </c>
      <c r="C976">
        <v>60</v>
      </c>
      <c r="D976" s="63">
        <v>5.6000000000000001E-2</v>
      </c>
      <c r="E976" s="63">
        <v>0.25</v>
      </c>
      <c r="F976" s="63">
        <v>0.183</v>
      </c>
      <c r="G976" s="63">
        <v>0.15</v>
      </c>
      <c r="H976" s="63">
        <v>0.16700000000000001</v>
      </c>
      <c r="I976" s="63">
        <v>0.25</v>
      </c>
    </row>
    <row r="977" spans="1:9" x14ac:dyDescent="0.2">
      <c r="A977" s="83">
        <v>4132</v>
      </c>
      <c r="B977">
        <v>789</v>
      </c>
      <c r="C977">
        <v>18</v>
      </c>
      <c r="D977" s="63">
        <v>2.3E-2</v>
      </c>
      <c r="E977" s="63">
        <v>0.27800000000000002</v>
      </c>
      <c r="F977" s="63">
        <v>0.44400000000000001</v>
      </c>
      <c r="G977" s="63">
        <v>0.111</v>
      </c>
      <c r="H977" s="63">
        <v>0.111</v>
      </c>
      <c r="I977" s="63">
        <v>5.6000000000000001E-2</v>
      </c>
    </row>
    <row r="978" spans="1:9" x14ac:dyDescent="0.2">
      <c r="A978" s="83">
        <v>4133</v>
      </c>
      <c r="B978">
        <v>698</v>
      </c>
      <c r="C978">
        <v>9</v>
      </c>
      <c r="D978" s="63">
        <v>1.2999999999999999E-2</v>
      </c>
      <c r="E978" s="63">
        <v>0.66700000000000004</v>
      </c>
      <c r="F978" s="63">
        <v>0.111</v>
      </c>
      <c r="G978" s="63">
        <v>0</v>
      </c>
      <c r="H978" s="63">
        <v>0.222</v>
      </c>
      <c r="I978" s="63">
        <v>0</v>
      </c>
    </row>
    <row r="979" spans="1:9" x14ac:dyDescent="0.2">
      <c r="A979" s="83">
        <v>4134</v>
      </c>
      <c r="B979">
        <v>597</v>
      </c>
      <c r="C979">
        <v>28</v>
      </c>
      <c r="D979" s="63">
        <v>4.7E-2</v>
      </c>
      <c r="E979" s="63">
        <v>0.46400000000000002</v>
      </c>
      <c r="F979" s="63">
        <v>0.32100000000000001</v>
      </c>
      <c r="G979" s="63">
        <v>0.107</v>
      </c>
      <c r="H979" s="63">
        <v>0.107</v>
      </c>
      <c r="I979" s="63">
        <v>0</v>
      </c>
    </row>
    <row r="980" spans="1:9" x14ac:dyDescent="0.2">
      <c r="A980" s="83">
        <v>4135</v>
      </c>
      <c r="B980">
        <v>434</v>
      </c>
      <c r="C980">
        <v>13</v>
      </c>
      <c r="D980" s="63">
        <v>0.03</v>
      </c>
      <c r="E980" s="63">
        <v>0.61499999999999999</v>
      </c>
      <c r="F980" s="63">
        <v>0.308</v>
      </c>
      <c r="G980" s="63">
        <v>7.6999999999999999E-2</v>
      </c>
      <c r="H980" s="63">
        <v>0</v>
      </c>
      <c r="I980" s="63">
        <v>0</v>
      </c>
    </row>
    <row r="981" spans="1:9" x14ac:dyDescent="0.2">
      <c r="A981" s="83">
        <v>4136</v>
      </c>
      <c r="B981">
        <v>481</v>
      </c>
      <c r="C981">
        <v>5</v>
      </c>
      <c r="D981" s="63">
        <v>0.01</v>
      </c>
      <c r="E981" s="63">
        <v>1</v>
      </c>
      <c r="F981" s="63">
        <v>0</v>
      </c>
      <c r="G981" s="63">
        <v>0</v>
      </c>
      <c r="H981" s="63">
        <v>0</v>
      </c>
      <c r="I981" s="63">
        <v>0</v>
      </c>
    </row>
    <row r="982" spans="1:9" x14ac:dyDescent="0.2">
      <c r="A982" s="83">
        <v>4137</v>
      </c>
      <c r="B982">
        <v>321</v>
      </c>
      <c r="C982">
        <v>21</v>
      </c>
      <c r="D982" s="63">
        <v>6.5000000000000002E-2</v>
      </c>
      <c r="E982" s="63">
        <v>0.14299999999999999</v>
      </c>
      <c r="F982" s="63">
        <v>9.5000000000000001E-2</v>
      </c>
      <c r="G982" s="63">
        <v>9.5000000000000001E-2</v>
      </c>
      <c r="H982" s="63">
        <v>0.42899999999999999</v>
      </c>
      <c r="I982" s="63">
        <v>0.23799999999999999</v>
      </c>
    </row>
    <row r="983" spans="1:9" x14ac:dyDescent="0.2">
      <c r="A983" s="83">
        <v>4139</v>
      </c>
      <c r="B983">
        <v>799</v>
      </c>
      <c r="C983">
        <v>52</v>
      </c>
      <c r="D983" s="63">
        <v>6.5000000000000002E-2</v>
      </c>
      <c r="E983" s="63">
        <v>3.7999999999999999E-2</v>
      </c>
      <c r="F983" s="63">
        <v>0.51900000000000002</v>
      </c>
      <c r="G983" s="63">
        <v>9.6000000000000002E-2</v>
      </c>
      <c r="H983" s="63">
        <v>0.21199999999999999</v>
      </c>
      <c r="I983" s="63">
        <v>0.13500000000000001</v>
      </c>
    </row>
    <row r="984" spans="1:9" x14ac:dyDescent="0.2">
      <c r="A984" s="83">
        <v>4142</v>
      </c>
      <c r="B984">
        <v>791</v>
      </c>
      <c r="C984">
        <v>59</v>
      </c>
      <c r="D984" s="63">
        <v>7.4999999999999997E-2</v>
      </c>
      <c r="E984" s="63">
        <v>0.40699999999999997</v>
      </c>
      <c r="F984" s="63">
        <v>0.42399999999999999</v>
      </c>
      <c r="G984" s="63">
        <v>5.0999999999999997E-2</v>
      </c>
      <c r="H984" s="63">
        <v>0.10199999999999999</v>
      </c>
      <c r="I984" s="63">
        <v>1.7000000000000001E-2</v>
      </c>
    </row>
    <row r="985" spans="1:9" x14ac:dyDescent="0.2">
      <c r="A985" s="83">
        <v>4145</v>
      </c>
      <c r="B985">
        <v>694</v>
      </c>
      <c r="C985">
        <v>29</v>
      </c>
      <c r="D985" s="63">
        <v>4.2000000000000003E-2</v>
      </c>
      <c r="E985" s="63">
        <v>0.10299999999999999</v>
      </c>
      <c r="F985" s="63">
        <v>0.41399999999999998</v>
      </c>
      <c r="G985" s="63">
        <v>0.10299999999999999</v>
      </c>
      <c r="H985" s="63">
        <v>0.24099999999999999</v>
      </c>
      <c r="I985" s="63">
        <v>0.13800000000000001</v>
      </c>
    </row>
    <row r="986" spans="1:9" x14ac:dyDescent="0.2">
      <c r="A986" s="83">
        <v>4146</v>
      </c>
      <c r="B986">
        <v>655</v>
      </c>
      <c r="C986">
        <v>7</v>
      </c>
      <c r="D986" s="63">
        <v>1.0999999999999999E-2</v>
      </c>
      <c r="E986" s="63">
        <v>0.14299999999999999</v>
      </c>
      <c r="F986" s="63">
        <v>0.57099999999999995</v>
      </c>
      <c r="G986" s="63">
        <v>0.28599999999999998</v>
      </c>
      <c r="H986" s="63">
        <v>0</v>
      </c>
      <c r="I986" s="63">
        <v>0</v>
      </c>
    </row>
    <row r="987" spans="1:9" x14ac:dyDescent="0.2">
      <c r="A987" s="83">
        <v>4147</v>
      </c>
      <c r="B987">
        <v>606</v>
      </c>
      <c r="C987">
        <v>14</v>
      </c>
      <c r="D987" s="63">
        <v>2.3E-2</v>
      </c>
      <c r="E987" s="63">
        <v>0.78600000000000003</v>
      </c>
      <c r="F987" s="63">
        <v>0.14299999999999999</v>
      </c>
      <c r="G987" s="63">
        <v>7.0999999999999994E-2</v>
      </c>
      <c r="H987" s="63">
        <v>0</v>
      </c>
      <c r="I987" s="63">
        <v>0</v>
      </c>
    </row>
    <row r="988" spans="1:9" x14ac:dyDescent="0.2">
      <c r="A988" s="83">
        <v>4148</v>
      </c>
      <c r="B988">
        <v>1284</v>
      </c>
      <c r="C988">
        <v>21</v>
      </c>
      <c r="D988" s="63">
        <v>1.6E-2</v>
      </c>
      <c r="E988" s="63">
        <v>4.8000000000000001E-2</v>
      </c>
      <c r="F988" s="63">
        <v>0.76200000000000001</v>
      </c>
      <c r="G988" s="63">
        <v>0</v>
      </c>
      <c r="H988" s="63">
        <v>0.19</v>
      </c>
      <c r="I988" s="63">
        <v>0</v>
      </c>
    </row>
    <row r="989" spans="1:9" x14ac:dyDescent="0.2">
      <c r="A989" s="83">
        <v>4149</v>
      </c>
      <c r="B989">
        <v>435</v>
      </c>
      <c r="C989">
        <v>14</v>
      </c>
      <c r="D989" s="63">
        <v>3.2000000000000001E-2</v>
      </c>
      <c r="E989" s="63">
        <v>0.35699999999999998</v>
      </c>
      <c r="F989" s="63">
        <v>0.42899999999999999</v>
      </c>
      <c r="G989" s="63">
        <v>0.14299999999999999</v>
      </c>
      <c r="H989" s="63">
        <v>7.0999999999999994E-2</v>
      </c>
      <c r="I989" s="63">
        <v>0</v>
      </c>
    </row>
    <row r="990" spans="1:9" x14ac:dyDescent="0.2">
      <c r="A990" s="83">
        <v>4150</v>
      </c>
      <c r="B990">
        <v>412</v>
      </c>
      <c r="C990">
        <v>5</v>
      </c>
      <c r="D990" s="63">
        <v>1.2E-2</v>
      </c>
      <c r="E990" s="63">
        <v>0.8</v>
      </c>
      <c r="F990" s="63">
        <v>0.2</v>
      </c>
      <c r="G990" s="63">
        <v>0</v>
      </c>
      <c r="H990" s="63">
        <v>0</v>
      </c>
      <c r="I990" s="63">
        <v>0</v>
      </c>
    </row>
    <row r="991" spans="1:9" x14ac:dyDescent="0.2">
      <c r="A991" s="83">
        <v>4154</v>
      </c>
      <c r="B991">
        <v>552</v>
      </c>
      <c r="C991">
        <v>8</v>
      </c>
      <c r="D991" s="63">
        <v>1.4E-2</v>
      </c>
      <c r="E991" s="63">
        <v>0.625</v>
      </c>
      <c r="F991" s="63">
        <v>0.375</v>
      </c>
      <c r="G991" s="63">
        <v>0</v>
      </c>
      <c r="H991" s="63">
        <v>0</v>
      </c>
      <c r="I991" s="63">
        <v>0</v>
      </c>
    </row>
    <row r="992" spans="1:9" x14ac:dyDescent="0.2">
      <c r="A992" s="83">
        <v>4156</v>
      </c>
      <c r="B992">
        <v>523</v>
      </c>
      <c r="C992">
        <v>39</v>
      </c>
      <c r="D992" s="63">
        <v>7.4999999999999997E-2</v>
      </c>
      <c r="E992" s="63">
        <v>7.6999999999999999E-2</v>
      </c>
      <c r="F992" s="63">
        <v>0.38500000000000001</v>
      </c>
      <c r="G992" s="63">
        <v>0.25600000000000001</v>
      </c>
      <c r="H992" s="63">
        <v>0.25600000000000001</v>
      </c>
      <c r="I992" s="63">
        <v>2.5999999999999999E-2</v>
      </c>
    </row>
    <row r="993" spans="1:9" x14ac:dyDescent="0.2">
      <c r="A993" s="83">
        <v>4158</v>
      </c>
      <c r="B993">
        <v>1618</v>
      </c>
      <c r="C993">
        <v>151</v>
      </c>
      <c r="D993" s="63">
        <v>9.2999999999999999E-2</v>
      </c>
      <c r="E993" s="63">
        <v>0.16600000000000001</v>
      </c>
      <c r="F993" s="63">
        <v>0.26500000000000001</v>
      </c>
      <c r="G993" s="63">
        <v>0.126</v>
      </c>
      <c r="H993" s="63">
        <v>0.252</v>
      </c>
      <c r="I993" s="63">
        <v>0.192</v>
      </c>
    </row>
    <row r="994" spans="1:9" x14ac:dyDescent="0.2">
      <c r="A994" s="83">
        <v>4159</v>
      </c>
      <c r="B994">
        <v>542</v>
      </c>
      <c r="C994">
        <v>12</v>
      </c>
      <c r="D994" s="63">
        <v>2.1999999999999999E-2</v>
      </c>
      <c r="E994" s="63">
        <v>0.16700000000000001</v>
      </c>
      <c r="F994" s="63">
        <v>0.75</v>
      </c>
      <c r="G994" s="63">
        <v>8.3000000000000004E-2</v>
      </c>
      <c r="H994" s="63">
        <v>0</v>
      </c>
      <c r="I994" s="63">
        <v>0</v>
      </c>
    </row>
    <row r="995" spans="1:9" x14ac:dyDescent="0.2">
      <c r="A995" s="83">
        <v>4160</v>
      </c>
      <c r="B995">
        <v>662</v>
      </c>
      <c r="C995">
        <v>9</v>
      </c>
      <c r="D995" s="63">
        <v>1.4E-2</v>
      </c>
      <c r="E995" s="63">
        <v>0.44400000000000001</v>
      </c>
      <c r="F995" s="63">
        <v>0.44400000000000001</v>
      </c>
      <c r="G995" s="63">
        <v>0</v>
      </c>
      <c r="H995" s="63">
        <v>0.111</v>
      </c>
      <c r="I995" s="63">
        <v>0</v>
      </c>
    </row>
    <row r="996" spans="1:9" x14ac:dyDescent="0.2">
      <c r="A996" s="83">
        <v>4162</v>
      </c>
      <c r="B996">
        <v>1972</v>
      </c>
      <c r="C996">
        <v>71</v>
      </c>
      <c r="D996" s="63">
        <v>3.5999999999999997E-2</v>
      </c>
      <c r="E996" s="63">
        <v>0.21099999999999999</v>
      </c>
      <c r="F996" s="63">
        <v>0.42299999999999999</v>
      </c>
      <c r="G996" s="63">
        <v>0.16900000000000001</v>
      </c>
      <c r="H996" s="63">
        <v>0.113</v>
      </c>
      <c r="I996" s="63">
        <v>8.5000000000000006E-2</v>
      </c>
    </row>
    <row r="997" spans="1:9" x14ac:dyDescent="0.2">
      <c r="A997" s="83">
        <v>4163</v>
      </c>
      <c r="B997">
        <v>427</v>
      </c>
      <c r="C997">
        <v>22</v>
      </c>
      <c r="D997" s="63">
        <v>5.1999999999999998E-2</v>
      </c>
      <c r="E997" s="63">
        <v>0.40899999999999997</v>
      </c>
      <c r="F997" s="63">
        <v>0.5</v>
      </c>
      <c r="G997" s="63">
        <v>0</v>
      </c>
      <c r="H997" s="63">
        <v>4.4999999999999998E-2</v>
      </c>
      <c r="I997" s="63">
        <v>4.4999999999999998E-2</v>
      </c>
    </row>
    <row r="998" spans="1:9" x14ac:dyDescent="0.2">
      <c r="A998" s="83">
        <v>4180</v>
      </c>
      <c r="B998">
        <v>434</v>
      </c>
      <c r="C998">
        <v>27</v>
      </c>
      <c r="D998" s="63">
        <v>6.2E-2</v>
      </c>
      <c r="E998" s="63">
        <v>0.51900000000000002</v>
      </c>
      <c r="F998" s="63">
        <v>0.33300000000000002</v>
      </c>
      <c r="G998" s="63">
        <v>0.111</v>
      </c>
      <c r="H998" s="63">
        <v>3.6999999999999998E-2</v>
      </c>
      <c r="I998" s="63">
        <v>0</v>
      </c>
    </row>
    <row r="999" spans="1:9" x14ac:dyDescent="0.2">
      <c r="A999" s="83">
        <v>4183</v>
      </c>
      <c r="B999">
        <v>807</v>
      </c>
      <c r="C999">
        <v>76</v>
      </c>
      <c r="D999" s="63">
        <v>9.4E-2</v>
      </c>
      <c r="E999" s="63">
        <v>0.224</v>
      </c>
      <c r="F999" s="63">
        <v>0.40799999999999997</v>
      </c>
      <c r="G999" s="63">
        <v>0.158</v>
      </c>
      <c r="H999" s="63">
        <v>0.105</v>
      </c>
      <c r="I999" s="63">
        <v>0.105</v>
      </c>
    </row>
    <row r="1000" spans="1:9" x14ac:dyDescent="0.2">
      <c r="A1000" s="83">
        <v>4185</v>
      </c>
      <c r="B1000">
        <v>559</v>
      </c>
      <c r="C1000">
        <v>36</v>
      </c>
      <c r="D1000" s="63">
        <v>6.4000000000000001E-2</v>
      </c>
      <c r="E1000" s="63">
        <v>0.33300000000000002</v>
      </c>
      <c r="F1000" s="63">
        <v>0.36099999999999999</v>
      </c>
      <c r="G1000" s="63">
        <v>8.3000000000000004E-2</v>
      </c>
      <c r="H1000" s="63">
        <v>0.16700000000000001</v>
      </c>
      <c r="I1000" s="63">
        <v>5.6000000000000001E-2</v>
      </c>
    </row>
    <row r="1001" spans="1:9" x14ac:dyDescent="0.2">
      <c r="A1001" s="83">
        <v>4186</v>
      </c>
      <c r="B1001">
        <v>839</v>
      </c>
      <c r="C1001">
        <v>137</v>
      </c>
      <c r="D1001" s="63">
        <v>0.16300000000000001</v>
      </c>
      <c r="E1001" s="63">
        <v>0.53300000000000003</v>
      </c>
      <c r="F1001" s="63">
        <v>0.248</v>
      </c>
      <c r="G1001" s="63">
        <v>0.11700000000000001</v>
      </c>
      <c r="H1001" s="63">
        <v>8.7999999999999995E-2</v>
      </c>
      <c r="I1001" s="63">
        <v>1.4999999999999999E-2</v>
      </c>
    </row>
    <row r="1002" spans="1:9" x14ac:dyDescent="0.2">
      <c r="A1002" s="83">
        <v>4189</v>
      </c>
      <c r="B1002">
        <v>435</v>
      </c>
      <c r="C1002">
        <v>10</v>
      </c>
      <c r="D1002" s="63">
        <v>2.3E-2</v>
      </c>
      <c r="E1002" s="63">
        <v>0.6</v>
      </c>
      <c r="F1002" s="63">
        <v>0.3</v>
      </c>
      <c r="G1002" s="63">
        <v>0.1</v>
      </c>
      <c r="H1002" s="63">
        <v>0</v>
      </c>
      <c r="I1002" s="63">
        <v>0</v>
      </c>
    </row>
    <row r="1003" spans="1:9" x14ac:dyDescent="0.2">
      <c r="A1003" s="83">
        <v>4192</v>
      </c>
      <c r="B1003">
        <v>492</v>
      </c>
      <c r="C1003">
        <v>5</v>
      </c>
      <c r="D1003" s="63">
        <v>0.01</v>
      </c>
      <c r="E1003" s="63">
        <v>0.6</v>
      </c>
      <c r="F1003" s="63">
        <v>0.2</v>
      </c>
      <c r="G1003" s="63">
        <v>0.2</v>
      </c>
      <c r="H1003" s="63">
        <v>0</v>
      </c>
      <c r="I1003" s="63">
        <v>0</v>
      </c>
    </row>
    <row r="1004" spans="1:9" x14ac:dyDescent="0.2">
      <c r="A1004" s="83">
        <v>4193</v>
      </c>
      <c r="B1004">
        <v>297</v>
      </c>
      <c r="C1004">
        <v>10</v>
      </c>
      <c r="D1004" s="63">
        <v>3.4000000000000002E-2</v>
      </c>
      <c r="E1004" s="63">
        <v>0.3</v>
      </c>
      <c r="F1004" s="63">
        <v>0.7</v>
      </c>
      <c r="G1004" s="63">
        <v>0</v>
      </c>
      <c r="H1004" s="63">
        <v>0</v>
      </c>
      <c r="I1004" s="63">
        <v>0</v>
      </c>
    </row>
    <row r="1005" spans="1:9" x14ac:dyDescent="0.2">
      <c r="A1005" s="83">
        <v>4196</v>
      </c>
      <c r="B1005">
        <v>309</v>
      </c>
      <c r="C1005">
        <v>21</v>
      </c>
      <c r="D1005" s="63">
        <v>6.8000000000000005E-2</v>
      </c>
      <c r="E1005" s="63">
        <v>9.5000000000000001E-2</v>
      </c>
      <c r="F1005" s="63">
        <v>0.47599999999999998</v>
      </c>
      <c r="G1005" s="63">
        <v>9.5000000000000001E-2</v>
      </c>
      <c r="H1005" s="63">
        <v>0.23799999999999999</v>
      </c>
      <c r="I1005" s="63">
        <v>9.5000000000000001E-2</v>
      </c>
    </row>
    <row r="1006" spans="1:9" x14ac:dyDescent="0.2">
      <c r="A1006" s="83">
        <v>4201</v>
      </c>
      <c r="B1006">
        <v>991</v>
      </c>
      <c r="C1006">
        <v>54</v>
      </c>
      <c r="D1006" s="63">
        <v>5.3999999999999999E-2</v>
      </c>
      <c r="E1006" s="63">
        <v>0.14799999999999999</v>
      </c>
      <c r="F1006" s="63">
        <v>0.51900000000000002</v>
      </c>
      <c r="G1006" s="63">
        <v>9.2999999999999999E-2</v>
      </c>
      <c r="H1006" s="63">
        <v>0.111</v>
      </c>
      <c r="I1006" s="63">
        <v>0.13</v>
      </c>
    </row>
    <row r="1007" spans="1:9" x14ac:dyDescent="0.2">
      <c r="A1007" s="83">
        <v>4204</v>
      </c>
      <c r="B1007">
        <v>828</v>
      </c>
      <c r="C1007">
        <v>38</v>
      </c>
      <c r="D1007" s="63">
        <v>4.5999999999999999E-2</v>
      </c>
      <c r="E1007" s="63">
        <v>0.36799999999999999</v>
      </c>
      <c r="F1007" s="63">
        <v>0.39500000000000002</v>
      </c>
      <c r="G1007" s="63">
        <v>0.13200000000000001</v>
      </c>
      <c r="H1007" s="63">
        <v>0.105</v>
      </c>
      <c r="I1007" s="63">
        <v>0</v>
      </c>
    </row>
    <row r="1008" spans="1:9" x14ac:dyDescent="0.2">
      <c r="A1008" s="83">
        <v>4205</v>
      </c>
      <c r="B1008">
        <v>418</v>
      </c>
      <c r="C1008">
        <v>15</v>
      </c>
      <c r="D1008" s="63">
        <v>3.5999999999999997E-2</v>
      </c>
      <c r="E1008" s="63">
        <v>0.2</v>
      </c>
      <c r="F1008" s="63">
        <v>0.26700000000000002</v>
      </c>
      <c r="G1008" s="63">
        <v>0.26700000000000002</v>
      </c>
      <c r="H1008" s="63">
        <v>0.2</v>
      </c>
      <c r="I1008" s="63">
        <v>6.7000000000000004E-2</v>
      </c>
    </row>
    <row r="1009" spans="1:9" x14ac:dyDescent="0.2">
      <c r="A1009" s="83">
        <v>4206</v>
      </c>
      <c r="B1009">
        <v>258</v>
      </c>
      <c r="C1009">
        <v>16</v>
      </c>
      <c r="D1009" s="63">
        <v>6.2E-2</v>
      </c>
      <c r="E1009" s="63">
        <v>0.313</v>
      </c>
      <c r="F1009" s="63">
        <v>0.68799999999999994</v>
      </c>
      <c r="G1009" s="63">
        <v>0</v>
      </c>
      <c r="H1009" s="63">
        <v>0</v>
      </c>
      <c r="I1009" s="63">
        <v>0</v>
      </c>
    </row>
    <row r="1010" spans="1:9" x14ac:dyDescent="0.2">
      <c r="A1010" s="83">
        <v>4207</v>
      </c>
      <c r="B1010">
        <v>557</v>
      </c>
      <c r="C1010">
        <v>23</v>
      </c>
      <c r="D1010" s="63">
        <v>4.1000000000000002E-2</v>
      </c>
      <c r="E1010" s="63">
        <v>8.6999999999999994E-2</v>
      </c>
      <c r="F1010" s="63">
        <v>0.56499999999999995</v>
      </c>
      <c r="G1010" s="63">
        <v>8.6999999999999994E-2</v>
      </c>
      <c r="H1010" s="63">
        <v>0.26100000000000001</v>
      </c>
      <c r="I1010" s="63">
        <v>0</v>
      </c>
    </row>
    <row r="1011" spans="1:9" x14ac:dyDescent="0.2">
      <c r="A1011" s="83">
        <v>4208</v>
      </c>
      <c r="B1011">
        <v>1762</v>
      </c>
      <c r="C1011">
        <v>23</v>
      </c>
      <c r="D1011" s="63">
        <v>1.2999999999999999E-2</v>
      </c>
      <c r="E1011" s="63">
        <v>1</v>
      </c>
      <c r="F1011" s="63">
        <v>0</v>
      </c>
      <c r="G1011" s="63">
        <v>0</v>
      </c>
      <c r="H1011" s="63">
        <v>0</v>
      </c>
      <c r="I1011" s="63">
        <v>0</v>
      </c>
    </row>
    <row r="1012" spans="1:9" x14ac:dyDescent="0.2">
      <c r="A1012" s="83">
        <v>4209</v>
      </c>
      <c r="B1012">
        <v>1026</v>
      </c>
      <c r="C1012">
        <v>64</v>
      </c>
      <c r="D1012" s="63">
        <v>6.2E-2</v>
      </c>
      <c r="E1012" s="63">
        <v>0.28100000000000003</v>
      </c>
      <c r="F1012" s="63">
        <v>0.25</v>
      </c>
      <c r="G1012" s="63">
        <v>0.14099999999999999</v>
      </c>
      <c r="H1012" s="63">
        <v>0.109</v>
      </c>
      <c r="I1012" s="63">
        <v>0.219</v>
      </c>
    </row>
    <row r="1013" spans="1:9" x14ac:dyDescent="0.2">
      <c r="A1013" s="83">
        <v>4210</v>
      </c>
      <c r="B1013">
        <v>510</v>
      </c>
      <c r="C1013">
        <v>23</v>
      </c>
      <c r="D1013" s="63">
        <v>4.4999999999999998E-2</v>
      </c>
      <c r="E1013" s="63">
        <v>0.26100000000000001</v>
      </c>
      <c r="F1013" s="63">
        <v>0.17399999999999999</v>
      </c>
      <c r="G1013" s="63">
        <v>0.30399999999999999</v>
      </c>
      <c r="H1013" s="63">
        <v>0.26100000000000001</v>
      </c>
      <c r="I1013" s="63">
        <v>0</v>
      </c>
    </row>
    <row r="1014" spans="1:9" x14ac:dyDescent="0.2">
      <c r="A1014" s="83">
        <v>4213</v>
      </c>
      <c r="B1014">
        <v>194</v>
      </c>
      <c r="C1014">
        <v>14</v>
      </c>
      <c r="D1014" s="63">
        <v>7.1999999999999995E-2</v>
      </c>
      <c r="E1014" s="63">
        <v>7.0999999999999994E-2</v>
      </c>
      <c r="F1014" s="63">
        <v>0.28599999999999998</v>
      </c>
      <c r="G1014" s="63">
        <v>0.14299999999999999</v>
      </c>
      <c r="H1014" s="63">
        <v>0.42899999999999999</v>
      </c>
      <c r="I1014" s="63">
        <v>7.0999999999999994E-2</v>
      </c>
    </row>
    <row r="1015" spans="1:9" x14ac:dyDescent="0.2">
      <c r="A1015" s="83">
        <v>4217</v>
      </c>
      <c r="B1015">
        <v>368</v>
      </c>
      <c r="C1015">
        <v>4</v>
      </c>
      <c r="D1015" s="63">
        <v>1.0999999999999999E-2</v>
      </c>
      <c r="E1015" s="63">
        <v>0.5</v>
      </c>
      <c r="F1015" s="63">
        <v>0.25</v>
      </c>
      <c r="G1015" s="63">
        <v>0.25</v>
      </c>
      <c r="H1015" s="63">
        <v>0</v>
      </c>
      <c r="I1015" s="63">
        <v>0</v>
      </c>
    </row>
    <row r="1016" spans="1:9" x14ac:dyDescent="0.2">
      <c r="A1016" s="83">
        <v>4218</v>
      </c>
      <c r="B1016">
        <v>569</v>
      </c>
      <c r="C1016">
        <v>20</v>
      </c>
      <c r="D1016" s="63">
        <v>3.5000000000000003E-2</v>
      </c>
      <c r="E1016" s="63">
        <v>0.45</v>
      </c>
      <c r="F1016" s="63">
        <v>0.15</v>
      </c>
      <c r="G1016" s="63">
        <v>0.1</v>
      </c>
      <c r="H1016" s="63">
        <v>0.2</v>
      </c>
      <c r="I1016" s="63">
        <v>0.1</v>
      </c>
    </row>
    <row r="1017" spans="1:9" x14ac:dyDescent="0.2">
      <c r="A1017" s="83">
        <v>4220</v>
      </c>
      <c r="B1017">
        <v>310</v>
      </c>
      <c r="C1017">
        <v>28</v>
      </c>
      <c r="D1017" s="63">
        <v>0.09</v>
      </c>
      <c r="E1017" s="63">
        <v>0.14299999999999999</v>
      </c>
      <c r="F1017" s="63">
        <v>0.214</v>
      </c>
      <c r="G1017" s="63">
        <v>0.107</v>
      </c>
      <c r="H1017" s="63">
        <v>0.32100000000000001</v>
      </c>
      <c r="I1017" s="63">
        <v>0.214</v>
      </c>
    </row>
    <row r="1018" spans="1:9" x14ac:dyDescent="0.2">
      <c r="A1018" s="83">
        <v>4222</v>
      </c>
      <c r="B1018">
        <v>262</v>
      </c>
      <c r="C1018">
        <v>15</v>
      </c>
      <c r="D1018" s="63">
        <v>5.7000000000000002E-2</v>
      </c>
      <c r="E1018" s="63">
        <v>0.33300000000000002</v>
      </c>
      <c r="F1018" s="63">
        <v>0.4</v>
      </c>
      <c r="G1018" s="63">
        <v>6.7000000000000004E-2</v>
      </c>
      <c r="H1018" s="63">
        <v>0.2</v>
      </c>
      <c r="I1018" s="63">
        <v>0</v>
      </c>
    </row>
    <row r="1019" spans="1:9" x14ac:dyDescent="0.2">
      <c r="A1019" s="83">
        <v>4224</v>
      </c>
      <c r="B1019">
        <v>489</v>
      </c>
      <c r="C1019">
        <v>8</v>
      </c>
      <c r="D1019" s="63">
        <v>1.6E-2</v>
      </c>
      <c r="E1019" s="63">
        <v>0.625</v>
      </c>
      <c r="F1019" s="63">
        <v>0</v>
      </c>
      <c r="G1019" s="63">
        <v>0.25</v>
      </c>
      <c r="H1019" s="63">
        <v>0.125</v>
      </c>
      <c r="I1019" s="63">
        <v>0</v>
      </c>
    </row>
    <row r="1020" spans="1:9" x14ac:dyDescent="0.2">
      <c r="A1020" s="83">
        <v>4227</v>
      </c>
      <c r="B1020">
        <v>493</v>
      </c>
      <c r="C1020">
        <v>22</v>
      </c>
      <c r="D1020" s="63">
        <v>4.4999999999999998E-2</v>
      </c>
      <c r="E1020" s="63">
        <v>0.45500000000000002</v>
      </c>
      <c r="F1020" s="63">
        <v>0.318</v>
      </c>
      <c r="G1020" s="63">
        <v>9.0999999999999998E-2</v>
      </c>
      <c r="H1020" s="63">
        <v>9.0999999999999998E-2</v>
      </c>
      <c r="I1020" s="63">
        <v>4.4999999999999998E-2</v>
      </c>
    </row>
    <row r="1021" spans="1:9" x14ac:dyDescent="0.2">
      <c r="A1021" s="83">
        <v>4228</v>
      </c>
      <c r="B1021">
        <v>482</v>
      </c>
      <c r="C1021">
        <v>15</v>
      </c>
      <c r="D1021" s="63">
        <v>3.1E-2</v>
      </c>
      <c r="E1021" s="63">
        <v>0.13300000000000001</v>
      </c>
      <c r="F1021" s="63">
        <v>0.33300000000000002</v>
      </c>
      <c r="G1021" s="63">
        <v>0.33300000000000002</v>
      </c>
      <c r="H1021" s="63">
        <v>0.2</v>
      </c>
      <c r="I1021" s="63">
        <v>0</v>
      </c>
    </row>
    <row r="1022" spans="1:9" x14ac:dyDescent="0.2">
      <c r="A1022" s="83">
        <v>4230</v>
      </c>
      <c r="B1022">
        <v>421</v>
      </c>
      <c r="C1022">
        <v>28</v>
      </c>
      <c r="D1022" s="63">
        <v>6.7000000000000004E-2</v>
      </c>
      <c r="E1022" s="63">
        <v>0.46400000000000002</v>
      </c>
      <c r="F1022" s="63">
        <v>0.32100000000000001</v>
      </c>
      <c r="G1022" s="63">
        <v>0</v>
      </c>
      <c r="H1022" s="63">
        <v>3.5999999999999997E-2</v>
      </c>
      <c r="I1022" s="63">
        <v>0.17899999999999999</v>
      </c>
    </row>
    <row r="1023" spans="1:9" x14ac:dyDescent="0.2">
      <c r="A1023" s="83">
        <v>4231</v>
      </c>
      <c r="B1023">
        <v>1038</v>
      </c>
      <c r="C1023">
        <v>68</v>
      </c>
      <c r="D1023" s="63">
        <v>6.6000000000000003E-2</v>
      </c>
      <c r="E1023" s="63">
        <v>0.16200000000000001</v>
      </c>
      <c r="F1023" s="63">
        <v>0.20599999999999999</v>
      </c>
      <c r="G1023" s="63">
        <v>0.191</v>
      </c>
      <c r="H1023" s="63">
        <v>0.13200000000000001</v>
      </c>
      <c r="I1023" s="63">
        <v>0.309</v>
      </c>
    </row>
    <row r="1024" spans="1:9" x14ac:dyDescent="0.2">
      <c r="A1024" s="83">
        <v>4237</v>
      </c>
      <c r="B1024">
        <v>406</v>
      </c>
      <c r="C1024">
        <v>31</v>
      </c>
      <c r="D1024" s="63">
        <v>7.5999999999999998E-2</v>
      </c>
      <c r="E1024" s="63">
        <v>0.28999999999999998</v>
      </c>
      <c r="F1024" s="63">
        <v>0.41899999999999998</v>
      </c>
      <c r="G1024" s="63">
        <v>6.5000000000000002E-2</v>
      </c>
      <c r="H1024" s="63">
        <v>0.161</v>
      </c>
      <c r="I1024" s="63">
        <v>6.5000000000000002E-2</v>
      </c>
    </row>
    <row r="1025" spans="1:9" x14ac:dyDescent="0.2">
      <c r="A1025" s="83">
        <v>4238</v>
      </c>
      <c r="B1025">
        <v>329</v>
      </c>
      <c r="C1025">
        <v>13</v>
      </c>
      <c r="D1025" s="63">
        <v>0.04</v>
      </c>
      <c r="E1025" s="63">
        <v>0.46200000000000002</v>
      </c>
      <c r="F1025" s="63">
        <v>0.53800000000000003</v>
      </c>
      <c r="G1025" s="63">
        <v>0</v>
      </c>
      <c r="H1025" s="63">
        <v>0</v>
      </c>
      <c r="I1025" s="63">
        <v>0</v>
      </c>
    </row>
    <row r="1026" spans="1:9" x14ac:dyDescent="0.2">
      <c r="A1026" s="83">
        <v>4241</v>
      </c>
      <c r="B1026">
        <v>608</v>
      </c>
      <c r="C1026">
        <v>7</v>
      </c>
      <c r="D1026" s="63">
        <v>1.2E-2</v>
      </c>
      <c r="E1026" s="63">
        <v>0</v>
      </c>
      <c r="F1026" s="63">
        <v>1</v>
      </c>
      <c r="G1026" s="63">
        <v>0</v>
      </c>
      <c r="H1026" s="63">
        <v>0</v>
      </c>
      <c r="I1026" s="63">
        <v>0</v>
      </c>
    </row>
    <row r="1027" spans="1:9" x14ac:dyDescent="0.2">
      <c r="A1027" s="83">
        <v>4245</v>
      </c>
      <c r="B1027">
        <v>374</v>
      </c>
      <c r="C1027">
        <v>36</v>
      </c>
      <c r="D1027" s="63">
        <v>9.6000000000000002E-2</v>
      </c>
      <c r="E1027" s="63">
        <v>0.111</v>
      </c>
      <c r="F1027" s="63">
        <v>0.27800000000000002</v>
      </c>
      <c r="G1027" s="63">
        <v>0.36099999999999999</v>
      </c>
      <c r="H1027" s="63">
        <v>0.13900000000000001</v>
      </c>
      <c r="I1027" s="63">
        <v>0.111</v>
      </c>
    </row>
    <row r="1028" spans="1:9" x14ac:dyDescent="0.2">
      <c r="A1028" s="83">
        <v>4247</v>
      </c>
      <c r="B1028">
        <v>218</v>
      </c>
      <c r="C1028">
        <v>20</v>
      </c>
      <c r="D1028" s="63">
        <v>9.1999999999999998E-2</v>
      </c>
      <c r="E1028" s="63">
        <v>0.1</v>
      </c>
      <c r="F1028" s="63">
        <v>0.15</v>
      </c>
      <c r="G1028" s="63">
        <v>0.1</v>
      </c>
      <c r="H1028" s="63">
        <v>0.05</v>
      </c>
      <c r="I1028" s="63">
        <v>0.6</v>
      </c>
    </row>
    <row r="1029" spans="1:9" x14ac:dyDescent="0.2">
      <c r="A1029" s="83">
        <v>4248</v>
      </c>
      <c r="B1029">
        <v>445</v>
      </c>
      <c r="C1029">
        <v>9</v>
      </c>
      <c r="D1029" s="63">
        <v>0.02</v>
      </c>
      <c r="E1029" s="63">
        <v>0.33300000000000002</v>
      </c>
      <c r="F1029" s="63">
        <v>0.33300000000000002</v>
      </c>
      <c r="G1029" s="63">
        <v>0.111</v>
      </c>
      <c r="H1029" s="63">
        <v>0.222</v>
      </c>
      <c r="I1029" s="63">
        <v>0</v>
      </c>
    </row>
    <row r="1030" spans="1:9" x14ac:dyDescent="0.2">
      <c r="A1030" s="83">
        <v>4249</v>
      </c>
      <c r="B1030">
        <v>821</v>
      </c>
      <c r="C1030">
        <v>25</v>
      </c>
      <c r="D1030" s="63">
        <v>0.03</v>
      </c>
      <c r="E1030" s="63">
        <v>0.6</v>
      </c>
      <c r="F1030" s="63">
        <v>0.16</v>
      </c>
      <c r="G1030" s="63">
        <v>0.12</v>
      </c>
      <c r="H1030" s="63">
        <v>0.12</v>
      </c>
      <c r="I1030" s="63">
        <v>0</v>
      </c>
    </row>
    <row r="1031" spans="1:9" x14ac:dyDescent="0.2">
      <c r="A1031" s="83">
        <v>4250</v>
      </c>
      <c r="B1031">
        <v>536</v>
      </c>
      <c r="C1031">
        <v>7</v>
      </c>
      <c r="D1031" s="63">
        <v>1.2999999999999999E-2</v>
      </c>
      <c r="E1031" s="63">
        <v>0.57099999999999995</v>
      </c>
      <c r="F1031" s="63">
        <v>0</v>
      </c>
      <c r="G1031" s="63">
        <v>0</v>
      </c>
      <c r="H1031" s="63">
        <v>0.42899999999999999</v>
      </c>
      <c r="I1031" s="63">
        <v>0</v>
      </c>
    </row>
    <row r="1032" spans="1:9" x14ac:dyDescent="0.2">
      <c r="A1032" s="83">
        <v>4254</v>
      </c>
      <c r="B1032">
        <v>643</v>
      </c>
      <c r="C1032">
        <v>45</v>
      </c>
      <c r="D1032" s="63">
        <v>7.0000000000000007E-2</v>
      </c>
      <c r="E1032" s="63">
        <v>0.2</v>
      </c>
      <c r="F1032" s="63">
        <v>0.24399999999999999</v>
      </c>
      <c r="G1032" s="63">
        <v>0.222</v>
      </c>
      <c r="H1032" s="63">
        <v>0.2</v>
      </c>
      <c r="I1032" s="63">
        <v>0.13300000000000001</v>
      </c>
    </row>
    <row r="1033" spans="1:9" x14ac:dyDescent="0.2">
      <c r="A1033" s="83">
        <v>4260</v>
      </c>
      <c r="B1033">
        <v>479</v>
      </c>
      <c r="C1033">
        <v>13</v>
      </c>
      <c r="D1033" s="63">
        <v>2.7E-2</v>
      </c>
      <c r="E1033" s="63">
        <v>0.23100000000000001</v>
      </c>
      <c r="F1033" s="63">
        <v>0.53800000000000003</v>
      </c>
      <c r="G1033" s="63">
        <v>0.154</v>
      </c>
      <c r="H1033" s="63">
        <v>7.6999999999999999E-2</v>
      </c>
      <c r="I1033" s="63">
        <v>0</v>
      </c>
    </row>
    <row r="1034" spans="1:9" x14ac:dyDescent="0.2">
      <c r="A1034" s="83">
        <v>4261</v>
      </c>
      <c r="B1034">
        <v>163</v>
      </c>
      <c r="C1034">
        <v>31</v>
      </c>
      <c r="D1034" s="63">
        <v>0.19</v>
      </c>
      <c r="E1034" s="63">
        <v>0.129</v>
      </c>
      <c r="F1034" s="63">
        <v>0.38700000000000001</v>
      </c>
      <c r="G1034" s="63">
        <v>0.22600000000000001</v>
      </c>
      <c r="H1034" s="63">
        <v>9.7000000000000003E-2</v>
      </c>
      <c r="I1034" s="63">
        <v>0.161</v>
      </c>
    </row>
    <row r="1035" spans="1:9" x14ac:dyDescent="0.2">
      <c r="A1035" s="83">
        <v>4262</v>
      </c>
      <c r="B1035">
        <v>681</v>
      </c>
      <c r="C1035">
        <v>42</v>
      </c>
      <c r="D1035" s="63">
        <v>6.2E-2</v>
      </c>
      <c r="E1035" s="63">
        <v>0.11899999999999999</v>
      </c>
      <c r="F1035" s="63">
        <v>0.52400000000000002</v>
      </c>
      <c r="G1035" s="63">
        <v>0.16700000000000001</v>
      </c>
      <c r="H1035" s="63">
        <v>0.11899999999999999</v>
      </c>
      <c r="I1035" s="63">
        <v>7.0999999999999994E-2</v>
      </c>
    </row>
    <row r="1036" spans="1:9" x14ac:dyDescent="0.2">
      <c r="A1036" s="83">
        <v>4264</v>
      </c>
      <c r="B1036">
        <v>387</v>
      </c>
      <c r="C1036">
        <v>6</v>
      </c>
      <c r="D1036" s="63">
        <v>1.6E-2</v>
      </c>
      <c r="E1036" s="63">
        <v>0.66700000000000004</v>
      </c>
      <c r="F1036" s="63">
        <v>0</v>
      </c>
      <c r="G1036" s="63">
        <v>0.16700000000000001</v>
      </c>
      <c r="H1036" s="63">
        <v>0</v>
      </c>
      <c r="I1036" s="63">
        <v>0.16700000000000001</v>
      </c>
    </row>
    <row r="1037" spans="1:9" x14ac:dyDescent="0.2">
      <c r="A1037" s="83">
        <v>4265</v>
      </c>
      <c r="B1037">
        <v>215</v>
      </c>
      <c r="C1037">
        <v>12</v>
      </c>
      <c r="D1037" s="63">
        <v>5.6000000000000001E-2</v>
      </c>
      <c r="E1037" s="63">
        <v>0.33300000000000002</v>
      </c>
      <c r="F1037" s="63">
        <v>0.41699999999999998</v>
      </c>
      <c r="G1037" s="63">
        <v>0</v>
      </c>
      <c r="H1037" s="63">
        <v>0.25</v>
      </c>
      <c r="I1037" s="63">
        <v>0</v>
      </c>
    </row>
    <row r="1038" spans="1:9" x14ac:dyDescent="0.2">
      <c r="A1038" s="83">
        <v>4271</v>
      </c>
      <c r="B1038">
        <v>442</v>
      </c>
      <c r="C1038">
        <v>14</v>
      </c>
      <c r="D1038" s="63">
        <v>3.2000000000000001E-2</v>
      </c>
      <c r="E1038" s="63">
        <v>0.5</v>
      </c>
      <c r="F1038" s="63">
        <v>0.42899999999999999</v>
      </c>
      <c r="G1038" s="63">
        <v>0</v>
      </c>
      <c r="H1038" s="63">
        <v>7.0999999999999994E-2</v>
      </c>
      <c r="I1038" s="63">
        <v>0</v>
      </c>
    </row>
    <row r="1039" spans="1:9" x14ac:dyDescent="0.2">
      <c r="A1039" s="83">
        <v>4272</v>
      </c>
      <c r="B1039">
        <v>268</v>
      </c>
      <c r="C1039">
        <v>3</v>
      </c>
      <c r="D1039" s="63">
        <v>1.0999999999999999E-2</v>
      </c>
      <c r="E1039" s="63">
        <v>0</v>
      </c>
      <c r="F1039" s="63">
        <v>0.66700000000000004</v>
      </c>
      <c r="G1039" s="63">
        <v>0</v>
      </c>
      <c r="H1039" s="63">
        <v>0.33300000000000002</v>
      </c>
      <c r="I1039" s="63">
        <v>0</v>
      </c>
    </row>
    <row r="1040" spans="1:9" x14ac:dyDescent="0.2">
      <c r="A1040" s="83">
        <v>4274</v>
      </c>
      <c r="B1040">
        <v>589</v>
      </c>
      <c r="C1040">
        <v>28</v>
      </c>
      <c r="D1040" s="63">
        <v>4.8000000000000001E-2</v>
      </c>
      <c r="E1040" s="63">
        <v>0.39300000000000002</v>
      </c>
      <c r="F1040" s="63">
        <v>3.5999999999999997E-2</v>
      </c>
      <c r="G1040" s="63">
        <v>7.0999999999999994E-2</v>
      </c>
      <c r="H1040" s="63">
        <v>0.17899999999999999</v>
      </c>
      <c r="I1040" s="63">
        <v>0.32100000000000001</v>
      </c>
    </row>
    <row r="1041" spans="1:9" x14ac:dyDescent="0.2">
      <c r="A1041" s="83">
        <v>4287</v>
      </c>
      <c r="B1041">
        <v>231</v>
      </c>
      <c r="C1041">
        <v>11</v>
      </c>
      <c r="D1041" s="63">
        <v>4.8000000000000001E-2</v>
      </c>
      <c r="E1041" s="63">
        <v>0.54500000000000004</v>
      </c>
      <c r="F1041" s="63">
        <v>0.45500000000000002</v>
      </c>
      <c r="G1041" s="63">
        <v>0</v>
      </c>
      <c r="H1041" s="63">
        <v>0</v>
      </c>
      <c r="I1041" s="63">
        <v>0</v>
      </c>
    </row>
    <row r="1042" spans="1:9" x14ac:dyDescent="0.2">
      <c r="A1042" s="83">
        <v>4288</v>
      </c>
      <c r="B1042">
        <v>326</v>
      </c>
      <c r="C1042">
        <v>16</v>
      </c>
      <c r="D1042" s="63">
        <v>4.9000000000000002E-2</v>
      </c>
      <c r="E1042" s="63">
        <v>6.3E-2</v>
      </c>
      <c r="F1042" s="63">
        <v>0.125</v>
      </c>
      <c r="G1042" s="63">
        <v>0.25</v>
      </c>
      <c r="H1042" s="63">
        <v>0.25</v>
      </c>
      <c r="I1042" s="63">
        <v>0.313</v>
      </c>
    </row>
    <row r="1043" spans="1:9" x14ac:dyDescent="0.2">
      <c r="A1043" s="83">
        <v>4296</v>
      </c>
      <c r="B1043">
        <v>681</v>
      </c>
      <c r="C1043">
        <v>39</v>
      </c>
      <c r="D1043" s="63">
        <v>5.7000000000000002E-2</v>
      </c>
      <c r="E1043" s="63">
        <v>0.61499999999999999</v>
      </c>
      <c r="F1043" s="63">
        <v>0.25600000000000001</v>
      </c>
      <c r="G1043" s="63">
        <v>7.6999999999999999E-2</v>
      </c>
      <c r="H1043" s="63">
        <v>5.0999999999999997E-2</v>
      </c>
      <c r="I1043" s="63">
        <v>0</v>
      </c>
    </row>
    <row r="1044" spans="1:9" x14ac:dyDescent="0.2">
      <c r="A1044" s="83">
        <v>4297</v>
      </c>
      <c r="B1044">
        <v>752</v>
      </c>
      <c r="C1044">
        <v>19</v>
      </c>
      <c r="D1044" s="63">
        <v>2.5000000000000001E-2</v>
      </c>
      <c r="E1044" s="63">
        <v>0.47399999999999998</v>
      </c>
      <c r="F1044" s="63">
        <v>0.21099999999999999</v>
      </c>
      <c r="G1044" s="63">
        <v>0.316</v>
      </c>
      <c r="H1044" s="63">
        <v>0</v>
      </c>
      <c r="I1044" s="63">
        <v>0</v>
      </c>
    </row>
    <row r="1045" spans="1:9" x14ac:dyDescent="0.2">
      <c r="A1045" s="83">
        <v>4299</v>
      </c>
      <c r="B1045">
        <v>471</v>
      </c>
      <c r="C1045">
        <v>9</v>
      </c>
      <c r="D1045" s="63">
        <v>1.9E-2</v>
      </c>
      <c r="E1045" s="63">
        <v>0.66700000000000004</v>
      </c>
      <c r="F1045" s="63">
        <v>0.222</v>
      </c>
      <c r="G1045" s="63">
        <v>0.111</v>
      </c>
      <c r="H1045" s="63">
        <v>0</v>
      </c>
      <c r="I1045" s="63">
        <v>0</v>
      </c>
    </row>
    <row r="1046" spans="1:9" x14ac:dyDescent="0.2">
      <c r="A1046" s="83">
        <v>4301</v>
      </c>
      <c r="B1046">
        <v>470</v>
      </c>
      <c r="C1046">
        <v>5</v>
      </c>
      <c r="D1046" s="63">
        <v>1.0999999999999999E-2</v>
      </c>
      <c r="E1046" s="63">
        <v>0.6</v>
      </c>
      <c r="F1046" s="63">
        <v>0.4</v>
      </c>
      <c r="G1046" s="63">
        <v>0</v>
      </c>
      <c r="H1046" s="63">
        <v>0</v>
      </c>
      <c r="I1046" s="63">
        <v>0</v>
      </c>
    </row>
    <row r="1047" spans="1:9" x14ac:dyDescent="0.2">
      <c r="A1047" s="83">
        <v>4304</v>
      </c>
      <c r="B1047">
        <v>711</v>
      </c>
      <c r="C1047">
        <v>14</v>
      </c>
      <c r="D1047" s="63">
        <v>0.02</v>
      </c>
      <c r="E1047" s="63">
        <v>0.28599999999999998</v>
      </c>
      <c r="F1047" s="63">
        <v>0.57099999999999995</v>
      </c>
      <c r="G1047" s="63">
        <v>0</v>
      </c>
      <c r="H1047" s="63">
        <v>7.0999999999999994E-2</v>
      </c>
      <c r="I1047" s="63">
        <v>7.0999999999999994E-2</v>
      </c>
    </row>
    <row r="1048" spans="1:9" x14ac:dyDescent="0.2">
      <c r="A1048" s="83">
        <v>4309</v>
      </c>
      <c r="B1048">
        <v>652</v>
      </c>
      <c r="C1048">
        <v>22</v>
      </c>
      <c r="D1048" s="63">
        <v>3.4000000000000002E-2</v>
      </c>
      <c r="E1048" s="63">
        <v>0.36399999999999999</v>
      </c>
      <c r="F1048" s="63">
        <v>0.45500000000000002</v>
      </c>
      <c r="G1048" s="63">
        <v>4.4999999999999998E-2</v>
      </c>
      <c r="H1048" s="63">
        <v>0.13600000000000001</v>
      </c>
      <c r="I1048" s="63">
        <v>0</v>
      </c>
    </row>
    <row r="1049" spans="1:9" x14ac:dyDescent="0.2">
      <c r="A1049" s="83">
        <v>4311</v>
      </c>
      <c r="B1049">
        <v>665</v>
      </c>
      <c r="C1049">
        <v>37</v>
      </c>
      <c r="D1049" s="63">
        <v>5.6000000000000001E-2</v>
      </c>
      <c r="E1049" s="63">
        <v>0.29699999999999999</v>
      </c>
      <c r="F1049" s="63">
        <v>0.32400000000000001</v>
      </c>
      <c r="G1049" s="63">
        <v>0.216</v>
      </c>
      <c r="H1049" s="63">
        <v>0.108</v>
      </c>
      <c r="I1049" s="63">
        <v>5.3999999999999999E-2</v>
      </c>
    </row>
    <row r="1050" spans="1:9" x14ac:dyDescent="0.2">
      <c r="A1050" s="83">
        <v>4314</v>
      </c>
      <c r="B1050">
        <v>244</v>
      </c>
      <c r="C1050">
        <v>42</v>
      </c>
      <c r="D1050" s="63">
        <v>0.17199999999999999</v>
      </c>
      <c r="E1050" s="63">
        <v>0.14299999999999999</v>
      </c>
      <c r="F1050" s="63">
        <v>7.0999999999999994E-2</v>
      </c>
      <c r="G1050" s="63">
        <v>0.52400000000000002</v>
      </c>
      <c r="H1050" s="63">
        <v>0</v>
      </c>
      <c r="I1050" s="63">
        <v>0.26200000000000001</v>
      </c>
    </row>
    <row r="1051" spans="1:9" x14ac:dyDescent="0.2">
      <c r="A1051" s="83">
        <v>4316</v>
      </c>
      <c r="B1051">
        <v>737</v>
      </c>
      <c r="C1051">
        <v>8</v>
      </c>
      <c r="D1051" s="63">
        <v>1.0999999999999999E-2</v>
      </c>
      <c r="E1051" s="63">
        <v>0.125</v>
      </c>
      <c r="F1051" s="63">
        <v>0.625</v>
      </c>
      <c r="G1051" s="63">
        <v>0.25</v>
      </c>
      <c r="H1051" s="63">
        <v>0</v>
      </c>
      <c r="I1051" s="63">
        <v>0</v>
      </c>
    </row>
    <row r="1052" spans="1:9" x14ac:dyDescent="0.2">
      <c r="A1052" s="83">
        <v>4320</v>
      </c>
      <c r="B1052">
        <v>532</v>
      </c>
      <c r="C1052">
        <v>13</v>
      </c>
      <c r="D1052" s="63">
        <v>2.4E-2</v>
      </c>
      <c r="E1052" s="63">
        <v>0.308</v>
      </c>
      <c r="F1052" s="63">
        <v>0.46200000000000002</v>
      </c>
      <c r="G1052" s="63">
        <v>0.154</v>
      </c>
      <c r="H1052" s="63">
        <v>7.6999999999999999E-2</v>
      </c>
      <c r="I1052" s="63">
        <v>0</v>
      </c>
    </row>
    <row r="1053" spans="1:9" x14ac:dyDescent="0.2">
      <c r="A1053" s="83">
        <v>4321</v>
      </c>
      <c r="B1053">
        <v>684</v>
      </c>
      <c r="C1053">
        <v>9</v>
      </c>
      <c r="D1053" s="63">
        <v>1.2999999999999999E-2</v>
      </c>
      <c r="E1053" s="63">
        <v>0.77800000000000002</v>
      </c>
      <c r="F1053" s="63">
        <v>0.222</v>
      </c>
      <c r="G1053" s="63">
        <v>0</v>
      </c>
      <c r="H1053" s="63">
        <v>0</v>
      </c>
      <c r="I1053" s="63">
        <v>0</v>
      </c>
    </row>
    <row r="1054" spans="1:9" x14ac:dyDescent="0.2">
      <c r="A1054" s="83">
        <v>4323</v>
      </c>
      <c r="B1054">
        <v>547</v>
      </c>
      <c r="C1054">
        <v>14</v>
      </c>
      <c r="D1054" s="63">
        <v>2.5999999999999999E-2</v>
      </c>
      <c r="E1054" s="63">
        <v>0.57099999999999995</v>
      </c>
      <c r="F1054" s="63">
        <v>0.14299999999999999</v>
      </c>
      <c r="G1054" s="63">
        <v>0.14299999999999999</v>
      </c>
      <c r="H1054" s="63">
        <v>0.14299999999999999</v>
      </c>
      <c r="I1054" s="63">
        <v>0</v>
      </c>
    </row>
    <row r="1055" spans="1:9" x14ac:dyDescent="0.2">
      <c r="A1055" s="83">
        <v>4325</v>
      </c>
      <c r="B1055">
        <v>613</v>
      </c>
      <c r="C1055">
        <v>26</v>
      </c>
      <c r="D1055" s="63">
        <v>4.2000000000000003E-2</v>
      </c>
      <c r="E1055" s="63">
        <v>0.42299999999999999</v>
      </c>
      <c r="F1055" s="63">
        <v>0.42299999999999999</v>
      </c>
      <c r="G1055" s="63">
        <v>0.115</v>
      </c>
      <c r="H1055" s="63">
        <v>3.7999999999999999E-2</v>
      </c>
      <c r="I1055" s="63">
        <v>0</v>
      </c>
    </row>
    <row r="1056" spans="1:9" x14ac:dyDescent="0.2">
      <c r="A1056" s="83">
        <v>4326</v>
      </c>
      <c r="B1056">
        <v>715</v>
      </c>
      <c r="C1056">
        <v>55</v>
      </c>
      <c r="D1056" s="63">
        <v>7.6999999999999999E-2</v>
      </c>
      <c r="E1056" s="63">
        <v>0.109</v>
      </c>
      <c r="F1056" s="63">
        <v>0.38200000000000001</v>
      </c>
      <c r="G1056" s="63">
        <v>0.14499999999999999</v>
      </c>
      <c r="H1056" s="63">
        <v>0.29099999999999998</v>
      </c>
      <c r="I1056" s="63">
        <v>7.2999999999999995E-2</v>
      </c>
    </row>
    <row r="1057" spans="1:9" x14ac:dyDescent="0.2">
      <c r="A1057" s="83">
        <v>4328</v>
      </c>
      <c r="B1057">
        <v>564</v>
      </c>
      <c r="C1057">
        <v>6</v>
      </c>
      <c r="D1057" s="63">
        <v>1.0999999999999999E-2</v>
      </c>
      <c r="E1057" s="63">
        <v>0.66700000000000004</v>
      </c>
      <c r="F1057" s="63">
        <v>0</v>
      </c>
      <c r="G1057" s="63">
        <v>0.33300000000000002</v>
      </c>
      <c r="H1057" s="63">
        <v>0</v>
      </c>
      <c r="I1057" s="63">
        <v>0</v>
      </c>
    </row>
    <row r="1058" spans="1:9" x14ac:dyDescent="0.2">
      <c r="A1058" s="83">
        <v>4330</v>
      </c>
      <c r="B1058">
        <v>441</v>
      </c>
      <c r="C1058">
        <v>9</v>
      </c>
      <c r="D1058" s="63">
        <v>0.02</v>
      </c>
      <c r="E1058" s="63">
        <v>0.44400000000000001</v>
      </c>
      <c r="F1058" s="63">
        <v>0.55600000000000005</v>
      </c>
      <c r="G1058" s="63">
        <v>0</v>
      </c>
      <c r="H1058" s="63">
        <v>0</v>
      </c>
      <c r="I1058" s="63">
        <v>0</v>
      </c>
    </row>
    <row r="1059" spans="1:9" x14ac:dyDescent="0.2">
      <c r="A1059" s="83">
        <v>4331</v>
      </c>
      <c r="B1059">
        <v>541</v>
      </c>
      <c r="C1059">
        <v>40</v>
      </c>
      <c r="D1059" s="63">
        <v>7.3999999999999996E-2</v>
      </c>
      <c r="E1059" s="63">
        <v>0.25</v>
      </c>
      <c r="F1059" s="63">
        <v>0.45</v>
      </c>
      <c r="G1059" s="63">
        <v>0.1</v>
      </c>
      <c r="H1059" s="63">
        <v>0.17499999999999999</v>
      </c>
      <c r="I1059" s="63">
        <v>2.5000000000000001E-2</v>
      </c>
    </row>
    <row r="1060" spans="1:9" x14ac:dyDescent="0.2">
      <c r="A1060" s="83">
        <v>4333</v>
      </c>
      <c r="B1060">
        <v>516</v>
      </c>
      <c r="C1060">
        <v>15</v>
      </c>
      <c r="D1060" s="63">
        <v>2.9000000000000001E-2</v>
      </c>
      <c r="E1060" s="63">
        <v>6.7000000000000004E-2</v>
      </c>
      <c r="F1060" s="63">
        <v>0.4</v>
      </c>
      <c r="G1060" s="63">
        <v>6.7000000000000004E-2</v>
      </c>
      <c r="H1060" s="63">
        <v>6.7000000000000004E-2</v>
      </c>
      <c r="I1060" s="63">
        <v>0.4</v>
      </c>
    </row>
    <row r="1061" spans="1:9" x14ac:dyDescent="0.2">
      <c r="A1061" s="83">
        <v>4334</v>
      </c>
      <c r="B1061">
        <v>1065</v>
      </c>
      <c r="C1061">
        <v>45</v>
      </c>
      <c r="D1061" s="63">
        <v>4.2000000000000003E-2</v>
      </c>
      <c r="E1061" s="63">
        <v>0.24399999999999999</v>
      </c>
      <c r="F1061" s="63">
        <v>0.44400000000000001</v>
      </c>
      <c r="G1061" s="63">
        <v>0.13300000000000001</v>
      </c>
      <c r="H1061" s="63">
        <v>0.111</v>
      </c>
      <c r="I1061" s="63">
        <v>6.7000000000000004E-2</v>
      </c>
    </row>
    <row r="1062" spans="1:9" x14ac:dyDescent="0.2">
      <c r="A1062" s="83">
        <v>4335</v>
      </c>
      <c r="B1062">
        <v>204</v>
      </c>
      <c r="C1062">
        <v>10</v>
      </c>
      <c r="D1062" s="63">
        <v>4.9000000000000002E-2</v>
      </c>
      <c r="E1062" s="63">
        <v>0.1</v>
      </c>
      <c r="F1062" s="63">
        <v>0.4</v>
      </c>
      <c r="G1062" s="63">
        <v>0.3</v>
      </c>
      <c r="H1062" s="63">
        <v>0.1</v>
      </c>
      <c r="I1062" s="63">
        <v>0.1</v>
      </c>
    </row>
    <row r="1063" spans="1:9" x14ac:dyDescent="0.2">
      <c r="A1063" s="83">
        <v>4341</v>
      </c>
      <c r="B1063">
        <v>493</v>
      </c>
      <c r="C1063">
        <v>12</v>
      </c>
      <c r="D1063" s="63">
        <v>2.4E-2</v>
      </c>
      <c r="E1063" s="63">
        <v>0.5</v>
      </c>
      <c r="F1063" s="63">
        <v>0.25</v>
      </c>
      <c r="G1063" s="63">
        <v>0.16700000000000001</v>
      </c>
      <c r="H1063" s="63">
        <v>8.3000000000000004E-2</v>
      </c>
      <c r="I1063" s="63">
        <v>0</v>
      </c>
    </row>
    <row r="1064" spans="1:9" x14ac:dyDescent="0.2">
      <c r="A1064" s="83">
        <v>4343</v>
      </c>
      <c r="B1064">
        <v>496</v>
      </c>
      <c r="C1064">
        <v>10</v>
      </c>
      <c r="D1064" s="63">
        <v>0.02</v>
      </c>
      <c r="E1064" s="63">
        <v>0.5</v>
      </c>
      <c r="F1064" s="63">
        <v>0.4</v>
      </c>
      <c r="G1064" s="63">
        <v>0.1</v>
      </c>
      <c r="H1064" s="63">
        <v>0</v>
      </c>
      <c r="I1064" s="63">
        <v>0</v>
      </c>
    </row>
    <row r="1065" spans="1:9" x14ac:dyDescent="0.2">
      <c r="A1065" s="83">
        <v>4345</v>
      </c>
      <c r="B1065">
        <v>485</v>
      </c>
      <c r="C1065">
        <v>7</v>
      </c>
      <c r="D1065" s="63">
        <v>1.4E-2</v>
      </c>
      <c r="E1065" s="63">
        <v>0.28599999999999998</v>
      </c>
      <c r="F1065" s="63">
        <v>0.42899999999999999</v>
      </c>
      <c r="G1065" s="63">
        <v>0.14299999999999999</v>
      </c>
      <c r="H1065" s="63">
        <v>0.14299999999999999</v>
      </c>
      <c r="I1065" s="63">
        <v>0</v>
      </c>
    </row>
    <row r="1066" spans="1:9" x14ac:dyDescent="0.2">
      <c r="A1066" s="83">
        <v>4346</v>
      </c>
      <c r="B1066">
        <v>554</v>
      </c>
      <c r="C1066">
        <v>10</v>
      </c>
      <c r="D1066" s="63">
        <v>1.7999999999999999E-2</v>
      </c>
      <c r="E1066" s="63">
        <v>0.6</v>
      </c>
      <c r="F1066" s="63">
        <v>0.1</v>
      </c>
      <c r="G1066" s="63">
        <v>0.2</v>
      </c>
      <c r="H1066" s="63">
        <v>0.1</v>
      </c>
      <c r="I1066" s="63">
        <v>0</v>
      </c>
    </row>
    <row r="1067" spans="1:9" x14ac:dyDescent="0.2">
      <c r="A1067" s="83">
        <v>4348</v>
      </c>
      <c r="B1067">
        <v>482</v>
      </c>
      <c r="C1067">
        <v>10</v>
      </c>
      <c r="D1067" s="63">
        <v>2.1000000000000001E-2</v>
      </c>
      <c r="E1067" s="63">
        <v>0.1</v>
      </c>
      <c r="F1067" s="63">
        <v>0.6</v>
      </c>
      <c r="G1067" s="63">
        <v>0.1</v>
      </c>
      <c r="H1067" s="63">
        <v>0.2</v>
      </c>
      <c r="I1067" s="63">
        <v>0</v>
      </c>
    </row>
    <row r="1068" spans="1:9" x14ac:dyDescent="0.2">
      <c r="A1068" s="83">
        <v>4349</v>
      </c>
      <c r="B1068">
        <v>522</v>
      </c>
      <c r="C1068">
        <v>8</v>
      </c>
      <c r="D1068" s="63">
        <v>1.4999999999999999E-2</v>
      </c>
      <c r="E1068" s="63">
        <v>0.125</v>
      </c>
      <c r="F1068" s="63">
        <v>0.5</v>
      </c>
      <c r="G1068" s="63">
        <v>0.25</v>
      </c>
      <c r="H1068" s="63">
        <v>0.125</v>
      </c>
      <c r="I1068" s="63">
        <v>0</v>
      </c>
    </row>
    <row r="1069" spans="1:9" x14ac:dyDescent="0.2">
      <c r="A1069" s="83">
        <v>4352</v>
      </c>
      <c r="B1069">
        <v>692</v>
      </c>
      <c r="C1069">
        <v>7</v>
      </c>
      <c r="D1069" s="63">
        <v>0.01</v>
      </c>
      <c r="E1069" s="63">
        <v>0.28599999999999998</v>
      </c>
      <c r="F1069" s="63">
        <v>0.42899999999999999</v>
      </c>
      <c r="G1069" s="63">
        <v>0</v>
      </c>
      <c r="H1069" s="63">
        <v>0.14299999999999999</v>
      </c>
      <c r="I1069" s="63">
        <v>0.14299999999999999</v>
      </c>
    </row>
    <row r="1070" spans="1:9" x14ac:dyDescent="0.2">
      <c r="A1070" s="83">
        <v>4356</v>
      </c>
      <c r="B1070">
        <v>947</v>
      </c>
      <c r="C1070">
        <v>60</v>
      </c>
      <c r="D1070" s="63">
        <v>6.3E-2</v>
      </c>
      <c r="E1070" s="63">
        <v>0.38300000000000001</v>
      </c>
      <c r="F1070" s="63">
        <v>0.38300000000000001</v>
      </c>
      <c r="G1070" s="63">
        <v>6.7000000000000004E-2</v>
      </c>
      <c r="H1070" s="63">
        <v>0.11700000000000001</v>
      </c>
      <c r="I1070" s="63">
        <v>0.05</v>
      </c>
    </row>
    <row r="1071" spans="1:9" x14ac:dyDescent="0.2">
      <c r="A1071" s="83">
        <v>4357</v>
      </c>
      <c r="B1071">
        <v>870</v>
      </c>
      <c r="C1071">
        <v>82</v>
      </c>
      <c r="D1071" s="63">
        <v>9.4E-2</v>
      </c>
      <c r="E1071" s="63">
        <v>0.30499999999999999</v>
      </c>
      <c r="F1071" s="63">
        <v>0.29299999999999998</v>
      </c>
      <c r="G1071" s="63">
        <v>0.13400000000000001</v>
      </c>
      <c r="H1071" s="63">
        <v>0.13400000000000001</v>
      </c>
      <c r="I1071" s="63">
        <v>0.13400000000000001</v>
      </c>
    </row>
    <row r="1072" spans="1:9" x14ac:dyDescent="0.2">
      <c r="A1072" s="83">
        <v>4359</v>
      </c>
      <c r="B1072">
        <v>530</v>
      </c>
      <c r="C1072">
        <v>42</v>
      </c>
      <c r="D1072" s="63">
        <v>7.9000000000000001E-2</v>
      </c>
      <c r="E1072" s="63">
        <v>7.0999999999999994E-2</v>
      </c>
      <c r="F1072" s="63">
        <v>0.38100000000000001</v>
      </c>
      <c r="G1072" s="63">
        <v>0.31</v>
      </c>
      <c r="H1072" s="63">
        <v>9.5000000000000001E-2</v>
      </c>
      <c r="I1072" s="63">
        <v>0.14299999999999999</v>
      </c>
    </row>
    <row r="1073" spans="1:9" x14ac:dyDescent="0.2">
      <c r="A1073" s="83">
        <v>4360</v>
      </c>
      <c r="B1073">
        <v>738</v>
      </c>
      <c r="C1073">
        <v>9</v>
      </c>
      <c r="D1073" s="63">
        <v>1.2E-2</v>
      </c>
      <c r="E1073" s="63">
        <v>0.55600000000000005</v>
      </c>
      <c r="F1073" s="63">
        <v>0.33300000000000002</v>
      </c>
      <c r="G1073" s="63">
        <v>0.111</v>
      </c>
      <c r="H1073" s="63">
        <v>0</v>
      </c>
      <c r="I1073" s="63">
        <v>0</v>
      </c>
    </row>
    <row r="1074" spans="1:9" x14ac:dyDescent="0.2">
      <c r="A1074" s="83">
        <v>4361</v>
      </c>
      <c r="B1074">
        <v>749</v>
      </c>
      <c r="C1074">
        <v>8</v>
      </c>
      <c r="D1074" s="63">
        <v>1.0999999999999999E-2</v>
      </c>
      <c r="E1074" s="63">
        <v>0.25</v>
      </c>
      <c r="F1074" s="63">
        <v>0.5</v>
      </c>
      <c r="G1074" s="63">
        <v>0</v>
      </c>
      <c r="H1074" s="63">
        <v>0.25</v>
      </c>
      <c r="I1074" s="63">
        <v>0</v>
      </c>
    </row>
    <row r="1075" spans="1:9" x14ac:dyDescent="0.2">
      <c r="A1075" s="83">
        <v>4362</v>
      </c>
      <c r="B1075">
        <v>569</v>
      </c>
      <c r="C1075">
        <v>6</v>
      </c>
      <c r="D1075" s="63">
        <v>1.0999999999999999E-2</v>
      </c>
      <c r="E1075" s="63">
        <v>0.66700000000000004</v>
      </c>
      <c r="F1075" s="63">
        <v>0.33300000000000002</v>
      </c>
      <c r="G1075" s="63">
        <v>0</v>
      </c>
      <c r="H1075" s="63">
        <v>0</v>
      </c>
      <c r="I1075" s="63">
        <v>0</v>
      </c>
    </row>
    <row r="1076" spans="1:9" x14ac:dyDescent="0.2">
      <c r="A1076" s="83">
        <v>4363</v>
      </c>
      <c r="B1076">
        <v>799</v>
      </c>
      <c r="C1076">
        <v>91</v>
      </c>
      <c r="D1076" s="63">
        <v>0.114</v>
      </c>
      <c r="E1076" s="63">
        <v>8.7999999999999995E-2</v>
      </c>
      <c r="F1076" s="63">
        <v>0.28599999999999998</v>
      </c>
      <c r="G1076" s="63">
        <v>0.14299999999999999</v>
      </c>
      <c r="H1076" s="63">
        <v>0.253</v>
      </c>
      <c r="I1076" s="63">
        <v>0.23100000000000001</v>
      </c>
    </row>
    <row r="1077" spans="1:9" x14ac:dyDescent="0.2">
      <c r="A1077" s="83">
        <v>4364</v>
      </c>
      <c r="B1077">
        <v>395</v>
      </c>
      <c r="C1077">
        <v>4</v>
      </c>
      <c r="D1077" s="63">
        <v>0.01</v>
      </c>
      <c r="E1077" s="63">
        <v>0.5</v>
      </c>
      <c r="F1077" s="63">
        <v>0.25</v>
      </c>
      <c r="G1077" s="63">
        <v>0</v>
      </c>
      <c r="H1077" s="63">
        <v>0.25</v>
      </c>
      <c r="I1077" s="63">
        <v>0</v>
      </c>
    </row>
    <row r="1078" spans="1:9" x14ac:dyDescent="0.2">
      <c r="A1078" s="83">
        <v>4365</v>
      </c>
      <c r="B1078">
        <v>532</v>
      </c>
      <c r="C1078">
        <v>13</v>
      </c>
      <c r="D1078" s="63">
        <v>2.4E-2</v>
      </c>
      <c r="E1078" s="63">
        <v>0.46200000000000002</v>
      </c>
      <c r="F1078" s="63">
        <v>0.154</v>
      </c>
      <c r="G1078" s="63">
        <v>0.23100000000000001</v>
      </c>
      <c r="H1078" s="63">
        <v>0.154</v>
      </c>
      <c r="I1078" s="63">
        <v>0</v>
      </c>
    </row>
    <row r="1079" spans="1:9" x14ac:dyDescent="0.2">
      <c r="A1079" s="83">
        <v>4367</v>
      </c>
      <c r="B1079">
        <v>549</v>
      </c>
      <c r="C1079">
        <v>6</v>
      </c>
      <c r="D1079" s="63">
        <v>1.0999999999999999E-2</v>
      </c>
      <c r="E1079" s="63">
        <v>0.5</v>
      </c>
      <c r="F1079" s="63">
        <v>0.33300000000000002</v>
      </c>
      <c r="G1079" s="63">
        <v>0.16700000000000001</v>
      </c>
      <c r="H1079" s="63">
        <v>0</v>
      </c>
      <c r="I1079" s="63">
        <v>0</v>
      </c>
    </row>
    <row r="1080" spans="1:9" x14ac:dyDescent="0.2">
      <c r="A1080" s="83">
        <v>4369</v>
      </c>
      <c r="B1080">
        <v>187</v>
      </c>
      <c r="C1080">
        <v>7</v>
      </c>
      <c r="D1080" s="63">
        <v>3.6999999999999998E-2</v>
      </c>
      <c r="E1080" s="63">
        <v>0.57099999999999995</v>
      </c>
      <c r="F1080" s="63">
        <v>0.42899999999999999</v>
      </c>
      <c r="G1080" s="63">
        <v>0</v>
      </c>
      <c r="H1080" s="63">
        <v>0</v>
      </c>
      <c r="I1080" s="63">
        <v>0</v>
      </c>
    </row>
    <row r="1081" spans="1:9" x14ac:dyDescent="0.2">
      <c r="A1081" s="83">
        <v>4371</v>
      </c>
      <c r="B1081">
        <v>1028</v>
      </c>
      <c r="C1081">
        <v>46</v>
      </c>
      <c r="D1081" s="63">
        <v>4.4999999999999998E-2</v>
      </c>
      <c r="E1081" s="63">
        <v>0.95699999999999996</v>
      </c>
      <c r="F1081" s="63">
        <v>4.2999999999999997E-2</v>
      </c>
      <c r="G1081" s="63">
        <v>0</v>
      </c>
      <c r="H1081" s="63">
        <v>0</v>
      </c>
      <c r="I1081" s="63">
        <v>0</v>
      </c>
    </row>
    <row r="1082" spans="1:9" x14ac:dyDescent="0.2">
      <c r="A1082" s="83">
        <v>4373</v>
      </c>
      <c r="B1082">
        <v>449</v>
      </c>
      <c r="C1082">
        <v>14</v>
      </c>
      <c r="D1082" s="63">
        <v>3.1E-2</v>
      </c>
      <c r="E1082" s="63">
        <v>0.42899999999999999</v>
      </c>
      <c r="F1082" s="63">
        <v>0.42899999999999999</v>
      </c>
      <c r="G1082" s="63">
        <v>0</v>
      </c>
      <c r="H1082" s="63">
        <v>7.0999999999999994E-2</v>
      </c>
      <c r="I1082" s="63">
        <v>7.0999999999999994E-2</v>
      </c>
    </row>
    <row r="1083" spans="1:9" x14ac:dyDescent="0.2">
      <c r="A1083" s="83">
        <v>4381</v>
      </c>
      <c r="B1083">
        <v>483</v>
      </c>
      <c r="C1083">
        <v>8</v>
      </c>
      <c r="D1083" s="63">
        <v>1.7000000000000001E-2</v>
      </c>
      <c r="E1083" s="63">
        <v>1</v>
      </c>
      <c r="F1083" s="63">
        <v>0</v>
      </c>
      <c r="G1083" s="63">
        <v>0</v>
      </c>
      <c r="H1083" s="63">
        <v>0</v>
      </c>
      <c r="I1083" s="63">
        <v>0</v>
      </c>
    </row>
    <row r="1084" spans="1:9" x14ac:dyDescent="0.2">
      <c r="A1084" s="83">
        <v>4382</v>
      </c>
      <c r="B1084">
        <v>793</v>
      </c>
      <c r="C1084">
        <v>20</v>
      </c>
      <c r="D1084" s="63">
        <v>2.5000000000000001E-2</v>
      </c>
      <c r="E1084" s="63">
        <v>0.5</v>
      </c>
      <c r="F1084" s="63">
        <v>0.35</v>
      </c>
      <c r="G1084" s="63">
        <v>0.1</v>
      </c>
      <c r="H1084" s="63">
        <v>0</v>
      </c>
      <c r="I1084" s="63">
        <v>0.05</v>
      </c>
    </row>
    <row r="1085" spans="1:9" x14ac:dyDescent="0.2">
      <c r="A1085" s="83">
        <v>4384</v>
      </c>
      <c r="B1085">
        <v>412</v>
      </c>
      <c r="C1085">
        <v>6</v>
      </c>
      <c r="D1085" s="63">
        <v>1.4999999999999999E-2</v>
      </c>
      <c r="E1085" s="63">
        <v>0.16700000000000001</v>
      </c>
      <c r="F1085" s="63">
        <v>0.66700000000000004</v>
      </c>
      <c r="G1085" s="63">
        <v>0</v>
      </c>
      <c r="H1085" s="63">
        <v>0.16700000000000001</v>
      </c>
      <c r="I1085" s="63">
        <v>0</v>
      </c>
    </row>
    <row r="1086" spans="1:9" x14ac:dyDescent="0.2">
      <c r="A1086" s="83">
        <v>4385</v>
      </c>
      <c r="B1086">
        <v>1074</v>
      </c>
      <c r="C1086">
        <v>152</v>
      </c>
      <c r="D1086" s="63">
        <v>0.14199999999999999</v>
      </c>
      <c r="E1086" s="63">
        <v>0.20399999999999999</v>
      </c>
      <c r="F1086" s="63">
        <v>0.309</v>
      </c>
      <c r="G1086" s="63">
        <v>0.17799999999999999</v>
      </c>
      <c r="H1086" s="63">
        <v>0.151</v>
      </c>
      <c r="I1086" s="63">
        <v>0.158</v>
      </c>
    </row>
    <row r="1087" spans="1:9" x14ac:dyDescent="0.2">
      <c r="A1087" s="83">
        <v>4387</v>
      </c>
      <c r="B1087">
        <v>645</v>
      </c>
      <c r="C1087">
        <v>17</v>
      </c>
      <c r="D1087" s="63">
        <v>2.5999999999999999E-2</v>
      </c>
      <c r="E1087" s="63">
        <v>0.29399999999999998</v>
      </c>
      <c r="F1087" s="63">
        <v>0.35299999999999998</v>
      </c>
      <c r="G1087" s="63">
        <v>0.11799999999999999</v>
      </c>
      <c r="H1087" s="63">
        <v>0.11799999999999999</v>
      </c>
      <c r="I1087" s="63">
        <v>0.11799999999999999</v>
      </c>
    </row>
    <row r="1088" spans="1:9" x14ac:dyDescent="0.2">
      <c r="A1088" s="83">
        <v>4389</v>
      </c>
      <c r="B1088">
        <v>551</v>
      </c>
      <c r="C1088">
        <v>6</v>
      </c>
      <c r="D1088" s="63">
        <v>1.0999999999999999E-2</v>
      </c>
      <c r="E1088" s="63">
        <v>0.16700000000000001</v>
      </c>
      <c r="F1088" s="63">
        <v>0.33300000000000002</v>
      </c>
      <c r="G1088" s="63">
        <v>0.5</v>
      </c>
      <c r="H1088" s="63">
        <v>0</v>
      </c>
      <c r="I1088" s="63">
        <v>0</v>
      </c>
    </row>
    <row r="1089" spans="1:9" x14ac:dyDescent="0.2">
      <c r="A1089" s="83">
        <v>4395</v>
      </c>
      <c r="B1089">
        <v>841</v>
      </c>
      <c r="C1089">
        <v>44</v>
      </c>
      <c r="D1089" s="63">
        <v>5.1999999999999998E-2</v>
      </c>
      <c r="E1089" s="63">
        <v>0.25</v>
      </c>
      <c r="F1089" s="63">
        <v>0.47699999999999998</v>
      </c>
      <c r="G1089" s="63">
        <v>6.8000000000000005E-2</v>
      </c>
      <c r="H1089" s="63">
        <v>6.8000000000000005E-2</v>
      </c>
      <c r="I1089" s="63">
        <v>0.13600000000000001</v>
      </c>
    </row>
    <row r="1090" spans="1:9" x14ac:dyDescent="0.2">
      <c r="A1090" s="83">
        <v>4396</v>
      </c>
      <c r="B1090">
        <v>597</v>
      </c>
      <c r="C1090">
        <v>24</v>
      </c>
      <c r="D1090" s="63">
        <v>0.04</v>
      </c>
      <c r="E1090" s="63">
        <v>0.29199999999999998</v>
      </c>
      <c r="F1090" s="63">
        <v>0.45800000000000002</v>
      </c>
      <c r="G1090" s="63">
        <v>0.20799999999999999</v>
      </c>
      <c r="H1090" s="63">
        <v>4.2000000000000003E-2</v>
      </c>
      <c r="I1090" s="63">
        <v>0</v>
      </c>
    </row>
    <row r="1091" spans="1:9" x14ac:dyDescent="0.2">
      <c r="A1091" s="83">
        <v>4399</v>
      </c>
      <c r="B1091">
        <v>361</v>
      </c>
      <c r="C1091">
        <v>7</v>
      </c>
      <c r="D1091" s="63">
        <v>1.9E-2</v>
      </c>
      <c r="E1091" s="63">
        <v>0.85699999999999998</v>
      </c>
      <c r="F1091" s="63">
        <v>0.14299999999999999</v>
      </c>
      <c r="G1091" s="63">
        <v>0</v>
      </c>
      <c r="H1091" s="63">
        <v>0</v>
      </c>
      <c r="I1091" s="63">
        <v>0</v>
      </c>
    </row>
    <row r="1092" spans="1:9" x14ac:dyDescent="0.2">
      <c r="A1092" s="83">
        <v>4400</v>
      </c>
      <c r="B1092">
        <v>615</v>
      </c>
      <c r="C1092">
        <v>14</v>
      </c>
      <c r="D1092" s="63">
        <v>2.3E-2</v>
      </c>
      <c r="E1092" s="63">
        <v>0.42899999999999999</v>
      </c>
      <c r="F1092" s="63">
        <v>0.42899999999999999</v>
      </c>
      <c r="G1092" s="63">
        <v>0.14299999999999999</v>
      </c>
      <c r="H1092" s="63">
        <v>0</v>
      </c>
      <c r="I1092" s="63">
        <v>0</v>
      </c>
    </row>
    <row r="1093" spans="1:9" x14ac:dyDescent="0.2">
      <c r="A1093" s="83">
        <v>4402</v>
      </c>
      <c r="B1093">
        <v>473</v>
      </c>
      <c r="C1093">
        <v>25</v>
      </c>
      <c r="D1093" s="63">
        <v>5.2999999999999999E-2</v>
      </c>
      <c r="E1093" s="63">
        <v>0.24</v>
      </c>
      <c r="F1093" s="63">
        <v>0.52</v>
      </c>
      <c r="G1093" s="63">
        <v>0.08</v>
      </c>
      <c r="H1093" s="63">
        <v>0.12</v>
      </c>
      <c r="I1093" s="63">
        <v>0.04</v>
      </c>
    </row>
    <row r="1094" spans="1:9" x14ac:dyDescent="0.2">
      <c r="A1094" s="83">
        <v>4403</v>
      </c>
      <c r="B1094">
        <v>299</v>
      </c>
      <c r="C1094">
        <v>11</v>
      </c>
      <c r="D1094" s="63">
        <v>3.6999999999999998E-2</v>
      </c>
      <c r="E1094" s="63">
        <v>0.182</v>
      </c>
      <c r="F1094" s="63">
        <v>0.36399999999999999</v>
      </c>
      <c r="G1094" s="63">
        <v>9.0999999999999998E-2</v>
      </c>
      <c r="H1094" s="63">
        <v>0.182</v>
      </c>
      <c r="I1094" s="63">
        <v>0.182</v>
      </c>
    </row>
    <row r="1095" spans="1:9" x14ac:dyDescent="0.2">
      <c r="A1095" s="83">
        <v>4405</v>
      </c>
      <c r="B1095">
        <v>781</v>
      </c>
      <c r="C1095">
        <v>9</v>
      </c>
      <c r="D1095" s="63">
        <v>1.2E-2</v>
      </c>
      <c r="E1095" s="63">
        <v>0.222</v>
      </c>
      <c r="F1095" s="63">
        <v>0.66700000000000004</v>
      </c>
      <c r="G1095" s="63">
        <v>0.111</v>
      </c>
      <c r="H1095" s="63">
        <v>0</v>
      </c>
      <c r="I1095" s="63">
        <v>0</v>
      </c>
    </row>
    <row r="1096" spans="1:9" x14ac:dyDescent="0.2">
      <c r="A1096" s="83">
        <v>4406</v>
      </c>
      <c r="B1096">
        <v>672</v>
      </c>
      <c r="C1096">
        <v>34</v>
      </c>
      <c r="D1096" s="63">
        <v>5.0999999999999997E-2</v>
      </c>
      <c r="E1096" s="63">
        <v>0.441</v>
      </c>
      <c r="F1096" s="63">
        <v>0.35299999999999998</v>
      </c>
      <c r="G1096" s="63">
        <v>0.11799999999999999</v>
      </c>
      <c r="H1096" s="63">
        <v>5.8999999999999997E-2</v>
      </c>
      <c r="I1096" s="63">
        <v>2.9000000000000001E-2</v>
      </c>
    </row>
    <row r="1097" spans="1:9" x14ac:dyDescent="0.2">
      <c r="A1097" s="83">
        <v>4407</v>
      </c>
      <c r="B1097">
        <v>819</v>
      </c>
      <c r="C1097">
        <v>54</v>
      </c>
      <c r="D1097" s="63">
        <v>6.6000000000000003E-2</v>
      </c>
      <c r="E1097" s="63">
        <v>0.315</v>
      </c>
      <c r="F1097" s="63">
        <v>0.5</v>
      </c>
      <c r="G1097" s="63">
        <v>9.2999999999999999E-2</v>
      </c>
      <c r="H1097" s="63">
        <v>7.3999999999999996E-2</v>
      </c>
      <c r="I1097" s="63">
        <v>1.9E-2</v>
      </c>
    </row>
    <row r="1098" spans="1:9" x14ac:dyDescent="0.2">
      <c r="A1098" s="83">
        <v>4409</v>
      </c>
      <c r="B1098">
        <v>785</v>
      </c>
      <c r="C1098">
        <v>65</v>
      </c>
      <c r="D1098" s="63">
        <v>8.3000000000000004E-2</v>
      </c>
      <c r="E1098" s="63">
        <v>0.33800000000000002</v>
      </c>
      <c r="F1098" s="63">
        <v>0.16900000000000001</v>
      </c>
      <c r="G1098" s="63">
        <v>0.27700000000000002</v>
      </c>
      <c r="H1098" s="63">
        <v>9.1999999999999998E-2</v>
      </c>
      <c r="I1098" s="63">
        <v>0.123</v>
      </c>
    </row>
    <row r="1099" spans="1:9" x14ac:dyDescent="0.2">
      <c r="A1099" s="83">
        <v>4410</v>
      </c>
      <c r="B1099">
        <v>723</v>
      </c>
      <c r="C1099">
        <v>27</v>
      </c>
      <c r="D1099" s="63">
        <v>3.6999999999999998E-2</v>
      </c>
      <c r="E1099" s="63">
        <v>0.66700000000000004</v>
      </c>
      <c r="F1099" s="63">
        <v>0.222</v>
      </c>
      <c r="G1099" s="63">
        <v>7.3999999999999996E-2</v>
      </c>
      <c r="H1099" s="63">
        <v>3.6999999999999998E-2</v>
      </c>
      <c r="I1099" s="63">
        <v>0</v>
      </c>
    </row>
    <row r="1100" spans="1:9" x14ac:dyDescent="0.2">
      <c r="A1100" s="83">
        <v>4412</v>
      </c>
      <c r="B1100">
        <v>534</v>
      </c>
      <c r="C1100">
        <v>6</v>
      </c>
      <c r="D1100" s="63">
        <v>1.0999999999999999E-2</v>
      </c>
      <c r="E1100" s="63">
        <v>0.5</v>
      </c>
      <c r="F1100" s="63">
        <v>0.16700000000000001</v>
      </c>
      <c r="G1100" s="63">
        <v>0.16700000000000001</v>
      </c>
      <c r="H1100" s="63">
        <v>0.16700000000000001</v>
      </c>
      <c r="I1100" s="63">
        <v>0</v>
      </c>
    </row>
    <row r="1101" spans="1:9" x14ac:dyDescent="0.2">
      <c r="A1101" s="83">
        <v>4414</v>
      </c>
      <c r="B1101">
        <v>713</v>
      </c>
      <c r="C1101">
        <v>18</v>
      </c>
      <c r="D1101" s="63">
        <v>2.5000000000000001E-2</v>
      </c>
      <c r="E1101" s="63">
        <v>0.55600000000000005</v>
      </c>
      <c r="F1101" s="63">
        <v>0.33300000000000002</v>
      </c>
      <c r="G1101" s="63">
        <v>0</v>
      </c>
      <c r="H1101" s="63">
        <v>0.111</v>
      </c>
      <c r="I1101" s="63">
        <v>0</v>
      </c>
    </row>
    <row r="1102" spans="1:9" x14ac:dyDescent="0.2">
      <c r="A1102" s="83">
        <v>4416</v>
      </c>
      <c r="B1102">
        <v>546</v>
      </c>
      <c r="C1102">
        <v>21</v>
      </c>
      <c r="D1102" s="63">
        <v>3.7999999999999999E-2</v>
      </c>
      <c r="E1102" s="63">
        <v>4.8000000000000001E-2</v>
      </c>
      <c r="F1102" s="63">
        <v>0.33300000000000002</v>
      </c>
      <c r="G1102" s="63">
        <v>0.28599999999999998</v>
      </c>
      <c r="H1102" s="63">
        <v>0.28599999999999998</v>
      </c>
      <c r="I1102" s="63">
        <v>4.8000000000000001E-2</v>
      </c>
    </row>
    <row r="1103" spans="1:9" x14ac:dyDescent="0.2">
      <c r="A1103" s="83">
        <v>4418</v>
      </c>
      <c r="B1103">
        <v>557</v>
      </c>
      <c r="C1103">
        <v>7</v>
      </c>
      <c r="D1103" s="63">
        <v>1.2999999999999999E-2</v>
      </c>
      <c r="E1103" s="63">
        <v>0.85699999999999998</v>
      </c>
      <c r="F1103" s="63">
        <v>0</v>
      </c>
      <c r="G1103" s="63">
        <v>0.14299999999999999</v>
      </c>
      <c r="H1103" s="63">
        <v>0</v>
      </c>
      <c r="I1103" s="63">
        <v>0</v>
      </c>
    </row>
    <row r="1104" spans="1:9" x14ac:dyDescent="0.2">
      <c r="A1104" s="83">
        <v>4421</v>
      </c>
      <c r="B1104">
        <v>450</v>
      </c>
      <c r="C1104">
        <v>14</v>
      </c>
      <c r="D1104" s="63">
        <v>3.1E-2</v>
      </c>
      <c r="E1104" s="63">
        <v>0.28599999999999998</v>
      </c>
      <c r="F1104" s="63">
        <v>0.5</v>
      </c>
      <c r="G1104" s="63">
        <v>0.14299999999999999</v>
      </c>
      <c r="H1104" s="63">
        <v>7.0999999999999994E-2</v>
      </c>
      <c r="I1104" s="63">
        <v>0</v>
      </c>
    </row>
    <row r="1105" spans="1:9" x14ac:dyDescent="0.2">
      <c r="A1105" s="83">
        <v>4422</v>
      </c>
      <c r="B1105">
        <v>538</v>
      </c>
      <c r="C1105">
        <v>36</v>
      </c>
      <c r="D1105" s="63">
        <v>6.7000000000000004E-2</v>
      </c>
      <c r="E1105" s="63">
        <v>1</v>
      </c>
      <c r="F1105" s="63">
        <v>0</v>
      </c>
      <c r="G1105" s="63">
        <v>0</v>
      </c>
      <c r="H1105" s="63">
        <v>0</v>
      </c>
      <c r="I1105" s="63">
        <v>0</v>
      </c>
    </row>
    <row r="1106" spans="1:9" x14ac:dyDescent="0.2">
      <c r="A1106" s="83">
        <v>4423</v>
      </c>
      <c r="B1106">
        <v>521</v>
      </c>
      <c r="C1106">
        <v>7</v>
      </c>
      <c r="D1106" s="63">
        <v>1.2999999999999999E-2</v>
      </c>
      <c r="E1106" s="63">
        <v>0.71399999999999997</v>
      </c>
      <c r="F1106" s="63">
        <v>0.28599999999999998</v>
      </c>
      <c r="G1106" s="63">
        <v>0</v>
      </c>
      <c r="H1106" s="63">
        <v>0</v>
      </c>
      <c r="I1106" s="63">
        <v>0</v>
      </c>
    </row>
    <row r="1107" spans="1:9" x14ac:dyDescent="0.2">
      <c r="A1107" s="83">
        <v>4425</v>
      </c>
      <c r="B1107">
        <v>989</v>
      </c>
      <c r="C1107">
        <v>57</v>
      </c>
      <c r="D1107" s="63">
        <v>5.8000000000000003E-2</v>
      </c>
      <c r="E1107" s="63">
        <v>0.105</v>
      </c>
      <c r="F1107" s="63">
        <v>0.33300000000000002</v>
      </c>
      <c r="G1107" s="63">
        <v>0.17499999999999999</v>
      </c>
      <c r="H1107" s="63">
        <v>8.7999999999999995E-2</v>
      </c>
      <c r="I1107" s="63">
        <v>0.29799999999999999</v>
      </c>
    </row>
    <row r="1108" spans="1:9" x14ac:dyDescent="0.2">
      <c r="A1108" s="83">
        <v>4426</v>
      </c>
      <c r="B1108">
        <v>417</v>
      </c>
      <c r="C1108">
        <v>13</v>
      </c>
      <c r="D1108" s="63">
        <v>3.1E-2</v>
      </c>
      <c r="E1108" s="63">
        <v>0.92300000000000004</v>
      </c>
      <c r="F1108" s="63">
        <v>7.6999999999999999E-2</v>
      </c>
      <c r="G1108" s="63">
        <v>0</v>
      </c>
      <c r="H1108" s="63">
        <v>0</v>
      </c>
      <c r="I1108" s="63">
        <v>0</v>
      </c>
    </row>
    <row r="1109" spans="1:9" x14ac:dyDescent="0.2">
      <c r="A1109" s="83">
        <v>4427</v>
      </c>
      <c r="B1109">
        <v>1525</v>
      </c>
      <c r="C1109">
        <v>56</v>
      </c>
      <c r="D1109" s="63">
        <v>3.6999999999999998E-2</v>
      </c>
      <c r="E1109" s="63">
        <v>0.17899999999999999</v>
      </c>
      <c r="F1109" s="63">
        <v>0.26800000000000002</v>
      </c>
      <c r="G1109" s="63">
        <v>0.44600000000000001</v>
      </c>
      <c r="H1109" s="63">
        <v>3.5999999999999997E-2</v>
      </c>
      <c r="I1109" s="63">
        <v>7.0999999999999994E-2</v>
      </c>
    </row>
    <row r="1110" spans="1:9" x14ac:dyDescent="0.2">
      <c r="A1110" s="83">
        <v>4428</v>
      </c>
      <c r="B1110">
        <v>318</v>
      </c>
      <c r="C1110">
        <v>6</v>
      </c>
      <c r="D1110" s="63">
        <v>1.9E-2</v>
      </c>
      <c r="E1110" s="63">
        <v>0.33300000000000002</v>
      </c>
      <c r="F1110" s="63">
        <v>0.5</v>
      </c>
      <c r="G1110" s="63">
        <v>0.16700000000000001</v>
      </c>
      <c r="H1110" s="63">
        <v>0</v>
      </c>
      <c r="I1110" s="63">
        <v>0</v>
      </c>
    </row>
    <row r="1111" spans="1:9" x14ac:dyDescent="0.2">
      <c r="A1111" s="83">
        <v>4429</v>
      </c>
      <c r="B1111">
        <v>924</v>
      </c>
      <c r="C1111">
        <v>37</v>
      </c>
      <c r="D1111" s="63">
        <v>0.04</v>
      </c>
      <c r="E1111" s="63">
        <v>0.13500000000000001</v>
      </c>
      <c r="F1111" s="63">
        <v>0.29699999999999999</v>
      </c>
      <c r="G1111" s="63">
        <v>0.189</v>
      </c>
      <c r="H1111" s="63">
        <v>0.35099999999999998</v>
      </c>
      <c r="I1111" s="63">
        <v>2.7E-2</v>
      </c>
    </row>
    <row r="1112" spans="1:9" x14ac:dyDescent="0.2">
      <c r="A1112" s="83">
        <v>4430</v>
      </c>
      <c r="B1112">
        <v>854</v>
      </c>
      <c r="C1112">
        <v>28</v>
      </c>
      <c r="D1112" s="63">
        <v>3.3000000000000002E-2</v>
      </c>
      <c r="E1112" s="63">
        <v>0.28599999999999998</v>
      </c>
      <c r="F1112" s="63">
        <v>0.28599999999999998</v>
      </c>
      <c r="G1112" s="63">
        <v>7.0999999999999994E-2</v>
      </c>
      <c r="H1112" s="63">
        <v>0.214</v>
      </c>
      <c r="I1112" s="63">
        <v>0.14299999999999999</v>
      </c>
    </row>
    <row r="1113" spans="1:9" x14ac:dyDescent="0.2">
      <c r="A1113" s="83">
        <v>4431</v>
      </c>
      <c r="B1113">
        <v>567</v>
      </c>
      <c r="C1113">
        <v>8</v>
      </c>
      <c r="D1113" s="63">
        <v>1.4E-2</v>
      </c>
      <c r="E1113" s="63">
        <v>0.375</v>
      </c>
      <c r="F1113" s="63">
        <v>0.5</v>
      </c>
      <c r="G1113" s="63">
        <v>0.125</v>
      </c>
      <c r="H1113" s="63">
        <v>0</v>
      </c>
      <c r="I1113" s="63">
        <v>0</v>
      </c>
    </row>
    <row r="1114" spans="1:9" x14ac:dyDescent="0.2">
      <c r="A1114" s="83">
        <v>4432</v>
      </c>
      <c r="B1114">
        <v>621</v>
      </c>
      <c r="C1114">
        <v>18</v>
      </c>
      <c r="D1114" s="63">
        <v>2.9000000000000001E-2</v>
      </c>
      <c r="E1114" s="63">
        <v>0</v>
      </c>
      <c r="F1114" s="63">
        <v>0.72199999999999998</v>
      </c>
      <c r="G1114" s="63">
        <v>5.6000000000000001E-2</v>
      </c>
      <c r="H1114" s="63">
        <v>0.16700000000000001</v>
      </c>
      <c r="I1114" s="63">
        <v>5.6000000000000001E-2</v>
      </c>
    </row>
    <row r="1115" spans="1:9" x14ac:dyDescent="0.2">
      <c r="A1115" s="83">
        <v>4433</v>
      </c>
      <c r="B1115">
        <v>2145</v>
      </c>
      <c r="C1115">
        <v>55</v>
      </c>
      <c r="D1115" s="63">
        <v>2.5999999999999999E-2</v>
      </c>
      <c r="E1115" s="63">
        <v>0</v>
      </c>
      <c r="F1115" s="63">
        <v>0.127</v>
      </c>
      <c r="G1115" s="63">
        <v>0.29099999999999998</v>
      </c>
      <c r="H1115" s="63">
        <v>0.23599999999999999</v>
      </c>
      <c r="I1115" s="63">
        <v>0.34499999999999997</v>
      </c>
    </row>
    <row r="1116" spans="1:9" x14ac:dyDescent="0.2">
      <c r="A1116" s="83">
        <v>4435</v>
      </c>
      <c r="B1116">
        <v>459</v>
      </c>
      <c r="C1116">
        <v>12</v>
      </c>
      <c r="D1116" s="63">
        <v>2.5999999999999999E-2</v>
      </c>
      <c r="E1116" s="63">
        <v>0.5</v>
      </c>
      <c r="F1116" s="63">
        <v>0.16700000000000001</v>
      </c>
      <c r="G1116" s="63">
        <v>0.16700000000000001</v>
      </c>
      <c r="H1116" s="63">
        <v>0.16700000000000001</v>
      </c>
      <c r="I1116" s="63">
        <v>0</v>
      </c>
    </row>
    <row r="1117" spans="1:9" x14ac:dyDescent="0.2">
      <c r="A1117" s="83">
        <v>4437</v>
      </c>
      <c r="B1117">
        <v>958</v>
      </c>
      <c r="C1117">
        <v>40</v>
      </c>
      <c r="D1117" s="63">
        <v>4.2000000000000003E-2</v>
      </c>
      <c r="E1117" s="63">
        <v>0.27500000000000002</v>
      </c>
      <c r="F1117" s="63">
        <v>0.5</v>
      </c>
      <c r="G1117" s="63">
        <v>0.05</v>
      </c>
      <c r="H1117" s="63">
        <v>0.125</v>
      </c>
      <c r="I1117" s="63">
        <v>0.05</v>
      </c>
    </row>
    <row r="1118" spans="1:9" x14ac:dyDescent="0.2">
      <c r="A1118" s="83">
        <v>4438</v>
      </c>
      <c r="B1118">
        <v>2354</v>
      </c>
      <c r="C1118">
        <v>75</v>
      </c>
      <c r="D1118" s="63">
        <v>3.2000000000000001E-2</v>
      </c>
      <c r="E1118" s="63">
        <v>0.187</v>
      </c>
      <c r="F1118" s="63">
        <v>0.29299999999999998</v>
      </c>
      <c r="G1118" s="63">
        <v>0.2</v>
      </c>
      <c r="H1118" s="63">
        <v>0.12</v>
      </c>
      <c r="I1118" s="63">
        <v>0.2</v>
      </c>
    </row>
    <row r="1119" spans="1:9" x14ac:dyDescent="0.2">
      <c r="A1119" s="83">
        <v>4440</v>
      </c>
      <c r="B1119">
        <v>690</v>
      </c>
      <c r="C1119">
        <v>43</v>
      </c>
      <c r="D1119" s="63">
        <v>6.2E-2</v>
      </c>
      <c r="E1119" s="63">
        <v>2.3E-2</v>
      </c>
      <c r="F1119" s="63">
        <v>0.34899999999999998</v>
      </c>
      <c r="G1119" s="63">
        <v>0.20899999999999999</v>
      </c>
      <c r="H1119" s="63">
        <v>0.16300000000000001</v>
      </c>
      <c r="I1119" s="63">
        <v>0.25600000000000001</v>
      </c>
    </row>
    <row r="1120" spans="1:9" x14ac:dyDescent="0.2">
      <c r="A1120" s="83">
        <v>4441</v>
      </c>
      <c r="B1120">
        <v>974</v>
      </c>
      <c r="C1120">
        <v>107</v>
      </c>
      <c r="D1120" s="63">
        <v>0.11</v>
      </c>
      <c r="E1120" s="63">
        <v>8.4000000000000005E-2</v>
      </c>
      <c r="F1120" s="63">
        <v>0.35499999999999998</v>
      </c>
      <c r="G1120" s="63">
        <v>0.14000000000000001</v>
      </c>
      <c r="H1120" s="63">
        <v>0.121</v>
      </c>
      <c r="I1120" s="63">
        <v>0.29899999999999999</v>
      </c>
    </row>
    <row r="1121" spans="1:9" x14ac:dyDescent="0.2">
      <c r="A1121" s="83">
        <v>4442</v>
      </c>
      <c r="B1121">
        <v>594</v>
      </c>
      <c r="C1121">
        <v>34</v>
      </c>
      <c r="D1121" s="63">
        <v>5.7000000000000002E-2</v>
      </c>
      <c r="E1121" s="63">
        <v>0.41199999999999998</v>
      </c>
      <c r="F1121" s="63">
        <v>8.7999999999999995E-2</v>
      </c>
      <c r="G1121" s="63">
        <v>8.7999999999999995E-2</v>
      </c>
      <c r="H1121" s="63">
        <v>0.23499999999999999</v>
      </c>
      <c r="I1121" s="63">
        <v>0.17599999999999999</v>
      </c>
    </row>
    <row r="1122" spans="1:9" x14ac:dyDescent="0.2">
      <c r="A1122" s="83">
        <v>4443</v>
      </c>
      <c r="B1122">
        <v>872</v>
      </c>
      <c r="C1122">
        <v>57</v>
      </c>
      <c r="D1122" s="63">
        <v>6.5000000000000002E-2</v>
      </c>
      <c r="E1122" s="63">
        <v>8.7999999999999995E-2</v>
      </c>
      <c r="F1122" s="63">
        <v>0.52600000000000002</v>
      </c>
      <c r="G1122" s="63">
        <v>0.158</v>
      </c>
      <c r="H1122" s="63">
        <v>5.2999999999999999E-2</v>
      </c>
      <c r="I1122" s="63">
        <v>0.17499999999999999</v>
      </c>
    </row>
    <row r="1123" spans="1:9" x14ac:dyDescent="0.2">
      <c r="A1123" s="83">
        <v>4444</v>
      </c>
      <c r="B1123">
        <v>489</v>
      </c>
      <c r="C1123">
        <v>14</v>
      </c>
      <c r="D1123" s="63">
        <v>2.9000000000000001E-2</v>
      </c>
      <c r="E1123" s="63">
        <v>0.214</v>
      </c>
      <c r="F1123" s="63">
        <v>0.57099999999999995</v>
      </c>
      <c r="G1123" s="63">
        <v>0.14299999999999999</v>
      </c>
      <c r="H1123" s="63">
        <v>7.0999999999999994E-2</v>
      </c>
      <c r="I1123" s="63">
        <v>0</v>
      </c>
    </row>
    <row r="1124" spans="1:9" x14ac:dyDescent="0.2">
      <c r="A1124" s="83">
        <v>4445</v>
      </c>
      <c r="B1124">
        <v>765</v>
      </c>
      <c r="C1124">
        <v>18</v>
      </c>
      <c r="D1124" s="63">
        <v>2.4E-2</v>
      </c>
      <c r="E1124" s="63">
        <v>0.33300000000000002</v>
      </c>
      <c r="F1124" s="63">
        <v>0.33300000000000002</v>
      </c>
      <c r="G1124" s="63">
        <v>0.222</v>
      </c>
      <c r="H1124" s="63">
        <v>0.111</v>
      </c>
      <c r="I1124" s="63">
        <v>0</v>
      </c>
    </row>
    <row r="1125" spans="1:9" x14ac:dyDescent="0.2">
      <c r="A1125" s="83">
        <v>4448</v>
      </c>
      <c r="B1125">
        <v>464</v>
      </c>
      <c r="C1125">
        <v>5</v>
      </c>
      <c r="D1125" s="63">
        <v>1.0999999999999999E-2</v>
      </c>
      <c r="E1125" s="63">
        <v>0.8</v>
      </c>
      <c r="F1125" s="63">
        <v>0.2</v>
      </c>
      <c r="G1125" s="63">
        <v>0</v>
      </c>
      <c r="H1125" s="63">
        <v>0</v>
      </c>
      <c r="I1125" s="63">
        <v>0</v>
      </c>
    </row>
    <row r="1126" spans="1:9" x14ac:dyDescent="0.2">
      <c r="A1126" s="83">
        <v>4451</v>
      </c>
      <c r="B1126">
        <v>474</v>
      </c>
      <c r="C1126">
        <v>18</v>
      </c>
      <c r="D1126" s="63">
        <v>3.7999999999999999E-2</v>
      </c>
      <c r="E1126" s="63">
        <v>0.27800000000000002</v>
      </c>
      <c r="F1126" s="63">
        <v>0.38900000000000001</v>
      </c>
      <c r="G1126" s="63">
        <v>0.111</v>
      </c>
      <c r="H1126" s="63">
        <v>0.222</v>
      </c>
      <c r="I1126" s="63">
        <v>0</v>
      </c>
    </row>
    <row r="1127" spans="1:9" x14ac:dyDescent="0.2">
      <c r="A1127" s="83">
        <v>4452</v>
      </c>
      <c r="B1127">
        <v>773</v>
      </c>
      <c r="C1127">
        <v>62</v>
      </c>
      <c r="D1127" s="63">
        <v>0.08</v>
      </c>
      <c r="E1127" s="63">
        <v>0.27400000000000002</v>
      </c>
      <c r="F1127" s="63">
        <v>0.24199999999999999</v>
      </c>
      <c r="G1127" s="63">
        <v>0.17699999999999999</v>
      </c>
      <c r="H1127" s="63">
        <v>0.19400000000000001</v>
      </c>
      <c r="I1127" s="63">
        <v>0.113</v>
      </c>
    </row>
    <row r="1128" spans="1:9" x14ac:dyDescent="0.2">
      <c r="A1128" s="83">
        <v>4453</v>
      </c>
      <c r="B1128">
        <v>703</v>
      </c>
      <c r="C1128">
        <v>15</v>
      </c>
      <c r="D1128" s="63">
        <v>2.1000000000000001E-2</v>
      </c>
      <c r="E1128" s="63">
        <v>0.53300000000000003</v>
      </c>
      <c r="F1128" s="63">
        <v>0.2</v>
      </c>
      <c r="G1128" s="63">
        <v>0.26700000000000002</v>
      </c>
      <c r="H1128" s="63">
        <v>0</v>
      </c>
      <c r="I1128" s="63">
        <v>0</v>
      </c>
    </row>
    <row r="1129" spans="1:9" x14ac:dyDescent="0.2">
      <c r="A1129" s="83">
        <v>4454</v>
      </c>
      <c r="B1129">
        <v>564</v>
      </c>
      <c r="C1129">
        <v>14</v>
      </c>
      <c r="D1129" s="63">
        <v>2.5000000000000001E-2</v>
      </c>
      <c r="E1129" s="63">
        <v>0.42899999999999999</v>
      </c>
      <c r="F1129" s="63">
        <v>0.5</v>
      </c>
      <c r="G1129" s="63">
        <v>0</v>
      </c>
      <c r="H1129" s="63">
        <v>0</v>
      </c>
      <c r="I1129" s="63">
        <v>7.0999999999999994E-2</v>
      </c>
    </row>
    <row r="1130" spans="1:9" x14ac:dyDescent="0.2">
      <c r="A1130" s="83">
        <v>4457</v>
      </c>
      <c r="B1130">
        <v>793</v>
      </c>
      <c r="C1130">
        <v>33</v>
      </c>
      <c r="D1130" s="63">
        <v>4.2000000000000003E-2</v>
      </c>
      <c r="E1130" s="63">
        <v>6.0999999999999999E-2</v>
      </c>
      <c r="F1130" s="63">
        <v>0.30299999999999999</v>
      </c>
      <c r="G1130" s="63">
        <v>0.152</v>
      </c>
      <c r="H1130" s="63">
        <v>0.36399999999999999</v>
      </c>
      <c r="I1130" s="63">
        <v>0.121</v>
      </c>
    </row>
    <row r="1131" spans="1:9" x14ac:dyDescent="0.2">
      <c r="A1131" s="83">
        <v>4462</v>
      </c>
      <c r="B1131">
        <v>1083</v>
      </c>
      <c r="C1131">
        <v>43</v>
      </c>
      <c r="D1131" s="63">
        <v>0.04</v>
      </c>
      <c r="E1131" s="63">
        <v>0.25600000000000001</v>
      </c>
      <c r="F1131" s="63">
        <v>0.372</v>
      </c>
      <c r="G1131" s="63">
        <v>0.16300000000000001</v>
      </c>
      <c r="H1131" s="63">
        <v>0.14000000000000001</v>
      </c>
      <c r="I1131" s="63">
        <v>7.0000000000000007E-2</v>
      </c>
    </row>
    <row r="1132" spans="1:9" x14ac:dyDescent="0.2">
      <c r="A1132" s="83">
        <v>4463</v>
      </c>
      <c r="B1132">
        <v>573</v>
      </c>
      <c r="C1132">
        <v>40</v>
      </c>
      <c r="D1132" s="63">
        <v>7.0000000000000007E-2</v>
      </c>
      <c r="E1132" s="63">
        <v>0.42499999999999999</v>
      </c>
      <c r="F1132" s="63">
        <v>0.35</v>
      </c>
      <c r="G1132" s="63">
        <v>7.4999999999999997E-2</v>
      </c>
      <c r="H1132" s="63">
        <v>0.15</v>
      </c>
      <c r="I1132" s="63">
        <v>0</v>
      </c>
    </row>
    <row r="1133" spans="1:9" x14ac:dyDescent="0.2">
      <c r="A1133" s="83">
        <v>4465</v>
      </c>
      <c r="B1133">
        <v>596</v>
      </c>
      <c r="C1133">
        <v>15</v>
      </c>
      <c r="D1133" s="63">
        <v>2.5000000000000001E-2</v>
      </c>
      <c r="E1133" s="63">
        <v>0.4</v>
      </c>
      <c r="F1133" s="63">
        <v>0.4</v>
      </c>
      <c r="G1133" s="63">
        <v>6.7000000000000004E-2</v>
      </c>
      <c r="H1133" s="63">
        <v>6.7000000000000004E-2</v>
      </c>
      <c r="I1133" s="63">
        <v>6.7000000000000004E-2</v>
      </c>
    </row>
    <row r="1134" spans="1:9" x14ac:dyDescent="0.2">
      <c r="A1134" s="83">
        <v>4470</v>
      </c>
      <c r="B1134">
        <v>540</v>
      </c>
      <c r="C1134">
        <v>7</v>
      </c>
      <c r="D1134" s="63">
        <v>1.2999999999999999E-2</v>
      </c>
      <c r="E1134" s="63">
        <v>0.42899999999999999</v>
      </c>
      <c r="F1134" s="63">
        <v>0.28599999999999998</v>
      </c>
      <c r="G1134" s="63">
        <v>0</v>
      </c>
      <c r="H1134" s="63">
        <v>0.14299999999999999</v>
      </c>
      <c r="I1134" s="63">
        <v>0.14299999999999999</v>
      </c>
    </row>
    <row r="1135" spans="1:9" x14ac:dyDescent="0.2">
      <c r="A1135" s="83">
        <v>4472</v>
      </c>
      <c r="B1135">
        <v>488</v>
      </c>
      <c r="C1135">
        <v>6</v>
      </c>
      <c r="D1135" s="63">
        <v>1.2E-2</v>
      </c>
      <c r="E1135" s="63">
        <v>0.5</v>
      </c>
      <c r="F1135" s="63">
        <v>0.5</v>
      </c>
      <c r="G1135" s="63">
        <v>0</v>
      </c>
      <c r="H1135" s="63">
        <v>0</v>
      </c>
      <c r="I1135" s="63">
        <v>0</v>
      </c>
    </row>
    <row r="1136" spans="1:9" x14ac:dyDescent="0.2">
      <c r="A1136" s="83">
        <v>4473</v>
      </c>
      <c r="B1136">
        <v>397</v>
      </c>
      <c r="C1136">
        <v>23</v>
      </c>
      <c r="D1136" s="63">
        <v>5.8000000000000003E-2</v>
      </c>
      <c r="E1136" s="63">
        <v>0.17399999999999999</v>
      </c>
      <c r="F1136" s="63">
        <v>0.30399999999999999</v>
      </c>
      <c r="G1136" s="63">
        <v>0.30399999999999999</v>
      </c>
      <c r="H1136" s="63">
        <v>8.6999999999999994E-2</v>
      </c>
      <c r="I1136" s="63">
        <v>0.13</v>
      </c>
    </row>
    <row r="1137" spans="1:9" x14ac:dyDescent="0.2">
      <c r="A1137" s="83">
        <v>4474</v>
      </c>
      <c r="B1137">
        <v>1793</v>
      </c>
      <c r="C1137">
        <v>91</v>
      </c>
      <c r="D1137" s="63">
        <v>5.0999999999999997E-2</v>
      </c>
      <c r="E1137" s="63">
        <v>3.3000000000000002E-2</v>
      </c>
      <c r="F1137" s="63">
        <v>0.26400000000000001</v>
      </c>
      <c r="G1137" s="63">
        <v>0.38500000000000001</v>
      </c>
      <c r="H1137" s="63">
        <v>0.14299999999999999</v>
      </c>
      <c r="I1137" s="63">
        <v>0.17599999999999999</v>
      </c>
    </row>
    <row r="1138" spans="1:9" x14ac:dyDescent="0.2">
      <c r="A1138" s="83">
        <v>4475</v>
      </c>
      <c r="B1138">
        <v>321</v>
      </c>
      <c r="C1138">
        <v>14</v>
      </c>
      <c r="D1138" s="63">
        <v>4.3999999999999997E-2</v>
      </c>
      <c r="E1138" s="63">
        <v>0.214</v>
      </c>
      <c r="F1138" s="63">
        <v>0.28599999999999998</v>
      </c>
      <c r="G1138" s="63">
        <v>0</v>
      </c>
      <c r="H1138" s="63">
        <v>0.42899999999999999</v>
      </c>
      <c r="I1138" s="63">
        <v>7.0999999999999994E-2</v>
      </c>
    </row>
    <row r="1139" spans="1:9" x14ac:dyDescent="0.2">
      <c r="A1139" s="83">
        <v>4477</v>
      </c>
      <c r="B1139">
        <v>358</v>
      </c>
      <c r="C1139">
        <v>17</v>
      </c>
      <c r="D1139" s="63">
        <v>4.7E-2</v>
      </c>
      <c r="E1139" s="63">
        <v>0.47099999999999997</v>
      </c>
      <c r="F1139" s="63">
        <v>0.23499999999999999</v>
      </c>
      <c r="G1139" s="63">
        <v>0.23499999999999999</v>
      </c>
      <c r="H1139" s="63">
        <v>5.8999999999999997E-2</v>
      </c>
      <c r="I1139" s="63">
        <v>0</v>
      </c>
    </row>
    <row r="1140" spans="1:9" x14ac:dyDescent="0.2">
      <c r="A1140" s="83">
        <v>4479</v>
      </c>
      <c r="B1140">
        <v>487</v>
      </c>
      <c r="C1140">
        <v>11</v>
      </c>
      <c r="D1140" s="63">
        <v>2.3E-2</v>
      </c>
      <c r="E1140" s="63">
        <v>0.63600000000000001</v>
      </c>
      <c r="F1140" s="63">
        <v>0.27300000000000002</v>
      </c>
      <c r="G1140" s="63">
        <v>9.0999999999999998E-2</v>
      </c>
      <c r="H1140" s="63">
        <v>0</v>
      </c>
      <c r="I1140" s="63">
        <v>0</v>
      </c>
    </row>
    <row r="1141" spans="1:9" x14ac:dyDescent="0.2">
      <c r="A1141" s="83">
        <v>4480</v>
      </c>
      <c r="B1141">
        <v>486</v>
      </c>
      <c r="C1141">
        <v>11</v>
      </c>
      <c r="D1141" s="63">
        <v>2.3E-2</v>
      </c>
      <c r="E1141" s="63">
        <v>1</v>
      </c>
      <c r="F1141" s="63">
        <v>0</v>
      </c>
      <c r="G1141" s="63">
        <v>0</v>
      </c>
      <c r="H1141" s="63">
        <v>0</v>
      </c>
      <c r="I1141" s="63">
        <v>0</v>
      </c>
    </row>
    <row r="1142" spans="1:9" x14ac:dyDescent="0.2">
      <c r="A1142" s="83">
        <v>4481</v>
      </c>
      <c r="B1142">
        <v>210</v>
      </c>
      <c r="C1142">
        <v>5</v>
      </c>
      <c r="D1142" s="63">
        <v>2.4E-2</v>
      </c>
      <c r="E1142" s="63">
        <v>0.2</v>
      </c>
      <c r="F1142" s="63">
        <v>0.4</v>
      </c>
      <c r="G1142" s="63">
        <v>0</v>
      </c>
      <c r="H1142" s="63">
        <v>0</v>
      </c>
      <c r="I1142" s="63">
        <v>0.4</v>
      </c>
    </row>
    <row r="1143" spans="1:9" x14ac:dyDescent="0.2">
      <c r="A1143" s="83">
        <v>4482</v>
      </c>
      <c r="B1143">
        <v>539</v>
      </c>
      <c r="C1143">
        <v>7</v>
      </c>
      <c r="D1143" s="63">
        <v>1.2999999999999999E-2</v>
      </c>
      <c r="E1143" s="63">
        <v>0.42899999999999999</v>
      </c>
      <c r="F1143" s="63">
        <v>0.57099999999999995</v>
      </c>
      <c r="G1143" s="63">
        <v>0</v>
      </c>
      <c r="H1143" s="63">
        <v>0</v>
      </c>
      <c r="I1143" s="63">
        <v>0</v>
      </c>
    </row>
    <row r="1144" spans="1:9" x14ac:dyDescent="0.2">
      <c r="A1144" s="83">
        <v>4483</v>
      </c>
      <c r="B1144">
        <v>521</v>
      </c>
      <c r="C1144">
        <v>6</v>
      </c>
      <c r="D1144" s="63">
        <v>1.2E-2</v>
      </c>
      <c r="E1144" s="63">
        <v>0.16700000000000001</v>
      </c>
      <c r="F1144" s="63">
        <v>0.66700000000000004</v>
      </c>
      <c r="G1144" s="63">
        <v>0</v>
      </c>
      <c r="H1144" s="63">
        <v>0.16700000000000001</v>
      </c>
      <c r="I1144" s="63">
        <v>0</v>
      </c>
    </row>
    <row r="1145" spans="1:9" x14ac:dyDescent="0.2">
      <c r="A1145" s="83">
        <v>4484</v>
      </c>
      <c r="B1145">
        <v>1837</v>
      </c>
      <c r="C1145">
        <v>62</v>
      </c>
      <c r="D1145" s="63">
        <v>3.4000000000000002E-2</v>
      </c>
      <c r="E1145" s="63">
        <v>1</v>
      </c>
      <c r="F1145" s="63">
        <v>0</v>
      </c>
      <c r="G1145" s="63">
        <v>0</v>
      </c>
      <c r="H1145" s="63">
        <v>0</v>
      </c>
      <c r="I1145" s="63">
        <v>0</v>
      </c>
    </row>
    <row r="1146" spans="1:9" x14ac:dyDescent="0.2">
      <c r="A1146" s="83">
        <v>4485</v>
      </c>
      <c r="B1146">
        <v>593</v>
      </c>
      <c r="C1146">
        <v>28</v>
      </c>
      <c r="D1146" s="63">
        <v>4.7E-2</v>
      </c>
      <c r="E1146" s="63">
        <v>0.39300000000000002</v>
      </c>
      <c r="F1146" s="63">
        <v>0.42899999999999999</v>
      </c>
      <c r="G1146" s="63">
        <v>7.0999999999999994E-2</v>
      </c>
      <c r="H1146" s="63">
        <v>7.0999999999999994E-2</v>
      </c>
      <c r="I1146" s="63">
        <v>3.5999999999999997E-2</v>
      </c>
    </row>
    <row r="1147" spans="1:9" x14ac:dyDescent="0.2">
      <c r="A1147" s="83">
        <v>4486</v>
      </c>
      <c r="B1147">
        <v>435</v>
      </c>
      <c r="C1147">
        <v>29</v>
      </c>
      <c r="D1147" s="63">
        <v>6.7000000000000004E-2</v>
      </c>
      <c r="E1147" s="63">
        <v>0.51700000000000002</v>
      </c>
      <c r="F1147" s="63">
        <v>0.31</v>
      </c>
      <c r="G1147" s="63">
        <v>6.9000000000000006E-2</v>
      </c>
      <c r="H1147" s="63">
        <v>6.9000000000000006E-2</v>
      </c>
      <c r="I1147" s="63">
        <v>3.4000000000000002E-2</v>
      </c>
    </row>
    <row r="1148" spans="1:9" x14ac:dyDescent="0.2">
      <c r="A1148" s="83">
        <v>4487</v>
      </c>
      <c r="B1148">
        <v>548</v>
      </c>
      <c r="C1148">
        <v>7</v>
      </c>
      <c r="D1148" s="63">
        <v>1.2999999999999999E-2</v>
      </c>
      <c r="E1148" s="63">
        <v>0.14299999999999999</v>
      </c>
      <c r="F1148" s="63">
        <v>0.85699999999999998</v>
      </c>
      <c r="G1148" s="63">
        <v>0</v>
      </c>
      <c r="H1148" s="63">
        <v>0</v>
      </c>
      <c r="I1148" s="63">
        <v>0</v>
      </c>
    </row>
    <row r="1149" spans="1:9" x14ac:dyDescent="0.2">
      <c r="A1149" s="83">
        <v>4490</v>
      </c>
      <c r="B1149">
        <v>526</v>
      </c>
      <c r="C1149">
        <v>9</v>
      </c>
      <c r="D1149" s="63">
        <v>1.7000000000000001E-2</v>
      </c>
      <c r="E1149" s="63">
        <v>0.88900000000000001</v>
      </c>
      <c r="F1149" s="63">
        <v>0.111</v>
      </c>
      <c r="G1149" s="63">
        <v>0</v>
      </c>
      <c r="H1149" s="63">
        <v>0</v>
      </c>
      <c r="I1149" s="63">
        <v>0</v>
      </c>
    </row>
    <row r="1150" spans="1:9" x14ac:dyDescent="0.2">
      <c r="A1150" s="83">
        <v>4491</v>
      </c>
      <c r="B1150">
        <v>1671</v>
      </c>
      <c r="C1150">
        <v>75</v>
      </c>
      <c r="D1150" s="63">
        <v>4.4999999999999998E-2</v>
      </c>
      <c r="E1150" s="63">
        <v>0.32</v>
      </c>
      <c r="F1150" s="63">
        <v>0.17299999999999999</v>
      </c>
      <c r="G1150" s="63">
        <v>0.24</v>
      </c>
      <c r="H1150" s="63">
        <v>0.21299999999999999</v>
      </c>
      <c r="I1150" s="63">
        <v>5.2999999999999999E-2</v>
      </c>
    </row>
    <row r="1151" spans="1:9" x14ac:dyDescent="0.2">
      <c r="A1151" s="83">
        <v>4492</v>
      </c>
      <c r="B1151">
        <v>1590</v>
      </c>
      <c r="C1151">
        <v>104</v>
      </c>
      <c r="D1151" s="63">
        <v>6.5000000000000002E-2</v>
      </c>
      <c r="E1151" s="63">
        <v>0.17299999999999999</v>
      </c>
      <c r="F1151" s="63">
        <v>0.33700000000000002</v>
      </c>
      <c r="G1151" s="63">
        <v>0.21199999999999999</v>
      </c>
      <c r="H1151" s="63">
        <v>0.192</v>
      </c>
      <c r="I1151" s="63">
        <v>8.6999999999999994E-2</v>
      </c>
    </row>
    <row r="1152" spans="1:9" x14ac:dyDescent="0.2">
      <c r="A1152" s="83">
        <v>4494</v>
      </c>
      <c r="B1152">
        <v>331</v>
      </c>
      <c r="C1152">
        <v>23</v>
      </c>
      <c r="D1152" s="63">
        <v>6.9000000000000006E-2</v>
      </c>
      <c r="E1152" s="63">
        <v>0.217</v>
      </c>
      <c r="F1152" s="63">
        <v>0.52200000000000002</v>
      </c>
      <c r="G1152" s="63">
        <v>8.6999999999999994E-2</v>
      </c>
      <c r="H1152" s="63">
        <v>0.13</v>
      </c>
      <c r="I1152" s="63">
        <v>4.2999999999999997E-2</v>
      </c>
    </row>
    <row r="1153" spans="1:9" x14ac:dyDescent="0.2">
      <c r="A1153" s="83">
        <v>4496</v>
      </c>
      <c r="B1153">
        <v>787</v>
      </c>
      <c r="C1153">
        <v>14</v>
      </c>
      <c r="D1153" s="63">
        <v>1.7999999999999999E-2</v>
      </c>
      <c r="E1153" s="63">
        <v>0.57099999999999995</v>
      </c>
      <c r="F1153" s="63">
        <v>0.214</v>
      </c>
      <c r="G1153" s="63">
        <v>0.214</v>
      </c>
      <c r="H1153" s="63">
        <v>0</v>
      </c>
      <c r="I1153" s="63">
        <v>0</v>
      </c>
    </row>
    <row r="1154" spans="1:9" x14ac:dyDescent="0.2">
      <c r="A1154" s="83">
        <v>4497</v>
      </c>
      <c r="B1154">
        <v>686</v>
      </c>
      <c r="C1154">
        <v>8</v>
      </c>
      <c r="D1154" s="63">
        <v>1.2E-2</v>
      </c>
      <c r="E1154" s="63">
        <v>0.5</v>
      </c>
      <c r="F1154" s="63">
        <v>0.5</v>
      </c>
      <c r="G1154" s="63">
        <v>0</v>
      </c>
      <c r="H1154" s="63">
        <v>0</v>
      </c>
      <c r="I1154" s="63">
        <v>0</v>
      </c>
    </row>
    <row r="1155" spans="1:9" x14ac:dyDescent="0.2">
      <c r="A1155" s="83">
        <v>4498</v>
      </c>
      <c r="B1155">
        <v>867</v>
      </c>
      <c r="C1155">
        <v>66</v>
      </c>
      <c r="D1155" s="63">
        <v>7.5999999999999998E-2</v>
      </c>
      <c r="E1155" s="63">
        <v>0.34799999999999998</v>
      </c>
      <c r="F1155" s="63">
        <v>0.40899999999999997</v>
      </c>
      <c r="G1155" s="63">
        <v>0.152</v>
      </c>
      <c r="H1155" s="63">
        <v>7.5999999999999998E-2</v>
      </c>
      <c r="I1155" s="63">
        <v>1.4999999999999999E-2</v>
      </c>
    </row>
    <row r="1156" spans="1:9" x14ac:dyDescent="0.2">
      <c r="A1156" s="83">
        <v>4499</v>
      </c>
      <c r="B1156">
        <v>636</v>
      </c>
      <c r="C1156">
        <v>8</v>
      </c>
      <c r="D1156" s="63">
        <v>1.2999999999999999E-2</v>
      </c>
      <c r="E1156" s="63">
        <v>0.625</v>
      </c>
      <c r="F1156" s="63">
        <v>0.25</v>
      </c>
      <c r="G1156" s="63">
        <v>0.125</v>
      </c>
      <c r="H1156" s="63">
        <v>0</v>
      </c>
      <c r="I1156" s="63">
        <v>0</v>
      </c>
    </row>
    <row r="1157" spans="1:9" x14ac:dyDescent="0.2">
      <c r="A1157" s="83">
        <v>4500</v>
      </c>
      <c r="B1157">
        <v>904</v>
      </c>
      <c r="C1157">
        <v>31</v>
      </c>
      <c r="D1157" s="63">
        <v>3.4000000000000002E-2</v>
      </c>
      <c r="E1157" s="63">
        <v>0.161</v>
      </c>
      <c r="F1157" s="63">
        <v>0.22600000000000001</v>
      </c>
      <c r="G1157" s="63">
        <v>0.19400000000000001</v>
      </c>
      <c r="H1157" s="63">
        <v>0.32300000000000001</v>
      </c>
      <c r="I1157" s="63">
        <v>9.7000000000000003E-2</v>
      </c>
    </row>
    <row r="1158" spans="1:9" x14ac:dyDescent="0.2">
      <c r="A1158" s="83">
        <v>4502</v>
      </c>
      <c r="B1158">
        <v>781</v>
      </c>
      <c r="C1158">
        <v>16</v>
      </c>
      <c r="D1158" s="63">
        <v>0.02</v>
      </c>
      <c r="E1158" s="63">
        <v>0.25</v>
      </c>
      <c r="F1158" s="63">
        <v>0.56299999999999994</v>
      </c>
      <c r="G1158" s="63">
        <v>6.3E-2</v>
      </c>
      <c r="H1158" s="63">
        <v>0.125</v>
      </c>
      <c r="I1158" s="63">
        <v>0</v>
      </c>
    </row>
    <row r="1159" spans="1:9" x14ac:dyDescent="0.2">
      <c r="A1159" s="83">
        <v>4503</v>
      </c>
      <c r="B1159">
        <v>772</v>
      </c>
      <c r="C1159">
        <v>158</v>
      </c>
      <c r="D1159" s="63">
        <v>0.20499999999999999</v>
      </c>
      <c r="E1159" s="63">
        <v>0.20899999999999999</v>
      </c>
      <c r="F1159" s="63">
        <v>0.29099999999999998</v>
      </c>
      <c r="G1159" s="63">
        <v>0.16500000000000001</v>
      </c>
      <c r="H1159" s="63">
        <v>0.16500000000000001</v>
      </c>
      <c r="I1159" s="63">
        <v>0.17100000000000001</v>
      </c>
    </row>
    <row r="1160" spans="1:9" x14ac:dyDescent="0.2">
      <c r="A1160" s="83">
        <v>4504</v>
      </c>
      <c r="B1160">
        <v>2025</v>
      </c>
      <c r="C1160">
        <v>126</v>
      </c>
      <c r="D1160" s="63">
        <v>6.2E-2</v>
      </c>
      <c r="E1160" s="63">
        <v>0.373</v>
      </c>
      <c r="F1160" s="63">
        <v>0.373</v>
      </c>
      <c r="G1160" s="63">
        <v>7.9000000000000001E-2</v>
      </c>
      <c r="H1160" s="63">
        <v>0.11899999999999999</v>
      </c>
      <c r="I1160" s="63">
        <v>5.6000000000000001E-2</v>
      </c>
    </row>
    <row r="1161" spans="1:9" x14ac:dyDescent="0.2">
      <c r="A1161" s="83">
        <v>4505</v>
      </c>
      <c r="B1161">
        <v>562</v>
      </c>
      <c r="C1161">
        <v>12</v>
      </c>
      <c r="D1161" s="63">
        <v>2.1000000000000001E-2</v>
      </c>
      <c r="E1161" s="63">
        <v>0.75</v>
      </c>
      <c r="F1161" s="63">
        <v>0.16700000000000001</v>
      </c>
      <c r="G1161" s="63">
        <v>8.3000000000000004E-2</v>
      </c>
      <c r="H1161" s="63">
        <v>0</v>
      </c>
      <c r="I1161" s="63">
        <v>0</v>
      </c>
    </row>
    <row r="1162" spans="1:9" x14ac:dyDescent="0.2">
      <c r="A1162" s="83">
        <v>4506</v>
      </c>
      <c r="B1162">
        <v>917</v>
      </c>
      <c r="C1162">
        <v>52</v>
      </c>
      <c r="D1162" s="63">
        <v>5.7000000000000002E-2</v>
      </c>
      <c r="E1162" s="63">
        <v>0.34599999999999997</v>
      </c>
      <c r="F1162" s="63">
        <v>0.34599999999999997</v>
      </c>
      <c r="G1162" s="63">
        <v>9.6000000000000002E-2</v>
      </c>
      <c r="H1162" s="63">
        <v>0.115</v>
      </c>
      <c r="I1162" s="63">
        <v>9.6000000000000002E-2</v>
      </c>
    </row>
    <row r="1163" spans="1:9" x14ac:dyDescent="0.2">
      <c r="A1163" s="83">
        <v>4509</v>
      </c>
      <c r="B1163">
        <v>1122</v>
      </c>
      <c r="C1163">
        <v>36</v>
      </c>
      <c r="D1163" s="63">
        <v>3.2000000000000001E-2</v>
      </c>
      <c r="E1163" s="63">
        <v>0.16700000000000001</v>
      </c>
      <c r="F1163" s="63">
        <v>0.16700000000000001</v>
      </c>
      <c r="G1163" s="63">
        <v>0.19400000000000001</v>
      </c>
      <c r="H1163" s="63">
        <v>0.30599999999999999</v>
      </c>
      <c r="I1163" s="63">
        <v>0.16700000000000001</v>
      </c>
    </row>
    <row r="1164" spans="1:9" x14ac:dyDescent="0.2">
      <c r="A1164" s="83">
        <v>4511</v>
      </c>
      <c r="B1164">
        <v>737</v>
      </c>
      <c r="C1164">
        <v>31</v>
      </c>
      <c r="D1164" s="63">
        <v>4.2000000000000003E-2</v>
      </c>
      <c r="E1164" s="63">
        <v>9.7000000000000003E-2</v>
      </c>
      <c r="F1164" s="63">
        <v>0.61299999999999999</v>
      </c>
      <c r="G1164" s="63">
        <v>0.161</v>
      </c>
      <c r="H1164" s="63">
        <v>9.7000000000000003E-2</v>
      </c>
      <c r="I1164" s="63">
        <v>3.2000000000000001E-2</v>
      </c>
    </row>
    <row r="1165" spans="1:9" x14ac:dyDescent="0.2">
      <c r="A1165" s="83">
        <v>4512</v>
      </c>
      <c r="B1165">
        <v>534</v>
      </c>
      <c r="C1165">
        <v>14</v>
      </c>
      <c r="D1165" s="63">
        <v>2.5999999999999999E-2</v>
      </c>
      <c r="E1165" s="63">
        <v>0.214</v>
      </c>
      <c r="F1165" s="63">
        <v>0.5</v>
      </c>
      <c r="G1165" s="63">
        <v>7.0999999999999994E-2</v>
      </c>
      <c r="H1165" s="63">
        <v>0.14299999999999999</v>
      </c>
      <c r="I1165" s="63">
        <v>7.0999999999999994E-2</v>
      </c>
    </row>
    <row r="1166" spans="1:9" x14ac:dyDescent="0.2">
      <c r="A1166" s="83">
        <v>4513</v>
      </c>
      <c r="B1166">
        <v>598</v>
      </c>
      <c r="C1166">
        <v>13</v>
      </c>
      <c r="D1166" s="63">
        <v>2.1999999999999999E-2</v>
      </c>
      <c r="E1166" s="63">
        <v>0.61499999999999999</v>
      </c>
      <c r="F1166" s="63">
        <v>0.308</v>
      </c>
      <c r="G1166" s="63">
        <v>7.6999999999999999E-2</v>
      </c>
      <c r="H1166" s="63">
        <v>0</v>
      </c>
      <c r="I1166" s="63">
        <v>0</v>
      </c>
    </row>
    <row r="1167" spans="1:9" x14ac:dyDescent="0.2">
      <c r="A1167" s="83">
        <v>4515</v>
      </c>
      <c r="B1167">
        <v>1336</v>
      </c>
      <c r="C1167">
        <v>41</v>
      </c>
      <c r="D1167" s="63">
        <v>3.1E-2</v>
      </c>
      <c r="E1167" s="63">
        <v>0.29299999999999998</v>
      </c>
      <c r="F1167" s="63">
        <v>0.46300000000000002</v>
      </c>
      <c r="G1167" s="63">
        <v>9.8000000000000004E-2</v>
      </c>
      <c r="H1167" s="63">
        <v>4.9000000000000002E-2</v>
      </c>
      <c r="I1167" s="63">
        <v>9.8000000000000004E-2</v>
      </c>
    </row>
    <row r="1168" spans="1:9" x14ac:dyDescent="0.2">
      <c r="A1168" s="83">
        <v>4516</v>
      </c>
      <c r="B1168">
        <v>798</v>
      </c>
      <c r="C1168">
        <v>10</v>
      </c>
      <c r="D1168" s="63">
        <v>1.2999999999999999E-2</v>
      </c>
      <c r="E1168" s="63">
        <v>0.6</v>
      </c>
      <c r="F1168" s="63">
        <v>0.4</v>
      </c>
      <c r="G1168" s="63">
        <v>0</v>
      </c>
      <c r="H1168" s="63">
        <v>0</v>
      </c>
      <c r="I1168" s="63">
        <v>0</v>
      </c>
    </row>
    <row r="1169" spans="1:9" x14ac:dyDescent="0.2">
      <c r="A1169" s="83">
        <v>4518</v>
      </c>
      <c r="B1169">
        <v>458</v>
      </c>
      <c r="C1169">
        <v>25</v>
      </c>
      <c r="D1169" s="63">
        <v>5.5E-2</v>
      </c>
      <c r="E1169" s="63">
        <v>0.68</v>
      </c>
      <c r="F1169" s="63">
        <v>0.16</v>
      </c>
      <c r="G1169" s="63">
        <v>0.04</v>
      </c>
      <c r="H1169" s="63">
        <v>0.08</v>
      </c>
      <c r="I1169" s="63">
        <v>0.04</v>
      </c>
    </row>
    <row r="1170" spans="1:9" x14ac:dyDescent="0.2">
      <c r="A1170" s="83">
        <v>4519</v>
      </c>
      <c r="B1170">
        <v>646</v>
      </c>
      <c r="C1170">
        <v>24</v>
      </c>
      <c r="D1170" s="63">
        <v>3.6999999999999998E-2</v>
      </c>
      <c r="E1170" s="63">
        <v>0.29199999999999998</v>
      </c>
      <c r="F1170" s="63">
        <v>0.5</v>
      </c>
      <c r="G1170" s="63">
        <v>4.2000000000000003E-2</v>
      </c>
      <c r="H1170" s="63">
        <v>8.3000000000000004E-2</v>
      </c>
      <c r="I1170" s="63">
        <v>8.3000000000000004E-2</v>
      </c>
    </row>
    <row r="1171" spans="1:9" x14ac:dyDescent="0.2">
      <c r="A1171" s="83">
        <v>4520</v>
      </c>
      <c r="B1171">
        <v>755</v>
      </c>
      <c r="C1171">
        <v>17</v>
      </c>
      <c r="D1171" s="63">
        <v>2.3E-2</v>
      </c>
      <c r="E1171" s="63">
        <v>0.47099999999999997</v>
      </c>
      <c r="F1171" s="63">
        <v>0.29399999999999998</v>
      </c>
      <c r="G1171" s="63">
        <v>0.11799999999999999</v>
      </c>
      <c r="H1171" s="63">
        <v>5.8999999999999997E-2</v>
      </c>
      <c r="I1171" s="63">
        <v>5.8999999999999997E-2</v>
      </c>
    </row>
    <row r="1172" spans="1:9" x14ac:dyDescent="0.2">
      <c r="A1172" s="83">
        <v>4521</v>
      </c>
      <c r="B1172">
        <v>363</v>
      </c>
      <c r="C1172">
        <v>11</v>
      </c>
      <c r="D1172" s="63">
        <v>0.03</v>
      </c>
      <c r="E1172" s="63">
        <v>0.36399999999999999</v>
      </c>
      <c r="F1172" s="63">
        <v>0.27300000000000002</v>
      </c>
      <c r="G1172" s="63">
        <v>0.182</v>
      </c>
      <c r="H1172" s="63">
        <v>9.0999999999999998E-2</v>
      </c>
      <c r="I1172" s="63">
        <v>9.0999999999999998E-2</v>
      </c>
    </row>
    <row r="1173" spans="1:9" x14ac:dyDescent="0.2">
      <c r="A1173" s="83">
        <v>4523</v>
      </c>
      <c r="B1173">
        <v>1847</v>
      </c>
      <c r="C1173">
        <v>77</v>
      </c>
      <c r="D1173" s="63">
        <v>4.2000000000000003E-2</v>
      </c>
      <c r="E1173" s="63">
        <v>0.28599999999999998</v>
      </c>
      <c r="F1173" s="63">
        <v>0.36399999999999999</v>
      </c>
      <c r="G1173" s="63">
        <v>0.156</v>
      </c>
      <c r="H1173" s="63">
        <v>0.104</v>
      </c>
      <c r="I1173" s="63">
        <v>9.0999999999999998E-2</v>
      </c>
    </row>
    <row r="1174" spans="1:9" x14ac:dyDescent="0.2">
      <c r="A1174" s="83">
        <v>4528</v>
      </c>
      <c r="B1174">
        <v>1745</v>
      </c>
      <c r="C1174">
        <v>87</v>
      </c>
      <c r="D1174" s="63">
        <v>0.05</v>
      </c>
      <c r="E1174" s="63">
        <v>0.08</v>
      </c>
      <c r="F1174" s="63">
        <v>0.19500000000000001</v>
      </c>
      <c r="G1174" s="63">
        <v>0.253</v>
      </c>
      <c r="H1174" s="63">
        <v>0.184</v>
      </c>
      <c r="I1174" s="63">
        <v>0.28699999999999998</v>
      </c>
    </row>
    <row r="1175" spans="1:9" x14ac:dyDescent="0.2">
      <c r="A1175" s="83">
        <v>4529</v>
      </c>
      <c r="B1175">
        <v>566</v>
      </c>
      <c r="C1175">
        <v>7</v>
      </c>
      <c r="D1175" s="63">
        <v>1.2E-2</v>
      </c>
      <c r="E1175" s="63">
        <v>0.28599999999999998</v>
      </c>
      <c r="F1175" s="63">
        <v>0.28599999999999998</v>
      </c>
      <c r="G1175" s="63">
        <v>0.28599999999999998</v>
      </c>
      <c r="H1175" s="63">
        <v>0</v>
      </c>
      <c r="I1175" s="63">
        <v>0.14299999999999999</v>
      </c>
    </row>
    <row r="1176" spans="1:9" x14ac:dyDescent="0.2">
      <c r="A1176" s="83">
        <v>4530</v>
      </c>
      <c r="B1176">
        <v>822</v>
      </c>
      <c r="C1176">
        <v>23</v>
      </c>
      <c r="D1176" s="63">
        <v>2.8000000000000001E-2</v>
      </c>
      <c r="E1176" s="63">
        <v>0.435</v>
      </c>
      <c r="F1176" s="63">
        <v>0.39100000000000001</v>
      </c>
      <c r="G1176" s="63">
        <v>0.17399999999999999</v>
      </c>
      <c r="H1176" s="63">
        <v>0</v>
      </c>
      <c r="I1176" s="63">
        <v>0</v>
      </c>
    </row>
    <row r="1177" spans="1:9" x14ac:dyDescent="0.2">
      <c r="A1177" s="83">
        <v>4533</v>
      </c>
      <c r="B1177">
        <v>457</v>
      </c>
      <c r="C1177">
        <v>17</v>
      </c>
      <c r="D1177" s="63">
        <v>3.6999999999999998E-2</v>
      </c>
      <c r="E1177" s="63">
        <v>0.23499999999999999</v>
      </c>
      <c r="F1177" s="63">
        <v>0.70599999999999996</v>
      </c>
      <c r="G1177" s="63">
        <v>0</v>
      </c>
      <c r="H1177" s="63">
        <v>0</v>
      </c>
      <c r="I1177" s="63">
        <v>5.8999999999999997E-2</v>
      </c>
    </row>
    <row r="1178" spans="1:9" x14ac:dyDescent="0.2">
      <c r="A1178" s="83">
        <v>4534</v>
      </c>
      <c r="B1178">
        <v>578</v>
      </c>
      <c r="C1178">
        <v>7</v>
      </c>
      <c r="D1178" s="63">
        <v>1.2E-2</v>
      </c>
      <c r="E1178" s="63">
        <v>0.85699999999999998</v>
      </c>
      <c r="F1178" s="63">
        <v>0.14299999999999999</v>
      </c>
      <c r="G1178" s="63">
        <v>0</v>
      </c>
      <c r="H1178" s="63">
        <v>0</v>
      </c>
      <c r="I1178" s="63">
        <v>0</v>
      </c>
    </row>
    <row r="1179" spans="1:9" x14ac:dyDescent="0.2">
      <c r="A1179" s="83">
        <v>4536</v>
      </c>
      <c r="B1179">
        <v>698</v>
      </c>
      <c r="C1179">
        <v>27</v>
      </c>
      <c r="D1179" s="63">
        <v>3.9E-2</v>
      </c>
      <c r="E1179" s="63">
        <v>0.48099999999999998</v>
      </c>
      <c r="F1179" s="63">
        <v>0.40699999999999997</v>
      </c>
      <c r="G1179" s="63">
        <v>7.3999999999999996E-2</v>
      </c>
      <c r="H1179" s="63">
        <v>3.6999999999999998E-2</v>
      </c>
      <c r="I1179" s="63">
        <v>0</v>
      </c>
    </row>
    <row r="1180" spans="1:9" x14ac:dyDescent="0.2">
      <c r="A1180" s="83">
        <v>4537</v>
      </c>
      <c r="B1180">
        <v>485</v>
      </c>
      <c r="C1180">
        <v>7</v>
      </c>
      <c r="D1180" s="63">
        <v>1.4E-2</v>
      </c>
      <c r="E1180" s="63">
        <v>0.71399999999999997</v>
      </c>
      <c r="F1180" s="63">
        <v>0.28599999999999998</v>
      </c>
      <c r="G1180" s="63">
        <v>0</v>
      </c>
      <c r="H1180" s="63">
        <v>0</v>
      </c>
      <c r="I1180" s="63">
        <v>0</v>
      </c>
    </row>
    <row r="1181" spans="1:9" x14ac:dyDescent="0.2">
      <c r="A1181" s="83">
        <v>4538</v>
      </c>
      <c r="B1181">
        <v>550</v>
      </c>
      <c r="C1181">
        <v>19</v>
      </c>
      <c r="D1181" s="63">
        <v>3.5000000000000003E-2</v>
      </c>
      <c r="E1181" s="63">
        <v>0.63200000000000001</v>
      </c>
      <c r="F1181" s="63">
        <v>0.36799999999999999</v>
      </c>
      <c r="G1181" s="63">
        <v>0</v>
      </c>
      <c r="H1181" s="63">
        <v>0</v>
      </c>
      <c r="I1181" s="63">
        <v>0</v>
      </c>
    </row>
    <row r="1182" spans="1:9" x14ac:dyDescent="0.2">
      <c r="A1182" s="83">
        <v>4540</v>
      </c>
      <c r="B1182">
        <v>1602</v>
      </c>
      <c r="C1182">
        <v>89</v>
      </c>
      <c r="D1182" s="63">
        <v>5.6000000000000001E-2</v>
      </c>
      <c r="E1182" s="63">
        <v>0.16900000000000001</v>
      </c>
      <c r="F1182" s="63">
        <v>0.22500000000000001</v>
      </c>
      <c r="G1182" s="63">
        <v>0.18</v>
      </c>
      <c r="H1182" s="63">
        <v>0.30299999999999999</v>
      </c>
      <c r="I1182" s="63">
        <v>0.124</v>
      </c>
    </row>
    <row r="1183" spans="1:9" x14ac:dyDescent="0.2">
      <c r="A1183" s="83">
        <v>4541</v>
      </c>
      <c r="B1183">
        <v>524</v>
      </c>
      <c r="C1183">
        <v>16</v>
      </c>
      <c r="D1183" s="63">
        <v>3.1E-2</v>
      </c>
      <c r="E1183" s="63">
        <v>0.438</v>
      </c>
      <c r="F1183" s="63">
        <v>0.313</v>
      </c>
      <c r="G1183" s="63">
        <v>0.125</v>
      </c>
      <c r="H1183" s="63">
        <v>6.3E-2</v>
      </c>
      <c r="I1183" s="63">
        <v>6.3E-2</v>
      </c>
    </row>
    <row r="1184" spans="1:9" x14ac:dyDescent="0.2">
      <c r="A1184" s="83">
        <v>4544</v>
      </c>
      <c r="B1184">
        <v>469</v>
      </c>
      <c r="C1184">
        <v>13</v>
      </c>
      <c r="D1184" s="63">
        <v>2.8000000000000001E-2</v>
      </c>
      <c r="E1184" s="63">
        <v>0.23100000000000001</v>
      </c>
      <c r="F1184" s="63">
        <v>0.53800000000000003</v>
      </c>
      <c r="G1184" s="63">
        <v>0</v>
      </c>
      <c r="H1184" s="63">
        <v>7.6999999999999999E-2</v>
      </c>
      <c r="I1184" s="63">
        <v>0.154</v>
      </c>
    </row>
    <row r="1185" spans="1:9" x14ac:dyDescent="0.2">
      <c r="A1185" s="83">
        <v>4545</v>
      </c>
      <c r="B1185">
        <v>557</v>
      </c>
      <c r="C1185">
        <v>6</v>
      </c>
      <c r="D1185" s="63">
        <v>1.0999999999999999E-2</v>
      </c>
      <c r="E1185" s="63">
        <v>0.33300000000000002</v>
      </c>
      <c r="F1185" s="63">
        <v>0.16700000000000001</v>
      </c>
      <c r="G1185" s="63">
        <v>0.33300000000000002</v>
      </c>
      <c r="H1185" s="63">
        <v>0.16700000000000001</v>
      </c>
      <c r="I1185" s="63">
        <v>0</v>
      </c>
    </row>
    <row r="1186" spans="1:9" x14ac:dyDescent="0.2">
      <c r="A1186" s="83">
        <v>4547</v>
      </c>
      <c r="B1186">
        <v>771</v>
      </c>
      <c r="C1186">
        <v>11</v>
      </c>
      <c r="D1186" s="63">
        <v>1.4E-2</v>
      </c>
      <c r="E1186" s="63">
        <v>0.182</v>
      </c>
      <c r="F1186" s="63">
        <v>0.36399999999999999</v>
      </c>
      <c r="G1186" s="63">
        <v>9.0999999999999998E-2</v>
      </c>
      <c r="H1186" s="63">
        <v>0.27300000000000002</v>
      </c>
      <c r="I1186" s="63">
        <v>9.0999999999999998E-2</v>
      </c>
    </row>
    <row r="1187" spans="1:9" x14ac:dyDescent="0.2">
      <c r="A1187" s="83">
        <v>4549</v>
      </c>
      <c r="B1187">
        <v>258</v>
      </c>
      <c r="C1187">
        <v>4</v>
      </c>
      <c r="D1187" s="63">
        <v>1.6E-2</v>
      </c>
      <c r="E1187" s="63">
        <v>0.25</v>
      </c>
      <c r="F1187" s="63">
        <v>0.5</v>
      </c>
      <c r="G1187" s="63">
        <v>0</v>
      </c>
      <c r="H1187" s="63">
        <v>0.25</v>
      </c>
      <c r="I1187" s="63">
        <v>0</v>
      </c>
    </row>
    <row r="1188" spans="1:9" x14ac:dyDescent="0.2">
      <c r="A1188" s="83">
        <v>4550</v>
      </c>
      <c r="B1188">
        <v>473</v>
      </c>
      <c r="C1188">
        <v>22</v>
      </c>
      <c r="D1188" s="63">
        <v>4.7E-2</v>
      </c>
      <c r="E1188" s="63">
        <v>0.22700000000000001</v>
      </c>
      <c r="F1188" s="63">
        <v>0.318</v>
      </c>
      <c r="G1188" s="63">
        <v>4.4999999999999998E-2</v>
      </c>
      <c r="H1188" s="63">
        <v>0.182</v>
      </c>
      <c r="I1188" s="63">
        <v>0.22700000000000001</v>
      </c>
    </row>
    <row r="1189" spans="1:9" x14ac:dyDescent="0.2">
      <c r="A1189" s="83">
        <v>4553</v>
      </c>
      <c r="B1189">
        <v>367</v>
      </c>
      <c r="C1189">
        <v>6</v>
      </c>
      <c r="D1189" s="63">
        <v>1.6E-2</v>
      </c>
      <c r="E1189" s="63">
        <v>0.33300000000000002</v>
      </c>
      <c r="F1189" s="63">
        <v>0.33300000000000002</v>
      </c>
      <c r="G1189" s="63">
        <v>0.16700000000000001</v>
      </c>
      <c r="H1189" s="63">
        <v>0.16700000000000001</v>
      </c>
      <c r="I1189" s="63">
        <v>0</v>
      </c>
    </row>
    <row r="1190" spans="1:9" x14ac:dyDescent="0.2">
      <c r="A1190" s="83">
        <v>4554</v>
      </c>
      <c r="B1190">
        <v>511</v>
      </c>
      <c r="C1190">
        <v>43</v>
      </c>
      <c r="D1190" s="63">
        <v>8.4000000000000005E-2</v>
      </c>
      <c r="E1190" s="63">
        <v>0.39500000000000002</v>
      </c>
      <c r="F1190" s="63">
        <v>0.34899999999999998</v>
      </c>
      <c r="G1190" s="63">
        <v>0.16300000000000001</v>
      </c>
      <c r="H1190" s="63">
        <v>9.2999999999999999E-2</v>
      </c>
      <c r="I1190" s="63">
        <v>0</v>
      </c>
    </row>
    <row r="1191" spans="1:9" x14ac:dyDescent="0.2">
      <c r="A1191" s="83">
        <v>4555</v>
      </c>
      <c r="B1191">
        <v>590</v>
      </c>
      <c r="C1191">
        <v>20</v>
      </c>
      <c r="D1191" s="63">
        <v>3.4000000000000002E-2</v>
      </c>
      <c r="E1191" s="63">
        <v>0.35</v>
      </c>
      <c r="F1191" s="63">
        <v>0.6</v>
      </c>
      <c r="G1191" s="63">
        <v>0.05</v>
      </c>
      <c r="H1191" s="63">
        <v>0</v>
      </c>
      <c r="I1191" s="63">
        <v>0</v>
      </c>
    </row>
    <row r="1192" spans="1:9" x14ac:dyDescent="0.2">
      <c r="A1192" s="83">
        <v>4557</v>
      </c>
      <c r="B1192">
        <v>604</v>
      </c>
      <c r="C1192">
        <v>19</v>
      </c>
      <c r="D1192" s="63">
        <v>3.1E-2</v>
      </c>
      <c r="E1192" s="63">
        <v>0.36799999999999999</v>
      </c>
      <c r="F1192" s="63">
        <v>0.42099999999999999</v>
      </c>
      <c r="G1192" s="63">
        <v>0.158</v>
      </c>
      <c r="H1192" s="63">
        <v>5.2999999999999999E-2</v>
      </c>
      <c r="I1192" s="63">
        <v>0</v>
      </c>
    </row>
    <row r="1193" spans="1:9" x14ac:dyDescent="0.2">
      <c r="A1193" s="83">
        <v>4559</v>
      </c>
      <c r="B1193">
        <v>385</v>
      </c>
      <c r="C1193">
        <v>16</v>
      </c>
      <c r="D1193" s="63">
        <v>4.2000000000000003E-2</v>
      </c>
      <c r="E1193" s="63">
        <v>0.125</v>
      </c>
      <c r="F1193" s="63">
        <v>0.313</v>
      </c>
      <c r="G1193" s="63">
        <v>0.25</v>
      </c>
      <c r="H1193" s="63">
        <v>0.125</v>
      </c>
      <c r="I1193" s="63">
        <v>0.188</v>
      </c>
    </row>
    <row r="1194" spans="1:9" x14ac:dyDescent="0.2">
      <c r="A1194" s="83">
        <v>4561</v>
      </c>
      <c r="B1194">
        <v>1135</v>
      </c>
      <c r="C1194">
        <v>68</v>
      </c>
      <c r="D1194" s="63">
        <v>0.06</v>
      </c>
      <c r="E1194" s="63">
        <v>0.23499999999999999</v>
      </c>
      <c r="F1194" s="63">
        <v>0.39700000000000002</v>
      </c>
      <c r="G1194" s="63">
        <v>0.14699999999999999</v>
      </c>
      <c r="H1194" s="63">
        <v>0.11799999999999999</v>
      </c>
      <c r="I1194" s="63">
        <v>0.10299999999999999</v>
      </c>
    </row>
    <row r="1195" spans="1:9" x14ac:dyDescent="0.2">
      <c r="A1195" s="83">
        <v>4564</v>
      </c>
      <c r="B1195">
        <v>804</v>
      </c>
      <c r="C1195">
        <v>52</v>
      </c>
      <c r="D1195" s="63">
        <v>6.5000000000000002E-2</v>
      </c>
      <c r="E1195" s="63">
        <v>0.36499999999999999</v>
      </c>
      <c r="F1195" s="63">
        <v>0.36499999999999999</v>
      </c>
      <c r="G1195" s="63">
        <v>0.115</v>
      </c>
      <c r="H1195" s="63">
        <v>0.13500000000000001</v>
      </c>
      <c r="I1195" s="63">
        <v>1.9E-2</v>
      </c>
    </row>
    <row r="1196" spans="1:9" x14ac:dyDescent="0.2">
      <c r="A1196" s="83">
        <v>4567</v>
      </c>
      <c r="B1196">
        <v>2297</v>
      </c>
      <c r="C1196">
        <v>33</v>
      </c>
      <c r="D1196" s="63">
        <v>1.4E-2</v>
      </c>
      <c r="E1196" s="63">
        <v>0.21199999999999999</v>
      </c>
      <c r="F1196" s="63">
        <v>0.121</v>
      </c>
      <c r="G1196" s="63">
        <v>0.36399999999999999</v>
      </c>
      <c r="H1196" s="63">
        <v>0.21199999999999999</v>
      </c>
      <c r="I1196" s="63">
        <v>9.0999999999999998E-2</v>
      </c>
    </row>
    <row r="1197" spans="1:9" x14ac:dyDescent="0.2">
      <c r="A1197" s="83">
        <v>4568</v>
      </c>
      <c r="B1197">
        <v>672</v>
      </c>
      <c r="C1197">
        <v>10</v>
      </c>
      <c r="D1197" s="63">
        <v>1.4999999999999999E-2</v>
      </c>
      <c r="E1197" s="63">
        <v>0.2</v>
      </c>
      <c r="F1197" s="63">
        <v>0.6</v>
      </c>
      <c r="G1197" s="63">
        <v>0.2</v>
      </c>
      <c r="H1197" s="63">
        <v>0</v>
      </c>
      <c r="I1197" s="63">
        <v>0</v>
      </c>
    </row>
    <row r="1198" spans="1:9" x14ac:dyDescent="0.2">
      <c r="A1198" s="83">
        <v>4569</v>
      </c>
      <c r="B1198">
        <v>1263</v>
      </c>
      <c r="C1198">
        <v>84</v>
      </c>
      <c r="D1198" s="63">
        <v>6.7000000000000004E-2</v>
      </c>
      <c r="E1198" s="63">
        <v>0.214</v>
      </c>
      <c r="F1198" s="63">
        <v>0.214</v>
      </c>
      <c r="G1198" s="63">
        <v>0.214</v>
      </c>
      <c r="H1198" s="63">
        <v>0.17899999999999999</v>
      </c>
      <c r="I1198" s="63">
        <v>0.17899999999999999</v>
      </c>
    </row>
    <row r="1199" spans="1:9" x14ac:dyDescent="0.2">
      <c r="A1199" s="83">
        <v>4570</v>
      </c>
      <c r="B1199">
        <v>1682</v>
      </c>
      <c r="C1199">
        <v>152</v>
      </c>
      <c r="D1199" s="63">
        <v>0.09</v>
      </c>
      <c r="E1199" s="63">
        <v>0.125</v>
      </c>
      <c r="F1199" s="63">
        <v>0.21099999999999999</v>
      </c>
      <c r="G1199" s="63">
        <v>0.26300000000000001</v>
      </c>
      <c r="H1199" s="63">
        <v>0.158</v>
      </c>
      <c r="I1199" s="63">
        <v>0.24299999999999999</v>
      </c>
    </row>
    <row r="1200" spans="1:9" x14ac:dyDescent="0.2">
      <c r="A1200" s="83">
        <v>4574</v>
      </c>
      <c r="B1200">
        <v>460</v>
      </c>
      <c r="C1200">
        <v>26</v>
      </c>
      <c r="D1200" s="63">
        <v>5.7000000000000002E-2</v>
      </c>
      <c r="E1200" s="63">
        <v>0</v>
      </c>
      <c r="F1200" s="63">
        <v>0.42299999999999999</v>
      </c>
      <c r="G1200" s="63">
        <v>0.192</v>
      </c>
      <c r="H1200" s="63">
        <v>0.192</v>
      </c>
      <c r="I1200" s="63">
        <v>0.192</v>
      </c>
    </row>
    <row r="1201" spans="1:9" x14ac:dyDescent="0.2">
      <c r="A1201" s="83">
        <v>4575</v>
      </c>
      <c r="B1201">
        <v>752</v>
      </c>
      <c r="C1201">
        <v>126</v>
      </c>
      <c r="D1201" s="63">
        <v>0.16800000000000001</v>
      </c>
      <c r="E1201" s="63">
        <v>0.23799999999999999</v>
      </c>
      <c r="F1201" s="63">
        <v>0.183</v>
      </c>
      <c r="G1201" s="63">
        <v>0.111</v>
      </c>
      <c r="H1201" s="63">
        <v>0.17499999999999999</v>
      </c>
      <c r="I1201" s="63">
        <v>0.29399999999999998</v>
      </c>
    </row>
    <row r="1202" spans="1:9" x14ac:dyDescent="0.2">
      <c r="A1202" s="83">
        <v>4576</v>
      </c>
      <c r="B1202">
        <v>448</v>
      </c>
      <c r="C1202">
        <v>14</v>
      </c>
      <c r="D1202" s="63">
        <v>3.1E-2</v>
      </c>
      <c r="E1202" s="63">
        <v>0.5</v>
      </c>
      <c r="F1202" s="63">
        <v>0.28599999999999998</v>
      </c>
      <c r="G1202" s="63">
        <v>0.14299999999999999</v>
      </c>
      <c r="H1202" s="63">
        <v>7.0999999999999994E-2</v>
      </c>
      <c r="I1202" s="63">
        <v>0</v>
      </c>
    </row>
    <row r="1203" spans="1:9" x14ac:dyDescent="0.2">
      <c r="A1203" s="83">
        <v>4578</v>
      </c>
      <c r="B1203">
        <v>692</v>
      </c>
      <c r="C1203">
        <v>97</v>
      </c>
      <c r="D1203" s="63">
        <v>0.14000000000000001</v>
      </c>
      <c r="E1203" s="63">
        <v>0.29899999999999999</v>
      </c>
      <c r="F1203" s="63">
        <v>0.309</v>
      </c>
      <c r="G1203" s="63">
        <v>0.113</v>
      </c>
      <c r="H1203" s="63">
        <v>0.216</v>
      </c>
      <c r="I1203" s="63">
        <v>6.2E-2</v>
      </c>
    </row>
    <row r="1204" spans="1:9" x14ac:dyDescent="0.2">
      <c r="A1204" s="83">
        <v>4582</v>
      </c>
      <c r="B1204">
        <v>589</v>
      </c>
      <c r="C1204">
        <v>57</v>
      </c>
      <c r="D1204" s="63">
        <v>9.7000000000000003E-2</v>
      </c>
      <c r="E1204" s="63">
        <v>0.29799999999999999</v>
      </c>
      <c r="F1204" s="63">
        <v>0.35099999999999998</v>
      </c>
      <c r="G1204" s="63">
        <v>0.123</v>
      </c>
      <c r="H1204" s="63">
        <v>0.14000000000000001</v>
      </c>
      <c r="I1204" s="63">
        <v>8.7999999999999995E-2</v>
      </c>
    </row>
    <row r="1205" spans="1:9" x14ac:dyDescent="0.2">
      <c r="A1205" s="83">
        <v>4583</v>
      </c>
      <c r="B1205">
        <v>632</v>
      </c>
      <c r="C1205">
        <v>13</v>
      </c>
      <c r="D1205" s="63">
        <v>2.1000000000000001E-2</v>
      </c>
      <c r="E1205" s="63">
        <v>0.38500000000000001</v>
      </c>
      <c r="F1205" s="63">
        <v>0.308</v>
      </c>
      <c r="G1205" s="63">
        <v>0</v>
      </c>
      <c r="H1205" s="63">
        <v>0.308</v>
      </c>
      <c r="I1205" s="63">
        <v>0</v>
      </c>
    </row>
    <row r="1206" spans="1:9" x14ac:dyDescent="0.2">
      <c r="A1206" s="83">
        <v>4585</v>
      </c>
      <c r="B1206">
        <v>1438</v>
      </c>
      <c r="C1206">
        <v>106</v>
      </c>
      <c r="D1206" s="63">
        <v>7.3999999999999996E-2</v>
      </c>
      <c r="E1206" s="63">
        <v>6.6000000000000003E-2</v>
      </c>
      <c r="F1206" s="63">
        <v>0.311</v>
      </c>
      <c r="G1206" s="63">
        <v>0.30199999999999999</v>
      </c>
      <c r="H1206" s="63">
        <v>0.20799999999999999</v>
      </c>
      <c r="I1206" s="63">
        <v>0.113</v>
      </c>
    </row>
    <row r="1207" spans="1:9" x14ac:dyDescent="0.2">
      <c r="A1207" s="83">
        <v>4586</v>
      </c>
      <c r="B1207">
        <v>640</v>
      </c>
      <c r="C1207">
        <v>68</v>
      </c>
      <c r="D1207" s="63">
        <v>0.106</v>
      </c>
      <c r="E1207" s="63">
        <v>0.10299999999999999</v>
      </c>
      <c r="F1207" s="63">
        <v>0.35299999999999998</v>
      </c>
      <c r="G1207" s="63">
        <v>0.26500000000000001</v>
      </c>
      <c r="H1207" s="63">
        <v>0.191</v>
      </c>
      <c r="I1207" s="63">
        <v>8.7999999999999995E-2</v>
      </c>
    </row>
    <row r="1208" spans="1:9" x14ac:dyDescent="0.2">
      <c r="A1208" s="83">
        <v>4590</v>
      </c>
      <c r="B1208">
        <v>735</v>
      </c>
      <c r="C1208">
        <v>55</v>
      </c>
      <c r="D1208" s="63">
        <v>7.4999999999999997E-2</v>
      </c>
      <c r="E1208" s="63">
        <v>0.16400000000000001</v>
      </c>
      <c r="F1208" s="63">
        <v>0.4</v>
      </c>
      <c r="G1208" s="63">
        <v>0.127</v>
      </c>
      <c r="H1208" s="63">
        <v>0.16400000000000001</v>
      </c>
      <c r="I1208" s="63">
        <v>0.14499999999999999</v>
      </c>
    </row>
    <row r="1209" spans="1:9" x14ac:dyDescent="0.2">
      <c r="A1209" s="83">
        <v>4591</v>
      </c>
      <c r="B1209">
        <v>916</v>
      </c>
      <c r="C1209">
        <v>73</v>
      </c>
      <c r="D1209" s="63">
        <v>0.08</v>
      </c>
      <c r="E1209" s="63">
        <v>0.49299999999999999</v>
      </c>
      <c r="F1209" s="63">
        <v>0.219</v>
      </c>
      <c r="G1209" s="63">
        <v>9.6000000000000002E-2</v>
      </c>
      <c r="H1209" s="63">
        <v>0.13700000000000001</v>
      </c>
      <c r="I1209" s="63">
        <v>5.5E-2</v>
      </c>
    </row>
    <row r="1210" spans="1:9" x14ac:dyDescent="0.2">
      <c r="A1210" s="83">
        <v>4594</v>
      </c>
      <c r="B1210">
        <v>454</v>
      </c>
      <c r="C1210">
        <v>5</v>
      </c>
      <c r="D1210" s="63">
        <v>1.0999999999999999E-2</v>
      </c>
      <c r="E1210" s="63">
        <v>0.4</v>
      </c>
      <c r="F1210" s="63">
        <v>0.4</v>
      </c>
      <c r="G1210" s="63">
        <v>0.2</v>
      </c>
      <c r="H1210" s="63">
        <v>0</v>
      </c>
      <c r="I1210" s="63">
        <v>0</v>
      </c>
    </row>
    <row r="1211" spans="1:9" x14ac:dyDescent="0.2">
      <c r="A1211" s="83">
        <v>4595</v>
      </c>
      <c r="B1211">
        <v>954</v>
      </c>
      <c r="C1211">
        <v>13</v>
      </c>
      <c r="D1211" s="63">
        <v>1.4E-2</v>
      </c>
      <c r="E1211" s="63">
        <v>0.46200000000000002</v>
      </c>
      <c r="F1211" s="63">
        <v>0.46200000000000002</v>
      </c>
      <c r="G1211" s="63">
        <v>7.6999999999999999E-2</v>
      </c>
      <c r="H1211" s="63">
        <v>0</v>
      </c>
      <c r="I1211" s="63">
        <v>0</v>
      </c>
    </row>
    <row r="1212" spans="1:9" x14ac:dyDescent="0.2">
      <c r="A1212" s="83">
        <v>5003</v>
      </c>
      <c r="B1212">
        <v>41</v>
      </c>
      <c r="C1212">
        <v>5</v>
      </c>
      <c r="D1212" s="63">
        <v>0.122</v>
      </c>
      <c r="E1212" s="63">
        <v>0.4</v>
      </c>
      <c r="F1212" s="63">
        <v>0.2</v>
      </c>
      <c r="G1212" s="63">
        <v>0.2</v>
      </c>
      <c r="H1212" s="63">
        <v>0.2</v>
      </c>
      <c r="I1212" s="63">
        <v>0</v>
      </c>
    </row>
    <row r="1213" spans="1:9" x14ac:dyDescent="0.2">
      <c r="A1213" s="83">
        <v>5010</v>
      </c>
      <c r="B1213">
        <v>699</v>
      </c>
      <c r="C1213">
        <v>10</v>
      </c>
      <c r="D1213" s="63">
        <v>1.4E-2</v>
      </c>
      <c r="E1213" s="63">
        <v>0.3</v>
      </c>
      <c r="F1213" s="63">
        <v>0.2</v>
      </c>
      <c r="G1213" s="63">
        <v>0.1</v>
      </c>
      <c r="H1213" s="63">
        <v>0.3</v>
      </c>
      <c r="I1213" s="63">
        <v>0.1</v>
      </c>
    </row>
    <row r="1214" spans="1:9" x14ac:dyDescent="0.2">
      <c r="A1214" s="83">
        <v>5016</v>
      </c>
      <c r="B1214">
        <v>947</v>
      </c>
      <c r="C1214">
        <v>68</v>
      </c>
      <c r="D1214" s="63">
        <v>7.1999999999999995E-2</v>
      </c>
      <c r="E1214" s="63">
        <v>0.221</v>
      </c>
      <c r="F1214" s="63">
        <v>0.48499999999999999</v>
      </c>
      <c r="G1214" s="63">
        <v>0.13200000000000001</v>
      </c>
      <c r="H1214" s="63">
        <v>0.13200000000000001</v>
      </c>
      <c r="I1214" s="63">
        <v>2.9000000000000001E-2</v>
      </c>
    </row>
    <row r="1215" spans="1:9" x14ac:dyDescent="0.2">
      <c r="A1215" s="83">
        <v>5018</v>
      </c>
      <c r="B1215">
        <v>336</v>
      </c>
      <c r="C1215">
        <v>4</v>
      </c>
      <c r="D1215" s="63">
        <v>1.2E-2</v>
      </c>
      <c r="E1215" s="63">
        <v>0.25</v>
      </c>
      <c r="F1215" s="63">
        <v>0.75</v>
      </c>
      <c r="G1215" s="63">
        <v>0</v>
      </c>
      <c r="H1215" s="63">
        <v>0</v>
      </c>
      <c r="I1215" s="63">
        <v>0</v>
      </c>
    </row>
    <row r="1216" spans="1:9" x14ac:dyDescent="0.2">
      <c r="A1216" s="83">
        <v>5020</v>
      </c>
      <c r="B1216">
        <v>842</v>
      </c>
      <c r="C1216">
        <v>12</v>
      </c>
      <c r="D1216" s="63">
        <v>1.4E-2</v>
      </c>
      <c r="E1216" s="63">
        <v>0.41699999999999998</v>
      </c>
      <c r="F1216" s="63">
        <v>0.5</v>
      </c>
      <c r="G1216" s="63">
        <v>0</v>
      </c>
      <c r="H1216" s="63">
        <v>8.3000000000000004E-2</v>
      </c>
      <c r="I1216" s="63">
        <v>0</v>
      </c>
    </row>
    <row r="1217" spans="1:9" x14ac:dyDescent="0.2">
      <c r="A1217" s="83">
        <v>5027</v>
      </c>
      <c r="B1217">
        <v>731</v>
      </c>
      <c r="C1217">
        <v>61</v>
      </c>
      <c r="D1217" s="63">
        <v>8.3000000000000004E-2</v>
      </c>
      <c r="E1217" s="63">
        <v>0.21299999999999999</v>
      </c>
      <c r="F1217" s="63">
        <v>0.34399999999999997</v>
      </c>
      <c r="G1217" s="63">
        <v>0.26200000000000001</v>
      </c>
      <c r="H1217" s="63">
        <v>0.13100000000000001</v>
      </c>
      <c r="I1217" s="63">
        <v>4.9000000000000002E-2</v>
      </c>
    </row>
    <row r="1218" spans="1:9" x14ac:dyDescent="0.2">
      <c r="A1218" s="83">
        <v>5029</v>
      </c>
      <c r="B1218">
        <v>671</v>
      </c>
      <c r="C1218">
        <v>156</v>
      </c>
      <c r="D1218" s="63">
        <v>0.23200000000000001</v>
      </c>
      <c r="E1218" s="63">
        <v>0.46200000000000002</v>
      </c>
      <c r="F1218" s="63">
        <v>0.25</v>
      </c>
      <c r="G1218" s="63">
        <v>0.128</v>
      </c>
      <c r="H1218" s="63">
        <v>0.122</v>
      </c>
      <c r="I1218" s="63">
        <v>3.7999999999999999E-2</v>
      </c>
    </row>
    <row r="1219" spans="1:9" x14ac:dyDescent="0.2">
      <c r="A1219" s="83">
        <v>5032</v>
      </c>
      <c r="B1219">
        <v>123</v>
      </c>
      <c r="C1219">
        <v>13</v>
      </c>
      <c r="D1219" s="63">
        <v>0.106</v>
      </c>
      <c r="E1219" s="63">
        <v>0.308</v>
      </c>
      <c r="F1219" s="63">
        <v>0.38500000000000001</v>
      </c>
      <c r="G1219" s="63">
        <v>0.154</v>
      </c>
      <c r="H1219" s="63">
        <v>7.6999999999999999E-2</v>
      </c>
      <c r="I1219" s="63">
        <v>7.6999999999999999E-2</v>
      </c>
    </row>
    <row r="1220" spans="1:9" x14ac:dyDescent="0.2">
      <c r="A1220" s="83">
        <v>5033</v>
      </c>
      <c r="B1220">
        <v>2020</v>
      </c>
      <c r="C1220">
        <v>172</v>
      </c>
      <c r="D1220" s="63">
        <v>8.5000000000000006E-2</v>
      </c>
      <c r="E1220" s="63">
        <v>0.186</v>
      </c>
      <c r="F1220" s="63">
        <v>0.36</v>
      </c>
      <c r="G1220" s="63">
        <v>0.11</v>
      </c>
      <c r="H1220" s="63">
        <v>0.18</v>
      </c>
      <c r="I1220" s="63">
        <v>0.16300000000000001</v>
      </c>
    </row>
    <row r="1221" spans="1:9" x14ac:dyDescent="0.2">
      <c r="A1221" s="83">
        <v>5037</v>
      </c>
      <c r="B1221">
        <v>1731</v>
      </c>
      <c r="C1221">
        <v>85</v>
      </c>
      <c r="D1221" s="63">
        <v>4.9000000000000002E-2</v>
      </c>
      <c r="E1221" s="63">
        <v>0.11799999999999999</v>
      </c>
      <c r="F1221" s="63">
        <v>0.28199999999999997</v>
      </c>
      <c r="G1221" s="63">
        <v>0.32900000000000001</v>
      </c>
      <c r="H1221" s="63">
        <v>0.129</v>
      </c>
      <c r="I1221" s="63">
        <v>0.14099999999999999</v>
      </c>
    </row>
    <row r="1222" spans="1:9" x14ac:dyDescent="0.2">
      <c r="A1222" s="83">
        <v>5040</v>
      </c>
      <c r="B1222">
        <v>831</v>
      </c>
      <c r="C1222">
        <v>21</v>
      </c>
      <c r="D1222" s="63">
        <v>2.5000000000000001E-2</v>
      </c>
      <c r="E1222" s="63">
        <v>9.5000000000000001E-2</v>
      </c>
      <c r="F1222" s="63">
        <v>0.33300000000000002</v>
      </c>
      <c r="G1222" s="63">
        <v>0.23799999999999999</v>
      </c>
      <c r="H1222" s="63">
        <v>0.23799999999999999</v>
      </c>
      <c r="I1222" s="63">
        <v>9.5000000000000001E-2</v>
      </c>
    </row>
    <row r="1223" spans="1:9" x14ac:dyDescent="0.2">
      <c r="A1223" s="83">
        <v>5049</v>
      </c>
      <c r="B1223">
        <v>780</v>
      </c>
      <c r="C1223">
        <v>159</v>
      </c>
      <c r="D1223" s="63">
        <v>0.20399999999999999</v>
      </c>
      <c r="E1223" s="63">
        <v>0.27</v>
      </c>
      <c r="F1223" s="63">
        <v>0.26400000000000001</v>
      </c>
      <c r="G1223" s="63">
        <v>0.13800000000000001</v>
      </c>
      <c r="H1223" s="63">
        <v>0.182</v>
      </c>
      <c r="I1223" s="63">
        <v>0.14499999999999999</v>
      </c>
    </row>
    <row r="1224" spans="1:9" x14ac:dyDescent="0.2">
      <c r="A1224" s="83">
        <v>5052</v>
      </c>
      <c r="B1224">
        <v>659</v>
      </c>
      <c r="C1224">
        <v>34</v>
      </c>
      <c r="D1224" s="63">
        <v>5.1999999999999998E-2</v>
      </c>
      <c r="E1224" s="63">
        <v>0.17599999999999999</v>
      </c>
      <c r="F1224" s="63">
        <v>0.38200000000000001</v>
      </c>
      <c r="G1224" s="63">
        <v>0.17599999999999999</v>
      </c>
      <c r="H1224" s="63">
        <v>0.14699999999999999</v>
      </c>
      <c r="I1224" s="63">
        <v>0.11799999999999999</v>
      </c>
    </row>
    <row r="1225" spans="1:9" x14ac:dyDescent="0.2">
      <c r="A1225" s="83">
        <v>5054</v>
      </c>
      <c r="B1225">
        <v>792</v>
      </c>
      <c r="C1225">
        <v>10</v>
      </c>
      <c r="D1225" s="63">
        <v>1.2999999999999999E-2</v>
      </c>
      <c r="E1225" s="63">
        <v>0</v>
      </c>
      <c r="F1225" s="63">
        <v>0.6</v>
      </c>
      <c r="G1225" s="63">
        <v>0.2</v>
      </c>
      <c r="H1225" s="63">
        <v>0.2</v>
      </c>
      <c r="I1225" s="63">
        <v>0</v>
      </c>
    </row>
    <row r="1226" spans="1:9" x14ac:dyDescent="0.2">
      <c r="A1226" s="83">
        <v>5066</v>
      </c>
      <c r="B1226">
        <v>532</v>
      </c>
      <c r="C1226">
        <v>6</v>
      </c>
      <c r="D1226" s="63">
        <v>1.0999999999999999E-2</v>
      </c>
      <c r="E1226" s="63">
        <v>0.5</v>
      </c>
      <c r="F1226" s="63">
        <v>0.16700000000000001</v>
      </c>
      <c r="G1226" s="63">
        <v>0.16700000000000001</v>
      </c>
      <c r="H1226" s="63">
        <v>0.16700000000000001</v>
      </c>
      <c r="I1226" s="63">
        <v>0</v>
      </c>
    </row>
    <row r="1227" spans="1:9" x14ac:dyDescent="0.2">
      <c r="A1227" s="83">
        <v>5070</v>
      </c>
      <c r="B1227">
        <v>49</v>
      </c>
      <c r="C1227">
        <v>15</v>
      </c>
      <c r="D1227" s="63">
        <v>0.30599999999999999</v>
      </c>
      <c r="E1227" s="63">
        <v>0.26700000000000002</v>
      </c>
      <c r="F1227" s="63">
        <v>0.53300000000000003</v>
      </c>
      <c r="G1227" s="63">
        <v>0.13300000000000001</v>
      </c>
      <c r="H1227" s="63">
        <v>6.7000000000000004E-2</v>
      </c>
      <c r="I1227" s="63">
        <v>0</v>
      </c>
    </row>
    <row r="1228" spans="1:9" x14ac:dyDescent="0.2">
      <c r="A1228" s="83">
        <v>5085</v>
      </c>
      <c r="B1228">
        <v>731</v>
      </c>
      <c r="C1228">
        <v>61</v>
      </c>
      <c r="D1228" s="63">
        <v>8.3000000000000004E-2</v>
      </c>
      <c r="E1228" s="63">
        <v>6.6000000000000003E-2</v>
      </c>
      <c r="F1228" s="63">
        <v>9.8000000000000004E-2</v>
      </c>
      <c r="G1228" s="63">
        <v>0.41</v>
      </c>
      <c r="H1228" s="63">
        <v>0.23</v>
      </c>
      <c r="I1228" s="63">
        <v>0.19700000000000001</v>
      </c>
    </row>
    <row r="1229" spans="1:9" x14ac:dyDescent="0.2">
      <c r="A1229" s="83">
        <v>5088</v>
      </c>
      <c r="B1229">
        <v>987</v>
      </c>
      <c r="C1229">
        <v>28</v>
      </c>
      <c r="D1229" s="63">
        <v>2.8000000000000001E-2</v>
      </c>
      <c r="E1229" s="63">
        <v>0.46400000000000002</v>
      </c>
      <c r="F1229" s="63">
        <v>0.32100000000000001</v>
      </c>
      <c r="G1229" s="63">
        <v>0.107</v>
      </c>
      <c r="H1229" s="63">
        <v>7.0999999999999994E-2</v>
      </c>
      <c r="I1229" s="63">
        <v>3.5999999999999997E-2</v>
      </c>
    </row>
    <row r="1230" spans="1:9" x14ac:dyDescent="0.2">
      <c r="A1230" s="83">
        <v>5089</v>
      </c>
      <c r="B1230">
        <v>488</v>
      </c>
      <c r="C1230">
        <v>25</v>
      </c>
      <c r="D1230" s="63">
        <v>5.0999999999999997E-2</v>
      </c>
      <c r="E1230" s="63">
        <v>0.32</v>
      </c>
      <c r="F1230" s="63">
        <v>0.48</v>
      </c>
      <c r="G1230" s="63">
        <v>0.12</v>
      </c>
      <c r="H1230" s="63">
        <v>0.08</v>
      </c>
      <c r="I1230" s="63">
        <v>0</v>
      </c>
    </row>
    <row r="1231" spans="1:9" x14ac:dyDescent="0.2">
      <c r="A1231" s="83">
        <v>5093</v>
      </c>
      <c r="B1231">
        <v>819</v>
      </c>
      <c r="C1231">
        <v>10</v>
      </c>
      <c r="D1231" s="63">
        <v>1.2E-2</v>
      </c>
      <c r="E1231" s="63">
        <v>0.3</v>
      </c>
      <c r="F1231" s="63">
        <v>0.3</v>
      </c>
      <c r="G1231" s="63">
        <v>0.2</v>
      </c>
      <c r="H1231" s="63">
        <v>0.2</v>
      </c>
      <c r="I1231" s="63">
        <v>0</v>
      </c>
    </row>
    <row r="1232" spans="1:9" x14ac:dyDescent="0.2">
      <c r="A1232" s="83">
        <v>5094</v>
      </c>
      <c r="B1232">
        <v>679</v>
      </c>
      <c r="C1232">
        <v>7</v>
      </c>
      <c r="D1232" s="63">
        <v>0.01</v>
      </c>
      <c r="E1232" s="63">
        <v>0.42899999999999999</v>
      </c>
      <c r="F1232" s="63">
        <v>0.14299999999999999</v>
      </c>
      <c r="G1232" s="63">
        <v>0</v>
      </c>
      <c r="H1232" s="63">
        <v>0.28599999999999998</v>
      </c>
      <c r="I1232" s="63">
        <v>0.14299999999999999</v>
      </c>
    </row>
    <row r="1233" spans="1:9" x14ac:dyDescent="0.2">
      <c r="A1233" s="83">
        <v>5097</v>
      </c>
      <c r="B1233">
        <v>106</v>
      </c>
      <c r="C1233">
        <v>8</v>
      </c>
      <c r="D1233" s="63">
        <v>7.4999999999999997E-2</v>
      </c>
      <c r="E1233" s="63">
        <v>0</v>
      </c>
      <c r="F1233" s="63">
        <v>0.75</v>
      </c>
      <c r="G1233" s="63">
        <v>0.125</v>
      </c>
      <c r="H1233" s="63">
        <v>0.125</v>
      </c>
      <c r="I1233" s="63">
        <v>0</v>
      </c>
    </row>
    <row r="1234" spans="1:9" x14ac:dyDescent="0.2">
      <c r="A1234" s="83">
        <v>5098</v>
      </c>
      <c r="B1234">
        <v>401</v>
      </c>
      <c r="C1234">
        <v>34</v>
      </c>
      <c r="D1234" s="63">
        <v>8.5000000000000006E-2</v>
      </c>
      <c r="E1234" s="63">
        <v>0.14699999999999999</v>
      </c>
      <c r="F1234" s="63">
        <v>0.5</v>
      </c>
      <c r="G1234" s="63">
        <v>0.17599999999999999</v>
      </c>
      <c r="H1234" s="63">
        <v>8.7999999999999995E-2</v>
      </c>
      <c r="I1234" s="63">
        <v>8.7999999999999995E-2</v>
      </c>
    </row>
    <row r="1235" spans="1:9" x14ac:dyDescent="0.2">
      <c r="A1235" s="83">
        <v>5099</v>
      </c>
      <c r="B1235">
        <v>1477</v>
      </c>
      <c r="C1235">
        <v>147</v>
      </c>
      <c r="D1235" s="63">
        <v>0.1</v>
      </c>
      <c r="E1235" s="63">
        <v>0.39500000000000002</v>
      </c>
      <c r="F1235" s="63">
        <v>0.17</v>
      </c>
      <c r="G1235" s="63">
        <v>0.16300000000000001</v>
      </c>
      <c r="H1235" s="63">
        <v>0.15</v>
      </c>
      <c r="I1235" s="63">
        <v>0.122</v>
      </c>
    </row>
    <row r="1236" spans="1:9" x14ac:dyDescent="0.2">
      <c r="A1236" s="83">
        <v>5100</v>
      </c>
      <c r="B1236">
        <v>691</v>
      </c>
      <c r="C1236">
        <v>12</v>
      </c>
      <c r="D1236" s="63">
        <v>1.7000000000000001E-2</v>
      </c>
      <c r="E1236" s="63">
        <v>0.5</v>
      </c>
      <c r="F1236" s="63">
        <v>0.41699999999999998</v>
      </c>
      <c r="G1236" s="63">
        <v>0</v>
      </c>
      <c r="H1236" s="63">
        <v>8.3000000000000004E-2</v>
      </c>
      <c r="I1236" s="63">
        <v>0</v>
      </c>
    </row>
    <row r="1237" spans="1:9" x14ac:dyDescent="0.2">
      <c r="A1237" s="83">
        <v>5106</v>
      </c>
      <c r="B1237">
        <v>72</v>
      </c>
      <c r="C1237">
        <v>16</v>
      </c>
      <c r="D1237" s="63">
        <v>0.222</v>
      </c>
      <c r="E1237" s="63">
        <v>1</v>
      </c>
      <c r="F1237" s="63">
        <v>0</v>
      </c>
      <c r="G1237" s="63">
        <v>0</v>
      </c>
      <c r="H1237" s="63">
        <v>0</v>
      </c>
      <c r="I1237" s="63">
        <v>0</v>
      </c>
    </row>
    <row r="1238" spans="1:9" x14ac:dyDescent="0.2">
      <c r="A1238" s="83">
        <v>5111</v>
      </c>
      <c r="B1238">
        <v>2063</v>
      </c>
      <c r="C1238">
        <v>83</v>
      </c>
      <c r="D1238" s="63">
        <v>0.04</v>
      </c>
      <c r="E1238" s="63">
        <v>0.41</v>
      </c>
      <c r="F1238" s="63">
        <v>0.34899999999999998</v>
      </c>
      <c r="G1238" s="63">
        <v>8.4000000000000005E-2</v>
      </c>
      <c r="H1238" s="63">
        <v>0.108</v>
      </c>
      <c r="I1238" s="63">
        <v>4.8000000000000001E-2</v>
      </c>
    </row>
    <row r="1239" spans="1:9" x14ac:dyDescent="0.2">
      <c r="A1239" s="83">
        <v>5115</v>
      </c>
      <c r="B1239">
        <v>571</v>
      </c>
      <c r="C1239">
        <v>14</v>
      </c>
      <c r="D1239" s="63">
        <v>2.5000000000000001E-2</v>
      </c>
      <c r="E1239" s="63">
        <v>0.42899999999999999</v>
      </c>
      <c r="F1239" s="63">
        <v>7.0999999999999994E-2</v>
      </c>
      <c r="G1239" s="63">
        <v>0.214</v>
      </c>
      <c r="H1239" s="63">
        <v>0.214</v>
      </c>
      <c r="I1239" s="63">
        <v>7.0999999999999994E-2</v>
      </c>
    </row>
    <row r="1240" spans="1:9" x14ac:dyDescent="0.2">
      <c r="A1240" s="83">
        <v>5123</v>
      </c>
      <c r="B1240">
        <v>492</v>
      </c>
      <c r="C1240">
        <v>12</v>
      </c>
      <c r="D1240" s="63">
        <v>2.4E-2</v>
      </c>
      <c r="E1240" s="63">
        <v>0.5</v>
      </c>
      <c r="F1240" s="63">
        <v>0.33300000000000002</v>
      </c>
      <c r="G1240" s="63">
        <v>8.3000000000000004E-2</v>
      </c>
      <c r="H1240" s="63">
        <v>8.3000000000000004E-2</v>
      </c>
      <c r="I1240" s="63">
        <v>0</v>
      </c>
    </row>
    <row r="1241" spans="1:9" x14ac:dyDescent="0.2">
      <c r="A1241" s="83">
        <v>5128</v>
      </c>
      <c r="B1241">
        <v>1823</v>
      </c>
      <c r="C1241">
        <v>63</v>
      </c>
      <c r="D1241" s="63">
        <v>3.5000000000000003E-2</v>
      </c>
      <c r="E1241" s="63">
        <v>1.6E-2</v>
      </c>
      <c r="F1241" s="63">
        <v>0.46</v>
      </c>
      <c r="G1241" s="63">
        <v>0.159</v>
      </c>
      <c r="H1241" s="63">
        <v>0.19</v>
      </c>
      <c r="I1241" s="63">
        <v>0.17499999999999999</v>
      </c>
    </row>
    <row r="1242" spans="1:9" x14ac:dyDescent="0.2">
      <c r="A1242" s="83">
        <v>5131</v>
      </c>
      <c r="B1242">
        <v>503</v>
      </c>
      <c r="C1242">
        <v>15</v>
      </c>
      <c r="D1242" s="63">
        <v>0.03</v>
      </c>
      <c r="E1242" s="63">
        <v>0.26700000000000002</v>
      </c>
      <c r="F1242" s="63">
        <v>0.6</v>
      </c>
      <c r="G1242" s="63">
        <v>6.7000000000000004E-2</v>
      </c>
      <c r="H1242" s="63">
        <v>6.7000000000000004E-2</v>
      </c>
      <c r="I1242" s="63">
        <v>0</v>
      </c>
    </row>
    <row r="1243" spans="1:9" x14ac:dyDescent="0.2">
      <c r="A1243" s="83">
        <v>5132</v>
      </c>
      <c r="B1243">
        <v>576</v>
      </c>
      <c r="C1243">
        <v>13</v>
      </c>
      <c r="D1243" s="63">
        <v>2.3E-2</v>
      </c>
      <c r="E1243" s="63">
        <v>0.61499999999999999</v>
      </c>
      <c r="F1243" s="63">
        <v>0.23100000000000001</v>
      </c>
      <c r="G1243" s="63">
        <v>0.154</v>
      </c>
      <c r="H1243" s="63">
        <v>0</v>
      </c>
      <c r="I1243" s="63">
        <v>0</v>
      </c>
    </row>
    <row r="1244" spans="1:9" x14ac:dyDescent="0.2">
      <c r="A1244" s="83">
        <v>5133</v>
      </c>
      <c r="B1244">
        <v>622</v>
      </c>
      <c r="C1244">
        <v>40</v>
      </c>
      <c r="D1244" s="63">
        <v>6.4000000000000001E-2</v>
      </c>
      <c r="E1244" s="63">
        <v>0.45</v>
      </c>
      <c r="F1244" s="63">
        <v>0.4</v>
      </c>
      <c r="G1244" s="63">
        <v>0.125</v>
      </c>
      <c r="H1244" s="63">
        <v>2.5000000000000001E-2</v>
      </c>
      <c r="I1244" s="63">
        <v>0</v>
      </c>
    </row>
    <row r="1245" spans="1:9" x14ac:dyDescent="0.2">
      <c r="A1245" s="83">
        <v>5135</v>
      </c>
      <c r="B1245">
        <v>868</v>
      </c>
      <c r="C1245">
        <v>27</v>
      </c>
      <c r="D1245" s="63">
        <v>3.1E-2</v>
      </c>
      <c r="E1245" s="63">
        <v>0.25900000000000001</v>
      </c>
      <c r="F1245" s="63">
        <v>0.51900000000000002</v>
      </c>
      <c r="G1245" s="63">
        <v>0.111</v>
      </c>
      <c r="H1245" s="63">
        <v>7.3999999999999996E-2</v>
      </c>
      <c r="I1245" s="63">
        <v>3.6999999999999998E-2</v>
      </c>
    </row>
    <row r="1246" spans="1:9" x14ac:dyDescent="0.2">
      <c r="A1246" s="83">
        <v>5136</v>
      </c>
      <c r="B1246">
        <v>750</v>
      </c>
      <c r="C1246">
        <v>8</v>
      </c>
      <c r="D1246" s="63">
        <v>1.0999999999999999E-2</v>
      </c>
      <c r="E1246" s="63">
        <v>0.625</v>
      </c>
      <c r="F1246" s="63">
        <v>0.25</v>
      </c>
      <c r="G1246" s="63">
        <v>0.125</v>
      </c>
      <c r="H1246" s="63">
        <v>0</v>
      </c>
      <c r="I1246" s="63">
        <v>0</v>
      </c>
    </row>
    <row r="1247" spans="1:9" x14ac:dyDescent="0.2">
      <c r="A1247" s="83">
        <v>5142</v>
      </c>
      <c r="B1247">
        <v>929</v>
      </c>
      <c r="C1247">
        <v>66</v>
      </c>
      <c r="D1247" s="63">
        <v>7.0999999999999994E-2</v>
      </c>
      <c r="E1247" s="63">
        <v>0.106</v>
      </c>
      <c r="F1247" s="63">
        <v>0.39400000000000002</v>
      </c>
      <c r="G1247" s="63">
        <v>0.121</v>
      </c>
      <c r="H1247" s="63">
        <v>0.21199999999999999</v>
      </c>
      <c r="I1247" s="63">
        <v>0.16700000000000001</v>
      </c>
    </row>
    <row r="1248" spans="1:9" x14ac:dyDescent="0.2">
      <c r="A1248" s="83">
        <v>5144</v>
      </c>
      <c r="B1248">
        <v>659</v>
      </c>
      <c r="C1248">
        <v>68</v>
      </c>
      <c r="D1248" s="63">
        <v>0.10299999999999999</v>
      </c>
      <c r="E1248" s="63">
        <v>0.38200000000000001</v>
      </c>
      <c r="F1248" s="63">
        <v>0.33800000000000002</v>
      </c>
      <c r="G1248" s="63">
        <v>0.10299999999999999</v>
      </c>
      <c r="H1248" s="63">
        <v>0.10299999999999999</v>
      </c>
      <c r="I1248" s="63">
        <v>7.3999999999999996E-2</v>
      </c>
    </row>
    <row r="1249" spans="1:9" x14ac:dyDescent="0.2">
      <c r="A1249" s="83">
        <v>5149</v>
      </c>
      <c r="B1249">
        <v>547</v>
      </c>
      <c r="C1249">
        <v>22</v>
      </c>
      <c r="D1249" s="63">
        <v>0.04</v>
      </c>
      <c r="E1249" s="63">
        <v>0.318</v>
      </c>
      <c r="F1249" s="63">
        <v>0.27300000000000002</v>
      </c>
      <c r="G1249" s="63">
        <v>4.4999999999999998E-2</v>
      </c>
      <c r="H1249" s="63">
        <v>9.0999999999999998E-2</v>
      </c>
      <c r="I1249" s="63">
        <v>0.27300000000000002</v>
      </c>
    </row>
    <row r="1250" spans="1:9" x14ac:dyDescent="0.2">
      <c r="A1250" s="83">
        <v>5153</v>
      </c>
      <c r="B1250">
        <v>146</v>
      </c>
      <c r="C1250">
        <v>3</v>
      </c>
      <c r="D1250" s="63">
        <v>2.1000000000000001E-2</v>
      </c>
      <c r="E1250" s="63">
        <v>0</v>
      </c>
      <c r="F1250" s="63">
        <v>0.33300000000000002</v>
      </c>
      <c r="G1250" s="63">
        <v>0.33300000000000002</v>
      </c>
      <c r="H1250" s="63">
        <v>0.33300000000000002</v>
      </c>
      <c r="I1250" s="63">
        <v>0</v>
      </c>
    </row>
    <row r="1251" spans="1:9" x14ac:dyDescent="0.2">
      <c r="A1251" s="83">
        <v>5159</v>
      </c>
      <c r="B1251">
        <v>703</v>
      </c>
      <c r="C1251">
        <v>12</v>
      </c>
      <c r="D1251" s="63">
        <v>1.7000000000000001E-2</v>
      </c>
      <c r="E1251" s="63">
        <v>0.58299999999999996</v>
      </c>
      <c r="F1251" s="63">
        <v>0.25</v>
      </c>
      <c r="G1251" s="63">
        <v>0.16700000000000001</v>
      </c>
      <c r="H1251" s="63">
        <v>0</v>
      </c>
      <c r="I1251" s="63">
        <v>0</v>
      </c>
    </row>
    <row r="1252" spans="1:9" x14ac:dyDescent="0.2">
      <c r="A1252" s="83">
        <v>5160</v>
      </c>
      <c r="B1252">
        <v>679</v>
      </c>
      <c r="C1252">
        <v>16</v>
      </c>
      <c r="D1252" s="63">
        <v>2.4E-2</v>
      </c>
      <c r="E1252" s="63">
        <v>0.375</v>
      </c>
      <c r="F1252" s="63">
        <v>0.5</v>
      </c>
      <c r="G1252" s="63">
        <v>0.125</v>
      </c>
      <c r="H1252" s="63">
        <v>0</v>
      </c>
      <c r="I1252" s="63">
        <v>0</v>
      </c>
    </row>
    <row r="1253" spans="1:9" x14ac:dyDescent="0.2">
      <c r="A1253" s="83">
        <v>5163</v>
      </c>
      <c r="B1253">
        <v>143</v>
      </c>
      <c r="C1253">
        <v>24</v>
      </c>
      <c r="D1253" s="63">
        <v>0.16800000000000001</v>
      </c>
      <c r="E1253" s="63">
        <v>0.20799999999999999</v>
      </c>
      <c r="F1253" s="63">
        <v>0.45800000000000002</v>
      </c>
      <c r="G1253" s="63">
        <v>0.20799999999999999</v>
      </c>
      <c r="H1253" s="63">
        <v>8.3000000000000004E-2</v>
      </c>
      <c r="I1253" s="63">
        <v>4.2000000000000003E-2</v>
      </c>
    </row>
    <row r="1254" spans="1:9" x14ac:dyDescent="0.2">
      <c r="A1254" s="83">
        <v>5164</v>
      </c>
      <c r="B1254">
        <v>2980</v>
      </c>
      <c r="C1254">
        <v>138</v>
      </c>
      <c r="D1254" s="63">
        <v>4.5999999999999999E-2</v>
      </c>
      <c r="E1254" s="63">
        <v>6.5000000000000002E-2</v>
      </c>
      <c r="F1254" s="63">
        <v>0.26100000000000001</v>
      </c>
      <c r="G1254" s="63">
        <v>0.21</v>
      </c>
      <c r="H1254" s="63">
        <v>0.34100000000000003</v>
      </c>
      <c r="I1254" s="63">
        <v>0.123</v>
      </c>
    </row>
    <row r="1255" spans="1:9" x14ac:dyDescent="0.2">
      <c r="A1255" s="83">
        <v>5167</v>
      </c>
      <c r="B1255">
        <v>570</v>
      </c>
      <c r="C1255">
        <v>15</v>
      </c>
      <c r="D1255" s="63">
        <v>2.5999999999999999E-2</v>
      </c>
      <c r="E1255" s="63">
        <v>0.53300000000000003</v>
      </c>
      <c r="F1255" s="63">
        <v>0.33300000000000002</v>
      </c>
      <c r="G1255" s="63">
        <v>0.13300000000000001</v>
      </c>
      <c r="H1255" s="63">
        <v>0</v>
      </c>
      <c r="I1255" s="63">
        <v>0</v>
      </c>
    </row>
    <row r="1256" spans="1:9" x14ac:dyDescent="0.2">
      <c r="A1256" s="83">
        <v>5169</v>
      </c>
      <c r="B1256">
        <v>539</v>
      </c>
      <c r="C1256">
        <v>6</v>
      </c>
      <c r="D1256" s="63">
        <v>1.0999999999999999E-2</v>
      </c>
      <c r="E1256" s="63">
        <v>0.16700000000000001</v>
      </c>
      <c r="F1256" s="63">
        <v>0.66700000000000004</v>
      </c>
      <c r="G1256" s="63">
        <v>0.16700000000000001</v>
      </c>
      <c r="H1256" s="63">
        <v>0</v>
      </c>
      <c r="I1256" s="63">
        <v>0</v>
      </c>
    </row>
    <row r="1257" spans="1:9" x14ac:dyDescent="0.2">
      <c r="A1257" s="83">
        <v>5170</v>
      </c>
      <c r="B1257">
        <v>819</v>
      </c>
      <c r="C1257">
        <v>159</v>
      </c>
      <c r="D1257" s="63">
        <v>0.19400000000000001</v>
      </c>
      <c r="E1257" s="63">
        <v>0.17599999999999999</v>
      </c>
      <c r="F1257" s="63">
        <v>0.371</v>
      </c>
      <c r="G1257" s="63">
        <v>0.13800000000000001</v>
      </c>
      <c r="H1257" s="63">
        <v>0.126</v>
      </c>
      <c r="I1257" s="63">
        <v>0.189</v>
      </c>
    </row>
    <row r="1258" spans="1:9" x14ac:dyDescent="0.2">
      <c r="A1258" s="83">
        <v>5171</v>
      </c>
      <c r="B1258">
        <v>218</v>
      </c>
      <c r="C1258">
        <v>10</v>
      </c>
      <c r="D1258" s="63">
        <v>4.5999999999999999E-2</v>
      </c>
      <c r="E1258" s="63">
        <v>0.6</v>
      </c>
      <c r="F1258" s="63">
        <v>0.3</v>
      </c>
      <c r="G1258" s="63">
        <v>0.1</v>
      </c>
      <c r="H1258" s="63">
        <v>0</v>
      </c>
      <c r="I1258" s="63">
        <v>0</v>
      </c>
    </row>
    <row r="1259" spans="1:9" x14ac:dyDescent="0.2">
      <c r="A1259" s="83">
        <v>5172</v>
      </c>
      <c r="B1259">
        <v>89</v>
      </c>
      <c r="C1259">
        <v>6</v>
      </c>
      <c r="D1259" s="63">
        <v>6.7000000000000004E-2</v>
      </c>
      <c r="E1259" s="63">
        <v>0.5</v>
      </c>
      <c r="F1259" s="63">
        <v>0.16700000000000001</v>
      </c>
      <c r="G1259" s="63">
        <v>0.16700000000000001</v>
      </c>
      <c r="H1259" s="63">
        <v>0.16700000000000001</v>
      </c>
      <c r="I1259" s="63">
        <v>0</v>
      </c>
    </row>
    <row r="1260" spans="1:9" x14ac:dyDescent="0.2">
      <c r="A1260" s="83">
        <v>5173</v>
      </c>
      <c r="B1260">
        <v>470</v>
      </c>
      <c r="C1260">
        <v>6</v>
      </c>
      <c r="D1260" s="63">
        <v>1.2999999999999999E-2</v>
      </c>
      <c r="E1260" s="63">
        <v>0</v>
      </c>
      <c r="F1260" s="63">
        <v>0.5</v>
      </c>
      <c r="G1260" s="63">
        <v>0.33300000000000002</v>
      </c>
      <c r="H1260" s="63">
        <v>0</v>
      </c>
      <c r="I1260" s="63">
        <v>0.16700000000000001</v>
      </c>
    </row>
    <row r="1261" spans="1:9" x14ac:dyDescent="0.2">
      <c r="A1261" s="83">
        <v>5176</v>
      </c>
      <c r="B1261">
        <v>115</v>
      </c>
      <c r="C1261">
        <v>5</v>
      </c>
      <c r="D1261" s="63">
        <v>4.2999999999999997E-2</v>
      </c>
      <c r="E1261" s="63">
        <v>0</v>
      </c>
      <c r="F1261" s="63">
        <v>1</v>
      </c>
      <c r="G1261" s="63">
        <v>0</v>
      </c>
      <c r="H1261" s="63">
        <v>0</v>
      </c>
      <c r="I1261" s="63">
        <v>0</v>
      </c>
    </row>
    <row r="1262" spans="1:9" x14ac:dyDescent="0.2">
      <c r="A1262" s="83">
        <v>5178</v>
      </c>
      <c r="B1262">
        <v>729</v>
      </c>
      <c r="C1262">
        <v>17</v>
      </c>
      <c r="D1262" s="63">
        <v>2.3E-2</v>
      </c>
      <c r="E1262" s="63">
        <v>0.58799999999999997</v>
      </c>
      <c r="F1262" s="63">
        <v>0.29399999999999998</v>
      </c>
      <c r="G1262" s="63">
        <v>5.8999999999999997E-2</v>
      </c>
      <c r="H1262" s="63">
        <v>5.8999999999999997E-2</v>
      </c>
      <c r="I1262" s="63">
        <v>0</v>
      </c>
    </row>
    <row r="1263" spans="1:9" x14ac:dyDescent="0.2">
      <c r="A1263" s="83">
        <v>5200</v>
      </c>
      <c r="B1263">
        <v>1039</v>
      </c>
      <c r="C1263">
        <v>25</v>
      </c>
      <c r="D1263" s="63">
        <v>2.4E-2</v>
      </c>
      <c r="E1263" s="63">
        <v>0.16</v>
      </c>
      <c r="F1263" s="63">
        <v>0.52</v>
      </c>
      <c r="G1263" s="63">
        <v>0.12</v>
      </c>
      <c r="H1263" s="63">
        <v>0.08</v>
      </c>
      <c r="I1263" s="63">
        <v>0.12</v>
      </c>
    </row>
    <row r="1264" spans="1:9" x14ac:dyDescent="0.2">
      <c r="A1264" s="83">
        <v>5206</v>
      </c>
      <c r="B1264">
        <v>830</v>
      </c>
      <c r="C1264">
        <v>68</v>
      </c>
      <c r="D1264" s="63">
        <v>8.2000000000000003E-2</v>
      </c>
      <c r="E1264" s="63">
        <v>0.26500000000000001</v>
      </c>
      <c r="F1264" s="63">
        <v>0.33800000000000002</v>
      </c>
      <c r="G1264" s="63">
        <v>0.221</v>
      </c>
      <c r="H1264" s="63">
        <v>0.13200000000000001</v>
      </c>
      <c r="I1264" s="63">
        <v>4.3999999999999997E-2</v>
      </c>
    </row>
    <row r="1265" spans="1:9" x14ac:dyDescent="0.2">
      <c r="A1265" s="83">
        <v>5213</v>
      </c>
      <c r="B1265">
        <v>1264</v>
      </c>
      <c r="C1265">
        <v>101</v>
      </c>
      <c r="D1265" s="63">
        <v>0.08</v>
      </c>
      <c r="E1265" s="63">
        <v>0.129</v>
      </c>
      <c r="F1265" s="63">
        <v>0.33700000000000002</v>
      </c>
      <c r="G1265" s="63">
        <v>0.13900000000000001</v>
      </c>
      <c r="H1265" s="63">
        <v>0.218</v>
      </c>
      <c r="I1265" s="63">
        <v>0.17799999999999999</v>
      </c>
    </row>
    <row r="1266" spans="1:9" x14ac:dyDescent="0.2">
      <c r="A1266" s="83">
        <v>5221</v>
      </c>
      <c r="B1266">
        <v>418</v>
      </c>
      <c r="C1266">
        <v>45</v>
      </c>
      <c r="D1266" s="63">
        <v>0.108</v>
      </c>
      <c r="E1266" s="63">
        <v>4.3999999999999997E-2</v>
      </c>
      <c r="F1266" s="63">
        <v>0.4</v>
      </c>
      <c r="G1266" s="63">
        <v>0.111</v>
      </c>
      <c r="H1266" s="63">
        <v>0.17799999999999999</v>
      </c>
      <c r="I1266" s="63">
        <v>0.26700000000000002</v>
      </c>
    </row>
    <row r="1267" spans="1:9" x14ac:dyDescent="0.2">
      <c r="A1267" s="83">
        <v>5239</v>
      </c>
      <c r="B1267">
        <v>422</v>
      </c>
      <c r="C1267">
        <v>22</v>
      </c>
      <c r="D1267" s="63">
        <v>5.1999999999999998E-2</v>
      </c>
      <c r="E1267" s="63">
        <v>0.40899999999999997</v>
      </c>
      <c r="F1267" s="63">
        <v>0.54500000000000004</v>
      </c>
      <c r="G1267" s="63">
        <v>4.4999999999999998E-2</v>
      </c>
      <c r="H1267" s="63">
        <v>0</v>
      </c>
      <c r="I1267" s="63">
        <v>0</v>
      </c>
    </row>
    <row r="1268" spans="1:9" x14ac:dyDescent="0.2">
      <c r="A1268" s="83">
        <v>5244</v>
      </c>
      <c r="B1268">
        <v>15</v>
      </c>
      <c r="C1268">
        <v>2</v>
      </c>
      <c r="D1268" s="63">
        <v>0.13300000000000001</v>
      </c>
      <c r="E1268" s="63">
        <v>0</v>
      </c>
      <c r="F1268" s="63">
        <v>0.5</v>
      </c>
      <c r="G1268" s="63">
        <v>0</v>
      </c>
      <c r="H1268" s="63">
        <v>0</v>
      </c>
      <c r="I1268" s="63">
        <v>0.5</v>
      </c>
    </row>
    <row r="1269" spans="1:9" x14ac:dyDescent="0.2">
      <c r="A1269" s="83">
        <v>5251</v>
      </c>
      <c r="B1269">
        <v>524</v>
      </c>
      <c r="C1269">
        <v>18</v>
      </c>
      <c r="D1269" s="63">
        <v>3.4000000000000002E-2</v>
      </c>
      <c r="E1269" s="63">
        <v>0.16700000000000001</v>
      </c>
      <c r="F1269" s="63">
        <v>0.33300000000000002</v>
      </c>
      <c r="G1269" s="63">
        <v>0.16700000000000001</v>
      </c>
      <c r="H1269" s="63">
        <v>0.222</v>
      </c>
      <c r="I1269" s="63">
        <v>0.111</v>
      </c>
    </row>
    <row r="1270" spans="1:9" x14ac:dyDescent="0.2">
      <c r="A1270" s="83">
        <v>5269</v>
      </c>
      <c r="B1270">
        <v>734</v>
      </c>
      <c r="C1270">
        <v>52</v>
      </c>
      <c r="D1270" s="63">
        <v>7.0999999999999994E-2</v>
      </c>
      <c r="E1270" s="63">
        <v>0.38500000000000001</v>
      </c>
      <c r="F1270" s="63">
        <v>0.192</v>
      </c>
      <c r="G1270" s="63">
        <v>0.13500000000000001</v>
      </c>
      <c r="H1270" s="63">
        <v>0.115</v>
      </c>
      <c r="I1270" s="63">
        <v>0.17299999999999999</v>
      </c>
    </row>
    <row r="1271" spans="1:9" x14ac:dyDescent="0.2">
      <c r="A1271" s="83">
        <v>5271</v>
      </c>
      <c r="B1271">
        <v>407</v>
      </c>
      <c r="C1271">
        <v>15</v>
      </c>
      <c r="D1271" s="63">
        <v>3.6999999999999998E-2</v>
      </c>
      <c r="E1271" s="63">
        <v>0.26700000000000002</v>
      </c>
      <c r="F1271" s="63">
        <v>0.53300000000000003</v>
      </c>
      <c r="G1271" s="63">
        <v>0.2</v>
      </c>
      <c r="H1271" s="63">
        <v>0</v>
      </c>
      <c r="I1271" s="63">
        <v>0</v>
      </c>
    </row>
    <row r="1272" spans="1:9" x14ac:dyDescent="0.2">
      <c r="A1272" s="83">
        <v>5276</v>
      </c>
      <c r="B1272">
        <v>570</v>
      </c>
      <c r="C1272">
        <v>10</v>
      </c>
      <c r="D1272" s="63">
        <v>1.7999999999999999E-2</v>
      </c>
      <c r="E1272" s="63">
        <v>0.6</v>
      </c>
      <c r="F1272" s="63">
        <v>0.4</v>
      </c>
      <c r="G1272" s="63">
        <v>0</v>
      </c>
      <c r="H1272" s="63">
        <v>0</v>
      </c>
      <c r="I1272" s="63">
        <v>0</v>
      </c>
    </row>
    <row r="1273" spans="1:9" x14ac:dyDescent="0.2">
      <c r="A1273" s="83">
        <v>5282</v>
      </c>
      <c r="B1273">
        <v>400</v>
      </c>
      <c r="C1273">
        <v>43</v>
      </c>
      <c r="D1273" s="63">
        <v>0.108</v>
      </c>
      <c r="E1273" s="63">
        <v>0.11600000000000001</v>
      </c>
      <c r="F1273" s="63">
        <v>0.372</v>
      </c>
      <c r="G1273" s="63">
        <v>0.27900000000000003</v>
      </c>
      <c r="H1273" s="63">
        <v>0.11600000000000001</v>
      </c>
      <c r="I1273" s="63">
        <v>0.11600000000000001</v>
      </c>
    </row>
    <row r="1274" spans="1:9" x14ac:dyDescent="0.2">
      <c r="A1274" s="83">
        <v>5285</v>
      </c>
      <c r="B1274">
        <v>621</v>
      </c>
      <c r="C1274">
        <v>30</v>
      </c>
      <c r="D1274" s="63">
        <v>4.8000000000000001E-2</v>
      </c>
      <c r="E1274" s="63">
        <v>0.4</v>
      </c>
      <c r="F1274" s="63">
        <v>0.5</v>
      </c>
      <c r="G1274" s="63">
        <v>0.1</v>
      </c>
      <c r="H1274" s="63">
        <v>0</v>
      </c>
      <c r="I1274" s="63">
        <v>0</v>
      </c>
    </row>
    <row r="1275" spans="1:9" x14ac:dyDescent="0.2">
      <c r="A1275" s="83">
        <v>5289</v>
      </c>
      <c r="B1275">
        <v>381</v>
      </c>
      <c r="C1275">
        <v>17</v>
      </c>
      <c r="D1275" s="63">
        <v>4.4999999999999998E-2</v>
      </c>
      <c r="E1275" s="63">
        <v>0.17599999999999999</v>
      </c>
      <c r="F1275" s="63">
        <v>0.35299999999999998</v>
      </c>
      <c r="G1275" s="63">
        <v>0.17599999999999999</v>
      </c>
      <c r="H1275" s="63">
        <v>0.11799999999999999</v>
      </c>
      <c r="I1275" s="63">
        <v>0.17599999999999999</v>
      </c>
    </row>
    <row r="1276" spans="1:9" x14ac:dyDescent="0.2">
      <c r="A1276" s="83">
        <v>5291</v>
      </c>
      <c r="B1276">
        <v>521</v>
      </c>
      <c r="C1276">
        <v>7</v>
      </c>
      <c r="D1276" s="63">
        <v>1.2999999999999999E-2</v>
      </c>
      <c r="E1276" s="63">
        <v>0.14299999999999999</v>
      </c>
      <c r="F1276" s="63">
        <v>0.42899999999999999</v>
      </c>
      <c r="G1276" s="63">
        <v>0.28599999999999998</v>
      </c>
      <c r="H1276" s="63">
        <v>0</v>
      </c>
      <c r="I1276" s="63">
        <v>0.14299999999999999</v>
      </c>
    </row>
    <row r="1277" spans="1:9" x14ac:dyDescent="0.2">
      <c r="A1277" s="83">
        <v>5310</v>
      </c>
      <c r="B1277">
        <v>623</v>
      </c>
      <c r="C1277">
        <v>22</v>
      </c>
      <c r="D1277" s="63">
        <v>3.5000000000000003E-2</v>
      </c>
      <c r="E1277" s="63">
        <v>0.22700000000000001</v>
      </c>
      <c r="F1277" s="63">
        <v>0.59099999999999997</v>
      </c>
      <c r="G1277" s="63">
        <v>9.0999999999999998E-2</v>
      </c>
      <c r="H1277" s="63">
        <v>4.4999999999999998E-2</v>
      </c>
      <c r="I1277" s="63">
        <v>4.4999999999999998E-2</v>
      </c>
    </row>
    <row r="1278" spans="1:9" x14ac:dyDescent="0.2">
      <c r="A1278" s="83">
        <v>5312</v>
      </c>
      <c r="B1278">
        <v>208</v>
      </c>
      <c r="C1278">
        <v>10</v>
      </c>
      <c r="D1278" s="63">
        <v>4.8000000000000001E-2</v>
      </c>
      <c r="E1278" s="63">
        <v>0.3</v>
      </c>
      <c r="F1278" s="63">
        <v>0.2</v>
      </c>
      <c r="G1278" s="63">
        <v>0.4</v>
      </c>
      <c r="H1278" s="63">
        <v>0.1</v>
      </c>
      <c r="I1278" s="63">
        <v>0</v>
      </c>
    </row>
    <row r="1279" spans="1:9" x14ac:dyDescent="0.2">
      <c r="A1279" s="83">
        <v>5319</v>
      </c>
      <c r="B1279">
        <v>87</v>
      </c>
      <c r="C1279">
        <v>9</v>
      </c>
      <c r="D1279" s="63">
        <v>0.10299999999999999</v>
      </c>
      <c r="E1279" s="63">
        <v>0.222</v>
      </c>
      <c r="F1279" s="63">
        <v>0.33300000000000002</v>
      </c>
      <c r="G1279" s="63">
        <v>0.33300000000000002</v>
      </c>
      <c r="H1279" s="63">
        <v>0</v>
      </c>
      <c r="I1279" s="63">
        <v>0.111</v>
      </c>
    </row>
    <row r="1280" spans="1:9" x14ac:dyDescent="0.2">
      <c r="A1280" s="83">
        <v>5336</v>
      </c>
      <c r="B1280">
        <v>50</v>
      </c>
      <c r="C1280">
        <v>5</v>
      </c>
      <c r="D1280" s="63">
        <v>0.1</v>
      </c>
      <c r="E1280" s="63">
        <v>0</v>
      </c>
      <c r="F1280" s="63">
        <v>0</v>
      </c>
      <c r="G1280" s="63">
        <v>0.4</v>
      </c>
      <c r="H1280" s="63">
        <v>0</v>
      </c>
      <c r="I1280" s="63">
        <v>0.6</v>
      </c>
    </row>
    <row r="1281" spans="1:9" x14ac:dyDescent="0.2">
      <c r="A1281" s="83">
        <v>5339</v>
      </c>
      <c r="B1281">
        <v>548</v>
      </c>
      <c r="C1281">
        <v>34</v>
      </c>
      <c r="D1281" s="63">
        <v>6.2E-2</v>
      </c>
      <c r="E1281" s="63">
        <v>5.8999999999999997E-2</v>
      </c>
      <c r="F1281" s="63">
        <v>0.17599999999999999</v>
      </c>
      <c r="G1281" s="63">
        <v>0</v>
      </c>
      <c r="H1281" s="63">
        <v>0.61799999999999999</v>
      </c>
      <c r="I1281" s="63">
        <v>0.14699999999999999</v>
      </c>
    </row>
    <row r="1282" spans="1:9" x14ac:dyDescent="0.2">
      <c r="A1282" s="83">
        <v>5345</v>
      </c>
      <c r="B1282">
        <v>913</v>
      </c>
      <c r="C1282">
        <v>25</v>
      </c>
      <c r="D1282" s="63">
        <v>2.7E-2</v>
      </c>
      <c r="E1282" s="63">
        <v>0.44</v>
      </c>
      <c r="F1282" s="63">
        <v>0.32</v>
      </c>
      <c r="G1282" s="63">
        <v>0.08</v>
      </c>
      <c r="H1282" s="63">
        <v>0.12</v>
      </c>
      <c r="I1282" s="63">
        <v>0.04</v>
      </c>
    </row>
    <row r="1283" spans="1:9" x14ac:dyDescent="0.2">
      <c r="A1283" s="83">
        <v>5346</v>
      </c>
      <c r="B1283">
        <v>524</v>
      </c>
      <c r="C1283">
        <v>63</v>
      </c>
      <c r="D1283" s="63">
        <v>0.12</v>
      </c>
      <c r="E1283" s="63">
        <v>0.159</v>
      </c>
      <c r="F1283" s="63">
        <v>0.33300000000000002</v>
      </c>
      <c r="G1283" s="63">
        <v>0.127</v>
      </c>
      <c r="H1283" s="63">
        <v>0.19</v>
      </c>
      <c r="I1283" s="63">
        <v>0.19</v>
      </c>
    </row>
    <row r="1284" spans="1:9" x14ac:dyDescent="0.2">
      <c r="A1284" s="83">
        <v>5348</v>
      </c>
      <c r="B1284">
        <v>444</v>
      </c>
      <c r="C1284">
        <v>5</v>
      </c>
      <c r="D1284" s="63">
        <v>1.0999999999999999E-2</v>
      </c>
      <c r="E1284" s="63">
        <v>1</v>
      </c>
      <c r="F1284" s="63">
        <v>0</v>
      </c>
      <c r="G1284" s="63">
        <v>0</v>
      </c>
      <c r="H1284" s="63">
        <v>0</v>
      </c>
      <c r="I1284" s="63">
        <v>0</v>
      </c>
    </row>
    <row r="1285" spans="1:9" x14ac:dyDescent="0.2">
      <c r="A1285" s="83">
        <v>5350</v>
      </c>
      <c r="B1285">
        <v>573</v>
      </c>
      <c r="C1285">
        <v>48</v>
      </c>
      <c r="D1285" s="63">
        <v>8.4000000000000005E-2</v>
      </c>
      <c r="E1285" s="63">
        <v>0.375</v>
      </c>
      <c r="F1285" s="63">
        <v>0.35399999999999998</v>
      </c>
      <c r="G1285" s="63">
        <v>6.3E-2</v>
      </c>
      <c r="H1285" s="63">
        <v>0.14599999999999999</v>
      </c>
      <c r="I1285" s="63">
        <v>6.3E-2</v>
      </c>
    </row>
    <row r="1286" spans="1:9" x14ac:dyDescent="0.2">
      <c r="A1286" s="83">
        <v>5351</v>
      </c>
      <c r="B1286">
        <v>977</v>
      </c>
      <c r="C1286">
        <v>32</v>
      </c>
      <c r="D1286" s="63">
        <v>3.3000000000000002E-2</v>
      </c>
      <c r="E1286" s="63">
        <v>0.188</v>
      </c>
      <c r="F1286" s="63">
        <v>0.375</v>
      </c>
      <c r="G1286" s="63">
        <v>9.4E-2</v>
      </c>
      <c r="H1286" s="63">
        <v>0.25</v>
      </c>
      <c r="I1286" s="63">
        <v>9.4E-2</v>
      </c>
    </row>
    <row r="1287" spans="1:9" x14ac:dyDescent="0.2">
      <c r="A1287" s="83">
        <v>5354</v>
      </c>
      <c r="B1287">
        <v>286</v>
      </c>
      <c r="C1287">
        <v>69</v>
      </c>
      <c r="D1287" s="63">
        <v>0.24099999999999999</v>
      </c>
      <c r="E1287" s="63">
        <v>0.159</v>
      </c>
      <c r="F1287" s="63">
        <v>0.13</v>
      </c>
      <c r="G1287" s="63">
        <v>5.8000000000000003E-2</v>
      </c>
      <c r="H1287" s="63">
        <v>0.23200000000000001</v>
      </c>
      <c r="I1287" s="63">
        <v>0.42</v>
      </c>
    </row>
    <row r="1288" spans="1:9" x14ac:dyDescent="0.2">
      <c r="A1288" s="83">
        <v>5355</v>
      </c>
      <c r="B1288">
        <v>263</v>
      </c>
      <c r="C1288">
        <v>5</v>
      </c>
      <c r="D1288" s="63">
        <v>1.9E-2</v>
      </c>
      <c r="E1288" s="63">
        <v>0</v>
      </c>
      <c r="F1288" s="63">
        <v>0</v>
      </c>
      <c r="G1288" s="63">
        <v>0.2</v>
      </c>
      <c r="H1288" s="63">
        <v>0.6</v>
      </c>
      <c r="I1288" s="63">
        <v>0.2</v>
      </c>
    </row>
    <row r="1289" spans="1:9" x14ac:dyDescent="0.2">
      <c r="A1289" s="83">
        <v>5359</v>
      </c>
      <c r="B1289">
        <v>84</v>
      </c>
      <c r="C1289">
        <v>6</v>
      </c>
      <c r="D1289" s="63">
        <v>7.0999999999999994E-2</v>
      </c>
      <c r="E1289" s="63">
        <v>0.16700000000000001</v>
      </c>
      <c r="F1289" s="63">
        <v>0.33300000000000002</v>
      </c>
      <c r="G1289" s="63">
        <v>0.33300000000000002</v>
      </c>
      <c r="H1289" s="63">
        <v>0.16700000000000001</v>
      </c>
      <c r="I1289" s="63">
        <v>0</v>
      </c>
    </row>
    <row r="1290" spans="1:9" x14ac:dyDescent="0.2">
      <c r="A1290" s="83">
        <v>5362</v>
      </c>
      <c r="B1290">
        <v>476</v>
      </c>
      <c r="C1290">
        <v>11</v>
      </c>
      <c r="D1290" s="63">
        <v>2.3E-2</v>
      </c>
      <c r="E1290" s="63">
        <v>0</v>
      </c>
      <c r="F1290" s="63">
        <v>0.72699999999999998</v>
      </c>
      <c r="G1290" s="63">
        <v>0.182</v>
      </c>
      <c r="H1290" s="63">
        <v>0</v>
      </c>
      <c r="I1290" s="63">
        <v>9.0999999999999998E-2</v>
      </c>
    </row>
    <row r="1291" spans="1:9" x14ac:dyDescent="0.2">
      <c r="A1291" s="83">
        <v>5363</v>
      </c>
      <c r="B1291">
        <v>242</v>
      </c>
      <c r="C1291">
        <v>24</v>
      </c>
      <c r="D1291" s="63">
        <v>9.9000000000000005E-2</v>
      </c>
      <c r="E1291" s="63">
        <v>0.33300000000000002</v>
      </c>
      <c r="F1291" s="63">
        <v>0.25</v>
      </c>
      <c r="G1291" s="63">
        <v>0.25</v>
      </c>
      <c r="H1291" s="63">
        <v>0.125</v>
      </c>
      <c r="I1291" s="63">
        <v>4.2000000000000003E-2</v>
      </c>
    </row>
    <row r="1292" spans="1:9" x14ac:dyDescent="0.2">
      <c r="A1292" s="83">
        <v>5364</v>
      </c>
      <c r="B1292">
        <v>402</v>
      </c>
      <c r="C1292">
        <v>7</v>
      </c>
      <c r="D1292" s="63">
        <v>1.7000000000000001E-2</v>
      </c>
      <c r="E1292" s="63">
        <v>0.85699999999999998</v>
      </c>
      <c r="F1292" s="63">
        <v>0</v>
      </c>
      <c r="G1292" s="63">
        <v>0.14299999999999999</v>
      </c>
      <c r="H1292" s="63">
        <v>0</v>
      </c>
      <c r="I1292" s="63">
        <v>0</v>
      </c>
    </row>
    <row r="1293" spans="1:9" x14ac:dyDescent="0.2">
      <c r="A1293" s="83">
        <v>5367</v>
      </c>
      <c r="B1293">
        <v>132</v>
      </c>
      <c r="C1293">
        <v>17</v>
      </c>
      <c r="D1293" s="63">
        <v>0.129</v>
      </c>
      <c r="E1293" s="63">
        <v>5.8999999999999997E-2</v>
      </c>
      <c r="F1293" s="63">
        <v>0.58799999999999997</v>
      </c>
      <c r="G1293" s="63">
        <v>0.17599999999999999</v>
      </c>
      <c r="H1293" s="63">
        <v>0</v>
      </c>
      <c r="I1293" s="63">
        <v>0.17599999999999999</v>
      </c>
    </row>
    <row r="1294" spans="1:9" x14ac:dyDescent="0.2">
      <c r="A1294" s="83">
        <v>5368</v>
      </c>
      <c r="B1294">
        <v>323</v>
      </c>
      <c r="C1294">
        <v>7</v>
      </c>
      <c r="D1294" s="63">
        <v>2.1999999999999999E-2</v>
      </c>
      <c r="E1294" s="63">
        <v>0.42899999999999999</v>
      </c>
      <c r="F1294" s="63">
        <v>0.42899999999999999</v>
      </c>
      <c r="G1294" s="63">
        <v>0</v>
      </c>
      <c r="H1294" s="63">
        <v>0.14299999999999999</v>
      </c>
      <c r="I1294" s="63">
        <v>0</v>
      </c>
    </row>
    <row r="1295" spans="1:9" x14ac:dyDescent="0.2">
      <c r="A1295" s="83">
        <v>5373</v>
      </c>
      <c r="B1295">
        <v>382</v>
      </c>
      <c r="C1295">
        <v>24</v>
      </c>
      <c r="D1295" s="63">
        <v>6.3E-2</v>
      </c>
      <c r="E1295" s="63">
        <v>0.25</v>
      </c>
      <c r="F1295" s="63">
        <v>0.45800000000000002</v>
      </c>
      <c r="G1295" s="63">
        <v>0.25</v>
      </c>
      <c r="H1295" s="63">
        <v>4.2000000000000003E-2</v>
      </c>
      <c r="I1295" s="63">
        <v>0</v>
      </c>
    </row>
    <row r="1296" spans="1:9" x14ac:dyDescent="0.2">
      <c r="A1296" s="83">
        <v>5375</v>
      </c>
      <c r="B1296">
        <v>412</v>
      </c>
      <c r="C1296">
        <v>12</v>
      </c>
      <c r="D1296" s="63">
        <v>2.9000000000000001E-2</v>
      </c>
      <c r="E1296" s="63">
        <v>8.3000000000000004E-2</v>
      </c>
      <c r="F1296" s="63">
        <v>0.5</v>
      </c>
      <c r="G1296" s="63">
        <v>0.33300000000000002</v>
      </c>
      <c r="H1296" s="63">
        <v>8.3000000000000004E-2</v>
      </c>
      <c r="I1296" s="63">
        <v>0</v>
      </c>
    </row>
    <row r="1297" spans="1:9" x14ac:dyDescent="0.2">
      <c r="A1297" s="83">
        <v>5377</v>
      </c>
      <c r="B1297">
        <v>218</v>
      </c>
      <c r="C1297">
        <v>41</v>
      </c>
      <c r="D1297" s="63">
        <v>0.188</v>
      </c>
      <c r="E1297" s="63">
        <v>1</v>
      </c>
      <c r="F1297" s="63">
        <v>0</v>
      </c>
      <c r="G1297" s="63">
        <v>0</v>
      </c>
      <c r="H1297" s="63">
        <v>0</v>
      </c>
      <c r="I1297" s="63">
        <v>0</v>
      </c>
    </row>
    <row r="1298" spans="1:9" x14ac:dyDescent="0.2">
      <c r="A1298" s="83">
        <v>5378</v>
      </c>
      <c r="B1298">
        <v>189</v>
      </c>
      <c r="C1298">
        <v>37</v>
      </c>
      <c r="D1298" s="63">
        <v>0.19600000000000001</v>
      </c>
      <c r="E1298" s="63">
        <v>0.97299999999999998</v>
      </c>
      <c r="F1298" s="63">
        <v>0</v>
      </c>
      <c r="G1298" s="63">
        <v>0</v>
      </c>
      <c r="H1298" s="63">
        <v>2.7E-2</v>
      </c>
      <c r="I1298" s="63">
        <v>0</v>
      </c>
    </row>
    <row r="1299" spans="1:9" x14ac:dyDescent="0.2">
      <c r="A1299" s="83">
        <v>5380</v>
      </c>
      <c r="B1299">
        <v>348</v>
      </c>
      <c r="C1299">
        <v>9</v>
      </c>
      <c r="D1299" s="63">
        <v>2.5999999999999999E-2</v>
      </c>
      <c r="E1299" s="63">
        <v>0.55600000000000005</v>
      </c>
      <c r="F1299" s="63">
        <v>0.33300000000000002</v>
      </c>
      <c r="G1299" s="63">
        <v>0</v>
      </c>
      <c r="H1299" s="63">
        <v>0</v>
      </c>
      <c r="I1299" s="63">
        <v>0.111</v>
      </c>
    </row>
    <row r="1300" spans="1:9" x14ac:dyDescent="0.2">
      <c r="A1300" s="83">
        <v>5381</v>
      </c>
      <c r="B1300">
        <v>512</v>
      </c>
      <c r="C1300">
        <v>45</v>
      </c>
      <c r="D1300" s="63">
        <v>8.7999999999999995E-2</v>
      </c>
      <c r="E1300" s="63">
        <v>0.17799999999999999</v>
      </c>
      <c r="F1300" s="63">
        <v>0.51100000000000001</v>
      </c>
      <c r="G1300" s="63">
        <v>0.156</v>
      </c>
      <c r="H1300" s="63">
        <v>0.13300000000000001</v>
      </c>
      <c r="I1300" s="63">
        <v>2.1999999999999999E-2</v>
      </c>
    </row>
    <row r="1301" spans="1:9" x14ac:dyDescent="0.2">
      <c r="A1301" s="83">
        <v>5383</v>
      </c>
      <c r="B1301">
        <v>892</v>
      </c>
      <c r="C1301">
        <v>15</v>
      </c>
      <c r="D1301" s="63">
        <v>1.7000000000000001E-2</v>
      </c>
      <c r="E1301" s="63">
        <v>0.26700000000000002</v>
      </c>
      <c r="F1301" s="63">
        <v>0.6</v>
      </c>
      <c r="G1301" s="63">
        <v>6.7000000000000004E-2</v>
      </c>
      <c r="H1301" s="63">
        <v>6.7000000000000004E-2</v>
      </c>
      <c r="I1301" s="63">
        <v>0</v>
      </c>
    </row>
    <row r="1302" spans="1:9" x14ac:dyDescent="0.2">
      <c r="A1302" s="83">
        <v>5384</v>
      </c>
      <c r="B1302">
        <v>870</v>
      </c>
      <c r="C1302">
        <v>24</v>
      </c>
      <c r="D1302" s="63">
        <v>2.8000000000000001E-2</v>
      </c>
      <c r="E1302" s="63">
        <v>0.33300000000000002</v>
      </c>
      <c r="F1302" s="63">
        <v>0.25</v>
      </c>
      <c r="G1302" s="63">
        <v>0.20799999999999999</v>
      </c>
      <c r="H1302" s="63">
        <v>0.16700000000000001</v>
      </c>
      <c r="I1302" s="63">
        <v>4.2000000000000003E-2</v>
      </c>
    </row>
    <row r="1303" spans="1:9" x14ac:dyDescent="0.2">
      <c r="A1303" s="83">
        <v>5385</v>
      </c>
      <c r="B1303">
        <v>848</v>
      </c>
      <c r="C1303">
        <v>22</v>
      </c>
      <c r="D1303" s="63">
        <v>2.5999999999999999E-2</v>
      </c>
      <c r="E1303" s="63">
        <v>4.4999999999999998E-2</v>
      </c>
      <c r="F1303" s="63">
        <v>0.63600000000000001</v>
      </c>
      <c r="G1303" s="63">
        <v>0.22700000000000001</v>
      </c>
      <c r="H1303" s="63">
        <v>4.4999999999999998E-2</v>
      </c>
      <c r="I1303" s="63">
        <v>4.4999999999999998E-2</v>
      </c>
    </row>
    <row r="1304" spans="1:9" x14ac:dyDescent="0.2">
      <c r="A1304" s="83">
        <v>5387</v>
      </c>
      <c r="B1304">
        <v>786</v>
      </c>
      <c r="C1304">
        <v>39</v>
      </c>
      <c r="D1304" s="63">
        <v>0.05</v>
      </c>
      <c r="E1304" s="63">
        <v>0.38500000000000001</v>
      </c>
      <c r="F1304" s="63">
        <v>0.41</v>
      </c>
      <c r="G1304" s="63">
        <v>0.128</v>
      </c>
      <c r="H1304" s="63">
        <v>5.0999999999999997E-2</v>
      </c>
      <c r="I1304" s="63">
        <v>2.5999999999999999E-2</v>
      </c>
    </row>
    <row r="1305" spans="1:9" x14ac:dyDescent="0.2">
      <c r="A1305" s="83">
        <v>5388</v>
      </c>
      <c r="B1305">
        <v>467</v>
      </c>
      <c r="C1305">
        <v>26</v>
      </c>
      <c r="D1305" s="63">
        <v>5.6000000000000001E-2</v>
      </c>
      <c r="E1305" s="63">
        <v>0.73099999999999998</v>
      </c>
      <c r="F1305" s="63">
        <v>0.23100000000000001</v>
      </c>
      <c r="G1305" s="63">
        <v>3.7999999999999999E-2</v>
      </c>
      <c r="H1305" s="63">
        <v>0</v>
      </c>
      <c r="I1305" s="63">
        <v>0</v>
      </c>
    </row>
    <row r="1306" spans="1:9" x14ac:dyDescent="0.2">
      <c r="A1306" s="83">
        <v>5392</v>
      </c>
      <c r="B1306">
        <v>722</v>
      </c>
      <c r="C1306">
        <v>18</v>
      </c>
      <c r="D1306" s="63">
        <v>2.5000000000000001E-2</v>
      </c>
      <c r="E1306" s="63">
        <v>0.222</v>
      </c>
      <c r="F1306" s="63">
        <v>0.61099999999999999</v>
      </c>
      <c r="G1306" s="63">
        <v>0.16700000000000001</v>
      </c>
      <c r="H1306" s="63">
        <v>0</v>
      </c>
      <c r="I1306" s="63">
        <v>0</v>
      </c>
    </row>
    <row r="1307" spans="1:9" x14ac:dyDescent="0.2">
      <c r="A1307" s="83">
        <v>5394</v>
      </c>
      <c r="B1307">
        <v>882</v>
      </c>
      <c r="C1307">
        <v>26</v>
      </c>
      <c r="D1307" s="63">
        <v>2.9000000000000001E-2</v>
      </c>
      <c r="E1307" s="63">
        <v>0.5</v>
      </c>
      <c r="F1307" s="63">
        <v>0.42299999999999999</v>
      </c>
      <c r="G1307" s="63">
        <v>3.7999999999999999E-2</v>
      </c>
      <c r="H1307" s="63">
        <v>0</v>
      </c>
      <c r="I1307" s="63">
        <v>3.7999999999999999E-2</v>
      </c>
    </row>
    <row r="1308" spans="1:9" x14ac:dyDescent="0.2">
      <c r="A1308" s="83">
        <v>5408</v>
      </c>
      <c r="B1308">
        <v>555</v>
      </c>
      <c r="C1308">
        <v>9</v>
      </c>
      <c r="D1308" s="63">
        <v>1.6E-2</v>
      </c>
      <c r="E1308" s="63">
        <v>0.222</v>
      </c>
      <c r="F1308" s="63">
        <v>0.66700000000000004</v>
      </c>
      <c r="G1308" s="63">
        <v>0.111</v>
      </c>
      <c r="H1308" s="63">
        <v>0</v>
      </c>
      <c r="I1308" s="63">
        <v>0</v>
      </c>
    </row>
    <row r="1309" spans="1:9" x14ac:dyDescent="0.2">
      <c r="A1309" s="83">
        <v>5409</v>
      </c>
      <c r="B1309">
        <v>767</v>
      </c>
      <c r="C1309">
        <v>46</v>
      </c>
      <c r="D1309" s="63">
        <v>0.06</v>
      </c>
      <c r="E1309" s="63">
        <v>0.19600000000000001</v>
      </c>
      <c r="F1309" s="63">
        <v>0.30399999999999999</v>
      </c>
      <c r="G1309" s="63">
        <v>0.26100000000000001</v>
      </c>
      <c r="H1309" s="63">
        <v>0.19600000000000001</v>
      </c>
      <c r="I1309" s="63">
        <v>4.2999999999999997E-2</v>
      </c>
    </row>
    <row r="1310" spans="1:9" x14ac:dyDescent="0.2">
      <c r="A1310" s="83">
        <v>5411</v>
      </c>
      <c r="B1310">
        <v>272</v>
      </c>
      <c r="C1310">
        <v>5</v>
      </c>
      <c r="D1310" s="63">
        <v>1.7999999999999999E-2</v>
      </c>
      <c r="E1310" s="63">
        <v>0.2</v>
      </c>
      <c r="F1310" s="63">
        <v>0.2</v>
      </c>
      <c r="G1310" s="63">
        <v>0.2</v>
      </c>
      <c r="H1310" s="63">
        <v>0.4</v>
      </c>
      <c r="I1310" s="63">
        <v>0</v>
      </c>
    </row>
    <row r="1311" spans="1:9" x14ac:dyDescent="0.2">
      <c r="A1311" s="83">
        <v>5416</v>
      </c>
      <c r="B1311">
        <v>39</v>
      </c>
      <c r="C1311">
        <v>5</v>
      </c>
      <c r="D1311" s="63">
        <v>0.128</v>
      </c>
      <c r="E1311" s="63">
        <v>0.2</v>
      </c>
      <c r="F1311" s="63">
        <v>0.4</v>
      </c>
      <c r="G1311" s="63">
        <v>0.2</v>
      </c>
      <c r="H1311" s="63">
        <v>0.2</v>
      </c>
      <c r="I1311" s="63">
        <v>0</v>
      </c>
    </row>
    <row r="1312" spans="1:9" x14ac:dyDescent="0.2">
      <c r="A1312" s="83">
        <v>5437</v>
      </c>
      <c r="B1312">
        <v>189</v>
      </c>
      <c r="C1312">
        <v>10</v>
      </c>
      <c r="D1312" s="63">
        <v>5.2999999999999999E-2</v>
      </c>
      <c r="E1312" s="63">
        <v>0.2</v>
      </c>
      <c r="F1312" s="63">
        <v>0.2</v>
      </c>
      <c r="G1312" s="63">
        <v>0.2</v>
      </c>
      <c r="H1312" s="63">
        <v>0.2</v>
      </c>
      <c r="I1312" s="63">
        <v>0.2</v>
      </c>
    </row>
    <row r="1313" spans="1:9" x14ac:dyDescent="0.2">
      <c r="A1313" s="83">
        <v>5439</v>
      </c>
      <c r="B1313">
        <v>1014</v>
      </c>
      <c r="C1313">
        <v>76</v>
      </c>
      <c r="D1313" s="63">
        <v>7.4999999999999997E-2</v>
      </c>
      <c r="E1313" s="63">
        <v>3.9E-2</v>
      </c>
      <c r="F1313" s="63">
        <v>0.36799999999999999</v>
      </c>
      <c r="G1313" s="63">
        <v>0.34200000000000003</v>
      </c>
      <c r="H1313" s="63">
        <v>0.158</v>
      </c>
      <c r="I1313" s="63">
        <v>9.1999999999999998E-2</v>
      </c>
    </row>
    <row r="1314" spans="1:9" x14ac:dyDescent="0.2">
      <c r="A1314" s="83">
        <v>5444</v>
      </c>
      <c r="B1314">
        <v>179</v>
      </c>
      <c r="C1314">
        <v>18</v>
      </c>
      <c r="D1314" s="63">
        <v>0.10100000000000001</v>
      </c>
      <c r="E1314" s="63">
        <v>0.61099999999999999</v>
      </c>
      <c r="F1314" s="63">
        <v>0.27800000000000002</v>
      </c>
      <c r="G1314" s="63">
        <v>5.6000000000000001E-2</v>
      </c>
      <c r="H1314" s="63">
        <v>5.6000000000000001E-2</v>
      </c>
      <c r="I1314" s="63">
        <v>0</v>
      </c>
    </row>
    <row r="1315" spans="1:9" x14ac:dyDescent="0.2">
      <c r="A1315" s="83">
        <v>5450</v>
      </c>
      <c r="B1315">
        <v>672</v>
      </c>
      <c r="C1315">
        <v>7</v>
      </c>
      <c r="D1315" s="63">
        <v>0.01</v>
      </c>
      <c r="E1315" s="63">
        <v>0.14299999999999999</v>
      </c>
      <c r="F1315" s="63">
        <v>0.57099999999999995</v>
      </c>
      <c r="G1315" s="63">
        <v>0.28599999999999998</v>
      </c>
      <c r="H1315" s="63">
        <v>0</v>
      </c>
      <c r="I1315" s="63">
        <v>0</v>
      </c>
    </row>
    <row r="1316" spans="1:9" x14ac:dyDescent="0.2">
      <c r="A1316" s="83">
        <v>5451</v>
      </c>
      <c r="B1316">
        <v>515</v>
      </c>
      <c r="C1316">
        <v>13</v>
      </c>
      <c r="D1316" s="63">
        <v>2.5000000000000001E-2</v>
      </c>
      <c r="E1316" s="63">
        <v>0.61499999999999999</v>
      </c>
      <c r="F1316" s="63">
        <v>0.308</v>
      </c>
      <c r="G1316" s="63">
        <v>7.6999999999999999E-2</v>
      </c>
      <c r="H1316" s="63">
        <v>0</v>
      </c>
      <c r="I1316" s="63">
        <v>0</v>
      </c>
    </row>
    <row r="1317" spans="1:9" x14ac:dyDescent="0.2">
      <c r="A1317" s="83">
        <v>5452</v>
      </c>
      <c r="B1317">
        <v>820</v>
      </c>
      <c r="C1317">
        <v>59</v>
      </c>
      <c r="D1317" s="63">
        <v>7.1999999999999995E-2</v>
      </c>
      <c r="E1317" s="63">
        <v>6.8000000000000005E-2</v>
      </c>
      <c r="F1317" s="63">
        <v>0.39</v>
      </c>
      <c r="G1317" s="63">
        <v>0.373</v>
      </c>
      <c r="H1317" s="63">
        <v>8.5000000000000006E-2</v>
      </c>
      <c r="I1317" s="63">
        <v>8.5000000000000006E-2</v>
      </c>
    </row>
    <row r="1318" spans="1:9" x14ac:dyDescent="0.2">
      <c r="A1318" s="83">
        <v>5460</v>
      </c>
      <c r="B1318">
        <v>233</v>
      </c>
      <c r="C1318">
        <v>3</v>
      </c>
      <c r="D1318" s="63">
        <v>1.2999999999999999E-2</v>
      </c>
      <c r="E1318" s="63">
        <v>0.33300000000000002</v>
      </c>
      <c r="F1318" s="63">
        <v>0.33300000000000002</v>
      </c>
      <c r="G1318" s="63">
        <v>0</v>
      </c>
      <c r="H1318" s="63">
        <v>0.33300000000000002</v>
      </c>
      <c r="I1318" s="63">
        <v>0</v>
      </c>
    </row>
    <row r="1319" spans="1:9" x14ac:dyDescent="0.2">
      <c r="A1319" s="83">
        <v>5468</v>
      </c>
      <c r="B1319">
        <v>284</v>
      </c>
      <c r="C1319">
        <v>76</v>
      </c>
      <c r="D1319" s="63">
        <v>0.26800000000000002</v>
      </c>
      <c r="E1319" s="63">
        <v>1</v>
      </c>
      <c r="F1319" s="63">
        <v>0</v>
      </c>
      <c r="G1319" s="63">
        <v>0</v>
      </c>
      <c r="H1319" s="63">
        <v>0</v>
      </c>
      <c r="I1319" s="63">
        <v>0</v>
      </c>
    </row>
    <row r="1320" spans="1:9" x14ac:dyDescent="0.2">
      <c r="A1320" s="83">
        <v>5470</v>
      </c>
      <c r="B1320">
        <v>139</v>
      </c>
      <c r="C1320">
        <v>33</v>
      </c>
      <c r="D1320" s="63">
        <v>0.23699999999999999</v>
      </c>
      <c r="E1320" s="63">
        <v>0.33300000000000002</v>
      </c>
      <c r="F1320" s="63">
        <v>0.33300000000000002</v>
      </c>
      <c r="G1320" s="63">
        <v>6.0999999999999999E-2</v>
      </c>
      <c r="H1320" s="63">
        <v>0.182</v>
      </c>
      <c r="I1320" s="63">
        <v>9.0999999999999998E-2</v>
      </c>
    </row>
    <row r="1321" spans="1:9" x14ac:dyDescent="0.2">
      <c r="A1321" s="83">
        <v>5472</v>
      </c>
      <c r="B1321">
        <v>585</v>
      </c>
      <c r="C1321">
        <v>17</v>
      </c>
      <c r="D1321" s="63">
        <v>2.9000000000000001E-2</v>
      </c>
      <c r="E1321" s="63">
        <v>0.11799999999999999</v>
      </c>
      <c r="F1321" s="63">
        <v>0.88200000000000001</v>
      </c>
      <c r="G1321" s="63">
        <v>0</v>
      </c>
      <c r="H1321" s="63">
        <v>0</v>
      </c>
      <c r="I1321" s="63">
        <v>0</v>
      </c>
    </row>
    <row r="1322" spans="1:9" x14ac:dyDescent="0.2">
      <c r="A1322" s="83">
        <v>5473</v>
      </c>
      <c r="B1322">
        <v>689</v>
      </c>
      <c r="C1322">
        <v>73</v>
      </c>
      <c r="D1322" s="63">
        <v>0.106</v>
      </c>
      <c r="E1322" s="63">
        <v>0.23300000000000001</v>
      </c>
      <c r="F1322" s="63">
        <v>0.28799999999999998</v>
      </c>
      <c r="G1322" s="63">
        <v>0.16400000000000001</v>
      </c>
      <c r="H1322" s="63">
        <v>0.20499999999999999</v>
      </c>
      <c r="I1322" s="63">
        <v>0.11</v>
      </c>
    </row>
    <row r="1323" spans="1:9" x14ac:dyDescent="0.2">
      <c r="A1323" s="83">
        <v>5478</v>
      </c>
      <c r="B1323">
        <v>1754</v>
      </c>
      <c r="C1323">
        <v>65</v>
      </c>
      <c r="D1323" s="63">
        <v>3.6999999999999998E-2</v>
      </c>
      <c r="E1323" s="63">
        <v>0.29199999999999998</v>
      </c>
      <c r="F1323" s="63">
        <v>0.246</v>
      </c>
      <c r="G1323" s="63">
        <v>0.16900000000000001</v>
      </c>
      <c r="H1323" s="63">
        <v>0.154</v>
      </c>
      <c r="I1323" s="63">
        <v>0.13800000000000001</v>
      </c>
    </row>
    <row r="1324" spans="1:9" x14ac:dyDescent="0.2">
      <c r="A1324" s="83">
        <v>5481</v>
      </c>
      <c r="B1324">
        <v>1673</v>
      </c>
      <c r="C1324">
        <v>17</v>
      </c>
      <c r="D1324" s="63">
        <v>0.01</v>
      </c>
      <c r="E1324" s="63">
        <v>0.17599999999999999</v>
      </c>
      <c r="F1324" s="63">
        <v>0.11799999999999999</v>
      </c>
      <c r="G1324" s="63">
        <v>0.41199999999999998</v>
      </c>
      <c r="H1324" s="63">
        <v>0.17599999999999999</v>
      </c>
      <c r="I1324" s="63">
        <v>0.11799999999999999</v>
      </c>
    </row>
    <row r="1325" spans="1:9" x14ac:dyDescent="0.2">
      <c r="A1325" s="83">
        <v>5484</v>
      </c>
      <c r="B1325">
        <v>907</v>
      </c>
      <c r="C1325">
        <v>65</v>
      </c>
      <c r="D1325" s="63">
        <v>7.1999999999999995E-2</v>
      </c>
      <c r="E1325" s="63">
        <v>0.23100000000000001</v>
      </c>
      <c r="F1325" s="63">
        <v>0.26200000000000001</v>
      </c>
      <c r="G1325" s="63">
        <v>0.108</v>
      </c>
      <c r="H1325" s="63">
        <v>0.13800000000000001</v>
      </c>
      <c r="I1325" s="63">
        <v>0.26200000000000001</v>
      </c>
    </row>
    <row r="1326" spans="1:9" x14ac:dyDescent="0.2">
      <c r="A1326" s="83">
        <v>5485</v>
      </c>
      <c r="B1326">
        <v>537</v>
      </c>
      <c r="C1326">
        <v>66</v>
      </c>
      <c r="D1326" s="63">
        <v>0.123</v>
      </c>
      <c r="E1326" s="63">
        <v>0.182</v>
      </c>
      <c r="F1326" s="63">
        <v>0.21199999999999999</v>
      </c>
      <c r="G1326" s="63">
        <v>0.22700000000000001</v>
      </c>
      <c r="H1326" s="63">
        <v>0.19700000000000001</v>
      </c>
      <c r="I1326" s="63">
        <v>0.182</v>
      </c>
    </row>
    <row r="1327" spans="1:9" x14ac:dyDescent="0.2">
      <c r="A1327" s="83">
        <v>5486</v>
      </c>
      <c r="B1327">
        <v>862</v>
      </c>
      <c r="C1327">
        <v>16</v>
      </c>
      <c r="D1327" s="63">
        <v>1.9E-2</v>
      </c>
      <c r="E1327" s="63">
        <v>0.188</v>
      </c>
      <c r="F1327" s="63">
        <v>0.188</v>
      </c>
      <c r="G1327" s="63">
        <v>6.3E-2</v>
      </c>
      <c r="H1327" s="63">
        <v>0.25</v>
      </c>
      <c r="I1327" s="63">
        <v>0.313</v>
      </c>
    </row>
    <row r="1328" spans="1:9" x14ac:dyDescent="0.2">
      <c r="A1328" s="83">
        <v>5496</v>
      </c>
      <c r="B1328">
        <v>143</v>
      </c>
      <c r="C1328">
        <v>7</v>
      </c>
      <c r="D1328" s="63">
        <v>4.9000000000000002E-2</v>
      </c>
      <c r="E1328" s="63">
        <v>0.28599999999999998</v>
      </c>
      <c r="F1328" s="63">
        <v>0.57099999999999995</v>
      </c>
      <c r="G1328" s="63">
        <v>0.14299999999999999</v>
      </c>
      <c r="H1328" s="63">
        <v>0</v>
      </c>
      <c r="I1328" s="63">
        <v>0</v>
      </c>
    </row>
    <row r="1329" spans="1:9" x14ac:dyDescent="0.2">
      <c r="A1329" s="83">
        <v>5507</v>
      </c>
      <c r="B1329">
        <v>548</v>
      </c>
      <c r="C1329">
        <v>10</v>
      </c>
      <c r="D1329" s="63">
        <v>1.7999999999999999E-2</v>
      </c>
      <c r="E1329" s="63">
        <v>0.5</v>
      </c>
      <c r="F1329" s="63">
        <v>0.4</v>
      </c>
      <c r="G1329" s="63">
        <v>0</v>
      </c>
      <c r="H1329" s="63">
        <v>0.1</v>
      </c>
      <c r="I1329" s="63">
        <v>0</v>
      </c>
    </row>
    <row r="1330" spans="1:9" x14ac:dyDescent="0.2">
      <c r="A1330" s="83">
        <v>5509</v>
      </c>
      <c r="B1330">
        <v>703</v>
      </c>
      <c r="C1330">
        <v>10</v>
      </c>
      <c r="D1330" s="63">
        <v>1.4E-2</v>
      </c>
      <c r="E1330" s="63">
        <v>0.4</v>
      </c>
      <c r="F1330" s="63">
        <v>0.6</v>
      </c>
      <c r="G1330" s="63">
        <v>0</v>
      </c>
      <c r="H1330" s="63">
        <v>0</v>
      </c>
      <c r="I1330" s="63">
        <v>0</v>
      </c>
    </row>
    <row r="1331" spans="1:9" x14ac:dyDescent="0.2">
      <c r="A1331" s="83">
        <v>5510</v>
      </c>
      <c r="B1331">
        <v>697</v>
      </c>
      <c r="C1331">
        <v>21</v>
      </c>
      <c r="D1331" s="63">
        <v>0.03</v>
      </c>
      <c r="E1331" s="63">
        <v>0.47599999999999998</v>
      </c>
      <c r="F1331" s="63">
        <v>0.23799999999999999</v>
      </c>
      <c r="G1331" s="63">
        <v>0.14299999999999999</v>
      </c>
      <c r="H1331" s="63">
        <v>0.14299999999999999</v>
      </c>
      <c r="I1331" s="63">
        <v>0</v>
      </c>
    </row>
    <row r="1332" spans="1:9" x14ac:dyDescent="0.2">
      <c r="A1332" s="83">
        <v>5511</v>
      </c>
      <c r="B1332">
        <v>566</v>
      </c>
      <c r="C1332">
        <v>9</v>
      </c>
      <c r="D1332" s="63">
        <v>1.6E-2</v>
      </c>
      <c r="E1332" s="63">
        <v>0.88900000000000001</v>
      </c>
      <c r="F1332" s="63">
        <v>0.111</v>
      </c>
      <c r="G1332" s="63">
        <v>0</v>
      </c>
      <c r="H1332" s="63">
        <v>0</v>
      </c>
      <c r="I1332" s="63">
        <v>0</v>
      </c>
    </row>
    <row r="1333" spans="1:9" x14ac:dyDescent="0.2">
      <c r="A1333" s="83">
        <v>5518</v>
      </c>
      <c r="B1333">
        <v>570</v>
      </c>
      <c r="C1333">
        <v>8</v>
      </c>
      <c r="D1333" s="63">
        <v>1.4E-2</v>
      </c>
      <c r="E1333" s="63">
        <v>0.25</v>
      </c>
      <c r="F1333" s="63">
        <v>0.5</v>
      </c>
      <c r="G1333" s="63">
        <v>0.125</v>
      </c>
      <c r="H1333" s="63">
        <v>0.125</v>
      </c>
      <c r="I1333" s="63">
        <v>0</v>
      </c>
    </row>
    <row r="1334" spans="1:9" x14ac:dyDescent="0.2">
      <c r="A1334" s="83">
        <v>5519</v>
      </c>
      <c r="B1334">
        <v>547</v>
      </c>
      <c r="C1334">
        <v>22</v>
      </c>
      <c r="D1334" s="63">
        <v>0.04</v>
      </c>
      <c r="E1334" s="63">
        <v>0.45500000000000002</v>
      </c>
      <c r="F1334" s="63">
        <v>0.22700000000000001</v>
      </c>
      <c r="G1334" s="63">
        <v>0.13600000000000001</v>
      </c>
      <c r="H1334" s="63">
        <v>0.13600000000000001</v>
      </c>
      <c r="I1334" s="63">
        <v>4.4999999999999998E-2</v>
      </c>
    </row>
    <row r="1335" spans="1:9" x14ac:dyDescent="0.2">
      <c r="A1335" s="83">
        <v>5524</v>
      </c>
      <c r="B1335">
        <v>294</v>
      </c>
      <c r="C1335">
        <v>6</v>
      </c>
      <c r="D1335" s="63">
        <v>0.02</v>
      </c>
      <c r="E1335" s="63">
        <v>0.5</v>
      </c>
      <c r="F1335" s="63">
        <v>0.33300000000000002</v>
      </c>
      <c r="G1335" s="63">
        <v>0</v>
      </c>
      <c r="H1335" s="63">
        <v>0.16700000000000001</v>
      </c>
      <c r="I1335" s="63">
        <v>0</v>
      </c>
    </row>
    <row r="1336" spans="1:9" x14ac:dyDescent="0.2">
      <c r="A1336" s="83">
        <v>5534</v>
      </c>
      <c r="B1336">
        <v>231</v>
      </c>
      <c r="C1336">
        <v>3</v>
      </c>
      <c r="D1336" s="63">
        <v>1.2999999999999999E-2</v>
      </c>
      <c r="E1336" s="63">
        <v>0</v>
      </c>
      <c r="F1336" s="63">
        <v>1</v>
      </c>
      <c r="G1336" s="63">
        <v>0</v>
      </c>
      <c r="H1336" s="63">
        <v>0</v>
      </c>
      <c r="I1336" s="63">
        <v>0</v>
      </c>
    </row>
    <row r="1337" spans="1:9" x14ac:dyDescent="0.2">
      <c r="A1337" s="83">
        <v>5543</v>
      </c>
      <c r="B1337">
        <v>393</v>
      </c>
      <c r="C1337">
        <v>20</v>
      </c>
      <c r="D1337" s="63">
        <v>5.0999999999999997E-2</v>
      </c>
      <c r="E1337" s="63">
        <v>0.45</v>
      </c>
      <c r="F1337" s="63">
        <v>0.3</v>
      </c>
      <c r="G1337" s="63">
        <v>0.1</v>
      </c>
      <c r="H1337" s="63">
        <v>0</v>
      </c>
      <c r="I1337" s="63">
        <v>0.15</v>
      </c>
    </row>
    <row r="1338" spans="1:9" x14ac:dyDescent="0.2">
      <c r="A1338" s="83">
        <v>5544</v>
      </c>
      <c r="B1338">
        <v>407</v>
      </c>
      <c r="C1338">
        <v>26</v>
      </c>
      <c r="D1338" s="63">
        <v>6.4000000000000001E-2</v>
      </c>
      <c r="E1338" s="63">
        <v>0.23100000000000001</v>
      </c>
      <c r="F1338" s="63">
        <v>0.53800000000000003</v>
      </c>
      <c r="G1338" s="63">
        <v>3.7999999999999999E-2</v>
      </c>
      <c r="H1338" s="63">
        <v>7.6999999999999999E-2</v>
      </c>
      <c r="I1338" s="63">
        <v>0.115</v>
      </c>
    </row>
    <row r="1339" spans="1:9" x14ac:dyDescent="0.2">
      <c r="A1339" s="83">
        <v>5546</v>
      </c>
      <c r="B1339">
        <v>53</v>
      </c>
      <c r="C1339">
        <v>12</v>
      </c>
      <c r="D1339" s="63">
        <v>0.22600000000000001</v>
      </c>
      <c r="E1339" s="63">
        <v>8.3000000000000004E-2</v>
      </c>
      <c r="F1339" s="63">
        <v>0.58299999999999996</v>
      </c>
      <c r="G1339" s="63">
        <v>0</v>
      </c>
      <c r="H1339" s="63">
        <v>0</v>
      </c>
      <c r="I1339" s="63">
        <v>0.33300000000000002</v>
      </c>
    </row>
    <row r="1340" spans="1:9" x14ac:dyDescent="0.2">
      <c r="A1340" s="83">
        <v>5549</v>
      </c>
      <c r="B1340">
        <v>645</v>
      </c>
      <c r="C1340">
        <v>90</v>
      </c>
      <c r="D1340" s="63">
        <v>0.14000000000000001</v>
      </c>
      <c r="E1340" s="63">
        <v>0.16700000000000001</v>
      </c>
      <c r="F1340" s="63">
        <v>0.28899999999999998</v>
      </c>
      <c r="G1340" s="63">
        <v>0.17799999999999999</v>
      </c>
      <c r="H1340" s="63">
        <v>0.21099999999999999</v>
      </c>
      <c r="I1340" s="63">
        <v>0.156</v>
      </c>
    </row>
    <row r="1341" spans="1:9" x14ac:dyDescent="0.2">
      <c r="A1341" s="83">
        <v>5961</v>
      </c>
      <c r="B1341">
        <v>243</v>
      </c>
      <c r="C1341">
        <v>4</v>
      </c>
      <c r="D1341" s="63">
        <v>1.6E-2</v>
      </c>
      <c r="E1341" s="63">
        <v>0.5</v>
      </c>
      <c r="F1341" s="63">
        <v>0</v>
      </c>
      <c r="G1341" s="63">
        <v>0.25</v>
      </c>
      <c r="H1341" s="63">
        <v>0.25</v>
      </c>
      <c r="I1341" s="63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8D25-73E6-4F02-8AA3-A4C3D05518F4}">
  <dimension ref="A1:M423"/>
  <sheetViews>
    <sheetView workbookViewId="0">
      <pane ySplit="1" topLeftCell="A2" activePane="bottomLeft" state="frozen"/>
      <selection pane="bottomLeft" sqref="A1:T735"/>
    </sheetView>
  </sheetViews>
  <sheetFormatPr defaultRowHeight="12.75" x14ac:dyDescent="0.2"/>
  <sheetData>
    <row r="1" spans="1:13" s="1" customFormat="1" x14ac:dyDescent="0.2">
      <c r="A1" s="1" t="s">
        <v>524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</row>
    <row r="2" spans="1:13" x14ac:dyDescent="0.2">
      <c r="A2">
        <v>1502</v>
      </c>
      <c r="B2">
        <v>25</v>
      </c>
      <c r="C2">
        <v>2</v>
      </c>
      <c r="E2">
        <v>1</v>
      </c>
      <c r="H2">
        <v>5</v>
      </c>
      <c r="I2">
        <v>22</v>
      </c>
      <c r="J2">
        <v>17</v>
      </c>
      <c r="K2">
        <v>4</v>
      </c>
      <c r="L2">
        <v>1</v>
      </c>
      <c r="M2">
        <v>0.77272727299999999</v>
      </c>
    </row>
    <row r="3" spans="1:13" x14ac:dyDescent="0.2">
      <c r="A3">
        <v>1506</v>
      </c>
      <c r="B3">
        <v>20</v>
      </c>
      <c r="C3">
        <v>3</v>
      </c>
      <c r="E3">
        <v>1</v>
      </c>
      <c r="F3">
        <v>8</v>
      </c>
      <c r="G3">
        <v>7</v>
      </c>
      <c r="H3">
        <v>1</v>
      </c>
      <c r="I3">
        <v>22</v>
      </c>
      <c r="J3">
        <v>5</v>
      </c>
      <c r="K3">
        <v>1</v>
      </c>
      <c r="L3">
        <v>16</v>
      </c>
      <c r="M3">
        <v>0.22727272700000001</v>
      </c>
    </row>
    <row r="4" spans="1:13" x14ac:dyDescent="0.2">
      <c r="A4">
        <v>1508</v>
      </c>
      <c r="B4">
        <v>71</v>
      </c>
      <c r="C4">
        <v>9</v>
      </c>
      <c r="E4">
        <v>1</v>
      </c>
      <c r="F4">
        <v>7</v>
      </c>
      <c r="G4">
        <v>22</v>
      </c>
      <c r="H4">
        <v>7</v>
      </c>
      <c r="I4">
        <v>73</v>
      </c>
      <c r="J4">
        <v>28</v>
      </c>
      <c r="K4">
        <v>15</v>
      </c>
      <c r="L4">
        <v>30</v>
      </c>
      <c r="M4">
        <v>0.38356164399999998</v>
      </c>
    </row>
    <row r="5" spans="1:13" x14ac:dyDescent="0.2">
      <c r="A5">
        <v>1510</v>
      </c>
      <c r="B5">
        <v>122</v>
      </c>
      <c r="C5">
        <v>12</v>
      </c>
      <c r="E5">
        <v>1</v>
      </c>
      <c r="F5">
        <v>1</v>
      </c>
      <c r="G5">
        <v>15</v>
      </c>
      <c r="H5">
        <v>14</v>
      </c>
      <c r="I5">
        <v>120</v>
      </c>
      <c r="J5">
        <v>82</v>
      </c>
      <c r="K5">
        <v>21</v>
      </c>
      <c r="L5">
        <v>17</v>
      </c>
      <c r="M5">
        <v>0.68333333299999999</v>
      </c>
    </row>
    <row r="6" spans="1:13" x14ac:dyDescent="0.2">
      <c r="A6">
        <v>1516</v>
      </c>
      <c r="B6">
        <v>50</v>
      </c>
      <c r="E6">
        <v>1</v>
      </c>
      <c r="F6">
        <v>3</v>
      </c>
      <c r="G6">
        <v>11</v>
      </c>
      <c r="H6">
        <v>10</v>
      </c>
      <c r="I6">
        <v>40</v>
      </c>
      <c r="J6">
        <v>14</v>
      </c>
      <c r="K6">
        <v>11</v>
      </c>
      <c r="L6">
        <v>15</v>
      </c>
      <c r="M6">
        <v>0.35</v>
      </c>
    </row>
    <row r="7" spans="1:13" x14ac:dyDescent="0.2">
      <c r="A7">
        <v>1519</v>
      </c>
      <c r="B7">
        <v>51</v>
      </c>
      <c r="C7">
        <v>7</v>
      </c>
      <c r="D7">
        <v>3</v>
      </c>
      <c r="E7">
        <v>4</v>
      </c>
      <c r="F7">
        <v>6</v>
      </c>
      <c r="G7">
        <v>20</v>
      </c>
      <c r="H7">
        <v>3</v>
      </c>
      <c r="I7">
        <v>55</v>
      </c>
      <c r="J7">
        <v>10</v>
      </c>
      <c r="K7">
        <v>12</v>
      </c>
      <c r="L7">
        <v>33</v>
      </c>
      <c r="M7">
        <v>0.18181818199999999</v>
      </c>
    </row>
    <row r="8" spans="1:13" x14ac:dyDescent="0.2">
      <c r="A8">
        <v>1537</v>
      </c>
      <c r="B8">
        <v>112</v>
      </c>
      <c r="C8">
        <v>20</v>
      </c>
      <c r="D8">
        <v>1</v>
      </c>
      <c r="E8">
        <v>2</v>
      </c>
      <c r="F8">
        <v>20</v>
      </c>
      <c r="G8">
        <v>32</v>
      </c>
      <c r="H8">
        <v>11</v>
      </c>
      <c r="I8">
        <v>121</v>
      </c>
      <c r="J8">
        <v>30</v>
      </c>
      <c r="K8">
        <v>36</v>
      </c>
      <c r="L8">
        <v>55</v>
      </c>
      <c r="M8">
        <v>0.24793388399999999</v>
      </c>
    </row>
    <row r="9" spans="1:13" x14ac:dyDescent="0.2">
      <c r="A9">
        <v>1547</v>
      </c>
      <c r="B9">
        <v>24</v>
      </c>
      <c r="C9">
        <v>6</v>
      </c>
      <c r="D9">
        <v>2</v>
      </c>
      <c r="E9">
        <v>1</v>
      </c>
      <c r="F9">
        <v>3</v>
      </c>
      <c r="G9">
        <v>4</v>
      </c>
      <c r="H9">
        <v>2</v>
      </c>
      <c r="I9">
        <v>28</v>
      </c>
      <c r="J9">
        <v>12</v>
      </c>
      <c r="K9">
        <v>6</v>
      </c>
      <c r="L9">
        <v>10</v>
      </c>
      <c r="M9">
        <v>0.428571429</v>
      </c>
    </row>
    <row r="10" spans="1:13" x14ac:dyDescent="0.2">
      <c r="A10">
        <v>1567</v>
      </c>
      <c r="B10">
        <v>17</v>
      </c>
      <c r="C10">
        <v>2</v>
      </c>
      <c r="E10">
        <v>1</v>
      </c>
      <c r="F10">
        <v>5</v>
      </c>
      <c r="G10">
        <v>3</v>
      </c>
      <c r="H10">
        <v>1</v>
      </c>
      <c r="I10">
        <v>18</v>
      </c>
      <c r="J10">
        <v>3</v>
      </c>
      <c r="K10">
        <v>6</v>
      </c>
      <c r="L10">
        <v>9</v>
      </c>
      <c r="M10">
        <v>0.16666666699999999</v>
      </c>
    </row>
    <row r="11" spans="1:13" x14ac:dyDescent="0.2">
      <c r="A11">
        <v>1594</v>
      </c>
      <c r="B11">
        <v>14</v>
      </c>
      <c r="C11">
        <v>8</v>
      </c>
      <c r="F11">
        <v>2</v>
      </c>
      <c r="G11">
        <v>5</v>
      </c>
      <c r="H11">
        <v>6</v>
      </c>
      <c r="I11">
        <v>16</v>
      </c>
      <c r="J11">
        <v>8</v>
      </c>
      <c r="K11">
        <v>1</v>
      </c>
      <c r="L11">
        <v>7</v>
      </c>
      <c r="M11">
        <v>0.5</v>
      </c>
    </row>
    <row r="12" spans="1:13" x14ac:dyDescent="0.2">
      <c r="A12">
        <v>1596</v>
      </c>
      <c r="B12">
        <v>9</v>
      </c>
      <c r="C12">
        <v>66</v>
      </c>
      <c r="D12">
        <v>4</v>
      </c>
      <c r="E12">
        <v>10</v>
      </c>
      <c r="F12">
        <v>16</v>
      </c>
      <c r="G12">
        <v>6</v>
      </c>
      <c r="H12">
        <v>10</v>
      </c>
      <c r="I12">
        <v>65</v>
      </c>
      <c r="J12">
        <v>8</v>
      </c>
      <c r="K12">
        <v>21</v>
      </c>
      <c r="L12">
        <v>36</v>
      </c>
      <c r="M12">
        <v>0.123076923</v>
      </c>
    </row>
    <row r="13" spans="1:13" x14ac:dyDescent="0.2">
      <c r="A13">
        <v>1605</v>
      </c>
      <c r="B13">
        <v>8</v>
      </c>
      <c r="C13">
        <v>3</v>
      </c>
      <c r="E13">
        <v>1</v>
      </c>
      <c r="F13">
        <v>2</v>
      </c>
      <c r="G13">
        <v>2</v>
      </c>
      <c r="H13">
        <v>1</v>
      </c>
      <c r="I13">
        <v>10</v>
      </c>
      <c r="J13">
        <v>2</v>
      </c>
      <c r="K13">
        <v>3</v>
      </c>
      <c r="L13">
        <v>5</v>
      </c>
      <c r="M13">
        <v>0.2</v>
      </c>
    </row>
    <row r="14" spans="1:13" x14ac:dyDescent="0.2">
      <c r="A14">
        <v>1613</v>
      </c>
      <c r="B14">
        <v>125</v>
      </c>
      <c r="C14">
        <v>17</v>
      </c>
      <c r="E14">
        <v>2</v>
      </c>
      <c r="F14">
        <v>6</v>
      </c>
      <c r="G14">
        <v>26</v>
      </c>
      <c r="H14">
        <v>8</v>
      </c>
      <c r="I14">
        <v>134</v>
      </c>
      <c r="J14">
        <v>57</v>
      </c>
      <c r="K14">
        <v>43</v>
      </c>
      <c r="L14">
        <v>34</v>
      </c>
      <c r="M14">
        <v>0.42537313399999999</v>
      </c>
    </row>
    <row r="15" spans="1:13" x14ac:dyDescent="0.2">
      <c r="A15">
        <v>1617</v>
      </c>
      <c r="B15">
        <v>27</v>
      </c>
      <c r="C15">
        <v>9</v>
      </c>
      <c r="E15">
        <v>1</v>
      </c>
      <c r="F15">
        <v>2</v>
      </c>
      <c r="G15">
        <v>9</v>
      </c>
      <c r="H15">
        <v>4</v>
      </c>
      <c r="I15">
        <v>32</v>
      </c>
      <c r="J15">
        <v>14</v>
      </c>
      <c r="K15">
        <v>6</v>
      </c>
      <c r="L15">
        <v>12</v>
      </c>
      <c r="M15">
        <v>0.4375</v>
      </c>
    </row>
    <row r="16" spans="1:13" x14ac:dyDescent="0.2">
      <c r="A16">
        <v>1627</v>
      </c>
      <c r="B16">
        <v>64</v>
      </c>
      <c r="C16">
        <v>10</v>
      </c>
      <c r="E16">
        <v>3</v>
      </c>
      <c r="F16">
        <v>4</v>
      </c>
      <c r="G16">
        <v>18</v>
      </c>
      <c r="H16">
        <v>16</v>
      </c>
      <c r="I16">
        <v>58</v>
      </c>
      <c r="J16">
        <v>17</v>
      </c>
      <c r="K16">
        <v>16</v>
      </c>
      <c r="L16">
        <v>25</v>
      </c>
      <c r="M16">
        <v>0.29310344799999999</v>
      </c>
    </row>
    <row r="17" spans="1:13" x14ac:dyDescent="0.2">
      <c r="A17">
        <v>1628</v>
      </c>
      <c r="B17">
        <v>113</v>
      </c>
      <c r="C17">
        <v>26</v>
      </c>
      <c r="E17">
        <v>6</v>
      </c>
      <c r="F17">
        <v>10</v>
      </c>
      <c r="G17">
        <v>8</v>
      </c>
      <c r="H17">
        <v>14</v>
      </c>
      <c r="I17">
        <v>125</v>
      </c>
      <c r="J17">
        <v>86</v>
      </c>
      <c r="K17">
        <v>15</v>
      </c>
      <c r="L17">
        <v>24</v>
      </c>
      <c r="M17">
        <v>0.68799999999999994</v>
      </c>
    </row>
    <row r="18" spans="1:13" x14ac:dyDescent="0.2">
      <c r="A18">
        <v>1635</v>
      </c>
      <c r="B18">
        <v>124</v>
      </c>
      <c r="C18">
        <v>96</v>
      </c>
      <c r="E18">
        <v>8</v>
      </c>
      <c r="F18">
        <v>6</v>
      </c>
      <c r="G18">
        <v>22</v>
      </c>
      <c r="H18">
        <v>62</v>
      </c>
      <c r="I18">
        <v>158</v>
      </c>
      <c r="J18">
        <v>42</v>
      </c>
      <c r="K18">
        <v>80</v>
      </c>
      <c r="L18">
        <v>36</v>
      </c>
      <c r="M18">
        <v>0.26582278500000001</v>
      </c>
    </row>
    <row r="19" spans="1:13" x14ac:dyDescent="0.2">
      <c r="A19">
        <v>1640</v>
      </c>
      <c r="B19">
        <v>68</v>
      </c>
      <c r="C19">
        <v>13</v>
      </c>
      <c r="E19">
        <v>3</v>
      </c>
      <c r="F19">
        <v>4</v>
      </c>
      <c r="G19">
        <v>13</v>
      </c>
      <c r="H19">
        <v>5</v>
      </c>
      <c r="I19">
        <v>76</v>
      </c>
      <c r="J19">
        <v>28</v>
      </c>
      <c r="K19">
        <v>28</v>
      </c>
      <c r="L19">
        <v>20</v>
      </c>
      <c r="M19">
        <v>0.368421053</v>
      </c>
    </row>
    <row r="20" spans="1:13" x14ac:dyDescent="0.2">
      <c r="A20">
        <v>1647</v>
      </c>
      <c r="B20">
        <v>56</v>
      </c>
      <c r="C20">
        <v>5</v>
      </c>
      <c r="E20">
        <v>2</v>
      </c>
      <c r="F20">
        <v>1</v>
      </c>
      <c r="G20">
        <v>3</v>
      </c>
      <c r="H20">
        <v>6</v>
      </c>
      <c r="I20">
        <v>55</v>
      </c>
      <c r="J20">
        <v>39</v>
      </c>
      <c r="K20">
        <v>10</v>
      </c>
      <c r="L20">
        <v>6</v>
      </c>
      <c r="M20">
        <v>0.70909090900000005</v>
      </c>
    </row>
    <row r="21" spans="1:13" x14ac:dyDescent="0.2">
      <c r="A21">
        <v>1657</v>
      </c>
      <c r="B21">
        <v>21</v>
      </c>
      <c r="C21">
        <v>4</v>
      </c>
      <c r="E21">
        <v>2</v>
      </c>
      <c r="F21">
        <v>4</v>
      </c>
      <c r="G21">
        <v>3</v>
      </c>
      <c r="H21">
        <v>4</v>
      </c>
      <c r="I21">
        <v>21</v>
      </c>
      <c r="J21">
        <v>4</v>
      </c>
      <c r="K21">
        <v>8</v>
      </c>
      <c r="L21">
        <v>9</v>
      </c>
      <c r="M21">
        <v>0.19047618999999999</v>
      </c>
    </row>
    <row r="22" spans="1:13" x14ac:dyDescent="0.2">
      <c r="A22">
        <v>1680</v>
      </c>
      <c r="B22">
        <v>18</v>
      </c>
      <c r="C22">
        <v>1</v>
      </c>
      <c r="E22">
        <v>1</v>
      </c>
      <c r="F22">
        <v>1</v>
      </c>
      <c r="G22">
        <v>3</v>
      </c>
      <c r="H22">
        <v>1</v>
      </c>
      <c r="I22">
        <v>18</v>
      </c>
      <c r="J22">
        <v>5</v>
      </c>
      <c r="K22">
        <v>8</v>
      </c>
      <c r="L22">
        <v>5</v>
      </c>
      <c r="M22">
        <v>0.27777777799999998</v>
      </c>
    </row>
    <row r="23" spans="1:13" x14ac:dyDescent="0.2">
      <c r="A23">
        <v>1682</v>
      </c>
      <c r="B23">
        <v>14</v>
      </c>
      <c r="C23">
        <v>3</v>
      </c>
      <c r="G23">
        <v>1</v>
      </c>
      <c r="H23">
        <v>2</v>
      </c>
      <c r="I23">
        <v>15</v>
      </c>
      <c r="J23">
        <v>13</v>
      </c>
      <c r="K23">
        <v>1</v>
      </c>
      <c r="L23">
        <v>1</v>
      </c>
      <c r="M23">
        <v>0.86666666699999995</v>
      </c>
    </row>
    <row r="24" spans="1:13" x14ac:dyDescent="0.2">
      <c r="A24">
        <v>1707</v>
      </c>
      <c r="B24">
        <v>54</v>
      </c>
      <c r="C24">
        <v>7</v>
      </c>
      <c r="E24">
        <v>2</v>
      </c>
      <c r="F24">
        <v>7</v>
      </c>
      <c r="G24">
        <v>8</v>
      </c>
      <c r="H24">
        <v>4</v>
      </c>
      <c r="I24">
        <v>57</v>
      </c>
      <c r="J24">
        <v>27</v>
      </c>
      <c r="K24">
        <v>13</v>
      </c>
      <c r="L24">
        <v>17</v>
      </c>
      <c r="M24">
        <v>0.47368421100000002</v>
      </c>
    </row>
    <row r="25" spans="1:13" x14ac:dyDescent="0.2">
      <c r="A25">
        <v>1713</v>
      </c>
      <c r="B25">
        <v>40</v>
      </c>
      <c r="C25">
        <v>8</v>
      </c>
      <c r="F25">
        <v>1</v>
      </c>
      <c r="G25">
        <v>7</v>
      </c>
      <c r="H25">
        <v>7</v>
      </c>
      <c r="I25">
        <v>41</v>
      </c>
      <c r="J25">
        <v>17</v>
      </c>
      <c r="K25">
        <v>16</v>
      </c>
      <c r="L25">
        <v>8</v>
      </c>
      <c r="M25">
        <v>0.41463414599999998</v>
      </c>
    </row>
    <row r="26" spans="1:13" x14ac:dyDescent="0.2">
      <c r="A26">
        <v>1718</v>
      </c>
      <c r="B26">
        <v>34</v>
      </c>
      <c r="C26">
        <v>5</v>
      </c>
      <c r="F26">
        <v>2</v>
      </c>
      <c r="G26">
        <v>5</v>
      </c>
      <c r="H26">
        <v>7</v>
      </c>
      <c r="I26">
        <v>32</v>
      </c>
      <c r="J26">
        <v>17</v>
      </c>
      <c r="K26">
        <v>8</v>
      </c>
      <c r="L26">
        <v>7</v>
      </c>
      <c r="M26">
        <v>0.53125</v>
      </c>
    </row>
    <row r="27" spans="1:13" x14ac:dyDescent="0.2">
      <c r="A27">
        <v>1735</v>
      </c>
      <c r="B27">
        <v>22</v>
      </c>
      <c r="C27">
        <v>1</v>
      </c>
      <c r="F27">
        <v>3</v>
      </c>
      <c r="G27">
        <v>4</v>
      </c>
      <c r="H27">
        <v>0</v>
      </c>
      <c r="I27">
        <v>23</v>
      </c>
      <c r="J27">
        <v>11</v>
      </c>
      <c r="K27">
        <v>5</v>
      </c>
      <c r="L27">
        <v>7</v>
      </c>
      <c r="M27">
        <v>0.47826087</v>
      </c>
    </row>
    <row r="28" spans="1:13" x14ac:dyDescent="0.2">
      <c r="A28">
        <v>1737</v>
      </c>
      <c r="B28">
        <v>47</v>
      </c>
      <c r="C28">
        <v>2</v>
      </c>
      <c r="E28">
        <v>2</v>
      </c>
      <c r="F28">
        <v>5</v>
      </c>
      <c r="G28">
        <v>10</v>
      </c>
      <c r="H28">
        <v>2</v>
      </c>
      <c r="I28">
        <v>47</v>
      </c>
      <c r="J28">
        <v>18</v>
      </c>
      <c r="K28">
        <v>12</v>
      </c>
      <c r="L28">
        <v>17</v>
      </c>
      <c r="M28">
        <v>0.38297872300000002</v>
      </c>
    </row>
    <row r="29" spans="1:13" x14ac:dyDescent="0.2">
      <c r="A29">
        <v>1754</v>
      </c>
      <c r="B29">
        <v>14</v>
      </c>
      <c r="C29">
        <v>1</v>
      </c>
      <c r="G29">
        <v>2</v>
      </c>
      <c r="H29">
        <v>1</v>
      </c>
      <c r="I29">
        <v>14</v>
      </c>
      <c r="J29">
        <v>12</v>
      </c>
      <c r="K29">
        <v>0</v>
      </c>
      <c r="L29">
        <v>2</v>
      </c>
      <c r="M29">
        <v>0.85714285700000004</v>
      </c>
    </row>
    <row r="30" spans="1:13" x14ac:dyDescent="0.2">
      <c r="A30">
        <v>1756</v>
      </c>
      <c r="B30">
        <v>22</v>
      </c>
      <c r="C30">
        <v>3</v>
      </c>
      <c r="G30">
        <v>4</v>
      </c>
      <c r="H30">
        <v>2</v>
      </c>
      <c r="I30">
        <v>23</v>
      </c>
      <c r="J30">
        <v>11</v>
      </c>
      <c r="K30">
        <v>8</v>
      </c>
      <c r="L30">
        <v>4</v>
      </c>
      <c r="M30">
        <v>0.47826087</v>
      </c>
    </row>
    <row r="31" spans="1:13" x14ac:dyDescent="0.2">
      <c r="A31">
        <v>1759</v>
      </c>
      <c r="B31">
        <v>59</v>
      </c>
      <c r="C31">
        <v>14</v>
      </c>
      <c r="D31">
        <v>2</v>
      </c>
      <c r="E31">
        <v>6</v>
      </c>
      <c r="F31">
        <v>5</v>
      </c>
      <c r="G31">
        <v>12</v>
      </c>
      <c r="H31">
        <v>23</v>
      </c>
      <c r="I31">
        <v>50</v>
      </c>
      <c r="J31">
        <v>21</v>
      </c>
      <c r="K31">
        <v>4</v>
      </c>
      <c r="L31">
        <v>25</v>
      </c>
      <c r="M31">
        <v>0.42</v>
      </c>
    </row>
    <row r="32" spans="1:13" x14ac:dyDescent="0.2">
      <c r="A32">
        <v>1763</v>
      </c>
      <c r="B32">
        <v>21</v>
      </c>
      <c r="C32">
        <v>6</v>
      </c>
      <c r="F32">
        <v>1</v>
      </c>
      <c r="G32">
        <v>1</v>
      </c>
      <c r="H32">
        <v>2</v>
      </c>
      <c r="I32">
        <v>25</v>
      </c>
      <c r="J32">
        <v>14</v>
      </c>
      <c r="K32">
        <v>9</v>
      </c>
      <c r="L32">
        <v>2</v>
      </c>
      <c r="M32">
        <v>0.56000000000000005</v>
      </c>
    </row>
    <row r="33" spans="1:13" x14ac:dyDescent="0.2">
      <c r="A33">
        <v>1768</v>
      </c>
      <c r="B33">
        <v>40</v>
      </c>
      <c r="C33">
        <v>5</v>
      </c>
      <c r="G33">
        <v>1</v>
      </c>
      <c r="H33">
        <v>1</v>
      </c>
      <c r="I33">
        <v>44</v>
      </c>
      <c r="J33">
        <v>34</v>
      </c>
      <c r="K33">
        <v>9</v>
      </c>
      <c r="L33">
        <v>1</v>
      </c>
      <c r="M33">
        <v>0.77272727299999999</v>
      </c>
    </row>
    <row r="34" spans="1:13" x14ac:dyDescent="0.2">
      <c r="A34">
        <v>1769</v>
      </c>
      <c r="B34">
        <v>15</v>
      </c>
      <c r="C34">
        <v>2</v>
      </c>
      <c r="D34">
        <v>1</v>
      </c>
      <c r="E34">
        <v>1</v>
      </c>
      <c r="F34">
        <v>2</v>
      </c>
      <c r="G34">
        <v>3</v>
      </c>
      <c r="H34">
        <v>2</v>
      </c>
      <c r="I34">
        <v>15</v>
      </c>
      <c r="J34">
        <v>6</v>
      </c>
      <c r="K34">
        <v>2</v>
      </c>
      <c r="L34">
        <v>7</v>
      </c>
      <c r="M34">
        <v>0.4</v>
      </c>
    </row>
    <row r="35" spans="1:13" x14ac:dyDescent="0.2">
      <c r="A35">
        <v>1776</v>
      </c>
      <c r="B35">
        <v>14</v>
      </c>
      <c r="C35">
        <v>1</v>
      </c>
      <c r="F35">
        <v>1</v>
      </c>
      <c r="G35">
        <v>3</v>
      </c>
      <c r="H35">
        <v>1</v>
      </c>
      <c r="I35">
        <v>14</v>
      </c>
      <c r="J35">
        <v>2</v>
      </c>
      <c r="K35">
        <v>8</v>
      </c>
      <c r="L35">
        <v>4</v>
      </c>
      <c r="M35">
        <v>0.14285714299999999</v>
      </c>
    </row>
    <row r="36" spans="1:13" x14ac:dyDescent="0.2">
      <c r="A36">
        <v>1777</v>
      </c>
      <c r="B36">
        <v>68</v>
      </c>
      <c r="C36">
        <v>7</v>
      </c>
      <c r="D36">
        <v>1</v>
      </c>
      <c r="E36">
        <v>2</v>
      </c>
      <c r="G36">
        <v>1</v>
      </c>
      <c r="H36">
        <v>13</v>
      </c>
      <c r="I36">
        <v>62</v>
      </c>
      <c r="J36">
        <v>54</v>
      </c>
      <c r="K36">
        <v>4</v>
      </c>
      <c r="L36">
        <v>4</v>
      </c>
      <c r="M36">
        <v>0.87096774200000004</v>
      </c>
    </row>
    <row r="37" spans="1:13" x14ac:dyDescent="0.2">
      <c r="A37">
        <v>1795</v>
      </c>
      <c r="B37">
        <v>36</v>
      </c>
      <c r="C37">
        <v>5</v>
      </c>
      <c r="E37">
        <v>1</v>
      </c>
      <c r="F37">
        <v>6</v>
      </c>
      <c r="G37">
        <v>7</v>
      </c>
      <c r="H37">
        <v>2</v>
      </c>
      <c r="I37">
        <v>39</v>
      </c>
      <c r="J37">
        <v>16</v>
      </c>
      <c r="K37">
        <v>9</v>
      </c>
      <c r="L37">
        <v>14</v>
      </c>
      <c r="M37">
        <v>0.41025641000000002</v>
      </c>
    </row>
    <row r="38" spans="1:13" x14ac:dyDescent="0.2">
      <c r="A38">
        <v>1803</v>
      </c>
      <c r="B38">
        <v>25</v>
      </c>
      <c r="C38">
        <v>11</v>
      </c>
      <c r="G38">
        <v>3</v>
      </c>
      <c r="H38">
        <v>6</v>
      </c>
      <c r="I38">
        <v>30</v>
      </c>
      <c r="J38">
        <v>20</v>
      </c>
      <c r="K38">
        <v>7</v>
      </c>
      <c r="L38">
        <v>3</v>
      </c>
      <c r="M38">
        <v>0.66666666699999999</v>
      </c>
    </row>
    <row r="39" spans="1:13" x14ac:dyDescent="0.2">
      <c r="A39">
        <v>1804</v>
      </c>
      <c r="B39">
        <v>38</v>
      </c>
      <c r="C39">
        <v>5</v>
      </c>
      <c r="G39">
        <v>2</v>
      </c>
      <c r="H39">
        <v>3</v>
      </c>
      <c r="I39">
        <v>40</v>
      </c>
      <c r="J39">
        <v>36</v>
      </c>
      <c r="K39">
        <v>2</v>
      </c>
      <c r="L39">
        <v>2</v>
      </c>
      <c r="M39">
        <v>0.9</v>
      </c>
    </row>
    <row r="40" spans="1:13" x14ac:dyDescent="0.2">
      <c r="A40">
        <v>1806</v>
      </c>
      <c r="B40">
        <v>33</v>
      </c>
      <c r="C40">
        <v>3</v>
      </c>
      <c r="F40">
        <v>3</v>
      </c>
      <c r="G40">
        <v>4</v>
      </c>
      <c r="H40">
        <v>4</v>
      </c>
      <c r="I40">
        <v>32</v>
      </c>
      <c r="J40">
        <v>15</v>
      </c>
      <c r="K40">
        <v>10</v>
      </c>
      <c r="L40">
        <v>7</v>
      </c>
      <c r="M40">
        <v>0.46875</v>
      </c>
    </row>
    <row r="41" spans="1:13" x14ac:dyDescent="0.2">
      <c r="A41">
        <v>1814</v>
      </c>
      <c r="B41">
        <v>39</v>
      </c>
      <c r="C41">
        <v>16</v>
      </c>
      <c r="D41">
        <v>1</v>
      </c>
      <c r="F41">
        <v>3</v>
      </c>
      <c r="H41">
        <v>17</v>
      </c>
      <c r="I41">
        <v>38</v>
      </c>
      <c r="J41">
        <v>26</v>
      </c>
      <c r="K41">
        <v>8</v>
      </c>
      <c r="L41">
        <v>4</v>
      </c>
      <c r="M41">
        <v>0.68421052599999999</v>
      </c>
    </row>
    <row r="42" spans="1:13" x14ac:dyDescent="0.2">
      <c r="A42">
        <v>1829</v>
      </c>
      <c r="B42">
        <v>14</v>
      </c>
      <c r="C42">
        <v>3</v>
      </c>
      <c r="G42">
        <v>1</v>
      </c>
      <c r="H42">
        <v>2</v>
      </c>
      <c r="I42">
        <v>15</v>
      </c>
      <c r="J42">
        <v>10</v>
      </c>
      <c r="K42">
        <v>4</v>
      </c>
      <c r="L42">
        <v>1</v>
      </c>
      <c r="M42">
        <v>0.66666666699999999</v>
      </c>
    </row>
    <row r="43" spans="1:13" x14ac:dyDescent="0.2">
      <c r="A43">
        <v>1835</v>
      </c>
      <c r="B43">
        <v>12</v>
      </c>
      <c r="C43">
        <v>1</v>
      </c>
      <c r="F43">
        <v>1</v>
      </c>
      <c r="G43">
        <v>6</v>
      </c>
      <c r="H43">
        <v>1</v>
      </c>
      <c r="I43">
        <v>12</v>
      </c>
      <c r="J43">
        <v>4</v>
      </c>
      <c r="K43">
        <v>1</v>
      </c>
      <c r="L43">
        <v>7</v>
      </c>
      <c r="M43">
        <v>0.33333333300000001</v>
      </c>
    </row>
    <row r="44" spans="1:13" x14ac:dyDescent="0.2">
      <c r="A44">
        <v>1842</v>
      </c>
      <c r="B44">
        <v>83</v>
      </c>
      <c r="C44">
        <v>7</v>
      </c>
      <c r="E44">
        <v>1</v>
      </c>
      <c r="F44">
        <v>4</v>
      </c>
      <c r="G44">
        <v>18</v>
      </c>
      <c r="H44">
        <v>3</v>
      </c>
      <c r="I44">
        <v>87</v>
      </c>
      <c r="J44">
        <v>46</v>
      </c>
      <c r="K44">
        <v>18</v>
      </c>
      <c r="L44">
        <v>23</v>
      </c>
      <c r="M44">
        <v>0.52873563199999996</v>
      </c>
    </row>
    <row r="45" spans="1:13" x14ac:dyDescent="0.2">
      <c r="A45">
        <v>1856</v>
      </c>
      <c r="B45">
        <v>43</v>
      </c>
      <c r="C45">
        <v>9</v>
      </c>
      <c r="E45">
        <v>1</v>
      </c>
      <c r="G45">
        <v>4</v>
      </c>
      <c r="H45">
        <v>5</v>
      </c>
      <c r="I45">
        <v>47</v>
      </c>
      <c r="J45">
        <v>42</v>
      </c>
      <c r="K45">
        <v>0</v>
      </c>
      <c r="L45">
        <v>5</v>
      </c>
      <c r="M45">
        <v>0.89361702099999996</v>
      </c>
    </row>
    <row r="46" spans="1:13" x14ac:dyDescent="0.2">
      <c r="A46">
        <v>1875</v>
      </c>
      <c r="B46">
        <v>94</v>
      </c>
      <c r="C46">
        <v>14</v>
      </c>
      <c r="D46">
        <v>1</v>
      </c>
      <c r="E46">
        <v>1</v>
      </c>
      <c r="F46">
        <v>3</v>
      </c>
      <c r="G46">
        <v>14</v>
      </c>
      <c r="H46">
        <v>16</v>
      </c>
      <c r="I46">
        <v>92</v>
      </c>
      <c r="J46">
        <v>73</v>
      </c>
      <c r="K46">
        <v>0</v>
      </c>
      <c r="L46">
        <v>19</v>
      </c>
      <c r="M46">
        <v>0.79347826099999996</v>
      </c>
    </row>
    <row r="47" spans="1:13" x14ac:dyDescent="0.2">
      <c r="A47">
        <v>1884</v>
      </c>
      <c r="B47">
        <v>132</v>
      </c>
      <c r="C47">
        <v>22</v>
      </c>
      <c r="E47">
        <v>5</v>
      </c>
      <c r="F47">
        <v>33</v>
      </c>
      <c r="G47">
        <v>58</v>
      </c>
      <c r="H47">
        <v>5</v>
      </c>
      <c r="I47">
        <v>149</v>
      </c>
      <c r="J47">
        <v>19</v>
      </c>
      <c r="K47">
        <v>34</v>
      </c>
      <c r="L47">
        <v>96</v>
      </c>
      <c r="M47">
        <v>0.127516779</v>
      </c>
    </row>
    <row r="48" spans="1:13" x14ac:dyDescent="0.2">
      <c r="A48">
        <v>1927</v>
      </c>
      <c r="B48">
        <v>89</v>
      </c>
      <c r="C48">
        <v>11</v>
      </c>
      <c r="D48">
        <v>2</v>
      </c>
      <c r="E48">
        <v>1</v>
      </c>
      <c r="F48">
        <v>3</v>
      </c>
      <c r="G48">
        <v>3</v>
      </c>
      <c r="H48">
        <v>9</v>
      </c>
      <c r="I48">
        <v>91</v>
      </c>
      <c r="J48">
        <v>60</v>
      </c>
      <c r="K48">
        <v>22</v>
      </c>
      <c r="L48">
        <v>9</v>
      </c>
      <c r="M48">
        <v>0.65934065900000005</v>
      </c>
    </row>
    <row r="49" spans="1:13" x14ac:dyDescent="0.2">
      <c r="A49">
        <v>1928</v>
      </c>
      <c r="B49">
        <v>24</v>
      </c>
      <c r="C49">
        <v>3</v>
      </c>
      <c r="E49">
        <v>2</v>
      </c>
      <c r="F49">
        <v>2</v>
      </c>
      <c r="G49">
        <v>4</v>
      </c>
      <c r="H49">
        <v>2</v>
      </c>
      <c r="I49">
        <v>25</v>
      </c>
      <c r="J49">
        <v>15</v>
      </c>
      <c r="K49">
        <v>2</v>
      </c>
      <c r="L49">
        <v>8</v>
      </c>
      <c r="M49">
        <v>0.6</v>
      </c>
    </row>
    <row r="50" spans="1:13" x14ac:dyDescent="0.2">
      <c r="A50">
        <v>1934</v>
      </c>
      <c r="B50">
        <v>10</v>
      </c>
      <c r="C50">
        <v>2</v>
      </c>
      <c r="F50">
        <v>5</v>
      </c>
      <c r="G50">
        <v>1</v>
      </c>
      <c r="H50">
        <v>1</v>
      </c>
      <c r="I50">
        <v>11</v>
      </c>
      <c r="J50">
        <v>2</v>
      </c>
      <c r="K50">
        <v>3</v>
      </c>
      <c r="L50">
        <v>6</v>
      </c>
      <c r="M50">
        <v>0.18181818199999999</v>
      </c>
    </row>
    <row r="51" spans="1:13" x14ac:dyDescent="0.2">
      <c r="A51">
        <v>1935</v>
      </c>
      <c r="B51">
        <v>39</v>
      </c>
      <c r="C51">
        <v>1</v>
      </c>
      <c r="F51">
        <v>1</v>
      </c>
      <c r="G51">
        <v>3</v>
      </c>
      <c r="H51">
        <v>3</v>
      </c>
      <c r="I51">
        <v>37</v>
      </c>
      <c r="J51">
        <v>29</v>
      </c>
      <c r="K51">
        <v>4</v>
      </c>
      <c r="L51">
        <v>4</v>
      </c>
      <c r="M51">
        <v>0.78378378400000004</v>
      </c>
    </row>
    <row r="52" spans="1:13" x14ac:dyDescent="0.2">
      <c r="A52">
        <v>1938</v>
      </c>
      <c r="B52">
        <v>14</v>
      </c>
      <c r="C52">
        <v>1</v>
      </c>
      <c r="H52">
        <v>1</v>
      </c>
      <c r="I52">
        <v>14</v>
      </c>
      <c r="J52">
        <v>9</v>
      </c>
      <c r="K52">
        <v>5</v>
      </c>
      <c r="L52">
        <v>0</v>
      </c>
      <c r="M52">
        <v>0.64285714299999996</v>
      </c>
    </row>
    <row r="53" spans="1:13" x14ac:dyDescent="0.2">
      <c r="A53">
        <v>1941</v>
      </c>
      <c r="B53">
        <v>17</v>
      </c>
      <c r="C53">
        <v>2</v>
      </c>
      <c r="F53">
        <v>1</v>
      </c>
      <c r="G53">
        <v>2</v>
      </c>
      <c r="H53">
        <v>2</v>
      </c>
      <c r="I53">
        <v>17</v>
      </c>
      <c r="J53">
        <v>14</v>
      </c>
      <c r="K53">
        <v>0</v>
      </c>
      <c r="L53">
        <v>3</v>
      </c>
      <c r="M53">
        <v>0.82352941199999996</v>
      </c>
    </row>
    <row r="54" spans="1:13" x14ac:dyDescent="0.2">
      <c r="A54">
        <v>1962</v>
      </c>
      <c r="B54">
        <v>10</v>
      </c>
      <c r="C54">
        <v>1</v>
      </c>
      <c r="G54">
        <v>1</v>
      </c>
      <c r="H54">
        <v>1</v>
      </c>
      <c r="I54">
        <v>10</v>
      </c>
      <c r="J54">
        <v>9</v>
      </c>
      <c r="K54">
        <v>0</v>
      </c>
      <c r="L54">
        <v>1</v>
      </c>
      <c r="M54">
        <v>0.9</v>
      </c>
    </row>
    <row r="55" spans="1:13" x14ac:dyDescent="0.2">
      <c r="A55">
        <v>1966</v>
      </c>
      <c r="B55">
        <v>57</v>
      </c>
      <c r="C55">
        <v>13</v>
      </c>
      <c r="F55">
        <v>1</v>
      </c>
      <c r="G55">
        <v>2</v>
      </c>
      <c r="H55">
        <v>14</v>
      </c>
      <c r="I55">
        <v>56</v>
      </c>
      <c r="J55">
        <v>43</v>
      </c>
      <c r="K55">
        <v>10</v>
      </c>
      <c r="L55">
        <v>3</v>
      </c>
      <c r="M55">
        <v>0.76785714299999996</v>
      </c>
    </row>
    <row r="56" spans="1:13" x14ac:dyDescent="0.2">
      <c r="A56">
        <v>1972</v>
      </c>
      <c r="B56">
        <v>34</v>
      </c>
      <c r="C56">
        <v>3</v>
      </c>
      <c r="E56">
        <v>2</v>
      </c>
      <c r="F56">
        <v>2</v>
      </c>
      <c r="G56">
        <v>8</v>
      </c>
      <c r="H56">
        <v>1</v>
      </c>
      <c r="I56">
        <v>36</v>
      </c>
      <c r="J56">
        <v>14</v>
      </c>
      <c r="K56">
        <v>10</v>
      </c>
      <c r="L56">
        <v>12</v>
      </c>
      <c r="M56">
        <v>0.38888888900000002</v>
      </c>
    </row>
    <row r="57" spans="1:13" x14ac:dyDescent="0.2">
      <c r="A57">
        <v>1980</v>
      </c>
      <c r="B57">
        <v>12</v>
      </c>
      <c r="C57">
        <v>6</v>
      </c>
      <c r="E57">
        <v>2</v>
      </c>
      <c r="F57">
        <v>1</v>
      </c>
      <c r="G57">
        <v>5</v>
      </c>
      <c r="H57">
        <v>0</v>
      </c>
      <c r="I57">
        <v>18</v>
      </c>
      <c r="J57">
        <v>7</v>
      </c>
      <c r="K57">
        <v>3</v>
      </c>
      <c r="L57">
        <v>8</v>
      </c>
      <c r="M57">
        <v>0.38888888900000002</v>
      </c>
    </row>
    <row r="58" spans="1:13" x14ac:dyDescent="0.2">
      <c r="A58">
        <v>1986</v>
      </c>
      <c r="B58">
        <v>40</v>
      </c>
      <c r="C58">
        <v>3</v>
      </c>
      <c r="D58">
        <v>1</v>
      </c>
      <c r="F58">
        <v>3</v>
      </c>
      <c r="G58">
        <v>3</v>
      </c>
      <c r="H58">
        <v>1</v>
      </c>
      <c r="I58">
        <v>42</v>
      </c>
      <c r="J58">
        <v>31</v>
      </c>
      <c r="K58">
        <v>4</v>
      </c>
      <c r="L58">
        <v>7</v>
      </c>
      <c r="M58">
        <v>0.73809523799999999</v>
      </c>
    </row>
    <row r="59" spans="1:13" x14ac:dyDescent="0.2">
      <c r="A59">
        <v>1987</v>
      </c>
      <c r="B59">
        <v>10</v>
      </c>
      <c r="G59">
        <v>2</v>
      </c>
      <c r="H59">
        <v>0</v>
      </c>
      <c r="I59">
        <v>10</v>
      </c>
      <c r="J59">
        <v>8</v>
      </c>
      <c r="K59">
        <v>0</v>
      </c>
      <c r="L59">
        <v>2</v>
      </c>
      <c r="M59">
        <v>0.8</v>
      </c>
    </row>
    <row r="60" spans="1:13" x14ac:dyDescent="0.2">
      <c r="A60">
        <v>1992</v>
      </c>
      <c r="B60">
        <v>19</v>
      </c>
      <c r="C60">
        <v>3</v>
      </c>
      <c r="H60">
        <v>2</v>
      </c>
      <c r="I60">
        <v>20</v>
      </c>
      <c r="J60">
        <v>17</v>
      </c>
      <c r="K60">
        <v>3</v>
      </c>
      <c r="L60">
        <v>0</v>
      </c>
      <c r="M60">
        <v>0.85</v>
      </c>
    </row>
    <row r="61" spans="1:13" x14ac:dyDescent="0.2">
      <c r="A61">
        <v>2006</v>
      </c>
      <c r="B61">
        <v>41</v>
      </c>
      <c r="C61">
        <v>23</v>
      </c>
      <c r="F61">
        <v>8</v>
      </c>
      <c r="G61">
        <v>23</v>
      </c>
      <c r="H61">
        <v>4</v>
      </c>
      <c r="I61">
        <v>60</v>
      </c>
      <c r="J61">
        <v>15</v>
      </c>
      <c r="K61">
        <v>14</v>
      </c>
      <c r="L61">
        <v>31</v>
      </c>
      <c r="M61">
        <v>0.25</v>
      </c>
    </row>
    <row r="62" spans="1:13" x14ac:dyDescent="0.2">
      <c r="A62">
        <v>2031</v>
      </c>
      <c r="B62">
        <v>93</v>
      </c>
      <c r="C62">
        <v>14</v>
      </c>
      <c r="D62">
        <v>1</v>
      </c>
      <c r="E62">
        <v>1</v>
      </c>
      <c r="F62">
        <v>1</v>
      </c>
      <c r="G62">
        <v>9</v>
      </c>
      <c r="H62">
        <v>7</v>
      </c>
      <c r="I62">
        <v>100</v>
      </c>
      <c r="J62">
        <v>80</v>
      </c>
      <c r="K62">
        <v>8</v>
      </c>
      <c r="L62">
        <v>12</v>
      </c>
      <c r="M62">
        <v>0.8</v>
      </c>
    </row>
    <row r="63" spans="1:13" x14ac:dyDescent="0.2">
      <c r="A63">
        <v>2084</v>
      </c>
      <c r="B63">
        <v>327</v>
      </c>
      <c r="C63">
        <v>82</v>
      </c>
      <c r="F63">
        <v>5</v>
      </c>
      <c r="G63">
        <v>10</v>
      </c>
      <c r="H63">
        <v>68</v>
      </c>
      <c r="I63">
        <v>341</v>
      </c>
      <c r="J63">
        <v>315</v>
      </c>
      <c r="K63">
        <v>11</v>
      </c>
      <c r="L63">
        <v>15</v>
      </c>
      <c r="M63">
        <v>0.92375366599999997</v>
      </c>
    </row>
    <row r="64" spans="1:13" x14ac:dyDescent="0.2">
      <c r="A64">
        <v>2106</v>
      </c>
      <c r="B64">
        <v>283</v>
      </c>
      <c r="C64">
        <v>45</v>
      </c>
      <c r="E64">
        <v>2</v>
      </c>
      <c r="F64">
        <v>4</v>
      </c>
      <c r="G64">
        <v>6</v>
      </c>
      <c r="H64">
        <v>44</v>
      </c>
      <c r="I64">
        <v>284</v>
      </c>
      <c r="J64">
        <v>271</v>
      </c>
      <c r="K64">
        <v>1</v>
      </c>
      <c r="L64">
        <v>12</v>
      </c>
      <c r="M64">
        <v>0.95422535200000003</v>
      </c>
    </row>
    <row r="65" spans="1:13" x14ac:dyDescent="0.2">
      <c r="A65">
        <v>2116</v>
      </c>
      <c r="B65">
        <v>517</v>
      </c>
      <c r="C65">
        <v>32</v>
      </c>
      <c r="D65">
        <v>9</v>
      </c>
      <c r="E65">
        <v>3</v>
      </c>
      <c r="F65">
        <v>11</v>
      </c>
      <c r="G65">
        <v>19</v>
      </c>
      <c r="H65">
        <v>44</v>
      </c>
      <c r="I65">
        <v>505</v>
      </c>
      <c r="J65">
        <v>426</v>
      </c>
      <c r="K65">
        <v>37</v>
      </c>
      <c r="L65">
        <v>42</v>
      </c>
      <c r="M65">
        <v>0.84356435600000002</v>
      </c>
    </row>
    <row r="66" spans="1:13" x14ac:dyDescent="0.2">
      <c r="A66">
        <v>2125</v>
      </c>
      <c r="B66">
        <v>564</v>
      </c>
      <c r="C66">
        <v>41</v>
      </c>
      <c r="E66">
        <v>3</v>
      </c>
      <c r="F66">
        <v>12</v>
      </c>
      <c r="G66">
        <v>18</v>
      </c>
      <c r="H66">
        <v>32</v>
      </c>
      <c r="I66">
        <v>573</v>
      </c>
      <c r="J66">
        <v>526</v>
      </c>
      <c r="K66">
        <v>14</v>
      </c>
      <c r="L66">
        <v>33</v>
      </c>
      <c r="M66">
        <v>0.91797556700000005</v>
      </c>
    </row>
    <row r="67" spans="1:13" x14ac:dyDescent="0.2">
      <c r="A67">
        <v>2126</v>
      </c>
      <c r="B67">
        <v>305</v>
      </c>
      <c r="C67">
        <v>46</v>
      </c>
      <c r="D67">
        <v>1</v>
      </c>
      <c r="E67">
        <v>1</v>
      </c>
      <c r="F67">
        <v>1</v>
      </c>
      <c r="G67">
        <v>2</v>
      </c>
      <c r="H67">
        <v>58</v>
      </c>
      <c r="I67">
        <v>293</v>
      </c>
      <c r="J67">
        <v>287</v>
      </c>
      <c r="K67">
        <v>1</v>
      </c>
      <c r="L67">
        <v>5</v>
      </c>
      <c r="M67">
        <v>0.97952218400000002</v>
      </c>
    </row>
    <row r="68" spans="1:13" x14ac:dyDescent="0.2">
      <c r="A68">
        <v>2132</v>
      </c>
      <c r="B68">
        <v>34</v>
      </c>
      <c r="C68">
        <v>2</v>
      </c>
      <c r="E68">
        <v>2</v>
      </c>
      <c r="G68">
        <v>4</v>
      </c>
      <c r="H68">
        <v>3</v>
      </c>
      <c r="I68">
        <v>33</v>
      </c>
      <c r="J68">
        <v>25</v>
      </c>
      <c r="K68">
        <v>2</v>
      </c>
      <c r="L68">
        <v>6</v>
      </c>
      <c r="M68">
        <v>0.75757575799999999</v>
      </c>
    </row>
    <row r="69" spans="1:13" x14ac:dyDescent="0.2">
      <c r="A69">
        <v>2134</v>
      </c>
      <c r="B69">
        <v>466</v>
      </c>
      <c r="C69">
        <v>64</v>
      </c>
      <c r="E69">
        <v>2</v>
      </c>
      <c r="F69">
        <v>5</v>
      </c>
      <c r="G69">
        <v>12</v>
      </c>
      <c r="H69">
        <v>38</v>
      </c>
      <c r="I69">
        <v>492</v>
      </c>
      <c r="J69">
        <v>465</v>
      </c>
      <c r="K69">
        <v>8</v>
      </c>
      <c r="L69">
        <v>19</v>
      </c>
      <c r="M69">
        <v>0.94512195099999996</v>
      </c>
    </row>
    <row r="70" spans="1:13" x14ac:dyDescent="0.2">
      <c r="A70">
        <v>2137</v>
      </c>
      <c r="B70">
        <v>86</v>
      </c>
      <c r="C70">
        <v>11</v>
      </c>
      <c r="E70">
        <v>2</v>
      </c>
      <c r="F70">
        <v>1</v>
      </c>
      <c r="G70">
        <v>2</v>
      </c>
      <c r="H70">
        <v>12</v>
      </c>
      <c r="I70">
        <v>85</v>
      </c>
      <c r="J70">
        <v>75</v>
      </c>
      <c r="K70">
        <v>5</v>
      </c>
      <c r="L70">
        <v>5</v>
      </c>
      <c r="M70">
        <v>0.88235294099999995</v>
      </c>
    </row>
    <row r="71" spans="1:13" x14ac:dyDescent="0.2">
      <c r="A71">
        <v>2150</v>
      </c>
      <c r="B71">
        <v>291</v>
      </c>
      <c r="C71">
        <v>26</v>
      </c>
      <c r="E71">
        <v>4</v>
      </c>
      <c r="F71">
        <v>4</v>
      </c>
      <c r="G71">
        <v>3</v>
      </c>
      <c r="H71">
        <v>25</v>
      </c>
      <c r="I71">
        <v>292</v>
      </c>
      <c r="J71">
        <v>270</v>
      </c>
      <c r="K71">
        <v>11</v>
      </c>
      <c r="L71">
        <v>11</v>
      </c>
      <c r="M71">
        <v>0.92465753399999995</v>
      </c>
    </row>
    <row r="72" spans="1:13" x14ac:dyDescent="0.2">
      <c r="A72">
        <v>2166</v>
      </c>
      <c r="B72">
        <v>217</v>
      </c>
      <c r="C72">
        <v>36</v>
      </c>
      <c r="D72">
        <v>1</v>
      </c>
      <c r="E72">
        <v>1</v>
      </c>
      <c r="F72">
        <v>5</v>
      </c>
      <c r="G72">
        <v>10</v>
      </c>
      <c r="H72">
        <v>49</v>
      </c>
      <c r="I72">
        <v>204</v>
      </c>
      <c r="J72">
        <v>178</v>
      </c>
      <c r="K72">
        <v>9</v>
      </c>
      <c r="L72">
        <v>17</v>
      </c>
      <c r="M72">
        <v>0.87254902000000001</v>
      </c>
    </row>
    <row r="73" spans="1:13" x14ac:dyDescent="0.2">
      <c r="A73">
        <v>2172</v>
      </c>
      <c r="B73">
        <v>423</v>
      </c>
      <c r="C73">
        <v>81</v>
      </c>
      <c r="D73">
        <v>2</v>
      </c>
      <c r="E73">
        <v>3</v>
      </c>
      <c r="F73">
        <v>8</v>
      </c>
      <c r="G73">
        <v>16</v>
      </c>
      <c r="H73">
        <v>60</v>
      </c>
      <c r="I73">
        <v>444</v>
      </c>
      <c r="J73">
        <v>393</v>
      </c>
      <c r="K73">
        <v>22</v>
      </c>
      <c r="L73">
        <v>29</v>
      </c>
      <c r="M73">
        <v>0.88513513499999996</v>
      </c>
    </row>
    <row r="74" spans="1:13" x14ac:dyDescent="0.2">
      <c r="A74">
        <v>2179</v>
      </c>
      <c r="B74">
        <v>314</v>
      </c>
      <c r="C74">
        <v>111</v>
      </c>
      <c r="D74">
        <v>3</v>
      </c>
      <c r="E74">
        <v>6</v>
      </c>
      <c r="F74">
        <v>12</v>
      </c>
      <c r="G74">
        <v>40</v>
      </c>
      <c r="H74">
        <v>84</v>
      </c>
      <c r="I74">
        <v>341</v>
      </c>
      <c r="J74">
        <v>255</v>
      </c>
      <c r="K74">
        <v>25</v>
      </c>
      <c r="L74">
        <v>61</v>
      </c>
      <c r="M74">
        <v>0.74780058699999996</v>
      </c>
    </row>
    <row r="75" spans="1:13" x14ac:dyDescent="0.2">
      <c r="A75">
        <v>2180</v>
      </c>
      <c r="B75">
        <v>62</v>
      </c>
      <c r="C75">
        <v>8</v>
      </c>
      <c r="G75">
        <v>3</v>
      </c>
      <c r="H75">
        <v>11</v>
      </c>
      <c r="I75">
        <v>59</v>
      </c>
      <c r="J75">
        <v>48</v>
      </c>
      <c r="K75">
        <v>8</v>
      </c>
      <c r="L75">
        <v>3</v>
      </c>
      <c r="M75">
        <v>0.81355932200000003</v>
      </c>
    </row>
    <row r="76" spans="1:13" x14ac:dyDescent="0.2">
      <c r="A76">
        <v>2182</v>
      </c>
      <c r="B76">
        <v>270</v>
      </c>
      <c r="C76">
        <v>43</v>
      </c>
      <c r="D76">
        <v>1</v>
      </c>
      <c r="E76">
        <v>4</v>
      </c>
      <c r="F76">
        <v>4</v>
      </c>
      <c r="G76">
        <v>9</v>
      </c>
      <c r="H76">
        <v>24</v>
      </c>
      <c r="I76">
        <v>289</v>
      </c>
      <c r="J76">
        <v>253</v>
      </c>
      <c r="K76">
        <v>18</v>
      </c>
      <c r="L76">
        <v>18</v>
      </c>
      <c r="M76">
        <v>0.87543252599999999</v>
      </c>
    </row>
    <row r="77" spans="1:13" x14ac:dyDescent="0.2">
      <c r="A77">
        <v>2206</v>
      </c>
      <c r="B77">
        <v>154</v>
      </c>
      <c r="C77">
        <v>15</v>
      </c>
      <c r="D77">
        <v>1</v>
      </c>
      <c r="F77">
        <v>2</v>
      </c>
      <c r="G77">
        <v>1</v>
      </c>
      <c r="H77">
        <v>27</v>
      </c>
      <c r="I77">
        <v>142</v>
      </c>
      <c r="J77">
        <v>132</v>
      </c>
      <c r="K77">
        <v>6</v>
      </c>
      <c r="L77">
        <v>4</v>
      </c>
      <c r="M77">
        <v>0.92957746500000005</v>
      </c>
    </row>
    <row r="78" spans="1:13" x14ac:dyDescent="0.2">
      <c r="A78">
        <v>2214</v>
      </c>
      <c r="B78">
        <v>44</v>
      </c>
      <c r="C78">
        <v>6</v>
      </c>
      <c r="F78">
        <v>1</v>
      </c>
      <c r="G78">
        <v>1</v>
      </c>
      <c r="H78">
        <v>2</v>
      </c>
      <c r="I78">
        <v>48</v>
      </c>
      <c r="J78">
        <v>45</v>
      </c>
      <c r="K78">
        <v>1</v>
      </c>
      <c r="L78">
        <v>2</v>
      </c>
      <c r="M78">
        <v>0.9375</v>
      </c>
    </row>
    <row r="79" spans="1:13" x14ac:dyDescent="0.2">
      <c r="A79">
        <v>2215</v>
      </c>
      <c r="B79">
        <v>339</v>
      </c>
      <c r="C79">
        <v>45</v>
      </c>
      <c r="D79">
        <v>3</v>
      </c>
      <c r="E79">
        <v>2</v>
      </c>
      <c r="F79">
        <v>16</v>
      </c>
      <c r="G79">
        <v>22</v>
      </c>
      <c r="H79">
        <v>49</v>
      </c>
      <c r="I79">
        <v>335</v>
      </c>
      <c r="J79">
        <v>283</v>
      </c>
      <c r="K79">
        <v>9</v>
      </c>
      <c r="L79">
        <v>43</v>
      </c>
      <c r="M79">
        <v>0.84477611900000005</v>
      </c>
    </row>
    <row r="80" spans="1:13" x14ac:dyDescent="0.2">
      <c r="A80">
        <v>2220</v>
      </c>
      <c r="B80">
        <v>436</v>
      </c>
      <c r="C80">
        <v>59</v>
      </c>
      <c r="D80">
        <v>1</v>
      </c>
      <c r="E80">
        <v>3</v>
      </c>
      <c r="F80">
        <v>10</v>
      </c>
      <c r="G80">
        <v>12</v>
      </c>
      <c r="H80">
        <v>29</v>
      </c>
      <c r="I80">
        <v>466</v>
      </c>
      <c r="J80">
        <v>423</v>
      </c>
      <c r="K80">
        <v>17</v>
      </c>
      <c r="L80">
        <v>26</v>
      </c>
      <c r="M80">
        <v>0.907725322</v>
      </c>
    </row>
    <row r="81" spans="1:13" x14ac:dyDescent="0.2">
      <c r="A81">
        <v>2234</v>
      </c>
      <c r="B81">
        <v>214</v>
      </c>
      <c r="C81">
        <v>46</v>
      </c>
      <c r="D81">
        <v>2</v>
      </c>
      <c r="F81">
        <v>2</v>
      </c>
      <c r="G81">
        <v>13</v>
      </c>
      <c r="H81">
        <v>28</v>
      </c>
      <c r="I81">
        <v>232</v>
      </c>
      <c r="J81">
        <v>206</v>
      </c>
      <c r="K81">
        <v>9</v>
      </c>
      <c r="L81">
        <v>17</v>
      </c>
      <c r="M81">
        <v>0.88793103399999995</v>
      </c>
    </row>
    <row r="82" spans="1:13" x14ac:dyDescent="0.2">
      <c r="A82">
        <v>2240</v>
      </c>
      <c r="B82">
        <v>114</v>
      </c>
      <c r="C82">
        <v>8</v>
      </c>
      <c r="D82">
        <v>2</v>
      </c>
      <c r="E82">
        <v>2</v>
      </c>
      <c r="F82">
        <v>1</v>
      </c>
      <c r="G82">
        <v>3</v>
      </c>
      <c r="H82">
        <v>7</v>
      </c>
      <c r="I82">
        <v>115</v>
      </c>
      <c r="J82">
        <v>105</v>
      </c>
      <c r="K82">
        <v>2</v>
      </c>
      <c r="L82">
        <v>8</v>
      </c>
      <c r="M82">
        <v>0.91304347799999996</v>
      </c>
    </row>
    <row r="83" spans="1:13" x14ac:dyDescent="0.2">
      <c r="A83">
        <v>2266</v>
      </c>
      <c r="B83">
        <v>361</v>
      </c>
      <c r="C83">
        <v>43</v>
      </c>
      <c r="E83">
        <v>1</v>
      </c>
      <c r="F83">
        <v>6</v>
      </c>
      <c r="G83">
        <v>24</v>
      </c>
      <c r="H83">
        <v>44</v>
      </c>
      <c r="I83">
        <v>360</v>
      </c>
      <c r="J83">
        <v>329</v>
      </c>
      <c r="K83">
        <v>0</v>
      </c>
      <c r="L83">
        <v>31</v>
      </c>
      <c r="M83">
        <v>0.91388888899999998</v>
      </c>
    </row>
    <row r="84" spans="1:13" x14ac:dyDescent="0.2">
      <c r="A84">
        <v>2272</v>
      </c>
      <c r="B84">
        <v>616</v>
      </c>
      <c r="C84">
        <v>102</v>
      </c>
      <c r="E84">
        <v>5</v>
      </c>
      <c r="F84">
        <v>3</v>
      </c>
      <c r="G84">
        <v>15</v>
      </c>
      <c r="H84">
        <v>94</v>
      </c>
      <c r="I84">
        <v>624</v>
      </c>
      <c r="J84">
        <v>565</v>
      </c>
      <c r="K84">
        <v>36</v>
      </c>
      <c r="L84">
        <v>23</v>
      </c>
      <c r="M84">
        <v>0.90544871800000004</v>
      </c>
    </row>
    <row r="85" spans="1:13" x14ac:dyDescent="0.2">
      <c r="A85">
        <v>2273</v>
      </c>
      <c r="B85">
        <v>65</v>
      </c>
      <c r="C85">
        <v>5</v>
      </c>
      <c r="G85">
        <v>1</v>
      </c>
      <c r="H85">
        <v>12</v>
      </c>
      <c r="I85">
        <v>58</v>
      </c>
      <c r="J85">
        <v>54</v>
      </c>
      <c r="K85">
        <v>3</v>
      </c>
      <c r="L85">
        <v>1</v>
      </c>
      <c r="M85">
        <v>0.93103448300000002</v>
      </c>
    </row>
    <row r="86" spans="1:13" x14ac:dyDescent="0.2">
      <c r="A86">
        <v>2276</v>
      </c>
      <c r="B86">
        <v>46</v>
      </c>
      <c r="C86">
        <v>4</v>
      </c>
      <c r="E86">
        <v>1</v>
      </c>
      <c r="F86">
        <v>2</v>
      </c>
      <c r="G86">
        <v>3</v>
      </c>
      <c r="H86">
        <v>7</v>
      </c>
      <c r="I86">
        <v>43</v>
      </c>
      <c r="J86">
        <v>35</v>
      </c>
      <c r="K86">
        <v>2</v>
      </c>
      <c r="L86">
        <v>6</v>
      </c>
      <c r="M86">
        <v>0.813953488</v>
      </c>
    </row>
    <row r="87" spans="1:13" x14ac:dyDescent="0.2">
      <c r="A87">
        <v>2281</v>
      </c>
      <c r="B87">
        <v>101</v>
      </c>
      <c r="C87">
        <v>14</v>
      </c>
      <c r="D87">
        <v>1</v>
      </c>
      <c r="F87">
        <v>1</v>
      </c>
      <c r="G87">
        <v>6</v>
      </c>
      <c r="H87">
        <v>10</v>
      </c>
      <c r="I87">
        <v>105</v>
      </c>
      <c r="J87">
        <v>87</v>
      </c>
      <c r="K87">
        <v>10</v>
      </c>
      <c r="L87">
        <v>8</v>
      </c>
      <c r="M87">
        <v>0.82857142900000003</v>
      </c>
    </row>
    <row r="88" spans="1:13" x14ac:dyDescent="0.2">
      <c r="A88">
        <v>2283</v>
      </c>
      <c r="B88">
        <v>15</v>
      </c>
      <c r="C88">
        <v>1</v>
      </c>
      <c r="F88">
        <v>1</v>
      </c>
      <c r="G88">
        <v>2</v>
      </c>
      <c r="H88">
        <v>2</v>
      </c>
      <c r="I88">
        <v>14</v>
      </c>
      <c r="J88">
        <v>11</v>
      </c>
      <c r="K88">
        <v>0</v>
      </c>
      <c r="L88">
        <v>3</v>
      </c>
      <c r="M88">
        <v>0.78571428600000004</v>
      </c>
    </row>
    <row r="89" spans="1:13" x14ac:dyDescent="0.2">
      <c r="A89">
        <v>2285</v>
      </c>
      <c r="B89">
        <v>400</v>
      </c>
      <c r="C89">
        <v>71</v>
      </c>
      <c r="D89">
        <v>1</v>
      </c>
      <c r="F89">
        <v>3</v>
      </c>
      <c r="G89">
        <v>13</v>
      </c>
      <c r="H89">
        <v>34</v>
      </c>
      <c r="I89">
        <v>437</v>
      </c>
      <c r="J89">
        <v>405</v>
      </c>
      <c r="K89">
        <v>15</v>
      </c>
      <c r="L89">
        <v>17</v>
      </c>
      <c r="M89">
        <v>0.92677345499999997</v>
      </c>
    </row>
    <row r="90" spans="1:13" x14ac:dyDescent="0.2">
      <c r="A90">
        <v>2295</v>
      </c>
      <c r="B90">
        <v>474</v>
      </c>
      <c r="C90">
        <v>53</v>
      </c>
      <c r="D90">
        <v>3</v>
      </c>
      <c r="E90">
        <v>18</v>
      </c>
      <c r="F90">
        <v>8</v>
      </c>
      <c r="G90">
        <v>39</v>
      </c>
      <c r="H90">
        <v>37</v>
      </c>
      <c r="I90">
        <v>490</v>
      </c>
      <c r="J90">
        <v>394</v>
      </c>
      <c r="K90">
        <v>28</v>
      </c>
      <c r="L90">
        <v>68</v>
      </c>
      <c r="M90">
        <v>0.80408163300000002</v>
      </c>
    </row>
    <row r="91" spans="1:13" x14ac:dyDescent="0.2">
      <c r="A91">
        <v>2299</v>
      </c>
      <c r="B91">
        <v>149</v>
      </c>
      <c r="C91">
        <v>36</v>
      </c>
      <c r="E91">
        <v>2</v>
      </c>
      <c r="F91">
        <v>3</v>
      </c>
      <c r="G91">
        <v>6</v>
      </c>
      <c r="H91">
        <v>29</v>
      </c>
      <c r="I91">
        <v>156</v>
      </c>
      <c r="J91">
        <v>142</v>
      </c>
      <c r="K91">
        <v>3</v>
      </c>
      <c r="L91">
        <v>11</v>
      </c>
      <c r="M91">
        <v>0.91025641000000002</v>
      </c>
    </row>
    <row r="92" spans="1:13" x14ac:dyDescent="0.2">
      <c r="A92">
        <v>2302</v>
      </c>
      <c r="B92">
        <v>29</v>
      </c>
      <c r="C92">
        <v>7</v>
      </c>
      <c r="H92">
        <v>5</v>
      </c>
      <c r="I92">
        <v>31</v>
      </c>
      <c r="J92">
        <v>26</v>
      </c>
      <c r="K92">
        <v>5</v>
      </c>
      <c r="L92">
        <v>0</v>
      </c>
      <c r="M92">
        <v>0.83870967699999999</v>
      </c>
    </row>
    <row r="93" spans="1:13" x14ac:dyDescent="0.2">
      <c r="A93">
        <v>2306</v>
      </c>
      <c r="B93">
        <v>427</v>
      </c>
      <c r="C93">
        <v>60</v>
      </c>
      <c r="D93">
        <v>6</v>
      </c>
      <c r="E93">
        <v>8</v>
      </c>
      <c r="F93">
        <v>5</v>
      </c>
      <c r="G93">
        <v>32</v>
      </c>
      <c r="H93">
        <v>42</v>
      </c>
      <c r="I93">
        <v>445</v>
      </c>
      <c r="J93">
        <v>383</v>
      </c>
      <c r="K93">
        <v>11</v>
      </c>
      <c r="L93">
        <v>51</v>
      </c>
      <c r="M93">
        <v>0.86067415700000005</v>
      </c>
    </row>
    <row r="94" spans="1:13" x14ac:dyDescent="0.2">
      <c r="A94">
        <v>2325</v>
      </c>
      <c r="B94">
        <v>254</v>
      </c>
      <c r="C94">
        <v>48</v>
      </c>
      <c r="D94">
        <v>4</v>
      </c>
      <c r="E94">
        <v>9</v>
      </c>
      <c r="F94">
        <v>6</v>
      </c>
      <c r="G94">
        <v>9</v>
      </c>
      <c r="H94">
        <v>30</v>
      </c>
      <c r="I94">
        <v>272</v>
      </c>
      <c r="J94">
        <v>222</v>
      </c>
      <c r="K94">
        <v>22</v>
      </c>
      <c r="L94">
        <v>28</v>
      </c>
      <c r="M94">
        <v>0.81617647100000001</v>
      </c>
    </row>
    <row r="95" spans="1:13" x14ac:dyDescent="0.2">
      <c r="A95">
        <v>2329</v>
      </c>
      <c r="B95">
        <v>55</v>
      </c>
      <c r="C95">
        <v>5</v>
      </c>
      <c r="D95">
        <v>1</v>
      </c>
      <c r="E95">
        <v>1</v>
      </c>
      <c r="G95">
        <v>1</v>
      </c>
      <c r="H95">
        <v>10</v>
      </c>
      <c r="I95">
        <v>50</v>
      </c>
      <c r="J95">
        <v>46</v>
      </c>
      <c r="K95">
        <v>1</v>
      </c>
      <c r="L95">
        <v>3</v>
      </c>
      <c r="M95">
        <v>0.92</v>
      </c>
    </row>
    <row r="96" spans="1:13" x14ac:dyDescent="0.2">
      <c r="A96">
        <v>2330</v>
      </c>
      <c r="B96">
        <v>94</v>
      </c>
      <c r="C96">
        <v>11</v>
      </c>
      <c r="E96">
        <v>1</v>
      </c>
      <c r="F96">
        <v>1</v>
      </c>
      <c r="G96">
        <v>2</v>
      </c>
      <c r="H96">
        <v>16</v>
      </c>
      <c r="I96">
        <v>89</v>
      </c>
      <c r="J96">
        <v>82</v>
      </c>
      <c r="K96">
        <v>3</v>
      </c>
      <c r="L96">
        <v>4</v>
      </c>
      <c r="M96">
        <v>0.92134831500000003</v>
      </c>
    </row>
    <row r="97" spans="1:13" x14ac:dyDescent="0.2">
      <c r="A97">
        <v>2343</v>
      </c>
      <c r="B97">
        <v>156</v>
      </c>
      <c r="C97">
        <v>21</v>
      </c>
      <c r="D97">
        <v>5</v>
      </c>
      <c r="E97">
        <v>3</v>
      </c>
      <c r="F97">
        <v>5</v>
      </c>
      <c r="G97">
        <v>10</v>
      </c>
      <c r="H97">
        <v>26</v>
      </c>
      <c r="I97">
        <v>151</v>
      </c>
      <c r="J97">
        <v>114</v>
      </c>
      <c r="K97">
        <v>14</v>
      </c>
      <c r="L97">
        <v>23</v>
      </c>
      <c r="M97">
        <v>0.75496688700000003</v>
      </c>
    </row>
    <row r="98" spans="1:13" x14ac:dyDescent="0.2">
      <c r="A98">
        <v>2344</v>
      </c>
      <c r="B98">
        <v>217</v>
      </c>
      <c r="C98">
        <v>20</v>
      </c>
      <c r="D98">
        <v>1</v>
      </c>
      <c r="E98">
        <v>2</v>
      </c>
      <c r="F98">
        <v>5</v>
      </c>
      <c r="G98">
        <v>8</v>
      </c>
      <c r="H98">
        <v>12</v>
      </c>
      <c r="I98">
        <v>225</v>
      </c>
      <c r="J98">
        <v>199</v>
      </c>
      <c r="K98">
        <v>10</v>
      </c>
      <c r="L98">
        <v>16</v>
      </c>
      <c r="M98">
        <v>0.884444444</v>
      </c>
    </row>
    <row r="99" spans="1:13" x14ac:dyDescent="0.2">
      <c r="A99">
        <v>2349</v>
      </c>
      <c r="B99">
        <v>72</v>
      </c>
      <c r="C99">
        <v>8</v>
      </c>
      <c r="E99">
        <v>4</v>
      </c>
      <c r="F99">
        <v>4</v>
      </c>
      <c r="G99">
        <v>1</v>
      </c>
      <c r="H99">
        <v>4</v>
      </c>
      <c r="I99">
        <v>76</v>
      </c>
      <c r="J99">
        <v>64</v>
      </c>
      <c r="K99">
        <v>3</v>
      </c>
      <c r="L99">
        <v>9</v>
      </c>
      <c r="M99">
        <v>0.84210526299999999</v>
      </c>
    </row>
    <row r="100" spans="1:13" x14ac:dyDescent="0.2">
      <c r="A100">
        <v>2362</v>
      </c>
      <c r="B100">
        <v>256</v>
      </c>
      <c r="C100">
        <v>33</v>
      </c>
      <c r="D100">
        <v>2</v>
      </c>
      <c r="E100">
        <v>4</v>
      </c>
      <c r="F100">
        <v>6</v>
      </c>
      <c r="G100">
        <v>14</v>
      </c>
      <c r="H100">
        <v>30</v>
      </c>
      <c r="I100">
        <v>259</v>
      </c>
      <c r="J100">
        <v>228</v>
      </c>
      <c r="K100">
        <v>5</v>
      </c>
      <c r="L100">
        <v>26</v>
      </c>
      <c r="M100">
        <v>0.88030887999999996</v>
      </c>
    </row>
    <row r="101" spans="1:13" x14ac:dyDescent="0.2">
      <c r="A101">
        <v>2367</v>
      </c>
      <c r="B101">
        <v>69</v>
      </c>
      <c r="C101">
        <v>10</v>
      </c>
      <c r="E101">
        <v>1</v>
      </c>
      <c r="F101">
        <v>3</v>
      </c>
      <c r="G101">
        <v>8</v>
      </c>
      <c r="H101">
        <v>14</v>
      </c>
      <c r="I101">
        <v>65</v>
      </c>
      <c r="J101">
        <v>51</v>
      </c>
      <c r="K101">
        <v>2</v>
      </c>
      <c r="L101">
        <v>12</v>
      </c>
      <c r="M101">
        <v>0.78461538500000005</v>
      </c>
    </row>
    <row r="102" spans="1:13" x14ac:dyDescent="0.2">
      <c r="A102">
        <v>2388</v>
      </c>
      <c r="B102">
        <v>259</v>
      </c>
      <c r="C102">
        <v>27</v>
      </c>
      <c r="D102">
        <v>2</v>
      </c>
      <c r="E102">
        <v>2</v>
      </c>
      <c r="F102">
        <v>5</v>
      </c>
      <c r="G102">
        <v>15</v>
      </c>
      <c r="H102">
        <v>21</v>
      </c>
      <c r="I102">
        <v>265</v>
      </c>
      <c r="J102">
        <v>230</v>
      </c>
      <c r="K102">
        <v>11</v>
      </c>
      <c r="L102">
        <v>24</v>
      </c>
      <c r="M102">
        <v>0.86792452799999997</v>
      </c>
    </row>
    <row r="103" spans="1:13" x14ac:dyDescent="0.2">
      <c r="A103">
        <v>2390</v>
      </c>
      <c r="B103">
        <v>187</v>
      </c>
      <c r="C103">
        <v>38</v>
      </c>
      <c r="D103">
        <v>1</v>
      </c>
      <c r="E103">
        <v>1</v>
      </c>
      <c r="F103">
        <v>1</v>
      </c>
      <c r="G103">
        <v>2</v>
      </c>
      <c r="H103">
        <v>36</v>
      </c>
      <c r="I103">
        <v>189</v>
      </c>
      <c r="J103">
        <v>171</v>
      </c>
      <c r="K103">
        <v>13</v>
      </c>
      <c r="L103">
        <v>5</v>
      </c>
      <c r="M103">
        <v>0.90476190499999998</v>
      </c>
    </row>
    <row r="104" spans="1:13" x14ac:dyDescent="0.2">
      <c r="A104">
        <v>2392</v>
      </c>
      <c r="B104">
        <v>218</v>
      </c>
      <c r="C104">
        <v>5</v>
      </c>
      <c r="F104">
        <v>1</v>
      </c>
      <c r="G104">
        <v>2</v>
      </c>
      <c r="H104">
        <v>7</v>
      </c>
      <c r="I104">
        <v>216</v>
      </c>
      <c r="J104">
        <v>204</v>
      </c>
      <c r="K104">
        <v>9</v>
      </c>
      <c r="L104">
        <v>3</v>
      </c>
      <c r="M104">
        <v>0.94444444400000005</v>
      </c>
    </row>
    <row r="105" spans="1:13" x14ac:dyDescent="0.2">
      <c r="A105">
        <v>2395</v>
      </c>
      <c r="B105">
        <v>284</v>
      </c>
      <c r="C105">
        <v>38</v>
      </c>
      <c r="F105">
        <v>3</v>
      </c>
      <c r="G105">
        <v>5</v>
      </c>
      <c r="H105">
        <v>36</v>
      </c>
      <c r="I105">
        <v>286</v>
      </c>
      <c r="J105">
        <v>272</v>
      </c>
      <c r="K105">
        <v>6</v>
      </c>
      <c r="L105">
        <v>8</v>
      </c>
      <c r="M105">
        <v>0.95104895099999998</v>
      </c>
    </row>
    <row r="106" spans="1:13" x14ac:dyDescent="0.2">
      <c r="A106">
        <v>2402</v>
      </c>
      <c r="B106">
        <v>401</v>
      </c>
      <c r="C106">
        <v>47</v>
      </c>
      <c r="F106">
        <v>2</v>
      </c>
      <c r="G106">
        <v>3</v>
      </c>
      <c r="H106">
        <v>43</v>
      </c>
      <c r="I106">
        <v>405</v>
      </c>
      <c r="J106">
        <v>381</v>
      </c>
      <c r="K106">
        <v>19</v>
      </c>
      <c r="L106">
        <v>5</v>
      </c>
      <c r="M106">
        <v>0.94074074100000005</v>
      </c>
    </row>
    <row r="107" spans="1:13" x14ac:dyDescent="0.2">
      <c r="A107">
        <v>2415</v>
      </c>
      <c r="B107">
        <v>457</v>
      </c>
      <c r="C107">
        <v>62</v>
      </c>
      <c r="D107">
        <v>1</v>
      </c>
      <c r="E107">
        <v>6</v>
      </c>
      <c r="F107">
        <v>14</v>
      </c>
      <c r="G107">
        <v>22</v>
      </c>
      <c r="H107">
        <v>68</v>
      </c>
      <c r="I107">
        <v>451</v>
      </c>
      <c r="J107">
        <v>397</v>
      </c>
      <c r="K107">
        <v>11</v>
      </c>
      <c r="L107">
        <v>43</v>
      </c>
      <c r="M107">
        <v>0.88026607499999998</v>
      </c>
    </row>
    <row r="108" spans="1:13" x14ac:dyDescent="0.2">
      <c r="A108">
        <v>2416</v>
      </c>
      <c r="B108">
        <v>198</v>
      </c>
      <c r="C108">
        <v>24</v>
      </c>
      <c r="E108">
        <v>1</v>
      </c>
      <c r="F108">
        <v>2</v>
      </c>
      <c r="G108">
        <v>1</v>
      </c>
      <c r="H108">
        <v>23</v>
      </c>
      <c r="I108">
        <v>199</v>
      </c>
      <c r="J108">
        <v>189</v>
      </c>
      <c r="K108">
        <v>6</v>
      </c>
      <c r="L108">
        <v>4</v>
      </c>
      <c r="M108">
        <v>0.94974874399999998</v>
      </c>
    </row>
    <row r="109" spans="1:13" x14ac:dyDescent="0.2">
      <c r="A109">
        <v>2417</v>
      </c>
      <c r="B109">
        <v>362</v>
      </c>
      <c r="C109">
        <v>48</v>
      </c>
      <c r="D109">
        <v>1</v>
      </c>
      <c r="E109">
        <v>5</v>
      </c>
      <c r="F109">
        <v>13</v>
      </c>
      <c r="G109">
        <v>20</v>
      </c>
      <c r="H109">
        <v>29</v>
      </c>
      <c r="I109">
        <v>381</v>
      </c>
      <c r="J109">
        <v>333</v>
      </c>
      <c r="K109">
        <v>9</v>
      </c>
      <c r="L109">
        <v>39</v>
      </c>
      <c r="M109">
        <v>0.87401574800000004</v>
      </c>
    </row>
    <row r="110" spans="1:13" x14ac:dyDescent="0.2">
      <c r="A110">
        <v>2419</v>
      </c>
      <c r="B110">
        <v>119</v>
      </c>
      <c r="C110">
        <v>20</v>
      </c>
      <c r="E110">
        <v>1</v>
      </c>
      <c r="G110">
        <v>6</v>
      </c>
      <c r="H110">
        <v>19</v>
      </c>
      <c r="I110">
        <v>120</v>
      </c>
      <c r="J110">
        <v>110</v>
      </c>
      <c r="K110">
        <v>3</v>
      </c>
      <c r="L110">
        <v>7</v>
      </c>
      <c r="M110">
        <v>0.91666666699999999</v>
      </c>
    </row>
    <row r="111" spans="1:13" x14ac:dyDescent="0.2">
      <c r="A111">
        <v>2423</v>
      </c>
      <c r="B111">
        <v>13</v>
      </c>
      <c r="C111">
        <v>6</v>
      </c>
      <c r="H111">
        <v>6</v>
      </c>
      <c r="I111">
        <v>13</v>
      </c>
      <c r="J111">
        <v>11</v>
      </c>
      <c r="K111">
        <v>2</v>
      </c>
      <c r="L111">
        <v>0</v>
      </c>
      <c r="M111">
        <v>0.84615384599999999</v>
      </c>
    </row>
    <row r="112" spans="1:13" x14ac:dyDescent="0.2">
      <c r="A112">
        <v>2425</v>
      </c>
      <c r="B112">
        <v>282</v>
      </c>
      <c r="C112">
        <v>94</v>
      </c>
      <c r="D112">
        <v>8</v>
      </c>
      <c r="E112">
        <v>9</v>
      </c>
      <c r="F112">
        <v>21</v>
      </c>
      <c r="G112">
        <v>13</v>
      </c>
      <c r="H112">
        <v>76</v>
      </c>
      <c r="I112">
        <v>300</v>
      </c>
      <c r="J112">
        <v>222</v>
      </c>
      <c r="K112">
        <v>27</v>
      </c>
      <c r="L112">
        <v>51</v>
      </c>
      <c r="M112">
        <v>0.74</v>
      </c>
    </row>
    <row r="113" spans="1:13" x14ac:dyDescent="0.2">
      <c r="A113">
        <v>2426</v>
      </c>
      <c r="B113">
        <v>650</v>
      </c>
      <c r="C113">
        <v>54</v>
      </c>
      <c r="F113">
        <v>13</v>
      </c>
      <c r="G113">
        <v>18</v>
      </c>
      <c r="H113">
        <v>60</v>
      </c>
      <c r="I113">
        <v>644</v>
      </c>
      <c r="J113">
        <v>581</v>
      </c>
      <c r="K113">
        <v>32</v>
      </c>
      <c r="L113">
        <v>31</v>
      </c>
      <c r="M113">
        <v>0.90217391300000005</v>
      </c>
    </row>
    <row r="114" spans="1:13" x14ac:dyDescent="0.2">
      <c r="A114">
        <v>2428</v>
      </c>
      <c r="B114">
        <v>397</v>
      </c>
      <c r="C114">
        <v>33</v>
      </c>
      <c r="E114">
        <v>5</v>
      </c>
      <c r="F114">
        <v>8</v>
      </c>
      <c r="G114">
        <v>13</v>
      </c>
      <c r="H114">
        <v>27</v>
      </c>
      <c r="I114">
        <v>403</v>
      </c>
      <c r="J114">
        <v>364</v>
      </c>
      <c r="K114">
        <v>13</v>
      </c>
      <c r="L114">
        <v>26</v>
      </c>
      <c r="M114">
        <v>0.90322580600000002</v>
      </c>
    </row>
    <row r="115" spans="1:13" x14ac:dyDescent="0.2">
      <c r="A115">
        <v>2434</v>
      </c>
      <c r="B115">
        <v>60</v>
      </c>
      <c r="C115">
        <v>9</v>
      </c>
      <c r="F115">
        <v>1</v>
      </c>
      <c r="G115">
        <v>1</v>
      </c>
      <c r="H115">
        <v>6</v>
      </c>
      <c r="I115">
        <v>63</v>
      </c>
      <c r="J115">
        <v>58</v>
      </c>
      <c r="K115">
        <v>3</v>
      </c>
      <c r="L115">
        <v>2</v>
      </c>
      <c r="M115">
        <v>0.92063492099999999</v>
      </c>
    </row>
    <row r="116" spans="1:13" x14ac:dyDescent="0.2">
      <c r="A116">
        <v>2443</v>
      </c>
      <c r="B116">
        <v>18</v>
      </c>
      <c r="H116">
        <v>2</v>
      </c>
      <c r="I116">
        <v>16</v>
      </c>
      <c r="J116">
        <v>14</v>
      </c>
      <c r="K116">
        <v>2</v>
      </c>
      <c r="L116">
        <v>0</v>
      </c>
      <c r="M116">
        <v>0.875</v>
      </c>
    </row>
    <row r="117" spans="1:13" x14ac:dyDescent="0.2">
      <c r="A117">
        <v>2459</v>
      </c>
      <c r="B117">
        <v>97</v>
      </c>
      <c r="C117">
        <v>14</v>
      </c>
      <c r="F117">
        <v>2</v>
      </c>
      <c r="G117">
        <v>13</v>
      </c>
      <c r="H117">
        <v>12</v>
      </c>
      <c r="I117">
        <v>99</v>
      </c>
      <c r="J117">
        <v>82</v>
      </c>
      <c r="K117">
        <v>2</v>
      </c>
      <c r="L117">
        <v>15</v>
      </c>
      <c r="M117">
        <v>0.82828282799999997</v>
      </c>
    </row>
    <row r="118" spans="1:13" x14ac:dyDescent="0.2">
      <c r="A118">
        <v>2467</v>
      </c>
      <c r="B118">
        <v>167</v>
      </c>
      <c r="C118">
        <v>26</v>
      </c>
      <c r="F118">
        <v>1</v>
      </c>
      <c r="G118">
        <v>2</v>
      </c>
      <c r="H118">
        <v>25</v>
      </c>
      <c r="I118">
        <v>168</v>
      </c>
      <c r="J118">
        <v>161</v>
      </c>
      <c r="K118">
        <v>4</v>
      </c>
      <c r="L118">
        <v>3</v>
      </c>
      <c r="M118">
        <v>0.95833333300000001</v>
      </c>
    </row>
    <row r="119" spans="1:13" x14ac:dyDescent="0.2">
      <c r="A119">
        <v>2468</v>
      </c>
      <c r="B119">
        <v>65</v>
      </c>
      <c r="C119">
        <v>12</v>
      </c>
      <c r="E119">
        <v>2</v>
      </c>
      <c r="F119">
        <v>1</v>
      </c>
      <c r="H119">
        <v>18</v>
      </c>
      <c r="I119">
        <v>59</v>
      </c>
      <c r="J119">
        <v>56</v>
      </c>
      <c r="K119">
        <v>0</v>
      </c>
      <c r="L119">
        <v>3</v>
      </c>
      <c r="M119">
        <v>0.94915254199999999</v>
      </c>
    </row>
    <row r="120" spans="1:13" x14ac:dyDescent="0.2">
      <c r="A120">
        <v>2471</v>
      </c>
      <c r="B120">
        <v>227</v>
      </c>
      <c r="C120">
        <v>53</v>
      </c>
      <c r="D120">
        <v>2</v>
      </c>
      <c r="E120">
        <v>2</v>
      </c>
      <c r="F120">
        <v>1</v>
      </c>
      <c r="G120">
        <v>9</v>
      </c>
      <c r="H120">
        <v>67</v>
      </c>
      <c r="I120">
        <v>213</v>
      </c>
      <c r="J120">
        <v>187</v>
      </c>
      <c r="K120">
        <v>12</v>
      </c>
      <c r="L120">
        <v>14</v>
      </c>
      <c r="M120">
        <v>0.87793427199999996</v>
      </c>
    </row>
    <row r="121" spans="1:13" x14ac:dyDescent="0.2">
      <c r="A121">
        <v>2475</v>
      </c>
      <c r="B121">
        <v>273</v>
      </c>
      <c r="C121">
        <v>60</v>
      </c>
      <c r="D121">
        <v>4</v>
      </c>
      <c r="E121">
        <v>5</v>
      </c>
      <c r="F121">
        <v>6</v>
      </c>
      <c r="G121">
        <v>9</v>
      </c>
      <c r="H121">
        <v>27</v>
      </c>
      <c r="I121">
        <v>306</v>
      </c>
      <c r="J121">
        <v>268</v>
      </c>
      <c r="K121">
        <v>14</v>
      </c>
      <c r="L121">
        <v>24</v>
      </c>
      <c r="M121">
        <v>0.87581699300000004</v>
      </c>
    </row>
    <row r="122" spans="1:13" x14ac:dyDescent="0.2">
      <c r="A122">
        <v>2479</v>
      </c>
      <c r="B122">
        <v>314</v>
      </c>
      <c r="C122">
        <v>61</v>
      </c>
      <c r="D122">
        <v>2</v>
      </c>
      <c r="E122">
        <v>2</v>
      </c>
      <c r="F122">
        <v>11</v>
      </c>
      <c r="G122">
        <v>14</v>
      </c>
      <c r="H122">
        <v>49</v>
      </c>
      <c r="I122">
        <v>326</v>
      </c>
      <c r="J122">
        <v>287</v>
      </c>
      <c r="K122">
        <v>10</v>
      </c>
      <c r="L122">
        <v>29</v>
      </c>
      <c r="M122">
        <v>0.88036809800000004</v>
      </c>
    </row>
    <row r="123" spans="1:13" x14ac:dyDescent="0.2">
      <c r="A123">
        <v>2488</v>
      </c>
      <c r="B123">
        <v>336</v>
      </c>
      <c r="C123">
        <v>60</v>
      </c>
      <c r="D123">
        <v>3</v>
      </c>
      <c r="E123">
        <v>12</v>
      </c>
      <c r="F123">
        <v>5</v>
      </c>
      <c r="G123">
        <v>20</v>
      </c>
      <c r="H123">
        <v>46</v>
      </c>
      <c r="I123">
        <v>350</v>
      </c>
      <c r="J123">
        <v>295</v>
      </c>
      <c r="K123">
        <v>15</v>
      </c>
      <c r="L123">
        <v>40</v>
      </c>
      <c r="M123">
        <v>0.84285714300000003</v>
      </c>
    </row>
    <row r="124" spans="1:13" x14ac:dyDescent="0.2">
      <c r="A124">
        <v>2499</v>
      </c>
      <c r="B124">
        <v>221</v>
      </c>
      <c r="C124">
        <v>30</v>
      </c>
      <c r="D124">
        <v>1</v>
      </c>
      <c r="E124">
        <v>2</v>
      </c>
      <c r="F124">
        <v>2</v>
      </c>
      <c r="G124">
        <v>4</v>
      </c>
      <c r="H124">
        <v>49</v>
      </c>
      <c r="I124">
        <v>202</v>
      </c>
      <c r="J124">
        <v>191</v>
      </c>
      <c r="K124">
        <v>2</v>
      </c>
      <c r="L124">
        <v>9</v>
      </c>
      <c r="M124">
        <v>0.94554455400000004</v>
      </c>
    </row>
    <row r="125" spans="1:13" x14ac:dyDescent="0.2">
      <c r="A125">
        <v>2503</v>
      </c>
      <c r="B125">
        <v>71</v>
      </c>
      <c r="C125">
        <v>17</v>
      </c>
      <c r="F125">
        <v>1</v>
      </c>
      <c r="G125">
        <v>6</v>
      </c>
      <c r="H125">
        <v>14</v>
      </c>
      <c r="I125">
        <v>74</v>
      </c>
      <c r="J125">
        <v>66</v>
      </c>
      <c r="K125">
        <v>1</v>
      </c>
      <c r="L125">
        <v>7</v>
      </c>
      <c r="M125">
        <v>0.89189189199999996</v>
      </c>
    </row>
    <row r="126" spans="1:13" x14ac:dyDescent="0.2">
      <c r="A126">
        <v>2508</v>
      </c>
      <c r="B126">
        <v>219</v>
      </c>
      <c r="C126">
        <v>22</v>
      </c>
      <c r="E126">
        <v>1</v>
      </c>
      <c r="F126">
        <v>3</v>
      </c>
      <c r="G126">
        <v>13</v>
      </c>
      <c r="H126">
        <v>16</v>
      </c>
      <c r="I126">
        <v>225</v>
      </c>
      <c r="J126">
        <v>192</v>
      </c>
      <c r="K126">
        <v>16</v>
      </c>
      <c r="L126">
        <v>17</v>
      </c>
      <c r="M126">
        <v>0.85333333300000003</v>
      </c>
    </row>
    <row r="127" spans="1:13" x14ac:dyDescent="0.2">
      <c r="A127">
        <v>2518</v>
      </c>
      <c r="B127">
        <v>69</v>
      </c>
      <c r="C127">
        <v>20</v>
      </c>
      <c r="D127">
        <v>4</v>
      </c>
      <c r="F127">
        <v>4</v>
      </c>
      <c r="G127">
        <v>1</v>
      </c>
      <c r="H127">
        <v>23</v>
      </c>
      <c r="I127">
        <v>66</v>
      </c>
      <c r="J127">
        <v>57</v>
      </c>
      <c r="K127">
        <v>0</v>
      </c>
      <c r="L127">
        <v>9</v>
      </c>
      <c r="M127">
        <v>0.86363636399999999</v>
      </c>
    </row>
    <row r="128" spans="1:13" x14ac:dyDescent="0.2">
      <c r="A128">
        <v>2523</v>
      </c>
      <c r="B128">
        <v>399</v>
      </c>
      <c r="C128">
        <v>26</v>
      </c>
      <c r="D128">
        <v>1</v>
      </c>
      <c r="F128">
        <v>4</v>
      </c>
      <c r="G128">
        <v>12</v>
      </c>
      <c r="H128">
        <v>36</v>
      </c>
      <c r="I128">
        <v>389</v>
      </c>
      <c r="J128">
        <v>365</v>
      </c>
      <c r="K128">
        <v>7</v>
      </c>
      <c r="L128">
        <v>17</v>
      </c>
      <c r="M128">
        <v>0.93830334199999998</v>
      </c>
    </row>
    <row r="129" spans="1:13" x14ac:dyDescent="0.2">
      <c r="A129">
        <v>2532</v>
      </c>
      <c r="B129">
        <v>56</v>
      </c>
      <c r="C129">
        <v>8</v>
      </c>
      <c r="E129">
        <v>4</v>
      </c>
      <c r="F129">
        <v>4</v>
      </c>
      <c r="G129">
        <v>8</v>
      </c>
      <c r="H129">
        <v>6</v>
      </c>
      <c r="I129">
        <v>58</v>
      </c>
      <c r="J129">
        <v>40</v>
      </c>
      <c r="K129">
        <v>2</v>
      </c>
      <c r="L129">
        <v>16</v>
      </c>
      <c r="M129">
        <v>0.68965517200000004</v>
      </c>
    </row>
    <row r="130" spans="1:13" x14ac:dyDescent="0.2">
      <c r="A130">
        <v>2550</v>
      </c>
      <c r="B130">
        <v>20</v>
      </c>
      <c r="C130">
        <v>1</v>
      </c>
      <c r="H130">
        <v>1</v>
      </c>
      <c r="I130">
        <v>20</v>
      </c>
      <c r="J130">
        <v>18</v>
      </c>
      <c r="K130">
        <v>2</v>
      </c>
      <c r="L130">
        <v>0</v>
      </c>
      <c r="M130">
        <v>0.9</v>
      </c>
    </row>
    <row r="131" spans="1:13" x14ac:dyDescent="0.2">
      <c r="A131">
        <v>2553</v>
      </c>
      <c r="B131">
        <v>231</v>
      </c>
      <c r="C131">
        <v>36</v>
      </c>
      <c r="F131">
        <v>7</v>
      </c>
      <c r="G131">
        <v>3</v>
      </c>
      <c r="H131">
        <v>20</v>
      </c>
      <c r="I131">
        <v>247</v>
      </c>
      <c r="J131">
        <v>220</v>
      </c>
      <c r="K131">
        <v>17</v>
      </c>
      <c r="L131">
        <v>10</v>
      </c>
      <c r="M131">
        <v>0.89068825900000004</v>
      </c>
    </row>
    <row r="132" spans="1:13" x14ac:dyDescent="0.2">
      <c r="A132">
        <v>2554</v>
      </c>
      <c r="B132">
        <v>130</v>
      </c>
      <c r="C132">
        <v>18</v>
      </c>
      <c r="E132">
        <v>1</v>
      </c>
      <c r="F132">
        <v>3</v>
      </c>
      <c r="G132">
        <v>8</v>
      </c>
      <c r="H132">
        <v>15</v>
      </c>
      <c r="I132">
        <v>133</v>
      </c>
      <c r="J132">
        <v>114</v>
      </c>
      <c r="K132">
        <v>7</v>
      </c>
      <c r="L132">
        <v>12</v>
      </c>
      <c r="M132">
        <v>0.85714285700000004</v>
      </c>
    </row>
    <row r="133" spans="1:13" x14ac:dyDescent="0.2">
      <c r="A133">
        <v>2555</v>
      </c>
      <c r="B133">
        <v>209</v>
      </c>
      <c r="C133">
        <v>7</v>
      </c>
      <c r="E133">
        <v>4</v>
      </c>
      <c r="G133">
        <v>6</v>
      </c>
      <c r="H133">
        <v>19</v>
      </c>
      <c r="I133">
        <v>197</v>
      </c>
      <c r="J133">
        <v>178</v>
      </c>
      <c r="K133">
        <v>9</v>
      </c>
      <c r="L133">
        <v>10</v>
      </c>
      <c r="M133">
        <v>0.90355329900000003</v>
      </c>
    </row>
    <row r="134" spans="1:13" x14ac:dyDescent="0.2">
      <c r="A134">
        <v>2580</v>
      </c>
      <c r="B134">
        <v>108</v>
      </c>
      <c r="C134">
        <v>10</v>
      </c>
      <c r="E134">
        <v>2</v>
      </c>
      <c r="F134">
        <v>1</v>
      </c>
      <c r="G134">
        <v>5</v>
      </c>
      <c r="H134">
        <v>11</v>
      </c>
      <c r="I134">
        <v>107</v>
      </c>
      <c r="J134">
        <v>95</v>
      </c>
      <c r="K134">
        <v>4</v>
      </c>
      <c r="L134">
        <v>8</v>
      </c>
      <c r="M134">
        <v>0.88785046700000003</v>
      </c>
    </row>
    <row r="135" spans="1:13" x14ac:dyDescent="0.2">
      <c r="A135">
        <v>2581</v>
      </c>
      <c r="B135">
        <v>300</v>
      </c>
      <c r="C135">
        <v>26</v>
      </c>
      <c r="D135">
        <v>5</v>
      </c>
      <c r="E135">
        <v>1</v>
      </c>
      <c r="F135">
        <v>4</v>
      </c>
      <c r="G135">
        <v>4</v>
      </c>
      <c r="H135">
        <v>30</v>
      </c>
      <c r="I135">
        <v>296</v>
      </c>
      <c r="J135">
        <v>273</v>
      </c>
      <c r="K135">
        <v>9</v>
      </c>
      <c r="L135">
        <v>14</v>
      </c>
      <c r="M135">
        <v>0.92229729699999996</v>
      </c>
    </row>
    <row r="136" spans="1:13" x14ac:dyDescent="0.2">
      <c r="A136">
        <v>2591</v>
      </c>
      <c r="B136">
        <v>101</v>
      </c>
      <c r="C136">
        <v>6</v>
      </c>
      <c r="E136">
        <v>2</v>
      </c>
      <c r="F136">
        <v>2</v>
      </c>
      <c r="G136">
        <v>1</v>
      </c>
      <c r="H136">
        <v>10</v>
      </c>
      <c r="I136">
        <v>97</v>
      </c>
      <c r="J136">
        <v>89</v>
      </c>
      <c r="K136">
        <v>3</v>
      </c>
      <c r="L136">
        <v>5</v>
      </c>
      <c r="M136">
        <v>0.91752577300000004</v>
      </c>
    </row>
    <row r="137" spans="1:13" x14ac:dyDescent="0.2">
      <c r="A137">
        <v>2603</v>
      </c>
      <c r="B137">
        <v>18</v>
      </c>
      <c r="E137">
        <v>1</v>
      </c>
      <c r="G137">
        <v>2</v>
      </c>
      <c r="H137">
        <v>1</v>
      </c>
      <c r="I137">
        <v>17</v>
      </c>
      <c r="J137">
        <v>10</v>
      </c>
      <c r="K137">
        <v>4</v>
      </c>
      <c r="L137">
        <v>3</v>
      </c>
      <c r="M137">
        <v>0.58823529399999996</v>
      </c>
    </row>
    <row r="138" spans="1:13" x14ac:dyDescent="0.2">
      <c r="A138">
        <v>2615</v>
      </c>
      <c r="B138">
        <v>320</v>
      </c>
      <c r="C138">
        <v>88</v>
      </c>
      <c r="F138">
        <v>3</v>
      </c>
      <c r="G138">
        <v>5</v>
      </c>
      <c r="H138">
        <v>84</v>
      </c>
      <c r="I138">
        <v>324</v>
      </c>
      <c r="J138">
        <v>297</v>
      </c>
      <c r="K138">
        <v>19</v>
      </c>
      <c r="L138">
        <v>8</v>
      </c>
      <c r="M138">
        <v>0.91666666699999999</v>
      </c>
    </row>
    <row r="139" spans="1:13" x14ac:dyDescent="0.2">
      <c r="A139">
        <v>2616</v>
      </c>
      <c r="B139">
        <v>68</v>
      </c>
      <c r="C139">
        <v>7</v>
      </c>
      <c r="D139">
        <v>1</v>
      </c>
      <c r="E139">
        <v>1</v>
      </c>
      <c r="G139">
        <v>1</v>
      </c>
      <c r="H139">
        <v>5</v>
      </c>
      <c r="I139">
        <v>70</v>
      </c>
      <c r="J139">
        <v>67</v>
      </c>
      <c r="K139">
        <v>0</v>
      </c>
      <c r="L139">
        <v>3</v>
      </c>
      <c r="M139">
        <v>0.95714285700000001</v>
      </c>
    </row>
    <row r="140" spans="1:13" x14ac:dyDescent="0.2">
      <c r="A140">
        <v>2623</v>
      </c>
      <c r="B140">
        <v>46</v>
      </c>
      <c r="C140">
        <v>6</v>
      </c>
      <c r="D140">
        <v>1</v>
      </c>
      <c r="F140">
        <v>1</v>
      </c>
      <c r="G140">
        <v>2</v>
      </c>
      <c r="H140">
        <v>2</v>
      </c>
      <c r="I140">
        <v>50</v>
      </c>
      <c r="J140">
        <v>46</v>
      </c>
      <c r="K140">
        <v>0</v>
      </c>
      <c r="L140">
        <v>4</v>
      </c>
      <c r="M140">
        <v>0.92</v>
      </c>
    </row>
    <row r="141" spans="1:13" x14ac:dyDescent="0.2">
      <c r="A141">
        <v>2625</v>
      </c>
      <c r="B141">
        <v>64</v>
      </c>
      <c r="C141">
        <v>13</v>
      </c>
      <c r="G141">
        <v>1</v>
      </c>
      <c r="H141">
        <v>12</v>
      </c>
      <c r="I141">
        <v>65</v>
      </c>
      <c r="J141">
        <v>61</v>
      </c>
      <c r="K141">
        <v>3</v>
      </c>
      <c r="L141">
        <v>1</v>
      </c>
      <c r="M141">
        <v>0.93846153799999998</v>
      </c>
    </row>
    <row r="142" spans="1:13" x14ac:dyDescent="0.2">
      <c r="A142">
        <v>2632</v>
      </c>
      <c r="B142">
        <v>14</v>
      </c>
      <c r="C142">
        <v>5</v>
      </c>
      <c r="E142">
        <v>1</v>
      </c>
      <c r="F142">
        <v>1</v>
      </c>
      <c r="H142">
        <v>5</v>
      </c>
      <c r="I142">
        <v>14</v>
      </c>
      <c r="J142">
        <v>11</v>
      </c>
      <c r="K142">
        <v>1</v>
      </c>
      <c r="L142">
        <v>2</v>
      </c>
      <c r="M142">
        <v>0.78571428600000004</v>
      </c>
    </row>
    <row r="143" spans="1:13" x14ac:dyDescent="0.2">
      <c r="A143">
        <v>2633</v>
      </c>
      <c r="B143">
        <v>321</v>
      </c>
      <c r="C143">
        <v>62</v>
      </c>
      <c r="E143">
        <v>2</v>
      </c>
      <c r="F143">
        <v>4</v>
      </c>
      <c r="G143">
        <v>7</v>
      </c>
      <c r="H143">
        <v>52</v>
      </c>
      <c r="I143">
        <v>331</v>
      </c>
      <c r="J143">
        <v>305</v>
      </c>
      <c r="K143">
        <v>13</v>
      </c>
      <c r="L143">
        <v>13</v>
      </c>
      <c r="M143">
        <v>0.92145015100000005</v>
      </c>
    </row>
    <row r="144" spans="1:13" x14ac:dyDescent="0.2">
      <c r="A144">
        <v>2679</v>
      </c>
      <c r="B144">
        <v>75</v>
      </c>
      <c r="C144">
        <v>9</v>
      </c>
      <c r="D144">
        <v>1</v>
      </c>
      <c r="F144">
        <v>3</v>
      </c>
      <c r="G144">
        <v>5</v>
      </c>
      <c r="H144">
        <v>8</v>
      </c>
      <c r="I144">
        <v>76</v>
      </c>
      <c r="J144">
        <v>66</v>
      </c>
      <c r="K144">
        <v>1</v>
      </c>
      <c r="L144">
        <v>9</v>
      </c>
      <c r="M144">
        <v>0.86842105300000005</v>
      </c>
    </row>
    <row r="145" spans="1:13" x14ac:dyDescent="0.2">
      <c r="A145">
        <v>2681</v>
      </c>
      <c r="B145">
        <v>315</v>
      </c>
      <c r="C145">
        <v>46</v>
      </c>
      <c r="E145">
        <v>1</v>
      </c>
      <c r="F145">
        <v>2</v>
      </c>
      <c r="G145">
        <v>22</v>
      </c>
      <c r="H145">
        <v>44</v>
      </c>
      <c r="I145">
        <v>317</v>
      </c>
      <c r="J145">
        <v>278</v>
      </c>
      <c r="K145">
        <v>14</v>
      </c>
      <c r="L145">
        <v>25</v>
      </c>
      <c r="M145">
        <v>0.87697160900000004</v>
      </c>
    </row>
    <row r="146" spans="1:13" x14ac:dyDescent="0.2">
      <c r="A146">
        <v>2701</v>
      </c>
      <c r="B146">
        <v>413</v>
      </c>
      <c r="C146">
        <v>90</v>
      </c>
      <c r="D146">
        <v>4</v>
      </c>
      <c r="E146">
        <v>10</v>
      </c>
      <c r="F146">
        <v>3</v>
      </c>
      <c r="G146">
        <v>5</v>
      </c>
      <c r="H146">
        <v>67</v>
      </c>
      <c r="I146">
        <v>436</v>
      </c>
      <c r="J146">
        <v>403</v>
      </c>
      <c r="K146">
        <v>11</v>
      </c>
      <c r="L146">
        <v>22</v>
      </c>
      <c r="M146">
        <v>0.92431192699999998</v>
      </c>
    </row>
    <row r="147" spans="1:13" x14ac:dyDescent="0.2">
      <c r="A147">
        <v>2702</v>
      </c>
      <c r="B147">
        <v>99</v>
      </c>
      <c r="C147">
        <v>13</v>
      </c>
      <c r="E147">
        <v>4</v>
      </c>
      <c r="F147">
        <v>23</v>
      </c>
      <c r="G147">
        <v>31</v>
      </c>
      <c r="H147">
        <v>12</v>
      </c>
      <c r="I147">
        <v>100</v>
      </c>
      <c r="J147">
        <v>24</v>
      </c>
      <c r="K147">
        <v>18</v>
      </c>
      <c r="L147">
        <v>58</v>
      </c>
      <c r="M147">
        <v>0.24</v>
      </c>
    </row>
    <row r="148" spans="1:13" x14ac:dyDescent="0.2">
      <c r="A148">
        <v>2706</v>
      </c>
      <c r="B148">
        <v>33</v>
      </c>
      <c r="C148">
        <v>8</v>
      </c>
      <c r="D148">
        <v>1</v>
      </c>
      <c r="E148">
        <v>1</v>
      </c>
      <c r="F148">
        <v>3</v>
      </c>
      <c r="H148">
        <v>4</v>
      </c>
      <c r="I148">
        <v>37</v>
      </c>
      <c r="J148">
        <v>32</v>
      </c>
      <c r="K148">
        <v>0</v>
      </c>
      <c r="L148">
        <v>5</v>
      </c>
      <c r="M148">
        <v>0.86486486500000004</v>
      </c>
    </row>
    <row r="149" spans="1:13" x14ac:dyDescent="0.2">
      <c r="A149">
        <v>2724</v>
      </c>
      <c r="B149">
        <v>395</v>
      </c>
      <c r="C149">
        <v>104</v>
      </c>
      <c r="E149">
        <v>3</v>
      </c>
      <c r="F149">
        <v>10</v>
      </c>
      <c r="G149">
        <v>18</v>
      </c>
      <c r="H149">
        <v>81</v>
      </c>
      <c r="I149">
        <v>418</v>
      </c>
      <c r="J149">
        <v>363</v>
      </c>
      <c r="K149">
        <v>24</v>
      </c>
      <c r="L149">
        <v>31</v>
      </c>
      <c r="M149">
        <v>0.86842105300000005</v>
      </c>
    </row>
    <row r="150" spans="1:13" x14ac:dyDescent="0.2">
      <c r="A150">
        <v>2727</v>
      </c>
      <c r="B150">
        <v>451</v>
      </c>
      <c r="C150">
        <v>53</v>
      </c>
      <c r="D150">
        <v>1</v>
      </c>
      <c r="E150">
        <v>5</v>
      </c>
      <c r="F150">
        <v>12</v>
      </c>
      <c r="G150">
        <v>42</v>
      </c>
      <c r="H150">
        <v>20</v>
      </c>
      <c r="I150">
        <v>484</v>
      </c>
      <c r="J150">
        <v>407</v>
      </c>
      <c r="K150">
        <v>17</v>
      </c>
      <c r="L150">
        <v>60</v>
      </c>
      <c r="M150">
        <v>0.840909091</v>
      </c>
    </row>
    <row r="151" spans="1:13" x14ac:dyDescent="0.2">
      <c r="A151">
        <v>2728</v>
      </c>
      <c r="B151">
        <v>37</v>
      </c>
      <c r="C151">
        <v>9</v>
      </c>
      <c r="G151">
        <v>6</v>
      </c>
      <c r="H151">
        <v>5</v>
      </c>
      <c r="I151">
        <v>41</v>
      </c>
      <c r="J151">
        <v>35</v>
      </c>
      <c r="K151">
        <v>0</v>
      </c>
      <c r="L151">
        <v>6</v>
      </c>
      <c r="M151">
        <v>0.85365853700000005</v>
      </c>
    </row>
    <row r="152" spans="1:13" x14ac:dyDescent="0.2">
      <c r="A152">
        <v>2739</v>
      </c>
      <c r="B152">
        <v>409</v>
      </c>
      <c r="C152">
        <v>50</v>
      </c>
      <c r="D152">
        <v>1</v>
      </c>
      <c r="E152">
        <v>1</v>
      </c>
      <c r="F152">
        <v>3</v>
      </c>
      <c r="G152">
        <v>7</v>
      </c>
      <c r="H152">
        <v>80</v>
      </c>
      <c r="I152">
        <v>379</v>
      </c>
      <c r="J152">
        <v>356</v>
      </c>
      <c r="K152">
        <v>11</v>
      </c>
      <c r="L152">
        <v>12</v>
      </c>
      <c r="M152">
        <v>0.93931398399999999</v>
      </c>
    </row>
    <row r="153" spans="1:13" x14ac:dyDescent="0.2">
      <c r="A153">
        <v>2750</v>
      </c>
      <c r="B153">
        <v>28</v>
      </c>
      <c r="C153">
        <v>7</v>
      </c>
      <c r="H153">
        <v>3</v>
      </c>
      <c r="I153">
        <v>32</v>
      </c>
      <c r="J153">
        <v>28</v>
      </c>
      <c r="K153">
        <v>4</v>
      </c>
      <c r="L153">
        <v>0</v>
      </c>
      <c r="M153">
        <v>0.875</v>
      </c>
    </row>
    <row r="154" spans="1:13" x14ac:dyDescent="0.2">
      <c r="A154">
        <v>2766</v>
      </c>
      <c r="B154">
        <v>39</v>
      </c>
      <c r="C154">
        <v>9</v>
      </c>
      <c r="G154">
        <v>1</v>
      </c>
      <c r="H154">
        <v>5</v>
      </c>
      <c r="I154">
        <v>43</v>
      </c>
      <c r="J154">
        <v>38</v>
      </c>
      <c r="K154">
        <v>4</v>
      </c>
      <c r="L154">
        <v>1</v>
      </c>
      <c r="M154">
        <v>0.88372092999999996</v>
      </c>
    </row>
    <row r="155" spans="1:13" x14ac:dyDescent="0.2">
      <c r="A155">
        <v>2773</v>
      </c>
      <c r="B155">
        <v>246</v>
      </c>
      <c r="C155">
        <v>36</v>
      </c>
      <c r="E155">
        <v>1</v>
      </c>
      <c r="F155">
        <v>2</v>
      </c>
      <c r="G155">
        <v>2</v>
      </c>
      <c r="H155">
        <v>26</v>
      </c>
      <c r="I155">
        <v>256</v>
      </c>
      <c r="J155">
        <v>241</v>
      </c>
      <c r="K155">
        <v>10</v>
      </c>
      <c r="L155">
        <v>5</v>
      </c>
      <c r="M155">
        <v>0.94140625</v>
      </c>
    </row>
    <row r="156" spans="1:13" x14ac:dyDescent="0.2">
      <c r="A156">
        <v>2788</v>
      </c>
      <c r="B156">
        <v>53</v>
      </c>
      <c r="C156">
        <v>8</v>
      </c>
      <c r="D156">
        <v>1</v>
      </c>
      <c r="E156">
        <v>1</v>
      </c>
      <c r="G156">
        <v>1</v>
      </c>
      <c r="H156">
        <v>3</v>
      </c>
      <c r="I156">
        <v>58</v>
      </c>
      <c r="J156">
        <v>53</v>
      </c>
      <c r="K156">
        <v>2</v>
      </c>
      <c r="L156">
        <v>3</v>
      </c>
      <c r="M156">
        <v>0.91379310300000005</v>
      </c>
    </row>
    <row r="157" spans="1:13" x14ac:dyDescent="0.2">
      <c r="A157">
        <v>2795</v>
      </c>
      <c r="B157">
        <v>393</v>
      </c>
      <c r="C157">
        <v>65</v>
      </c>
      <c r="D157">
        <v>4</v>
      </c>
      <c r="E157">
        <v>6</v>
      </c>
      <c r="F157">
        <v>8</v>
      </c>
      <c r="G157">
        <v>36</v>
      </c>
      <c r="H157">
        <v>55</v>
      </c>
      <c r="I157">
        <v>403</v>
      </c>
      <c r="J157">
        <v>320</v>
      </c>
      <c r="K157">
        <v>29</v>
      </c>
      <c r="L157">
        <v>54</v>
      </c>
      <c r="M157">
        <v>0.79404466500000004</v>
      </c>
    </row>
    <row r="158" spans="1:13" x14ac:dyDescent="0.2">
      <c r="A158">
        <v>2797</v>
      </c>
      <c r="B158">
        <v>416</v>
      </c>
      <c r="C158">
        <v>91</v>
      </c>
      <c r="D158">
        <v>10</v>
      </c>
      <c r="E158">
        <v>12</v>
      </c>
      <c r="F158">
        <v>11</v>
      </c>
      <c r="G158">
        <v>32</v>
      </c>
      <c r="H158">
        <v>56</v>
      </c>
      <c r="I158">
        <v>451</v>
      </c>
      <c r="J158">
        <v>350</v>
      </c>
      <c r="K158">
        <v>36</v>
      </c>
      <c r="L158">
        <v>65</v>
      </c>
      <c r="M158">
        <v>0.77605321500000002</v>
      </c>
    </row>
    <row r="159" spans="1:13" x14ac:dyDescent="0.2">
      <c r="A159">
        <v>2799</v>
      </c>
      <c r="B159">
        <v>205</v>
      </c>
      <c r="C159">
        <v>19</v>
      </c>
      <c r="E159">
        <v>3</v>
      </c>
      <c r="G159">
        <v>2</v>
      </c>
      <c r="H159">
        <v>28</v>
      </c>
      <c r="I159">
        <v>196</v>
      </c>
      <c r="J159">
        <v>186</v>
      </c>
      <c r="K159">
        <v>5</v>
      </c>
      <c r="L159">
        <v>5</v>
      </c>
      <c r="M159">
        <v>0.94897959200000004</v>
      </c>
    </row>
    <row r="160" spans="1:13" x14ac:dyDescent="0.2">
      <c r="A160">
        <v>2807</v>
      </c>
      <c r="B160">
        <v>393</v>
      </c>
      <c r="C160">
        <v>59</v>
      </c>
      <c r="D160">
        <v>4</v>
      </c>
      <c r="E160">
        <v>1</v>
      </c>
      <c r="F160">
        <v>4</v>
      </c>
      <c r="G160">
        <v>15</v>
      </c>
      <c r="H160">
        <v>68</v>
      </c>
      <c r="I160">
        <v>384</v>
      </c>
      <c r="J160">
        <v>352</v>
      </c>
      <c r="K160">
        <v>8</v>
      </c>
      <c r="L160">
        <v>24</v>
      </c>
      <c r="M160">
        <v>0.91666666699999999</v>
      </c>
    </row>
    <row r="161" spans="1:13" x14ac:dyDescent="0.2">
      <c r="A161">
        <v>2810</v>
      </c>
      <c r="B161">
        <v>33</v>
      </c>
      <c r="C161">
        <v>1</v>
      </c>
      <c r="F161">
        <v>1</v>
      </c>
      <c r="G161">
        <v>5</v>
      </c>
      <c r="H161">
        <v>1</v>
      </c>
      <c r="I161">
        <v>33</v>
      </c>
      <c r="J161">
        <v>25</v>
      </c>
      <c r="K161">
        <v>2</v>
      </c>
      <c r="L161">
        <v>6</v>
      </c>
      <c r="M161">
        <v>0.75757575799999999</v>
      </c>
    </row>
    <row r="162" spans="1:13" x14ac:dyDescent="0.2">
      <c r="A162">
        <v>2826</v>
      </c>
      <c r="B162">
        <v>359</v>
      </c>
      <c r="C162">
        <v>45</v>
      </c>
      <c r="D162">
        <v>4</v>
      </c>
      <c r="E162">
        <v>6</v>
      </c>
      <c r="F162">
        <v>10</v>
      </c>
      <c r="G162">
        <v>13</v>
      </c>
      <c r="H162">
        <v>48</v>
      </c>
      <c r="I162">
        <v>356</v>
      </c>
      <c r="J162">
        <v>313</v>
      </c>
      <c r="K162">
        <v>10</v>
      </c>
      <c r="L162">
        <v>33</v>
      </c>
      <c r="M162">
        <v>0.87921348300000002</v>
      </c>
    </row>
    <row r="163" spans="1:13" x14ac:dyDescent="0.2">
      <c r="A163">
        <v>2848</v>
      </c>
      <c r="B163">
        <v>197</v>
      </c>
      <c r="C163">
        <v>44</v>
      </c>
      <c r="D163">
        <v>3</v>
      </c>
      <c r="E163">
        <v>4</v>
      </c>
      <c r="F163">
        <v>13</v>
      </c>
      <c r="G163">
        <v>8</v>
      </c>
      <c r="H163">
        <v>32</v>
      </c>
      <c r="I163">
        <v>209</v>
      </c>
      <c r="J163">
        <v>157</v>
      </c>
      <c r="K163">
        <v>24</v>
      </c>
      <c r="L163">
        <v>28</v>
      </c>
      <c r="M163">
        <v>0.751196172</v>
      </c>
    </row>
    <row r="164" spans="1:13" x14ac:dyDescent="0.2">
      <c r="A164">
        <v>2849</v>
      </c>
      <c r="B164">
        <v>601</v>
      </c>
      <c r="C164">
        <v>56</v>
      </c>
      <c r="E164">
        <v>3</v>
      </c>
      <c r="F164">
        <v>7</v>
      </c>
      <c r="G164">
        <v>26</v>
      </c>
      <c r="H164">
        <v>55</v>
      </c>
      <c r="I164">
        <v>602</v>
      </c>
      <c r="J164">
        <v>528</v>
      </c>
      <c r="K164">
        <v>38</v>
      </c>
      <c r="L164">
        <v>36</v>
      </c>
      <c r="M164">
        <v>0.87707641199999997</v>
      </c>
    </row>
    <row r="165" spans="1:13" x14ac:dyDescent="0.2">
      <c r="A165">
        <v>2850</v>
      </c>
      <c r="B165">
        <v>445</v>
      </c>
      <c r="C165">
        <v>46</v>
      </c>
      <c r="G165">
        <v>7</v>
      </c>
      <c r="H165">
        <v>64</v>
      </c>
      <c r="I165">
        <v>427</v>
      </c>
      <c r="J165">
        <v>406</v>
      </c>
      <c r="K165">
        <v>14</v>
      </c>
      <c r="L165">
        <v>7</v>
      </c>
      <c r="M165">
        <v>0.95081967199999995</v>
      </c>
    </row>
    <row r="166" spans="1:13" x14ac:dyDescent="0.2">
      <c r="A166">
        <v>2856</v>
      </c>
      <c r="B166">
        <v>67</v>
      </c>
      <c r="C166">
        <v>25</v>
      </c>
      <c r="D166">
        <v>1</v>
      </c>
      <c r="F166">
        <v>1</v>
      </c>
      <c r="G166">
        <v>4</v>
      </c>
      <c r="H166">
        <v>24</v>
      </c>
      <c r="I166">
        <v>68</v>
      </c>
      <c r="J166">
        <v>60</v>
      </c>
      <c r="K166">
        <v>2</v>
      </c>
      <c r="L166">
        <v>6</v>
      </c>
      <c r="M166">
        <v>0.88235294099999995</v>
      </c>
    </row>
    <row r="167" spans="1:13" x14ac:dyDescent="0.2">
      <c r="A167">
        <v>2858</v>
      </c>
      <c r="B167">
        <v>19</v>
      </c>
      <c r="C167">
        <v>3</v>
      </c>
      <c r="G167">
        <v>1</v>
      </c>
      <c r="H167">
        <v>3</v>
      </c>
      <c r="I167">
        <v>19</v>
      </c>
      <c r="J167">
        <v>17</v>
      </c>
      <c r="K167">
        <v>1</v>
      </c>
      <c r="L167">
        <v>1</v>
      </c>
      <c r="M167">
        <v>0.89473684200000003</v>
      </c>
    </row>
    <row r="168" spans="1:13" x14ac:dyDescent="0.2">
      <c r="A168">
        <v>2859</v>
      </c>
      <c r="B168">
        <v>41</v>
      </c>
      <c r="C168">
        <v>2</v>
      </c>
      <c r="F168">
        <v>2</v>
      </c>
      <c r="G168">
        <v>6</v>
      </c>
      <c r="H168">
        <v>2</v>
      </c>
      <c r="I168">
        <v>41</v>
      </c>
      <c r="J168">
        <v>31</v>
      </c>
      <c r="K168">
        <v>2</v>
      </c>
      <c r="L168">
        <v>8</v>
      </c>
      <c r="M168">
        <v>0.75609756100000003</v>
      </c>
    </row>
    <row r="169" spans="1:13" x14ac:dyDescent="0.2">
      <c r="A169">
        <v>2876</v>
      </c>
      <c r="B169">
        <v>239</v>
      </c>
      <c r="C169">
        <v>34</v>
      </c>
      <c r="E169">
        <v>3</v>
      </c>
      <c r="F169">
        <v>1</v>
      </c>
      <c r="G169">
        <v>6</v>
      </c>
      <c r="H169">
        <v>29</v>
      </c>
      <c r="I169">
        <v>244</v>
      </c>
      <c r="J169">
        <v>227</v>
      </c>
      <c r="K169">
        <v>7</v>
      </c>
      <c r="L169">
        <v>10</v>
      </c>
      <c r="M169">
        <v>0.93032786899999997</v>
      </c>
    </row>
    <row r="170" spans="1:13" x14ac:dyDescent="0.2">
      <c r="A170">
        <v>2879</v>
      </c>
      <c r="B170">
        <v>63</v>
      </c>
      <c r="C170">
        <v>8</v>
      </c>
      <c r="E170">
        <v>1</v>
      </c>
      <c r="F170">
        <v>2</v>
      </c>
      <c r="G170">
        <v>1</v>
      </c>
      <c r="H170">
        <v>9</v>
      </c>
      <c r="I170">
        <v>62</v>
      </c>
      <c r="J170">
        <v>56</v>
      </c>
      <c r="K170">
        <v>2</v>
      </c>
      <c r="L170">
        <v>4</v>
      </c>
      <c r="M170">
        <v>0.90322580600000002</v>
      </c>
    </row>
    <row r="171" spans="1:13" x14ac:dyDescent="0.2">
      <c r="A171">
        <v>2890</v>
      </c>
      <c r="B171">
        <v>136</v>
      </c>
      <c r="C171">
        <v>21</v>
      </c>
      <c r="E171">
        <v>1</v>
      </c>
      <c r="F171">
        <v>1</v>
      </c>
      <c r="G171">
        <v>1</v>
      </c>
      <c r="H171">
        <v>27</v>
      </c>
      <c r="I171">
        <v>130</v>
      </c>
      <c r="J171">
        <v>127</v>
      </c>
      <c r="K171">
        <v>0</v>
      </c>
      <c r="L171">
        <v>3</v>
      </c>
      <c r="M171">
        <v>0.97692307700000003</v>
      </c>
    </row>
    <row r="172" spans="1:13" x14ac:dyDescent="0.2">
      <c r="A172">
        <v>2900</v>
      </c>
      <c r="B172">
        <v>197</v>
      </c>
      <c r="C172">
        <v>8</v>
      </c>
      <c r="D172">
        <v>1</v>
      </c>
      <c r="F172">
        <v>1</v>
      </c>
      <c r="G172">
        <v>1</v>
      </c>
      <c r="H172">
        <v>11</v>
      </c>
      <c r="I172">
        <v>194</v>
      </c>
      <c r="J172">
        <v>190</v>
      </c>
      <c r="K172">
        <v>1</v>
      </c>
      <c r="L172">
        <v>3</v>
      </c>
      <c r="M172">
        <v>0.97938144299999996</v>
      </c>
    </row>
    <row r="173" spans="1:13" x14ac:dyDescent="0.2">
      <c r="A173">
        <v>2903</v>
      </c>
      <c r="B173">
        <v>13</v>
      </c>
      <c r="C173">
        <v>4</v>
      </c>
      <c r="G173">
        <v>1</v>
      </c>
      <c r="H173">
        <v>6</v>
      </c>
      <c r="I173">
        <v>11</v>
      </c>
      <c r="J173">
        <v>9</v>
      </c>
      <c r="K173">
        <v>1</v>
      </c>
      <c r="L173">
        <v>1</v>
      </c>
      <c r="M173">
        <v>0.81818181800000001</v>
      </c>
    </row>
    <row r="174" spans="1:13" x14ac:dyDescent="0.2">
      <c r="A174">
        <v>2904</v>
      </c>
      <c r="B174">
        <v>104</v>
      </c>
      <c r="C174">
        <v>19</v>
      </c>
      <c r="F174">
        <v>6</v>
      </c>
      <c r="G174">
        <v>3</v>
      </c>
      <c r="H174">
        <v>14</v>
      </c>
      <c r="I174">
        <v>109</v>
      </c>
      <c r="J174">
        <v>98</v>
      </c>
      <c r="K174">
        <v>2</v>
      </c>
      <c r="L174">
        <v>9</v>
      </c>
      <c r="M174">
        <v>0.89908256900000005</v>
      </c>
    </row>
    <row r="175" spans="1:13" x14ac:dyDescent="0.2">
      <c r="A175">
        <v>2908</v>
      </c>
      <c r="B175">
        <v>252</v>
      </c>
      <c r="C175">
        <v>40</v>
      </c>
      <c r="E175">
        <v>1</v>
      </c>
      <c r="F175">
        <v>9</v>
      </c>
      <c r="G175">
        <v>12</v>
      </c>
      <c r="H175">
        <v>35</v>
      </c>
      <c r="I175">
        <v>257</v>
      </c>
      <c r="J175">
        <v>231</v>
      </c>
      <c r="K175">
        <v>4</v>
      </c>
      <c r="L175">
        <v>22</v>
      </c>
      <c r="M175">
        <v>0.89883268500000002</v>
      </c>
    </row>
    <row r="176" spans="1:13" x14ac:dyDescent="0.2">
      <c r="A176">
        <v>2917</v>
      </c>
      <c r="B176">
        <v>521</v>
      </c>
      <c r="C176">
        <v>83</v>
      </c>
      <c r="D176">
        <v>5</v>
      </c>
      <c r="E176">
        <v>2</v>
      </c>
      <c r="F176">
        <v>13</v>
      </c>
      <c r="G176">
        <v>26</v>
      </c>
      <c r="H176">
        <v>72</v>
      </c>
      <c r="I176">
        <v>532</v>
      </c>
      <c r="J176">
        <v>444</v>
      </c>
      <c r="K176">
        <v>42</v>
      </c>
      <c r="L176">
        <v>46</v>
      </c>
      <c r="M176">
        <v>0.83458646599999997</v>
      </c>
    </row>
    <row r="177" spans="1:13" x14ac:dyDescent="0.2">
      <c r="A177">
        <v>2920</v>
      </c>
      <c r="B177">
        <v>192</v>
      </c>
      <c r="C177">
        <v>27</v>
      </c>
      <c r="E177">
        <v>1</v>
      </c>
      <c r="F177">
        <v>2</v>
      </c>
      <c r="G177">
        <v>3</v>
      </c>
      <c r="H177">
        <v>30</v>
      </c>
      <c r="I177">
        <v>189</v>
      </c>
      <c r="J177">
        <v>180</v>
      </c>
      <c r="K177">
        <v>3</v>
      </c>
      <c r="L177">
        <v>6</v>
      </c>
      <c r="M177">
        <v>0.95238095199999995</v>
      </c>
    </row>
    <row r="178" spans="1:13" x14ac:dyDescent="0.2">
      <c r="A178">
        <v>2942</v>
      </c>
      <c r="B178">
        <v>224</v>
      </c>
      <c r="C178">
        <v>22</v>
      </c>
      <c r="D178">
        <v>1</v>
      </c>
      <c r="E178">
        <v>2</v>
      </c>
      <c r="F178">
        <v>2</v>
      </c>
      <c r="G178">
        <v>5</v>
      </c>
      <c r="H178">
        <v>28</v>
      </c>
      <c r="I178">
        <v>218</v>
      </c>
      <c r="J178">
        <v>204</v>
      </c>
      <c r="K178">
        <v>4</v>
      </c>
      <c r="L178">
        <v>10</v>
      </c>
      <c r="M178">
        <v>0.93577981700000001</v>
      </c>
    </row>
    <row r="179" spans="1:13" x14ac:dyDescent="0.2">
      <c r="A179">
        <v>2958</v>
      </c>
      <c r="B179">
        <v>16</v>
      </c>
      <c r="C179">
        <v>5</v>
      </c>
      <c r="F179">
        <v>1</v>
      </c>
      <c r="G179">
        <v>1</v>
      </c>
      <c r="H179">
        <v>2</v>
      </c>
      <c r="I179">
        <v>19</v>
      </c>
      <c r="J179">
        <v>13</v>
      </c>
      <c r="K179">
        <v>4</v>
      </c>
      <c r="L179">
        <v>2</v>
      </c>
      <c r="M179">
        <v>0.68421052599999999</v>
      </c>
    </row>
    <row r="180" spans="1:13" x14ac:dyDescent="0.2">
      <c r="A180">
        <v>2959</v>
      </c>
      <c r="B180">
        <v>525</v>
      </c>
      <c r="C180">
        <v>33</v>
      </c>
      <c r="G180">
        <v>42</v>
      </c>
      <c r="H180">
        <v>62</v>
      </c>
      <c r="I180">
        <v>496</v>
      </c>
      <c r="J180">
        <v>450</v>
      </c>
      <c r="K180">
        <v>4</v>
      </c>
      <c r="L180">
        <v>42</v>
      </c>
      <c r="M180">
        <v>0.90725806499999995</v>
      </c>
    </row>
    <row r="181" spans="1:13" x14ac:dyDescent="0.2">
      <c r="A181">
        <v>2974</v>
      </c>
      <c r="B181">
        <v>366</v>
      </c>
      <c r="C181">
        <v>94</v>
      </c>
      <c r="E181">
        <v>4</v>
      </c>
      <c r="F181">
        <v>6</v>
      </c>
      <c r="G181">
        <v>7</v>
      </c>
      <c r="H181">
        <v>89</v>
      </c>
      <c r="I181">
        <v>371</v>
      </c>
      <c r="J181">
        <v>328</v>
      </c>
      <c r="K181">
        <v>26</v>
      </c>
      <c r="L181">
        <v>17</v>
      </c>
      <c r="M181">
        <v>0.88409703500000003</v>
      </c>
    </row>
    <row r="182" spans="1:13" x14ac:dyDescent="0.2">
      <c r="A182">
        <v>2996</v>
      </c>
      <c r="B182">
        <v>238</v>
      </c>
      <c r="C182">
        <v>29</v>
      </c>
      <c r="D182">
        <v>1</v>
      </c>
      <c r="E182">
        <v>1</v>
      </c>
      <c r="F182">
        <v>2</v>
      </c>
      <c r="G182">
        <v>5</v>
      </c>
      <c r="H182">
        <v>27</v>
      </c>
      <c r="I182">
        <v>240</v>
      </c>
      <c r="J182">
        <v>225</v>
      </c>
      <c r="K182">
        <v>6</v>
      </c>
      <c r="L182">
        <v>9</v>
      </c>
      <c r="M182">
        <v>0.9375</v>
      </c>
    </row>
    <row r="183" spans="1:13" x14ac:dyDescent="0.2">
      <c r="A183">
        <v>3010</v>
      </c>
      <c r="B183">
        <v>303</v>
      </c>
      <c r="C183">
        <v>67</v>
      </c>
      <c r="D183">
        <v>3</v>
      </c>
      <c r="E183">
        <v>1</v>
      </c>
      <c r="F183">
        <v>3</v>
      </c>
      <c r="G183">
        <v>18</v>
      </c>
      <c r="H183">
        <v>63</v>
      </c>
      <c r="I183">
        <v>307</v>
      </c>
      <c r="J183">
        <v>265</v>
      </c>
      <c r="K183">
        <v>17</v>
      </c>
      <c r="L183">
        <v>25</v>
      </c>
      <c r="M183">
        <v>0.86319218200000003</v>
      </c>
    </row>
    <row r="184" spans="1:13" x14ac:dyDescent="0.2">
      <c r="A184">
        <v>3015</v>
      </c>
      <c r="B184">
        <v>247</v>
      </c>
      <c r="C184">
        <v>21</v>
      </c>
      <c r="D184">
        <v>3</v>
      </c>
      <c r="E184">
        <v>5</v>
      </c>
      <c r="F184">
        <v>8</v>
      </c>
      <c r="G184">
        <v>4</v>
      </c>
      <c r="H184">
        <v>19</v>
      </c>
      <c r="I184">
        <v>249</v>
      </c>
      <c r="J184">
        <v>217</v>
      </c>
      <c r="K184">
        <v>12</v>
      </c>
      <c r="L184">
        <v>20</v>
      </c>
      <c r="M184">
        <v>0.87148594400000001</v>
      </c>
    </row>
    <row r="185" spans="1:13" x14ac:dyDescent="0.2">
      <c r="A185">
        <v>3024</v>
      </c>
      <c r="B185">
        <v>56</v>
      </c>
      <c r="C185">
        <v>12</v>
      </c>
      <c r="E185">
        <v>2</v>
      </c>
      <c r="F185">
        <v>1</v>
      </c>
      <c r="G185">
        <v>4</v>
      </c>
      <c r="H185">
        <v>8</v>
      </c>
      <c r="I185">
        <v>60</v>
      </c>
      <c r="J185">
        <v>50</v>
      </c>
      <c r="K185">
        <v>3</v>
      </c>
      <c r="L185">
        <v>7</v>
      </c>
      <c r="M185">
        <v>0.83333333300000001</v>
      </c>
    </row>
    <row r="186" spans="1:13" x14ac:dyDescent="0.2">
      <c r="A186">
        <v>3029</v>
      </c>
      <c r="B186">
        <v>398</v>
      </c>
      <c r="C186">
        <v>48</v>
      </c>
      <c r="E186">
        <v>4</v>
      </c>
      <c r="F186">
        <v>4</v>
      </c>
      <c r="G186">
        <v>6</v>
      </c>
      <c r="H186">
        <v>35</v>
      </c>
      <c r="I186">
        <v>411</v>
      </c>
      <c r="J186">
        <v>382</v>
      </c>
      <c r="K186">
        <v>15</v>
      </c>
      <c r="L186">
        <v>14</v>
      </c>
      <c r="M186">
        <v>0.92944038900000003</v>
      </c>
    </row>
    <row r="187" spans="1:13" x14ac:dyDescent="0.2">
      <c r="A187">
        <v>3065</v>
      </c>
      <c r="B187">
        <v>477</v>
      </c>
      <c r="C187">
        <v>89</v>
      </c>
      <c r="D187">
        <v>6</v>
      </c>
      <c r="E187">
        <v>13</v>
      </c>
      <c r="F187">
        <v>11</v>
      </c>
      <c r="G187">
        <v>6</v>
      </c>
      <c r="H187">
        <v>24</v>
      </c>
      <c r="I187">
        <v>542</v>
      </c>
      <c r="J187">
        <v>455</v>
      </c>
      <c r="K187">
        <v>51</v>
      </c>
      <c r="L187">
        <v>36</v>
      </c>
      <c r="M187">
        <v>0.83948339500000002</v>
      </c>
    </row>
    <row r="188" spans="1:13" x14ac:dyDescent="0.2">
      <c r="A188">
        <v>3074</v>
      </c>
      <c r="B188">
        <v>358</v>
      </c>
      <c r="C188">
        <v>41</v>
      </c>
      <c r="E188">
        <v>13</v>
      </c>
      <c r="F188">
        <v>14</v>
      </c>
      <c r="G188">
        <v>18</v>
      </c>
      <c r="H188">
        <v>33</v>
      </c>
      <c r="I188">
        <v>366</v>
      </c>
      <c r="J188">
        <v>305</v>
      </c>
      <c r="K188">
        <v>16</v>
      </c>
      <c r="L188">
        <v>45</v>
      </c>
      <c r="M188">
        <v>0.83333333300000001</v>
      </c>
    </row>
    <row r="189" spans="1:13" x14ac:dyDescent="0.2">
      <c r="A189">
        <v>3081</v>
      </c>
      <c r="B189">
        <v>258</v>
      </c>
      <c r="C189">
        <v>46</v>
      </c>
      <c r="D189">
        <v>1</v>
      </c>
      <c r="E189">
        <v>2</v>
      </c>
      <c r="F189">
        <v>1</v>
      </c>
      <c r="G189">
        <v>6</v>
      </c>
      <c r="H189">
        <v>50</v>
      </c>
      <c r="I189">
        <v>254</v>
      </c>
      <c r="J189">
        <v>240</v>
      </c>
      <c r="K189">
        <v>4</v>
      </c>
      <c r="L189">
        <v>10</v>
      </c>
      <c r="M189">
        <v>0.94488189</v>
      </c>
    </row>
    <row r="190" spans="1:13" x14ac:dyDescent="0.2">
      <c r="A190">
        <v>3088</v>
      </c>
      <c r="B190">
        <v>190</v>
      </c>
      <c r="C190">
        <v>20</v>
      </c>
      <c r="D190">
        <v>2</v>
      </c>
      <c r="E190">
        <v>3</v>
      </c>
      <c r="F190">
        <v>2</v>
      </c>
      <c r="G190">
        <v>14</v>
      </c>
      <c r="H190">
        <v>17</v>
      </c>
      <c r="I190">
        <v>193</v>
      </c>
      <c r="J190">
        <v>161</v>
      </c>
      <c r="K190">
        <v>11</v>
      </c>
      <c r="L190">
        <v>21</v>
      </c>
      <c r="M190">
        <v>0.83419689100000005</v>
      </c>
    </row>
    <row r="191" spans="1:13" x14ac:dyDescent="0.2">
      <c r="A191">
        <v>3089</v>
      </c>
      <c r="B191">
        <v>38</v>
      </c>
      <c r="C191">
        <v>5</v>
      </c>
      <c r="D191">
        <v>1</v>
      </c>
      <c r="G191">
        <v>1</v>
      </c>
      <c r="H191">
        <v>10</v>
      </c>
      <c r="I191">
        <v>33</v>
      </c>
      <c r="J191">
        <v>24</v>
      </c>
      <c r="K191">
        <v>7</v>
      </c>
      <c r="L191">
        <v>2</v>
      </c>
      <c r="M191">
        <v>0.72727272700000001</v>
      </c>
    </row>
    <row r="192" spans="1:13" x14ac:dyDescent="0.2">
      <c r="A192">
        <v>3096</v>
      </c>
      <c r="B192">
        <v>243</v>
      </c>
      <c r="C192">
        <v>37</v>
      </c>
      <c r="D192">
        <v>1</v>
      </c>
      <c r="E192">
        <v>7</v>
      </c>
      <c r="F192">
        <v>5</v>
      </c>
      <c r="G192">
        <v>13</v>
      </c>
      <c r="H192">
        <v>21</v>
      </c>
      <c r="I192">
        <v>259</v>
      </c>
      <c r="J192">
        <v>218</v>
      </c>
      <c r="K192">
        <v>15</v>
      </c>
      <c r="L192">
        <v>26</v>
      </c>
      <c r="M192">
        <v>0.841698842</v>
      </c>
    </row>
    <row r="193" spans="1:13" x14ac:dyDescent="0.2">
      <c r="A193">
        <v>3099</v>
      </c>
      <c r="B193">
        <v>183</v>
      </c>
      <c r="C193">
        <v>37</v>
      </c>
      <c r="F193">
        <v>6</v>
      </c>
      <c r="G193">
        <v>4</v>
      </c>
      <c r="H193">
        <v>11</v>
      </c>
      <c r="I193">
        <v>209</v>
      </c>
      <c r="J193">
        <v>174</v>
      </c>
      <c r="K193">
        <v>25</v>
      </c>
      <c r="L193">
        <v>10</v>
      </c>
      <c r="M193">
        <v>0.83253588499999998</v>
      </c>
    </row>
    <row r="194" spans="1:13" x14ac:dyDescent="0.2">
      <c r="A194">
        <v>3106</v>
      </c>
      <c r="B194">
        <v>297</v>
      </c>
      <c r="C194">
        <v>34</v>
      </c>
      <c r="E194">
        <v>3</v>
      </c>
      <c r="F194">
        <v>4</v>
      </c>
      <c r="G194">
        <v>9</v>
      </c>
      <c r="H194">
        <v>20</v>
      </c>
      <c r="I194">
        <v>311</v>
      </c>
      <c r="J194">
        <v>280</v>
      </c>
      <c r="K194">
        <v>15</v>
      </c>
      <c r="L194">
        <v>16</v>
      </c>
      <c r="M194">
        <v>0.900321543</v>
      </c>
    </row>
    <row r="195" spans="1:13" x14ac:dyDescent="0.2">
      <c r="A195">
        <v>3109</v>
      </c>
      <c r="B195">
        <v>248</v>
      </c>
      <c r="C195">
        <v>60</v>
      </c>
      <c r="D195">
        <v>2</v>
      </c>
      <c r="E195">
        <v>4</v>
      </c>
      <c r="F195">
        <v>10</v>
      </c>
      <c r="G195">
        <v>24</v>
      </c>
      <c r="H195">
        <v>33</v>
      </c>
      <c r="I195">
        <v>275</v>
      </c>
      <c r="J195">
        <v>217</v>
      </c>
      <c r="K195">
        <v>18</v>
      </c>
      <c r="L195">
        <v>40</v>
      </c>
      <c r="M195">
        <v>0.78909090900000001</v>
      </c>
    </row>
    <row r="196" spans="1:13" x14ac:dyDescent="0.2">
      <c r="A196">
        <v>3111</v>
      </c>
      <c r="B196">
        <v>26</v>
      </c>
      <c r="C196">
        <v>3</v>
      </c>
      <c r="E196">
        <v>1</v>
      </c>
      <c r="F196">
        <v>1</v>
      </c>
      <c r="G196">
        <v>5</v>
      </c>
      <c r="H196">
        <v>6</v>
      </c>
      <c r="I196">
        <v>23</v>
      </c>
      <c r="J196">
        <v>15</v>
      </c>
      <c r="K196">
        <v>1</v>
      </c>
      <c r="L196">
        <v>7</v>
      </c>
      <c r="M196">
        <v>0.65217391300000005</v>
      </c>
    </row>
    <row r="197" spans="1:13" x14ac:dyDescent="0.2">
      <c r="A197">
        <v>3112</v>
      </c>
      <c r="B197">
        <v>23</v>
      </c>
      <c r="C197">
        <v>4</v>
      </c>
      <c r="E197">
        <v>1</v>
      </c>
      <c r="G197">
        <v>3</v>
      </c>
      <c r="H197">
        <v>3</v>
      </c>
      <c r="I197">
        <v>24</v>
      </c>
      <c r="J197">
        <v>18</v>
      </c>
      <c r="K197">
        <v>2</v>
      </c>
      <c r="L197">
        <v>4</v>
      </c>
      <c r="M197">
        <v>0.75</v>
      </c>
    </row>
    <row r="198" spans="1:13" x14ac:dyDescent="0.2">
      <c r="A198">
        <v>3119</v>
      </c>
      <c r="B198">
        <v>80</v>
      </c>
      <c r="C198">
        <v>12</v>
      </c>
      <c r="E198">
        <v>2</v>
      </c>
      <c r="F198">
        <v>3</v>
      </c>
      <c r="G198">
        <v>7</v>
      </c>
      <c r="H198">
        <v>11</v>
      </c>
      <c r="I198">
        <v>81</v>
      </c>
      <c r="J198">
        <v>62</v>
      </c>
      <c r="K198">
        <v>7</v>
      </c>
      <c r="L198">
        <v>12</v>
      </c>
      <c r="M198">
        <v>0.76543209899999998</v>
      </c>
    </row>
    <row r="199" spans="1:13" x14ac:dyDescent="0.2">
      <c r="A199">
        <v>3123</v>
      </c>
      <c r="B199">
        <v>367</v>
      </c>
      <c r="C199">
        <v>51</v>
      </c>
      <c r="D199">
        <v>1</v>
      </c>
      <c r="E199">
        <v>4</v>
      </c>
      <c r="F199">
        <v>5</v>
      </c>
      <c r="G199">
        <v>10</v>
      </c>
      <c r="H199">
        <v>25</v>
      </c>
      <c r="I199">
        <v>393</v>
      </c>
      <c r="J199">
        <v>346</v>
      </c>
      <c r="K199">
        <v>27</v>
      </c>
      <c r="L199">
        <v>20</v>
      </c>
      <c r="M199">
        <v>0.88040712499999996</v>
      </c>
    </row>
    <row r="200" spans="1:13" x14ac:dyDescent="0.2">
      <c r="A200">
        <v>3132</v>
      </c>
      <c r="B200">
        <v>455</v>
      </c>
      <c r="C200">
        <v>41</v>
      </c>
      <c r="E200">
        <v>1</v>
      </c>
      <c r="F200">
        <v>2</v>
      </c>
      <c r="G200">
        <v>13</v>
      </c>
      <c r="H200">
        <v>46</v>
      </c>
      <c r="I200">
        <v>450</v>
      </c>
      <c r="J200">
        <v>414</v>
      </c>
      <c r="K200">
        <v>20</v>
      </c>
      <c r="L200">
        <v>16</v>
      </c>
      <c r="M200">
        <v>0.92</v>
      </c>
    </row>
    <row r="201" spans="1:13" x14ac:dyDescent="0.2">
      <c r="A201">
        <v>3136</v>
      </c>
      <c r="B201">
        <v>140</v>
      </c>
      <c r="C201">
        <v>39</v>
      </c>
      <c r="D201">
        <v>1</v>
      </c>
      <c r="E201">
        <v>5</v>
      </c>
      <c r="F201">
        <v>6</v>
      </c>
      <c r="G201">
        <v>4</v>
      </c>
      <c r="H201">
        <v>40</v>
      </c>
      <c r="I201">
        <v>139</v>
      </c>
      <c r="J201">
        <v>118</v>
      </c>
      <c r="K201">
        <v>5</v>
      </c>
      <c r="L201">
        <v>16</v>
      </c>
      <c r="M201">
        <v>0.84892086300000003</v>
      </c>
    </row>
    <row r="202" spans="1:13" x14ac:dyDescent="0.2">
      <c r="A202">
        <v>3141</v>
      </c>
      <c r="B202">
        <v>196</v>
      </c>
      <c r="C202">
        <v>14</v>
      </c>
      <c r="E202">
        <v>3</v>
      </c>
      <c r="F202">
        <v>7</v>
      </c>
      <c r="G202">
        <v>2</v>
      </c>
      <c r="H202">
        <v>22</v>
      </c>
      <c r="I202">
        <v>188</v>
      </c>
      <c r="J202">
        <v>172</v>
      </c>
      <c r="K202">
        <v>4</v>
      </c>
      <c r="L202">
        <v>12</v>
      </c>
      <c r="M202">
        <v>0.91489361700000005</v>
      </c>
    </row>
    <row r="203" spans="1:13" x14ac:dyDescent="0.2">
      <c r="A203">
        <v>3147</v>
      </c>
      <c r="B203">
        <v>229</v>
      </c>
      <c r="C203">
        <v>41</v>
      </c>
      <c r="D203">
        <v>1</v>
      </c>
      <c r="E203">
        <v>1</v>
      </c>
      <c r="F203">
        <v>2</v>
      </c>
      <c r="G203">
        <v>6</v>
      </c>
      <c r="H203">
        <v>45</v>
      </c>
      <c r="I203">
        <v>225</v>
      </c>
      <c r="J203">
        <v>200</v>
      </c>
      <c r="K203">
        <v>15</v>
      </c>
      <c r="L203">
        <v>10</v>
      </c>
      <c r="M203">
        <v>0.88888888899999996</v>
      </c>
    </row>
    <row r="204" spans="1:13" x14ac:dyDescent="0.2">
      <c r="A204">
        <v>3151</v>
      </c>
      <c r="B204">
        <v>212</v>
      </c>
      <c r="C204">
        <v>25</v>
      </c>
      <c r="E204">
        <v>2</v>
      </c>
      <c r="F204">
        <v>3</v>
      </c>
      <c r="G204">
        <v>7</v>
      </c>
      <c r="H204">
        <v>26</v>
      </c>
      <c r="I204">
        <v>211</v>
      </c>
      <c r="J204">
        <v>185</v>
      </c>
      <c r="K204">
        <v>14</v>
      </c>
      <c r="L204">
        <v>12</v>
      </c>
      <c r="M204">
        <v>0.87677725100000004</v>
      </c>
    </row>
    <row r="205" spans="1:13" x14ac:dyDescent="0.2">
      <c r="A205">
        <v>3173</v>
      </c>
      <c r="B205">
        <v>46</v>
      </c>
      <c r="C205">
        <v>7</v>
      </c>
      <c r="H205">
        <v>5</v>
      </c>
      <c r="I205">
        <v>48</v>
      </c>
      <c r="J205">
        <v>45</v>
      </c>
      <c r="K205">
        <v>3</v>
      </c>
      <c r="L205">
        <v>0</v>
      </c>
      <c r="M205">
        <v>0.9375</v>
      </c>
    </row>
    <row r="206" spans="1:13" x14ac:dyDescent="0.2">
      <c r="A206">
        <v>3175</v>
      </c>
      <c r="B206">
        <v>158</v>
      </c>
      <c r="C206">
        <v>28</v>
      </c>
      <c r="D206">
        <v>2</v>
      </c>
      <c r="E206">
        <v>3</v>
      </c>
      <c r="F206">
        <v>2</v>
      </c>
      <c r="G206">
        <v>10</v>
      </c>
      <c r="H206">
        <v>13</v>
      </c>
      <c r="I206">
        <v>173</v>
      </c>
      <c r="J206">
        <v>148</v>
      </c>
      <c r="K206">
        <v>8</v>
      </c>
      <c r="L206">
        <v>17</v>
      </c>
      <c r="M206">
        <v>0.85549132900000002</v>
      </c>
    </row>
    <row r="207" spans="1:13" x14ac:dyDescent="0.2">
      <c r="A207">
        <v>3188</v>
      </c>
      <c r="B207">
        <v>31</v>
      </c>
      <c r="C207">
        <v>4</v>
      </c>
      <c r="F207">
        <v>1</v>
      </c>
      <c r="G207">
        <v>3</v>
      </c>
      <c r="H207">
        <v>4</v>
      </c>
      <c r="I207">
        <v>31</v>
      </c>
      <c r="J207">
        <v>25</v>
      </c>
      <c r="K207">
        <v>2</v>
      </c>
      <c r="L207">
        <v>4</v>
      </c>
      <c r="M207">
        <v>0.80645161300000001</v>
      </c>
    </row>
    <row r="208" spans="1:13" x14ac:dyDescent="0.2">
      <c r="A208">
        <v>3189</v>
      </c>
      <c r="B208">
        <v>269</v>
      </c>
      <c r="C208">
        <v>37</v>
      </c>
      <c r="E208">
        <v>2</v>
      </c>
      <c r="F208">
        <v>11</v>
      </c>
      <c r="G208">
        <v>8</v>
      </c>
      <c r="H208">
        <v>30</v>
      </c>
      <c r="I208">
        <v>276</v>
      </c>
      <c r="J208">
        <v>245</v>
      </c>
      <c r="K208">
        <v>10</v>
      </c>
      <c r="L208">
        <v>21</v>
      </c>
      <c r="M208">
        <v>0.887681159</v>
      </c>
    </row>
    <row r="209" spans="1:13" x14ac:dyDescent="0.2">
      <c r="A209">
        <v>3195</v>
      </c>
      <c r="B209">
        <v>206</v>
      </c>
      <c r="C209">
        <v>13</v>
      </c>
      <c r="F209">
        <v>1</v>
      </c>
      <c r="G209">
        <v>1</v>
      </c>
      <c r="H209">
        <v>17</v>
      </c>
      <c r="I209">
        <v>202</v>
      </c>
      <c r="J209">
        <v>194</v>
      </c>
      <c r="K209">
        <v>6</v>
      </c>
      <c r="L209">
        <v>2</v>
      </c>
      <c r="M209">
        <v>0.96039604000000001</v>
      </c>
    </row>
    <row r="210" spans="1:13" x14ac:dyDescent="0.2">
      <c r="A210">
        <v>3206</v>
      </c>
      <c r="B210">
        <v>517</v>
      </c>
      <c r="C210">
        <v>66</v>
      </c>
      <c r="D210">
        <v>2</v>
      </c>
      <c r="E210">
        <v>6</v>
      </c>
      <c r="F210">
        <v>38</v>
      </c>
      <c r="G210">
        <v>29</v>
      </c>
      <c r="H210">
        <v>73</v>
      </c>
      <c r="I210">
        <v>510</v>
      </c>
      <c r="J210">
        <v>396</v>
      </c>
      <c r="K210">
        <v>39</v>
      </c>
      <c r="L210">
        <v>75</v>
      </c>
      <c r="M210">
        <v>0.77647058800000002</v>
      </c>
    </row>
    <row r="211" spans="1:13" x14ac:dyDescent="0.2">
      <c r="A211">
        <v>3215</v>
      </c>
      <c r="B211">
        <v>503</v>
      </c>
      <c r="C211">
        <v>70</v>
      </c>
      <c r="D211">
        <v>2</v>
      </c>
      <c r="E211">
        <v>9</v>
      </c>
      <c r="F211">
        <v>17</v>
      </c>
      <c r="G211">
        <v>25</v>
      </c>
      <c r="H211">
        <v>90</v>
      </c>
      <c r="I211">
        <v>483</v>
      </c>
      <c r="J211">
        <v>395</v>
      </c>
      <c r="K211">
        <v>35</v>
      </c>
      <c r="L211">
        <v>53</v>
      </c>
      <c r="M211">
        <v>0.81780538300000005</v>
      </c>
    </row>
    <row r="212" spans="1:13" x14ac:dyDescent="0.2">
      <c r="A212">
        <v>3236</v>
      </c>
      <c r="B212">
        <v>294</v>
      </c>
      <c r="C212">
        <v>54</v>
      </c>
      <c r="E212">
        <v>1</v>
      </c>
      <c r="G212">
        <v>3</v>
      </c>
      <c r="H212">
        <v>52</v>
      </c>
      <c r="I212">
        <v>296</v>
      </c>
      <c r="J212">
        <v>288</v>
      </c>
      <c r="K212">
        <v>4</v>
      </c>
      <c r="L212">
        <v>4</v>
      </c>
      <c r="M212">
        <v>0.97297297299999996</v>
      </c>
    </row>
    <row r="213" spans="1:13" x14ac:dyDescent="0.2">
      <c r="A213">
        <v>3241</v>
      </c>
      <c r="B213">
        <v>277</v>
      </c>
      <c r="C213">
        <v>37</v>
      </c>
      <c r="E213">
        <v>3</v>
      </c>
      <c r="F213">
        <v>7</v>
      </c>
      <c r="G213">
        <v>3</v>
      </c>
      <c r="H213">
        <v>14</v>
      </c>
      <c r="I213">
        <v>300</v>
      </c>
      <c r="J213">
        <v>255</v>
      </c>
      <c r="K213">
        <v>32</v>
      </c>
      <c r="L213">
        <v>13</v>
      </c>
      <c r="M213">
        <v>0.85</v>
      </c>
    </row>
    <row r="214" spans="1:13" x14ac:dyDescent="0.2">
      <c r="A214">
        <v>3246</v>
      </c>
      <c r="B214">
        <v>285</v>
      </c>
      <c r="C214">
        <v>38</v>
      </c>
      <c r="D214">
        <v>1</v>
      </c>
      <c r="E214">
        <v>4</v>
      </c>
      <c r="F214">
        <v>3</v>
      </c>
      <c r="G214">
        <v>2</v>
      </c>
      <c r="H214">
        <v>42</v>
      </c>
      <c r="I214">
        <v>281</v>
      </c>
      <c r="J214">
        <v>267</v>
      </c>
      <c r="K214">
        <v>4</v>
      </c>
      <c r="L214">
        <v>10</v>
      </c>
      <c r="M214">
        <v>0.950177936</v>
      </c>
    </row>
    <row r="215" spans="1:13" x14ac:dyDescent="0.2">
      <c r="A215">
        <v>3247</v>
      </c>
      <c r="B215">
        <v>474</v>
      </c>
      <c r="C215">
        <v>24</v>
      </c>
      <c r="D215">
        <v>1</v>
      </c>
      <c r="E215">
        <v>4</v>
      </c>
      <c r="F215">
        <v>7</v>
      </c>
      <c r="G215">
        <v>16</v>
      </c>
      <c r="H215">
        <v>35</v>
      </c>
      <c r="I215">
        <v>463</v>
      </c>
      <c r="J215">
        <v>419</v>
      </c>
      <c r="K215">
        <v>16</v>
      </c>
      <c r="L215">
        <v>28</v>
      </c>
      <c r="M215">
        <v>0.90496760300000001</v>
      </c>
    </row>
    <row r="216" spans="1:13" x14ac:dyDescent="0.2">
      <c r="A216">
        <v>3268</v>
      </c>
      <c r="B216">
        <v>115</v>
      </c>
      <c r="C216">
        <v>9</v>
      </c>
      <c r="F216">
        <v>2</v>
      </c>
      <c r="G216">
        <v>4</v>
      </c>
      <c r="H216">
        <v>12</v>
      </c>
      <c r="I216">
        <v>112</v>
      </c>
      <c r="J216">
        <v>105</v>
      </c>
      <c r="K216">
        <v>1</v>
      </c>
      <c r="L216">
        <v>6</v>
      </c>
      <c r="M216">
        <v>0.9375</v>
      </c>
    </row>
    <row r="217" spans="1:13" x14ac:dyDescent="0.2">
      <c r="A217">
        <v>3273</v>
      </c>
      <c r="B217">
        <v>69</v>
      </c>
      <c r="C217">
        <v>4</v>
      </c>
      <c r="F217">
        <v>3</v>
      </c>
      <c r="G217">
        <v>1</v>
      </c>
      <c r="H217">
        <v>14</v>
      </c>
      <c r="I217">
        <v>59</v>
      </c>
      <c r="J217">
        <v>53</v>
      </c>
      <c r="K217">
        <v>2</v>
      </c>
      <c r="L217">
        <v>4</v>
      </c>
      <c r="M217">
        <v>0.89830508499999995</v>
      </c>
    </row>
    <row r="218" spans="1:13" x14ac:dyDescent="0.2">
      <c r="A218">
        <v>3275</v>
      </c>
      <c r="B218">
        <v>77</v>
      </c>
      <c r="C218">
        <v>12</v>
      </c>
      <c r="F218">
        <v>3</v>
      </c>
      <c r="G218">
        <v>2</v>
      </c>
      <c r="H218">
        <v>11</v>
      </c>
      <c r="I218">
        <v>78</v>
      </c>
      <c r="J218">
        <v>71</v>
      </c>
      <c r="K218">
        <v>2</v>
      </c>
      <c r="L218">
        <v>5</v>
      </c>
      <c r="M218">
        <v>0.91025641000000002</v>
      </c>
    </row>
    <row r="219" spans="1:13" x14ac:dyDescent="0.2">
      <c r="A219">
        <v>3276</v>
      </c>
      <c r="B219">
        <v>289</v>
      </c>
      <c r="C219">
        <v>41</v>
      </c>
      <c r="E219">
        <v>3</v>
      </c>
      <c r="F219">
        <v>4</v>
      </c>
      <c r="G219">
        <v>11</v>
      </c>
      <c r="H219">
        <v>26</v>
      </c>
      <c r="I219">
        <v>304</v>
      </c>
      <c r="J219">
        <v>269</v>
      </c>
      <c r="K219">
        <v>17</v>
      </c>
      <c r="L219">
        <v>18</v>
      </c>
      <c r="M219">
        <v>0.88486842099999996</v>
      </c>
    </row>
    <row r="220" spans="1:13" x14ac:dyDescent="0.2">
      <c r="A220">
        <v>3279</v>
      </c>
      <c r="B220">
        <v>345</v>
      </c>
      <c r="C220">
        <v>54</v>
      </c>
      <c r="E220">
        <v>4</v>
      </c>
      <c r="F220">
        <v>5</v>
      </c>
      <c r="G220">
        <v>4</v>
      </c>
      <c r="H220">
        <v>35</v>
      </c>
      <c r="I220">
        <v>364</v>
      </c>
      <c r="J220">
        <v>320</v>
      </c>
      <c r="K220">
        <v>31</v>
      </c>
      <c r="L220">
        <v>13</v>
      </c>
      <c r="M220">
        <v>0.87912087900000002</v>
      </c>
    </row>
    <row r="221" spans="1:13" x14ac:dyDescent="0.2">
      <c r="A221">
        <v>3282</v>
      </c>
      <c r="B221">
        <v>256</v>
      </c>
      <c r="C221">
        <v>54</v>
      </c>
      <c r="E221">
        <v>1</v>
      </c>
      <c r="F221">
        <v>7</v>
      </c>
      <c r="G221">
        <v>12</v>
      </c>
      <c r="H221">
        <v>30</v>
      </c>
      <c r="I221">
        <v>280</v>
      </c>
      <c r="J221">
        <v>257</v>
      </c>
      <c r="K221">
        <v>3</v>
      </c>
      <c r="L221">
        <v>20</v>
      </c>
      <c r="M221">
        <v>0.91785714299999999</v>
      </c>
    </row>
    <row r="222" spans="1:13" x14ac:dyDescent="0.2">
      <c r="A222">
        <v>3303</v>
      </c>
      <c r="B222">
        <v>298</v>
      </c>
      <c r="C222">
        <v>33</v>
      </c>
      <c r="E222">
        <v>3</v>
      </c>
      <c r="F222">
        <v>1</v>
      </c>
      <c r="G222">
        <v>7</v>
      </c>
      <c r="H222">
        <v>20</v>
      </c>
      <c r="I222">
        <v>311</v>
      </c>
      <c r="J222">
        <v>288</v>
      </c>
      <c r="K222">
        <v>12</v>
      </c>
      <c r="L222">
        <v>11</v>
      </c>
      <c r="M222">
        <v>0.926045016</v>
      </c>
    </row>
    <row r="223" spans="1:13" x14ac:dyDescent="0.2">
      <c r="A223">
        <v>3310</v>
      </c>
      <c r="B223">
        <v>135</v>
      </c>
      <c r="C223">
        <v>19</v>
      </c>
      <c r="F223">
        <v>1</v>
      </c>
      <c r="G223">
        <v>5</v>
      </c>
      <c r="H223">
        <v>16</v>
      </c>
      <c r="I223">
        <v>138</v>
      </c>
      <c r="J223">
        <v>126</v>
      </c>
      <c r="K223">
        <v>6</v>
      </c>
      <c r="L223">
        <v>6</v>
      </c>
      <c r="M223">
        <v>0.91304347799999996</v>
      </c>
    </row>
    <row r="224" spans="1:13" x14ac:dyDescent="0.2">
      <c r="A224">
        <v>3311</v>
      </c>
      <c r="B224">
        <v>40</v>
      </c>
      <c r="C224">
        <v>9</v>
      </c>
      <c r="E224">
        <v>2</v>
      </c>
      <c r="F224">
        <v>1</v>
      </c>
      <c r="G224">
        <v>4</v>
      </c>
      <c r="H224">
        <v>7</v>
      </c>
      <c r="I224">
        <v>42</v>
      </c>
      <c r="J224">
        <v>33</v>
      </c>
      <c r="K224">
        <v>2</v>
      </c>
      <c r="L224">
        <v>7</v>
      </c>
      <c r="M224">
        <v>0.78571428600000004</v>
      </c>
    </row>
    <row r="225" spans="1:13" x14ac:dyDescent="0.2">
      <c r="A225">
        <v>3314</v>
      </c>
      <c r="B225">
        <v>109</v>
      </c>
      <c r="C225">
        <v>10</v>
      </c>
      <c r="D225">
        <v>1</v>
      </c>
      <c r="E225">
        <v>6</v>
      </c>
      <c r="F225">
        <v>5</v>
      </c>
      <c r="G225">
        <v>2</v>
      </c>
      <c r="H225">
        <v>6</v>
      </c>
      <c r="I225">
        <v>113</v>
      </c>
      <c r="J225">
        <v>92</v>
      </c>
      <c r="K225">
        <v>7</v>
      </c>
      <c r="L225">
        <v>14</v>
      </c>
      <c r="M225">
        <v>0.81415929200000003</v>
      </c>
    </row>
    <row r="226" spans="1:13" x14ac:dyDescent="0.2">
      <c r="A226">
        <v>3317</v>
      </c>
      <c r="B226">
        <v>21</v>
      </c>
      <c r="C226">
        <v>2</v>
      </c>
      <c r="G226">
        <v>4</v>
      </c>
      <c r="H226">
        <v>1</v>
      </c>
      <c r="I226">
        <v>22</v>
      </c>
      <c r="J226">
        <v>18</v>
      </c>
      <c r="K226">
        <v>0</v>
      </c>
      <c r="L226">
        <v>4</v>
      </c>
      <c r="M226">
        <v>0.81818181800000001</v>
      </c>
    </row>
    <row r="227" spans="1:13" x14ac:dyDescent="0.2">
      <c r="A227">
        <v>3327</v>
      </c>
      <c r="B227">
        <v>171</v>
      </c>
      <c r="C227">
        <v>57</v>
      </c>
      <c r="D227">
        <v>3</v>
      </c>
      <c r="E227">
        <v>1</v>
      </c>
      <c r="F227">
        <v>6</v>
      </c>
      <c r="G227">
        <v>1</v>
      </c>
      <c r="H227">
        <v>23</v>
      </c>
      <c r="I227">
        <v>205</v>
      </c>
      <c r="J227">
        <v>174</v>
      </c>
      <c r="K227">
        <v>20</v>
      </c>
      <c r="L227">
        <v>11</v>
      </c>
      <c r="M227">
        <v>0.84878048800000006</v>
      </c>
    </row>
    <row r="228" spans="1:13" x14ac:dyDescent="0.2">
      <c r="A228">
        <v>3330</v>
      </c>
      <c r="B228">
        <v>337</v>
      </c>
      <c r="C228">
        <v>22</v>
      </c>
      <c r="D228">
        <v>4</v>
      </c>
      <c r="E228">
        <v>9</v>
      </c>
      <c r="F228">
        <v>7</v>
      </c>
      <c r="G228">
        <v>23</v>
      </c>
      <c r="H228">
        <v>15</v>
      </c>
      <c r="I228">
        <v>344</v>
      </c>
      <c r="J228">
        <v>288</v>
      </c>
      <c r="K228">
        <v>13</v>
      </c>
      <c r="L228">
        <v>43</v>
      </c>
      <c r="M228">
        <v>0.83720930199999999</v>
      </c>
    </row>
    <row r="229" spans="1:13" x14ac:dyDescent="0.2">
      <c r="A229">
        <v>3343</v>
      </c>
      <c r="B229">
        <v>309</v>
      </c>
      <c r="C229">
        <v>42</v>
      </c>
      <c r="D229">
        <v>1</v>
      </c>
      <c r="E229">
        <v>2</v>
      </c>
      <c r="F229">
        <v>2</v>
      </c>
      <c r="G229">
        <v>15</v>
      </c>
      <c r="H229">
        <v>22</v>
      </c>
      <c r="I229">
        <v>329</v>
      </c>
      <c r="J229">
        <v>300</v>
      </c>
      <c r="K229">
        <v>9</v>
      </c>
      <c r="L229">
        <v>20</v>
      </c>
      <c r="M229">
        <v>0.91185410300000003</v>
      </c>
    </row>
    <row r="230" spans="1:13" x14ac:dyDescent="0.2">
      <c r="A230">
        <v>3360</v>
      </c>
      <c r="B230">
        <v>241</v>
      </c>
      <c r="C230">
        <v>44</v>
      </c>
      <c r="D230">
        <v>3</v>
      </c>
      <c r="E230">
        <v>3</v>
      </c>
      <c r="F230">
        <v>8</v>
      </c>
      <c r="G230">
        <v>21</v>
      </c>
      <c r="H230">
        <v>32</v>
      </c>
      <c r="I230">
        <v>253</v>
      </c>
      <c r="J230">
        <v>204</v>
      </c>
      <c r="K230">
        <v>14</v>
      </c>
      <c r="L230">
        <v>35</v>
      </c>
      <c r="M230">
        <v>0.80632411100000001</v>
      </c>
    </row>
    <row r="231" spans="1:13" x14ac:dyDescent="0.2">
      <c r="A231">
        <v>3362</v>
      </c>
      <c r="B231">
        <v>297</v>
      </c>
      <c r="C231">
        <v>27</v>
      </c>
      <c r="E231">
        <v>2</v>
      </c>
      <c r="G231">
        <v>3</v>
      </c>
      <c r="H231">
        <v>33</v>
      </c>
      <c r="I231">
        <v>291</v>
      </c>
      <c r="J231">
        <v>280</v>
      </c>
      <c r="K231">
        <v>6</v>
      </c>
      <c r="L231">
        <v>5</v>
      </c>
      <c r="M231">
        <v>0.96219931299999995</v>
      </c>
    </row>
    <row r="232" spans="1:13" x14ac:dyDescent="0.2">
      <c r="A232">
        <v>3366</v>
      </c>
      <c r="B232">
        <v>48</v>
      </c>
      <c r="C232">
        <v>3</v>
      </c>
      <c r="E232">
        <v>2</v>
      </c>
      <c r="H232">
        <v>9</v>
      </c>
      <c r="I232">
        <v>42</v>
      </c>
      <c r="J232">
        <v>39</v>
      </c>
      <c r="K232">
        <v>1</v>
      </c>
      <c r="L232">
        <v>2</v>
      </c>
      <c r="M232">
        <v>0.928571429</v>
      </c>
    </row>
    <row r="233" spans="1:13" x14ac:dyDescent="0.2">
      <c r="A233">
        <v>3385</v>
      </c>
      <c r="B233">
        <v>563</v>
      </c>
      <c r="C233">
        <v>80</v>
      </c>
      <c r="D233">
        <v>6</v>
      </c>
      <c r="E233">
        <v>4</v>
      </c>
      <c r="F233">
        <v>6</v>
      </c>
      <c r="G233">
        <v>18</v>
      </c>
      <c r="H233">
        <v>61</v>
      </c>
      <c r="I233">
        <v>582</v>
      </c>
      <c r="J233">
        <v>533</v>
      </c>
      <c r="K233">
        <v>15</v>
      </c>
      <c r="L233">
        <v>34</v>
      </c>
      <c r="M233">
        <v>0.91580755999999996</v>
      </c>
    </row>
    <row r="234" spans="1:13" x14ac:dyDescent="0.2">
      <c r="A234">
        <v>3398</v>
      </c>
      <c r="B234">
        <v>325</v>
      </c>
      <c r="C234">
        <v>57</v>
      </c>
      <c r="D234">
        <v>1</v>
      </c>
      <c r="E234">
        <v>3</v>
      </c>
      <c r="F234">
        <v>7</v>
      </c>
      <c r="G234">
        <v>8</v>
      </c>
      <c r="H234">
        <v>80</v>
      </c>
      <c r="I234">
        <v>302</v>
      </c>
      <c r="J234">
        <v>274</v>
      </c>
      <c r="K234">
        <v>9</v>
      </c>
      <c r="L234">
        <v>19</v>
      </c>
      <c r="M234">
        <v>0.90728476800000002</v>
      </c>
    </row>
    <row r="235" spans="1:13" x14ac:dyDescent="0.2">
      <c r="A235">
        <v>3407</v>
      </c>
      <c r="B235">
        <v>397</v>
      </c>
      <c r="C235">
        <v>46</v>
      </c>
      <c r="E235">
        <v>2</v>
      </c>
      <c r="F235">
        <v>2</v>
      </c>
      <c r="G235">
        <v>6</v>
      </c>
      <c r="H235">
        <v>40</v>
      </c>
      <c r="I235">
        <v>403</v>
      </c>
      <c r="J235">
        <v>382</v>
      </c>
      <c r="K235">
        <v>11</v>
      </c>
      <c r="L235">
        <v>10</v>
      </c>
      <c r="M235">
        <v>0.94789081900000005</v>
      </c>
    </row>
    <row r="236" spans="1:13" x14ac:dyDescent="0.2">
      <c r="A236">
        <v>3412</v>
      </c>
      <c r="B236">
        <v>354</v>
      </c>
      <c r="C236">
        <v>63</v>
      </c>
      <c r="D236">
        <v>1</v>
      </c>
      <c r="E236">
        <v>1</v>
      </c>
      <c r="F236">
        <v>6</v>
      </c>
      <c r="G236">
        <v>6</v>
      </c>
      <c r="H236">
        <v>60</v>
      </c>
      <c r="I236">
        <v>357</v>
      </c>
      <c r="J236">
        <v>332</v>
      </c>
      <c r="K236">
        <v>11</v>
      </c>
      <c r="L236">
        <v>14</v>
      </c>
      <c r="M236">
        <v>0.929971989</v>
      </c>
    </row>
    <row r="237" spans="1:13" x14ac:dyDescent="0.2">
      <c r="A237">
        <v>3415</v>
      </c>
      <c r="B237">
        <v>406</v>
      </c>
      <c r="C237">
        <v>49</v>
      </c>
      <c r="D237">
        <v>3</v>
      </c>
      <c r="E237">
        <v>3</v>
      </c>
      <c r="F237">
        <v>3</v>
      </c>
      <c r="G237">
        <v>13</v>
      </c>
      <c r="H237">
        <v>23</v>
      </c>
      <c r="I237">
        <v>432</v>
      </c>
      <c r="J237">
        <v>392</v>
      </c>
      <c r="K237">
        <v>18</v>
      </c>
      <c r="L237">
        <v>22</v>
      </c>
      <c r="M237">
        <v>0.907407407</v>
      </c>
    </row>
    <row r="238" spans="1:13" x14ac:dyDescent="0.2">
      <c r="A238">
        <v>3418</v>
      </c>
      <c r="B238">
        <v>13</v>
      </c>
      <c r="C238">
        <v>5</v>
      </c>
      <c r="E238">
        <v>1</v>
      </c>
      <c r="H238">
        <v>7</v>
      </c>
      <c r="I238">
        <v>11</v>
      </c>
      <c r="J238">
        <v>8</v>
      </c>
      <c r="K238">
        <v>2</v>
      </c>
      <c r="L238">
        <v>1</v>
      </c>
      <c r="M238">
        <v>0.72727272700000001</v>
      </c>
    </row>
    <row r="239" spans="1:13" x14ac:dyDescent="0.2">
      <c r="A239">
        <v>3423</v>
      </c>
      <c r="B239">
        <v>307</v>
      </c>
      <c r="C239">
        <v>27</v>
      </c>
      <c r="E239">
        <v>1</v>
      </c>
      <c r="F239">
        <v>2</v>
      </c>
      <c r="G239">
        <v>12</v>
      </c>
      <c r="H239">
        <v>30</v>
      </c>
      <c r="I239">
        <v>304</v>
      </c>
      <c r="J239">
        <v>279</v>
      </c>
      <c r="K239">
        <v>10</v>
      </c>
      <c r="L239">
        <v>15</v>
      </c>
      <c r="M239">
        <v>0.91776315799999997</v>
      </c>
    </row>
    <row r="240" spans="1:13" x14ac:dyDescent="0.2">
      <c r="A240">
        <v>3456</v>
      </c>
      <c r="B240">
        <v>326</v>
      </c>
      <c r="C240">
        <v>127</v>
      </c>
      <c r="D240">
        <v>3</v>
      </c>
      <c r="E240">
        <v>3</v>
      </c>
      <c r="F240">
        <v>3</v>
      </c>
      <c r="G240">
        <v>8</v>
      </c>
      <c r="H240">
        <v>173</v>
      </c>
      <c r="I240">
        <v>280</v>
      </c>
      <c r="J240">
        <v>233</v>
      </c>
      <c r="K240">
        <v>30</v>
      </c>
      <c r="L240">
        <v>17</v>
      </c>
      <c r="M240">
        <v>0.83214285700000001</v>
      </c>
    </row>
    <row r="241" spans="1:13" x14ac:dyDescent="0.2">
      <c r="A241">
        <v>3464</v>
      </c>
      <c r="B241">
        <v>342</v>
      </c>
      <c r="C241">
        <v>50</v>
      </c>
      <c r="D241">
        <v>2</v>
      </c>
      <c r="E241">
        <v>2</v>
      </c>
      <c r="F241">
        <v>6</v>
      </c>
      <c r="G241">
        <v>10</v>
      </c>
      <c r="H241">
        <v>26</v>
      </c>
      <c r="I241">
        <v>366</v>
      </c>
      <c r="J241">
        <v>324</v>
      </c>
      <c r="K241">
        <v>22</v>
      </c>
      <c r="L241">
        <v>20</v>
      </c>
      <c r="M241">
        <v>0.88524590199999997</v>
      </c>
    </row>
    <row r="242" spans="1:13" x14ac:dyDescent="0.2">
      <c r="A242">
        <v>3467</v>
      </c>
      <c r="B242">
        <v>34</v>
      </c>
      <c r="C242">
        <v>16</v>
      </c>
      <c r="H242">
        <v>14</v>
      </c>
      <c r="I242">
        <v>36</v>
      </c>
      <c r="J242">
        <v>31</v>
      </c>
      <c r="K242">
        <v>5</v>
      </c>
      <c r="L242">
        <v>0</v>
      </c>
      <c r="M242">
        <v>0.86111111100000004</v>
      </c>
    </row>
    <row r="243" spans="1:13" x14ac:dyDescent="0.2">
      <c r="A243">
        <v>3468</v>
      </c>
      <c r="B243">
        <v>396</v>
      </c>
      <c r="C243">
        <v>39</v>
      </c>
      <c r="F243">
        <v>3</v>
      </c>
      <c r="G243">
        <v>20</v>
      </c>
      <c r="H243">
        <v>43</v>
      </c>
      <c r="I243">
        <v>392</v>
      </c>
      <c r="J243">
        <v>358</v>
      </c>
      <c r="K243">
        <v>11</v>
      </c>
      <c r="L243">
        <v>23</v>
      </c>
      <c r="M243">
        <v>0.913265306</v>
      </c>
    </row>
    <row r="244" spans="1:13" x14ac:dyDescent="0.2">
      <c r="A244">
        <v>3473</v>
      </c>
      <c r="B244">
        <v>17</v>
      </c>
      <c r="C244">
        <v>5</v>
      </c>
      <c r="D244">
        <v>1</v>
      </c>
      <c r="G244">
        <v>2</v>
      </c>
      <c r="H244">
        <v>4</v>
      </c>
      <c r="I244">
        <v>18</v>
      </c>
      <c r="J244">
        <v>15</v>
      </c>
      <c r="K244">
        <v>0</v>
      </c>
      <c r="L244">
        <v>3</v>
      </c>
      <c r="M244">
        <v>0.83333333300000001</v>
      </c>
    </row>
    <row r="245" spans="1:13" x14ac:dyDescent="0.2">
      <c r="A245">
        <v>3476</v>
      </c>
      <c r="B245">
        <v>193</v>
      </c>
      <c r="C245">
        <v>27</v>
      </c>
      <c r="D245">
        <v>3</v>
      </c>
      <c r="E245">
        <v>2</v>
      </c>
      <c r="F245">
        <v>2</v>
      </c>
      <c r="G245">
        <v>3</v>
      </c>
      <c r="H245">
        <v>24</v>
      </c>
      <c r="I245">
        <v>196</v>
      </c>
      <c r="J245">
        <v>161</v>
      </c>
      <c r="K245">
        <v>25</v>
      </c>
      <c r="L245">
        <v>10</v>
      </c>
      <c r="M245">
        <v>0.821428571</v>
      </c>
    </row>
    <row r="246" spans="1:13" x14ac:dyDescent="0.2">
      <c r="A246">
        <v>3479</v>
      </c>
      <c r="B246">
        <v>255</v>
      </c>
      <c r="C246">
        <v>44</v>
      </c>
      <c r="E246">
        <v>1</v>
      </c>
      <c r="F246">
        <v>3</v>
      </c>
      <c r="G246">
        <v>7</v>
      </c>
      <c r="H246">
        <v>27</v>
      </c>
      <c r="I246">
        <v>272</v>
      </c>
      <c r="J246">
        <v>234</v>
      </c>
      <c r="K246">
        <v>27</v>
      </c>
      <c r="L246">
        <v>11</v>
      </c>
      <c r="M246">
        <v>0.860294118</v>
      </c>
    </row>
    <row r="247" spans="1:13" x14ac:dyDescent="0.2">
      <c r="A247">
        <v>3483</v>
      </c>
      <c r="B247">
        <v>160</v>
      </c>
      <c r="C247">
        <v>49</v>
      </c>
      <c r="F247">
        <v>8</v>
      </c>
      <c r="G247">
        <v>11</v>
      </c>
      <c r="H247">
        <v>7</v>
      </c>
      <c r="I247">
        <v>202</v>
      </c>
      <c r="J247">
        <v>163</v>
      </c>
      <c r="K247">
        <v>20</v>
      </c>
      <c r="L247">
        <v>19</v>
      </c>
      <c r="M247">
        <v>0.80693069299999998</v>
      </c>
    </row>
    <row r="248" spans="1:13" x14ac:dyDescent="0.2">
      <c r="A248">
        <v>3486</v>
      </c>
      <c r="B248">
        <v>400</v>
      </c>
      <c r="C248">
        <v>55</v>
      </c>
      <c r="E248">
        <v>1</v>
      </c>
      <c r="F248">
        <v>2</v>
      </c>
      <c r="G248">
        <v>1</v>
      </c>
      <c r="H248">
        <v>35</v>
      </c>
      <c r="I248">
        <v>420</v>
      </c>
      <c r="J248">
        <v>404</v>
      </c>
      <c r="K248">
        <v>12</v>
      </c>
      <c r="L248">
        <v>4</v>
      </c>
      <c r="M248">
        <v>0.96190476199999997</v>
      </c>
    </row>
    <row r="249" spans="1:13" x14ac:dyDescent="0.2">
      <c r="A249">
        <v>3492</v>
      </c>
      <c r="B249">
        <v>406</v>
      </c>
      <c r="C249">
        <v>42</v>
      </c>
      <c r="E249">
        <v>3</v>
      </c>
      <c r="F249">
        <v>1</v>
      </c>
      <c r="G249">
        <v>4</v>
      </c>
      <c r="H249">
        <v>22</v>
      </c>
      <c r="I249">
        <v>426</v>
      </c>
      <c r="J249">
        <v>412</v>
      </c>
      <c r="K249">
        <v>6</v>
      </c>
      <c r="L249">
        <v>8</v>
      </c>
      <c r="M249">
        <v>0.96713614999999997</v>
      </c>
    </row>
    <row r="250" spans="1:13" x14ac:dyDescent="0.2">
      <c r="A250">
        <v>3509</v>
      </c>
      <c r="B250">
        <v>79</v>
      </c>
      <c r="C250">
        <v>9</v>
      </c>
      <c r="F250">
        <v>1</v>
      </c>
      <c r="G250">
        <v>5</v>
      </c>
      <c r="H250">
        <v>10</v>
      </c>
      <c r="I250">
        <v>78</v>
      </c>
      <c r="J250">
        <v>72</v>
      </c>
      <c r="K250">
        <v>0</v>
      </c>
      <c r="L250">
        <v>6</v>
      </c>
      <c r="M250">
        <v>0.92307692299999999</v>
      </c>
    </row>
    <row r="251" spans="1:13" x14ac:dyDescent="0.2">
      <c r="A251">
        <v>3511</v>
      </c>
      <c r="B251">
        <v>436</v>
      </c>
      <c r="C251">
        <v>51</v>
      </c>
      <c r="D251">
        <v>1</v>
      </c>
      <c r="E251">
        <v>1</v>
      </c>
      <c r="F251">
        <v>2</v>
      </c>
      <c r="G251">
        <v>3</v>
      </c>
      <c r="H251">
        <v>58</v>
      </c>
      <c r="I251">
        <v>429</v>
      </c>
      <c r="J251">
        <v>374</v>
      </c>
      <c r="K251">
        <v>48</v>
      </c>
      <c r="L251">
        <v>7</v>
      </c>
      <c r="M251">
        <v>0.87179487200000005</v>
      </c>
    </row>
    <row r="252" spans="1:13" x14ac:dyDescent="0.2">
      <c r="A252">
        <v>3516</v>
      </c>
      <c r="B252">
        <v>124</v>
      </c>
      <c r="C252">
        <v>6</v>
      </c>
      <c r="D252">
        <v>1</v>
      </c>
      <c r="E252">
        <v>1</v>
      </c>
      <c r="F252">
        <v>5</v>
      </c>
      <c r="G252">
        <v>5</v>
      </c>
      <c r="H252">
        <v>7</v>
      </c>
      <c r="I252">
        <v>123</v>
      </c>
      <c r="J252">
        <v>103</v>
      </c>
      <c r="K252">
        <v>8</v>
      </c>
      <c r="L252">
        <v>12</v>
      </c>
      <c r="M252">
        <v>0.83739837399999995</v>
      </c>
    </row>
    <row r="253" spans="1:13" x14ac:dyDescent="0.2">
      <c r="A253">
        <v>3524</v>
      </c>
      <c r="B253">
        <v>232</v>
      </c>
      <c r="C253">
        <v>25</v>
      </c>
      <c r="D253">
        <v>1</v>
      </c>
      <c r="E253">
        <v>4</v>
      </c>
      <c r="F253">
        <v>2</v>
      </c>
      <c r="G253">
        <v>5</v>
      </c>
      <c r="H253">
        <v>27</v>
      </c>
      <c r="I253">
        <v>230</v>
      </c>
      <c r="J253">
        <v>211</v>
      </c>
      <c r="K253">
        <v>7</v>
      </c>
      <c r="L253">
        <v>12</v>
      </c>
      <c r="M253">
        <v>0.91739130400000002</v>
      </c>
    </row>
    <row r="254" spans="1:13" x14ac:dyDescent="0.2">
      <c r="A254">
        <v>3528</v>
      </c>
      <c r="B254">
        <v>451</v>
      </c>
      <c r="C254">
        <v>62</v>
      </c>
      <c r="E254">
        <v>2</v>
      </c>
      <c r="F254">
        <v>3</v>
      </c>
      <c r="G254">
        <v>9</v>
      </c>
      <c r="H254">
        <v>50</v>
      </c>
      <c r="I254">
        <v>463</v>
      </c>
      <c r="J254">
        <v>431</v>
      </c>
      <c r="K254">
        <v>18</v>
      </c>
      <c r="L254">
        <v>14</v>
      </c>
      <c r="M254">
        <v>0.93088552899999999</v>
      </c>
    </row>
    <row r="255" spans="1:13" x14ac:dyDescent="0.2">
      <c r="A255">
        <v>3546</v>
      </c>
      <c r="B255">
        <v>174</v>
      </c>
      <c r="C255">
        <v>28</v>
      </c>
      <c r="D255">
        <v>1</v>
      </c>
      <c r="E255">
        <v>4</v>
      </c>
      <c r="F255">
        <v>4</v>
      </c>
      <c r="G255">
        <v>7</v>
      </c>
      <c r="H255">
        <v>26</v>
      </c>
      <c r="I255">
        <v>176</v>
      </c>
      <c r="J255">
        <v>154</v>
      </c>
      <c r="K255">
        <v>6</v>
      </c>
      <c r="L255">
        <v>16</v>
      </c>
      <c r="M255">
        <v>0.875</v>
      </c>
    </row>
    <row r="256" spans="1:13" x14ac:dyDescent="0.2">
      <c r="A256">
        <v>3564</v>
      </c>
      <c r="B256">
        <v>93</v>
      </c>
      <c r="C256">
        <v>21</v>
      </c>
      <c r="E256">
        <v>1</v>
      </c>
      <c r="G256">
        <v>7</v>
      </c>
      <c r="H256">
        <v>20</v>
      </c>
      <c r="I256">
        <v>94</v>
      </c>
      <c r="J256">
        <v>83</v>
      </c>
      <c r="K256">
        <v>3</v>
      </c>
      <c r="L256">
        <v>8</v>
      </c>
      <c r="M256">
        <v>0.88297872300000002</v>
      </c>
    </row>
    <row r="257" spans="1:13" x14ac:dyDescent="0.2">
      <c r="A257">
        <v>3576</v>
      </c>
      <c r="B257">
        <v>294</v>
      </c>
      <c r="C257">
        <v>33</v>
      </c>
      <c r="F257">
        <v>1</v>
      </c>
      <c r="G257">
        <v>6</v>
      </c>
      <c r="H257">
        <v>35</v>
      </c>
      <c r="I257">
        <v>292</v>
      </c>
      <c r="J257">
        <v>268</v>
      </c>
      <c r="K257">
        <v>17</v>
      </c>
      <c r="L257">
        <v>7</v>
      </c>
      <c r="M257">
        <v>0.91780821899999998</v>
      </c>
    </row>
    <row r="258" spans="1:13" x14ac:dyDescent="0.2">
      <c r="A258">
        <v>3579</v>
      </c>
      <c r="B258">
        <v>19</v>
      </c>
      <c r="C258">
        <v>8</v>
      </c>
      <c r="F258">
        <v>1</v>
      </c>
      <c r="G258">
        <v>3</v>
      </c>
      <c r="H258">
        <v>10</v>
      </c>
      <c r="I258">
        <v>17</v>
      </c>
      <c r="J258">
        <v>13</v>
      </c>
      <c r="K258">
        <v>0</v>
      </c>
      <c r="L258">
        <v>4</v>
      </c>
      <c r="M258">
        <v>0.764705882</v>
      </c>
    </row>
    <row r="259" spans="1:13" x14ac:dyDescent="0.2">
      <c r="A259">
        <v>3580</v>
      </c>
      <c r="B259">
        <v>20</v>
      </c>
      <c r="F259">
        <v>1</v>
      </c>
      <c r="G259">
        <v>2</v>
      </c>
      <c r="H259">
        <v>0</v>
      </c>
      <c r="I259">
        <v>20</v>
      </c>
      <c r="J259">
        <v>16</v>
      </c>
      <c r="K259">
        <v>1</v>
      </c>
      <c r="L259">
        <v>3</v>
      </c>
      <c r="M259">
        <v>0.8</v>
      </c>
    </row>
    <row r="260" spans="1:13" x14ac:dyDescent="0.2">
      <c r="A260">
        <v>3584</v>
      </c>
      <c r="B260">
        <v>410</v>
      </c>
      <c r="C260">
        <v>88</v>
      </c>
      <c r="D260">
        <v>10</v>
      </c>
      <c r="E260">
        <v>2</v>
      </c>
      <c r="G260">
        <v>21</v>
      </c>
      <c r="H260">
        <v>44</v>
      </c>
      <c r="I260">
        <v>454</v>
      </c>
      <c r="J260">
        <v>411</v>
      </c>
      <c r="K260">
        <v>10</v>
      </c>
      <c r="L260">
        <v>33</v>
      </c>
      <c r="M260">
        <v>0.90528634399999997</v>
      </c>
    </row>
    <row r="261" spans="1:13" x14ac:dyDescent="0.2">
      <c r="A261">
        <v>3588</v>
      </c>
      <c r="B261">
        <v>377</v>
      </c>
      <c r="C261">
        <v>59</v>
      </c>
      <c r="D261">
        <v>4</v>
      </c>
      <c r="E261">
        <v>3</v>
      </c>
      <c r="F261">
        <v>2</v>
      </c>
      <c r="G261">
        <v>13</v>
      </c>
      <c r="H261">
        <v>45</v>
      </c>
      <c r="I261">
        <v>391</v>
      </c>
      <c r="J261">
        <v>359</v>
      </c>
      <c r="K261">
        <v>10</v>
      </c>
      <c r="L261">
        <v>22</v>
      </c>
      <c r="M261">
        <v>0.91815856799999995</v>
      </c>
    </row>
    <row r="262" spans="1:13" x14ac:dyDescent="0.2">
      <c r="A262">
        <v>3600</v>
      </c>
      <c r="B262">
        <v>452</v>
      </c>
      <c r="C262">
        <v>52</v>
      </c>
      <c r="E262">
        <v>2</v>
      </c>
      <c r="F262">
        <v>4</v>
      </c>
      <c r="G262">
        <v>7</v>
      </c>
      <c r="H262">
        <v>52</v>
      </c>
      <c r="I262">
        <v>452</v>
      </c>
      <c r="J262">
        <v>427</v>
      </c>
      <c r="K262">
        <v>12</v>
      </c>
      <c r="L262">
        <v>13</v>
      </c>
      <c r="M262">
        <v>0.94469026499999997</v>
      </c>
    </row>
    <row r="263" spans="1:13" x14ac:dyDescent="0.2">
      <c r="A263">
        <v>3610</v>
      </c>
      <c r="B263">
        <v>286</v>
      </c>
      <c r="C263">
        <v>41</v>
      </c>
      <c r="D263">
        <v>1</v>
      </c>
      <c r="E263">
        <v>3</v>
      </c>
      <c r="F263">
        <v>5</v>
      </c>
      <c r="G263">
        <v>6</v>
      </c>
      <c r="H263">
        <v>55</v>
      </c>
      <c r="I263">
        <v>272</v>
      </c>
      <c r="J263">
        <v>242</v>
      </c>
      <c r="K263">
        <v>15</v>
      </c>
      <c r="L263">
        <v>15</v>
      </c>
      <c r="M263">
        <v>0.889705882</v>
      </c>
    </row>
    <row r="264" spans="1:13" x14ac:dyDescent="0.2">
      <c r="A264">
        <v>3622</v>
      </c>
      <c r="B264">
        <v>101</v>
      </c>
      <c r="C264">
        <v>16</v>
      </c>
      <c r="F264">
        <v>2</v>
      </c>
      <c r="G264">
        <v>3</v>
      </c>
      <c r="H264">
        <v>11</v>
      </c>
      <c r="I264">
        <v>106</v>
      </c>
      <c r="J264">
        <v>93</v>
      </c>
      <c r="K264">
        <v>8</v>
      </c>
      <c r="L264">
        <v>5</v>
      </c>
      <c r="M264">
        <v>0.87735849099999996</v>
      </c>
    </row>
    <row r="265" spans="1:13" x14ac:dyDescent="0.2">
      <c r="A265">
        <v>3630</v>
      </c>
      <c r="B265">
        <v>407</v>
      </c>
      <c r="C265">
        <v>46</v>
      </c>
      <c r="D265">
        <v>3</v>
      </c>
      <c r="E265">
        <v>10</v>
      </c>
      <c r="F265">
        <v>6</v>
      </c>
      <c r="G265">
        <v>29</v>
      </c>
      <c r="H265">
        <v>19</v>
      </c>
      <c r="I265">
        <v>434</v>
      </c>
      <c r="J265">
        <v>380</v>
      </c>
      <c r="K265">
        <v>6</v>
      </c>
      <c r="L265">
        <v>48</v>
      </c>
      <c r="M265">
        <v>0.87557603699999997</v>
      </c>
    </row>
    <row r="266" spans="1:13" x14ac:dyDescent="0.2">
      <c r="A266">
        <v>3640</v>
      </c>
      <c r="B266">
        <v>481</v>
      </c>
      <c r="C266">
        <v>55</v>
      </c>
      <c r="D266">
        <v>1</v>
      </c>
      <c r="E266">
        <v>5</v>
      </c>
      <c r="F266">
        <v>6</v>
      </c>
      <c r="G266">
        <v>20</v>
      </c>
      <c r="H266">
        <v>27</v>
      </c>
      <c r="I266">
        <v>509</v>
      </c>
      <c r="J266">
        <v>451</v>
      </c>
      <c r="K266">
        <v>26</v>
      </c>
      <c r="L266">
        <v>32</v>
      </c>
      <c r="M266">
        <v>0.88605108099999996</v>
      </c>
    </row>
    <row r="267" spans="1:13" x14ac:dyDescent="0.2">
      <c r="A267">
        <v>3645</v>
      </c>
      <c r="B267">
        <v>572</v>
      </c>
      <c r="C267">
        <v>55</v>
      </c>
      <c r="E267">
        <v>10</v>
      </c>
      <c r="F267">
        <v>11</v>
      </c>
      <c r="G267">
        <v>16</v>
      </c>
      <c r="H267">
        <v>34</v>
      </c>
      <c r="I267">
        <v>593</v>
      </c>
      <c r="J267">
        <v>530</v>
      </c>
      <c r="K267">
        <v>26</v>
      </c>
      <c r="L267">
        <v>37</v>
      </c>
      <c r="M267">
        <v>0.89376054000000005</v>
      </c>
    </row>
    <row r="268" spans="1:13" x14ac:dyDescent="0.2">
      <c r="A268">
        <v>3648</v>
      </c>
      <c r="B268">
        <v>237</v>
      </c>
      <c r="C268">
        <v>43</v>
      </c>
      <c r="D268">
        <v>1</v>
      </c>
      <c r="E268">
        <v>2</v>
      </c>
      <c r="F268">
        <v>2</v>
      </c>
      <c r="G268">
        <v>8</v>
      </c>
      <c r="H268">
        <v>43</v>
      </c>
      <c r="I268">
        <v>237</v>
      </c>
      <c r="J268">
        <v>207</v>
      </c>
      <c r="K268">
        <v>17</v>
      </c>
      <c r="L268">
        <v>13</v>
      </c>
      <c r="M268">
        <v>0.87341772200000001</v>
      </c>
    </row>
    <row r="269" spans="1:13" x14ac:dyDescent="0.2">
      <c r="A269">
        <v>3688</v>
      </c>
      <c r="B269">
        <v>464</v>
      </c>
      <c r="C269">
        <v>98</v>
      </c>
      <c r="D269">
        <v>3</v>
      </c>
      <c r="E269">
        <v>1</v>
      </c>
      <c r="F269">
        <v>11</v>
      </c>
      <c r="G269">
        <v>34</v>
      </c>
      <c r="H269">
        <v>80</v>
      </c>
      <c r="I269">
        <v>482</v>
      </c>
      <c r="J269">
        <v>394</v>
      </c>
      <c r="K269">
        <v>39</v>
      </c>
      <c r="L269">
        <v>49</v>
      </c>
      <c r="M269">
        <v>0.81742738599999998</v>
      </c>
    </row>
    <row r="270" spans="1:13" x14ac:dyDescent="0.2">
      <c r="A270">
        <v>3710</v>
      </c>
      <c r="B270">
        <v>381</v>
      </c>
      <c r="C270">
        <v>61</v>
      </c>
      <c r="E270">
        <v>2</v>
      </c>
      <c r="F270">
        <v>3</v>
      </c>
      <c r="G270">
        <v>4</v>
      </c>
      <c r="H270">
        <v>88</v>
      </c>
      <c r="I270">
        <v>354</v>
      </c>
      <c r="J270">
        <v>337</v>
      </c>
      <c r="K270">
        <v>8</v>
      </c>
      <c r="L270">
        <v>9</v>
      </c>
      <c r="M270">
        <v>0.95197740099999995</v>
      </c>
    </row>
    <row r="271" spans="1:13" x14ac:dyDescent="0.2">
      <c r="A271">
        <v>3731</v>
      </c>
      <c r="B271">
        <v>395</v>
      </c>
      <c r="C271">
        <v>66</v>
      </c>
      <c r="E271">
        <v>1</v>
      </c>
      <c r="F271">
        <v>5</v>
      </c>
      <c r="G271">
        <v>7</v>
      </c>
      <c r="H271">
        <v>53</v>
      </c>
      <c r="I271">
        <v>408</v>
      </c>
      <c r="J271">
        <v>348</v>
      </c>
      <c r="K271">
        <v>47</v>
      </c>
      <c r="L271">
        <v>13</v>
      </c>
      <c r="M271">
        <v>0.85294117599999997</v>
      </c>
    </row>
    <row r="272" spans="1:13" x14ac:dyDescent="0.2">
      <c r="A272">
        <v>3741</v>
      </c>
      <c r="B272">
        <v>250</v>
      </c>
      <c r="C272">
        <v>47</v>
      </c>
      <c r="D272">
        <v>2</v>
      </c>
      <c r="E272">
        <v>2</v>
      </c>
      <c r="F272">
        <v>9</v>
      </c>
      <c r="G272">
        <v>9</v>
      </c>
      <c r="H272">
        <v>13</v>
      </c>
      <c r="I272">
        <v>284</v>
      </c>
      <c r="J272">
        <v>235</v>
      </c>
      <c r="K272">
        <v>27</v>
      </c>
      <c r="L272">
        <v>22</v>
      </c>
      <c r="M272">
        <v>0.82746478899999998</v>
      </c>
    </row>
    <row r="273" spans="1:13" x14ac:dyDescent="0.2">
      <c r="A273">
        <v>3755</v>
      </c>
      <c r="B273">
        <v>319</v>
      </c>
      <c r="C273">
        <v>51</v>
      </c>
      <c r="E273">
        <v>2</v>
      </c>
      <c r="F273">
        <v>6</v>
      </c>
      <c r="G273">
        <v>23</v>
      </c>
      <c r="H273">
        <v>24</v>
      </c>
      <c r="I273">
        <v>346</v>
      </c>
      <c r="J273">
        <v>281</v>
      </c>
      <c r="K273">
        <v>34</v>
      </c>
      <c r="L273">
        <v>31</v>
      </c>
      <c r="M273">
        <v>0.81213872799999998</v>
      </c>
    </row>
    <row r="274" spans="1:13" x14ac:dyDescent="0.2">
      <c r="A274">
        <v>3766</v>
      </c>
      <c r="B274">
        <v>339</v>
      </c>
      <c r="C274">
        <v>46</v>
      </c>
      <c r="D274">
        <v>4</v>
      </c>
      <c r="E274">
        <v>2</v>
      </c>
      <c r="F274">
        <v>2</v>
      </c>
      <c r="G274">
        <v>12</v>
      </c>
      <c r="H274">
        <v>63</v>
      </c>
      <c r="I274">
        <v>322</v>
      </c>
      <c r="J274">
        <v>289</v>
      </c>
      <c r="K274">
        <v>13</v>
      </c>
      <c r="L274">
        <v>20</v>
      </c>
      <c r="M274">
        <v>0.89751552800000001</v>
      </c>
    </row>
    <row r="275" spans="1:13" x14ac:dyDescent="0.2">
      <c r="A275">
        <v>3771</v>
      </c>
      <c r="B275">
        <v>334</v>
      </c>
      <c r="C275">
        <v>37</v>
      </c>
      <c r="D275">
        <v>5</v>
      </c>
      <c r="E275">
        <v>3</v>
      </c>
      <c r="F275">
        <v>3</v>
      </c>
      <c r="G275">
        <v>6</v>
      </c>
      <c r="H275">
        <v>45</v>
      </c>
      <c r="I275">
        <v>326</v>
      </c>
      <c r="J275">
        <v>300</v>
      </c>
      <c r="K275">
        <v>9</v>
      </c>
      <c r="L275">
        <v>17</v>
      </c>
      <c r="M275">
        <v>0.92024539900000002</v>
      </c>
    </row>
    <row r="276" spans="1:13" x14ac:dyDescent="0.2">
      <c r="A276">
        <v>3778</v>
      </c>
      <c r="B276">
        <v>26</v>
      </c>
      <c r="C276">
        <v>6</v>
      </c>
      <c r="F276">
        <v>3</v>
      </c>
      <c r="G276">
        <v>7</v>
      </c>
      <c r="H276">
        <v>3</v>
      </c>
      <c r="I276">
        <v>29</v>
      </c>
      <c r="J276">
        <v>9</v>
      </c>
      <c r="K276">
        <v>10</v>
      </c>
      <c r="L276">
        <v>10</v>
      </c>
      <c r="M276">
        <v>0.31034482800000002</v>
      </c>
    </row>
    <row r="277" spans="1:13" x14ac:dyDescent="0.2">
      <c r="A277">
        <v>3811</v>
      </c>
      <c r="B277">
        <v>40</v>
      </c>
      <c r="C277">
        <v>10</v>
      </c>
      <c r="F277">
        <v>3</v>
      </c>
      <c r="G277">
        <v>1</v>
      </c>
      <c r="H277">
        <v>2</v>
      </c>
      <c r="I277">
        <v>48</v>
      </c>
      <c r="J277">
        <v>36</v>
      </c>
      <c r="K277">
        <v>8</v>
      </c>
      <c r="L277">
        <v>4</v>
      </c>
      <c r="M277">
        <v>0.75</v>
      </c>
    </row>
    <row r="278" spans="1:13" x14ac:dyDescent="0.2">
      <c r="A278">
        <v>3833</v>
      </c>
      <c r="B278">
        <v>493</v>
      </c>
      <c r="C278">
        <v>59</v>
      </c>
      <c r="D278">
        <v>2</v>
      </c>
      <c r="E278">
        <v>1</v>
      </c>
      <c r="F278">
        <v>4</v>
      </c>
      <c r="G278">
        <v>10</v>
      </c>
      <c r="H278">
        <v>54</v>
      </c>
      <c r="I278">
        <v>498</v>
      </c>
      <c r="J278">
        <v>452</v>
      </c>
      <c r="K278">
        <v>29</v>
      </c>
      <c r="L278">
        <v>17</v>
      </c>
      <c r="M278">
        <v>0.90763052200000005</v>
      </c>
    </row>
    <row r="279" spans="1:13" x14ac:dyDescent="0.2">
      <c r="A279">
        <v>3854</v>
      </c>
      <c r="B279">
        <v>68</v>
      </c>
      <c r="C279">
        <v>3</v>
      </c>
      <c r="E279">
        <v>2</v>
      </c>
      <c r="F279">
        <v>5</v>
      </c>
      <c r="G279">
        <v>16</v>
      </c>
      <c r="H279">
        <v>7</v>
      </c>
      <c r="I279">
        <v>64</v>
      </c>
      <c r="J279">
        <v>25</v>
      </c>
      <c r="K279">
        <v>16</v>
      </c>
      <c r="L279">
        <v>23</v>
      </c>
      <c r="M279">
        <v>0.390625</v>
      </c>
    </row>
    <row r="280" spans="1:13" x14ac:dyDescent="0.2">
      <c r="A280">
        <v>3855</v>
      </c>
      <c r="B280">
        <v>17</v>
      </c>
      <c r="G280">
        <v>2</v>
      </c>
      <c r="H280">
        <v>4</v>
      </c>
      <c r="I280">
        <v>13</v>
      </c>
      <c r="J280">
        <v>8</v>
      </c>
      <c r="K280">
        <v>3</v>
      </c>
      <c r="L280">
        <v>2</v>
      </c>
      <c r="M280">
        <v>0.61538461499999997</v>
      </c>
    </row>
    <row r="281" spans="1:13" x14ac:dyDescent="0.2">
      <c r="A281">
        <v>3857</v>
      </c>
      <c r="B281">
        <v>41</v>
      </c>
      <c r="C281">
        <v>2</v>
      </c>
      <c r="F281">
        <v>2</v>
      </c>
      <c r="G281">
        <v>7</v>
      </c>
      <c r="H281">
        <v>1</v>
      </c>
      <c r="I281">
        <v>42</v>
      </c>
      <c r="J281">
        <v>14</v>
      </c>
      <c r="K281">
        <v>19</v>
      </c>
      <c r="L281">
        <v>9</v>
      </c>
      <c r="M281">
        <v>0.33333333300000001</v>
      </c>
    </row>
    <row r="282" spans="1:13" x14ac:dyDescent="0.2">
      <c r="A282">
        <v>3868</v>
      </c>
      <c r="B282">
        <v>85</v>
      </c>
      <c r="C282">
        <v>12</v>
      </c>
      <c r="F282">
        <v>4</v>
      </c>
      <c r="G282">
        <v>3</v>
      </c>
      <c r="H282">
        <v>17</v>
      </c>
      <c r="I282">
        <v>80</v>
      </c>
      <c r="J282">
        <v>56</v>
      </c>
      <c r="K282">
        <v>17</v>
      </c>
      <c r="L282">
        <v>7</v>
      </c>
      <c r="M282">
        <v>0.7</v>
      </c>
    </row>
    <row r="283" spans="1:13" x14ac:dyDescent="0.2">
      <c r="A283">
        <v>3880</v>
      </c>
      <c r="B283">
        <v>153</v>
      </c>
      <c r="C283">
        <v>47</v>
      </c>
      <c r="E283">
        <v>1</v>
      </c>
      <c r="F283">
        <v>6</v>
      </c>
      <c r="G283">
        <v>8</v>
      </c>
      <c r="H283">
        <v>40</v>
      </c>
      <c r="I283">
        <v>160</v>
      </c>
      <c r="J283">
        <v>137</v>
      </c>
      <c r="K283">
        <v>8</v>
      </c>
      <c r="L283">
        <v>15</v>
      </c>
      <c r="M283">
        <v>0.85624999999999996</v>
      </c>
    </row>
    <row r="284" spans="1:13" x14ac:dyDescent="0.2">
      <c r="A284">
        <v>3899</v>
      </c>
      <c r="B284">
        <v>77</v>
      </c>
      <c r="C284">
        <v>7</v>
      </c>
      <c r="F284">
        <v>5</v>
      </c>
      <c r="G284">
        <v>13</v>
      </c>
      <c r="H284">
        <v>6</v>
      </c>
      <c r="I284">
        <v>78</v>
      </c>
      <c r="J284">
        <v>33</v>
      </c>
      <c r="K284">
        <v>27</v>
      </c>
      <c r="L284">
        <v>18</v>
      </c>
      <c r="M284">
        <v>0.42307692299999999</v>
      </c>
    </row>
    <row r="285" spans="1:13" x14ac:dyDescent="0.2">
      <c r="A285">
        <v>3912</v>
      </c>
      <c r="B285">
        <v>163</v>
      </c>
      <c r="C285">
        <v>7</v>
      </c>
      <c r="E285">
        <v>8</v>
      </c>
      <c r="F285">
        <v>17</v>
      </c>
      <c r="G285">
        <v>29</v>
      </c>
      <c r="H285">
        <v>6</v>
      </c>
      <c r="I285">
        <v>164</v>
      </c>
      <c r="J285">
        <v>31</v>
      </c>
      <c r="K285">
        <v>79</v>
      </c>
      <c r="L285">
        <v>54</v>
      </c>
      <c r="M285">
        <v>0.18902438999999999</v>
      </c>
    </row>
    <row r="286" spans="1:13" x14ac:dyDescent="0.2">
      <c r="A286">
        <v>3918</v>
      </c>
      <c r="B286">
        <v>64</v>
      </c>
      <c r="C286">
        <v>6</v>
      </c>
      <c r="D286">
        <v>3</v>
      </c>
      <c r="G286">
        <v>7</v>
      </c>
      <c r="H286">
        <v>2</v>
      </c>
      <c r="I286">
        <v>68</v>
      </c>
      <c r="J286">
        <v>44</v>
      </c>
      <c r="K286">
        <v>14</v>
      </c>
      <c r="L286">
        <v>10</v>
      </c>
      <c r="M286">
        <v>0.64705882400000003</v>
      </c>
    </row>
    <row r="287" spans="1:13" x14ac:dyDescent="0.2">
      <c r="A287">
        <v>3921</v>
      </c>
      <c r="B287">
        <v>384</v>
      </c>
      <c r="C287">
        <v>53</v>
      </c>
      <c r="E287">
        <v>4</v>
      </c>
      <c r="F287">
        <v>4</v>
      </c>
      <c r="G287">
        <v>14</v>
      </c>
      <c r="H287">
        <v>38</v>
      </c>
      <c r="I287">
        <v>399</v>
      </c>
      <c r="J287">
        <v>358</v>
      </c>
      <c r="K287">
        <v>19</v>
      </c>
      <c r="L287">
        <v>22</v>
      </c>
      <c r="M287">
        <v>0.89724310799999996</v>
      </c>
    </row>
    <row r="288" spans="1:13" x14ac:dyDescent="0.2">
      <c r="A288">
        <v>3960</v>
      </c>
      <c r="B288">
        <v>315</v>
      </c>
      <c r="C288">
        <v>55</v>
      </c>
      <c r="D288">
        <v>1</v>
      </c>
      <c r="E288">
        <v>1</v>
      </c>
      <c r="F288">
        <v>3</v>
      </c>
      <c r="G288">
        <v>9</v>
      </c>
      <c r="H288">
        <v>45</v>
      </c>
      <c r="I288">
        <v>325</v>
      </c>
      <c r="J288">
        <v>298</v>
      </c>
      <c r="K288">
        <v>13</v>
      </c>
      <c r="L288">
        <v>14</v>
      </c>
      <c r="M288">
        <v>0.91692307699999998</v>
      </c>
    </row>
    <row r="289" spans="1:13" x14ac:dyDescent="0.2">
      <c r="A289">
        <v>3962</v>
      </c>
      <c r="B289">
        <v>305</v>
      </c>
      <c r="C289">
        <v>33</v>
      </c>
      <c r="D289">
        <v>4</v>
      </c>
      <c r="E289">
        <v>3</v>
      </c>
      <c r="F289">
        <v>8</v>
      </c>
      <c r="G289">
        <v>4</v>
      </c>
      <c r="H289">
        <v>28</v>
      </c>
      <c r="I289">
        <v>310</v>
      </c>
      <c r="J289">
        <v>286</v>
      </c>
      <c r="K289">
        <v>5</v>
      </c>
      <c r="L289">
        <v>19</v>
      </c>
      <c r="M289">
        <v>0.92258064500000003</v>
      </c>
    </row>
    <row r="290" spans="1:13" x14ac:dyDescent="0.2">
      <c r="A290">
        <v>3972</v>
      </c>
      <c r="B290">
        <v>57</v>
      </c>
      <c r="C290">
        <v>10</v>
      </c>
      <c r="F290">
        <v>6</v>
      </c>
      <c r="G290">
        <v>12</v>
      </c>
      <c r="H290">
        <v>5</v>
      </c>
      <c r="I290">
        <v>62</v>
      </c>
      <c r="J290">
        <v>36</v>
      </c>
      <c r="K290">
        <v>8</v>
      </c>
      <c r="L290">
        <v>18</v>
      </c>
      <c r="M290">
        <v>0.58064516099999997</v>
      </c>
    </row>
    <row r="291" spans="1:13" x14ac:dyDescent="0.2">
      <c r="A291">
        <v>4003</v>
      </c>
      <c r="B291">
        <v>37</v>
      </c>
      <c r="C291">
        <v>9</v>
      </c>
      <c r="E291">
        <v>1</v>
      </c>
      <c r="F291">
        <v>4</v>
      </c>
      <c r="G291">
        <v>13</v>
      </c>
      <c r="H291">
        <v>5</v>
      </c>
      <c r="I291">
        <v>41</v>
      </c>
      <c r="J291">
        <v>10</v>
      </c>
      <c r="K291">
        <v>13</v>
      </c>
      <c r="L291">
        <v>18</v>
      </c>
      <c r="M291">
        <v>0.243902439</v>
      </c>
    </row>
    <row r="292" spans="1:13" x14ac:dyDescent="0.2">
      <c r="A292">
        <v>4022</v>
      </c>
      <c r="B292">
        <v>41</v>
      </c>
      <c r="C292">
        <v>6</v>
      </c>
      <c r="E292">
        <v>5</v>
      </c>
      <c r="F292">
        <v>4</v>
      </c>
      <c r="G292">
        <v>7</v>
      </c>
      <c r="H292">
        <v>13</v>
      </c>
      <c r="I292">
        <v>34</v>
      </c>
      <c r="J292">
        <v>6</v>
      </c>
      <c r="K292">
        <v>12</v>
      </c>
      <c r="L292">
        <v>16</v>
      </c>
      <c r="M292">
        <v>0.17647058800000001</v>
      </c>
    </row>
    <row r="293" spans="1:13" x14ac:dyDescent="0.2">
      <c r="A293">
        <v>4042</v>
      </c>
      <c r="B293">
        <v>81</v>
      </c>
      <c r="C293">
        <v>9</v>
      </c>
      <c r="E293">
        <v>1</v>
      </c>
      <c r="F293">
        <v>12</v>
      </c>
      <c r="G293">
        <v>7</v>
      </c>
      <c r="H293">
        <v>2</v>
      </c>
      <c r="I293">
        <v>88</v>
      </c>
      <c r="J293">
        <v>61</v>
      </c>
      <c r="K293">
        <v>7</v>
      </c>
      <c r="L293">
        <v>20</v>
      </c>
      <c r="M293">
        <v>0.69318181800000001</v>
      </c>
    </row>
    <row r="294" spans="1:13" x14ac:dyDescent="0.2">
      <c r="A294">
        <v>4049</v>
      </c>
      <c r="B294">
        <v>53</v>
      </c>
      <c r="C294">
        <v>11</v>
      </c>
      <c r="D294">
        <v>3</v>
      </c>
      <c r="E294">
        <v>1</v>
      </c>
      <c r="F294">
        <v>4</v>
      </c>
      <c r="G294">
        <v>2</v>
      </c>
      <c r="H294">
        <v>5</v>
      </c>
      <c r="I294">
        <v>59</v>
      </c>
      <c r="J294">
        <v>42</v>
      </c>
      <c r="K294">
        <v>7</v>
      </c>
      <c r="L294">
        <v>10</v>
      </c>
      <c r="M294">
        <v>0.71186440699999998</v>
      </c>
    </row>
    <row r="295" spans="1:13" x14ac:dyDescent="0.2">
      <c r="A295">
        <v>4063</v>
      </c>
      <c r="B295">
        <v>65</v>
      </c>
      <c r="C295">
        <v>13</v>
      </c>
      <c r="F295">
        <v>4</v>
      </c>
      <c r="G295">
        <v>4</v>
      </c>
      <c r="H295">
        <v>3</v>
      </c>
      <c r="I295">
        <v>75</v>
      </c>
      <c r="J295">
        <v>59</v>
      </c>
      <c r="K295">
        <v>8</v>
      </c>
      <c r="L295">
        <v>8</v>
      </c>
      <c r="M295">
        <v>0.78666666699999999</v>
      </c>
    </row>
    <row r="296" spans="1:13" x14ac:dyDescent="0.2">
      <c r="A296">
        <v>4081</v>
      </c>
      <c r="B296">
        <v>415</v>
      </c>
      <c r="C296">
        <v>68</v>
      </c>
      <c r="D296">
        <v>1</v>
      </c>
      <c r="E296">
        <v>2</v>
      </c>
      <c r="F296">
        <v>5</v>
      </c>
      <c r="G296">
        <v>15</v>
      </c>
      <c r="H296">
        <v>63</v>
      </c>
      <c r="I296">
        <v>420</v>
      </c>
      <c r="J296">
        <v>372</v>
      </c>
      <c r="K296">
        <v>25</v>
      </c>
      <c r="L296">
        <v>23</v>
      </c>
      <c r="M296">
        <v>0.88571428600000002</v>
      </c>
    </row>
    <row r="297" spans="1:13" x14ac:dyDescent="0.2">
      <c r="A297">
        <v>4093</v>
      </c>
      <c r="B297">
        <v>81</v>
      </c>
      <c r="C297">
        <v>17</v>
      </c>
      <c r="D297">
        <v>2</v>
      </c>
      <c r="E297">
        <v>7</v>
      </c>
      <c r="F297">
        <v>13</v>
      </c>
      <c r="G297">
        <v>27</v>
      </c>
      <c r="H297">
        <v>9</v>
      </c>
      <c r="I297">
        <v>89</v>
      </c>
      <c r="J297">
        <v>13</v>
      </c>
      <c r="K297">
        <v>27</v>
      </c>
      <c r="L297">
        <v>49</v>
      </c>
      <c r="M297">
        <v>0.14606741600000001</v>
      </c>
    </row>
    <row r="298" spans="1:13" x14ac:dyDescent="0.2">
      <c r="A298">
        <v>4100</v>
      </c>
      <c r="B298">
        <v>280</v>
      </c>
      <c r="C298">
        <v>28</v>
      </c>
      <c r="D298">
        <v>1</v>
      </c>
      <c r="E298">
        <v>1</v>
      </c>
      <c r="F298">
        <v>2</v>
      </c>
      <c r="G298">
        <v>6</v>
      </c>
      <c r="H298">
        <v>37</v>
      </c>
      <c r="I298">
        <v>271</v>
      </c>
      <c r="J298">
        <v>245</v>
      </c>
      <c r="K298">
        <v>16</v>
      </c>
      <c r="L298">
        <v>10</v>
      </c>
      <c r="M298">
        <v>0.90405904100000001</v>
      </c>
    </row>
    <row r="299" spans="1:13" x14ac:dyDescent="0.2">
      <c r="A299">
        <v>4104</v>
      </c>
      <c r="B299">
        <v>328</v>
      </c>
      <c r="C299">
        <v>73</v>
      </c>
      <c r="D299">
        <v>2</v>
      </c>
      <c r="F299">
        <v>8</v>
      </c>
      <c r="G299">
        <v>22</v>
      </c>
      <c r="H299">
        <v>56</v>
      </c>
      <c r="I299">
        <v>345</v>
      </c>
      <c r="J299">
        <v>299</v>
      </c>
      <c r="K299">
        <v>14</v>
      </c>
      <c r="L299">
        <v>32</v>
      </c>
      <c r="M299">
        <v>0.86666666699999995</v>
      </c>
    </row>
    <row r="300" spans="1:13" x14ac:dyDescent="0.2">
      <c r="A300">
        <v>4109</v>
      </c>
      <c r="B300">
        <v>69</v>
      </c>
      <c r="C300">
        <v>12</v>
      </c>
      <c r="E300">
        <v>2</v>
      </c>
      <c r="F300">
        <v>3</v>
      </c>
      <c r="G300">
        <v>7</v>
      </c>
      <c r="H300">
        <v>38</v>
      </c>
      <c r="I300">
        <v>43</v>
      </c>
      <c r="J300">
        <v>30</v>
      </c>
      <c r="K300">
        <v>1</v>
      </c>
      <c r="L300">
        <v>12</v>
      </c>
      <c r="M300">
        <v>0.69767441900000005</v>
      </c>
    </row>
    <row r="301" spans="1:13" x14ac:dyDescent="0.2">
      <c r="A301">
        <v>4110</v>
      </c>
      <c r="B301">
        <v>11</v>
      </c>
      <c r="C301">
        <v>6</v>
      </c>
      <c r="D301">
        <v>2</v>
      </c>
      <c r="E301">
        <v>3</v>
      </c>
      <c r="F301">
        <v>8</v>
      </c>
      <c r="H301">
        <v>2</v>
      </c>
      <c r="I301">
        <v>15</v>
      </c>
      <c r="J301">
        <v>2</v>
      </c>
      <c r="K301">
        <v>0</v>
      </c>
      <c r="L301">
        <v>13</v>
      </c>
      <c r="M301">
        <v>0.133333333</v>
      </c>
    </row>
    <row r="302" spans="1:13" x14ac:dyDescent="0.2">
      <c r="A302">
        <v>4123</v>
      </c>
      <c r="B302">
        <v>163</v>
      </c>
      <c r="C302">
        <v>20</v>
      </c>
      <c r="E302">
        <v>1</v>
      </c>
      <c r="F302">
        <v>1</v>
      </c>
      <c r="G302">
        <v>8</v>
      </c>
      <c r="H302">
        <v>17</v>
      </c>
      <c r="I302">
        <v>166</v>
      </c>
      <c r="J302">
        <v>151</v>
      </c>
      <c r="K302">
        <v>5</v>
      </c>
      <c r="L302">
        <v>10</v>
      </c>
      <c r="M302">
        <v>0.90963855400000004</v>
      </c>
    </row>
    <row r="303" spans="1:13" x14ac:dyDescent="0.2">
      <c r="A303">
        <v>4128</v>
      </c>
      <c r="B303">
        <v>452</v>
      </c>
      <c r="C303">
        <v>51</v>
      </c>
      <c r="D303">
        <v>4</v>
      </c>
      <c r="E303">
        <v>5</v>
      </c>
      <c r="F303">
        <v>3</v>
      </c>
      <c r="G303">
        <v>8</v>
      </c>
      <c r="H303">
        <v>55</v>
      </c>
      <c r="I303">
        <v>448</v>
      </c>
      <c r="J303">
        <v>414</v>
      </c>
      <c r="K303">
        <v>14</v>
      </c>
      <c r="L303">
        <v>20</v>
      </c>
      <c r="M303">
        <v>0.92410714299999996</v>
      </c>
    </row>
    <row r="304" spans="1:13" x14ac:dyDescent="0.2">
      <c r="A304">
        <v>4131</v>
      </c>
      <c r="B304">
        <v>224</v>
      </c>
      <c r="C304">
        <v>48</v>
      </c>
      <c r="E304">
        <v>1</v>
      </c>
      <c r="G304">
        <v>7</v>
      </c>
      <c r="H304">
        <v>57</v>
      </c>
      <c r="I304">
        <v>215</v>
      </c>
      <c r="J304">
        <v>197</v>
      </c>
      <c r="K304">
        <v>10</v>
      </c>
      <c r="L304">
        <v>8</v>
      </c>
      <c r="M304">
        <v>0.91627906999999997</v>
      </c>
    </row>
    <row r="305" spans="1:13" x14ac:dyDescent="0.2">
      <c r="A305">
        <v>4137</v>
      </c>
      <c r="B305">
        <v>68</v>
      </c>
      <c r="C305">
        <v>11</v>
      </c>
      <c r="E305">
        <v>2</v>
      </c>
      <c r="F305">
        <v>6</v>
      </c>
      <c r="G305">
        <v>7</v>
      </c>
      <c r="H305">
        <v>8</v>
      </c>
      <c r="I305">
        <v>71</v>
      </c>
      <c r="J305">
        <v>52</v>
      </c>
      <c r="K305">
        <v>4</v>
      </c>
      <c r="L305">
        <v>15</v>
      </c>
      <c r="M305">
        <v>0.73239436599999996</v>
      </c>
    </row>
    <row r="306" spans="1:13" x14ac:dyDescent="0.2">
      <c r="A306">
        <v>4149</v>
      </c>
      <c r="B306">
        <v>104</v>
      </c>
      <c r="C306">
        <v>18</v>
      </c>
      <c r="E306">
        <v>1</v>
      </c>
      <c r="F306">
        <v>1</v>
      </c>
      <c r="G306">
        <v>2</v>
      </c>
      <c r="H306">
        <v>23</v>
      </c>
      <c r="I306">
        <v>99</v>
      </c>
      <c r="J306">
        <v>93</v>
      </c>
      <c r="K306">
        <v>2</v>
      </c>
      <c r="L306">
        <v>4</v>
      </c>
      <c r="M306">
        <v>0.93939393900000001</v>
      </c>
    </row>
    <row r="307" spans="1:13" x14ac:dyDescent="0.2">
      <c r="A307">
        <v>4158</v>
      </c>
      <c r="B307">
        <v>339</v>
      </c>
      <c r="C307">
        <v>64</v>
      </c>
      <c r="D307">
        <v>3</v>
      </c>
      <c r="E307">
        <v>1</v>
      </c>
      <c r="F307">
        <v>6</v>
      </c>
      <c r="G307">
        <v>12</v>
      </c>
      <c r="H307">
        <v>91</v>
      </c>
      <c r="I307">
        <v>312</v>
      </c>
      <c r="J307">
        <v>276</v>
      </c>
      <c r="K307">
        <v>14</v>
      </c>
      <c r="L307">
        <v>22</v>
      </c>
      <c r="M307">
        <v>0.88461538500000003</v>
      </c>
    </row>
    <row r="308" spans="1:13" x14ac:dyDescent="0.2">
      <c r="A308">
        <v>4162</v>
      </c>
      <c r="B308">
        <v>460</v>
      </c>
      <c r="C308">
        <v>105</v>
      </c>
      <c r="E308">
        <v>3</v>
      </c>
      <c r="F308">
        <v>2</v>
      </c>
      <c r="G308">
        <v>6</v>
      </c>
      <c r="H308">
        <v>76</v>
      </c>
      <c r="I308">
        <v>489</v>
      </c>
      <c r="J308">
        <v>471</v>
      </c>
      <c r="K308">
        <v>7</v>
      </c>
      <c r="L308">
        <v>11</v>
      </c>
      <c r="M308">
        <v>0.963190184</v>
      </c>
    </row>
    <row r="309" spans="1:13" x14ac:dyDescent="0.2">
      <c r="A309">
        <v>4201</v>
      </c>
      <c r="B309">
        <v>226</v>
      </c>
      <c r="C309">
        <v>34</v>
      </c>
      <c r="E309">
        <v>1</v>
      </c>
      <c r="F309">
        <v>4</v>
      </c>
      <c r="G309">
        <v>18</v>
      </c>
      <c r="H309">
        <v>30</v>
      </c>
      <c r="I309">
        <v>230</v>
      </c>
      <c r="J309">
        <v>193</v>
      </c>
      <c r="K309">
        <v>14</v>
      </c>
      <c r="L309">
        <v>23</v>
      </c>
      <c r="M309">
        <v>0.83913043499999995</v>
      </c>
    </row>
    <row r="310" spans="1:13" x14ac:dyDescent="0.2">
      <c r="A310">
        <v>4204</v>
      </c>
      <c r="B310">
        <v>156</v>
      </c>
      <c r="C310">
        <v>31</v>
      </c>
      <c r="F310">
        <v>8</v>
      </c>
      <c r="G310">
        <v>9</v>
      </c>
      <c r="H310">
        <v>27</v>
      </c>
      <c r="I310">
        <v>160</v>
      </c>
      <c r="J310">
        <v>140</v>
      </c>
      <c r="K310">
        <v>3</v>
      </c>
      <c r="L310">
        <v>17</v>
      </c>
      <c r="M310">
        <v>0.875</v>
      </c>
    </row>
    <row r="311" spans="1:13" x14ac:dyDescent="0.2">
      <c r="A311">
        <v>4206</v>
      </c>
      <c r="B311">
        <v>53</v>
      </c>
      <c r="C311">
        <v>9</v>
      </c>
      <c r="F311">
        <v>1</v>
      </c>
      <c r="H311">
        <v>8</v>
      </c>
      <c r="I311">
        <v>54</v>
      </c>
      <c r="J311">
        <v>47</v>
      </c>
      <c r="K311">
        <v>6</v>
      </c>
      <c r="L311">
        <v>1</v>
      </c>
      <c r="M311">
        <v>0.87037036999999995</v>
      </c>
    </row>
    <row r="312" spans="1:13" x14ac:dyDescent="0.2">
      <c r="A312">
        <v>4208</v>
      </c>
      <c r="B312">
        <v>416</v>
      </c>
      <c r="C312">
        <v>43</v>
      </c>
      <c r="E312">
        <v>3</v>
      </c>
      <c r="F312">
        <v>3</v>
      </c>
      <c r="G312">
        <v>4</v>
      </c>
      <c r="H312">
        <v>12</v>
      </c>
      <c r="I312">
        <v>447</v>
      </c>
      <c r="J312">
        <v>429</v>
      </c>
      <c r="K312">
        <v>8</v>
      </c>
      <c r="L312">
        <v>10</v>
      </c>
      <c r="M312">
        <v>0.95973154400000005</v>
      </c>
    </row>
    <row r="313" spans="1:13" x14ac:dyDescent="0.2">
      <c r="A313">
        <v>4220</v>
      </c>
      <c r="B313">
        <v>61</v>
      </c>
      <c r="C313">
        <v>10</v>
      </c>
      <c r="G313">
        <v>2</v>
      </c>
      <c r="H313">
        <v>12</v>
      </c>
      <c r="I313">
        <v>59</v>
      </c>
      <c r="J313">
        <v>54</v>
      </c>
      <c r="K313">
        <v>3</v>
      </c>
      <c r="L313">
        <v>2</v>
      </c>
      <c r="M313">
        <v>0.91525423699999997</v>
      </c>
    </row>
    <row r="314" spans="1:13" x14ac:dyDescent="0.2">
      <c r="A314">
        <v>4228</v>
      </c>
      <c r="B314">
        <v>110</v>
      </c>
      <c r="C314">
        <v>22</v>
      </c>
      <c r="E314">
        <v>2</v>
      </c>
      <c r="F314">
        <v>5</v>
      </c>
      <c r="G314">
        <v>7</v>
      </c>
      <c r="H314">
        <v>20</v>
      </c>
      <c r="I314">
        <v>112</v>
      </c>
      <c r="J314">
        <v>93</v>
      </c>
      <c r="K314">
        <v>5</v>
      </c>
      <c r="L314">
        <v>14</v>
      </c>
      <c r="M314">
        <v>0.83035714299999996</v>
      </c>
    </row>
    <row r="315" spans="1:13" x14ac:dyDescent="0.2">
      <c r="A315">
        <v>4233</v>
      </c>
      <c r="B315">
        <v>12</v>
      </c>
      <c r="C315">
        <v>2</v>
      </c>
      <c r="E315">
        <v>4</v>
      </c>
      <c r="F315">
        <v>4</v>
      </c>
      <c r="H315">
        <v>4</v>
      </c>
      <c r="I315">
        <v>10</v>
      </c>
      <c r="J315">
        <v>2</v>
      </c>
      <c r="K315">
        <v>0</v>
      </c>
      <c r="L315">
        <v>8</v>
      </c>
      <c r="M315">
        <v>0.2</v>
      </c>
    </row>
    <row r="316" spans="1:13" x14ac:dyDescent="0.2">
      <c r="A316">
        <v>4246</v>
      </c>
      <c r="B316">
        <v>11</v>
      </c>
      <c r="C316">
        <v>2</v>
      </c>
      <c r="D316">
        <v>1</v>
      </c>
      <c r="F316">
        <v>1</v>
      </c>
      <c r="H316">
        <v>1</v>
      </c>
      <c r="I316">
        <v>12</v>
      </c>
      <c r="J316">
        <v>6</v>
      </c>
      <c r="K316">
        <v>4</v>
      </c>
      <c r="L316">
        <v>2</v>
      </c>
      <c r="M316">
        <v>0.5</v>
      </c>
    </row>
    <row r="317" spans="1:13" x14ac:dyDescent="0.2">
      <c r="A317">
        <v>4247</v>
      </c>
      <c r="B317">
        <v>73</v>
      </c>
      <c r="C317">
        <v>11</v>
      </c>
      <c r="E317">
        <v>1</v>
      </c>
      <c r="F317">
        <v>4</v>
      </c>
      <c r="G317">
        <v>8</v>
      </c>
      <c r="H317">
        <v>9</v>
      </c>
      <c r="I317">
        <v>75</v>
      </c>
      <c r="J317">
        <v>43</v>
      </c>
      <c r="K317">
        <v>19</v>
      </c>
      <c r="L317">
        <v>13</v>
      </c>
      <c r="M317">
        <v>0.573333333</v>
      </c>
    </row>
    <row r="318" spans="1:13" x14ac:dyDescent="0.2">
      <c r="A318">
        <v>4254</v>
      </c>
      <c r="B318">
        <v>138</v>
      </c>
      <c r="C318">
        <v>11</v>
      </c>
      <c r="D318">
        <v>2</v>
      </c>
      <c r="E318">
        <v>1</v>
      </c>
      <c r="F318">
        <v>4</v>
      </c>
      <c r="G318">
        <v>2</v>
      </c>
      <c r="H318">
        <v>4</v>
      </c>
      <c r="I318">
        <v>145</v>
      </c>
      <c r="J318">
        <v>125</v>
      </c>
      <c r="K318">
        <v>11</v>
      </c>
      <c r="L318">
        <v>9</v>
      </c>
      <c r="M318">
        <v>0.86206896600000005</v>
      </c>
    </row>
    <row r="319" spans="1:13" x14ac:dyDescent="0.2">
      <c r="A319">
        <v>4260</v>
      </c>
      <c r="B319">
        <v>120</v>
      </c>
      <c r="C319">
        <v>5</v>
      </c>
      <c r="G319">
        <v>2</v>
      </c>
      <c r="H319">
        <v>5</v>
      </c>
      <c r="I319">
        <v>120</v>
      </c>
      <c r="J319">
        <v>115</v>
      </c>
      <c r="K319">
        <v>3</v>
      </c>
      <c r="L319">
        <v>2</v>
      </c>
      <c r="M319">
        <v>0.95833333300000001</v>
      </c>
    </row>
    <row r="320" spans="1:13" x14ac:dyDescent="0.2">
      <c r="A320">
        <v>4265</v>
      </c>
      <c r="B320">
        <v>48</v>
      </c>
      <c r="C320">
        <v>7</v>
      </c>
      <c r="E320">
        <v>2</v>
      </c>
      <c r="F320">
        <v>3</v>
      </c>
      <c r="G320">
        <v>1</v>
      </c>
      <c r="H320">
        <v>4</v>
      </c>
      <c r="I320">
        <v>51</v>
      </c>
      <c r="J320">
        <v>21</v>
      </c>
      <c r="K320">
        <v>24</v>
      </c>
      <c r="L320">
        <v>6</v>
      </c>
      <c r="M320">
        <v>0.41176470599999998</v>
      </c>
    </row>
    <row r="321" spans="1:13" x14ac:dyDescent="0.2">
      <c r="A321">
        <v>4272</v>
      </c>
      <c r="B321">
        <v>50</v>
      </c>
      <c r="C321">
        <v>10</v>
      </c>
      <c r="D321">
        <v>2</v>
      </c>
      <c r="E321">
        <v>1</v>
      </c>
      <c r="F321">
        <v>7</v>
      </c>
      <c r="G321">
        <v>16</v>
      </c>
      <c r="H321">
        <v>16</v>
      </c>
      <c r="I321">
        <v>44</v>
      </c>
      <c r="J321">
        <v>4</v>
      </c>
      <c r="K321">
        <v>14</v>
      </c>
      <c r="L321">
        <v>26</v>
      </c>
      <c r="M321">
        <v>9.0909090999999997E-2</v>
      </c>
    </row>
    <row r="322" spans="1:13" x14ac:dyDescent="0.2">
      <c r="A322">
        <v>4274</v>
      </c>
      <c r="B322">
        <v>111</v>
      </c>
      <c r="C322">
        <v>11</v>
      </c>
      <c r="E322">
        <v>3</v>
      </c>
      <c r="G322">
        <v>2</v>
      </c>
      <c r="H322">
        <v>12</v>
      </c>
      <c r="I322">
        <v>110</v>
      </c>
      <c r="J322">
        <v>92</v>
      </c>
      <c r="K322">
        <v>13</v>
      </c>
      <c r="L322">
        <v>5</v>
      </c>
      <c r="M322">
        <v>0.83636363599999997</v>
      </c>
    </row>
    <row r="323" spans="1:13" x14ac:dyDescent="0.2">
      <c r="A323">
        <v>4287</v>
      </c>
      <c r="B323">
        <v>38</v>
      </c>
      <c r="C323">
        <v>7</v>
      </c>
      <c r="F323">
        <v>1</v>
      </c>
      <c r="G323">
        <v>1</v>
      </c>
      <c r="H323">
        <v>9</v>
      </c>
      <c r="I323">
        <v>36</v>
      </c>
      <c r="J323">
        <v>20</v>
      </c>
      <c r="K323">
        <v>14</v>
      </c>
      <c r="L323">
        <v>2</v>
      </c>
      <c r="M323">
        <v>0.55555555599999995</v>
      </c>
    </row>
    <row r="324" spans="1:13" x14ac:dyDescent="0.2">
      <c r="A324">
        <v>4288</v>
      </c>
      <c r="B324">
        <v>75</v>
      </c>
      <c r="C324">
        <v>18</v>
      </c>
      <c r="F324">
        <v>3</v>
      </c>
      <c r="G324">
        <v>18</v>
      </c>
      <c r="H324">
        <v>11</v>
      </c>
      <c r="I324">
        <v>82</v>
      </c>
      <c r="J324">
        <v>32</v>
      </c>
      <c r="K324">
        <v>29</v>
      </c>
      <c r="L324">
        <v>21</v>
      </c>
      <c r="M324">
        <v>0.39024390199999998</v>
      </c>
    </row>
    <row r="325" spans="1:13" x14ac:dyDescent="0.2">
      <c r="A325">
        <v>4295</v>
      </c>
      <c r="B325">
        <v>94</v>
      </c>
      <c r="C325">
        <v>16</v>
      </c>
      <c r="E325">
        <v>3</v>
      </c>
      <c r="F325">
        <v>11</v>
      </c>
      <c r="G325">
        <v>15</v>
      </c>
      <c r="H325">
        <v>10</v>
      </c>
      <c r="I325">
        <v>100</v>
      </c>
      <c r="J325">
        <v>22</v>
      </c>
      <c r="K325">
        <v>49</v>
      </c>
      <c r="L325">
        <v>29</v>
      </c>
      <c r="M325">
        <v>0.22</v>
      </c>
    </row>
    <row r="326" spans="1:13" x14ac:dyDescent="0.2">
      <c r="A326">
        <v>4314</v>
      </c>
      <c r="B326">
        <v>64</v>
      </c>
      <c r="C326">
        <v>13</v>
      </c>
      <c r="F326">
        <v>1</v>
      </c>
      <c r="G326">
        <v>11</v>
      </c>
      <c r="H326">
        <v>0</v>
      </c>
      <c r="I326">
        <v>77</v>
      </c>
      <c r="J326">
        <v>48</v>
      </c>
      <c r="K326">
        <v>17</v>
      </c>
      <c r="L326">
        <v>12</v>
      </c>
      <c r="M326">
        <v>0.62337662299999996</v>
      </c>
    </row>
    <row r="327" spans="1:13" x14ac:dyDescent="0.2">
      <c r="A327">
        <v>4326</v>
      </c>
      <c r="B327">
        <v>147</v>
      </c>
      <c r="C327">
        <v>12</v>
      </c>
      <c r="D327">
        <v>3</v>
      </c>
      <c r="F327">
        <v>1</v>
      </c>
      <c r="G327">
        <v>5</v>
      </c>
      <c r="H327">
        <v>13</v>
      </c>
      <c r="I327">
        <v>146</v>
      </c>
      <c r="J327">
        <v>130</v>
      </c>
      <c r="K327">
        <v>7</v>
      </c>
      <c r="L327">
        <v>9</v>
      </c>
      <c r="M327">
        <v>0.890410959</v>
      </c>
    </row>
    <row r="328" spans="1:13" x14ac:dyDescent="0.2">
      <c r="A328">
        <v>4333</v>
      </c>
      <c r="B328">
        <v>118</v>
      </c>
      <c r="C328">
        <v>11</v>
      </c>
      <c r="F328">
        <v>1</v>
      </c>
      <c r="G328">
        <v>4</v>
      </c>
      <c r="H328">
        <v>15</v>
      </c>
      <c r="I328">
        <v>114</v>
      </c>
      <c r="J328">
        <v>107</v>
      </c>
      <c r="K328">
        <v>2</v>
      </c>
      <c r="L328">
        <v>5</v>
      </c>
      <c r="M328">
        <v>0.93859649099999998</v>
      </c>
    </row>
    <row r="329" spans="1:13" x14ac:dyDescent="0.2">
      <c r="A329">
        <v>4427</v>
      </c>
      <c r="B329">
        <v>304</v>
      </c>
      <c r="C329">
        <v>73</v>
      </c>
      <c r="D329">
        <v>2</v>
      </c>
      <c r="E329">
        <v>3</v>
      </c>
      <c r="F329">
        <v>7</v>
      </c>
      <c r="G329">
        <v>7</v>
      </c>
      <c r="H329">
        <v>57</v>
      </c>
      <c r="I329">
        <v>320</v>
      </c>
      <c r="J329">
        <v>280</v>
      </c>
      <c r="K329">
        <v>21</v>
      </c>
      <c r="L329">
        <v>19</v>
      </c>
      <c r="M329">
        <v>0.875</v>
      </c>
    </row>
    <row r="330" spans="1:13" x14ac:dyDescent="0.2">
      <c r="A330">
        <v>4431</v>
      </c>
      <c r="B330">
        <v>133</v>
      </c>
      <c r="C330">
        <v>12</v>
      </c>
      <c r="E330">
        <v>1</v>
      </c>
      <c r="F330">
        <v>4</v>
      </c>
      <c r="G330">
        <v>5</v>
      </c>
      <c r="H330">
        <v>10</v>
      </c>
      <c r="I330">
        <v>135</v>
      </c>
      <c r="J330">
        <v>124</v>
      </c>
      <c r="K330">
        <v>1</v>
      </c>
      <c r="L330">
        <v>10</v>
      </c>
      <c r="M330">
        <v>0.91851851900000003</v>
      </c>
    </row>
    <row r="331" spans="1:13" x14ac:dyDescent="0.2">
      <c r="A331">
        <v>4433</v>
      </c>
      <c r="B331">
        <v>465</v>
      </c>
      <c r="C331">
        <v>51</v>
      </c>
      <c r="D331">
        <v>2</v>
      </c>
      <c r="E331">
        <v>3</v>
      </c>
      <c r="F331">
        <v>1</v>
      </c>
      <c r="G331">
        <v>11</v>
      </c>
      <c r="H331">
        <v>50</v>
      </c>
      <c r="I331">
        <v>466</v>
      </c>
      <c r="J331">
        <v>434</v>
      </c>
      <c r="K331">
        <v>15</v>
      </c>
      <c r="L331">
        <v>17</v>
      </c>
      <c r="M331">
        <v>0.93133047199999996</v>
      </c>
    </row>
    <row r="332" spans="1:13" x14ac:dyDescent="0.2">
      <c r="A332">
        <v>4438</v>
      </c>
      <c r="B332">
        <v>525</v>
      </c>
      <c r="C332">
        <v>44</v>
      </c>
      <c r="F332">
        <v>1</v>
      </c>
      <c r="H332">
        <v>49</v>
      </c>
      <c r="I332">
        <v>520</v>
      </c>
      <c r="J332">
        <v>514</v>
      </c>
      <c r="K332">
        <v>5</v>
      </c>
      <c r="L332">
        <v>1</v>
      </c>
      <c r="M332">
        <v>0.98846153800000003</v>
      </c>
    </row>
    <row r="333" spans="1:13" x14ac:dyDescent="0.2">
      <c r="A333">
        <v>4439</v>
      </c>
      <c r="B333">
        <v>429</v>
      </c>
      <c r="C333">
        <v>44</v>
      </c>
      <c r="E333">
        <v>1</v>
      </c>
      <c r="F333">
        <v>2</v>
      </c>
      <c r="G333">
        <v>11</v>
      </c>
      <c r="H333">
        <v>61</v>
      </c>
      <c r="I333">
        <v>412</v>
      </c>
      <c r="J333">
        <v>385</v>
      </c>
      <c r="K333">
        <v>13</v>
      </c>
      <c r="L333">
        <v>14</v>
      </c>
      <c r="M333">
        <v>0.93446601900000004</v>
      </c>
    </row>
    <row r="334" spans="1:13" x14ac:dyDescent="0.2">
      <c r="A334">
        <v>4450</v>
      </c>
      <c r="B334">
        <v>165</v>
      </c>
      <c r="C334">
        <v>23</v>
      </c>
      <c r="E334">
        <v>3</v>
      </c>
      <c r="F334">
        <v>23</v>
      </c>
      <c r="G334">
        <v>51</v>
      </c>
      <c r="H334">
        <v>9</v>
      </c>
      <c r="I334">
        <v>179</v>
      </c>
      <c r="J334">
        <v>50</v>
      </c>
      <c r="K334">
        <v>52</v>
      </c>
      <c r="L334">
        <v>77</v>
      </c>
      <c r="M334">
        <v>0.27932960899999998</v>
      </c>
    </row>
    <row r="335" spans="1:13" x14ac:dyDescent="0.2">
      <c r="A335">
        <v>4474</v>
      </c>
      <c r="B335">
        <v>349</v>
      </c>
      <c r="C335">
        <v>50</v>
      </c>
      <c r="E335">
        <v>1</v>
      </c>
      <c r="F335">
        <v>4</v>
      </c>
      <c r="G335">
        <v>14</v>
      </c>
      <c r="H335">
        <v>53</v>
      </c>
      <c r="I335">
        <v>346</v>
      </c>
      <c r="J335">
        <v>319</v>
      </c>
      <c r="K335">
        <v>8</v>
      </c>
      <c r="L335">
        <v>19</v>
      </c>
      <c r="M335">
        <v>0.92196531800000003</v>
      </c>
    </row>
    <row r="336" spans="1:13" x14ac:dyDescent="0.2">
      <c r="A336">
        <v>4484</v>
      </c>
      <c r="B336">
        <v>389</v>
      </c>
      <c r="C336">
        <v>45</v>
      </c>
      <c r="D336">
        <v>1</v>
      </c>
      <c r="E336">
        <v>1</v>
      </c>
      <c r="F336">
        <v>12</v>
      </c>
      <c r="G336">
        <v>16</v>
      </c>
      <c r="H336">
        <v>36</v>
      </c>
      <c r="I336">
        <v>398</v>
      </c>
      <c r="J336">
        <v>337</v>
      </c>
      <c r="K336">
        <v>31</v>
      </c>
      <c r="L336">
        <v>30</v>
      </c>
      <c r="M336">
        <v>0.84673366800000005</v>
      </c>
    </row>
    <row r="337" spans="1:13" x14ac:dyDescent="0.2">
      <c r="A337">
        <v>4491</v>
      </c>
      <c r="B337">
        <v>351</v>
      </c>
      <c r="C337">
        <v>50</v>
      </c>
      <c r="F337">
        <v>1</v>
      </c>
      <c r="G337">
        <v>4</v>
      </c>
      <c r="H337">
        <v>36</v>
      </c>
      <c r="I337">
        <v>365</v>
      </c>
      <c r="J337">
        <v>344</v>
      </c>
      <c r="K337">
        <v>16</v>
      </c>
      <c r="L337">
        <v>5</v>
      </c>
      <c r="M337">
        <v>0.94246575300000002</v>
      </c>
    </row>
    <row r="338" spans="1:13" x14ac:dyDescent="0.2">
      <c r="A338">
        <v>4492</v>
      </c>
      <c r="B338">
        <v>341</v>
      </c>
      <c r="C338">
        <v>41</v>
      </c>
      <c r="D338">
        <v>1</v>
      </c>
      <c r="E338">
        <v>6</v>
      </c>
      <c r="F338">
        <v>3</v>
      </c>
      <c r="G338">
        <v>29</v>
      </c>
      <c r="H338">
        <v>37</v>
      </c>
      <c r="I338">
        <v>345</v>
      </c>
      <c r="J338">
        <v>284</v>
      </c>
      <c r="K338">
        <v>22</v>
      </c>
      <c r="L338">
        <v>39</v>
      </c>
      <c r="M338">
        <v>0.82318840599999998</v>
      </c>
    </row>
    <row r="339" spans="1:13" x14ac:dyDescent="0.2">
      <c r="A339">
        <v>4495</v>
      </c>
      <c r="B339">
        <v>502</v>
      </c>
      <c r="C339">
        <v>39</v>
      </c>
      <c r="D339">
        <v>8</v>
      </c>
      <c r="E339">
        <v>1</v>
      </c>
      <c r="F339">
        <v>3</v>
      </c>
      <c r="G339">
        <v>5</v>
      </c>
      <c r="H339">
        <v>41</v>
      </c>
      <c r="I339">
        <v>500</v>
      </c>
      <c r="J339">
        <v>467</v>
      </c>
      <c r="K339">
        <v>16</v>
      </c>
      <c r="L339">
        <v>17</v>
      </c>
      <c r="M339">
        <v>0.93400000000000005</v>
      </c>
    </row>
    <row r="340" spans="1:13" x14ac:dyDescent="0.2">
      <c r="A340">
        <v>4500</v>
      </c>
      <c r="B340">
        <v>174</v>
      </c>
      <c r="C340">
        <v>34</v>
      </c>
      <c r="F340">
        <v>2</v>
      </c>
      <c r="G340">
        <v>9</v>
      </c>
      <c r="H340">
        <v>28</v>
      </c>
      <c r="I340">
        <v>180</v>
      </c>
      <c r="J340">
        <v>164</v>
      </c>
      <c r="K340">
        <v>5</v>
      </c>
      <c r="L340">
        <v>11</v>
      </c>
      <c r="M340">
        <v>0.91111111099999997</v>
      </c>
    </row>
    <row r="341" spans="1:13" x14ac:dyDescent="0.2">
      <c r="A341">
        <v>4504</v>
      </c>
      <c r="B341">
        <v>468</v>
      </c>
      <c r="C341">
        <v>58</v>
      </c>
      <c r="F341">
        <v>2</v>
      </c>
      <c r="G341">
        <v>3</v>
      </c>
      <c r="H341">
        <v>55</v>
      </c>
      <c r="I341">
        <v>471</v>
      </c>
      <c r="J341">
        <v>459</v>
      </c>
      <c r="K341">
        <v>7</v>
      </c>
      <c r="L341">
        <v>5</v>
      </c>
      <c r="M341">
        <v>0.97452229300000004</v>
      </c>
    </row>
    <row r="342" spans="1:13" x14ac:dyDescent="0.2">
      <c r="A342">
        <v>4509</v>
      </c>
      <c r="B342">
        <v>146</v>
      </c>
      <c r="C342">
        <v>24</v>
      </c>
      <c r="D342">
        <v>1</v>
      </c>
      <c r="E342">
        <v>3</v>
      </c>
      <c r="F342">
        <v>1</v>
      </c>
      <c r="G342">
        <v>2</v>
      </c>
      <c r="H342">
        <v>22</v>
      </c>
      <c r="I342">
        <v>148</v>
      </c>
      <c r="J342">
        <v>135</v>
      </c>
      <c r="K342">
        <v>6</v>
      </c>
      <c r="L342">
        <v>7</v>
      </c>
      <c r="M342">
        <v>0.912162162</v>
      </c>
    </row>
    <row r="343" spans="1:13" x14ac:dyDescent="0.2">
      <c r="A343">
        <v>4515</v>
      </c>
      <c r="B343">
        <v>286</v>
      </c>
      <c r="C343">
        <v>37</v>
      </c>
      <c r="D343">
        <v>2</v>
      </c>
      <c r="E343">
        <v>2</v>
      </c>
      <c r="F343">
        <v>9</v>
      </c>
      <c r="G343">
        <v>14</v>
      </c>
      <c r="H343">
        <v>20</v>
      </c>
      <c r="I343">
        <v>303</v>
      </c>
      <c r="J343">
        <v>257</v>
      </c>
      <c r="K343">
        <v>19</v>
      </c>
      <c r="L343">
        <v>27</v>
      </c>
      <c r="M343">
        <v>0.84818481800000001</v>
      </c>
    </row>
    <row r="344" spans="1:13" x14ac:dyDescent="0.2">
      <c r="A344">
        <v>4523</v>
      </c>
      <c r="B344">
        <v>433</v>
      </c>
      <c r="C344">
        <v>62</v>
      </c>
      <c r="D344">
        <v>1</v>
      </c>
      <c r="E344">
        <v>2</v>
      </c>
      <c r="F344">
        <v>7</v>
      </c>
      <c r="G344">
        <v>35</v>
      </c>
      <c r="H344">
        <v>48</v>
      </c>
      <c r="I344">
        <v>447</v>
      </c>
      <c r="J344">
        <v>394</v>
      </c>
      <c r="K344">
        <v>8</v>
      </c>
      <c r="L344">
        <v>45</v>
      </c>
      <c r="M344">
        <v>0.88143176700000003</v>
      </c>
    </row>
    <row r="345" spans="1:13" x14ac:dyDescent="0.2">
      <c r="A345">
        <v>4528</v>
      </c>
      <c r="B345">
        <v>383</v>
      </c>
      <c r="C345">
        <v>40</v>
      </c>
      <c r="D345">
        <v>1</v>
      </c>
      <c r="E345">
        <v>3</v>
      </c>
      <c r="F345">
        <v>9</v>
      </c>
      <c r="G345">
        <v>11</v>
      </c>
      <c r="H345">
        <v>44</v>
      </c>
      <c r="I345">
        <v>379</v>
      </c>
      <c r="J345">
        <v>325</v>
      </c>
      <c r="K345">
        <v>30</v>
      </c>
      <c r="L345">
        <v>24</v>
      </c>
      <c r="M345">
        <v>0.85751978900000003</v>
      </c>
    </row>
    <row r="346" spans="1:13" x14ac:dyDescent="0.2">
      <c r="A346">
        <v>4540</v>
      </c>
      <c r="B346">
        <v>477</v>
      </c>
      <c r="C346">
        <v>56</v>
      </c>
      <c r="E346">
        <v>7</v>
      </c>
      <c r="F346">
        <v>2</v>
      </c>
      <c r="G346">
        <v>19</v>
      </c>
      <c r="H346">
        <v>45</v>
      </c>
      <c r="I346">
        <v>488</v>
      </c>
      <c r="J346">
        <v>450</v>
      </c>
      <c r="K346">
        <v>10</v>
      </c>
      <c r="L346">
        <v>28</v>
      </c>
      <c r="M346">
        <v>0.92213114799999996</v>
      </c>
    </row>
    <row r="347" spans="1:13" x14ac:dyDescent="0.2">
      <c r="A347">
        <v>4559</v>
      </c>
      <c r="B347">
        <v>97</v>
      </c>
      <c r="C347">
        <v>8</v>
      </c>
      <c r="F347">
        <v>3</v>
      </c>
      <c r="G347">
        <v>3</v>
      </c>
      <c r="H347">
        <v>11</v>
      </c>
      <c r="I347">
        <v>94</v>
      </c>
      <c r="J347">
        <v>80</v>
      </c>
      <c r="K347">
        <v>8</v>
      </c>
      <c r="L347">
        <v>6</v>
      </c>
      <c r="M347">
        <v>0.85106382999999997</v>
      </c>
    </row>
    <row r="348" spans="1:13" x14ac:dyDescent="0.2">
      <c r="A348">
        <v>4567</v>
      </c>
      <c r="B348">
        <v>533</v>
      </c>
      <c r="C348">
        <v>63</v>
      </c>
      <c r="D348">
        <v>2</v>
      </c>
      <c r="E348">
        <v>3</v>
      </c>
      <c r="F348">
        <v>2</v>
      </c>
      <c r="G348">
        <v>13</v>
      </c>
      <c r="H348">
        <v>57</v>
      </c>
      <c r="I348">
        <v>539</v>
      </c>
      <c r="J348">
        <v>501</v>
      </c>
      <c r="K348">
        <v>18</v>
      </c>
      <c r="L348">
        <v>20</v>
      </c>
      <c r="M348">
        <v>0.92949907200000004</v>
      </c>
    </row>
    <row r="349" spans="1:13" x14ac:dyDescent="0.2">
      <c r="A349">
        <v>4568</v>
      </c>
      <c r="B349">
        <v>149</v>
      </c>
      <c r="C349">
        <v>16</v>
      </c>
      <c r="F349">
        <v>1</v>
      </c>
      <c r="G349">
        <v>5</v>
      </c>
      <c r="H349">
        <v>16</v>
      </c>
      <c r="I349">
        <v>149</v>
      </c>
      <c r="J349">
        <v>141</v>
      </c>
      <c r="K349">
        <v>2</v>
      </c>
      <c r="L349">
        <v>6</v>
      </c>
      <c r="M349">
        <v>0.94630872499999996</v>
      </c>
    </row>
    <row r="350" spans="1:13" x14ac:dyDescent="0.2">
      <c r="A350">
        <v>4569</v>
      </c>
      <c r="B350">
        <v>283</v>
      </c>
      <c r="C350">
        <v>27</v>
      </c>
      <c r="D350">
        <v>1</v>
      </c>
      <c r="E350">
        <v>2</v>
      </c>
      <c r="F350">
        <v>3</v>
      </c>
      <c r="G350">
        <v>5</v>
      </c>
      <c r="H350">
        <v>27</v>
      </c>
      <c r="I350">
        <v>283</v>
      </c>
      <c r="J350">
        <v>264</v>
      </c>
      <c r="K350">
        <v>8</v>
      </c>
      <c r="L350">
        <v>11</v>
      </c>
      <c r="M350">
        <v>0.93286219100000001</v>
      </c>
    </row>
    <row r="351" spans="1:13" x14ac:dyDescent="0.2">
      <c r="A351">
        <v>4570</v>
      </c>
      <c r="B351">
        <v>347</v>
      </c>
      <c r="C351">
        <v>65</v>
      </c>
      <c r="D351">
        <v>3</v>
      </c>
      <c r="E351">
        <v>4</v>
      </c>
      <c r="F351">
        <v>11</v>
      </c>
      <c r="G351">
        <v>7</v>
      </c>
      <c r="H351">
        <v>47</v>
      </c>
      <c r="I351">
        <v>365</v>
      </c>
      <c r="J351">
        <v>323</v>
      </c>
      <c r="K351">
        <v>17</v>
      </c>
      <c r="L351">
        <v>25</v>
      </c>
      <c r="M351">
        <v>0.88493150700000001</v>
      </c>
    </row>
    <row r="352" spans="1:13" x14ac:dyDescent="0.2">
      <c r="A352">
        <v>4585</v>
      </c>
      <c r="B352">
        <v>320</v>
      </c>
      <c r="C352">
        <v>42</v>
      </c>
      <c r="E352">
        <v>4</v>
      </c>
      <c r="F352">
        <v>6</v>
      </c>
      <c r="G352">
        <v>10</v>
      </c>
      <c r="H352">
        <v>43</v>
      </c>
      <c r="I352">
        <v>319</v>
      </c>
      <c r="J352">
        <v>289</v>
      </c>
      <c r="K352">
        <v>10</v>
      </c>
      <c r="L352">
        <v>20</v>
      </c>
      <c r="M352">
        <v>0.90595611300000001</v>
      </c>
    </row>
    <row r="353" spans="1:13" x14ac:dyDescent="0.2">
      <c r="A353">
        <v>5014</v>
      </c>
      <c r="B353">
        <v>26</v>
      </c>
      <c r="C353">
        <v>9</v>
      </c>
      <c r="F353">
        <v>3</v>
      </c>
      <c r="G353">
        <v>4</v>
      </c>
      <c r="H353">
        <v>0</v>
      </c>
      <c r="I353">
        <v>35</v>
      </c>
      <c r="J353">
        <v>20</v>
      </c>
      <c r="K353">
        <v>8</v>
      </c>
      <c r="L353">
        <v>7</v>
      </c>
      <c r="M353">
        <v>0.571428571</v>
      </c>
    </row>
    <row r="354" spans="1:13" x14ac:dyDescent="0.2">
      <c r="A354">
        <v>5033</v>
      </c>
      <c r="B354">
        <v>435</v>
      </c>
      <c r="C354">
        <v>70</v>
      </c>
      <c r="D354">
        <v>1</v>
      </c>
      <c r="E354">
        <v>3</v>
      </c>
      <c r="F354">
        <v>10</v>
      </c>
      <c r="G354">
        <v>19</v>
      </c>
      <c r="H354">
        <v>72</v>
      </c>
      <c r="I354">
        <v>433</v>
      </c>
      <c r="J354">
        <v>379</v>
      </c>
      <c r="K354">
        <v>21</v>
      </c>
      <c r="L354">
        <v>33</v>
      </c>
      <c r="M354">
        <v>0.87528868400000004</v>
      </c>
    </row>
    <row r="355" spans="1:13" x14ac:dyDescent="0.2">
      <c r="A355">
        <v>5037</v>
      </c>
      <c r="B355">
        <v>366</v>
      </c>
      <c r="C355">
        <v>48</v>
      </c>
      <c r="E355">
        <v>2</v>
      </c>
      <c r="F355">
        <v>7</v>
      </c>
      <c r="G355">
        <v>17</v>
      </c>
      <c r="H355">
        <v>46</v>
      </c>
      <c r="I355">
        <v>368</v>
      </c>
      <c r="J355">
        <v>337</v>
      </c>
      <c r="K355">
        <v>5</v>
      </c>
      <c r="L355">
        <v>26</v>
      </c>
      <c r="M355">
        <v>0.91576086999999995</v>
      </c>
    </row>
    <row r="356" spans="1:13" x14ac:dyDescent="0.2">
      <c r="A356">
        <v>5042</v>
      </c>
      <c r="B356">
        <v>14</v>
      </c>
      <c r="C356">
        <v>1</v>
      </c>
      <c r="E356">
        <v>2</v>
      </c>
      <c r="G356">
        <v>1</v>
      </c>
      <c r="H356">
        <v>1</v>
      </c>
      <c r="I356">
        <v>14</v>
      </c>
      <c r="J356">
        <v>6</v>
      </c>
      <c r="K356">
        <v>5</v>
      </c>
      <c r="L356">
        <v>3</v>
      </c>
      <c r="M356">
        <v>0.428571429</v>
      </c>
    </row>
    <row r="357" spans="1:13" x14ac:dyDescent="0.2">
      <c r="A357">
        <v>5071</v>
      </c>
      <c r="B357">
        <v>764</v>
      </c>
      <c r="C357">
        <v>169</v>
      </c>
      <c r="D357">
        <v>29</v>
      </c>
      <c r="E357">
        <v>71</v>
      </c>
      <c r="F357">
        <v>100</v>
      </c>
      <c r="G357">
        <v>173</v>
      </c>
      <c r="H357">
        <v>108</v>
      </c>
      <c r="I357">
        <v>825</v>
      </c>
      <c r="J357">
        <v>238</v>
      </c>
      <c r="K357">
        <v>214</v>
      </c>
      <c r="L357">
        <v>373</v>
      </c>
      <c r="M357">
        <v>0.28848484800000002</v>
      </c>
    </row>
    <row r="358" spans="1:13" x14ac:dyDescent="0.2">
      <c r="A358">
        <v>5077</v>
      </c>
      <c r="B358">
        <v>12</v>
      </c>
      <c r="C358">
        <v>5</v>
      </c>
      <c r="F358">
        <v>1</v>
      </c>
      <c r="G358">
        <v>2</v>
      </c>
      <c r="H358">
        <v>1</v>
      </c>
      <c r="I358">
        <v>16</v>
      </c>
      <c r="J358">
        <v>12</v>
      </c>
      <c r="K358">
        <v>1</v>
      </c>
      <c r="L358">
        <v>3</v>
      </c>
      <c r="M358">
        <v>0.75</v>
      </c>
    </row>
    <row r="359" spans="1:13" x14ac:dyDescent="0.2">
      <c r="A359">
        <v>5078</v>
      </c>
      <c r="B359">
        <v>28</v>
      </c>
      <c r="C359">
        <v>8</v>
      </c>
      <c r="F359">
        <v>2</v>
      </c>
      <c r="H359">
        <v>19</v>
      </c>
      <c r="I359">
        <v>17</v>
      </c>
      <c r="J359">
        <v>11</v>
      </c>
      <c r="K359">
        <v>4</v>
      </c>
      <c r="L359">
        <v>2</v>
      </c>
      <c r="M359">
        <v>0.64705882400000003</v>
      </c>
    </row>
    <row r="360" spans="1:13" x14ac:dyDescent="0.2">
      <c r="A360">
        <v>5085</v>
      </c>
      <c r="B360">
        <v>203</v>
      </c>
      <c r="C360">
        <v>25</v>
      </c>
      <c r="E360">
        <v>1</v>
      </c>
      <c r="F360">
        <v>2</v>
      </c>
      <c r="G360">
        <v>3</v>
      </c>
      <c r="H360">
        <v>35</v>
      </c>
      <c r="I360">
        <v>193</v>
      </c>
      <c r="J360">
        <v>181</v>
      </c>
      <c r="K360">
        <v>6</v>
      </c>
      <c r="L360">
        <v>6</v>
      </c>
      <c r="M360">
        <v>0.93782383400000002</v>
      </c>
    </row>
    <row r="361" spans="1:13" x14ac:dyDescent="0.2">
      <c r="A361">
        <v>5097</v>
      </c>
      <c r="B361">
        <v>14</v>
      </c>
      <c r="G361">
        <v>1</v>
      </c>
      <c r="H361">
        <v>2</v>
      </c>
      <c r="I361">
        <v>12</v>
      </c>
      <c r="J361">
        <v>7</v>
      </c>
      <c r="K361">
        <v>4</v>
      </c>
      <c r="L361">
        <v>1</v>
      </c>
      <c r="M361">
        <v>0.58333333300000001</v>
      </c>
    </row>
    <row r="362" spans="1:13" x14ac:dyDescent="0.2">
      <c r="A362">
        <v>5098</v>
      </c>
      <c r="B362">
        <v>97</v>
      </c>
      <c r="C362">
        <v>9</v>
      </c>
      <c r="E362">
        <v>3</v>
      </c>
      <c r="F362">
        <v>3</v>
      </c>
      <c r="G362">
        <v>8</v>
      </c>
      <c r="H362">
        <v>8</v>
      </c>
      <c r="I362">
        <v>98</v>
      </c>
      <c r="J362">
        <v>48</v>
      </c>
      <c r="K362">
        <v>36</v>
      </c>
      <c r="L362">
        <v>14</v>
      </c>
      <c r="M362">
        <v>0.489795918</v>
      </c>
    </row>
    <row r="363" spans="1:13" x14ac:dyDescent="0.2">
      <c r="A363">
        <v>5104</v>
      </c>
      <c r="B363">
        <v>43</v>
      </c>
      <c r="C363">
        <v>12</v>
      </c>
      <c r="E363">
        <v>1</v>
      </c>
      <c r="F363">
        <v>1</v>
      </c>
      <c r="G363">
        <v>4</v>
      </c>
      <c r="H363">
        <v>12</v>
      </c>
      <c r="I363">
        <v>43</v>
      </c>
      <c r="J363">
        <v>32</v>
      </c>
      <c r="K363">
        <v>5</v>
      </c>
      <c r="L363">
        <v>6</v>
      </c>
      <c r="M363">
        <v>0.74418604700000002</v>
      </c>
    </row>
    <row r="364" spans="1:13" x14ac:dyDescent="0.2">
      <c r="A364">
        <v>5106</v>
      </c>
      <c r="B364">
        <v>17</v>
      </c>
      <c r="C364">
        <v>1</v>
      </c>
      <c r="G364">
        <v>2</v>
      </c>
      <c r="H364">
        <v>0</v>
      </c>
      <c r="I364">
        <v>18</v>
      </c>
      <c r="J364">
        <v>6</v>
      </c>
      <c r="K364">
        <v>10</v>
      </c>
      <c r="L364">
        <v>2</v>
      </c>
      <c r="M364">
        <v>0.33333333300000001</v>
      </c>
    </row>
    <row r="365" spans="1:13" x14ac:dyDescent="0.2">
      <c r="A365">
        <v>5111</v>
      </c>
      <c r="B365">
        <v>478</v>
      </c>
      <c r="C365">
        <v>72</v>
      </c>
      <c r="F365">
        <v>1</v>
      </c>
      <c r="G365">
        <v>6</v>
      </c>
      <c r="H365">
        <v>59</v>
      </c>
      <c r="I365">
        <v>491</v>
      </c>
      <c r="J365">
        <v>471</v>
      </c>
      <c r="K365">
        <v>13</v>
      </c>
      <c r="L365">
        <v>7</v>
      </c>
      <c r="M365">
        <v>0.95926680200000003</v>
      </c>
    </row>
    <row r="366" spans="1:13" x14ac:dyDescent="0.2">
      <c r="A366">
        <v>5118</v>
      </c>
      <c r="B366">
        <v>19</v>
      </c>
      <c r="C366">
        <v>7</v>
      </c>
      <c r="F366">
        <v>3</v>
      </c>
      <c r="G366">
        <v>1</v>
      </c>
      <c r="H366">
        <v>1</v>
      </c>
      <c r="I366">
        <v>25</v>
      </c>
      <c r="J366">
        <v>16</v>
      </c>
      <c r="K366">
        <v>5</v>
      </c>
      <c r="L366">
        <v>4</v>
      </c>
      <c r="M366">
        <v>0.64</v>
      </c>
    </row>
    <row r="367" spans="1:13" x14ac:dyDescent="0.2">
      <c r="A367">
        <v>5128</v>
      </c>
      <c r="B367">
        <v>423</v>
      </c>
      <c r="C367">
        <v>18</v>
      </c>
      <c r="D367">
        <v>3</v>
      </c>
      <c r="G367">
        <v>4</v>
      </c>
      <c r="H367">
        <v>30</v>
      </c>
      <c r="I367">
        <v>411</v>
      </c>
      <c r="J367">
        <v>396</v>
      </c>
      <c r="K367">
        <v>8</v>
      </c>
      <c r="L367">
        <v>7</v>
      </c>
      <c r="M367">
        <v>0.96350365000000004</v>
      </c>
    </row>
    <row r="368" spans="1:13" x14ac:dyDescent="0.2">
      <c r="A368">
        <v>5151</v>
      </c>
      <c r="B368">
        <v>45</v>
      </c>
      <c r="C368">
        <v>11</v>
      </c>
      <c r="E368">
        <v>3</v>
      </c>
      <c r="F368">
        <v>3</v>
      </c>
      <c r="G368">
        <v>13</v>
      </c>
      <c r="H368">
        <v>6</v>
      </c>
      <c r="I368">
        <v>50</v>
      </c>
      <c r="J368">
        <v>19</v>
      </c>
      <c r="K368">
        <v>12</v>
      </c>
      <c r="L368">
        <v>19</v>
      </c>
      <c r="M368">
        <v>0.38</v>
      </c>
    </row>
    <row r="369" spans="1:13" x14ac:dyDescent="0.2">
      <c r="A369">
        <v>5153</v>
      </c>
      <c r="B369">
        <v>23</v>
      </c>
      <c r="C369">
        <v>5</v>
      </c>
      <c r="D369">
        <v>1</v>
      </c>
      <c r="F369">
        <v>1</v>
      </c>
      <c r="G369">
        <v>4</v>
      </c>
      <c r="H369">
        <v>5</v>
      </c>
      <c r="I369">
        <v>23</v>
      </c>
      <c r="J369">
        <v>8</v>
      </c>
      <c r="K369">
        <v>9</v>
      </c>
      <c r="L369">
        <v>6</v>
      </c>
      <c r="M369">
        <v>0.34782608700000001</v>
      </c>
    </row>
    <row r="370" spans="1:13" x14ac:dyDescent="0.2">
      <c r="A370">
        <v>5163</v>
      </c>
      <c r="B370">
        <v>31</v>
      </c>
      <c r="C370">
        <v>6</v>
      </c>
      <c r="F370">
        <v>3</v>
      </c>
      <c r="G370">
        <v>2</v>
      </c>
      <c r="H370">
        <v>3</v>
      </c>
      <c r="I370">
        <v>34</v>
      </c>
      <c r="J370">
        <v>17</v>
      </c>
      <c r="K370">
        <v>12</v>
      </c>
      <c r="L370">
        <v>5</v>
      </c>
      <c r="M370">
        <v>0.5</v>
      </c>
    </row>
    <row r="371" spans="1:13" x14ac:dyDescent="0.2">
      <c r="A371">
        <v>5164</v>
      </c>
      <c r="B371">
        <v>626</v>
      </c>
      <c r="C371">
        <v>69</v>
      </c>
      <c r="D371">
        <v>1</v>
      </c>
      <c r="E371">
        <v>6</v>
      </c>
      <c r="F371">
        <v>8</v>
      </c>
      <c r="G371">
        <v>25</v>
      </c>
      <c r="H371">
        <v>68</v>
      </c>
      <c r="I371">
        <v>627</v>
      </c>
      <c r="J371">
        <v>543</v>
      </c>
      <c r="K371">
        <v>44</v>
      </c>
      <c r="L371">
        <v>40</v>
      </c>
      <c r="M371">
        <v>0.86602870799999998</v>
      </c>
    </row>
    <row r="372" spans="1:13" x14ac:dyDescent="0.2">
      <c r="A372">
        <v>5165</v>
      </c>
      <c r="B372">
        <v>17</v>
      </c>
      <c r="C372">
        <v>4</v>
      </c>
      <c r="E372">
        <v>1</v>
      </c>
      <c r="H372">
        <v>7</v>
      </c>
      <c r="I372">
        <v>14</v>
      </c>
      <c r="J372">
        <v>10</v>
      </c>
      <c r="K372">
        <v>3</v>
      </c>
      <c r="L372">
        <v>1</v>
      </c>
      <c r="M372">
        <v>0.71428571399999996</v>
      </c>
    </row>
    <row r="373" spans="1:13" x14ac:dyDescent="0.2">
      <c r="A373">
        <v>5171</v>
      </c>
      <c r="B373">
        <v>65</v>
      </c>
      <c r="C373">
        <v>8</v>
      </c>
      <c r="G373">
        <v>8</v>
      </c>
      <c r="H373">
        <v>4</v>
      </c>
      <c r="I373">
        <v>69</v>
      </c>
      <c r="J373">
        <v>34</v>
      </c>
      <c r="K373">
        <v>27</v>
      </c>
      <c r="L373">
        <v>8</v>
      </c>
      <c r="M373">
        <v>0.49275362299999997</v>
      </c>
    </row>
    <row r="374" spans="1:13" x14ac:dyDescent="0.2">
      <c r="A374">
        <v>5176</v>
      </c>
      <c r="B374">
        <v>41</v>
      </c>
      <c r="C374">
        <v>5</v>
      </c>
      <c r="F374">
        <v>1</v>
      </c>
      <c r="G374">
        <v>10</v>
      </c>
      <c r="H374">
        <v>7</v>
      </c>
      <c r="I374">
        <v>39</v>
      </c>
      <c r="J374">
        <v>15</v>
      </c>
      <c r="K374">
        <v>13</v>
      </c>
      <c r="L374">
        <v>11</v>
      </c>
      <c r="M374">
        <v>0.38461538499999998</v>
      </c>
    </row>
    <row r="375" spans="1:13" x14ac:dyDescent="0.2">
      <c r="A375">
        <v>5180</v>
      </c>
      <c r="B375">
        <v>70</v>
      </c>
      <c r="C375">
        <v>20</v>
      </c>
      <c r="D375">
        <v>1</v>
      </c>
      <c r="F375">
        <v>3</v>
      </c>
      <c r="G375">
        <v>14</v>
      </c>
      <c r="H375">
        <v>42</v>
      </c>
      <c r="I375">
        <v>48</v>
      </c>
      <c r="J375">
        <v>27</v>
      </c>
      <c r="K375">
        <v>3</v>
      </c>
      <c r="L375">
        <v>18</v>
      </c>
      <c r="M375">
        <v>0.5625</v>
      </c>
    </row>
    <row r="376" spans="1:13" x14ac:dyDescent="0.2">
      <c r="A376">
        <v>5190</v>
      </c>
      <c r="B376">
        <v>14</v>
      </c>
      <c r="C376">
        <v>2</v>
      </c>
      <c r="G376">
        <v>1</v>
      </c>
      <c r="H376">
        <v>1</v>
      </c>
      <c r="I376">
        <v>15</v>
      </c>
      <c r="J376">
        <v>11</v>
      </c>
      <c r="K376">
        <v>3</v>
      </c>
      <c r="L376">
        <v>1</v>
      </c>
      <c r="M376">
        <v>0.73333333300000003</v>
      </c>
    </row>
    <row r="377" spans="1:13" x14ac:dyDescent="0.2">
      <c r="A377">
        <v>5191</v>
      </c>
      <c r="B377">
        <v>13</v>
      </c>
      <c r="C377">
        <v>2</v>
      </c>
      <c r="E377">
        <v>1</v>
      </c>
      <c r="F377">
        <v>1</v>
      </c>
      <c r="G377">
        <v>4</v>
      </c>
      <c r="H377">
        <v>3</v>
      </c>
      <c r="I377">
        <v>12</v>
      </c>
      <c r="J377">
        <v>4</v>
      </c>
      <c r="K377">
        <v>2</v>
      </c>
      <c r="L377">
        <v>6</v>
      </c>
      <c r="M377">
        <v>0.33333333300000001</v>
      </c>
    </row>
    <row r="378" spans="1:13" x14ac:dyDescent="0.2">
      <c r="A378">
        <v>5197</v>
      </c>
      <c r="B378">
        <v>277</v>
      </c>
      <c r="C378">
        <v>43</v>
      </c>
      <c r="D378">
        <v>2</v>
      </c>
      <c r="E378">
        <v>1</v>
      </c>
      <c r="F378">
        <v>4</v>
      </c>
      <c r="G378">
        <v>1</v>
      </c>
      <c r="H378">
        <v>165</v>
      </c>
      <c r="I378">
        <v>155</v>
      </c>
      <c r="J378">
        <v>123</v>
      </c>
      <c r="K378">
        <v>24</v>
      </c>
      <c r="L378">
        <v>8</v>
      </c>
      <c r="M378">
        <v>0.79354838699999997</v>
      </c>
    </row>
    <row r="379" spans="1:13" x14ac:dyDescent="0.2">
      <c r="A379">
        <v>5213</v>
      </c>
      <c r="B379">
        <v>291</v>
      </c>
      <c r="C379">
        <v>26</v>
      </c>
      <c r="D379">
        <v>1</v>
      </c>
      <c r="E379">
        <v>7</v>
      </c>
      <c r="F379">
        <v>7</v>
      </c>
      <c r="G379">
        <v>25</v>
      </c>
      <c r="H379">
        <v>24</v>
      </c>
      <c r="I379">
        <v>293</v>
      </c>
      <c r="J379">
        <v>222</v>
      </c>
      <c r="K379">
        <v>31</v>
      </c>
      <c r="L379">
        <v>40</v>
      </c>
      <c r="M379">
        <v>0.75767918099999998</v>
      </c>
    </row>
    <row r="380" spans="1:13" x14ac:dyDescent="0.2">
      <c r="A380">
        <v>5223</v>
      </c>
      <c r="B380">
        <v>13</v>
      </c>
      <c r="C380">
        <v>5</v>
      </c>
      <c r="H380">
        <v>6</v>
      </c>
      <c r="I380">
        <v>12</v>
      </c>
      <c r="J380">
        <v>10</v>
      </c>
      <c r="K380">
        <v>2</v>
      </c>
      <c r="L380">
        <v>0</v>
      </c>
      <c r="M380">
        <v>0.83333333300000001</v>
      </c>
    </row>
    <row r="381" spans="1:13" x14ac:dyDescent="0.2">
      <c r="A381">
        <v>5245</v>
      </c>
      <c r="B381">
        <v>13</v>
      </c>
      <c r="C381">
        <v>5</v>
      </c>
      <c r="F381">
        <v>3</v>
      </c>
      <c r="H381">
        <v>6</v>
      </c>
      <c r="I381">
        <v>12</v>
      </c>
      <c r="J381">
        <v>9</v>
      </c>
      <c r="K381">
        <v>0</v>
      </c>
      <c r="L381">
        <v>3</v>
      </c>
      <c r="M381">
        <v>0.75</v>
      </c>
    </row>
    <row r="382" spans="1:13" x14ac:dyDescent="0.2">
      <c r="A382">
        <v>5250</v>
      </c>
      <c r="B382">
        <v>209</v>
      </c>
      <c r="C382">
        <v>36</v>
      </c>
      <c r="F382">
        <v>1</v>
      </c>
      <c r="G382">
        <v>6</v>
      </c>
      <c r="H382">
        <v>4</v>
      </c>
      <c r="I382">
        <v>241</v>
      </c>
      <c r="J382">
        <v>228</v>
      </c>
      <c r="K382">
        <v>6</v>
      </c>
      <c r="L382">
        <v>7</v>
      </c>
      <c r="M382">
        <v>0.94605809100000005</v>
      </c>
    </row>
    <row r="383" spans="1:13" x14ac:dyDescent="0.2">
      <c r="A383">
        <v>5262</v>
      </c>
      <c r="B383">
        <v>163</v>
      </c>
      <c r="C383">
        <v>176</v>
      </c>
      <c r="D383">
        <v>3</v>
      </c>
      <c r="E383">
        <v>7</v>
      </c>
      <c r="F383">
        <v>18</v>
      </c>
      <c r="G383">
        <v>34</v>
      </c>
      <c r="H383">
        <v>239</v>
      </c>
      <c r="I383">
        <v>100</v>
      </c>
      <c r="J383">
        <v>20</v>
      </c>
      <c r="K383">
        <v>18</v>
      </c>
      <c r="L383">
        <v>62</v>
      </c>
      <c r="M383">
        <v>0.2</v>
      </c>
    </row>
    <row r="384" spans="1:13" x14ac:dyDescent="0.2">
      <c r="A384">
        <v>5275</v>
      </c>
      <c r="B384">
        <v>197</v>
      </c>
      <c r="C384">
        <v>20</v>
      </c>
      <c r="F384">
        <v>29</v>
      </c>
      <c r="G384">
        <v>124</v>
      </c>
      <c r="H384">
        <v>7</v>
      </c>
      <c r="I384">
        <v>210</v>
      </c>
      <c r="J384">
        <v>3</v>
      </c>
      <c r="K384">
        <v>54</v>
      </c>
      <c r="L384">
        <v>153</v>
      </c>
      <c r="M384">
        <v>1.4285714E-2</v>
      </c>
    </row>
    <row r="385" spans="1:13" x14ac:dyDescent="0.2">
      <c r="A385">
        <v>5282</v>
      </c>
      <c r="B385">
        <v>90</v>
      </c>
      <c r="C385">
        <v>10</v>
      </c>
      <c r="D385">
        <v>1</v>
      </c>
      <c r="E385">
        <v>4</v>
      </c>
      <c r="F385">
        <v>9</v>
      </c>
      <c r="G385">
        <v>25</v>
      </c>
      <c r="H385">
        <v>4</v>
      </c>
      <c r="I385">
        <v>96</v>
      </c>
      <c r="J385">
        <v>35</v>
      </c>
      <c r="K385">
        <v>22</v>
      </c>
      <c r="L385">
        <v>39</v>
      </c>
      <c r="M385">
        <v>0.36458333300000001</v>
      </c>
    </row>
    <row r="386" spans="1:13" x14ac:dyDescent="0.2">
      <c r="A386">
        <v>5289</v>
      </c>
      <c r="B386">
        <v>50</v>
      </c>
      <c r="C386">
        <v>11</v>
      </c>
      <c r="E386">
        <v>2</v>
      </c>
      <c r="F386">
        <v>2</v>
      </c>
      <c r="G386">
        <v>2</v>
      </c>
      <c r="H386">
        <v>6</v>
      </c>
      <c r="I386">
        <v>55</v>
      </c>
      <c r="J386">
        <v>48</v>
      </c>
      <c r="K386">
        <v>1</v>
      </c>
      <c r="L386">
        <v>6</v>
      </c>
      <c r="M386">
        <v>0.87272727299999997</v>
      </c>
    </row>
    <row r="387" spans="1:13" x14ac:dyDescent="0.2">
      <c r="A387">
        <v>5306</v>
      </c>
      <c r="B387">
        <v>118</v>
      </c>
      <c r="C387">
        <v>90</v>
      </c>
      <c r="E387">
        <v>1</v>
      </c>
      <c r="F387">
        <v>5</v>
      </c>
      <c r="G387">
        <v>19</v>
      </c>
      <c r="H387">
        <v>2</v>
      </c>
      <c r="I387">
        <v>206</v>
      </c>
      <c r="J387">
        <v>3</v>
      </c>
      <c r="K387">
        <v>178</v>
      </c>
      <c r="L387">
        <v>25</v>
      </c>
      <c r="M387">
        <v>1.4563107E-2</v>
      </c>
    </row>
    <row r="388" spans="1:13" x14ac:dyDescent="0.2">
      <c r="A388">
        <v>5307</v>
      </c>
      <c r="B388">
        <v>193</v>
      </c>
      <c r="C388">
        <v>37</v>
      </c>
      <c r="E388">
        <v>2</v>
      </c>
      <c r="F388">
        <v>24</v>
      </c>
      <c r="G388">
        <v>93</v>
      </c>
      <c r="H388">
        <v>9</v>
      </c>
      <c r="I388">
        <v>221</v>
      </c>
      <c r="J388">
        <v>8</v>
      </c>
      <c r="K388">
        <v>94</v>
      </c>
      <c r="L388">
        <v>119</v>
      </c>
      <c r="M388">
        <v>3.6199095000000001E-2</v>
      </c>
    </row>
    <row r="389" spans="1:13" x14ac:dyDescent="0.2">
      <c r="A389">
        <v>5312</v>
      </c>
      <c r="B389">
        <v>58</v>
      </c>
      <c r="C389">
        <v>17</v>
      </c>
      <c r="E389">
        <v>1</v>
      </c>
      <c r="F389">
        <v>2</v>
      </c>
      <c r="G389">
        <v>15</v>
      </c>
      <c r="H389">
        <v>6</v>
      </c>
      <c r="I389">
        <v>69</v>
      </c>
      <c r="J389">
        <v>39</v>
      </c>
      <c r="K389">
        <v>12</v>
      </c>
      <c r="L389">
        <v>18</v>
      </c>
      <c r="M389">
        <v>0.56521739100000001</v>
      </c>
    </row>
    <row r="390" spans="1:13" x14ac:dyDescent="0.2">
      <c r="A390">
        <v>5319</v>
      </c>
      <c r="B390">
        <v>16</v>
      </c>
      <c r="C390">
        <v>1</v>
      </c>
      <c r="D390">
        <v>1</v>
      </c>
      <c r="E390">
        <v>1</v>
      </c>
      <c r="F390">
        <v>2</v>
      </c>
      <c r="H390">
        <v>0</v>
      </c>
      <c r="I390">
        <v>17</v>
      </c>
      <c r="J390">
        <v>13</v>
      </c>
      <c r="K390">
        <v>0</v>
      </c>
      <c r="L390">
        <v>4</v>
      </c>
      <c r="M390">
        <v>0.764705882</v>
      </c>
    </row>
    <row r="391" spans="1:13" x14ac:dyDescent="0.2">
      <c r="A391">
        <v>5323</v>
      </c>
      <c r="B391">
        <v>97</v>
      </c>
      <c r="C391">
        <v>19</v>
      </c>
      <c r="E391">
        <v>2</v>
      </c>
      <c r="F391">
        <v>6</v>
      </c>
      <c r="G391">
        <v>58</v>
      </c>
      <c r="H391">
        <v>2</v>
      </c>
      <c r="I391">
        <v>114</v>
      </c>
      <c r="J391">
        <v>24</v>
      </c>
      <c r="K391">
        <v>24</v>
      </c>
      <c r="L391">
        <v>66</v>
      </c>
      <c r="M391">
        <v>0.21052631599999999</v>
      </c>
    </row>
    <row r="392" spans="1:13" x14ac:dyDescent="0.2">
      <c r="A392">
        <v>5328</v>
      </c>
      <c r="B392">
        <v>37</v>
      </c>
      <c r="C392">
        <v>7</v>
      </c>
      <c r="E392">
        <v>1</v>
      </c>
      <c r="F392">
        <v>8</v>
      </c>
      <c r="G392">
        <v>12</v>
      </c>
      <c r="H392">
        <v>1</v>
      </c>
      <c r="I392">
        <v>43</v>
      </c>
      <c r="J392">
        <v>6</v>
      </c>
      <c r="K392">
        <v>16</v>
      </c>
      <c r="L392">
        <v>21</v>
      </c>
      <c r="M392">
        <v>0.139534884</v>
      </c>
    </row>
    <row r="393" spans="1:13" x14ac:dyDescent="0.2">
      <c r="A393">
        <v>5330</v>
      </c>
      <c r="B393">
        <v>82</v>
      </c>
      <c r="C393">
        <v>8</v>
      </c>
      <c r="E393">
        <v>1</v>
      </c>
      <c r="F393">
        <v>9</v>
      </c>
      <c r="G393">
        <v>15</v>
      </c>
      <c r="H393">
        <v>0</v>
      </c>
      <c r="I393">
        <v>90</v>
      </c>
      <c r="J393">
        <v>27</v>
      </c>
      <c r="K393">
        <v>38</v>
      </c>
      <c r="L393">
        <v>25</v>
      </c>
      <c r="M393">
        <v>0.3</v>
      </c>
    </row>
    <row r="394" spans="1:13" x14ac:dyDescent="0.2">
      <c r="A394">
        <v>5331</v>
      </c>
      <c r="B394">
        <v>12</v>
      </c>
      <c r="C394">
        <v>2</v>
      </c>
      <c r="G394">
        <v>4</v>
      </c>
      <c r="H394">
        <v>0</v>
      </c>
      <c r="I394">
        <v>14</v>
      </c>
      <c r="J394">
        <v>5</v>
      </c>
      <c r="K394">
        <v>5</v>
      </c>
      <c r="L394">
        <v>4</v>
      </c>
      <c r="M394">
        <v>0.35714285699999998</v>
      </c>
    </row>
    <row r="395" spans="1:13" x14ac:dyDescent="0.2">
      <c r="A395">
        <v>5332</v>
      </c>
      <c r="B395">
        <v>14</v>
      </c>
      <c r="C395">
        <v>2</v>
      </c>
      <c r="E395">
        <v>1</v>
      </c>
      <c r="F395">
        <v>2</v>
      </c>
      <c r="G395">
        <v>2</v>
      </c>
      <c r="H395">
        <v>1</v>
      </c>
      <c r="I395">
        <v>15</v>
      </c>
      <c r="J395">
        <v>3</v>
      </c>
      <c r="K395">
        <v>7</v>
      </c>
      <c r="L395">
        <v>5</v>
      </c>
      <c r="M395">
        <v>0.2</v>
      </c>
    </row>
    <row r="396" spans="1:13" x14ac:dyDescent="0.2">
      <c r="A396">
        <v>5336</v>
      </c>
      <c r="B396">
        <v>14</v>
      </c>
      <c r="C396">
        <v>5</v>
      </c>
      <c r="G396">
        <v>3</v>
      </c>
      <c r="H396">
        <v>1</v>
      </c>
      <c r="I396">
        <v>18</v>
      </c>
      <c r="J396">
        <v>6</v>
      </c>
      <c r="K396">
        <v>9</v>
      </c>
      <c r="L396">
        <v>3</v>
      </c>
      <c r="M396">
        <v>0.33333333300000001</v>
      </c>
    </row>
    <row r="397" spans="1:13" x14ac:dyDescent="0.2">
      <c r="A397">
        <v>5348</v>
      </c>
      <c r="B397">
        <v>114</v>
      </c>
      <c r="C397">
        <v>19</v>
      </c>
      <c r="F397">
        <v>14</v>
      </c>
      <c r="G397">
        <v>33</v>
      </c>
      <c r="H397">
        <v>8</v>
      </c>
      <c r="I397">
        <v>125</v>
      </c>
      <c r="J397">
        <v>22</v>
      </c>
      <c r="K397">
        <v>56</v>
      </c>
      <c r="L397">
        <v>47</v>
      </c>
      <c r="M397">
        <v>0.17599999999999999</v>
      </c>
    </row>
    <row r="398" spans="1:13" x14ac:dyDescent="0.2">
      <c r="A398">
        <v>5359</v>
      </c>
      <c r="B398">
        <v>25</v>
      </c>
      <c r="C398">
        <v>2</v>
      </c>
      <c r="E398">
        <v>1</v>
      </c>
      <c r="F398">
        <v>3</v>
      </c>
      <c r="G398">
        <v>3</v>
      </c>
      <c r="H398">
        <v>6</v>
      </c>
      <c r="I398">
        <v>21</v>
      </c>
      <c r="J398">
        <v>7</v>
      </c>
      <c r="K398">
        <v>7</v>
      </c>
      <c r="L398">
        <v>7</v>
      </c>
      <c r="M398">
        <v>0.33333333300000001</v>
      </c>
    </row>
    <row r="399" spans="1:13" x14ac:dyDescent="0.2">
      <c r="A399">
        <v>5362</v>
      </c>
      <c r="B399">
        <v>89</v>
      </c>
      <c r="C399">
        <v>19</v>
      </c>
      <c r="G399">
        <v>2</v>
      </c>
      <c r="H399">
        <v>17</v>
      </c>
      <c r="I399">
        <v>91</v>
      </c>
      <c r="J399">
        <v>84</v>
      </c>
      <c r="K399">
        <v>5</v>
      </c>
      <c r="L399">
        <v>2</v>
      </c>
      <c r="M399">
        <v>0.92307692299999999</v>
      </c>
    </row>
    <row r="400" spans="1:13" x14ac:dyDescent="0.2">
      <c r="A400">
        <v>5367</v>
      </c>
      <c r="B400">
        <v>36</v>
      </c>
      <c r="C400">
        <v>2</v>
      </c>
      <c r="E400">
        <v>2</v>
      </c>
      <c r="G400">
        <v>5</v>
      </c>
      <c r="H400">
        <v>6</v>
      </c>
      <c r="I400">
        <v>32</v>
      </c>
      <c r="J400">
        <v>11</v>
      </c>
      <c r="K400">
        <v>14</v>
      </c>
      <c r="L400">
        <v>7</v>
      </c>
      <c r="M400">
        <v>0.34375</v>
      </c>
    </row>
    <row r="401" spans="1:13" x14ac:dyDescent="0.2">
      <c r="A401">
        <v>5369</v>
      </c>
      <c r="B401">
        <v>24</v>
      </c>
      <c r="C401">
        <v>6</v>
      </c>
      <c r="E401">
        <v>1</v>
      </c>
      <c r="F401">
        <v>2</v>
      </c>
      <c r="G401">
        <v>10</v>
      </c>
      <c r="H401">
        <v>2</v>
      </c>
      <c r="I401">
        <v>28</v>
      </c>
      <c r="J401">
        <v>11</v>
      </c>
      <c r="K401">
        <v>4</v>
      </c>
      <c r="L401">
        <v>13</v>
      </c>
      <c r="M401">
        <v>0.39285714300000002</v>
      </c>
    </row>
    <row r="402" spans="1:13" x14ac:dyDescent="0.2">
      <c r="A402">
        <v>5370</v>
      </c>
      <c r="B402">
        <v>160</v>
      </c>
      <c r="C402">
        <v>43</v>
      </c>
      <c r="D402">
        <v>1</v>
      </c>
      <c r="E402">
        <v>4</v>
      </c>
      <c r="F402">
        <v>20</v>
      </c>
      <c r="G402">
        <v>103</v>
      </c>
      <c r="H402">
        <v>6</v>
      </c>
      <c r="I402">
        <v>197</v>
      </c>
      <c r="J402">
        <v>18</v>
      </c>
      <c r="K402">
        <v>51</v>
      </c>
      <c r="L402">
        <v>128</v>
      </c>
      <c r="M402">
        <v>9.1370558000000004E-2</v>
      </c>
    </row>
    <row r="403" spans="1:13" x14ac:dyDescent="0.2">
      <c r="A403">
        <v>5372</v>
      </c>
      <c r="B403">
        <v>158</v>
      </c>
      <c r="C403">
        <v>13</v>
      </c>
      <c r="E403">
        <v>3</v>
      </c>
      <c r="F403">
        <v>19</v>
      </c>
      <c r="G403">
        <v>51</v>
      </c>
      <c r="H403">
        <v>84</v>
      </c>
      <c r="I403">
        <v>87</v>
      </c>
      <c r="J403">
        <v>4</v>
      </c>
      <c r="K403">
        <v>10</v>
      </c>
      <c r="L403">
        <v>73</v>
      </c>
      <c r="M403">
        <v>4.5977010999999998E-2</v>
      </c>
    </row>
    <row r="404" spans="1:13" x14ac:dyDescent="0.2">
      <c r="A404">
        <v>5373</v>
      </c>
      <c r="B404">
        <v>21</v>
      </c>
      <c r="C404">
        <v>2</v>
      </c>
      <c r="G404">
        <v>1</v>
      </c>
      <c r="H404">
        <v>3</v>
      </c>
      <c r="I404">
        <v>20</v>
      </c>
      <c r="J404">
        <v>12</v>
      </c>
      <c r="K404">
        <v>7</v>
      </c>
      <c r="L404">
        <v>1</v>
      </c>
      <c r="M404">
        <v>0.6</v>
      </c>
    </row>
    <row r="405" spans="1:13" x14ac:dyDescent="0.2">
      <c r="A405">
        <v>5375</v>
      </c>
      <c r="B405">
        <v>90</v>
      </c>
      <c r="C405">
        <v>15</v>
      </c>
      <c r="D405">
        <v>4</v>
      </c>
      <c r="E405">
        <v>2</v>
      </c>
      <c r="F405">
        <v>2</v>
      </c>
      <c r="G405">
        <v>2</v>
      </c>
      <c r="H405">
        <v>3</v>
      </c>
      <c r="I405">
        <v>102</v>
      </c>
      <c r="J405">
        <v>86</v>
      </c>
      <c r="K405">
        <v>6</v>
      </c>
      <c r="L405">
        <v>10</v>
      </c>
      <c r="M405">
        <v>0.84313725500000003</v>
      </c>
    </row>
    <row r="406" spans="1:13" x14ac:dyDescent="0.2">
      <c r="A406">
        <v>5376</v>
      </c>
      <c r="B406">
        <v>83</v>
      </c>
      <c r="C406">
        <v>7</v>
      </c>
      <c r="D406">
        <v>6</v>
      </c>
      <c r="E406">
        <v>1</v>
      </c>
      <c r="F406">
        <v>3</v>
      </c>
      <c r="G406">
        <v>3</v>
      </c>
      <c r="H406">
        <v>2</v>
      </c>
      <c r="I406">
        <v>88</v>
      </c>
      <c r="J406">
        <v>66</v>
      </c>
      <c r="K406">
        <v>9</v>
      </c>
      <c r="L406">
        <v>13</v>
      </c>
      <c r="M406">
        <v>0.75</v>
      </c>
    </row>
    <row r="407" spans="1:13" x14ac:dyDescent="0.2">
      <c r="A407">
        <v>5396</v>
      </c>
      <c r="B407">
        <v>17</v>
      </c>
      <c r="F407">
        <v>4</v>
      </c>
      <c r="G407">
        <v>7</v>
      </c>
      <c r="H407">
        <v>0</v>
      </c>
      <c r="I407">
        <v>17</v>
      </c>
      <c r="J407">
        <v>2</v>
      </c>
      <c r="K407">
        <v>4</v>
      </c>
      <c r="L407">
        <v>11</v>
      </c>
      <c r="M407">
        <v>0.117647059</v>
      </c>
    </row>
    <row r="408" spans="1:13" x14ac:dyDescent="0.2">
      <c r="A408">
        <v>5411</v>
      </c>
      <c r="B408">
        <v>100</v>
      </c>
      <c r="C408">
        <v>34</v>
      </c>
      <c r="E408">
        <v>2</v>
      </c>
      <c r="F408">
        <v>14</v>
      </c>
      <c r="G408">
        <v>40</v>
      </c>
      <c r="H408">
        <v>8</v>
      </c>
      <c r="I408">
        <v>126</v>
      </c>
      <c r="J408">
        <v>8</v>
      </c>
      <c r="K408">
        <v>62</v>
      </c>
      <c r="L408">
        <v>56</v>
      </c>
      <c r="M408">
        <v>6.3492063000000001E-2</v>
      </c>
    </row>
    <row r="409" spans="1:13" x14ac:dyDescent="0.2">
      <c r="A409">
        <v>5432</v>
      </c>
      <c r="B409">
        <v>24</v>
      </c>
      <c r="C409">
        <v>4</v>
      </c>
      <c r="F409">
        <v>3</v>
      </c>
      <c r="G409">
        <v>9</v>
      </c>
      <c r="H409">
        <v>6</v>
      </c>
      <c r="I409">
        <v>22</v>
      </c>
      <c r="J409">
        <v>8</v>
      </c>
      <c r="K409">
        <v>2</v>
      </c>
      <c r="L409">
        <v>12</v>
      </c>
      <c r="M409">
        <v>0.36363636399999999</v>
      </c>
    </row>
    <row r="410" spans="1:13" x14ac:dyDescent="0.2">
      <c r="A410">
        <v>5433</v>
      </c>
      <c r="B410">
        <v>11</v>
      </c>
      <c r="C410">
        <v>6</v>
      </c>
      <c r="G410">
        <v>1</v>
      </c>
      <c r="H410">
        <v>7</v>
      </c>
      <c r="I410">
        <v>10</v>
      </c>
      <c r="J410">
        <v>8</v>
      </c>
      <c r="K410">
        <v>1</v>
      </c>
      <c r="L410">
        <v>1</v>
      </c>
      <c r="M410">
        <v>0.8</v>
      </c>
    </row>
    <row r="411" spans="1:13" x14ac:dyDescent="0.2">
      <c r="A411">
        <v>5437</v>
      </c>
      <c r="B411">
        <v>22</v>
      </c>
      <c r="E411">
        <v>1</v>
      </c>
      <c r="G411">
        <v>1</v>
      </c>
      <c r="H411">
        <v>1</v>
      </c>
      <c r="I411">
        <v>21</v>
      </c>
      <c r="J411">
        <v>16</v>
      </c>
      <c r="K411">
        <v>3</v>
      </c>
      <c r="L411">
        <v>2</v>
      </c>
      <c r="M411">
        <v>0.76190476200000001</v>
      </c>
    </row>
    <row r="412" spans="1:13" x14ac:dyDescent="0.2">
      <c r="A412">
        <v>5444</v>
      </c>
      <c r="B412">
        <v>10</v>
      </c>
      <c r="C412">
        <v>2</v>
      </c>
      <c r="G412">
        <v>2</v>
      </c>
      <c r="H412">
        <v>1</v>
      </c>
      <c r="I412">
        <v>11</v>
      </c>
      <c r="J412">
        <v>9</v>
      </c>
      <c r="K412">
        <v>0</v>
      </c>
      <c r="L412">
        <v>2</v>
      </c>
      <c r="M412">
        <v>0.81818181800000001</v>
      </c>
    </row>
    <row r="413" spans="1:13" x14ac:dyDescent="0.2">
      <c r="A413">
        <v>5460</v>
      </c>
      <c r="B413">
        <v>53</v>
      </c>
      <c r="C413">
        <v>19</v>
      </c>
      <c r="G413">
        <v>46</v>
      </c>
      <c r="H413">
        <v>8</v>
      </c>
      <c r="I413">
        <v>64</v>
      </c>
      <c r="J413">
        <v>7</v>
      </c>
      <c r="K413">
        <v>11</v>
      </c>
      <c r="L413">
        <v>46</v>
      </c>
      <c r="M413">
        <v>0.109375</v>
      </c>
    </row>
    <row r="414" spans="1:13" x14ac:dyDescent="0.2">
      <c r="A414">
        <v>5461</v>
      </c>
      <c r="B414">
        <v>43</v>
      </c>
      <c r="C414">
        <v>20</v>
      </c>
      <c r="E414">
        <v>1</v>
      </c>
      <c r="F414">
        <v>13</v>
      </c>
      <c r="G414">
        <v>18</v>
      </c>
      <c r="H414">
        <v>9</v>
      </c>
      <c r="I414">
        <v>54</v>
      </c>
      <c r="J414">
        <v>12</v>
      </c>
      <c r="K414">
        <v>10</v>
      </c>
      <c r="L414">
        <v>32</v>
      </c>
      <c r="M414">
        <v>0.222222222</v>
      </c>
    </row>
    <row r="415" spans="1:13" x14ac:dyDescent="0.2">
      <c r="A415">
        <v>5472</v>
      </c>
      <c r="B415">
        <v>102</v>
      </c>
      <c r="C415">
        <v>20</v>
      </c>
      <c r="G415">
        <v>16</v>
      </c>
      <c r="H415">
        <v>13</v>
      </c>
      <c r="I415">
        <v>109</v>
      </c>
      <c r="J415">
        <v>70</v>
      </c>
      <c r="K415">
        <v>23</v>
      </c>
      <c r="L415">
        <v>16</v>
      </c>
      <c r="M415">
        <v>0.64220183500000005</v>
      </c>
    </row>
    <row r="416" spans="1:13" x14ac:dyDescent="0.2">
      <c r="A416">
        <v>5478</v>
      </c>
      <c r="B416">
        <v>389</v>
      </c>
      <c r="C416">
        <v>35</v>
      </c>
      <c r="F416">
        <v>9</v>
      </c>
      <c r="G416">
        <v>29</v>
      </c>
      <c r="H416">
        <v>23</v>
      </c>
      <c r="I416">
        <v>401</v>
      </c>
      <c r="J416">
        <v>345</v>
      </c>
      <c r="K416">
        <v>18</v>
      </c>
      <c r="L416">
        <v>38</v>
      </c>
      <c r="M416">
        <v>0.86034912699999999</v>
      </c>
    </row>
    <row r="417" spans="1:13" x14ac:dyDescent="0.2">
      <c r="A417">
        <v>5481</v>
      </c>
      <c r="B417">
        <v>289</v>
      </c>
      <c r="C417">
        <v>39</v>
      </c>
      <c r="F417">
        <v>4</v>
      </c>
      <c r="G417">
        <v>3</v>
      </c>
      <c r="H417">
        <v>7</v>
      </c>
      <c r="I417">
        <v>321</v>
      </c>
      <c r="J417">
        <v>313</v>
      </c>
      <c r="K417">
        <v>1</v>
      </c>
      <c r="L417">
        <v>7</v>
      </c>
      <c r="M417">
        <v>0.97507788200000001</v>
      </c>
    </row>
    <row r="418" spans="1:13" x14ac:dyDescent="0.2">
      <c r="A418">
        <v>5498</v>
      </c>
      <c r="B418">
        <v>33</v>
      </c>
      <c r="C418">
        <v>7</v>
      </c>
      <c r="F418">
        <v>4</v>
      </c>
      <c r="G418">
        <v>13</v>
      </c>
      <c r="H418">
        <v>3</v>
      </c>
      <c r="I418">
        <v>37</v>
      </c>
      <c r="J418">
        <v>4</v>
      </c>
      <c r="K418">
        <v>16</v>
      </c>
      <c r="L418">
        <v>17</v>
      </c>
      <c r="M418">
        <v>0.10810810799999999</v>
      </c>
    </row>
    <row r="419" spans="1:13" x14ac:dyDescent="0.2">
      <c r="A419">
        <v>5506</v>
      </c>
      <c r="B419">
        <v>38</v>
      </c>
      <c r="C419">
        <v>61</v>
      </c>
      <c r="F419">
        <v>24</v>
      </c>
      <c r="G419">
        <v>40</v>
      </c>
      <c r="H419">
        <v>24</v>
      </c>
      <c r="I419">
        <v>75</v>
      </c>
      <c r="J419">
        <v>4</v>
      </c>
      <c r="K419">
        <v>7</v>
      </c>
      <c r="L419">
        <v>64</v>
      </c>
      <c r="M419">
        <v>5.3333332999999997E-2</v>
      </c>
    </row>
    <row r="420" spans="1:13" x14ac:dyDescent="0.2">
      <c r="A420">
        <v>5522</v>
      </c>
      <c r="B420">
        <v>51</v>
      </c>
      <c r="C420">
        <v>8</v>
      </c>
      <c r="G420">
        <v>26</v>
      </c>
      <c r="H420">
        <v>0</v>
      </c>
      <c r="I420">
        <v>59</v>
      </c>
      <c r="J420">
        <v>14</v>
      </c>
      <c r="K420">
        <v>19</v>
      </c>
      <c r="L420">
        <v>26</v>
      </c>
      <c r="M420">
        <v>0.23728813600000001</v>
      </c>
    </row>
    <row r="421" spans="1:13" x14ac:dyDescent="0.2">
      <c r="A421">
        <v>5545</v>
      </c>
      <c r="B421">
        <v>65</v>
      </c>
      <c r="C421">
        <v>9</v>
      </c>
      <c r="F421">
        <v>2</v>
      </c>
      <c r="G421">
        <v>1</v>
      </c>
      <c r="H421">
        <v>5</v>
      </c>
      <c r="I421">
        <v>69</v>
      </c>
      <c r="J421">
        <v>60</v>
      </c>
      <c r="K421">
        <v>6</v>
      </c>
      <c r="L421">
        <v>3</v>
      </c>
      <c r="M421">
        <v>0.869565217</v>
      </c>
    </row>
    <row r="422" spans="1:13" x14ac:dyDescent="0.2">
      <c r="A422">
        <v>5549</v>
      </c>
      <c r="B422">
        <v>33</v>
      </c>
      <c r="C422">
        <v>4</v>
      </c>
      <c r="G422">
        <v>7</v>
      </c>
      <c r="H422">
        <v>3</v>
      </c>
      <c r="I422">
        <v>34</v>
      </c>
      <c r="J422">
        <v>24</v>
      </c>
      <c r="K422">
        <v>3</v>
      </c>
      <c r="L422">
        <v>7</v>
      </c>
      <c r="M422">
        <v>0.70588235300000002</v>
      </c>
    </row>
    <row r="423" spans="1:13" x14ac:dyDescent="0.2">
      <c r="A423">
        <v>5953</v>
      </c>
      <c r="B423">
        <v>96</v>
      </c>
      <c r="C423">
        <v>16</v>
      </c>
      <c r="F423">
        <v>8</v>
      </c>
      <c r="G423">
        <v>19</v>
      </c>
      <c r="H423">
        <v>0</v>
      </c>
      <c r="I423">
        <v>112</v>
      </c>
      <c r="J423">
        <v>15</v>
      </c>
      <c r="K423">
        <v>70</v>
      </c>
      <c r="L423">
        <v>27</v>
      </c>
      <c r="M423">
        <v>0.133928571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8D528-45DB-4979-8E7F-6AE05914C06D}">
  <dimension ref="A1:P648"/>
  <sheetViews>
    <sheetView workbookViewId="0">
      <pane ySplit="1" topLeftCell="A2" activePane="bottomLeft" state="frozen"/>
      <selection pane="bottomLeft" activeCell="F2" sqref="F2"/>
    </sheetView>
  </sheetViews>
  <sheetFormatPr defaultRowHeight="12.75" x14ac:dyDescent="0.2"/>
  <cols>
    <col min="6" max="6" width="9.140625" style="31"/>
    <col min="8" max="8" width="9.140625" style="31"/>
    <col min="10" max="10" width="9.140625" style="31"/>
    <col min="12" max="12" width="9.140625" style="31"/>
    <col min="14" max="14" width="9.140625" style="31"/>
    <col min="16" max="16" width="9.140625" style="31"/>
  </cols>
  <sheetData>
    <row r="1" spans="1:16" s="1" customFormat="1" x14ac:dyDescent="0.2">
      <c r="A1" s="1" t="s">
        <v>524</v>
      </c>
      <c r="B1" s="1" t="s">
        <v>924</v>
      </c>
      <c r="C1" s="1" t="s">
        <v>925</v>
      </c>
      <c r="D1" s="1" t="s">
        <v>939</v>
      </c>
      <c r="E1" s="1" t="s">
        <v>926</v>
      </c>
      <c r="F1" s="30" t="s">
        <v>927</v>
      </c>
      <c r="G1" s="1" t="s">
        <v>928</v>
      </c>
      <c r="H1" s="30" t="s">
        <v>929</v>
      </c>
      <c r="I1" s="1" t="s">
        <v>930</v>
      </c>
      <c r="J1" s="30" t="s">
        <v>931</v>
      </c>
      <c r="K1" s="1" t="s">
        <v>932</v>
      </c>
      <c r="L1" s="30" t="s">
        <v>933</v>
      </c>
      <c r="M1" s="1" t="s">
        <v>934</v>
      </c>
      <c r="N1" s="30" t="s">
        <v>935</v>
      </c>
      <c r="O1" s="1" t="s">
        <v>936</v>
      </c>
      <c r="P1" s="30" t="s">
        <v>937</v>
      </c>
    </row>
    <row r="2" spans="1:16" x14ac:dyDescent="0.2">
      <c r="A2">
        <v>1516</v>
      </c>
      <c r="B2">
        <v>8</v>
      </c>
      <c r="C2">
        <v>64</v>
      </c>
      <c r="D2" s="31">
        <f>B2/C2</f>
        <v>0.125</v>
      </c>
      <c r="E2">
        <v>1</v>
      </c>
      <c r="F2" s="31">
        <v>0.1</v>
      </c>
      <c r="G2">
        <v>0</v>
      </c>
      <c r="H2" s="31">
        <v>0.1</v>
      </c>
      <c r="I2">
        <v>0</v>
      </c>
      <c r="J2" s="31">
        <v>0.1</v>
      </c>
      <c r="K2">
        <v>0</v>
      </c>
      <c r="L2" s="31">
        <v>0.1</v>
      </c>
      <c r="M2">
        <v>6</v>
      </c>
      <c r="N2" s="31">
        <v>0.1</v>
      </c>
      <c r="O2">
        <v>1</v>
      </c>
      <c r="P2" s="31">
        <v>0.1</v>
      </c>
    </row>
    <row r="3" spans="1:16" x14ac:dyDescent="0.2">
      <c r="A3">
        <v>1519</v>
      </c>
      <c r="B3">
        <v>23</v>
      </c>
      <c r="C3">
        <v>182</v>
      </c>
      <c r="D3" s="31">
        <f t="shared" ref="D3:D66" si="0">B3/C3</f>
        <v>0.12637362637362637</v>
      </c>
      <c r="E3">
        <v>6</v>
      </c>
      <c r="F3" s="31">
        <v>0.1</v>
      </c>
      <c r="G3">
        <v>0</v>
      </c>
      <c r="H3" s="31">
        <v>0.1</v>
      </c>
      <c r="I3">
        <v>10</v>
      </c>
      <c r="J3" s="31">
        <v>0.1</v>
      </c>
      <c r="K3">
        <v>0</v>
      </c>
      <c r="L3" s="31">
        <v>0.1</v>
      </c>
      <c r="M3">
        <v>9</v>
      </c>
      <c r="N3" s="31">
        <v>0.1</v>
      </c>
      <c r="O3">
        <v>0</v>
      </c>
      <c r="P3" s="31">
        <v>0.1</v>
      </c>
    </row>
    <row r="4" spans="1:16" x14ac:dyDescent="0.2">
      <c r="A4">
        <v>1533</v>
      </c>
      <c r="B4">
        <v>9</v>
      </c>
      <c r="C4">
        <v>24</v>
      </c>
      <c r="D4" s="31">
        <f t="shared" si="0"/>
        <v>0.375</v>
      </c>
      <c r="E4">
        <v>1</v>
      </c>
      <c r="F4" s="31">
        <v>0.13</v>
      </c>
      <c r="G4">
        <v>0</v>
      </c>
      <c r="H4" s="31">
        <v>0.13</v>
      </c>
      <c r="I4">
        <v>0</v>
      </c>
      <c r="J4" s="31">
        <v>0.13</v>
      </c>
      <c r="K4">
        <v>0</v>
      </c>
      <c r="L4" s="31">
        <v>0.13</v>
      </c>
      <c r="M4">
        <v>0</v>
      </c>
      <c r="N4" s="31">
        <v>0.13</v>
      </c>
      <c r="O4">
        <v>8</v>
      </c>
      <c r="P4" s="31">
        <v>0.33300000000000002</v>
      </c>
    </row>
    <row r="5" spans="1:16" x14ac:dyDescent="0.2">
      <c r="A5">
        <v>1537</v>
      </c>
      <c r="B5">
        <v>7</v>
      </c>
      <c r="C5">
        <v>327</v>
      </c>
      <c r="D5" s="31">
        <f t="shared" si="0"/>
        <v>2.1406727828746176E-2</v>
      </c>
      <c r="E5">
        <v>0</v>
      </c>
      <c r="F5" s="31">
        <v>0.01</v>
      </c>
      <c r="G5">
        <v>0</v>
      </c>
      <c r="H5" s="31">
        <v>0.01</v>
      </c>
      <c r="I5">
        <v>0</v>
      </c>
      <c r="J5" s="31">
        <v>0.01</v>
      </c>
      <c r="K5">
        <v>0</v>
      </c>
      <c r="L5" s="31">
        <v>0.01</v>
      </c>
      <c r="M5">
        <v>7</v>
      </c>
      <c r="N5" s="31">
        <v>2.1000000000000001E-2</v>
      </c>
      <c r="O5">
        <v>0</v>
      </c>
      <c r="P5" s="31">
        <v>0.01</v>
      </c>
    </row>
    <row r="6" spans="1:16" x14ac:dyDescent="0.2">
      <c r="A6">
        <v>1539</v>
      </c>
      <c r="B6">
        <v>34</v>
      </c>
      <c r="C6">
        <v>101</v>
      </c>
      <c r="D6" s="31">
        <f t="shared" si="0"/>
        <v>0.33663366336633666</v>
      </c>
      <c r="E6">
        <v>0</v>
      </c>
      <c r="F6" s="31">
        <v>0.1</v>
      </c>
      <c r="G6">
        <v>0</v>
      </c>
      <c r="H6" s="31">
        <v>0.1</v>
      </c>
      <c r="I6">
        <v>0</v>
      </c>
      <c r="J6" s="31">
        <v>0.1</v>
      </c>
      <c r="K6">
        <v>0</v>
      </c>
      <c r="L6" s="31">
        <v>0.1</v>
      </c>
      <c r="M6">
        <v>34</v>
      </c>
      <c r="N6" s="31">
        <v>0.33700000000000002</v>
      </c>
      <c r="O6">
        <v>0</v>
      </c>
      <c r="P6" s="31">
        <v>0.1</v>
      </c>
    </row>
    <row r="7" spans="1:16" x14ac:dyDescent="0.2">
      <c r="A7">
        <v>1547</v>
      </c>
      <c r="B7">
        <v>12</v>
      </c>
      <c r="C7">
        <v>67</v>
      </c>
      <c r="D7" s="31">
        <f t="shared" si="0"/>
        <v>0.17910447761194029</v>
      </c>
      <c r="E7">
        <v>0</v>
      </c>
      <c r="F7" s="31">
        <v>0.1</v>
      </c>
      <c r="G7">
        <v>0</v>
      </c>
      <c r="H7" s="31">
        <v>0.1</v>
      </c>
      <c r="I7">
        <v>0</v>
      </c>
      <c r="J7" s="31">
        <v>0.1</v>
      </c>
      <c r="K7">
        <v>0</v>
      </c>
      <c r="L7" s="31">
        <v>0.1</v>
      </c>
      <c r="M7">
        <v>12</v>
      </c>
      <c r="N7" s="31">
        <v>0.17899999999999999</v>
      </c>
      <c r="O7">
        <v>0</v>
      </c>
      <c r="P7" s="31">
        <v>0.1</v>
      </c>
    </row>
    <row r="8" spans="1:16" x14ac:dyDescent="0.2">
      <c r="A8">
        <v>1594</v>
      </c>
      <c r="B8">
        <v>6</v>
      </c>
      <c r="C8">
        <v>25</v>
      </c>
      <c r="D8" s="31">
        <f t="shared" si="0"/>
        <v>0.24</v>
      </c>
      <c r="E8">
        <v>0</v>
      </c>
      <c r="F8" s="31">
        <v>0.12</v>
      </c>
      <c r="G8">
        <v>0</v>
      </c>
      <c r="H8" s="31">
        <v>0.12</v>
      </c>
      <c r="I8">
        <v>0</v>
      </c>
      <c r="J8" s="31">
        <v>0.12</v>
      </c>
      <c r="K8">
        <v>0</v>
      </c>
      <c r="L8" s="31">
        <v>0.12</v>
      </c>
      <c r="M8">
        <v>6</v>
      </c>
      <c r="N8" s="31">
        <v>0.24</v>
      </c>
      <c r="O8">
        <v>0</v>
      </c>
      <c r="P8" s="31">
        <v>0.12</v>
      </c>
    </row>
    <row r="9" spans="1:16" x14ac:dyDescent="0.2">
      <c r="A9">
        <v>1596</v>
      </c>
      <c r="B9">
        <v>135</v>
      </c>
      <c r="C9">
        <v>320</v>
      </c>
      <c r="D9" s="31">
        <f t="shared" si="0"/>
        <v>0.421875</v>
      </c>
      <c r="E9">
        <v>0</v>
      </c>
      <c r="F9" s="31">
        <v>0.01</v>
      </c>
      <c r="G9">
        <v>0</v>
      </c>
      <c r="H9" s="31">
        <v>0.01</v>
      </c>
      <c r="I9">
        <v>0</v>
      </c>
      <c r="J9" s="31">
        <v>0.01</v>
      </c>
      <c r="K9">
        <v>0</v>
      </c>
      <c r="L9" s="31">
        <v>0.01</v>
      </c>
      <c r="M9">
        <v>14</v>
      </c>
      <c r="N9" s="31">
        <v>4.3999999999999997E-2</v>
      </c>
      <c r="O9">
        <v>123</v>
      </c>
      <c r="P9" s="31">
        <v>0.38400000000000001</v>
      </c>
    </row>
    <row r="10" spans="1:16" x14ac:dyDescent="0.2">
      <c r="A10">
        <v>1613</v>
      </c>
      <c r="B10">
        <v>52</v>
      </c>
      <c r="C10">
        <v>308</v>
      </c>
      <c r="D10" s="31">
        <f t="shared" si="0"/>
        <v>0.16883116883116883</v>
      </c>
      <c r="E10">
        <v>0</v>
      </c>
      <c r="F10" s="31">
        <v>0.01</v>
      </c>
      <c r="G10">
        <v>0</v>
      </c>
      <c r="H10" s="31">
        <v>0.01</v>
      </c>
      <c r="I10">
        <v>0</v>
      </c>
      <c r="J10" s="31">
        <v>0.01</v>
      </c>
      <c r="K10">
        <v>0</v>
      </c>
      <c r="L10" s="31">
        <v>0.01</v>
      </c>
      <c r="M10">
        <v>3</v>
      </c>
      <c r="N10" s="31">
        <v>0.01</v>
      </c>
      <c r="O10">
        <v>49</v>
      </c>
      <c r="P10" s="31">
        <v>0.159</v>
      </c>
    </row>
    <row r="11" spans="1:16" x14ac:dyDescent="0.2">
      <c r="A11">
        <v>1628</v>
      </c>
      <c r="B11">
        <v>40</v>
      </c>
      <c r="C11">
        <v>355</v>
      </c>
      <c r="D11" s="31">
        <f t="shared" si="0"/>
        <v>0.11267605633802817</v>
      </c>
      <c r="E11">
        <v>29</v>
      </c>
      <c r="F11" s="31">
        <v>8.2000000000000003E-2</v>
      </c>
      <c r="G11">
        <v>0</v>
      </c>
      <c r="H11" s="31">
        <v>0.01</v>
      </c>
      <c r="I11">
        <v>0</v>
      </c>
      <c r="J11" s="31">
        <v>0.01</v>
      </c>
      <c r="K11">
        <v>0</v>
      </c>
      <c r="L11" s="31">
        <v>0.01</v>
      </c>
      <c r="M11">
        <v>11</v>
      </c>
      <c r="N11" s="31">
        <v>3.1E-2</v>
      </c>
      <c r="O11">
        <v>0</v>
      </c>
      <c r="P11" s="31">
        <v>0.01</v>
      </c>
    </row>
    <row r="12" spans="1:16" x14ac:dyDescent="0.2">
      <c r="A12">
        <v>1635</v>
      </c>
      <c r="B12">
        <v>37</v>
      </c>
      <c r="C12">
        <v>660</v>
      </c>
      <c r="D12" s="31">
        <f t="shared" si="0"/>
        <v>5.6060606060606061E-2</v>
      </c>
      <c r="E12">
        <v>0</v>
      </c>
      <c r="F12" s="31">
        <v>0.01</v>
      </c>
      <c r="G12">
        <v>0</v>
      </c>
      <c r="H12" s="31">
        <v>0.01</v>
      </c>
      <c r="I12">
        <v>0</v>
      </c>
      <c r="J12" s="31">
        <v>0.01</v>
      </c>
      <c r="K12">
        <v>0</v>
      </c>
      <c r="L12" s="31">
        <v>0.01</v>
      </c>
      <c r="M12">
        <v>24</v>
      </c>
      <c r="N12" s="31">
        <v>3.5999999999999997E-2</v>
      </c>
      <c r="O12">
        <v>13</v>
      </c>
      <c r="P12" s="31">
        <v>0.02</v>
      </c>
    </row>
    <row r="13" spans="1:16" x14ac:dyDescent="0.2">
      <c r="A13">
        <v>1647</v>
      </c>
      <c r="B13">
        <v>68</v>
      </c>
      <c r="C13">
        <v>242</v>
      </c>
      <c r="D13" s="31">
        <f t="shared" si="0"/>
        <v>0.28099173553719009</v>
      </c>
      <c r="E13">
        <v>0</v>
      </c>
      <c r="F13" s="31">
        <v>0.1</v>
      </c>
      <c r="G13">
        <v>0</v>
      </c>
      <c r="H13" s="31">
        <v>0.1</v>
      </c>
      <c r="I13">
        <v>0</v>
      </c>
      <c r="J13" s="31">
        <v>0.1</v>
      </c>
      <c r="K13">
        <v>0</v>
      </c>
      <c r="L13" s="31">
        <v>0.1</v>
      </c>
      <c r="M13">
        <v>11</v>
      </c>
      <c r="N13" s="31">
        <v>0.1</v>
      </c>
      <c r="O13">
        <v>57</v>
      </c>
      <c r="P13" s="31">
        <v>0.23599999999999999</v>
      </c>
    </row>
    <row r="14" spans="1:16" x14ac:dyDescent="0.2">
      <c r="A14">
        <v>1689</v>
      </c>
      <c r="B14">
        <v>180</v>
      </c>
      <c r="C14">
        <v>306</v>
      </c>
      <c r="D14" s="31">
        <f t="shared" si="0"/>
        <v>0.58823529411764708</v>
      </c>
      <c r="E14">
        <v>170</v>
      </c>
      <c r="F14" s="31">
        <v>0.55600000000000005</v>
      </c>
      <c r="G14">
        <v>0</v>
      </c>
      <c r="H14" s="31">
        <v>0.01</v>
      </c>
      <c r="I14">
        <v>0</v>
      </c>
      <c r="J14" s="31">
        <v>0.01</v>
      </c>
      <c r="K14">
        <v>0</v>
      </c>
      <c r="L14" s="31">
        <v>0.01</v>
      </c>
      <c r="M14">
        <v>4</v>
      </c>
      <c r="N14" s="31">
        <v>1.2999999999999999E-2</v>
      </c>
      <c r="O14">
        <v>27</v>
      </c>
      <c r="P14" s="31">
        <v>8.7999999999999995E-2</v>
      </c>
    </row>
    <row r="15" spans="1:16" x14ac:dyDescent="0.2">
      <c r="A15">
        <v>1706</v>
      </c>
      <c r="B15">
        <v>69</v>
      </c>
      <c r="C15">
        <v>183</v>
      </c>
      <c r="D15" s="31">
        <f t="shared" si="0"/>
        <v>0.37704918032786883</v>
      </c>
      <c r="E15">
        <v>68</v>
      </c>
      <c r="F15" s="31">
        <v>0.372</v>
      </c>
      <c r="G15">
        <v>0</v>
      </c>
      <c r="H15" s="31">
        <v>0.1</v>
      </c>
      <c r="I15">
        <v>0</v>
      </c>
      <c r="J15" s="31">
        <v>0.1</v>
      </c>
      <c r="K15">
        <v>0</v>
      </c>
      <c r="L15" s="31">
        <v>0.1</v>
      </c>
      <c r="M15">
        <v>0</v>
      </c>
      <c r="N15" s="31">
        <v>0.1</v>
      </c>
      <c r="O15">
        <v>47</v>
      </c>
      <c r="P15" s="31">
        <v>0.25700000000000001</v>
      </c>
    </row>
    <row r="16" spans="1:16" x14ac:dyDescent="0.2">
      <c r="A16">
        <v>1735</v>
      </c>
      <c r="B16">
        <v>5</v>
      </c>
      <c r="C16">
        <v>43</v>
      </c>
      <c r="D16" s="31">
        <f t="shared" si="0"/>
        <v>0.11627906976744186</v>
      </c>
      <c r="E16">
        <v>0</v>
      </c>
      <c r="F16" s="31">
        <v>0.1</v>
      </c>
      <c r="G16">
        <v>0</v>
      </c>
      <c r="H16" s="31">
        <v>0.1</v>
      </c>
      <c r="I16">
        <v>0</v>
      </c>
      <c r="J16" s="31">
        <v>0.1</v>
      </c>
      <c r="K16">
        <v>0</v>
      </c>
      <c r="L16" s="31">
        <v>0.1</v>
      </c>
      <c r="M16">
        <v>5</v>
      </c>
      <c r="N16" s="31">
        <v>0.11600000000000001</v>
      </c>
      <c r="O16">
        <v>0</v>
      </c>
      <c r="P16" s="31">
        <v>0.1</v>
      </c>
    </row>
    <row r="17" spans="1:16" x14ac:dyDescent="0.2">
      <c r="A17">
        <v>1753</v>
      </c>
      <c r="B17">
        <v>4</v>
      </c>
      <c r="C17">
        <v>11</v>
      </c>
      <c r="D17" s="31">
        <f t="shared" si="0"/>
        <v>0.36363636363636365</v>
      </c>
      <c r="E17">
        <v>0</v>
      </c>
      <c r="F17" s="31">
        <v>0.27</v>
      </c>
      <c r="G17">
        <v>0</v>
      </c>
      <c r="H17" s="31">
        <v>0.27</v>
      </c>
      <c r="I17">
        <v>0</v>
      </c>
      <c r="J17" s="31">
        <v>0.27</v>
      </c>
      <c r="K17">
        <v>0</v>
      </c>
      <c r="L17" s="31">
        <v>0.27</v>
      </c>
      <c r="M17">
        <v>4</v>
      </c>
      <c r="N17" s="31">
        <v>0.36399999999999999</v>
      </c>
      <c r="O17">
        <v>0</v>
      </c>
      <c r="P17" s="31">
        <v>0.27</v>
      </c>
    </row>
    <row r="18" spans="1:16" x14ac:dyDescent="0.2">
      <c r="A18">
        <v>1758</v>
      </c>
      <c r="B18">
        <v>45</v>
      </c>
      <c r="C18">
        <v>64</v>
      </c>
      <c r="D18" s="31">
        <f t="shared" si="0"/>
        <v>0.703125</v>
      </c>
      <c r="E18">
        <v>1</v>
      </c>
      <c r="F18" s="31">
        <v>0.1</v>
      </c>
      <c r="G18">
        <v>0</v>
      </c>
      <c r="H18" s="31">
        <v>0.1</v>
      </c>
      <c r="I18">
        <v>0</v>
      </c>
      <c r="J18" s="31">
        <v>0.1</v>
      </c>
      <c r="K18">
        <v>0</v>
      </c>
      <c r="L18" s="31">
        <v>0.1</v>
      </c>
      <c r="M18">
        <v>44</v>
      </c>
      <c r="N18" s="31">
        <v>0.68799999999999994</v>
      </c>
      <c r="O18">
        <v>0</v>
      </c>
      <c r="P18" s="31">
        <v>0.1</v>
      </c>
    </row>
    <row r="19" spans="1:16" x14ac:dyDescent="0.2">
      <c r="A19">
        <v>1763</v>
      </c>
      <c r="B19">
        <v>6</v>
      </c>
      <c r="C19">
        <v>49</v>
      </c>
      <c r="D19" s="31">
        <f t="shared" si="0"/>
        <v>0.12244897959183673</v>
      </c>
      <c r="E19">
        <v>0</v>
      </c>
      <c r="F19" s="31">
        <v>0.1</v>
      </c>
      <c r="G19">
        <v>0</v>
      </c>
      <c r="H19" s="31">
        <v>0.1</v>
      </c>
      <c r="I19">
        <v>0</v>
      </c>
      <c r="J19" s="31">
        <v>0.1</v>
      </c>
      <c r="K19">
        <v>0</v>
      </c>
      <c r="L19" s="31">
        <v>0.1</v>
      </c>
      <c r="M19">
        <v>6</v>
      </c>
      <c r="N19" s="31">
        <v>0.122</v>
      </c>
      <c r="O19">
        <v>0</v>
      </c>
      <c r="P19" s="31">
        <v>0.1</v>
      </c>
    </row>
    <row r="20" spans="1:16" x14ac:dyDescent="0.2">
      <c r="A20">
        <v>1768</v>
      </c>
      <c r="B20">
        <v>29</v>
      </c>
      <c r="C20">
        <v>172</v>
      </c>
      <c r="D20" s="31">
        <f t="shared" si="0"/>
        <v>0.16860465116279069</v>
      </c>
      <c r="E20">
        <v>13</v>
      </c>
      <c r="F20" s="31">
        <v>0.1</v>
      </c>
      <c r="G20">
        <v>0</v>
      </c>
      <c r="H20" s="31">
        <v>0.1</v>
      </c>
      <c r="I20">
        <v>0</v>
      </c>
      <c r="J20" s="31">
        <v>0.1</v>
      </c>
      <c r="K20">
        <v>0</v>
      </c>
      <c r="L20" s="31">
        <v>0.1</v>
      </c>
      <c r="M20">
        <v>18</v>
      </c>
      <c r="N20" s="31">
        <v>0.105</v>
      </c>
      <c r="O20">
        <v>0</v>
      </c>
      <c r="P20" s="31">
        <v>0.1</v>
      </c>
    </row>
    <row r="21" spans="1:16" x14ac:dyDescent="0.2">
      <c r="A21">
        <v>1777</v>
      </c>
      <c r="B21">
        <v>80</v>
      </c>
      <c r="C21">
        <v>269</v>
      </c>
      <c r="D21" s="31">
        <f t="shared" si="0"/>
        <v>0.29739776951672864</v>
      </c>
      <c r="E21">
        <v>0</v>
      </c>
      <c r="F21" s="31">
        <v>0.1</v>
      </c>
      <c r="G21">
        <v>0</v>
      </c>
      <c r="H21" s="31">
        <v>0.1</v>
      </c>
      <c r="I21">
        <v>0</v>
      </c>
      <c r="J21" s="31">
        <v>0.1</v>
      </c>
      <c r="K21">
        <v>0</v>
      </c>
      <c r="L21" s="31">
        <v>0.1</v>
      </c>
      <c r="M21">
        <v>80</v>
      </c>
      <c r="N21" s="31">
        <v>0.29699999999999999</v>
      </c>
      <c r="O21">
        <v>0</v>
      </c>
      <c r="P21" s="31">
        <v>0.1</v>
      </c>
    </row>
    <row r="22" spans="1:16" x14ac:dyDescent="0.2">
      <c r="A22">
        <v>1789</v>
      </c>
      <c r="B22">
        <v>38</v>
      </c>
      <c r="C22">
        <v>119</v>
      </c>
      <c r="D22" s="31">
        <f t="shared" si="0"/>
        <v>0.31932773109243695</v>
      </c>
      <c r="E22">
        <v>0</v>
      </c>
      <c r="F22" s="31">
        <v>0.1</v>
      </c>
      <c r="G22">
        <v>0</v>
      </c>
      <c r="H22" s="31">
        <v>0.1</v>
      </c>
      <c r="I22">
        <v>0</v>
      </c>
      <c r="J22" s="31">
        <v>0.1</v>
      </c>
      <c r="K22">
        <v>0</v>
      </c>
      <c r="L22" s="31">
        <v>0.1</v>
      </c>
      <c r="M22">
        <v>0</v>
      </c>
      <c r="N22" s="31">
        <v>0.1</v>
      </c>
      <c r="O22">
        <v>38</v>
      </c>
      <c r="P22" s="31">
        <v>0.31900000000000001</v>
      </c>
    </row>
    <row r="23" spans="1:16" x14ac:dyDescent="0.2">
      <c r="A23">
        <v>1798</v>
      </c>
      <c r="B23">
        <v>5</v>
      </c>
      <c r="C23">
        <v>30</v>
      </c>
      <c r="D23" s="31">
        <f t="shared" si="0"/>
        <v>0.16666666666666666</v>
      </c>
      <c r="E23">
        <v>0</v>
      </c>
      <c r="F23" s="31">
        <v>0.1</v>
      </c>
      <c r="G23">
        <v>0</v>
      </c>
      <c r="H23" s="31">
        <v>0.1</v>
      </c>
      <c r="I23">
        <v>0</v>
      </c>
      <c r="J23" s="31">
        <v>0.1</v>
      </c>
      <c r="K23">
        <v>0</v>
      </c>
      <c r="L23" s="31">
        <v>0.1</v>
      </c>
      <c r="M23">
        <v>5</v>
      </c>
      <c r="N23" s="31">
        <v>0.16700000000000001</v>
      </c>
      <c r="O23">
        <v>0</v>
      </c>
      <c r="P23" s="31">
        <v>0.1</v>
      </c>
    </row>
    <row r="24" spans="1:16" x14ac:dyDescent="0.2">
      <c r="A24">
        <v>1814</v>
      </c>
      <c r="B24">
        <v>42</v>
      </c>
      <c r="C24">
        <v>155</v>
      </c>
      <c r="D24" s="31">
        <f t="shared" si="0"/>
        <v>0.2709677419354839</v>
      </c>
      <c r="E24">
        <v>0</v>
      </c>
      <c r="F24" s="31">
        <v>0.1</v>
      </c>
      <c r="G24">
        <v>0</v>
      </c>
      <c r="H24" s="31">
        <v>0.1</v>
      </c>
      <c r="I24">
        <v>0</v>
      </c>
      <c r="J24" s="31">
        <v>0.1</v>
      </c>
      <c r="K24">
        <v>0</v>
      </c>
      <c r="L24" s="31">
        <v>0.1</v>
      </c>
      <c r="M24">
        <v>42</v>
      </c>
      <c r="N24" s="31">
        <v>0.27100000000000002</v>
      </c>
      <c r="O24">
        <v>0</v>
      </c>
      <c r="P24" s="31">
        <v>0.1</v>
      </c>
    </row>
    <row r="25" spans="1:16" x14ac:dyDescent="0.2">
      <c r="A25">
        <v>1852</v>
      </c>
      <c r="B25">
        <v>14</v>
      </c>
      <c r="C25">
        <v>99</v>
      </c>
      <c r="D25" s="31">
        <f t="shared" si="0"/>
        <v>0.14141414141414141</v>
      </c>
      <c r="E25">
        <v>0</v>
      </c>
      <c r="F25" s="31">
        <v>0.1</v>
      </c>
      <c r="G25">
        <v>0</v>
      </c>
      <c r="H25" s="31">
        <v>0.1</v>
      </c>
      <c r="I25">
        <v>0</v>
      </c>
      <c r="J25" s="31">
        <v>0.1</v>
      </c>
      <c r="K25">
        <v>0</v>
      </c>
      <c r="L25" s="31">
        <v>0.1</v>
      </c>
      <c r="M25">
        <v>14</v>
      </c>
      <c r="N25" s="31">
        <v>0.14099999999999999</v>
      </c>
      <c r="O25">
        <v>0</v>
      </c>
      <c r="P25" s="31">
        <v>0.1</v>
      </c>
    </row>
    <row r="26" spans="1:16" x14ac:dyDescent="0.2">
      <c r="A26">
        <v>1854</v>
      </c>
      <c r="B26">
        <v>7</v>
      </c>
      <c r="C26">
        <v>31</v>
      </c>
      <c r="D26" s="31">
        <f t="shared" si="0"/>
        <v>0.22580645161290322</v>
      </c>
      <c r="E26">
        <v>0</v>
      </c>
      <c r="F26" s="31">
        <v>0.1</v>
      </c>
      <c r="G26">
        <v>0</v>
      </c>
      <c r="H26" s="31">
        <v>0.1</v>
      </c>
      <c r="I26">
        <v>0</v>
      </c>
      <c r="J26" s="31">
        <v>0.1</v>
      </c>
      <c r="K26">
        <v>0</v>
      </c>
      <c r="L26" s="31">
        <v>0.1</v>
      </c>
      <c r="M26">
        <v>7</v>
      </c>
      <c r="N26" s="31">
        <v>0.22600000000000001</v>
      </c>
      <c r="O26">
        <v>0</v>
      </c>
      <c r="P26" s="31">
        <v>0.1</v>
      </c>
    </row>
    <row r="27" spans="1:16" x14ac:dyDescent="0.2">
      <c r="A27">
        <v>1856</v>
      </c>
      <c r="B27">
        <v>83</v>
      </c>
      <c r="C27">
        <v>253</v>
      </c>
      <c r="D27" s="31">
        <f t="shared" si="0"/>
        <v>0.32806324110671936</v>
      </c>
      <c r="E27">
        <v>63</v>
      </c>
      <c r="F27" s="31">
        <v>0.249</v>
      </c>
      <c r="G27">
        <v>0</v>
      </c>
      <c r="H27" s="31">
        <v>0.1</v>
      </c>
      <c r="I27">
        <v>0</v>
      </c>
      <c r="J27" s="31">
        <v>0.1</v>
      </c>
      <c r="K27">
        <v>0</v>
      </c>
      <c r="L27" s="31">
        <v>0.1</v>
      </c>
      <c r="M27">
        <v>28</v>
      </c>
      <c r="N27" s="31">
        <v>0.111</v>
      </c>
      <c r="O27">
        <v>0</v>
      </c>
      <c r="P27" s="31">
        <v>0.1</v>
      </c>
    </row>
    <row r="28" spans="1:16" x14ac:dyDescent="0.2">
      <c r="A28">
        <v>1858</v>
      </c>
      <c r="B28">
        <v>68</v>
      </c>
      <c r="C28">
        <v>150</v>
      </c>
      <c r="D28" s="31">
        <f t="shared" si="0"/>
        <v>0.45333333333333331</v>
      </c>
      <c r="E28">
        <v>0</v>
      </c>
      <c r="F28" s="31">
        <v>0.1</v>
      </c>
      <c r="G28">
        <v>0</v>
      </c>
      <c r="H28" s="31">
        <v>0.1</v>
      </c>
      <c r="I28">
        <v>0</v>
      </c>
      <c r="J28" s="31">
        <v>0.1</v>
      </c>
      <c r="K28">
        <v>0</v>
      </c>
      <c r="L28" s="31">
        <v>0.1</v>
      </c>
      <c r="M28">
        <v>68</v>
      </c>
      <c r="N28" s="31">
        <v>0.45300000000000001</v>
      </c>
      <c r="O28">
        <v>0</v>
      </c>
      <c r="P28" s="31">
        <v>0.1</v>
      </c>
    </row>
    <row r="29" spans="1:16" x14ac:dyDescent="0.2">
      <c r="A29">
        <v>1860</v>
      </c>
      <c r="B29">
        <v>387</v>
      </c>
      <c r="C29">
        <v>603</v>
      </c>
      <c r="D29" s="31">
        <f t="shared" si="0"/>
        <v>0.64179104477611937</v>
      </c>
      <c r="E29">
        <v>45</v>
      </c>
      <c r="F29" s="31">
        <v>7.4999999999999997E-2</v>
      </c>
      <c r="G29">
        <v>0</v>
      </c>
      <c r="H29" s="31">
        <v>0.01</v>
      </c>
      <c r="I29">
        <v>227</v>
      </c>
      <c r="J29" s="31">
        <v>0.376</v>
      </c>
      <c r="K29">
        <v>0</v>
      </c>
      <c r="L29" s="31">
        <v>0.01</v>
      </c>
      <c r="M29">
        <v>5</v>
      </c>
      <c r="N29" s="31">
        <v>0.01</v>
      </c>
      <c r="O29">
        <v>232</v>
      </c>
      <c r="P29" s="31">
        <v>0.38500000000000001</v>
      </c>
    </row>
    <row r="30" spans="1:16" x14ac:dyDescent="0.2">
      <c r="A30">
        <v>1875</v>
      </c>
      <c r="B30">
        <v>111</v>
      </c>
      <c r="C30">
        <v>390</v>
      </c>
      <c r="D30" s="31">
        <f t="shared" si="0"/>
        <v>0.2846153846153846</v>
      </c>
      <c r="E30">
        <v>27</v>
      </c>
      <c r="F30" s="31">
        <v>6.9000000000000006E-2</v>
      </c>
      <c r="G30">
        <v>0</v>
      </c>
      <c r="H30" s="31">
        <v>0.01</v>
      </c>
      <c r="I30">
        <v>0</v>
      </c>
      <c r="J30" s="31">
        <v>0.01</v>
      </c>
      <c r="K30">
        <v>0</v>
      </c>
      <c r="L30" s="31">
        <v>0.01</v>
      </c>
      <c r="M30">
        <v>85</v>
      </c>
      <c r="N30" s="31">
        <v>0.218</v>
      </c>
      <c r="O30">
        <v>0</v>
      </c>
      <c r="P30" s="31">
        <v>0.01</v>
      </c>
    </row>
    <row r="31" spans="1:16" x14ac:dyDescent="0.2">
      <c r="A31">
        <v>1884</v>
      </c>
      <c r="B31">
        <v>71</v>
      </c>
      <c r="C31">
        <v>240</v>
      </c>
      <c r="D31" s="31">
        <f t="shared" si="0"/>
        <v>0.29583333333333334</v>
      </c>
      <c r="E31">
        <v>1</v>
      </c>
      <c r="F31" s="31">
        <v>0.1</v>
      </c>
      <c r="G31">
        <v>0</v>
      </c>
      <c r="H31" s="31">
        <v>0.1</v>
      </c>
      <c r="I31">
        <v>33</v>
      </c>
      <c r="J31" s="31">
        <v>0.13800000000000001</v>
      </c>
      <c r="K31">
        <v>0</v>
      </c>
      <c r="L31" s="31">
        <v>0.1</v>
      </c>
      <c r="M31">
        <v>0</v>
      </c>
      <c r="N31" s="31">
        <v>0.1</v>
      </c>
      <c r="O31">
        <v>71</v>
      </c>
      <c r="P31" s="31">
        <v>0.29599999999999999</v>
      </c>
    </row>
    <row r="32" spans="1:16" x14ac:dyDescent="0.2">
      <c r="A32">
        <v>1927</v>
      </c>
      <c r="B32">
        <v>63</v>
      </c>
      <c r="C32">
        <v>311</v>
      </c>
      <c r="D32" s="31">
        <f t="shared" si="0"/>
        <v>0.20257234726688103</v>
      </c>
      <c r="E32">
        <v>0</v>
      </c>
      <c r="F32" s="31">
        <v>0.01</v>
      </c>
      <c r="G32">
        <v>0</v>
      </c>
      <c r="H32" s="31">
        <v>0.01</v>
      </c>
      <c r="I32">
        <v>0</v>
      </c>
      <c r="J32" s="31">
        <v>0.01</v>
      </c>
      <c r="K32">
        <v>0</v>
      </c>
      <c r="L32" s="31">
        <v>0.01</v>
      </c>
      <c r="M32">
        <v>8</v>
      </c>
      <c r="N32" s="31">
        <v>2.5999999999999999E-2</v>
      </c>
      <c r="O32">
        <v>57</v>
      </c>
      <c r="P32" s="31">
        <v>0.183</v>
      </c>
    </row>
    <row r="33" spans="1:16" x14ac:dyDescent="0.2">
      <c r="A33">
        <v>1928</v>
      </c>
      <c r="B33">
        <v>7</v>
      </c>
      <c r="C33">
        <v>38</v>
      </c>
      <c r="D33" s="31">
        <f t="shared" si="0"/>
        <v>0.18421052631578946</v>
      </c>
      <c r="E33">
        <v>0</v>
      </c>
      <c r="F33" s="31">
        <v>0.1</v>
      </c>
      <c r="G33">
        <v>0</v>
      </c>
      <c r="H33" s="31">
        <v>0.1</v>
      </c>
      <c r="I33">
        <v>0</v>
      </c>
      <c r="J33" s="31">
        <v>0.1</v>
      </c>
      <c r="K33">
        <v>0</v>
      </c>
      <c r="L33" s="31">
        <v>0.1</v>
      </c>
      <c r="M33">
        <v>0</v>
      </c>
      <c r="N33" s="31">
        <v>0.1</v>
      </c>
      <c r="O33">
        <v>7</v>
      </c>
      <c r="P33" s="31">
        <v>0.184</v>
      </c>
    </row>
    <row r="34" spans="1:16" x14ac:dyDescent="0.2">
      <c r="A34">
        <v>1935</v>
      </c>
      <c r="B34">
        <v>47</v>
      </c>
      <c r="C34">
        <v>118</v>
      </c>
      <c r="D34" s="31">
        <f t="shared" si="0"/>
        <v>0.39830508474576271</v>
      </c>
      <c r="E34">
        <v>37</v>
      </c>
      <c r="F34" s="31">
        <v>0.314</v>
      </c>
      <c r="G34">
        <v>0</v>
      </c>
      <c r="H34" s="31">
        <v>0.1</v>
      </c>
      <c r="I34">
        <v>21</v>
      </c>
      <c r="J34" s="31">
        <v>0.17799999999999999</v>
      </c>
      <c r="K34">
        <v>0</v>
      </c>
      <c r="L34" s="31">
        <v>0.1</v>
      </c>
      <c r="M34">
        <v>8</v>
      </c>
      <c r="N34" s="31">
        <v>0.1</v>
      </c>
      <c r="O34">
        <v>0</v>
      </c>
      <c r="P34" s="31">
        <v>0.1</v>
      </c>
    </row>
    <row r="35" spans="1:16" x14ac:dyDescent="0.2">
      <c r="A35">
        <v>1941</v>
      </c>
      <c r="B35">
        <v>19</v>
      </c>
      <c r="C35">
        <v>71</v>
      </c>
      <c r="D35" s="31">
        <f t="shared" si="0"/>
        <v>0.26760563380281688</v>
      </c>
      <c r="E35">
        <v>2</v>
      </c>
      <c r="F35" s="31">
        <v>0.1</v>
      </c>
      <c r="G35">
        <v>0</v>
      </c>
      <c r="H35" s="31">
        <v>0.1</v>
      </c>
      <c r="I35">
        <v>0</v>
      </c>
      <c r="J35" s="31">
        <v>0.1</v>
      </c>
      <c r="K35">
        <v>0</v>
      </c>
      <c r="L35" s="31">
        <v>0.1</v>
      </c>
      <c r="M35">
        <v>12</v>
      </c>
      <c r="N35" s="31">
        <v>0.16900000000000001</v>
      </c>
      <c r="O35">
        <v>6</v>
      </c>
      <c r="P35" s="31">
        <v>0.1</v>
      </c>
    </row>
    <row r="36" spans="1:16" x14ac:dyDescent="0.2">
      <c r="A36">
        <v>1962</v>
      </c>
      <c r="B36">
        <v>21</v>
      </c>
      <c r="C36">
        <v>30</v>
      </c>
      <c r="D36" s="31">
        <f t="shared" si="0"/>
        <v>0.7</v>
      </c>
      <c r="E36">
        <v>0</v>
      </c>
      <c r="F36" s="31">
        <v>0.1</v>
      </c>
      <c r="G36">
        <v>0</v>
      </c>
      <c r="H36" s="31">
        <v>0.1</v>
      </c>
      <c r="I36">
        <v>16</v>
      </c>
      <c r="J36" s="31">
        <v>0.53300000000000003</v>
      </c>
      <c r="K36">
        <v>0</v>
      </c>
      <c r="L36" s="31">
        <v>0.1</v>
      </c>
      <c r="M36">
        <v>1</v>
      </c>
      <c r="N36" s="31">
        <v>0.1</v>
      </c>
      <c r="O36">
        <v>13</v>
      </c>
      <c r="P36" s="31">
        <v>0.433</v>
      </c>
    </row>
    <row r="37" spans="1:16" x14ac:dyDescent="0.2">
      <c r="A37">
        <v>1966</v>
      </c>
      <c r="B37">
        <v>97</v>
      </c>
      <c r="C37">
        <v>229</v>
      </c>
      <c r="D37" s="31">
        <f t="shared" si="0"/>
        <v>0.42358078602620086</v>
      </c>
      <c r="E37">
        <v>0</v>
      </c>
      <c r="F37" s="31">
        <v>0.1</v>
      </c>
      <c r="G37">
        <v>0</v>
      </c>
      <c r="H37" s="31">
        <v>0.1</v>
      </c>
      <c r="I37">
        <v>18</v>
      </c>
      <c r="J37" s="31">
        <v>0.1</v>
      </c>
      <c r="K37">
        <v>0</v>
      </c>
      <c r="L37" s="31">
        <v>0.1</v>
      </c>
      <c r="M37">
        <v>85</v>
      </c>
      <c r="N37" s="31">
        <v>0.371</v>
      </c>
      <c r="O37">
        <v>0</v>
      </c>
      <c r="P37" s="31">
        <v>0.1</v>
      </c>
    </row>
    <row r="38" spans="1:16" x14ac:dyDescent="0.2">
      <c r="A38">
        <v>1972</v>
      </c>
      <c r="B38">
        <v>82</v>
      </c>
      <c r="C38">
        <v>139</v>
      </c>
      <c r="D38" s="31">
        <f t="shared" si="0"/>
        <v>0.58992805755395683</v>
      </c>
      <c r="E38">
        <v>0</v>
      </c>
      <c r="F38" s="31">
        <v>0.1</v>
      </c>
      <c r="G38">
        <v>0</v>
      </c>
      <c r="H38" s="31">
        <v>0.1</v>
      </c>
      <c r="I38">
        <v>0</v>
      </c>
      <c r="J38" s="31">
        <v>0.1</v>
      </c>
      <c r="K38">
        <v>0</v>
      </c>
      <c r="L38" s="31">
        <v>0.1</v>
      </c>
      <c r="M38">
        <v>2</v>
      </c>
      <c r="N38" s="31">
        <v>0.1</v>
      </c>
      <c r="O38">
        <v>80</v>
      </c>
      <c r="P38" s="31">
        <v>0.57599999999999996</v>
      </c>
    </row>
    <row r="39" spans="1:16" x14ac:dyDescent="0.2">
      <c r="A39">
        <v>1992</v>
      </c>
      <c r="B39">
        <v>22</v>
      </c>
      <c r="C39">
        <v>81</v>
      </c>
      <c r="D39" s="31">
        <f t="shared" si="0"/>
        <v>0.27160493827160492</v>
      </c>
      <c r="E39">
        <v>0</v>
      </c>
      <c r="F39" s="31">
        <v>0.1</v>
      </c>
      <c r="G39">
        <v>0</v>
      </c>
      <c r="H39" s="31">
        <v>0.1</v>
      </c>
      <c r="I39">
        <v>0</v>
      </c>
      <c r="J39" s="31">
        <v>0.1</v>
      </c>
      <c r="K39">
        <v>0</v>
      </c>
      <c r="L39" s="31">
        <v>0.1</v>
      </c>
      <c r="M39">
        <v>22</v>
      </c>
      <c r="N39" s="31">
        <v>0.27200000000000002</v>
      </c>
      <c r="O39">
        <v>0</v>
      </c>
      <c r="P39" s="31">
        <v>0.1</v>
      </c>
    </row>
    <row r="40" spans="1:16" x14ac:dyDescent="0.2">
      <c r="A40">
        <v>2006</v>
      </c>
      <c r="B40">
        <v>25</v>
      </c>
      <c r="C40">
        <v>62</v>
      </c>
      <c r="D40" s="31">
        <f t="shared" si="0"/>
        <v>0.40322580645161288</v>
      </c>
      <c r="E40">
        <v>11</v>
      </c>
      <c r="F40" s="31">
        <v>0.17699999999999999</v>
      </c>
      <c r="G40">
        <v>0</v>
      </c>
      <c r="H40" s="31">
        <v>0.1</v>
      </c>
      <c r="I40">
        <v>22</v>
      </c>
      <c r="J40" s="31">
        <v>0.35499999999999998</v>
      </c>
      <c r="K40">
        <v>0</v>
      </c>
      <c r="L40" s="31">
        <v>0.1</v>
      </c>
      <c r="M40">
        <v>4</v>
      </c>
      <c r="N40" s="31">
        <v>0.1</v>
      </c>
      <c r="O40">
        <v>0</v>
      </c>
      <c r="P40" s="31">
        <v>0.1</v>
      </c>
    </row>
    <row r="41" spans="1:16" x14ac:dyDescent="0.2">
      <c r="A41">
        <v>2027</v>
      </c>
      <c r="B41">
        <v>38</v>
      </c>
      <c r="C41">
        <v>239</v>
      </c>
      <c r="D41" s="31">
        <f t="shared" si="0"/>
        <v>0.15899581589958159</v>
      </c>
      <c r="E41">
        <v>0</v>
      </c>
      <c r="F41" s="31">
        <v>0.1</v>
      </c>
      <c r="G41">
        <v>0</v>
      </c>
      <c r="H41" s="31">
        <v>0.1</v>
      </c>
      <c r="I41">
        <v>0</v>
      </c>
      <c r="J41" s="31">
        <v>0.1</v>
      </c>
      <c r="K41">
        <v>0</v>
      </c>
      <c r="L41" s="31">
        <v>0.1</v>
      </c>
      <c r="M41">
        <v>0</v>
      </c>
      <c r="N41" s="31">
        <v>0.1</v>
      </c>
      <c r="O41">
        <v>38</v>
      </c>
      <c r="P41" s="31">
        <v>0.159</v>
      </c>
    </row>
    <row r="42" spans="1:16" x14ac:dyDescent="0.2">
      <c r="A42">
        <v>2031</v>
      </c>
      <c r="B42">
        <v>140</v>
      </c>
      <c r="C42">
        <v>392</v>
      </c>
      <c r="D42" s="31">
        <f t="shared" si="0"/>
        <v>0.35714285714285715</v>
      </c>
      <c r="E42">
        <v>33</v>
      </c>
      <c r="F42" s="31">
        <v>8.4000000000000005E-2</v>
      </c>
      <c r="G42">
        <v>0</v>
      </c>
      <c r="H42" s="31">
        <v>0.01</v>
      </c>
      <c r="I42">
        <v>33</v>
      </c>
      <c r="J42" s="31">
        <v>8.4000000000000005E-2</v>
      </c>
      <c r="K42">
        <v>0</v>
      </c>
      <c r="L42" s="31">
        <v>0.01</v>
      </c>
      <c r="M42">
        <v>38</v>
      </c>
      <c r="N42" s="31">
        <v>9.7000000000000003E-2</v>
      </c>
      <c r="O42">
        <v>74</v>
      </c>
      <c r="P42" s="31">
        <v>0.189</v>
      </c>
    </row>
    <row r="43" spans="1:16" x14ac:dyDescent="0.2">
      <c r="A43">
        <v>2084</v>
      </c>
      <c r="B43" s="101">
        <v>1213</v>
      </c>
      <c r="C43" s="101">
        <v>1520</v>
      </c>
      <c r="D43" s="31">
        <f t="shared" si="0"/>
        <v>0.79802631578947369</v>
      </c>
      <c r="E43">
        <v>406</v>
      </c>
      <c r="F43" s="31">
        <v>0.26700000000000002</v>
      </c>
      <c r="G43">
        <v>0</v>
      </c>
      <c r="H43" s="31">
        <v>0.01</v>
      </c>
      <c r="I43">
        <v>612</v>
      </c>
      <c r="J43" s="31">
        <v>0.40300000000000002</v>
      </c>
      <c r="K43">
        <v>0</v>
      </c>
      <c r="L43" s="31">
        <v>0.01</v>
      </c>
      <c r="M43">
        <v>87</v>
      </c>
      <c r="N43" s="31">
        <v>5.7000000000000002E-2</v>
      </c>
      <c r="O43">
        <v>823</v>
      </c>
      <c r="P43" s="31">
        <v>0.54100000000000004</v>
      </c>
    </row>
    <row r="44" spans="1:16" x14ac:dyDescent="0.2">
      <c r="A44">
        <v>2088</v>
      </c>
      <c r="B44">
        <v>10</v>
      </c>
      <c r="C44">
        <v>24</v>
      </c>
      <c r="D44" s="31">
        <f t="shared" si="0"/>
        <v>0.41666666666666669</v>
      </c>
      <c r="E44">
        <v>0</v>
      </c>
      <c r="F44" s="31">
        <v>0.13</v>
      </c>
      <c r="G44">
        <v>0</v>
      </c>
      <c r="H44" s="31">
        <v>0.13</v>
      </c>
      <c r="I44">
        <v>5</v>
      </c>
      <c r="J44" s="31">
        <v>0.20799999999999999</v>
      </c>
      <c r="K44">
        <v>0</v>
      </c>
      <c r="L44" s="31">
        <v>0.13</v>
      </c>
      <c r="M44">
        <v>10</v>
      </c>
      <c r="N44" s="31">
        <v>0.41699999999999998</v>
      </c>
      <c r="O44">
        <v>0</v>
      </c>
      <c r="P44" s="31">
        <v>0.13</v>
      </c>
    </row>
    <row r="45" spans="1:16" x14ac:dyDescent="0.2">
      <c r="A45">
        <v>2106</v>
      </c>
      <c r="B45">
        <v>666</v>
      </c>
      <c r="C45" s="101">
        <v>1399</v>
      </c>
      <c r="D45" s="31">
        <f t="shared" si="0"/>
        <v>0.47605432451751251</v>
      </c>
      <c r="E45">
        <v>526</v>
      </c>
      <c r="F45" s="31">
        <v>0.376</v>
      </c>
      <c r="G45">
        <v>0</v>
      </c>
      <c r="H45" s="31">
        <v>0.01</v>
      </c>
      <c r="I45">
        <v>42</v>
      </c>
      <c r="J45" s="31">
        <v>0.03</v>
      </c>
      <c r="K45">
        <v>0</v>
      </c>
      <c r="L45" s="31">
        <v>0.01</v>
      </c>
      <c r="M45">
        <v>63</v>
      </c>
      <c r="N45" s="31">
        <v>4.4999999999999998E-2</v>
      </c>
      <c r="O45">
        <v>111</v>
      </c>
      <c r="P45" s="31">
        <v>7.9000000000000001E-2</v>
      </c>
    </row>
    <row r="46" spans="1:16" x14ac:dyDescent="0.2">
      <c r="A46">
        <v>2116</v>
      </c>
      <c r="B46">
        <v>910</v>
      </c>
      <c r="C46" s="101">
        <v>2407</v>
      </c>
      <c r="D46" s="31">
        <f t="shared" si="0"/>
        <v>0.37806398005816366</v>
      </c>
      <c r="E46">
        <v>0</v>
      </c>
      <c r="F46" s="31">
        <v>0.01</v>
      </c>
      <c r="G46">
        <v>420</v>
      </c>
      <c r="H46" s="31">
        <v>0.17399999999999999</v>
      </c>
      <c r="I46">
        <v>0</v>
      </c>
      <c r="J46" s="31">
        <v>0.01</v>
      </c>
      <c r="K46">
        <v>0</v>
      </c>
      <c r="L46" s="31">
        <v>0.01</v>
      </c>
      <c r="M46">
        <v>90</v>
      </c>
      <c r="N46" s="31">
        <v>3.6999999999999998E-2</v>
      </c>
      <c r="O46">
        <v>456</v>
      </c>
      <c r="P46" s="31">
        <v>0.189</v>
      </c>
    </row>
    <row r="47" spans="1:16" x14ac:dyDescent="0.2">
      <c r="A47">
        <v>2125</v>
      </c>
      <c r="B47" s="101">
        <v>1534</v>
      </c>
      <c r="C47" s="101">
        <v>1828</v>
      </c>
      <c r="D47" s="31">
        <f t="shared" si="0"/>
        <v>0.83916849015317285</v>
      </c>
      <c r="E47">
        <v>538</v>
      </c>
      <c r="F47" s="31">
        <v>0.29399999999999998</v>
      </c>
      <c r="G47">
        <v>0</v>
      </c>
      <c r="H47" s="31">
        <v>0.01</v>
      </c>
      <c r="I47">
        <v>298</v>
      </c>
      <c r="J47" s="31">
        <v>0.16300000000000001</v>
      </c>
      <c r="K47">
        <v>0</v>
      </c>
      <c r="L47" s="31">
        <v>0.01</v>
      </c>
      <c r="M47">
        <v>258</v>
      </c>
      <c r="N47" s="31">
        <v>0.14099999999999999</v>
      </c>
      <c r="O47" s="101">
        <v>1079</v>
      </c>
      <c r="P47" s="31">
        <v>0.59</v>
      </c>
    </row>
    <row r="48" spans="1:16" x14ac:dyDescent="0.2">
      <c r="A48">
        <v>2126</v>
      </c>
      <c r="B48">
        <v>970</v>
      </c>
      <c r="C48" s="101">
        <v>1421</v>
      </c>
      <c r="D48" s="31">
        <f t="shared" si="0"/>
        <v>0.68261787473610136</v>
      </c>
      <c r="E48">
        <v>490</v>
      </c>
      <c r="F48" s="31">
        <v>0.34499999999999997</v>
      </c>
      <c r="G48">
        <v>0</v>
      </c>
      <c r="H48" s="31">
        <v>0.01</v>
      </c>
      <c r="I48">
        <v>597</v>
      </c>
      <c r="J48" s="31">
        <v>0.42</v>
      </c>
      <c r="K48">
        <v>0</v>
      </c>
      <c r="L48" s="31">
        <v>0.01</v>
      </c>
      <c r="M48">
        <v>78</v>
      </c>
      <c r="N48" s="31">
        <v>5.5E-2</v>
      </c>
      <c r="O48">
        <v>348</v>
      </c>
      <c r="P48" s="31">
        <v>0.245</v>
      </c>
    </row>
    <row r="49" spans="1:16" x14ac:dyDescent="0.2">
      <c r="A49">
        <v>2132</v>
      </c>
      <c r="B49">
        <v>14</v>
      </c>
      <c r="C49">
        <v>106</v>
      </c>
      <c r="D49" s="31">
        <f t="shared" si="0"/>
        <v>0.13207547169811321</v>
      </c>
      <c r="E49">
        <v>0</v>
      </c>
      <c r="F49" s="31">
        <v>0.1</v>
      </c>
      <c r="G49">
        <v>0</v>
      </c>
      <c r="H49" s="31">
        <v>0.1</v>
      </c>
      <c r="I49">
        <v>0</v>
      </c>
      <c r="J49" s="31">
        <v>0.1</v>
      </c>
      <c r="K49">
        <v>0</v>
      </c>
      <c r="L49" s="31">
        <v>0.1</v>
      </c>
      <c r="M49">
        <v>14</v>
      </c>
      <c r="N49" s="31">
        <v>0.13200000000000001</v>
      </c>
      <c r="O49">
        <v>0</v>
      </c>
      <c r="P49" s="31">
        <v>0.1</v>
      </c>
    </row>
    <row r="50" spans="1:16" x14ac:dyDescent="0.2">
      <c r="A50">
        <v>2134</v>
      </c>
      <c r="B50" s="101">
        <v>1243</v>
      </c>
      <c r="C50" s="101">
        <v>2101</v>
      </c>
      <c r="D50" s="31">
        <f t="shared" si="0"/>
        <v>0.59162303664921467</v>
      </c>
      <c r="E50">
        <v>339</v>
      </c>
      <c r="F50" s="31">
        <v>0.161</v>
      </c>
      <c r="G50">
        <v>0</v>
      </c>
      <c r="H50" s="31">
        <v>0.01</v>
      </c>
      <c r="I50">
        <v>395</v>
      </c>
      <c r="J50" s="31">
        <v>0.188</v>
      </c>
      <c r="K50">
        <v>0</v>
      </c>
      <c r="L50" s="31">
        <v>0.01</v>
      </c>
      <c r="M50">
        <v>287</v>
      </c>
      <c r="N50" s="31">
        <v>0.13700000000000001</v>
      </c>
      <c r="O50">
        <v>665</v>
      </c>
      <c r="P50" s="31">
        <v>0.317</v>
      </c>
    </row>
    <row r="51" spans="1:16" x14ac:dyDescent="0.2">
      <c r="A51">
        <v>2137</v>
      </c>
      <c r="B51">
        <v>296</v>
      </c>
      <c r="C51">
        <v>483</v>
      </c>
      <c r="D51" s="31">
        <f t="shared" si="0"/>
        <v>0.61283643892339545</v>
      </c>
      <c r="E51">
        <v>0</v>
      </c>
      <c r="F51" s="31">
        <v>0.01</v>
      </c>
      <c r="G51">
        <v>0</v>
      </c>
      <c r="H51" s="31">
        <v>0.01</v>
      </c>
      <c r="I51">
        <v>75</v>
      </c>
      <c r="J51" s="31">
        <v>0.155</v>
      </c>
      <c r="K51">
        <v>0</v>
      </c>
      <c r="L51" s="31">
        <v>0.01</v>
      </c>
      <c r="M51">
        <v>43</v>
      </c>
      <c r="N51" s="31">
        <v>8.8999999999999996E-2</v>
      </c>
      <c r="O51">
        <v>236</v>
      </c>
      <c r="P51" s="31">
        <v>0.48899999999999999</v>
      </c>
    </row>
    <row r="52" spans="1:16" x14ac:dyDescent="0.2">
      <c r="A52">
        <v>2150</v>
      </c>
      <c r="B52">
        <v>885</v>
      </c>
      <c r="C52" s="101">
        <v>1158</v>
      </c>
      <c r="D52" s="31">
        <f t="shared" si="0"/>
        <v>0.76424870466321249</v>
      </c>
      <c r="E52">
        <v>160</v>
      </c>
      <c r="F52" s="31">
        <v>0.13800000000000001</v>
      </c>
      <c r="G52">
        <v>0</v>
      </c>
      <c r="H52" s="31">
        <v>0.01</v>
      </c>
      <c r="I52">
        <v>152</v>
      </c>
      <c r="J52" s="31">
        <v>0.13100000000000001</v>
      </c>
      <c r="K52">
        <v>0</v>
      </c>
      <c r="L52" s="31">
        <v>0.01</v>
      </c>
      <c r="M52">
        <v>61</v>
      </c>
      <c r="N52" s="31">
        <v>5.2999999999999999E-2</v>
      </c>
      <c r="O52">
        <v>723</v>
      </c>
      <c r="P52" s="31">
        <v>0.624</v>
      </c>
    </row>
    <row r="53" spans="1:16" x14ac:dyDescent="0.2">
      <c r="A53">
        <v>2160</v>
      </c>
      <c r="B53">
        <v>50</v>
      </c>
      <c r="C53">
        <v>65</v>
      </c>
      <c r="D53" s="31">
        <f t="shared" si="0"/>
        <v>0.76923076923076927</v>
      </c>
      <c r="E53">
        <v>0</v>
      </c>
      <c r="F53" s="31">
        <v>0.1</v>
      </c>
      <c r="G53">
        <v>0</v>
      </c>
      <c r="H53" s="31">
        <v>0.1</v>
      </c>
      <c r="I53">
        <v>9</v>
      </c>
      <c r="J53" s="31">
        <v>0.13800000000000001</v>
      </c>
      <c r="K53">
        <v>0</v>
      </c>
      <c r="L53" s="31">
        <v>0.1</v>
      </c>
      <c r="M53">
        <v>8</v>
      </c>
      <c r="N53" s="31">
        <v>0.123</v>
      </c>
      <c r="O53">
        <v>44</v>
      </c>
      <c r="P53" s="31">
        <v>0.67700000000000005</v>
      </c>
    </row>
    <row r="54" spans="1:16" x14ac:dyDescent="0.2">
      <c r="A54">
        <v>2162</v>
      </c>
      <c r="B54">
        <v>22</v>
      </c>
      <c r="C54">
        <v>104</v>
      </c>
      <c r="D54" s="31">
        <f t="shared" si="0"/>
        <v>0.21153846153846154</v>
      </c>
      <c r="E54">
        <v>4</v>
      </c>
      <c r="F54" s="31">
        <v>0.1</v>
      </c>
      <c r="G54">
        <v>0</v>
      </c>
      <c r="H54" s="31">
        <v>0.1</v>
      </c>
      <c r="I54">
        <v>6</v>
      </c>
      <c r="J54" s="31">
        <v>0.1</v>
      </c>
      <c r="K54">
        <v>0</v>
      </c>
      <c r="L54" s="31">
        <v>0.1</v>
      </c>
      <c r="M54">
        <v>13</v>
      </c>
      <c r="N54" s="31">
        <v>0.125</v>
      </c>
      <c r="O54">
        <v>4</v>
      </c>
      <c r="P54" s="31">
        <v>0.1</v>
      </c>
    </row>
    <row r="55" spans="1:16" x14ac:dyDescent="0.2">
      <c r="A55">
        <v>2166</v>
      </c>
      <c r="B55">
        <v>372</v>
      </c>
      <c r="C55">
        <v>927</v>
      </c>
      <c r="D55" s="31">
        <f t="shared" si="0"/>
        <v>0.40129449838187703</v>
      </c>
      <c r="E55">
        <v>89</v>
      </c>
      <c r="F55" s="31">
        <v>9.6000000000000002E-2</v>
      </c>
      <c r="G55">
        <v>0</v>
      </c>
      <c r="H55" s="31">
        <v>0.01</v>
      </c>
      <c r="I55">
        <v>137</v>
      </c>
      <c r="J55" s="31">
        <v>0.14799999999999999</v>
      </c>
      <c r="K55">
        <v>0</v>
      </c>
      <c r="L55" s="31">
        <v>0.01</v>
      </c>
      <c r="M55">
        <v>91</v>
      </c>
      <c r="N55" s="31">
        <v>9.8000000000000004E-2</v>
      </c>
      <c r="O55">
        <v>161</v>
      </c>
      <c r="P55" s="31">
        <v>0.17399999999999999</v>
      </c>
    </row>
    <row r="56" spans="1:16" x14ac:dyDescent="0.2">
      <c r="A56">
        <v>2172</v>
      </c>
      <c r="B56" s="101">
        <v>1149</v>
      </c>
      <c r="C56" s="101">
        <v>1835</v>
      </c>
      <c r="D56" s="31">
        <f t="shared" si="0"/>
        <v>0.626158038147139</v>
      </c>
      <c r="E56">
        <v>879</v>
      </c>
      <c r="F56" s="31">
        <v>0.47899999999999998</v>
      </c>
      <c r="G56">
        <v>0</v>
      </c>
      <c r="H56" s="31">
        <v>0.01</v>
      </c>
      <c r="I56">
        <v>23</v>
      </c>
      <c r="J56" s="31">
        <v>1.2999999999999999E-2</v>
      </c>
      <c r="K56">
        <v>0</v>
      </c>
      <c r="L56" s="31">
        <v>0.01</v>
      </c>
      <c r="M56">
        <v>123</v>
      </c>
      <c r="N56" s="31">
        <v>6.7000000000000004E-2</v>
      </c>
      <c r="O56">
        <v>352</v>
      </c>
      <c r="P56" s="31">
        <v>0.192</v>
      </c>
    </row>
    <row r="57" spans="1:16" x14ac:dyDescent="0.2">
      <c r="A57">
        <v>2179</v>
      </c>
      <c r="B57">
        <v>856</v>
      </c>
      <c r="C57" s="101">
        <v>1578</v>
      </c>
      <c r="D57" s="31">
        <f t="shared" si="0"/>
        <v>0.54245880861850448</v>
      </c>
      <c r="E57">
        <v>347</v>
      </c>
      <c r="F57" s="31">
        <v>0.22</v>
      </c>
      <c r="G57">
        <v>0</v>
      </c>
      <c r="H57" s="31">
        <v>0.01</v>
      </c>
      <c r="I57">
        <v>0</v>
      </c>
      <c r="J57" s="31">
        <v>0.01</v>
      </c>
      <c r="K57">
        <v>0</v>
      </c>
      <c r="L57" s="31">
        <v>0.01</v>
      </c>
      <c r="M57">
        <v>96</v>
      </c>
      <c r="N57" s="31">
        <v>6.0999999999999999E-2</v>
      </c>
      <c r="O57">
        <v>593</v>
      </c>
      <c r="P57" s="31">
        <v>0.376</v>
      </c>
    </row>
    <row r="58" spans="1:16" x14ac:dyDescent="0.2">
      <c r="A58">
        <v>2180</v>
      </c>
      <c r="B58">
        <v>178</v>
      </c>
      <c r="C58">
        <v>409</v>
      </c>
      <c r="D58" s="31">
        <f t="shared" si="0"/>
        <v>0.4352078239608802</v>
      </c>
      <c r="E58">
        <v>32</v>
      </c>
      <c r="F58" s="31">
        <v>7.8E-2</v>
      </c>
      <c r="G58">
        <v>0</v>
      </c>
      <c r="H58" s="31">
        <v>0.01</v>
      </c>
      <c r="I58">
        <v>8</v>
      </c>
      <c r="J58" s="31">
        <v>0.02</v>
      </c>
      <c r="K58">
        <v>0</v>
      </c>
      <c r="L58" s="31">
        <v>0.01</v>
      </c>
      <c r="M58">
        <v>49</v>
      </c>
      <c r="N58" s="31">
        <v>0.12</v>
      </c>
      <c r="O58">
        <v>97</v>
      </c>
      <c r="P58" s="31">
        <v>0.23699999999999999</v>
      </c>
    </row>
    <row r="59" spans="1:16" x14ac:dyDescent="0.2">
      <c r="A59">
        <v>2182</v>
      </c>
      <c r="B59">
        <v>854</v>
      </c>
      <c r="C59" s="101">
        <v>1245</v>
      </c>
      <c r="D59" s="31">
        <f t="shared" si="0"/>
        <v>0.68594377510040161</v>
      </c>
      <c r="E59">
        <v>507</v>
      </c>
      <c r="F59" s="31">
        <v>0.40699999999999997</v>
      </c>
      <c r="G59">
        <v>0</v>
      </c>
      <c r="H59" s="31">
        <v>0.01</v>
      </c>
      <c r="I59">
        <v>38</v>
      </c>
      <c r="J59" s="31">
        <v>3.1E-2</v>
      </c>
      <c r="K59">
        <v>0</v>
      </c>
      <c r="L59" s="31">
        <v>0.01</v>
      </c>
      <c r="M59">
        <v>115</v>
      </c>
      <c r="N59" s="31">
        <v>9.1999999999999998E-2</v>
      </c>
      <c r="O59">
        <v>333</v>
      </c>
      <c r="P59" s="31">
        <v>0.26700000000000002</v>
      </c>
    </row>
    <row r="60" spans="1:16" x14ac:dyDescent="0.2">
      <c r="A60">
        <v>2186</v>
      </c>
      <c r="B60">
        <v>8</v>
      </c>
      <c r="C60">
        <v>37</v>
      </c>
      <c r="D60" s="31">
        <f t="shared" si="0"/>
        <v>0.21621621621621623</v>
      </c>
      <c r="E60">
        <v>3</v>
      </c>
      <c r="F60" s="31">
        <v>0.1</v>
      </c>
      <c r="G60">
        <v>0</v>
      </c>
      <c r="H60" s="31">
        <v>0.1</v>
      </c>
      <c r="I60">
        <v>5</v>
      </c>
      <c r="J60" s="31">
        <v>0.13500000000000001</v>
      </c>
      <c r="K60">
        <v>0</v>
      </c>
      <c r="L60" s="31">
        <v>0.1</v>
      </c>
      <c r="M60">
        <v>0</v>
      </c>
      <c r="N60" s="31">
        <v>0.1</v>
      </c>
      <c r="O60">
        <v>0</v>
      </c>
      <c r="P60" s="31">
        <v>0.1</v>
      </c>
    </row>
    <row r="61" spans="1:16" x14ac:dyDescent="0.2">
      <c r="A61">
        <v>2206</v>
      </c>
      <c r="B61">
        <v>459</v>
      </c>
      <c r="C61">
        <v>586</v>
      </c>
      <c r="D61" s="31">
        <f t="shared" si="0"/>
        <v>0.78327645051194539</v>
      </c>
      <c r="E61">
        <v>72</v>
      </c>
      <c r="F61" s="31">
        <v>0.123</v>
      </c>
      <c r="G61">
        <v>0</v>
      </c>
      <c r="H61" s="31">
        <v>0.01</v>
      </c>
      <c r="I61">
        <v>29</v>
      </c>
      <c r="J61" s="31">
        <v>4.9000000000000002E-2</v>
      </c>
      <c r="K61">
        <v>0</v>
      </c>
      <c r="L61" s="31">
        <v>0.01</v>
      </c>
      <c r="M61">
        <v>49</v>
      </c>
      <c r="N61" s="31">
        <v>8.4000000000000005E-2</v>
      </c>
      <c r="O61">
        <v>393</v>
      </c>
      <c r="P61" s="31">
        <v>0.67100000000000004</v>
      </c>
    </row>
    <row r="62" spans="1:16" x14ac:dyDescent="0.2">
      <c r="A62">
        <v>2215</v>
      </c>
      <c r="B62" s="101">
        <v>1352</v>
      </c>
      <c r="C62" s="101">
        <v>1540</v>
      </c>
      <c r="D62" s="31">
        <f t="shared" si="0"/>
        <v>0.87792207792207788</v>
      </c>
      <c r="E62">
        <v>784</v>
      </c>
      <c r="F62" s="31">
        <v>0.50900000000000001</v>
      </c>
      <c r="G62">
        <v>0</v>
      </c>
      <c r="H62" s="31">
        <v>0.01</v>
      </c>
      <c r="I62">
        <v>169</v>
      </c>
      <c r="J62" s="31">
        <v>0.11</v>
      </c>
      <c r="K62">
        <v>0</v>
      </c>
      <c r="L62" s="31">
        <v>0.01</v>
      </c>
      <c r="M62">
        <v>34</v>
      </c>
      <c r="N62" s="31">
        <v>2.1999999999999999E-2</v>
      </c>
      <c r="O62" s="101">
        <v>1005</v>
      </c>
      <c r="P62" s="31">
        <v>0.65300000000000002</v>
      </c>
    </row>
    <row r="63" spans="1:16" x14ac:dyDescent="0.2">
      <c r="A63">
        <v>2220</v>
      </c>
      <c r="B63" s="101">
        <v>1404</v>
      </c>
      <c r="C63" s="101">
        <v>2031</v>
      </c>
      <c r="D63" s="31">
        <f t="shared" si="0"/>
        <v>0.69128508124076804</v>
      </c>
      <c r="E63">
        <v>729</v>
      </c>
      <c r="F63" s="31">
        <v>0.35899999999999999</v>
      </c>
      <c r="G63">
        <v>0</v>
      </c>
      <c r="H63" s="31">
        <v>0.01</v>
      </c>
      <c r="I63">
        <v>390</v>
      </c>
      <c r="J63" s="31">
        <v>0.192</v>
      </c>
      <c r="K63">
        <v>0</v>
      </c>
      <c r="L63" s="31">
        <v>0.01</v>
      </c>
      <c r="M63">
        <v>140</v>
      </c>
      <c r="N63" s="31">
        <v>6.9000000000000006E-2</v>
      </c>
      <c r="O63">
        <v>695</v>
      </c>
      <c r="P63" s="31">
        <v>0.34200000000000003</v>
      </c>
    </row>
    <row r="64" spans="1:16" x14ac:dyDescent="0.2">
      <c r="A64">
        <v>2233</v>
      </c>
      <c r="B64">
        <v>14</v>
      </c>
      <c r="C64">
        <v>33</v>
      </c>
      <c r="D64" s="31">
        <f t="shared" si="0"/>
        <v>0.42424242424242425</v>
      </c>
      <c r="E64">
        <v>3</v>
      </c>
      <c r="F64" s="31">
        <v>0.1</v>
      </c>
      <c r="G64">
        <v>0</v>
      </c>
      <c r="H64" s="31">
        <v>0.1</v>
      </c>
      <c r="I64">
        <v>10</v>
      </c>
      <c r="J64" s="31">
        <v>0.30299999999999999</v>
      </c>
      <c r="K64">
        <v>0</v>
      </c>
      <c r="L64" s="31">
        <v>0.1</v>
      </c>
      <c r="M64">
        <v>1</v>
      </c>
      <c r="N64" s="31">
        <v>0.1</v>
      </c>
      <c r="O64">
        <v>1</v>
      </c>
      <c r="P64" s="31">
        <v>0.1</v>
      </c>
    </row>
    <row r="65" spans="1:16" x14ac:dyDescent="0.2">
      <c r="A65">
        <v>2234</v>
      </c>
      <c r="B65">
        <v>742</v>
      </c>
      <c r="C65" s="101">
        <v>1055</v>
      </c>
      <c r="D65" s="31">
        <f t="shared" si="0"/>
        <v>0.70331753554502374</v>
      </c>
      <c r="E65">
        <v>348</v>
      </c>
      <c r="F65" s="31">
        <v>0.33</v>
      </c>
      <c r="G65">
        <v>0</v>
      </c>
      <c r="H65" s="31">
        <v>0.01</v>
      </c>
      <c r="I65">
        <v>0</v>
      </c>
      <c r="J65" s="31">
        <v>0.01</v>
      </c>
      <c r="K65">
        <v>0</v>
      </c>
      <c r="L65" s="31">
        <v>0.01</v>
      </c>
      <c r="M65">
        <v>135</v>
      </c>
      <c r="N65" s="31">
        <v>0.128</v>
      </c>
      <c r="O65">
        <v>350</v>
      </c>
      <c r="P65" s="31">
        <v>0.33200000000000002</v>
      </c>
    </row>
    <row r="66" spans="1:16" x14ac:dyDescent="0.2">
      <c r="A66">
        <v>2240</v>
      </c>
      <c r="B66">
        <v>211</v>
      </c>
      <c r="C66">
        <v>466</v>
      </c>
      <c r="D66" s="31">
        <f t="shared" si="0"/>
        <v>0.45278969957081544</v>
      </c>
      <c r="E66">
        <v>0</v>
      </c>
      <c r="F66" s="31">
        <v>0.01</v>
      </c>
      <c r="G66">
        <v>0</v>
      </c>
      <c r="H66" s="31">
        <v>0.01</v>
      </c>
      <c r="I66">
        <v>196</v>
      </c>
      <c r="J66" s="31">
        <v>0.42099999999999999</v>
      </c>
      <c r="K66">
        <v>0</v>
      </c>
      <c r="L66" s="31">
        <v>0.01</v>
      </c>
      <c r="M66">
        <v>19</v>
      </c>
      <c r="N66" s="31">
        <v>4.1000000000000002E-2</v>
      </c>
      <c r="O66">
        <v>0</v>
      </c>
      <c r="P66" s="31">
        <v>0.01</v>
      </c>
    </row>
    <row r="67" spans="1:16" x14ac:dyDescent="0.2">
      <c r="A67">
        <v>2246</v>
      </c>
      <c r="B67">
        <v>191</v>
      </c>
      <c r="C67">
        <v>296</v>
      </c>
      <c r="D67" s="31">
        <f t="shared" ref="D67:D130" si="1">B67/C67</f>
        <v>0.64527027027027029</v>
      </c>
      <c r="E67">
        <v>0</v>
      </c>
      <c r="F67" s="31">
        <v>0.1</v>
      </c>
      <c r="G67">
        <v>0</v>
      </c>
      <c r="H67" s="31">
        <v>0.1</v>
      </c>
      <c r="I67">
        <v>18</v>
      </c>
      <c r="J67" s="31">
        <v>0.1</v>
      </c>
      <c r="K67">
        <v>0</v>
      </c>
      <c r="L67" s="31">
        <v>0.1</v>
      </c>
      <c r="M67">
        <v>37</v>
      </c>
      <c r="N67" s="31">
        <v>0.125</v>
      </c>
      <c r="O67">
        <v>142</v>
      </c>
      <c r="P67" s="31">
        <v>0.48</v>
      </c>
    </row>
    <row r="68" spans="1:16" x14ac:dyDescent="0.2">
      <c r="A68">
        <v>2266</v>
      </c>
      <c r="B68">
        <v>942</v>
      </c>
      <c r="C68" s="101">
        <v>1544</v>
      </c>
      <c r="D68" s="31">
        <f t="shared" si="1"/>
        <v>0.61010362694300513</v>
      </c>
      <c r="E68">
        <v>129</v>
      </c>
      <c r="F68" s="31">
        <v>8.4000000000000005E-2</v>
      </c>
      <c r="G68">
        <v>0</v>
      </c>
      <c r="H68" s="31">
        <v>0.01</v>
      </c>
      <c r="I68">
        <v>128</v>
      </c>
      <c r="J68" s="31">
        <v>8.3000000000000004E-2</v>
      </c>
      <c r="K68">
        <v>0</v>
      </c>
      <c r="L68" s="31">
        <v>0.01</v>
      </c>
      <c r="M68">
        <v>149</v>
      </c>
      <c r="N68" s="31">
        <v>9.7000000000000003E-2</v>
      </c>
      <c r="O68">
        <v>649</v>
      </c>
      <c r="P68" s="31">
        <v>0.42</v>
      </c>
    </row>
    <row r="69" spans="1:16" x14ac:dyDescent="0.2">
      <c r="A69">
        <v>2272</v>
      </c>
      <c r="B69" s="101">
        <v>1672</v>
      </c>
      <c r="C69" s="101">
        <v>2633</v>
      </c>
      <c r="D69" s="31">
        <f t="shared" si="1"/>
        <v>0.63501709077098367</v>
      </c>
      <c r="E69">
        <v>624</v>
      </c>
      <c r="F69" s="31">
        <v>0.23699999999999999</v>
      </c>
      <c r="G69">
        <v>158</v>
      </c>
      <c r="H69" s="31">
        <v>0.06</v>
      </c>
      <c r="I69">
        <v>26</v>
      </c>
      <c r="J69" s="31">
        <v>0.01</v>
      </c>
      <c r="K69">
        <v>0</v>
      </c>
      <c r="L69" s="31">
        <v>0.01</v>
      </c>
      <c r="M69">
        <v>254</v>
      </c>
      <c r="N69" s="31">
        <v>9.6000000000000002E-2</v>
      </c>
      <c r="O69" s="101">
        <v>1056</v>
      </c>
      <c r="P69" s="31">
        <v>0.40100000000000002</v>
      </c>
    </row>
    <row r="70" spans="1:16" x14ac:dyDescent="0.2">
      <c r="A70">
        <v>2273</v>
      </c>
      <c r="B70">
        <v>101</v>
      </c>
      <c r="C70">
        <v>249</v>
      </c>
      <c r="D70" s="31">
        <f t="shared" si="1"/>
        <v>0.40562248995983935</v>
      </c>
      <c r="E70">
        <v>10</v>
      </c>
      <c r="F70" s="31">
        <v>0.1</v>
      </c>
      <c r="G70">
        <v>0</v>
      </c>
      <c r="H70" s="31">
        <v>0.1</v>
      </c>
      <c r="I70">
        <v>14</v>
      </c>
      <c r="J70" s="31">
        <v>0.1</v>
      </c>
      <c r="K70">
        <v>0</v>
      </c>
      <c r="L70" s="31">
        <v>0.1</v>
      </c>
      <c r="M70">
        <v>30</v>
      </c>
      <c r="N70" s="31">
        <v>0.12</v>
      </c>
      <c r="O70">
        <v>51</v>
      </c>
      <c r="P70" s="31">
        <v>0.20499999999999999</v>
      </c>
    </row>
    <row r="71" spans="1:16" x14ac:dyDescent="0.2">
      <c r="A71">
        <v>2276</v>
      </c>
      <c r="B71">
        <v>61</v>
      </c>
      <c r="C71">
        <v>198</v>
      </c>
      <c r="D71" s="31">
        <f t="shared" si="1"/>
        <v>0.30808080808080807</v>
      </c>
      <c r="E71">
        <v>32</v>
      </c>
      <c r="F71" s="31">
        <v>0.16200000000000001</v>
      </c>
      <c r="G71">
        <v>0</v>
      </c>
      <c r="H71" s="31">
        <v>0.1</v>
      </c>
      <c r="I71">
        <v>40</v>
      </c>
      <c r="J71" s="31">
        <v>0.20200000000000001</v>
      </c>
      <c r="K71">
        <v>0</v>
      </c>
      <c r="L71" s="31">
        <v>0.1</v>
      </c>
      <c r="M71">
        <v>8</v>
      </c>
      <c r="N71" s="31">
        <v>0.1</v>
      </c>
      <c r="O71">
        <v>0</v>
      </c>
      <c r="P71" s="31">
        <v>0.1</v>
      </c>
    </row>
    <row r="72" spans="1:16" x14ac:dyDescent="0.2">
      <c r="A72">
        <v>2281</v>
      </c>
      <c r="B72">
        <v>166</v>
      </c>
      <c r="C72">
        <v>415</v>
      </c>
      <c r="D72" s="31">
        <f t="shared" si="1"/>
        <v>0.4</v>
      </c>
      <c r="E72">
        <v>44</v>
      </c>
      <c r="F72" s="31">
        <v>0.106</v>
      </c>
      <c r="G72">
        <v>0</v>
      </c>
      <c r="H72" s="31">
        <v>0.01</v>
      </c>
      <c r="I72">
        <v>0</v>
      </c>
      <c r="J72" s="31">
        <v>0.01</v>
      </c>
      <c r="K72">
        <v>0</v>
      </c>
      <c r="L72" s="31">
        <v>0.01</v>
      </c>
      <c r="M72">
        <v>31</v>
      </c>
      <c r="N72" s="31">
        <v>7.4999999999999997E-2</v>
      </c>
      <c r="O72">
        <v>91</v>
      </c>
      <c r="P72" s="31">
        <v>0.219</v>
      </c>
    </row>
    <row r="73" spans="1:16" x14ac:dyDescent="0.2">
      <c r="A73">
        <v>2285</v>
      </c>
      <c r="B73" s="101">
        <v>1395</v>
      </c>
      <c r="C73" s="101">
        <v>1934</v>
      </c>
      <c r="D73" s="31">
        <f t="shared" si="1"/>
        <v>0.7213029989658738</v>
      </c>
      <c r="E73" s="101">
        <v>1126</v>
      </c>
      <c r="F73" s="31">
        <v>0.58199999999999996</v>
      </c>
      <c r="G73">
        <v>0</v>
      </c>
      <c r="H73" s="31">
        <v>0.01</v>
      </c>
      <c r="I73">
        <v>139</v>
      </c>
      <c r="J73" s="31">
        <v>7.1999999999999995E-2</v>
      </c>
      <c r="K73">
        <v>0</v>
      </c>
      <c r="L73" s="31">
        <v>0.01</v>
      </c>
      <c r="M73">
        <v>148</v>
      </c>
      <c r="N73" s="31">
        <v>7.6999999999999999E-2</v>
      </c>
      <c r="O73">
        <v>422</v>
      </c>
      <c r="P73" s="31">
        <v>0.218</v>
      </c>
    </row>
    <row r="74" spans="1:16" x14ac:dyDescent="0.2">
      <c r="A74">
        <v>2292</v>
      </c>
      <c r="B74">
        <v>5</v>
      </c>
      <c r="C74">
        <v>19</v>
      </c>
      <c r="D74" s="31">
        <f t="shared" si="1"/>
        <v>0.26315789473684209</v>
      </c>
      <c r="E74">
        <v>0</v>
      </c>
      <c r="F74" s="31">
        <v>0.16</v>
      </c>
      <c r="G74">
        <v>0</v>
      </c>
      <c r="H74" s="31">
        <v>0.16</v>
      </c>
      <c r="I74">
        <v>0</v>
      </c>
      <c r="J74" s="31">
        <v>0.16</v>
      </c>
      <c r="K74">
        <v>0</v>
      </c>
      <c r="L74" s="31">
        <v>0.16</v>
      </c>
      <c r="M74">
        <v>5</v>
      </c>
      <c r="N74" s="31">
        <v>0.26300000000000001</v>
      </c>
      <c r="O74">
        <v>0</v>
      </c>
      <c r="P74" s="31">
        <v>0.16</v>
      </c>
    </row>
    <row r="75" spans="1:16" x14ac:dyDescent="0.2">
      <c r="A75">
        <v>2295</v>
      </c>
      <c r="B75" s="101">
        <v>1077</v>
      </c>
      <c r="C75" s="101">
        <v>1854</v>
      </c>
      <c r="D75" s="31">
        <f t="shared" si="1"/>
        <v>0.58090614886731395</v>
      </c>
      <c r="E75">
        <v>288</v>
      </c>
      <c r="F75" s="31">
        <v>0.155</v>
      </c>
      <c r="G75">
        <v>0</v>
      </c>
      <c r="H75" s="31">
        <v>0.01</v>
      </c>
      <c r="I75">
        <v>213</v>
      </c>
      <c r="J75" s="31">
        <v>0.115</v>
      </c>
      <c r="K75">
        <v>0</v>
      </c>
      <c r="L75" s="31">
        <v>0.01</v>
      </c>
      <c r="M75">
        <v>112</v>
      </c>
      <c r="N75" s="31">
        <v>0.06</v>
      </c>
      <c r="O75">
        <v>599</v>
      </c>
      <c r="P75" s="31">
        <v>0.32300000000000001</v>
      </c>
    </row>
    <row r="76" spans="1:16" x14ac:dyDescent="0.2">
      <c r="A76">
        <v>2299</v>
      </c>
      <c r="B76">
        <v>594</v>
      </c>
      <c r="C76">
        <v>789</v>
      </c>
      <c r="D76" s="31">
        <f t="shared" si="1"/>
        <v>0.75285171102661597</v>
      </c>
      <c r="E76">
        <v>140</v>
      </c>
      <c r="F76" s="31">
        <v>0.17699999999999999</v>
      </c>
      <c r="G76">
        <v>0</v>
      </c>
      <c r="H76" s="31">
        <v>0.01</v>
      </c>
      <c r="I76">
        <v>267</v>
      </c>
      <c r="J76" s="31">
        <v>0.33800000000000002</v>
      </c>
      <c r="K76">
        <v>0</v>
      </c>
      <c r="L76" s="31">
        <v>0.01</v>
      </c>
      <c r="M76">
        <v>60</v>
      </c>
      <c r="N76" s="31">
        <v>7.5999999999999998E-2</v>
      </c>
      <c r="O76">
        <v>403</v>
      </c>
      <c r="P76" s="31">
        <v>0.51100000000000001</v>
      </c>
    </row>
    <row r="77" spans="1:16" x14ac:dyDescent="0.2">
      <c r="A77">
        <v>2302</v>
      </c>
      <c r="B77">
        <v>88</v>
      </c>
      <c r="C77">
        <v>120</v>
      </c>
      <c r="D77" s="31">
        <f t="shared" si="1"/>
        <v>0.73333333333333328</v>
      </c>
      <c r="E77">
        <v>1</v>
      </c>
      <c r="F77" s="31">
        <v>0.1</v>
      </c>
      <c r="G77">
        <v>0</v>
      </c>
      <c r="H77" s="31">
        <v>0.1</v>
      </c>
      <c r="I77">
        <v>19</v>
      </c>
      <c r="J77" s="31">
        <v>0.158</v>
      </c>
      <c r="K77">
        <v>0</v>
      </c>
      <c r="L77" s="31">
        <v>0.1</v>
      </c>
      <c r="M77">
        <v>10</v>
      </c>
      <c r="N77" s="31">
        <v>0.1</v>
      </c>
      <c r="O77">
        <v>69</v>
      </c>
      <c r="P77" s="31">
        <v>0.57499999999999996</v>
      </c>
    </row>
    <row r="78" spans="1:16" x14ac:dyDescent="0.2">
      <c r="A78">
        <v>2306</v>
      </c>
      <c r="B78" s="101">
        <v>1471</v>
      </c>
      <c r="C78" s="101">
        <v>1783</v>
      </c>
      <c r="D78" s="31">
        <f t="shared" si="1"/>
        <v>0.82501402131239487</v>
      </c>
      <c r="E78">
        <v>851</v>
      </c>
      <c r="F78" s="31">
        <v>0.47699999999999998</v>
      </c>
      <c r="G78">
        <v>0</v>
      </c>
      <c r="H78" s="31">
        <v>0.01</v>
      </c>
      <c r="I78">
        <v>100</v>
      </c>
      <c r="J78" s="31">
        <v>5.6000000000000001E-2</v>
      </c>
      <c r="K78">
        <v>0</v>
      </c>
      <c r="L78" s="31">
        <v>0.01</v>
      </c>
      <c r="M78">
        <v>278</v>
      </c>
      <c r="N78" s="31">
        <v>0.156</v>
      </c>
      <c r="O78">
        <v>739</v>
      </c>
      <c r="P78" s="31">
        <v>0.41399999999999998</v>
      </c>
    </row>
    <row r="79" spans="1:16" x14ac:dyDescent="0.2">
      <c r="A79">
        <v>2325</v>
      </c>
      <c r="B79">
        <v>637</v>
      </c>
      <c r="C79" s="101">
        <v>1098</v>
      </c>
      <c r="D79" s="31">
        <f t="shared" si="1"/>
        <v>0.58014571948998184</v>
      </c>
      <c r="E79">
        <v>196</v>
      </c>
      <c r="F79" s="31">
        <v>0.17899999999999999</v>
      </c>
      <c r="G79">
        <v>0</v>
      </c>
      <c r="H79" s="31">
        <v>0.01</v>
      </c>
      <c r="I79">
        <v>67</v>
      </c>
      <c r="J79" s="31">
        <v>6.0999999999999999E-2</v>
      </c>
      <c r="K79">
        <v>0</v>
      </c>
      <c r="L79" s="31">
        <v>0.01</v>
      </c>
      <c r="M79">
        <v>125</v>
      </c>
      <c r="N79" s="31">
        <v>0.114</v>
      </c>
      <c r="O79">
        <v>393</v>
      </c>
      <c r="P79" s="31">
        <v>0.35799999999999998</v>
      </c>
    </row>
    <row r="80" spans="1:16" x14ac:dyDescent="0.2">
      <c r="A80">
        <v>2329</v>
      </c>
      <c r="B80">
        <v>124</v>
      </c>
      <c r="C80">
        <v>239</v>
      </c>
      <c r="D80" s="31">
        <f t="shared" si="1"/>
        <v>0.51882845188284521</v>
      </c>
      <c r="E80">
        <v>0</v>
      </c>
      <c r="F80" s="31">
        <v>0.1</v>
      </c>
      <c r="G80">
        <v>0</v>
      </c>
      <c r="H80" s="31">
        <v>0.1</v>
      </c>
      <c r="I80">
        <v>31</v>
      </c>
      <c r="J80" s="31">
        <v>0.13</v>
      </c>
      <c r="K80">
        <v>0</v>
      </c>
      <c r="L80" s="31">
        <v>0.1</v>
      </c>
      <c r="M80">
        <v>16</v>
      </c>
      <c r="N80" s="31">
        <v>0.1</v>
      </c>
      <c r="O80">
        <v>80</v>
      </c>
      <c r="P80" s="31">
        <v>0.33500000000000002</v>
      </c>
    </row>
    <row r="81" spans="1:16" x14ac:dyDescent="0.2">
      <c r="A81">
        <v>2330</v>
      </c>
      <c r="B81">
        <v>198</v>
      </c>
      <c r="C81">
        <v>389</v>
      </c>
      <c r="D81" s="31">
        <f t="shared" si="1"/>
        <v>0.50899742930591263</v>
      </c>
      <c r="E81">
        <v>36</v>
      </c>
      <c r="F81" s="31">
        <v>9.2999999999999999E-2</v>
      </c>
      <c r="G81">
        <v>0</v>
      </c>
      <c r="H81" s="31">
        <v>0.01</v>
      </c>
      <c r="I81">
        <v>0</v>
      </c>
      <c r="J81" s="31">
        <v>0.01</v>
      </c>
      <c r="K81">
        <v>0</v>
      </c>
      <c r="L81" s="31">
        <v>0.01</v>
      </c>
      <c r="M81">
        <v>20</v>
      </c>
      <c r="N81" s="31">
        <v>5.0999999999999997E-2</v>
      </c>
      <c r="O81">
        <v>153</v>
      </c>
      <c r="P81" s="31">
        <v>0.39300000000000002</v>
      </c>
    </row>
    <row r="82" spans="1:16" x14ac:dyDescent="0.2">
      <c r="A82">
        <v>2331</v>
      </c>
      <c r="B82">
        <v>41</v>
      </c>
      <c r="C82">
        <v>255</v>
      </c>
      <c r="D82" s="31">
        <f t="shared" si="1"/>
        <v>0.16078431372549021</v>
      </c>
      <c r="E82">
        <v>24</v>
      </c>
      <c r="F82" s="31">
        <v>0.1</v>
      </c>
      <c r="G82">
        <v>0</v>
      </c>
      <c r="H82" s="31">
        <v>0.1</v>
      </c>
      <c r="I82">
        <v>1</v>
      </c>
      <c r="J82" s="31">
        <v>0.1</v>
      </c>
      <c r="K82">
        <v>0</v>
      </c>
      <c r="L82" s="31">
        <v>0.1</v>
      </c>
      <c r="M82">
        <v>18</v>
      </c>
      <c r="N82" s="31">
        <v>0.1</v>
      </c>
      <c r="O82">
        <v>0</v>
      </c>
      <c r="P82" s="31">
        <v>0.1</v>
      </c>
    </row>
    <row r="83" spans="1:16" x14ac:dyDescent="0.2">
      <c r="A83">
        <v>2343</v>
      </c>
      <c r="B83">
        <v>386</v>
      </c>
      <c r="C83">
        <v>536</v>
      </c>
      <c r="D83" s="31">
        <f t="shared" si="1"/>
        <v>0.72014925373134331</v>
      </c>
      <c r="E83">
        <v>0</v>
      </c>
      <c r="F83" s="31">
        <v>0.01</v>
      </c>
      <c r="G83">
        <v>0</v>
      </c>
      <c r="H83" s="31">
        <v>0.01</v>
      </c>
      <c r="I83">
        <v>224</v>
      </c>
      <c r="J83" s="31">
        <v>0.41799999999999998</v>
      </c>
      <c r="K83">
        <v>0</v>
      </c>
      <c r="L83" s="31">
        <v>0.01</v>
      </c>
      <c r="M83">
        <v>65</v>
      </c>
      <c r="N83" s="31">
        <v>0.121</v>
      </c>
      <c r="O83">
        <v>271</v>
      </c>
      <c r="P83" s="31">
        <v>0.50600000000000001</v>
      </c>
    </row>
    <row r="84" spans="1:16" x14ac:dyDescent="0.2">
      <c r="A84">
        <v>2344</v>
      </c>
      <c r="B84">
        <v>328</v>
      </c>
      <c r="C84">
        <v>904</v>
      </c>
      <c r="D84" s="31">
        <f t="shared" si="1"/>
        <v>0.36283185840707965</v>
      </c>
      <c r="E84">
        <v>56</v>
      </c>
      <c r="F84" s="31">
        <v>6.2E-2</v>
      </c>
      <c r="G84">
        <v>0</v>
      </c>
      <c r="H84" s="31">
        <v>0.01</v>
      </c>
      <c r="I84">
        <v>56</v>
      </c>
      <c r="J84" s="31">
        <v>6.2E-2</v>
      </c>
      <c r="K84">
        <v>0</v>
      </c>
      <c r="L84" s="31">
        <v>0.01</v>
      </c>
      <c r="M84">
        <v>53</v>
      </c>
      <c r="N84" s="31">
        <v>5.8999999999999997E-2</v>
      </c>
      <c r="O84">
        <v>213</v>
      </c>
      <c r="P84" s="31">
        <v>0.23599999999999999</v>
      </c>
    </row>
    <row r="85" spans="1:16" x14ac:dyDescent="0.2">
      <c r="A85">
        <v>2349</v>
      </c>
      <c r="B85">
        <v>67</v>
      </c>
      <c r="C85">
        <v>293</v>
      </c>
      <c r="D85" s="31">
        <f t="shared" si="1"/>
        <v>0.22866894197952217</v>
      </c>
      <c r="E85">
        <v>45</v>
      </c>
      <c r="F85" s="31">
        <v>0.154</v>
      </c>
      <c r="G85">
        <v>0</v>
      </c>
      <c r="H85" s="31">
        <v>0.1</v>
      </c>
      <c r="I85">
        <v>0</v>
      </c>
      <c r="J85" s="31">
        <v>0.1</v>
      </c>
      <c r="K85">
        <v>0</v>
      </c>
      <c r="L85" s="31">
        <v>0.1</v>
      </c>
      <c r="M85">
        <v>22</v>
      </c>
      <c r="N85" s="31">
        <v>0.1</v>
      </c>
      <c r="O85">
        <v>0</v>
      </c>
      <c r="P85" s="31">
        <v>0.1</v>
      </c>
    </row>
    <row r="86" spans="1:16" x14ac:dyDescent="0.2">
      <c r="A86">
        <v>2357</v>
      </c>
      <c r="B86">
        <v>81</v>
      </c>
      <c r="C86">
        <v>174</v>
      </c>
      <c r="D86" s="31">
        <f t="shared" si="1"/>
        <v>0.46551724137931033</v>
      </c>
      <c r="E86">
        <v>0</v>
      </c>
      <c r="F86" s="31">
        <v>0.1</v>
      </c>
      <c r="G86">
        <v>0</v>
      </c>
      <c r="H86" s="31">
        <v>0.1</v>
      </c>
      <c r="I86">
        <v>9</v>
      </c>
      <c r="J86" s="31">
        <v>0.1</v>
      </c>
      <c r="K86">
        <v>0</v>
      </c>
      <c r="L86" s="31">
        <v>0.1</v>
      </c>
      <c r="M86">
        <v>15</v>
      </c>
      <c r="N86" s="31">
        <v>0.1</v>
      </c>
      <c r="O86">
        <v>57</v>
      </c>
      <c r="P86" s="31">
        <v>0.32800000000000001</v>
      </c>
    </row>
    <row r="87" spans="1:16" x14ac:dyDescent="0.2">
      <c r="A87">
        <v>2362</v>
      </c>
      <c r="B87">
        <v>775</v>
      </c>
      <c r="C87" s="101">
        <v>1047</v>
      </c>
      <c r="D87" s="31">
        <f t="shared" si="1"/>
        <v>0.74021012416427889</v>
      </c>
      <c r="E87">
        <v>269</v>
      </c>
      <c r="F87" s="31">
        <v>0.25700000000000001</v>
      </c>
      <c r="G87">
        <v>0</v>
      </c>
      <c r="H87" s="31">
        <v>0.01</v>
      </c>
      <c r="I87">
        <v>112</v>
      </c>
      <c r="J87" s="31">
        <v>0.107</v>
      </c>
      <c r="K87">
        <v>0</v>
      </c>
      <c r="L87" s="31">
        <v>0.01</v>
      </c>
      <c r="M87">
        <v>66</v>
      </c>
      <c r="N87" s="31">
        <v>6.3E-2</v>
      </c>
      <c r="O87">
        <v>542</v>
      </c>
      <c r="P87" s="31">
        <v>0.51800000000000002</v>
      </c>
    </row>
    <row r="88" spans="1:16" x14ac:dyDescent="0.2">
      <c r="A88">
        <v>2367</v>
      </c>
      <c r="B88">
        <v>165</v>
      </c>
      <c r="C88">
        <v>302</v>
      </c>
      <c r="D88" s="31">
        <f t="shared" si="1"/>
        <v>0.54635761589403975</v>
      </c>
      <c r="E88">
        <v>0</v>
      </c>
      <c r="F88" s="31">
        <v>0.01</v>
      </c>
      <c r="G88">
        <v>0</v>
      </c>
      <c r="H88" s="31">
        <v>0.01</v>
      </c>
      <c r="I88">
        <v>33</v>
      </c>
      <c r="J88" s="31">
        <v>0.109</v>
      </c>
      <c r="K88">
        <v>0</v>
      </c>
      <c r="L88" s="31">
        <v>0.01</v>
      </c>
      <c r="M88">
        <v>11</v>
      </c>
      <c r="N88" s="31">
        <v>3.5999999999999997E-2</v>
      </c>
      <c r="O88">
        <v>135</v>
      </c>
      <c r="P88" s="31">
        <v>0.44700000000000001</v>
      </c>
    </row>
    <row r="89" spans="1:16" x14ac:dyDescent="0.2">
      <c r="A89">
        <v>2386</v>
      </c>
      <c r="B89">
        <v>36</v>
      </c>
      <c r="C89">
        <v>84</v>
      </c>
      <c r="D89" s="31">
        <f t="shared" si="1"/>
        <v>0.42857142857142855</v>
      </c>
      <c r="E89">
        <v>0</v>
      </c>
      <c r="F89" s="31">
        <v>0.1</v>
      </c>
      <c r="G89">
        <v>0</v>
      </c>
      <c r="H89" s="31">
        <v>0.1</v>
      </c>
      <c r="I89">
        <v>0</v>
      </c>
      <c r="J89" s="31">
        <v>0.1</v>
      </c>
      <c r="K89">
        <v>0</v>
      </c>
      <c r="L89" s="31">
        <v>0.1</v>
      </c>
      <c r="M89">
        <v>18</v>
      </c>
      <c r="N89" s="31">
        <v>0.214</v>
      </c>
      <c r="O89">
        <v>23</v>
      </c>
      <c r="P89" s="31">
        <v>0.27400000000000002</v>
      </c>
    </row>
    <row r="90" spans="1:16" x14ac:dyDescent="0.2">
      <c r="A90">
        <v>2388</v>
      </c>
      <c r="B90">
        <v>304</v>
      </c>
      <c r="C90" s="101">
        <v>1100</v>
      </c>
      <c r="D90" s="31">
        <f t="shared" si="1"/>
        <v>0.27636363636363637</v>
      </c>
      <c r="E90">
        <v>128</v>
      </c>
      <c r="F90" s="31">
        <v>0.11600000000000001</v>
      </c>
      <c r="G90">
        <v>0</v>
      </c>
      <c r="H90" s="31">
        <v>0.01</v>
      </c>
      <c r="I90">
        <v>183</v>
      </c>
      <c r="J90" s="31">
        <v>0.16600000000000001</v>
      </c>
      <c r="K90">
        <v>0</v>
      </c>
      <c r="L90" s="31">
        <v>0.01</v>
      </c>
      <c r="M90">
        <v>67</v>
      </c>
      <c r="N90" s="31">
        <v>6.0999999999999999E-2</v>
      </c>
      <c r="O90">
        <v>80</v>
      </c>
      <c r="P90" s="31">
        <v>7.2999999999999995E-2</v>
      </c>
    </row>
    <row r="91" spans="1:16" x14ac:dyDescent="0.2">
      <c r="A91">
        <v>2390</v>
      </c>
      <c r="B91">
        <v>346</v>
      </c>
      <c r="C91">
        <v>922</v>
      </c>
      <c r="D91" s="31">
        <f t="shared" si="1"/>
        <v>0.37527114967462039</v>
      </c>
      <c r="E91">
        <v>224</v>
      </c>
      <c r="F91" s="31">
        <v>0.24299999999999999</v>
      </c>
      <c r="G91">
        <v>0</v>
      </c>
      <c r="H91" s="31">
        <v>0.01</v>
      </c>
      <c r="I91">
        <v>0</v>
      </c>
      <c r="J91" s="31">
        <v>0.01</v>
      </c>
      <c r="K91">
        <v>0</v>
      </c>
      <c r="L91" s="31">
        <v>0.01</v>
      </c>
      <c r="M91">
        <v>78</v>
      </c>
      <c r="N91" s="31">
        <v>8.5000000000000006E-2</v>
      </c>
      <c r="O91">
        <v>100</v>
      </c>
      <c r="P91" s="31">
        <v>0.108</v>
      </c>
    </row>
    <row r="92" spans="1:16" x14ac:dyDescent="0.2">
      <c r="A92">
        <v>2392</v>
      </c>
      <c r="B92">
        <v>569</v>
      </c>
      <c r="C92">
        <v>901</v>
      </c>
      <c r="D92" s="31">
        <f t="shared" si="1"/>
        <v>0.63152053274139841</v>
      </c>
      <c r="E92">
        <v>239</v>
      </c>
      <c r="F92" s="31">
        <v>0.26500000000000001</v>
      </c>
      <c r="G92">
        <v>0</v>
      </c>
      <c r="H92" s="31">
        <v>0.01</v>
      </c>
      <c r="I92">
        <v>57</v>
      </c>
      <c r="J92" s="31">
        <v>6.3E-2</v>
      </c>
      <c r="K92">
        <v>0</v>
      </c>
      <c r="L92" s="31">
        <v>0.01</v>
      </c>
      <c r="M92">
        <v>109</v>
      </c>
      <c r="N92" s="31">
        <v>0.121</v>
      </c>
      <c r="O92">
        <v>260</v>
      </c>
      <c r="P92" s="31">
        <v>0.28899999999999998</v>
      </c>
    </row>
    <row r="93" spans="1:16" x14ac:dyDescent="0.2">
      <c r="A93">
        <v>2395</v>
      </c>
      <c r="B93">
        <v>785</v>
      </c>
      <c r="C93" s="101">
        <v>1349</v>
      </c>
      <c r="D93" s="31">
        <f t="shared" si="1"/>
        <v>0.58191252779836922</v>
      </c>
      <c r="E93">
        <v>459</v>
      </c>
      <c r="F93" s="31">
        <v>0.34</v>
      </c>
      <c r="G93">
        <v>0</v>
      </c>
      <c r="H93" s="31">
        <v>0.01</v>
      </c>
      <c r="I93">
        <v>0</v>
      </c>
      <c r="J93" s="31">
        <v>0.01</v>
      </c>
      <c r="K93">
        <v>0</v>
      </c>
      <c r="L93" s="31">
        <v>0.01</v>
      </c>
      <c r="M93">
        <v>65</v>
      </c>
      <c r="N93" s="31">
        <v>4.8000000000000001E-2</v>
      </c>
      <c r="O93">
        <v>350</v>
      </c>
      <c r="P93" s="31">
        <v>0.25900000000000001</v>
      </c>
    </row>
    <row r="94" spans="1:16" x14ac:dyDescent="0.2">
      <c r="A94">
        <v>2397</v>
      </c>
      <c r="B94">
        <v>47</v>
      </c>
      <c r="C94">
        <v>108</v>
      </c>
      <c r="D94" s="31">
        <f t="shared" si="1"/>
        <v>0.43518518518518517</v>
      </c>
      <c r="E94">
        <v>3</v>
      </c>
      <c r="F94" s="31">
        <v>0.1</v>
      </c>
      <c r="G94">
        <v>0</v>
      </c>
      <c r="H94" s="31">
        <v>0.1</v>
      </c>
      <c r="I94">
        <v>0</v>
      </c>
      <c r="J94" s="31">
        <v>0.1</v>
      </c>
      <c r="K94">
        <v>0</v>
      </c>
      <c r="L94" s="31">
        <v>0.1</v>
      </c>
      <c r="M94">
        <v>19</v>
      </c>
      <c r="N94" s="31">
        <v>0.17599999999999999</v>
      </c>
      <c r="O94">
        <v>25</v>
      </c>
      <c r="P94" s="31">
        <v>0.23100000000000001</v>
      </c>
    </row>
    <row r="95" spans="1:16" x14ac:dyDescent="0.2">
      <c r="A95">
        <v>2402</v>
      </c>
      <c r="B95">
        <v>486</v>
      </c>
      <c r="C95" s="101">
        <v>1640</v>
      </c>
      <c r="D95" s="31">
        <f t="shared" si="1"/>
        <v>0.29634146341463413</v>
      </c>
      <c r="E95">
        <v>358</v>
      </c>
      <c r="F95" s="31">
        <v>0.218</v>
      </c>
      <c r="G95">
        <v>0</v>
      </c>
      <c r="H95" s="31">
        <v>0.01</v>
      </c>
      <c r="I95">
        <v>0</v>
      </c>
      <c r="J95" s="31">
        <v>0.01</v>
      </c>
      <c r="K95">
        <v>0</v>
      </c>
      <c r="L95" s="31">
        <v>0.01</v>
      </c>
      <c r="M95">
        <v>131</v>
      </c>
      <c r="N95" s="31">
        <v>0.08</v>
      </c>
      <c r="O95">
        <v>0</v>
      </c>
      <c r="P95" s="31">
        <v>0.01</v>
      </c>
    </row>
    <row r="96" spans="1:16" x14ac:dyDescent="0.2">
      <c r="A96">
        <v>2404</v>
      </c>
      <c r="B96">
        <v>57</v>
      </c>
      <c r="C96">
        <v>222</v>
      </c>
      <c r="D96" s="31">
        <f t="shared" si="1"/>
        <v>0.25675675675675674</v>
      </c>
      <c r="E96">
        <v>32</v>
      </c>
      <c r="F96" s="31">
        <v>0.14399999999999999</v>
      </c>
      <c r="G96">
        <v>0</v>
      </c>
      <c r="H96" s="31">
        <v>0.1</v>
      </c>
      <c r="I96">
        <v>32</v>
      </c>
      <c r="J96" s="31">
        <v>0.14399999999999999</v>
      </c>
      <c r="K96">
        <v>0</v>
      </c>
      <c r="L96" s="31">
        <v>0.1</v>
      </c>
      <c r="M96">
        <v>20</v>
      </c>
      <c r="N96" s="31">
        <v>0.1</v>
      </c>
      <c r="O96">
        <v>0</v>
      </c>
      <c r="P96" s="31">
        <v>0.1</v>
      </c>
    </row>
    <row r="97" spans="1:16" x14ac:dyDescent="0.2">
      <c r="A97">
        <v>2415</v>
      </c>
      <c r="B97" s="101">
        <v>1153</v>
      </c>
      <c r="C97" s="101">
        <v>1958</v>
      </c>
      <c r="D97" s="31">
        <f t="shared" si="1"/>
        <v>0.58886618998978546</v>
      </c>
      <c r="E97">
        <v>210</v>
      </c>
      <c r="F97" s="31">
        <v>0.107</v>
      </c>
      <c r="G97">
        <v>0</v>
      </c>
      <c r="H97" s="31">
        <v>0.01</v>
      </c>
      <c r="I97">
        <v>17</v>
      </c>
      <c r="J97" s="31">
        <v>0.01</v>
      </c>
      <c r="K97">
        <v>0</v>
      </c>
      <c r="L97" s="31">
        <v>0.01</v>
      </c>
      <c r="M97">
        <v>230</v>
      </c>
      <c r="N97" s="31">
        <v>0.11700000000000001</v>
      </c>
      <c r="O97">
        <v>774</v>
      </c>
      <c r="P97" s="31">
        <v>0.39500000000000002</v>
      </c>
    </row>
    <row r="98" spans="1:16" x14ac:dyDescent="0.2">
      <c r="A98">
        <v>2416</v>
      </c>
      <c r="B98">
        <v>288</v>
      </c>
      <c r="C98">
        <v>848</v>
      </c>
      <c r="D98" s="31">
        <f t="shared" si="1"/>
        <v>0.33962264150943394</v>
      </c>
      <c r="E98">
        <v>167</v>
      </c>
      <c r="F98" s="31">
        <v>0.19700000000000001</v>
      </c>
      <c r="G98">
        <v>0</v>
      </c>
      <c r="H98" s="31">
        <v>0.01</v>
      </c>
      <c r="I98">
        <v>0</v>
      </c>
      <c r="J98" s="31">
        <v>0.01</v>
      </c>
      <c r="K98">
        <v>0</v>
      </c>
      <c r="L98" s="31">
        <v>0.01</v>
      </c>
      <c r="M98">
        <v>52</v>
      </c>
      <c r="N98" s="31">
        <v>6.0999999999999999E-2</v>
      </c>
      <c r="O98">
        <v>82</v>
      </c>
      <c r="P98" s="31">
        <v>9.7000000000000003E-2</v>
      </c>
    </row>
    <row r="99" spans="1:16" x14ac:dyDescent="0.2">
      <c r="A99">
        <v>2417</v>
      </c>
      <c r="B99" s="101">
        <v>1301</v>
      </c>
      <c r="C99" s="101">
        <v>1598</v>
      </c>
      <c r="D99" s="31">
        <f t="shared" si="1"/>
        <v>0.81414267834793497</v>
      </c>
      <c r="E99">
        <v>113</v>
      </c>
      <c r="F99" s="31">
        <v>7.0999999999999994E-2</v>
      </c>
      <c r="G99">
        <v>0</v>
      </c>
      <c r="H99" s="31">
        <v>0.01</v>
      </c>
      <c r="I99">
        <v>20</v>
      </c>
      <c r="J99" s="31">
        <v>1.2999999999999999E-2</v>
      </c>
      <c r="K99">
        <v>707</v>
      </c>
      <c r="L99" s="31">
        <v>0.442</v>
      </c>
      <c r="M99">
        <v>133</v>
      </c>
      <c r="N99" s="31">
        <v>8.3000000000000004E-2</v>
      </c>
      <c r="O99">
        <v>892</v>
      </c>
      <c r="P99" s="31">
        <v>0.55800000000000005</v>
      </c>
    </row>
    <row r="100" spans="1:16" x14ac:dyDescent="0.2">
      <c r="A100">
        <v>2419</v>
      </c>
      <c r="B100">
        <v>272</v>
      </c>
      <c r="C100">
        <v>525</v>
      </c>
      <c r="D100" s="31">
        <f t="shared" si="1"/>
        <v>0.51809523809523805</v>
      </c>
      <c r="E100">
        <v>206</v>
      </c>
      <c r="F100" s="31">
        <v>0.39200000000000002</v>
      </c>
      <c r="G100">
        <v>0</v>
      </c>
      <c r="H100" s="31">
        <v>0.01</v>
      </c>
      <c r="I100">
        <v>0</v>
      </c>
      <c r="J100" s="31">
        <v>0.01</v>
      </c>
      <c r="K100">
        <v>0</v>
      </c>
      <c r="L100" s="31">
        <v>0.01</v>
      </c>
      <c r="M100">
        <v>60</v>
      </c>
      <c r="N100" s="31">
        <v>0.114</v>
      </c>
      <c r="O100">
        <v>13</v>
      </c>
      <c r="P100" s="31">
        <v>2.5000000000000001E-2</v>
      </c>
    </row>
    <row r="101" spans="1:16" x14ac:dyDescent="0.2">
      <c r="A101">
        <v>2425</v>
      </c>
      <c r="B101">
        <v>926</v>
      </c>
      <c r="C101" s="101">
        <v>1285</v>
      </c>
      <c r="D101" s="31">
        <f t="shared" si="1"/>
        <v>0.72062256809338521</v>
      </c>
      <c r="E101">
        <v>325</v>
      </c>
      <c r="F101" s="31">
        <v>0.253</v>
      </c>
      <c r="G101">
        <v>0</v>
      </c>
      <c r="H101" s="31">
        <v>0.01</v>
      </c>
      <c r="I101">
        <v>0</v>
      </c>
      <c r="J101" s="31">
        <v>0.01</v>
      </c>
      <c r="K101">
        <v>0</v>
      </c>
      <c r="L101" s="31">
        <v>0.01</v>
      </c>
      <c r="M101">
        <v>5</v>
      </c>
      <c r="N101" s="31">
        <v>0.01</v>
      </c>
      <c r="O101">
        <v>797</v>
      </c>
      <c r="P101" s="31">
        <v>0.62</v>
      </c>
    </row>
    <row r="102" spans="1:16" x14ac:dyDescent="0.2">
      <c r="A102">
        <v>2426</v>
      </c>
      <c r="B102" s="101">
        <v>1436</v>
      </c>
      <c r="C102" s="101">
        <v>1943</v>
      </c>
      <c r="D102" s="31">
        <f t="shared" si="1"/>
        <v>0.73906330416881116</v>
      </c>
      <c r="E102">
        <v>363</v>
      </c>
      <c r="F102" s="31">
        <v>0.187</v>
      </c>
      <c r="G102">
        <v>0</v>
      </c>
      <c r="H102" s="31">
        <v>0.01</v>
      </c>
      <c r="I102">
        <v>871</v>
      </c>
      <c r="J102" s="31">
        <v>0.44800000000000001</v>
      </c>
      <c r="K102">
        <v>0</v>
      </c>
      <c r="L102" s="31">
        <v>0.01</v>
      </c>
      <c r="M102">
        <v>196</v>
      </c>
      <c r="N102" s="31">
        <v>0.10100000000000001</v>
      </c>
      <c r="O102">
        <v>732</v>
      </c>
      <c r="P102" s="31">
        <v>0.377</v>
      </c>
    </row>
    <row r="103" spans="1:16" x14ac:dyDescent="0.2">
      <c r="A103">
        <v>2428</v>
      </c>
      <c r="B103" s="101">
        <v>1271</v>
      </c>
      <c r="C103" s="101">
        <v>1605</v>
      </c>
      <c r="D103" s="31">
        <f t="shared" si="1"/>
        <v>0.79190031152647977</v>
      </c>
      <c r="E103">
        <v>289</v>
      </c>
      <c r="F103" s="31">
        <v>0.18</v>
      </c>
      <c r="G103">
        <v>0</v>
      </c>
      <c r="H103" s="31">
        <v>0.01</v>
      </c>
      <c r="I103">
        <v>795</v>
      </c>
      <c r="J103" s="31">
        <v>0.495</v>
      </c>
      <c r="K103">
        <v>0</v>
      </c>
      <c r="L103" s="31">
        <v>0.01</v>
      </c>
      <c r="M103">
        <v>114</v>
      </c>
      <c r="N103" s="31">
        <v>7.0999999999999994E-2</v>
      </c>
      <c r="O103">
        <v>610</v>
      </c>
      <c r="P103" s="31">
        <v>0.38</v>
      </c>
    </row>
    <row r="104" spans="1:16" x14ac:dyDescent="0.2">
      <c r="A104">
        <v>2432</v>
      </c>
      <c r="B104">
        <v>14</v>
      </c>
      <c r="C104">
        <v>46</v>
      </c>
      <c r="D104" s="31">
        <f t="shared" si="1"/>
        <v>0.30434782608695654</v>
      </c>
      <c r="E104">
        <v>0</v>
      </c>
      <c r="F104" s="31">
        <v>0.1</v>
      </c>
      <c r="G104">
        <v>0</v>
      </c>
      <c r="H104" s="31">
        <v>0.1</v>
      </c>
      <c r="I104">
        <v>12</v>
      </c>
      <c r="J104" s="31">
        <v>0.26100000000000001</v>
      </c>
      <c r="K104">
        <v>0</v>
      </c>
      <c r="L104" s="31">
        <v>0.1</v>
      </c>
      <c r="M104">
        <v>2</v>
      </c>
      <c r="N104" s="31">
        <v>0.1</v>
      </c>
      <c r="O104">
        <v>0</v>
      </c>
      <c r="P104" s="31">
        <v>0.1</v>
      </c>
    </row>
    <row r="105" spans="1:16" x14ac:dyDescent="0.2">
      <c r="A105">
        <v>2434</v>
      </c>
      <c r="B105">
        <v>121</v>
      </c>
      <c r="C105">
        <v>216</v>
      </c>
      <c r="D105" s="31">
        <f t="shared" si="1"/>
        <v>0.56018518518518523</v>
      </c>
      <c r="E105">
        <v>2</v>
      </c>
      <c r="F105" s="31">
        <v>0.1</v>
      </c>
      <c r="G105">
        <v>0</v>
      </c>
      <c r="H105" s="31">
        <v>0.1</v>
      </c>
      <c r="I105">
        <v>89</v>
      </c>
      <c r="J105" s="31">
        <v>0.41199999999999998</v>
      </c>
      <c r="K105">
        <v>0</v>
      </c>
      <c r="L105" s="31">
        <v>0.1</v>
      </c>
      <c r="M105">
        <v>34</v>
      </c>
      <c r="N105" s="31">
        <v>0.157</v>
      </c>
      <c r="O105">
        <v>39</v>
      </c>
      <c r="P105" s="31">
        <v>0.18099999999999999</v>
      </c>
    </row>
    <row r="106" spans="1:16" x14ac:dyDescent="0.2">
      <c r="A106">
        <v>2441</v>
      </c>
      <c r="B106">
        <v>75</v>
      </c>
      <c r="C106">
        <v>242</v>
      </c>
      <c r="D106" s="31">
        <f t="shared" si="1"/>
        <v>0.30991735537190085</v>
      </c>
      <c r="E106">
        <v>0</v>
      </c>
      <c r="F106" s="31">
        <v>0.1</v>
      </c>
      <c r="G106">
        <v>0</v>
      </c>
      <c r="H106" s="31">
        <v>0.1</v>
      </c>
      <c r="I106">
        <v>50</v>
      </c>
      <c r="J106" s="31">
        <v>0.20699999999999999</v>
      </c>
      <c r="K106">
        <v>0</v>
      </c>
      <c r="L106" s="31">
        <v>0.1</v>
      </c>
      <c r="M106">
        <v>29</v>
      </c>
      <c r="N106" s="31">
        <v>0.12</v>
      </c>
      <c r="O106">
        <v>0</v>
      </c>
      <c r="P106" s="31">
        <v>0.1</v>
      </c>
    </row>
    <row r="107" spans="1:16" x14ac:dyDescent="0.2">
      <c r="A107">
        <v>2459</v>
      </c>
      <c r="B107">
        <v>280</v>
      </c>
      <c r="C107">
        <v>450</v>
      </c>
      <c r="D107" s="31">
        <f t="shared" si="1"/>
        <v>0.62222222222222223</v>
      </c>
      <c r="E107">
        <v>0</v>
      </c>
      <c r="F107" s="31">
        <v>0.01</v>
      </c>
      <c r="G107">
        <v>0</v>
      </c>
      <c r="H107" s="31">
        <v>0.01</v>
      </c>
      <c r="I107">
        <v>85</v>
      </c>
      <c r="J107" s="31">
        <v>0.189</v>
      </c>
      <c r="K107">
        <v>0</v>
      </c>
      <c r="L107" s="31">
        <v>0.01</v>
      </c>
      <c r="M107">
        <v>33</v>
      </c>
      <c r="N107" s="31">
        <v>7.2999999999999995E-2</v>
      </c>
      <c r="O107">
        <v>200</v>
      </c>
      <c r="P107" s="31">
        <v>0.44400000000000001</v>
      </c>
    </row>
    <row r="108" spans="1:16" x14ac:dyDescent="0.2">
      <c r="A108">
        <v>2467</v>
      </c>
      <c r="B108">
        <v>639</v>
      </c>
      <c r="C108">
        <v>764</v>
      </c>
      <c r="D108" s="31">
        <f t="shared" si="1"/>
        <v>0.83638743455497377</v>
      </c>
      <c r="E108">
        <v>261</v>
      </c>
      <c r="F108" s="31">
        <v>0.34200000000000003</v>
      </c>
      <c r="G108">
        <v>0</v>
      </c>
      <c r="H108" s="31">
        <v>0.01</v>
      </c>
      <c r="I108">
        <v>0</v>
      </c>
      <c r="J108" s="31">
        <v>0.01</v>
      </c>
      <c r="K108">
        <v>0</v>
      </c>
      <c r="L108" s="31">
        <v>0.01</v>
      </c>
      <c r="M108">
        <v>37</v>
      </c>
      <c r="N108" s="31">
        <v>4.8000000000000001E-2</v>
      </c>
      <c r="O108">
        <v>523</v>
      </c>
      <c r="P108" s="31">
        <v>0.68500000000000005</v>
      </c>
    </row>
    <row r="109" spans="1:16" x14ac:dyDescent="0.2">
      <c r="A109">
        <v>2468</v>
      </c>
      <c r="B109">
        <v>130</v>
      </c>
      <c r="C109">
        <v>241</v>
      </c>
      <c r="D109" s="31">
        <f t="shared" si="1"/>
        <v>0.53941908713692943</v>
      </c>
      <c r="E109">
        <v>37</v>
      </c>
      <c r="F109" s="31">
        <v>0.154</v>
      </c>
      <c r="G109">
        <v>0</v>
      </c>
      <c r="H109" s="31">
        <v>0.1</v>
      </c>
      <c r="I109">
        <v>44</v>
      </c>
      <c r="J109" s="31">
        <v>0.183</v>
      </c>
      <c r="K109">
        <v>0</v>
      </c>
      <c r="L109" s="31">
        <v>0.1</v>
      </c>
      <c r="M109">
        <v>14</v>
      </c>
      <c r="N109" s="31">
        <v>0.1</v>
      </c>
      <c r="O109">
        <v>89</v>
      </c>
      <c r="P109" s="31">
        <v>0.36899999999999999</v>
      </c>
    </row>
    <row r="110" spans="1:16" x14ac:dyDescent="0.2">
      <c r="A110">
        <v>2473</v>
      </c>
      <c r="B110">
        <v>15</v>
      </c>
      <c r="C110">
        <v>55</v>
      </c>
      <c r="D110" s="31">
        <f t="shared" si="1"/>
        <v>0.27272727272727271</v>
      </c>
      <c r="E110">
        <v>5</v>
      </c>
      <c r="F110" s="31">
        <v>0.1</v>
      </c>
      <c r="G110">
        <v>8</v>
      </c>
      <c r="H110" s="31">
        <v>0.14499999999999999</v>
      </c>
      <c r="I110">
        <v>8</v>
      </c>
      <c r="J110" s="31">
        <v>0.14499999999999999</v>
      </c>
      <c r="K110">
        <v>0</v>
      </c>
      <c r="L110" s="31">
        <v>0.1</v>
      </c>
      <c r="M110">
        <v>4</v>
      </c>
      <c r="N110" s="31">
        <v>0.1</v>
      </c>
      <c r="O110">
        <v>5</v>
      </c>
      <c r="P110" s="31">
        <v>0.1</v>
      </c>
    </row>
    <row r="111" spans="1:16" x14ac:dyDescent="0.2">
      <c r="A111">
        <v>2475</v>
      </c>
      <c r="B111">
        <v>667</v>
      </c>
      <c r="C111" s="101">
        <v>1260</v>
      </c>
      <c r="D111" s="31">
        <f t="shared" si="1"/>
        <v>0.52936507936507937</v>
      </c>
      <c r="E111">
        <v>34</v>
      </c>
      <c r="F111" s="31">
        <v>2.7E-2</v>
      </c>
      <c r="G111">
        <v>554</v>
      </c>
      <c r="H111" s="31">
        <v>0.44</v>
      </c>
      <c r="I111">
        <v>0</v>
      </c>
      <c r="J111" s="31">
        <v>0.01</v>
      </c>
      <c r="K111">
        <v>0</v>
      </c>
      <c r="L111" s="31">
        <v>0.01</v>
      </c>
      <c r="M111">
        <v>164</v>
      </c>
      <c r="N111" s="31">
        <v>0.13</v>
      </c>
      <c r="O111">
        <v>31</v>
      </c>
      <c r="P111" s="31">
        <v>2.5000000000000001E-2</v>
      </c>
    </row>
    <row r="112" spans="1:16" x14ac:dyDescent="0.2">
      <c r="A112">
        <v>2478</v>
      </c>
      <c r="B112">
        <v>44</v>
      </c>
      <c r="C112">
        <v>196</v>
      </c>
      <c r="D112" s="31">
        <f t="shared" si="1"/>
        <v>0.22448979591836735</v>
      </c>
      <c r="E112">
        <v>0</v>
      </c>
      <c r="F112" s="31">
        <v>0.1</v>
      </c>
      <c r="G112">
        <v>0</v>
      </c>
      <c r="H112" s="31">
        <v>0.1</v>
      </c>
      <c r="I112">
        <v>31</v>
      </c>
      <c r="J112" s="31">
        <v>0.158</v>
      </c>
      <c r="K112">
        <v>0</v>
      </c>
      <c r="L112" s="31">
        <v>0.1</v>
      </c>
      <c r="M112">
        <v>13</v>
      </c>
      <c r="N112" s="31">
        <v>0.1</v>
      </c>
      <c r="O112">
        <v>0</v>
      </c>
      <c r="P112" s="31">
        <v>0.1</v>
      </c>
    </row>
    <row r="113" spans="1:16" x14ac:dyDescent="0.2">
      <c r="A113">
        <v>2479</v>
      </c>
      <c r="B113">
        <v>593</v>
      </c>
      <c r="C113" s="101">
        <v>1464</v>
      </c>
      <c r="D113" s="31">
        <f t="shared" si="1"/>
        <v>0.40505464480874315</v>
      </c>
      <c r="E113">
        <v>403</v>
      </c>
      <c r="F113" s="31">
        <v>0.27500000000000002</v>
      </c>
      <c r="G113">
        <v>0</v>
      </c>
      <c r="H113" s="31">
        <v>0.01</v>
      </c>
      <c r="I113">
        <v>139</v>
      </c>
      <c r="J113" s="31">
        <v>9.5000000000000001E-2</v>
      </c>
      <c r="K113">
        <v>0</v>
      </c>
      <c r="L113" s="31">
        <v>0.01</v>
      </c>
      <c r="M113">
        <v>79</v>
      </c>
      <c r="N113" s="31">
        <v>5.3999999999999999E-2</v>
      </c>
      <c r="O113">
        <v>102</v>
      </c>
      <c r="P113" s="31">
        <v>7.0000000000000007E-2</v>
      </c>
    </row>
    <row r="114" spans="1:16" x14ac:dyDescent="0.2">
      <c r="A114">
        <v>2488</v>
      </c>
      <c r="B114">
        <v>733</v>
      </c>
      <c r="C114" s="101">
        <v>1462</v>
      </c>
      <c r="D114" s="31">
        <f t="shared" si="1"/>
        <v>0.50136798905608759</v>
      </c>
      <c r="E114">
        <v>180</v>
      </c>
      <c r="F114" s="31">
        <v>0.123</v>
      </c>
      <c r="G114">
        <v>0</v>
      </c>
      <c r="H114" s="31">
        <v>0.01</v>
      </c>
      <c r="I114">
        <v>172</v>
      </c>
      <c r="J114" s="31">
        <v>0.11799999999999999</v>
      </c>
      <c r="K114">
        <v>0</v>
      </c>
      <c r="L114" s="31">
        <v>0.01</v>
      </c>
      <c r="M114">
        <v>178</v>
      </c>
      <c r="N114" s="31">
        <v>0.122</v>
      </c>
      <c r="O114">
        <v>386</v>
      </c>
      <c r="P114" s="31">
        <v>0.26400000000000001</v>
      </c>
    </row>
    <row r="115" spans="1:16" x14ac:dyDescent="0.2">
      <c r="A115">
        <v>2499</v>
      </c>
      <c r="B115">
        <v>326</v>
      </c>
      <c r="C115">
        <v>851</v>
      </c>
      <c r="D115" s="31">
        <f t="shared" si="1"/>
        <v>0.38307873090481787</v>
      </c>
      <c r="E115">
        <v>209</v>
      </c>
      <c r="F115" s="31">
        <v>0.246</v>
      </c>
      <c r="G115">
        <v>0</v>
      </c>
      <c r="H115" s="31">
        <v>0.01</v>
      </c>
      <c r="I115">
        <v>49</v>
      </c>
      <c r="J115" s="31">
        <v>5.8000000000000003E-2</v>
      </c>
      <c r="K115">
        <v>0</v>
      </c>
      <c r="L115" s="31">
        <v>0.01</v>
      </c>
      <c r="M115">
        <v>82</v>
      </c>
      <c r="N115" s="31">
        <v>9.6000000000000002E-2</v>
      </c>
      <c r="O115">
        <v>87</v>
      </c>
      <c r="P115" s="31">
        <v>0.10199999999999999</v>
      </c>
    </row>
    <row r="116" spans="1:16" x14ac:dyDescent="0.2">
      <c r="A116">
        <v>2503</v>
      </c>
      <c r="B116">
        <v>152</v>
      </c>
      <c r="C116">
        <v>346</v>
      </c>
      <c r="D116" s="31">
        <f t="shared" si="1"/>
        <v>0.43930635838150289</v>
      </c>
      <c r="E116">
        <v>35</v>
      </c>
      <c r="F116" s="31">
        <v>0.10100000000000001</v>
      </c>
      <c r="G116">
        <v>0</v>
      </c>
      <c r="H116" s="31">
        <v>0.01</v>
      </c>
      <c r="I116">
        <v>0</v>
      </c>
      <c r="J116" s="31">
        <v>0.01</v>
      </c>
      <c r="K116">
        <v>0</v>
      </c>
      <c r="L116" s="31">
        <v>0.01</v>
      </c>
      <c r="M116">
        <v>68</v>
      </c>
      <c r="N116" s="31">
        <v>0.19700000000000001</v>
      </c>
      <c r="O116">
        <v>86</v>
      </c>
      <c r="P116" s="31">
        <v>0.249</v>
      </c>
    </row>
    <row r="117" spans="1:16" x14ac:dyDescent="0.2">
      <c r="A117">
        <v>2508</v>
      </c>
      <c r="B117">
        <v>290</v>
      </c>
      <c r="C117">
        <v>905</v>
      </c>
      <c r="D117" s="31">
        <f t="shared" si="1"/>
        <v>0.32044198895027626</v>
      </c>
      <c r="E117">
        <v>72</v>
      </c>
      <c r="F117" s="31">
        <v>0.08</v>
      </c>
      <c r="G117">
        <v>0</v>
      </c>
      <c r="H117" s="31">
        <v>0.01</v>
      </c>
      <c r="I117">
        <v>0</v>
      </c>
      <c r="J117" s="31">
        <v>0.01</v>
      </c>
      <c r="K117">
        <v>0</v>
      </c>
      <c r="L117" s="31">
        <v>0.01</v>
      </c>
      <c r="M117">
        <v>72</v>
      </c>
      <c r="N117" s="31">
        <v>0.08</v>
      </c>
      <c r="O117">
        <v>161</v>
      </c>
      <c r="P117" s="31">
        <v>0.17799999999999999</v>
      </c>
    </row>
    <row r="118" spans="1:16" x14ac:dyDescent="0.2">
      <c r="A118">
        <v>2513</v>
      </c>
      <c r="B118">
        <v>7</v>
      </c>
      <c r="C118">
        <v>15</v>
      </c>
      <c r="D118" s="31">
        <f t="shared" si="1"/>
        <v>0.46666666666666667</v>
      </c>
      <c r="E118">
        <v>0</v>
      </c>
      <c r="F118" s="31">
        <v>0.2</v>
      </c>
      <c r="G118">
        <v>0</v>
      </c>
      <c r="H118" s="31">
        <v>0.2</v>
      </c>
      <c r="I118">
        <v>0</v>
      </c>
      <c r="J118" s="31">
        <v>0.2</v>
      </c>
      <c r="K118">
        <v>0</v>
      </c>
      <c r="L118" s="31">
        <v>0.2</v>
      </c>
      <c r="M118">
        <v>1</v>
      </c>
      <c r="N118" s="31">
        <v>0.2</v>
      </c>
      <c r="O118">
        <v>6</v>
      </c>
      <c r="P118" s="31">
        <v>0.4</v>
      </c>
    </row>
    <row r="119" spans="1:16" x14ac:dyDescent="0.2">
      <c r="A119">
        <v>2514</v>
      </c>
      <c r="B119">
        <v>9</v>
      </c>
      <c r="C119">
        <v>45</v>
      </c>
      <c r="D119" s="31">
        <f t="shared" si="1"/>
        <v>0.2</v>
      </c>
      <c r="E119">
        <v>0</v>
      </c>
      <c r="F119" s="31">
        <v>0.1</v>
      </c>
      <c r="G119">
        <v>0</v>
      </c>
      <c r="H119" s="31">
        <v>0.1</v>
      </c>
      <c r="I119">
        <v>0</v>
      </c>
      <c r="J119" s="31">
        <v>0.1</v>
      </c>
      <c r="K119">
        <v>0</v>
      </c>
      <c r="L119" s="31">
        <v>0.1</v>
      </c>
      <c r="M119">
        <v>9</v>
      </c>
      <c r="N119" s="31">
        <v>0.2</v>
      </c>
      <c r="O119">
        <v>0</v>
      </c>
      <c r="P119" s="31">
        <v>0.1</v>
      </c>
    </row>
    <row r="120" spans="1:16" x14ac:dyDescent="0.2">
      <c r="A120">
        <v>2518</v>
      </c>
      <c r="B120">
        <v>204</v>
      </c>
      <c r="C120">
        <v>366</v>
      </c>
      <c r="D120" s="31">
        <f t="shared" si="1"/>
        <v>0.55737704918032782</v>
      </c>
      <c r="E120">
        <v>15</v>
      </c>
      <c r="F120" s="31">
        <v>4.1000000000000002E-2</v>
      </c>
      <c r="G120">
        <v>0</v>
      </c>
      <c r="H120" s="31">
        <v>0.01</v>
      </c>
      <c r="I120">
        <v>83</v>
      </c>
      <c r="J120" s="31">
        <v>0.22700000000000001</v>
      </c>
      <c r="K120">
        <v>0</v>
      </c>
      <c r="L120" s="31">
        <v>0.01</v>
      </c>
      <c r="M120">
        <v>17</v>
      </c>
      <c r="N120" s="31">
        <v>4.5999999999999999E-2</v>
      </c>
      <c r="O120">
        <v>130</v>
      </c>
      <c r="P120" s="31">
        <v>0.35499999999999998</v>
      </c>
    </row>
    <row r="121" spans="1:16" x14ac:dyDescent="0.2">
      <c r="A121">
        <v>2523</v>
      </c>
      <c r="B121">
        <v>886</v>
      </c>
      <c r="C121" s="101">
        <v>1674</v>
      </c>
      <c r="D121" s="31">
        <f t="shared" si="1"/>
        <v>0.52927120669056149</v>
      </c>
      <c r="E121">
        <v>372</v>
      </c>
      <c r="F121" s="31">
        <v>0.222</v>
      </c>
      <c r="G121">
        <v>0</v>
      </c>
      <c r="H121" s="31">
        <v>0.01</v>
      </c>
      <c r="I121">
        <v>702</v>
      </c>
      <c r="J121" s="31">
        <v>0.41899999999999998</v>
      </c>
      <c r="K121">
        <v>0</v>
      </c>
      <c r="L121" s="31">
        <v>0.01</v>
      </c>
      <c r="M121">
        <v>80</v>
      </c>
      <c r="N121" s="31">
        <v>4.8000000000000001E-2</v>
      </c>
      <c r="O121">
        <v>95</v>
      </c>
      <c r="P121" s="31">
        <v>5.7000000000000002E-2</v>
      </c>
    </row>
    <row r="122" spans="1:16" x14ac:dyDescent="0.2">
      <c r="A122">
        <v>2532</v>
      </c>
      <c r="B122">
        <v>93</v>
      </c>
      <c r="C122">
        <v>241</v>
      </c>
      <c r="D122" s="31">
        <f t="shared" si="1"/>
        <v>0.38589211618257263</v>
      </c>
      <c r="E122">
        <v>46</v>
      </c>
      <c r="F122" s="31">
        <v>0.191</v>
      </c>
      <c r="G122">
        <v>0</v>
      </c>
      <c r="H122" s="31">
        <v>0.1</v>
      </c>
      <c r="I122">
        <v>0</v>
      </c>
      <c r="J122" s="31">
        <v>0.1</v>
      </c>
      <c r="K122">
        <v>0</v>
      </c>
      <c r="L122" s="31">
        <v>0.1</v>
      </c>
      <c r="M122">
        <v>1</v>
      </c>
      <c r="N122" s="31">
        <v>0.1</v>
      </c>
      <c r="O122">
        <v>54</v>
      </c>
      <c r="P122" s="31">
        <v>0.224</v>
      </c>
    </row>
    <row r="123" spans="1:16" x14ac:dyDescent="0.2">
      <c r="A123">
        <v>2542</v>
      </c>
      <c r="B123">
        <v>100</v>
      </c>
      <c r="C123">
        <v>115</v>
      </c>
      <c r="D123" s="31">
        <f t="shared" si="1"/>
        <v>0.86956521739130432</v>
      </c>
      <c r="E123">
        <v>0</v>
      </c>
      <c r="F123" s="31">
        <v>0.1</v>
      </c>
      <c r="G123">
        <v>0</v>
      </c>
      <c r="H123" s="31">
        <v>0.1</v>
      </c>
      <c r="I123">
        <v>18</v>
      </c>
      <c r="J123" s="31">
        <v>0.157</v>
      </c>
      <c r="K123">
        <v>0</v>
      </c>
      <c r="L123" s="31">
        <v>0.1</v>
      </c>
      <c r="M123">
        <v>11</v>
      </c>
      <c r="N123" s="31">
        <v>0.1</v>
      </c>
      <c r="O123">
        <v>83</v>
      </c>
      <c r="P123" s="31">
        <v>0.72199999999999998</v>
      </c>
    </row>
    <row r="124" spans="1:16" x14ac:dyDescent="0.2">
      <c r="A124">
        <v>2550</v>
      </c>
      <c r="B124">
        <v>9</v>
      </c>
      <c r="C124">
        <v>82</v>
      </c>
      <c r="D124" s="31">
        <f t="shared" si="1"/>
        <v>0.10975609756097561</v>
      </c>
      <c r="E124">
        <v>9</v>
      </c>
      <c r="F124" s="31">
        <v>0.11</v>
      </c>
      <c r="G124">
        <v>0</v>
      </c>
      <c r="H124" s="31">
        <v>0.1</v>
      </c>
      <c r="I124">
        <v>0</v>
      </c>
      <c r="J124" s="31">
        <v>0.1</v>
      </c>
      <c r="K124">
        <v>0</v>
      </c>
      <c r="L124" s="31">
        <v>0.1</v>
      </c>
      <c r="M124">
        <v>0</v>
      </c>
      <c r="N124" s="31">
        <v>0.1</v>
      </c>
      <c r="O124">
        <v>0</v>
      </c>
      <c r="P124" s="31">
        <v>0.1</v>
      </c>
    </row>
    <row r="125" spans="1:16" x14ac:dyDescent="0.2">
      <c r="A125">
        <v>2553</v>
      </c>
      <c r="B125">
        <v>920</v>
      </c>
      <c r="C125" s="101">
        <v>1146</v>
      </c>
      <c r="D125" s="31">
        <f t="shared" si="1"/>
        <v>0.80279232111692844</v>
      </c>
      <c r="E125">
        <v>374</v>
      </c>
      <c r="F125" s="31">
        <v>0.32600000000000001</v>
      </c>
      <c r="G125">
        <v>0</v>
      </c>
      <c r="H125" s="31">
        <v>0.01</v>
      </c>
      <c r="I125">
        <v>283</v>
      </c>
      <c r="J125" s="31">
        <v>0.247</v>
      </c>
      <c r="K125">
        <v>0</v>
      </c>
      <c r="L125" s="31">
        <v>0.01</v>
      </c>
      <c r="M125">
        <v>176</v>
      </c>
      <c r="N125" s="31">
        <v>0.154</v>
      </c>
      <c r="O125">
        <v>476</v>
      </c>
      <c r="P125" s="31">
        <v>0.41499999999999998</v>
      </c>
    </row>
    <row r="126" spans="1:16" x14ac:dyDescent="0.2">
      <c r="A126">
        <v>2554</v>
      </c>
      <c r="B126">
        <v>260</v>
      </c>
      <c r="C126">
        <v>487</v>
      </c>
      <c r="D126" s="31">
        <f t="shared" si="1"/>
        <v>0.53388090349075978</v>
      </c>
      <c r="E126">
        <v>42</v>
      </c>
      <c r="F126" s="31">
        <v>8.5999999999999993E-2</v>
      </c>
      <c r="G126">
        <v>0</v>
      </c>
      <c r="H126" s="31">
        <v>0.01</v>
      </c>
      <c r="I126">
        <v>150</v>
      </c>
      <c r="J126" s="31">
        <v>0.308</v>
      </c>
      <c r="K126">
        <v>0</v>
      </c>
      <c r="L126" s="31">
        <v>0.01</v>
      </c>
      <c r="M126">
        <v>122</v>
      </c>
      <c r="N126" s="31">
        <v>0.251</v>
      </c>
      <c r="O126">
        <v>21</v>
      </c>
      <c r="P126" s="31">
        <v>4.2999999999999997E-2</v>
      </c>
    </row>
    <row r="127" spans="1:16" x14ac:dyDescent="0.2">
      <c r="A127">
        <v>2555</v>
      </c>
      <c r="B127">
        <v>171</v>
      </c>
      <c r="C127">
        <v>957</v>
      </c>
      <c r="D127" s="31">
        <f t="shared" si="1"/>
        <v>0.17868338557993729</v>
      </c>
      <c r="E127">
        <v>88</v>
      </c>
      <c r="F127" s="31">
        <v>9.1999999999999998E-2</v>
      </c>
      <c r="G127">
        <v>0</v>
      </c>
      <c r="H127" s="31">
        <v>0.01</v>
      </c>
      <c r="I127">
        <v>53</v>
      </c>
      <c r="J127" s="31">
        <v>5.5E-2</v>
      </c>
      <c r="K127">
        <v>0</v>
      </c>
      <c r="L127" s="31">
        <v>0.01</v>
      </c>
      <c r="M127">
        <v>59</v>
      </c>
      <c r="N127" s="31">
        <v>6.2E-2</v>
      </c>
      <c r="O127">
        <v>0</v>
      </c>
      <c r="P127" s="31">
        <v>0.01</v>
      </c>
    </row>
    <row r="128" spans="1:16" x14ac:dyDescent="0.2">
      <c r="A128">
        <v>2560</v>
      </c>
      <c r="B128">
        <v>88</v>
      </c>
      <c r="C128">
        <v>202</v>
      </c>
      <c r="D128" s="31">
        <f t="shared" si="1"/>
        <v>0.43564356435643564</v>
      </c>
      <c r="E128">
        <v>0</v>
      </c>
      <c r="F128" s="31">
        <v>0.1</v>
      </c>
      <c r="G128">
        <v>0</v>
      </c>
      <c r="H128" s="31">
        <v>0.1</v>
      </c>
      <c r="I128">
        <v>19</v>
      </c>
      <c r="J128" s="31">
        <v>0.1</v>
      </c>
      <c r="K128">
        <v>0</v>
      </c>
      <c r="L128" s="31">
        <v>0.1</v>
      </c>
      <c r="M128">
        <v>27</v>
      </c>
      <c r="N128" s="31">
        <v>0.13400000000000001</v>
      </c>
      <c r="O128">
        <v>45</v>
      </c>
      <c r="P128" s="31">
        <v>0.223</v>
      </c>
    </row>
    <row r="129" spans="1:16" x14ac:dyDescent="0.2">
      <c r="A129">
        <v>2575</v>
      </c>
      <c r="B129">
        <v>37</v>
      </c>
      <c r="C129">
        <v>138</v>
      </c>
      <c r="D129" s="31">
        <f t="shared" si="1"/>
        <v>0.26811594202898553</v>
      </c>
      <c r="E129">
        <v>23</v>
      </c>
      <c r="F129" s="31">
        <v>0.16700000000000001</v>
      </c>
      <c r="G129">
        <v>0</v>
      </c>
      <c r="H129" s="31">
        <v>0.1</v>
      </c>
      <c r="I129">
        <v>0</v>
      </c>
      <c r="J129" s="31">
        <v>0.1</v>
      </c>
      <c r="K129">
        <v>0</v>
      </c>
      <c r="L129" s="31">
        <v>0.1</v>
      </c>
      <c r="M129">
        <v>0</v>
      </c>
      <c r="N129" s="31">
        <v>0.1</v>
      </c>
      <c r="O129">
        <v>22</v>
      </c>
      <c r="P129" s="31">
        <v>0.159</v>
      </c>
    </row>
    <row r="130" spans="1:16" x14ac:dyDescent="0.2">
      <c r="A130">
        <v>2580</v>
      </c>
      <c r="B130">
        <v>340</v>
      </c>
      <c r="C130">
        <v>521</v>
      </c>
      <c r="D130" s="31">
        <f t="shared" si="1"/>
        <v>0.65259117082533591</v>
      </c>
      <c r="E130">
        <v>113</v>
      </c>
      <c r="F130" s="31">
        <v>0.217</v>
      </c>
      <c r="G130">
        <v>0</v>
      </c>
      <c r="H130" s="31">
        <v>0.01</v>
      </c>
      <c r="I130">
        <v>181</v>
      </c>
      <c r="J130" s="31">
        <v>0.34699999999999998</v>
      </c>
      <c r="K130">
        <v>0</v>
      </c>
      <c r="L130" s="31">
        <v>0.01</v>
      </c>
      <c r="M130">
        <v>27</v>
      </c>
      <c r="N130" s="31">
        <v>5.1999999999999998E-2</v>
      </c>
      <c r="O130">
        <v>230</v>
      </c>
      <c r="P130" s="31">
        <v>0.441</v>
      </c>
    </row>
    <row r="131" spans="1:16" x14ac:dyDescent="0.2">
      <c r="A131">
        <v>2581</v>
      </c>
      <c r="B131">
        <v>723</v>
      </c>
      <c r="C131" s="101">
        <v>1279</v>
      </c>
      <c r="D131" s="31">
        <f t="shared" ref="D131:D194" si="2">B131/C131</f>
        <v>0.56528537920250199</v>
      </c>
      <c r="E131">
        <v>186</v>
      </c>
      <c r="F131" s="31">
        <v>0.14499999999999999</v>
      </c>
      <c r="G131">
        <v>0</v>
      </c>
      <c r="H131" s="31">
        <v>0.01</v>
      </c>
      <c r="I131">
        <v>343</v>
      </c>
      <c r="J131" s="31">
        <v>0.26800000000000002</v>
      </c>
      <c r="K131">
        <v>0</v>
      </c>
      <c r="L131" s="31">
        <v>0.01</v>
      </c>
      <c r="M131">
        <v>127</v>
      </c>
      <c r="N131" s="31">
        <v>9.9000000000000005E-2</v>
      </c>
      <c r="O131">
        <v>356</v>
      </c>
      <c r="P131" s="31">
        <v>0.27800000000000002</v>
      </c>
    </row>
    <row r="132" spans="1:16" x14ac:dyDescent="0.2">
      <c r="A132">
        <v>2588</v>
      </c>
      <c r="B132">
        <v>36</v>
      </c>
      <c r="C132">
        <v>49</v>
      </c>
      <c r="D132" s="31">
        <f t="shared" si="2"/>
        <v>0.73469387755102045</v>
      </c>
      <c r="E132">
        <v>0</v>
      </c>
      <c r="F132" s="31">
        <v>0.1</v>
      </c>
      <c r="G132">
        <v>0</v>
      </c>
      <c r="H132" s="31">
        <v>0.1</v>
      </c>
      <c r="I132">
        <v>31</v>
      </c>
      <c r="J132" s="31">
        <v>0.63300000000000001</v>
      </c>
      <c r="K132">
        <v>0</v>
      </c>
      <c r="L132" s="31">
        <v>0.1</v>
      </c>
      <c r="M132">
        <v>2</v>
      </c>
      <c r="N132" s="31">
        <v>0.1</v>
      </c>
      <c r="O132">
        <v>31</v>
      </c>
      <c r="P132" s="31">
        <v>0.63300000000000001</v>
      </c>
    </row>
    <row r="133" spans="1:16" x14ac:dyDescent="0.2">
      <c r="A133">
        <v>2591</v>
      </c>
      <c r="B133">
        <v>81</v>
      </c>
      <c r="C133">
        <v>378</v>
      </c>
      <c r="D133" s="31">
        <f t="shared" si="2"/>
        <v>0.21428571428571427</v>
      </c>
      <c r="E133">
        <v>18</v>
      </c>
      <c r="F133" s="31">
        <v>4.8000000000000001E-2</v>
      </c>
      <c r="G133">
        <v>0</v>
      </c>
      <c r="H133" s="31">
        <v>0.01</v>
      </c>
      <c r="I133">
        <v>28</v>
      </c>
      <c r="J133" s="31">
        <v>7.3999999999999996E-2</v>
      </c>
      <c r="K133">
        <v>0</v>
      </c>
      <c r="L133" s="31">
        <v>0.01</v>
      </c>
      <c r="M133">
        <v>44</v>
      </c>
      <c r="N133" s="31">
        <v>0.11600000000000001</v>
      </c>
      <c r="O133">
        <v>0</v>
      </c>
      <c r="P133" s="31">
        <v>0.01</v>
      </c>
    </row>
    <row r="134" spans="1:16" x14ac:dyDescent="0.2">
      <c r="A134">
        <v>2603</v>
      </c>
      <c r="B134">
        <v>22</v>
      </c>
      <c r="C134">
        <v>71</v>
      </c>
      <c r="D134" s="31">
        <f t="shared" si="2"/>
        <v>0.30985915492957744</v>
      </c>
      <c r="E134">
        <v>12</v>
      </c>
      <c r="F134" s="31">
        <v>0.16900000000000001</v>
      </c>
      <c r="G134">
        <v>0</v>
      </c>
      <c r="H134" s="31">
        <v>0.1</v>
      </c>
      <c r="I134">
        <v>0</v>
      </c>
      <c r="J134" s="31">
        <v>0.1</v>
      </c>
      <c r="K134">
        <v>0</v>
      </c>
      <c r="L134" s="31">
        <v>0.1</v>
      </c>
      <c r="M134">
        <v>10</v>
      </c>
      <c r="N134" s="31">
        <v>0.14099999999999999</v>
      </c>
      <c r="O134">
        <v>0</v>
      </c>
      <c r="P134" s="31">
        <v>0.1</v>
      </c>
    </row>
    <row r="135" spans="1:16" x14ac:dyDescent="0.2">
      <c r="A135">
        <v>2605</v>
      </c>
      <c r="B135">
        <v>3</v>
      </c>
      <c r="C135">
        <v>29</v>
      </c>
      <c r="D135" s="31">
        <f t="shared" si="2"/>
        <v>0.10344827586206896</v>
      </c>
      <c r="E135">
        <v>0</v>
      </c>
      <c r="F135" s="31">
        <v>0.1</v>
      </c>
      <c r="G135">
        <v>0</v>
      </c>
      <c r="H135" s="31">
        <v>0.1</v>
      </c>
      <c r="I135">
        <v>0</v>
      </c>
      <c r="J135" s="31">
        <v>0.1</v>
      </c>
      <c r="K135">
        <v>0</v>
      </c>
      <c r="L135" s="31">
        <v>0.1</v>
      </c>
      <c r="M135">
        <v>3</v>
      </c>
      <c r="N135" s="31">
        <v>0.10299999999999999</v>
      </c>
      <c r="O135">
        <v>0</v>
      </c>
      <c r="P135" s="31">
        <v>0.1</v>
      </c>
    </row>
    <row r="136" spans="1:16" x14ac:dyDescent="0.2">
      <c r="A136">
        <v>2615</v>
      </c>
      <c r="B136">
        <v>931</v>
      </c>
      <c r="C136" s="101">
        <v>1514</v>
      </c>
      <c r="D136" s="31">
        <f t="shared" si="2"/>
        <v>0.61492734478203437</v>
      </c>
      <c r="E136">
        <v>465</v>
      </c>
      <c r="F136" s="31">
        <v>0.307</v>
      </c>
      <c r="G136">
        <v>0</v>
      </c>
      <c r="H136" s="31">
        <v>0.01</v>
      </c>
      <c r="I136">
        <v>11</v>
      </c>
      <c r="J136" s="31">
        <v>0.01</v>
      </c>
      <c r="K136">
        <v>0</v>
      </c>
      <c r="L136" s="31">
        <v>0.01</v>
      </c>
      <c r="M136">
        <v>175</v>
      </c>
      <c r="N136" s="31">
        <v>0.11600000000000001</v>
      </c>
      <c r="O136">
        <v>454</v>
      </c>
      <c r="P136" s="31">
        <v>0.3</v>
      </c>
    </row>
    <row r="137" spans="1:16" x14ac:dyDescent="0.2">
      <c r="A137">
        <v>2616</v>
      </c>
      <c r="B137">
        <v>178</v>
      </c>
      <c r="C137">
        <v>259</v>
      </c>
      <c r="D137" s="31">
        <f t="shared" si="2"/>
        <v>0.68725868725868722</v>
      </c>
      <c r="E137">
        <v>0</v>
      </c>
      <c r="F137" s="31">
        <v>0.1</v>
      </c>
      <c r="G137">
        <v>0</v>
      </c>
      <c r="H137" s="31">
        <v>0.1</v>
      </c>
      <c r="I137">
        <v>38</v>
      </c>
      <c r="J137" s="31">
        <v>0.14699999999999999</v>
      </c>
      <c r="K137">
        <v>0</v>
      </c>
      <c r="L137" s="31">
        <v>0.1</v>
      </c>
      <c r="M137">
        <v>27</v>
      </c>
      <c r="N137" s="31">
        <v>0.104</v>
      </c>
      <c r="O137">
        <v>142</v>
      </c>
      <c r="P137" s="31">
        <v>0.54800000000000004</v>
      </c>
    </row>
    <row r="138" spans="1:16" x14ac:dyDescent="0.2">
      <c r="A138">
        <v>2623</v>
      </c>
      <c r="B138">
        <v>121</v>
      </c>
      <c r="C138">
        <v>202</v>
      </c>
      <c r="D138" s="31">
        <f t="shared" si="2"/>
        <v>0.59900990099009899</v>
      </c>
      <c r="E138">
        <v>0</v>
      </c>
      <c r="F138" s="31">
        <v>0.1</v>
      </c>
      <c r="G138">
        <v>0</v>
      </c>
      <c r="H138" s="31">
        <v>0.1</v>
      </c>
      <c r="I138">
        <v>76</v>
      </c>
      <c r="J138" s="31">
        <v>0.376</v>
      </c>
      <c r="K138">
        <v>0</v>
      </c>
      <c r="L138" s="31">
        <v>0.1</v>
      </c>
      <c r="M138">
        <v>0</v>
      </c>
      <c r="N138" s="31">
        <v>0.1</v>
      </c>
      <c r="O138">
        <v>64</v>
      </c>
      <c r="P138" s="31">
        <v>0.317</v>
      </c>
    </row>
    <row r="139" spans="1:16" x14ac:dyDescent="0.2">
      <c r="A139">
        <v>2625</v>
      </c>
      <c r="B139">
        <v>79</v>
      </c>
      <c r="C139">
        <v>290</v>
      </c>
      <c r="D139" s="31">
        <f t="shared" si="2"/>
        <v>0.27241379310344827</v>
      </c>
      <c r="E139">
        <v>45</v>
      </c>
      <c r="F139" s="31">
        <v>0.155</v>
      </c>
      <c r="G139">
        <v>0</v>
      </c>
      <c r="H139" s="31">
        <v>0.1</v>
      </c>
      <c r="I139">
        <v>0</v>
      </c>
      <c r="J139" s="31">
        <v>0.1</v>
      </c>
      <c r="K139">
        <v>0</v>
      </c>
      <c r="L139" s="31">
        <v>0.1</v>
      </c>
      <c r="M139">
        <v>24</v>
      </c>
      <c r="N139" s="31">
        <v>0.1</v>
      </c>
      <c r="O139">
        <v>16</v>
      </c>
      <c r="P139" s="31">
        <v>0.1</v>
      </c>
    </row>
    <row r="140" spans="1:16" x14ac:dyDescent="0.2">
      <c r="A140">
        <v>2632</v>
      </c>
      <c r="B140">
        <v>12</v>
      </c>
      <c r="C140">
        <v>49</v>
      </c>
      <c r="D140" s="31">
        <f t="shared" si="2"/>
        <v>0.24489795918367346</v>
      </c>
      <c r="E140">
        <v>12</v>
      </c>
      <c r="F140" s="31">
        <v>0.245</v>
      </c>
      <c r="G140">
        <v>0</v>
      </c>
      <c r="H140" s="31">
        <v>0.1</v>
      </c>
      <c r="I140">
        <v>0</v>
      </c>
      <c r="J140" s="31">
        <v>0.1</v>
      </c>
      <c r="K140">
        <v>0</v>
      </c>
      <c r="L140" s="31">
        <v>0.1</v>
      </c>
      <c r="M140">
        <v>0</v>
      </c>
      <c r="N140" s="31">
        <v>0.1</v>
      </c>
      <c r="O140">
        <v>0</v>
      </c>
      <c r="P140" s="31">
        <v>0.1</v>
      </c>
    </row>
    <row r="141" spans="1:16" x14ac:dyDescent="0.2">
      <c r="A141">
        <v>2633</v>
      </c>
      <c r="B141" s="101">
        <v>1280</v>
      </c>
      <c r="C141" s="101">
        <v>1541</v>
      </c>
      <c r="D141" s="31">
        <f t="shared" si="2"/>
        <v>0.83062946138870863</v>
      </c>
      <c r="E141">
        <v>391</v>
      </c>
      <c r="F141" s="31">
        <v>0.254</v>
      </c>
      <c r="G141">
        <v>0</v>
      </c>
      <c r="H141" s="31">
        <v>0.01</v>
      </c>
      <c r="I141">
        <v>786</v>
      </c>
      <c r="J141" s="31">
        <v>0.51</v>
      </c>
      <c r="K141">
        <v>0</v>
      </c>
      <c r="L141" s="31">
        <v>0.01</v>
      </c>
      <c r="M141">
        <v>0</v>
      </c>
      <c r="N141" s="31">
        <v>0.01</v>
      </c>
      <c r="O141">
        <v>872</v>
      </c>
      <c r="P141" s="31">
        <v>0.56599999999999995</v>
      </c>
    </row>
    <row r="142" spans="1:16" x14ac:dyDescent="0.2">
      <c r="A142">
        <v>2634</v>
      </c>
      <c r="B142">
        <v>41</v>
      </c>
      <c r="C142">
        <v>53</v>
      </c>
      <c r="D142" s="31">
        <f t="shared" si="2"/>
        <v>0.77358490566037741</v>
      </c>
      <c r="E142">
        <v>1</v>
      </c>
      <c r="F142" s="31">
        <v>0.1</v>
      </c>
      <c r="G142">
        <v>0</v>
      </c>
      <c r="H142" s="31">
        <v>0.1</v>
      </c>
      <c r="I142">
        <v>24</v>
      </c>
      <c r="J142" s="31">
        <v>0.45300000000000001</v>
      </c>
      <c r="K142">
        <v>0</v>
      </c>
      <c r="L142" s="31">
        <v>0.1</v>
      </c>
      <c r="M142">
        <v>1</v>
      </c>
      <c r="N142" s="31">
        <v>0.1</v>
      </c>
      <c r="O142">
        <v>29</v>
      </c>
      <c r="P142" s="31">
        <v>0.54700000000000004</v>
      </c>
    </row>
    <row r="143" spans="1:16" x14ac:dyDescent="0.2">
      <c r="A143">
        <v>2676</v>
      </c>
      <c r="B143">
        <v>19</v>
      </c>
      <c r="C143">
        <v>76</v>
      </c>
      <c r="D143" s="31">
        <f t="shared" si="2"/>
        <v>0.25</v>
      </c>
      <c r="E143">
        <v>14</v>
      </c>
      <c r="F143" s="31">
        <v>0.184</v>
      </c>
      <c r="G143">
        <v>0</v>
      </c>
      <c r="H143" s="31">
        <v>0.1</v>
      </c>
      <c r="I143">
        <v>12</v>
      </c>
      <c r="J143" s="31">
        <v>0.158</v>
      </c>
      <c r="K143">
        <v>0</v>
      </c>
      <c r="L143" s="31">
        <v>0.1</v>
      </c>
      <c r="M143">
        <v>3</v>
      </c>
      <c r="N143" s="31">
        <v>0.1</v>
      </c>
      <c r="O143">
        <v>0</v>
      </c>
      <c r="P143" s="31">
        <v>0.1</v>
      </c>
    </row>
    <row r="144" spans="1:16" x14ac:dyDescent="0.2">
      <c r="A144">
        <v>2679</v>
      </c>
      <c r="B144">
        <v>195</v>
      </c>
      <c r="C144">
        <v>336</v>
      </c>
      <c r="D144" s="31">
        <f t="shared" si="2"/>
        <v>0.5803571428571429</v>
      </c>
      <c r="E144">
        <v>42</v>
      </c>
      <c r="F144" s="31">
        <v>0.125</v>
      </c>
      <c r="G144">
        <v>0</v>
      </c>
      <c r="H144" s="31">
        <v>0.01</v>
      </c>
      <c r="I144">
        <v>50</v>
      </c>
      <c r="J144" s="31">
        <v>0.14899999999999999</v>
      </c>
      <c r="K144">
        <v>0</v>
      </c>
      <c r="L144" s="31">
        <v>0.01</v>
      </c>
      <c r="M144">
        <v>27</v>
      </c>
      <c r="N144" s="31">
        <v>0.08</v>
      </c>
      <c r="O144">
        <v>130</v>
      </c>
      <c r="P144" s="31">
        <v>0.38700000000000001</v>
      </c>
    </row>
    <row r="145" spans="1:16" x14ac:dyDescent="0.2">
      <c r="A145">
        <v>2681</v>
      </c>
      <c r="B145">
        <v>974</v>
      </c>
      <c r="C145" s="101">
        <v>1476</v>
      </c>
      <c r="D145" s="31">
        <f t="shared" si="2"/>
        <v>0.65989159891598914</v>
      </c>
      <c r="E145">
        <v>408</v>
      </c>
      <c r="F145" s="31">
        <v>0.27600000000000002</v>
      </c>
      <c r="G145">
        <v>0</v>
      </c>
      <c r="H145" s="31">
        <v>0.01</v>
      </c>
      <c r="I145">
        <v>1</v>
      </c>
      <c r="J145" s="31">
        <v>0.01</v>
      </c>
      <c r="K145">
        <v>0</v>
      </c>
      <c r="L145" s="31">
        <v>0.01</v>
      </c>
      <c r="M145">
        <v>175</v>
      </c>
      <c r="N145" s="31">
        <v>0.11899999999999999</v>
      </c>
      <c r="O145">
        <v>542</v>
      </c>
      <c r="P145" s="31">
        <v>0.36699999999999999</v>
      </c>
    </row>
    <row r="146" spans="1:16" x14ac:dyDescent="0.2">
      <c r="A146">
        <v>2701</v>
      </c>
      <c r="B146" s="101">
        <v>1469</v>
      </c>
      <c r="C146" s="101">
        <v>1624</v>
      </c>
      <c r="D146" s="31">
        <f t="shared" si="2"/>
        <v>0.90455665024630538</v>
      </c>
      <c r="E146" s="101">
        <v>1008</v>
      </c>
      <c r="F146" s="31">
        <v>0.621</v>
      </c>
      <c r="G146">
        <v>0</v>
      </c>
      <c r="H146" s="31">
        <v>0.01</v>
      </c>
      <c r="I146" s="101">
        <v>1243</v>
      </c>
      <c r="J146" s="31">
        <v>0.76500000000000001</v>
      </c>
      <c r="K146">
        <v>0</v>
      </c>
      <c r="L146" s="31">
        <v>0.01</v>
      </c>
      <c r="M146">
        <v>110</v>
      </c>
      <c r="N146" s="31">
        <v>6.8000000000000005E-2</v>
      </c>
      <c r="O146" s="101">
        <v>1078</v>
      </c>
      <c r="P146" s="31">
        <v>0.66400000000000003</v>
      </c>
    </row>
    <row r="147" spans="1:16" x14ac:dyDescent="0.2">
      <c r="A147">
        <v>2706</v>
      </c>
      <c r="B147">
        <v>129</v>
      </c>
      <c r="C147">
        <v>162</v>
      </c>
      <c r="D147" s="31">
        <f t="shared" si="2"/>
        <v>0.79629629629629628</v>
      </c>
      <c r="E147">
        <v>0</v>
      </c>
      <c r="F147" s="31">
        <v>0.1</v>
      </c>
      <c r="G147">
        <v>0</v>
      </c>
      <c r="H147" s="31">
        <v>0.1</v>
      </c>
      <c r="I147">
        <v>51</v>
      </c>
      <c r="J147" s="31">
        <v>0.315</v>
      </c>
      <c r="K147">
        <v>0</v>
      </c>
      <c r="L147" s="31">
        <v>0.1</v>
      </c>
      <c r="M147">
        <v>23</v>
      </c>
      <c r="N147" s="31">
        <v>0.14199999999999999</v>
      </c>
      <c r="O147">
        <v>75</v>
      </c>
      <c r="P147" s="31">
        <v>0.46300000000000002</v>
      </c>
    </row>
    <row r="148" spans="1:16" x14ac:dyDescent="0.2">
      <c r="A148">
        <v>2724</v>
      </c>
      <c r="B148" s="101">
        <v>1221</v>
      </c>
      <c r="C148" s="101">
        <v>1682</v>
      </c>
      <c r="D148" s="31">
        <f t="shared" si="2"/>
        <v>0.72592152199762183</v>
      </c>
      <c r="E148">
        <v>454</v>
      </c>
      <c r="F148" s="31">
        <v>0.27</v>
      </c>
      <c r="G148">
        <v>0</v>
      </c>
      <c r="H148" s="31">
        <v>0.01</v>
      </c>
      <c r="I148">
        <v>0</v>
      </c>
      <c r="J148" s="31">
        <v>0.01</v>
      </c>
      <c r="K148">
        <v>0</v>
      </c>
      <c r="L148" s="31">
        <v>0.01</v>
      </c>
      <c r="M148">
        <v>144</v>
      </c>
      <c r="N148" s="31">
        <v>8.5999999999999993E-2</v>
      </c>
      <c r="O148">
        <v>893</v>
      </c>
      <c r="P148" s="31">
        <v>0.53100000000000003</v>
      </c>
    </row>
    <row r="149" spans="1:16" x14ac:dyDescent="0.2">
      <c r="A149">
        <v>2727</v>
      </c>
      <c r="B149">
        <v>925</v>
      </c>
      <c r="C149" s="101">
        <v>1490</v>
      </c>
      <c r="D149" s="31">
        <f t="shared" si="2"/>
        <v>0.62080536912751683</v>
      </c>
      <c r="E149">
        <v>105</v>
      </c>
      <c r="F149" s="31">
        <v>7.0000000000000007E-2</v>
      </c>
      <c r="G149">
        <v>0</v>
      </c>
      <c r="H149" s="31">
        <v>0.01</v>
      </c>
      <c r="I149">
        <v>33</v>
      </c>
      <c r="J149" s="31">
        <v>2.1999999999999999E-2</v>
      </c>
      <c r="K149">
        <v>0</v>
      </c>
      <c r="L149" s="31">
        <v>0.01</v>
      </c>
      <c r="M149">
        <v>182</v>
      </c>
      <c r="N149" s="31">
        <v>0.122</v>
      </c>
      <c r="O149">
        <v>673</v>
      </c>
      <c r="P149" s="31">
        <v>0.45200000000000001</v>
      </c>
    </row>
    <row r="150" spans="1:16" x14ac:dyDescent="0.2">
      <c r="A150">
        <v>2728</v>
      </c>
      <c r="B150">
        <v>48</v>
      </c>
      <c r="C150">
        <v>210</v>
      </c>
      <c r="D150" s="31">
        <f t="shared" si="2"/>
        <v>0.22857142857142856</v>
      </c>
      <c r="E150">
        <v>23</v>
      </c>
      <c r="F150" s="31">
        <v>0.11</v>
      </c>
      <c r="G150">
        <v>0</v>
      </c>
      <c r="H150" s="31">
        <v>0.1</v>
      </c>
      <c r="I150">
        <v>0</v>
      </c>
      <c r="J150" s="31">
        <v>0.1</v>
      </c>
      <c r="K150">
        <v>0</v>
      </c>
      <c r="L150" s="31">
        <v>0.1</v>
      </c>
      <c r="M150">
        <v>28</v>
      </c>
      <c r="N150" s="31">
        <v>0.13300000000000001</v>
      </c>
      <c r="O150">
        <v>0</v>
      </c>
      <c r="P150" s="31">
        <v>0.1</v>
      </c>
    </row>
    <row r="151" spans="1:16" x14ac:dyDescent="0.2">
      <c r="A151">
        <v>2739</v>
      </c>
      <c r="B151" s="101">
        <v>1561</v>
      </c>
      <c r="C151" s="101">
        <v>1730</v>
      </c>
      <c r="D151" s="31">
        <f t="shared" si="2"/>
        <v>0.90231213872832372</v>
      </c>
      <c r="E151">
        <v>514</v>
      </c>
      <c r="F151" s="31">
        <v>0.29699999999999999</v>
      </c>
      <c r="G151">
        <v>0</v>
      </c>
      <c r="H151" s="31">
        <v>0.01</v>
      </c>
      <c r="I151">
        <v>406</v>
      </c>
      <c r="J151" s="31">
        <v>0.23499999999999999</v>
      </c>
      <c r="K151">
        <v>0</v>
      </c>
      <c r="L151" s="31">
        <v>0.01</v>
      </c>
      <c r="M151">
        <v>185</v>
      </c>
      <c r="N151" s="31">
        <v>0.107</v>
      </c>
      <c r="O151" s="101">
        <v>1220</v>
      </c>
      <c r="P151" s="31">
        <v>0.70499999999999996</v>
      </c>
    </row>
    <row r="152" spans="1:16" x14ac:dyDescent="0.2">
      <c r="A152">
        <v>2750</v>
      </c>
      <c r="B152">
        <v>89</v>
      </c>
      <c r="C152">
        <v>125</v>
      </c>
      <c r="D152" s="31">
        <f t="shared" si="2"/>
        <v>0.71199999999999997</v>
      </c>
      <c r="E152">
        <v>88</v>
      </c>
      <c r="F152" s="31">
        <v>0.70399999999999996</v>
      </c>
      <c r="G152">
        <v>0</v>
      </c>
      <c r="H152" s="31">
        <v>0.1</v>
      </c>
      <c r="I152">
        <v>0</v>
      </c>
      <c r="J152" s="31">
        <v>0.1</v>
      </c>
      <c r="K152">
        <v>0</v>
      </c>
      <c r="L152" s="31">
        <v>0.1</v>
      </c>
      <c r="M152">
        <v>2</v>
      </c>
      <c r="N152" s="31">
        <v>0.1</v>
      </c>
      <c r="O152">
        <v>0</v>
      </c>
      <c r="P152" s="31">
        <v>0.1</v>
      </c>
    </row>
    <row r="153" spans="1:16" x14ac:dyDescent="0.2">
      <c r="A153">
        <v>2766</v>
      </c>
      <c r="B153">
        <v>44</v>
      </c>
      <c r="C153">
        <v>240</v>
      </c>
      <c r="D153" s="31">
        <f t="shared" si="2"/>
        <v>0.18333333333333332</v>
      </c>
      <c r="E153">
        <v>0</v>
      </c>
      <c r="F153" s="31">
        <v>0.1</v>
      </c>
      <c r="G153">
        <v>0</v>
      </c>
      <c r="H153" s="31">
        <v>0.1</v>
      </c>
      <c r="I153">
        <v>28</v>
      </c>
      <c r="J153" s="31">
        <v>0.11700000000000001</v>
      </c>
      <c r="K153">
        <v>0</v>
      </c>
      <c r="L153" s="31">
        <v>0.1</v>
      </c>
      <c r="M153">
        <v>27</v>
      </c>
      <c r="N153" s="31">
        <v>0.113</v>
      </c>
      <c r="O153">
        <v>0</v>
      </c>
      <c r="P153" s="31">
        <v>0.1</v>
      </c>
    </row>
    <row r="154" spans="1:16" x14ac:dyDescent="0.2">
      <c r="A154">
        <v>2773</v>
      </c>
      <c r="B154">
        <v>754</v>
      </c>
      <c r="C154">
        <v>876</v>
      </c>
      <c r="D154" s="31">
        <f t="shared" si="2"/>
        <v>0.86073059360730597</v>
      </c>
      <c r="E154">
        <v>148</v>
      </c>
      <c r="F154" s="31">
        <v>0.16900000000000001</v>
      </c>
      <c r="G154">
        <v>0</v>
      </c>
      <c r="H154" s="31">
        <v>0.01</v>
      </c>
      <c r="I154">
        <v>0</v>
      </c>
      <c r="J154" s="31">
        <v>0.01</v>
      </c>
      <c r="K154">
        <v>0</v>
      </c>
      <c r="L154" s="31">
        <v>0.01</v>
      </c>
      <c r="M154">
        <v>100</v>
      </c>
      <c r="N154" s="31">
        <v>0.114</v>
      </c>
      <c r="O154">
        <v>634</v>
      </c>
      <c r="P154" s="31">
        <v>0.72399999999999998</v>
      </c>
    </row>
    <row r="155" spans="1:16" x14ac:dyDescent="0.2">
      <c r="A155">
        <v>2788</v>
      </c>
      <c r="B155">
        <v>211</v>
      </c>
      <c r="C155">
        <v>251</v>
      </c>
      <c r="D155" s="31">
        <f t="shared" si="2"/>
        <v>0.84063745019920322</v>
      </c>
      <c r="E155">
        <v>112</v>
      </c>
      <c r="F155" s="31">
        <v>0.44600000000000001</v>
      </c>
      <c r="G155">
        <v>0</v>
      </c>
      <c r="H155" s="31">
        <v>0.1</v>
      </c>
      <c r="I155">
        <v>112</v>
      </c>
      <c r="J155" s="31">
        <v>0.44600000000000001</v>
      </c>
      <c r="K155">
        <v>0</v>
      </c>
      <c r="L155" s="31">
        <v>0.1</v>
      </c>
      <c r="M155">
        <v>0</v>
      </c>
      <c r="N155" s="31">
        <v>0.1</v>
      </c>
      <c r="O155">
        <v>178</v>
      </c>
      <c r="P155" s="31">
        <v>0.70899999999999996</v>
      </c>
    </row>
    <row r="156" spans="1:16" x14ac:dyDescent="0.2">
      <c r="A156">
        <v>2795</v>
      </c>
      <c r="B156" s="101">
        <v>1092</v>
      </c>
      <c r="C156" s="101">
        <v>1785</v>
      </c>
      <c r="D156" s="31">
        <f t="shared" si="2"/>
        <v>0.61176470588235299</v>
      </c>
      <c r="E156">
        <v>378</v>
      </c>
      <c r="F156" s="31">
        <v>0.21199999999999999</v>
      </c>
      <c r="G156">
        <v>0</v>
      </c>
      <c r="H156" s="31">
        <v>0.01</v>
      </c>
      <c r="I156">
        <v>0</v>
      </c>
      <c r="J156" s="31">
        <v>0.01</v>
      </c>
      <c r="K156">
        <v>0</v>
      </c>
      <c r="L156" s="31">
        <v>0.01</v>
      </c>
      <c r="M156">
        <v>122</v>
      </c>
      <c r="N156" s="31">
        <v>6.8000000000000005E-2</v>
      </c>
      <c r="O156">
        <v>788</v>
      </c>
      <c r="P156" s="31">
        <v>0.441</v>
      </c>
    </row>
    <row r="157" spans="1:16" x14ac:dyDescent="0.2">
      <c r="A157">
        <v>2797</v>
      </c>
      <c r="B157" s="101">
        <v>1549</v>
      </c>
      <c r="C157" s="101">
        <v>2009</v>
      </c>
      <c r="D157" s="31">
        <f t="shared" si="2"/>
        <v>0.77103036336485808</v>
      </c>
      <c r="E157">
        <v>429</v>
      </c>
      <c r="F157" s="31">
        <v>0.214</v>
      </c>
      <c r="G157">
        <v>338</v>
      </c>
      <c r="H157" s="31">
        <v>0.16800000000000001</v>
      </c>
      <c r="I157">
        <v>286</v>
      </c>
      <c r="J157" s="31">
        <v>0.14199999999999999</v>
      </c>
      <c r="K157">
        <v>0</v>
      </c>
      <c r="L157" s="31">
        <v>0.01</v>
      </c>
      <c r="M157">
        <v>211</v>
      </c>
      <c r="N157" s="31">
        <v>0.105</v>
      </c>
      <c r="O157">
        <v>992</v>
      </c>
      <c r="P157" s="31">
        <v>0.49399999999999999</v>
      </c>
    </row>
    <row r="158" spans="1:16" x14ac:dyDescent="0.2">
      <c r="A158">
        <v>2799</v>
      </c>
      <c r="B158">
        <v>399</v>
      </c>
      <c r="C158">
        <v>972</v>
      </c>
      <c r="D158" s="31">
        <f t="shared" si="2"/>
        <v>0.41049382716049382</v>
      </c>
      <c r="E158">
        <v>202</v>
      </c>
      <c r="F158" s="31">
        <v>0.20799999999999999</v>
      </c>
      <c r="G158">
        <v>0</v>
      </c>
      <c r="H158" s="31">
        <v>0.01</v>
      </c>
      <c r="I158">
        <v>0</v>
      </c>
      <c r="J158" s="31">
        <v>0.01</v>
      </c>
      <c r="K158">
        <v>0</v>
      </c>
      <c r="L158" s="31">
        <v>0.01</v>
      </c>
      <c r="M158">
        <v>98</v>
      </c>
      <c r="N158" s="31">
        <v>0.10100000000000001</v>
      </c>
      <c r="O158">
        <v>133</v>
      </c>
      <c r="P158" s="31">
        <v>0.13700000000000001</v>
      </c>
    </row>
    <row r="159" spans="1:16" x14ac:dyDescent="0.2">
      <c r="A159">
        <v>2800</v>
      </c>
      <c r="B159">
        <v>181</v>
      </c>
      <c r="C159">
        <v>242</v>
      </c>
      <c r="D159" s="31">
        <f t="shared" si="2"/>
        <v>0.74793388429752061</v>
      </c>
      <c r="E159">
        <v>0</v>
      </c>
      <c r="F159" s="31">
        <v>0.1</v>
      </c>
      <c r="G159">
        <v>0</v>
      </c>
      <c r="H159" s="31">
        <v>0.1</v>
      </c>
      <c r="I159">
        <v>56</v>
      </c>
      <c r="J159" s="31">
        <v>0.23100000000000001</v>
      </c>
      <c r="K159">
        <v>0</v>
      </c>
      <c r="L159" s="31">
        <v>0.1</v>
      </c>
      <c r="M159">
        <v>0</v>
      </c>
      <c r="N159" s="31">
        <v>0.1</v>
      </c>
      <c r="O159">
        <v>147</v>
      </c>
      <c r="P159" s="31">
        <v>0.60699999999999998</v>
      </c>
    </row>
    <row r="160" spans="1:16" x14ac:dyDescent="0.2">
      <c r="A160">
        <v>2807</v>
      </c>
      <c r="B160" s="101">
        <v>1287</v>
      </c>
      <c r="C160" s="101">
        <v>1773</v>
      </c>
      <c r="D160" s="31">
        <f t="shared" si="2"/>
        <v>0.7258883248730964</v>
      </c>
      <c r="E160">
        <v>176</v>
      </c>
      <c r="F160" s="31">
        <v>9.9000000000000005E-2</v>
      </c>
      <c r="G160">
        <v>0</v>
      </c>
      <c r="H160" s="31">
        <v>0.01</v>
      </c>
      <c r="I160">
        <v>0</v>
      </c>
      <c r="J160" s="31">
        <v>0.01</v>
      </c>
      <c r="K160">
        <v>215</v>
      </c>
      <c r="L160" s="31">
        <v>0.121</v>
      </c>
      <c r="M160">
        <v>100</v>
      </c>
      <c r="N160" s="31">
        <v>5.6000000000000001E-2</v>
      </c>
      <c r="O160" s="101">
        <v>1042</v>
      </c>
      <c r="P160" s="31">
        <v>0.58799999999999997</v>
      </c>
    </row>
    <row r="161" spans="1:16" x14ac:dyDescent="0.2">
      <c r="A161">
        <v>2826</v>
      </c>
      <c r="B161">
        <v>934</v>
      </c>
      <c r="C161" s="101">
        <v>1648</v>
      </c>
      <c r="D161" s="31">
        <f t="shared" si="2"/>
        <v>0.56674757281553401</v>
      </c>
      <c r="E161">
        <v>0</v>
      </c>
      <c r="F161" s="31">
        <v>0.01</v>
      </c>
      <c r="G161">
        <v>368</v>
      </c>
      <c r="H161" s="31">
        <v>0.223</v>
      </c>
      <c r="I161">
        <v>400</v>
      </c>
      <c r="J161" s="31">
        <v>0.24299999999999999</v>
      </c>
      <c r="K161">
        <v>0</v>
      </c>
      <c r="L161" s="31">
        <v>0.01</v>
      </c>
      <c r="M161">
        <v>1</v>
      </c>
      <c r="N161" s="31">
        <v>0.01</v>
      </c>
      <c r="O161">
        <v>729</v>
      </c>
      <c r="P161" s="31">
        <v>0.442</v>
      </c>
    </row>
    <row r="162" spans="1:16" x14ac:dyDescent="0.2">
      <c r="A162">
        <v>2848</v>
      </c>
      <c r="B162">
        <v>312</v>
      </c>
      <c r="C162">
        <v>923</v>
      </c>
      <c r="D162" s="31">
        <f t="shared" si="2"/>
        <v>0.3380281690140845</v>
      </c>
      <c r="E162">
        <v>224</v>
      </c>
      <c r="F162" s="31">
        <v>0.24299999999999999</v>
      </c>
      <c r="G162">
        <v>0</v>
      </c>
      <c r="H162" s="31">
        <v>0.01</v>
      </c>
      <c r="I162">
        <v>0</v>
      </c>
      <c r="J162" s="31">
        <v>0.01</v>
      </c>
      <c r="K162">
        <v>0</v>
      </c>
      <c r="L162" s="31">
        <v>0.01</v>
      </c>
      <c r="M162">
        <v>89</v>
      </c>
      <c r="N162" s="31">
        <v>9.6000000000000002E-2</v>
      </c>
      <c r="O162">
        <v>0</v>
      </c>
      <c r="P162" s="31">
        <v>0.01</v>
      </c>
    </row>
    <row r="163" spans="1:16" x14ac:dyDescent="0.2">
      <c r="A163">
        <v>2850</v>
      </c>
      <c r="B163" s="101">
        <v>1704</v>
      </c>
      <c r="C163" s="101">
        <v>1911</v>
      </c>
      <c r="D163" s="31">
        <f t="shared" si="2"/>
        <v>0.89167974882260592</v>
      </c>
      <c r="E163">
        <v>539</v>
      </c>
      <c r="F163" s="31">
        <v>0.28199999999999997</v>
      </c>
      <c r="G163">
        <v>0</v>
      </c>
      <c r="H163" s="31">
        <v>0.01</v>
      </c>
      <c r="I163">
        <v>589</v>
      </c>
      <c r="J163" s="31">
        <v>0.308</v>
      </c>
      <c r="K163">
        <v>0</v>
      </c>
      <c r="L163" s="31">
        <v>0.01</v>
      </c>
      <c r="M163">
        <v>306</v>
      </c>
      <c r="N163" s="31">
        <v>0.16</v>
      </c>
      <c r="O163" s="101">
        <v>1152</v>
      </c>
      <c r="P163" s="31">
        <v>0.60299999999999998</v>
      </c>
    </row>
    <row r="164" spans="1:16" x14ac:dyDescent="0.2">
      <c r="A164">
        <v>2856</v>
      </c>
      <c r="B164">
        <v>187</v>
      </c>
      <c r="C164">
        <v>304</v>
      </c>
      <c r="D164" s="31">
        <f t="shared" si="2"/>
        <v>0.61513157894736847</v>
      </c>
      <c r="E164">
        <v>0</v>
      </c>
      <c r="F164" s="31">
        <v>0.01</v>
      </c>
      <c r="G164">
        <v>0</v>
      </c>
      <c r="H164" s="31">
        <v>0.01</v>
      </c>
      <c r="I164">
        <v>28</v>
      </c>
      <c r="J164" s="31">
        <v>9.1999999999999998E-2</v>
      </c>
      <c r="K164">
        <v>0</v>
      </c>
      <c r="L164" s="31">
        <v>0.01</v>
      </c>
      <c r="M164">
        <v>9</v>
      </c>
      <c r="N164" s="31">
        <v>0.03</v>
      </c>
      <c r="O164">
        <v>153</v>
      </c>
      <c r="P164" s="31">
        <v>0.503</v>
      </c>
    </row>
    <row r="165" spans="1:16" x14ac:dyDescent="0.2">
      <c r="A165">
        <v>2858</v>
      </c>
      <c r="B165">
        <v>50</v>
      </c>
      <c r="C165">
        <v>85</v>
      </c>
      <c r="D165" s="31">
        <f t="shared" si="2"/>
        <v>0.58823529411764708</v>
      </c>
      <c r="E165">
        <v>0</v>
      </c>
      <c r="F165" s="31">
        <v>0.1</v>
      </c>
      <c r="G165">
        <v>0</v>
      </c>
      <c r="H165" s="31">
        <v>0.1</v>
      </c>
      <c r="I165">
        <v>13</v>
      </c>
      <c r="J165" s="31">
        <v>0.153</v>
      </c>
      <c r="K165">
        <v>0</v>
      </c>
      <c r="L165" s="31">
        <v>0.1</v>
      </c>
      <c r="M165">
        <v>4</v>
      </c>
      <c r="N165" s="31">
        <v>0.1</v>
      </c>
      <c r="O165">
        <v>45</v>
      </c>
      <c r="P165" s="31">
        <v>0.52900000000000003</v>
      </c>
    </row>
    <row r="166" spans="1:16" x14ac:dyDescent="0.2">
      <c r="A166">
        <v>2859</v>
      </c>
      <c r="B166">
        <v>47</v>
      </c>
      <c r="C166">
        <v>133</v>
      </c>
      <c r="D166" s="31">
        <f t="shared" si="2"/>
        <v>0.35338345864661652</v>
      </c>
      <c r="E166">
        <v>26</v>
      </c>
      <c r="F166" s="31">
        <v>0.19500000000000001</v>
      </c>
      <c r="G166">
        <v>0</v>
      </c>
      <c r="H166" s="31">
        <v>0.1</v>
      </c>
      <c r="I166">
        <v>15</v>
      </c>
      <c r="J166" s="31">
        <v>0.113</v>
      </c>
      <c r="K166">
        <v>0</v>
      </c>
      <c r="L166" s="31">
        <v>0.1</v>
      </c>
      <c r="M166">
        <v>5</v>
      </c>
      <c r="N166" s="31">
        <v>0.1</v>
      </c>
      <c r="O166">
        <v>20</v>
      </c>
      <c r="P166" s="31">
        <v>0.15</v>
      </c>
    </row>
    <row r="167" spans="1:16" x14ac:dyDescent="0.2">
      <c r="A167">
        <v>2863</v>
      </c>
      <c r="B167">
        <v>4</v>
      </c>
      <c r="C167">
        <v>33</v>
      </c>
      <c r="D167" s="31">
        <f t="shared" si="2"/>
        <v>0.12121212121212122</v>
      </c>
      <c r="E167">
        <v>0</v>
      </c>
      <c r="F167" s="31">
        <v>0.1</v>
      </c>
      <c r="G167">
        <v>0</v>
      </c>
      <c r="H167" s="31">
        <v>0.1</v>
      </c>
      <c r="I167">
        <v>4</v>
      </c>
      <c r="J167" s="31">
        <v>0.121</v>
      </c>
      <c r="K167">
        <v>0</v>
      </c>
      <c r="L167" s="31">
        <v>0.1</v>
      </c>
      <c r="M167">
        <v>0</v>
      </c>
      <c r="N167" s="31">
        <v>0.1</v>
      </c>
      <c r="O167">
        <v>0</v>
      </c>
      <c r="P167" s="31">
        <v>0.1</v>
      </c>
    </row>
    <row r="168" spans="1:16" x14ac:dyDescent="0.2">
      <c r="A168">
        <v>2876</v>
      </c>
      <c r="B168">
        <v>804</v>
      </c>
      <c r="C168" s="101">
        <v>1172</v>
      </c>
      <c r="D168" s="31">
        <f t="shared" si="2"/>
        <v>0.68600682593856654</v>
      </c>
      <c r="E168">
        <v>192</v>
      </c>
      <c r="F168" s="31">
        <v>0.16400000000000001</v>
      </c>
      <c r="G168">
        <v>0</v>
      </c>
      <c r="H168" s="31">
        <v>0.01</v>
      </c>
      <c r="I168">
        <v>44</v>
      </c>
      <c r="J168" s="31">
        <v>3.7999999999999999E-2</v>
      </c>
      <c r="K168">
        <v>0</v>
      </c>
      <c r="L168" s="31">
        <v>0.01</v>
      </c>
      <c r="M168">
        <v>82</v>
      </c>
      <c r="N168" s="31">
        <v>7.0000000000000007E-2</v>
      </c>
      <c r="O168">
        <v>636</v>
      </c>
      <c r="P168" s="31">
        <v>0.54300000000000004</v>
      </c>
    </row>
    <row r="169" spans="1:16" x14ac:dyDescent="0.2">
      <c r="A169">
        <v>2879</v>
      </c>
      <c r="B169">
        <v>126</v>
      </c>
      <c r="C169">
        <v>258</v>
      </c>
      <c r="D169" s="31">
        <f t="shared" si="2"/>
        <v>0.48837209302325579</v>
      </c>
      <c r="E169">
        <v>101</v>
      </c>
      <c r="F169" s="31">
        <v>0.39100000000000001</v>
      </c>
      <c r="G169">
        <v>0</v>
      </c>
      <c r="H169" s="31">
        <v>0.1</v>
      </c>
      <c r="I169">
        <v>55</v>
      </c>
      <c r="J169" s="31">
        <v>0.21299999999999999</v>
      </c>
      <c r="K169">
        <v>0</v>
      </c>
      <c r="L169" s="31">
        <v>0.1</v>
      </c>
      <c r="M169">
        <v>19</v>
      </c>
      <c r="N169" s="31">
        <v>0.1</v>
      </c>
      <c r="O169">
        <v>22</v>
      </c>
      <c r="P169" s="31">
        <v>0.1</v>
      </c>
    </row>
    <row r="170" spans="1:16" x14ac:dyDescent="0.2">
      <c r="A170">
        <v>2890</v>
      </c>
      <c r="B170">
        <v>447</v>
      </c>
      <c r="C170">
        <v>526</v>
      </c>
      <c r="D170" s="31">
        <f t="shared" si="2"/>
        <v>0.84980988593155893</v>
      </c>
      <c r="E170">
        <v>85</v>
      </c>
      <c r="F170" s="31">
        <v>0.16200000000000001</v>
      </c>
      <c r="G170">
        <v>0</v>
      </c>
      <c r="H170" s="31">
        <v>0.01</v>
      </c>
      <c r="I170">
        <v>0</v>
      </c>
      <c r="J170" s="31">
        <v>0.01</v>
      </c>
      <c r="K170">
        <v>0</v>
      </c>
      <c r="L170" s="31">
        <v>0.01</v>
      </c>
      <c r="M170">
        <v>33</v>
      </c>
      <c r="N170" s="31">
        <v>6.3E-2</v>
      </c>
      <c r="O170">
        <v>369</v>
      </c>
      <c r="P170" s="31">
        <v>0.70199999999999996</v>
      </c>
    </row>
    <row r="171" spans="1:16" x14ac:dyDescent="0.2">
      <c r="A171">
        <v>2900</v>
      </c>
      <c r="B171">
        <v>187</v>
      </c>
      <c r="C171">
        <v>934</v>
      </c>
      <c r="D171" s="31">
        <f t="shared" si="2"/>
        <v>0.20021413276231265</v>
      </c>
      <c r="E171">
        <v>0</v>
      </c>
      <c r="F171" s="31">
        <v>0.01</v>
      </c>
      <c r="G171">
        <v>0</v>
      </c>
      <c r="H171" s="31">
        <v>0.01</v>
      </c>
      <c r="I171">
        <v>151</v>
      </c>
      <c r="J171" s="31">
        <v>0.16200000000000001</v>
      </c>
      <c r="K171">
        <v>0</v>
      </c>
      <c r="L171" s="31">
        <v>0.01</v>
      </c>
      <c r="M171">
        <v>19</v>
      </c>
      <c r="N171" s="31">
        <v>0.02</v>
      </c>
      <c r="O171">
        <v>19</v>
      </c>
      <c r="P171" s="31">
        <v>0.02</v>
      </c>
    </row>
    <row r="172" spans="1:16" x14ac:dyDescent="0.2">
      <c r="A172">
        <v>2904</v>
      </c>
      <c r="B172">
        <v>112</v>
      </c>
      <c r="C172">
        <v>408</v>
      </c>
      <c r="D172" s="31">
        <f t="shared" si="2"/>
        <v>0.27450980392156865</v>
      </c>
      <c r="E172">
        <v>0</v>
      </c>
      <c r="F172" s="31">
        <v>0.01</v>
      </c>
      <c r="G172">
        <v>0</v>
      </c>
      <c r="H172" s="31">
        <v>0.01</v>
      </c>
      <c r="I172">
        <v>15</v>
      </c>
      <c r="J172" s="31">
        <v>3.6999999999999998E-2</v>
      </c>
      <c r="K172">
        <v>0</v>
      </c>
      <c r="L172" s="31">
        <v>0.01</v>
      </c>
      <c r="M172">
        <v>25</v>
      </c>
      <c r="N172" s="31">
        <v>6.0999999999999999E-2</v>
      </c>
      <c r="O172">
        <v>73</v>
      </c>
      <c r="P172" s="31">
        <v>0.17899999999999999</v>
      </c>
    </row>
    <row r="173" spans="1:16" x14ac:dyDescent="0.2">
      <c r="A173">
        <v>2908</v>
      </c>
      <c r="B173">
        <v>748</v>
      </c>
      <c r="C173" s="101">
        <v>1135</v>
      </c>
      <c r="D173" s="31">
        <f t="shared" si="2"/>
        <v>0.65903083700440523</v>
      </c>
      <c r="E173">
        <v>143</v>
      </c>
      <c r="F173" s="31">
        <v>0.126</v>
      </c>
      <c r="G173">
        <v>0</v>
      </c>
      <c r="H173" s="31">
        <v>0.01</v>
      </c>
      <c r="I173">
        <v>88</v>
      </c>
      <c r="J173" s="31">
        <v>7.8E-2</v>
      </c>
      <c r="K173">
        <v>0</v>
      </c>
      <c r="L173" s="31">
        <v>0.01</v>
      </c>
      <c r="M173">
        <v>157</v>
      </c>
      <c r="N173" s="31">
        <v>0.13800000000000001</v>
      </c>
      <c r="O173">
        <v>530</v>
      </c>
      <c r="P173" s="31">
        <v>0.46700000000000003</v>
      </c>
    </row>
    <row r="174" spans="1:16" x14ac:dyDescent="0.2">
      <c r="A174">
        <v>2917</v>
      </c>
      <c r="B174" s="101">
        <v>1485</v>
      </c>
      <c r="C174" s="101">
        <v>2336</v>
      </c>
      <c r="D174" s="31">
        <f t="shared" si="2"/>
        <v>0.63570205479452058</v>
      </c>
      <c r="E174">
        <v>245</v>
      </c>
      <c r="F174" s="31">
        <v>0.105</v>
      </c>
      <c r="G174">
        <v>0</v>
      </c>
      <c r="H174" s="31">
        <v>0.01</v>
      </c>
      <c r="I174">
        <v>530</v>
      </c>
      <c r="J174" s="31">
        <v>0.22700000000000001</v>
      </c>
      <c r="K174">
        <v>0</v>
      </c>
      <c r="L174" s="31">
        <v>0.01</v>
      </c>
      <c r="M174">
        <v>220</v>
      </c>
      <c r="N174" s="31">
        <v>9.4E-2</v>
      </c>
      <c r="O174">
        <v>946</v>
      </c>
      <c r="P174" s="31">
        <v>0.40500000000000003</v>
      </c>
    </row>
    <row r="175" spans="1:16" x14ac:dyDescent="0.2">
      <c r="A175">
        <v>2942</v>
      </c>
      <c r="B175">
        <v>605</v>
      </c>
      <c r="C175">
        <v>833</v>
      </c>
      <c r="D175" s="31">
        <f t="shared" si="2"/>
        <v>0.72629051620648255</v>
      </c>
      <c r="E175">
        <v>169</v>
      </c>
      <c r="F175" s="31">
        <v>0.20300000000000001</v>
      </c>
      <c r="G175">
        <v>0</v>
      </c>
      <c r="H175" s="31">
        <v>0.01</v>
      </c>
      <c r="I175">
        <v>0</v>
      </c>
      <c r="J175" s="31">
        <v>0.01</v>
      </c>
      <c r="K175">
        <v>0</v>
      </c>
      <c r="L175" s="31">
        <v>0.01</v>
      </c>
      <c r="M175">
        <v>71</v>
      </c>
      <c r="N175" s="31">
        <v>8.5000000000000006E-2</v>
      </c>
      <c r="O175">
        <v>477</v>
      </c>
      <c r="P175" s="31">
        <v>0.57299999999999995</v>
      </c>
    </row>
    <row r="176" spans="1:16" x14ac:dyDescent="0.2">
      <c r="A176">
        <v>2958</v>
      </c>
      <c r="B176">
        <v>14</v>
      </c>
      <c r="C176">
        <v>58</v>
      </c>
      <c r="D176" s="31">
        <f t="shared" si="2"/>
        <v>0.2413793103448276</v>
      </c>
      <c r="E176">
        <v>7</v>
      </c>
      <c r="F176" s="31">
        <v>0.121</v>
      </c>
      <c r="G176">
        <v>0</v>
      </c>
      <c r="H176" s="31">
        <v>0.1</v>
      </c>
      <c r="I176">
        <v>3</v>
      </c>
      <c r="J176" s="31">
        <v>0.1</v>
      </c>
      <c r="K176">
        <v>0</v>
      </c>
      <c r="L176" s="31">
        <v>0.1</v>
      </c>
      <c r="M176">
        <v>5</v>
      </c>
      <c r="N176" s="31">
        <v>0.1</v>
      </c>
      <c r="O176">
        <v>0</v>
      </c>
      <c r="P176" s="31">
        <v>0.1</v>
      </c>
    </row>
    <row r="177" spans="1:16" x14ac:dyDescent="0.2">
      <c r="A177">
        <v>2959</v>
      </c>
      <c r="B177">
        <v>385</v>
      </c>
      <c r="C177" s="101">
        <v>2049</v>
      </c>
      <c r="D177" s="31">
        <f t="shared" si="2"/>
        <v>0.18789653489507077</v>
      </c>
      <c r="E177">
        <v>106</v>
      </c>
      <c r="F177" s="31">
        <v>5.1999999999999998E-2</v>
      </c>
      <c r="G177">
        <v>0</v>
      </c>
      <c r="H177" s="31">
        <v>0.01</v>
      </c>
      <c r="I177">
        <v>245</v>
      </c>
      <c r="J177" s="31">
        <v>0.12</v>
      </c>
      <c r="K177">
        <v>0</v>
      </c>
      <c r="L177" s="31">
        <v>0.01</v>
      </c>
      <c r="M177">
        <v>80</v>
      </c>
      <c r="N177" s="31">
        <v>3.9E-2</v>
      </c>
      <c r="O177">
        <v>0</v>
      </c>
      <c r="P177" s="31">
        <v>0.01</v>
      </c>
    </row>
    <row r="178" spans="1:16" x14ac:dyDescent="0.2">
      <c r="A178">
        <v>2968</v>
      </c>
      <c r="B178">
        <v>72</v>
      </c>
      <c r="C178">
        <v>98</v>
      </c>
      <c r="D178" s="31">
        <f t="shared" si="2"/>
        <v>0.73469387755102045</v>
      </c>
      <c r="E178">
        <v>11</v>
      </c>
      <c r="F178" s="31">
        <v>0.112</v>
      </c>
      <c r="G178">
        <v>0</v>
      </c>
      <c r="H178" s="31">
        <v>0.1</v>
      </c>
      <c r="I178">
        <v>0</v>
      </c>
      <c r="J178" s="31">
        <v>0.1</v>
      </c>
      <c r="K178">
        <v>0</v>
      </c>
      <c r="L178" s="31">
        <v>0.1</v>
      </c>
      <c r="M178">
        <v>9</v>
      </c>
      <c r="N178" s="31">
        <v>0.1</v>
      </c>
      <c r="O178">
        <v>59</v>
      </c>
      <c r="P178" s="31">
        <v>0.60199999999999998</v>
      </c>
    </row>
    <row r="179" spans="1:16" x14ac:dyDescent="0.2">
      <c r="A179">
        <v>2974</v>
      </c>
      <c r="B179" s="101">
        <v>1185</v>
      </c>
      <c r="C179" s="101">
        <v>1622</v>
      </c>
      <c r="D179" s="31">
        <f t="shared" si="2"/>
        <v>0.73057953144266341</v>
      </c>
      <c r="E179">
        <v>432</v>
      </c>
      <c r="F179" s="31">
        <v>0.26600000000000001</v>
      </c>
      <c r="G179">
        <v>0</v>
      </c>
      <c r="H179" s="31">
        <v>0.01</v>
      </c>
      <c r="I179">
        <v>638</v>
      </c>
      <c r="J179" s="31">
        <v>0.39300000000000002</v>
      </c>
      <c r="K179">
        <v>0</v>
      </c>
      <c r="L179" s="31">
        <v>0.01</v>
      </c>
      <c r="M179">
        <v>99</v>
      </c>
      <c r="N179" s="31">
        <v>6.0999999999999999E-2</v>
      </c>
      <c r="O179">
        <v>652</v>
      </c>
      <c r="P179" s="31">
        <v>0.40200000000000002</v>
      </c>
    </row>
    <row r="180" spans="1:16" x14ac:dyDescent="0.2">
      <c r="A180">
        <v>2996</v>
      </c>
      <c r="B180">
        <v>485</v>
      </c>
      <c r="C180">
        <v>952</v>
      </c>
      <c r="D180" s="31">
        <f t="shared" si="2"/>
        <v>0.50945378151260501</v>
      </c>
      <c r="E180">
        <v>125</v>
      </c>
      <c r="F180" s="31">
        <v>0.13100000000000001</v>
      </c>
      <c r="G180">
        <v>0</v>
      </c>
      <c r="H180" s="31">
        <v>0.01</v>
      </c>
      <c r="I180">
        <v>258</v>
      </c>
      <c r="J180" s="31">
        <v>0.27100000000000002</v>
      </c>
      <c r="K180">
        <v>0</v>
      </c>
      <c r="L180" s="31">
        <v>0.01</v>
      </c>
      <c r="M180">
        <v>116</v>
      </c>
      <c r="N180" s="31">
        <v>0.122</v>
      </c>
      <c r="O180">
        <v>101</v>
      </c>
      <c r="P180" s="31">
        <v>0.106</v>
      </c>
    </row>
    <row r="181" spans="1:16" x14ac:dyDescent="0.2">
      <c r="A181">
        <v>3008</v>
      </c>
      <c r="B181">
        <v>32</v>
      </c>
      <c r="C181">
        <v>54</v>
      </c>
      <c r="D181" s="31">
        <f t="shared" si="2"/>
        <v>0.59259259259259256</v>
      </c>
      <c r="E181">
        <v>2</v>
      </c>
      <c r="F181" s="31">
        <v>0.1</v>
      </c>
      <c r="G181">
        <v>0</v>
      </c>
      <c r="H181" s="31">
        <v>0.1</v>
      </c>
      <c r="I181">
        <v>0</v>
      </c>
      <c r="J181" s="31">
        <v>0.1</v>
      </c>
      <c r="K181">
        <v>0</v>
      </c>
      <c r="L181" s="31">
        <v>0.1</v>
      </c>
      <c r="M181">
        <v>15</v>
      </c>
      <c r="N181" s="31">
        <v>0.27800000000000002</v>
      </c>
      <c r="O181">
        <v>15</v>
      </c>
      <c r="P181" s="31">
        <v>0.27800000000000002</v>
      </c>
    </row>
    <row r="182" spans="1:16" x14ac:dyDescent="0.2">
      <c r="A182">
        <v>3010</v>
      </c>
      <c r="B182">
        <v>688</v>
      </c>
      <c r="C182" s="101">
        <v>1431</v>
      </c>
      <c r="D182" s="31">
        <f t="shared" si="2"/>
        <v>0.48078266946191472</v>
      </c>
      <c r="E182">
        <v>298</v>
      </c>
      <c r="F182" s="31">
        <v>0.20799999999999999</v>
      </c>
      <c r="G182">
        <v>0</v>
      </c>
      <c r="H182" s="31">
        <v>0.01</v>
      </c>
      <c r="I182">
        <v>112</v>
      </c>
      <c r="J182" s="31">
        <v>7.8E-2</v>
      </c>
      <c r="K182">
        <v>0</v>
      </c>
      <c r="L182" s="31">
        <v>0.01</v>
      </c>
      <c r="M182">
        <v>138</v>
      </c>
      <c r="N182" s="31">
        <v>9.6000000000000002E-2</v>
      </c>
      <c r="O182">
        <v>315</v>
      </c>
      <c r="P182" s="31">
        <v>0.22</v>
      </c>
    </row>
    <row r="183" spans="1:16" x14ac:dyDescent="0.2">
      <c r="A183">
        <v>3014</v>
      </c>
      <c r="B183">
        <v>39</v>
      </c>
      <c r="C183">
        <v>115</v>
      </c>
      <c r="D183" s="31">
        <f t="shared" si="2"/>
        <v>0.33913043478260868</v>
      </c>
      <c r="E183">
        <v>0</v>
      </c>
      <c r="F183" s="31">
        <v>0.1</v>
      </c>
      <c r="G183">
        <v>0</v>
      </c>
      <c r="H183" s="31">
        <v>0.1</v>
      </c>
      <c r="I183">
        <v>0</v>
      </c>
      <c r="J183" s="31">
        <v>0.1</v>
      </c>
      <c r="K183">
        <v>0</v>
      </c>
      <c r="L183" s="31">
        <v>0.1</v>
      </c>
      <c r="M183">
        <v>39</v>
      </c>
      <c r="N183" s="31">
        <v>0.33900000000000002</v>
      </c>
      <c r="O183">
        <v>0</v>
      </c>
      <c r="P183" s="31">
        <v>0.1</v>
      </c>
    </row>
    <row r="184" spans="1:16" x14ac:dyDescent="0.2">
      <c r="A184">
        <v>3015</v>
      </c>
      <c r="B184">
        <v>500</v>
      </c>
      <c r="C184" s="101">
        <v>1143</v>
      </c>
      <c r="D184" s="31">
        <f t="shared" si="2"/>
        <v>0.43744531933508313</v>
      </c>
      <c r="E184">
        <v>133</v>
      </c>
      <c r="F184" s="31">
        <v>0.11600000000000001</v>
      </c>
      <c r="G184">
        <v>0</v>
      </c>
      <c r="H184" s="31">
        <v>0.01</v>
      </c>
      <c r="I184">
        <v>206</v>
      </c>
      <c r="J184" s="31">
        <v>0.18</v>
      </c>
      <c r="K184">
        <v>0</v>
      </c>
      <c r="L184" s="31">
        <v>0.01</v>
      </c>
      <c r="M184">
        <v>50</v>
      </c>
      <c r="N184" s="31">
        <v>4.3999999999999997E-2</v>
      </c>
      <c r="O184">
        <v>250</v>
      </c>
      <c r="P184" s="31">
        <v>0.219</v>
      </c>
    </row>
    <row r="185" spans="1:16" x14ac:dyDescent="0.2">
      <c r="A185">
        <v>3024</v>
      </c>
      <c r="B185">
        <v>68</v>
      </c>
      <c r="C185">
        <v>192</v>
      </c>
      <c r="D185" s="31">
        <f t="shared" si="2"/>
        <v>0.35416666666666669</v>
      </c>
      <c r="E185">
        <v>31</v>
      </c>
      <c r="F185" s="31">
        <v>0.161</v>
      </c>
      <c r="G185">
        <v>0</v>
      </c>
      <c r="H185" s="31">
        <v>0.1</v>
      </c>
      <c r="I185">
        <v>18</v>
      </c>
      <c r="J185" s="31">
        <v>0.1</v>
      </c>
      <c r="K185">
        <v>0</v>
      </c>
      <c r="L185" s="31">
        <v>0.1</v>
      </c>
      <c r="M185">
        <v>24</v>
      </c>
      <c r="N185" s="31">
        <v>0.125</v>
      </c>
      <c r="O185">
        <v>16</v>
      </c>
      <c r="P185" s="31">
        <v>0.1</v>
      </c>
    </row>
    <row r="186" spans="1:16" x14ac:dyDescent="0.2">
      <c r="A186">
        <v>3029</v>
      </c>
      <c r="B186" s="101">
        <v>1114</v>
      </c>
      <c r="C186" s="101">
        <v>1556</v>
      </c>
      <c r="D186" s="31">
        <f t="shared" si="2"/>
        <v>0.71593830334190234</v>
      </c>
      <c r="E186">
        <v>524</v>
      </c>
      <c r="F186" s="31">
        <v>0.33700000000000002</v>
      </c>
      <c r="G186">
        <v>0</v>
      </c>
      <c r="H186" s="31">
        <v>0.01</v>
      </c>
      <c r="I186">
        <v>130</v>
      </c>
      <c r="J186" s="31">
        <v>8.4000000000000005E-2</v>
      </c>
      <c r="K186">
        <v>0</v>
      </c>
      <c r="L186" s="31">
        <v>0.01</v>
      </c>
      <c r="M186">
        <v>75</v>
      </c>
      <c r="N186" s="31">
        <v>4.8000000000000001E-2</v>
      </c>
      <c r="O186">
        <v>720</v>
      </c>
      <c r="P186" s="31">
        <v>0.46300000000000002</v>
      </c>
    </row>
    <row r="187" spans="1:16" x14ac:dyDescent="0.2">
      <c r="A187">
        <v>3052</v>
      </c>
      <c r="B187">
        <v>152</v>
      </c>
      <c r="C187">
        <v>305</v>
      </c>
      <c r="D187" s="31">
        <f t="shared" si="2"/>
        <v>0.49836065573770494</v>
      </c>
      <c r="E187">
        <v>48</v>
      </c>
      <c r="F187" s="31">
        <v>0.157</v>
      </c>
      <c r="G187">
        <v>0</v>
      </c>
      <c r="H187" s="31">
        <v>0.01</v>
      </c>
      <c r="I187">
        <v>0</v>
      </c>
      <c r="J187" s="31">
        <v>0.01</v>
      </c>
      <c r="K187">
        <v>0</v>
      </c>
      <c r="L187" s="31">
        <v>0.01</v>
      </c>
      <c r="M187">
        <v>0</v>
      </c>
      <c r="N187" s="31">
        <v>0.01</v>
      </c>
      <c r="O187">
        <v>147</v>
      </c>
      <c r="P187" s="31">
        <v>0.48199999999999998</v>
      </c>
    </row>
    <row r="188" spans="1:16" x14ac:dyDescent="0.2">
      <c r="A188">
        <v>3065</v>
      </c>
      <c r="B188" s="101">
        <v>1011</v>
      </c>
      <c r="C188" s="101">
        <v>2247</v>
      </c>
      <c r="D188" s="31">
        <f t="shared" si="2"/>
        <v>0.4499332443257677</v>
      </c>
      <c r="E188">
        <v>498</v>
      </c>
      <c r="F188" s="31">
        <v>0.222</v>
      </c>
      <c r="G188">
        <v>0</v>
      </c>
      <c r="H188" s="31">
        <v>0.01</v>
      </c>
      <c r="I188">
        <v>0</v>
      </c>
      <c r="J188" s="31">
        <v>0.01</v>
      </c>
      <c r="K188">
        <v>0</v>
      </c>
      <c r="L188" s="31">
        <v>0.01</v>
      </c>
      <c r="M188">
        <v>175</v>
      </c>
      <c r="N188" s="31">
        <v>7.8E-2</v>
      </c>
      <c r="O188">
        <v>430</v>
      </c>
      <c r="P188" s="31">
        <v>0.191</v>
      </c>
    </row>
    <row r="189" spans="1:16" x14ac:dyDescent="0.2">
      <c r="A189">
        <v>3068</v>
      </c>
      <c r="B189">
        <v>22</v>
      </c>
      <c r="C189">
        <v>76</v>
      </c>
      <c r="D189" s="31">
        <f t="shared" si="2"/>
        <v>0.28947368421052633</v>
      </c>
      <c r="E189">
        <v>0</v>
      </c>
      <c r="F189" s="31">
        <v>0.1</v>
      </c>
      <c r="G189">
        <v>0</v>
      </c>
      <c r="H189" s="31">
        <v>0.1</v>
      </c>
      <c r="I189">
        <v>18</v>
      </c>
      <c r="J189" s="31">
        <v>0.23699999999999999</v>
      </c>
      <c r="K189">
        <v>0</v>
      </c>
      <c r="L189" s="31">
        <v>0.1</v>
      </c>
      <c r="M189">
        <v>5</v>
      </c>
      <c r="N189" s="31">
        <v>0.1</v>
      </c>
      <c r="O189">
        <v>0</v>
      </c>
      <c r="P189" s="31">
        <v>0.1</v>
      </c>
    </row>
    <row r="190" spans="1:16" x14ac:dyDescent="0.2">
      <c r="A190">
        <v>3074</v>
      </c>
      <c r="B190">
        <v>686</v>
      </c>
      <c r="C190" s="101">
        <v>1161</v>
      </c>
      <c r="D190" s="31">
        <f t="shared" si="2"/>
        <v>0.59086993970714896</v>
      </c>
      <c r="E190">
        <v>73</v>
      </c>
      <c r="F190" s="31">
        <v>6.3E-2</v>
      </c>
      <c r="G190">
        <v>0</v>
      </c>
      <c r="H190" s="31">
        <v>0.01</v>
      </c>
      <c r="I190">
        <v>309</v>
      </c>
      <c r="J190" s="31">
        <v>0.26600000000000001</v>
      </c>
      <c r="K190">
        <v>0</v>
      </c>
      <c r="L190" s="31">
        <v>0.01</v>
      </c>
      <c r="M190">
        <v>114</v>
      </c>
      <c r="N190" s="31">
        <v>9.8000000000000004E-2</v>
      </c>
      <c r="O190">
        <v>345</v>
      </c>
      <c r="P190" s="31">
        <v>0.29699999999999999</v>
      </c>
    </row>
    <row r="191" spans="1:16" x14ac:dyDescent="0.2">
      <c r="A191">
        <v>3075</v>
      </c>
      <c r="B191">
        <v>12</v>
      </c>
      <c r="C191">
        <v>21</v>
      </c>
      <c r="D191" s="31">
        <f t="shared" si="2"/>
        <v>0.5714285714285714</v>
      </c>
      <c r="E191">
        <v>3</v>
      </c>
      <c r="F191" s="31">
        <v>0.14299999999999999</v>
      </c>
      <c r="G191">
        <v>0</v>
      </c>
      <c r="H191" s="31">
        <v>0.14000000000000001</v>
      </c>
      <c r="I191">
        <v>7</v>
      </c>
      <c r="J191" s="31">
        <v>0.33300000000000002</v>
      </c>
      <c r="K191">
        <v>0</v>
      </c>
      <c r="L191" s="31">
        <v>0.14000000000000001</v>
      </c>
      <c r="M191">
        <v>0</v>
      </c>
      <c r="N191" s="31">
        <v>0.14000000000000001</v>
      </c>
      <c r="O191">
        <v>9</v>
      </c>
      <c r="P191" s="31">
        <v>0.42899999999999999</v>
      </c>
    </row>
    <row r="192" spans="1:16" x14ac:dyDescent="0.2">
      <c r="A192">
        <v>3081</v>
      </c>
      <c r="B192">
        <v>730</v>
      </c>
      <c r="C192" s="101">
        <v>1167</v>
      </c>
      <c r="D192" s="31">
        <f t="shared" si="2"/>
        <v>0.62553556126820908</v>
      </c>
      <c r="E192">
        <v>270</v>
      </c>
      <c r="F192" s="31">
        <v>0.23100000000000001</v>
      </c>
      <c r="G192">
        <v>0</v>
      </c>
      <c r="H192" s="31">
        <v>0.01</v>
      </c>
      <c r="I192">
        <v>0</v>
      </c>
      <c r="J192" s="31">
        <v>0.01</v>
      </c>
      <c r="K192">
        <v>0</v>
      </c>
      <c r="L192" s="31">
        <v>0.01</v>
      </c>
      <c r="M192">
        <v>108</v>
      </c>
      <c r="N192" s="31">
        <v>9.2999999999999999E-2</v>
      </c>
      <c r="O192">
        <v>501</v>
      </c>
      <c r="P192" s="31">
        <v>0.42899999999999999</v>
      </c>
    </row>
    <row r="193" spans="1:16" x14ac:dyDescent="0.2">
      <c r="A193">
        <v>3088</v>
      </c>
      <c r="B193">
        <v>382</v>
      </c>
      <c r="C193">
        <v>803</v>
      </c>
      <c r="D193" s="31">
        <f t="shared" si="2"/>
        <v>0.47571606475716066</v>
      </c>
      <c r="E193">
        <v>7</v>
      </c>
      <c r="F193" s="31">
        <v>0.01</v>
      </c>
      <c r="G193">
        <v>0</v>
      </c>
      <c r="H193" s="31">
        <v>0.01</v>
      </c>
      <c r="I193">
        <v>284</v>
      </c>
      <c r="J193" s="31">
        <v>0.35399999999999998</v>
      </c>
      <c r="K193">
        <v>0</v>
      </c>
      <c r="L193" s="31">
        <v>0.01</v>
      </c>
      <c r="M193">
        <v>53</v>
      </c>
      <c r="N193" s="31">
        <v>6.6000000000000003E-2</v>
      </c>
      <c r="O193">
        <v>99</v>
      </c>
      <c r="P193" s="31">
        <v>0.123</v>
      </c>
    </row>
    <row r="194" spans="1:16" x14ac:dyDescent="0.2">
      <c r="A194">
        <v>3096</v>
      </c>
      <c r="B194">
        <v>793</v>
      </c>
      <c r="C194" s="101">
        <v>1065</v>
      </c>
      <c r="D194" s="31">
        <f t="shared" si="2"/>
        <v>0.74460093896713619</v>
      </c>
      <c r="E194">
        <v>47</v>
      </c>
      <c r="F194" s="31">
        <v>4.3999999999999997E-2</v>
      </c>
      <c r="G194">
        <v>345</v>
      </c>
      <c r="H194" s="31">
        <v>0.32400000000000001</v>
      </c>
      <c r="I194">
        <v>39</v>
      </c>
      <c r="J194" s="31">
        <v>3.6999999999999998E-2</v>
      </c>
      <c r="K194">
        <v>0</v>
      </c>
      <c r="L194" s="31">
        <v>0.01</v>
      </c>
      <c r="M194">
        <v>138</v>
      </c>
      <c r="N194" s="31">
        <v>0.13</v>
      </c>
      <c r="O194">
        <v>412</v>
      </c>
      <c r="P194" s="31">
        <v>0.38700000000000001</v>
      </c>
    </row>
    <row r="195" spans="1:16" x14ac:dyDescent="0.2">
      <c r="A195">
        <v>3099</v>
      </c>
      <c r="B195">
        <v>591</v>
      </c>
      <c r="C195">
        <v>959</v>
      </c>
      <c r="D195" s="31">
        <f t="shared" ref="D195:D258" si="3">B195/C195</f>
        <v>0.61626694473409804</v>
      </c>
      <c r="E195">
        <v>228</v>
      </c>
      <c r="F195" s="31">
        <v>0.23799999999999999</v>
      </c>
      <c r="G195">
        <v>0</v>
      </c>
      <c r="H195" s="31">
        <v>0.01</v>
      </c>
      <c r="I195">
        <v>43</v>
      </c>
      <c r="J195" s="31">
        <v>4.4999999999999998E-2</v>
      </c>
      <c r="K195">
        <v>0</v>
      </c>
      <c r="L195" s="31">
        <v>0.01</v>
      </c>
      <c r="M195">
        <v>82</v>
      </c>
      <c r="N195" s="31">
        <v>8.5999999999999993E-2</v>
      </c>
      <c r="O195">
        <v>380</v>
      </c>
      <c r="P195" s="31">
        <v>0.39600000000000002</v>
      </c>
    </row>
    <row r="196" spans="1:16" x14ac:dyDescent="0.2">
      <c r="A196">
        <v>3106</v>
      </c>
      <c r="B196" s="101">
        <v>1016</v>
      </c>
      <c r="C196" s="101">
        <v>1455</v>
      </c>
      <c r="D196" s="31">
        <f t="shared" si="3"/>
        <v>0.69828178694158072</v>
      </c>
      <c r="E196">
        <v>317</v>
      </c>
      <c r="F196" s="31">
        <v>0.218</v>
      </c>
      <c r="G196">
        <v>0</v>
      </c>
      <c r="H196" s="31">
        <v>0.01</v>
      </c>
      <c r="I196">
        <v>227</v>
      </c>
      <c r="J196" s="31">
        <v>0.156</v>
      </c>
      <c r="K196">
        <v>0</v>
      </c>
      <c r="L196" s="31">
        <v>0.01</v>
      </c>
      <c r="M196">
        <v>131</v>
      </c>
      <c r="N196" s="31">
        <v>0.09</v>
      </c>
      <c r="O196">
        <v>693</v>
      </c>
      <c r="P196" s="31">
        <v>0.47599999999999998</v>
      </c>
    </row>
    <row r="197" spans="1:16" x14ac:dyDescent="0.2">
      <c r="A197">
        <v>3109</v>
      </c>
      <c r="B197">
        <v>668</v>
      </c>
      <c r="C197" s="101">
        <v>1200</v>
      </c>
      <c r="D197" s="31">
        <f t="shared" si="3"/>
        <v>0.55666666666666664</v>
      </c>
      <c r="E197">
        <v>260</v>
      </c>
      <c r="F197" s="31">
        <v>0.217</v>
      </c>
      <c r="G197">
        <v>0</v>
      </c>
      <c r="H197" s="31">
        <v>0.01</v>
      </c>
      <c r="I197">
        <v>0</v>
      </c>
      <c r="J197" s="31">
        <v>0.01</v>
      </c>
      <c r="K197">
        <v>0</v>
      </c>
      <c r="L197" s="31">
        <v>0.01</v>
      </c>
      <c r="M197">
        <v>75</v>
      </c>
      <c r="N197" s="31">
        <v>6.3E-2</v>
      </c>
      <c r="O197">
        <v>444</v>
      </c>
      <c r="P197" s="31">
        <v>0.37</v>
      </c>
    </row>
    <row r="198" spans="1:16" x14ac:dyDescent="0.2">
      <c r="A198">
        <v>3111</v>
      </c>
      <c r="B198">
        <v>15</v>
      </c>
      <c r="C198">
        <v>79</v>
      </c>
      <c r="D198" s="31">
        <f t="shared" si="3"/>
        <v>0.189873417721519</v>
      </c>
      <c r="E198">
        <v>0</v>
      </c>
      <c r="F198" s="31">
        <v>0.1</v>
      </c>
      <c r="G198">
        <v>0</v>
      </c>
      <c r="H198" s="31">
        <v>0.1</v>
      </c>
      <c r="I198">
        <v>0</v>
      </c>
      <c r="J198" s="31">
        <v>0.1</v>
      </c>
      <c r="K198">
        <v>0</v>
      </c>
      <c r="L198" s="31">
        <v>0.1</v>
      </c>
      <c r="M198">
        <v>15</v>
      </c>
      <c r="N198" s="31">
        <v>0.19</v>
      </c>
      <c r="O198">
        <v>0</v>
      </c>
      <c r="P198" s="31">
        <v>0.1</v>
      </c>
    </row>
    <row r="199" spans="1:16" x14ac:dyDescent="0.2">
      <c r="A199">
        <v>3113</v>
      </c>
      <c r="B199">
        <v>10</v>
      </c>
      <c r="C199">
        <v>30</v>
      </c>
      <c r="D199" s="31">
        <f t="shared" si="3"/>
        <v>0.33333333333333331</v>
      </c>
      <c r="E199">
        <v>0</v>
      </c>
      <c r="F199" s="31">
        <v>0.1</v>
      </c>
      <c r="G199">
        <v>0</v>
      </c>
      <c r="H199" s="31">
        <v>0.1</v>
      </c>
      <c r="I199">
        <v>10</v>
      </c>
      <c r="J199" s="31">
        <v>0.33300000000000002</v>
      </c>
      <c r="K199">
        <v>0</v>
      </c>
      <c r="L199" s="31">
        <v>0.1</v>
      </c>
      <c r="M199">
        <v>0</v>
      </c>
      <c r="N199" s="31">
        <v>0.1</v>
      </c>
      <c r="O199">
        <v>0</v>
      </c>
      <c r="P199" s="31">
        <v>0.1</v>
      </c>
    </row>
    <row r="200" spans="1:16" x14ac:dyDescent="0.2">
      <c r="A200">
        <v>3119</v>
      </c>
      <c r="B200">
        <v>69</v>
      </c>
      <c r="C200">
        <v>294</v>
      </c>
      <c r="D200" s="31">
        <f t="shared" si="3"/>
        <v>0.23469387755102042</v>
      </c>
      <c r="E200">
        <v>56</v>
      </c>
      <c r="F200" s="31">
        <v>0.19</v>
      </c>
      <c r="G200">
        <v>0</v>
      </c>
      <c r="H200" s="31">
        <v>0.1</v>
      </c>
      <c r="I200">
        <v>0</v>
      </c>
      <c r="J200" s="31">
        <v>0.1</v>
      </c>
      <c r="K200">
        <v>0</v>
      </c>
      <c r="L200" s="31">
        <v>0.1</v>
      </c>
      <c r="M200">
        <v>16</v>
      </c>
      <c r="N200" s="31">
        <v>0.1</v>
      </c>
      <c r="O200">
        <v>0</v>
      </c>
      <c r="P200" s="31">
        <v>0.1</v>
      </c>
    </row>
    <row r="201" spans="1:16" x14ac:dyDescent="0.2">
      <c r="A201">
        <v>3123</v>
      </c>
      <c r="B201" s="101">
        <v>1138</v>
      </c>
      <c r="C201" s="101">
        <v>1611</v>
      </c>
      <c r="D201" s="31">
        <f t="shared" si="3"/>
        <v>0.70639354438237123</v>
      </c>
      <c r="E201">
        <v>63</v>
      </c>
      <c r="F201" s="31">
        <v>3.9E-2</v>
      </c>
      <c r="G201">
        <v>563</v>
      </c>
      <c r="H201" s="31">
        <v>0.34899999999999998</v>
      </c>
      <c r="I201">
        <v>300</v>
      </c>
      <c r="J201" s="31">
        <v>0.186</v>
      </c>
      <c r="K201">
        <v>0</v>
      </c>
      <c r="L201" s="31">
        <v>0.01</v>
      </c>
      <c r="M201">
        <v>222</v>
      </c>
      <c r="N201" s="31">
        <v>0.13800000000000001</v>
      </c>
      <c r="O201">
        <v>560</v>
      </c>
      <c r="P201" s="31">
        <v>0.34799999999999998</v>
      </c>
    </row>
    <row r="202" spans="1:16" x14ac:dyDescent="0.2">
      <c r="A202">
        <v>3132</v>
      </c>
      <c r="B202" s="101">
        <v>1060</v>
      </c>
      <c r="C202" s="101">
        <v>1867</v>
      </c>
      <c r="D202" s="31">
        <f t="shared" si="3"/>
        <v>0.56775575790037491</v>
      </c>
      <c r="E202">
        <v>502</v>
      </c>
      <c r="F202" s="31">
        <v>0.26900000000000002</v>
      </c>
      <c r="G202">
        <v>0</v>
      </c>
      <c r="H202" s="31">
        <v>0.01</v>
      </c>
      <c r="I202">
        <v>302</v>
      </c>
      <c r="J202" s="31">
        <v>0.16200000000000001</v>
      </c>
      <c r="K202">
        <v>0</v>
      </c>
      <c r="L202" s="31">
        <v>0.01</v>
      </c>
      <c r="M202">
        <v>257</v>
      </c>
      <c r="N202" s="31">
        <v>0.13800000000000001</v>
      </c>
      <c r="O202">
        <v>266</v>
      </c>
      <c r="P202" s="31">
        <v>0.14199999999999999</v>
      </c>
    </row>
    <row r="203" spans="1:16" x14ac:dyDescent="0.2">
      <c r="A203">
        <v>3141</v>
      </c>
      <c r="B203">
        <v>631</v>
      </c>
      <c r="C203">
        <v>859</v>
      </c>
      <c r="D203" s="31">
        <f t="shared" si="3"/>
        <v>0.73457508731082655</v>
      </c>
      <c r="E203">
        <v>129</v>
      </c>
      <c r="F203" s="31">
        <v>0.15</v>
      </c>
      <c r="G203">
        <v>0</v>
      </c>
      <c r="H203" s="31">
        <v>0.01</v>
      </c>
      <c r="I203">
        <v>95</v>
      </c>
      <c r="J203" s="31">
        <v>0.111</v>
      </c>
      <c r="K203">
        <v>0</v>
      </c>
      <c r="L203" s="31">
        <v>0.01</v>
      </c>
      <c r="M203">
        <v>16</v>
      </c>
      <c r="N203" s="31">
        <v>1.9E-2</v>
      </c>
      <c r="O203">
        <v>521</v>
      </c>
      <c r="P203" s="31">
        <v>0.60699999999999998</v>
      </c>
    </row>
    <row r="204" spans="1:16" x14ac:dyDescent="0.2">
      <c r="A204">
        <v>3145</v>
      </c>
      <c r="B204">
        <v>20</v>
      </c>
      <c r="C204">
        <v>108</v>
      </c>
      <c r="D204" s="31">
        <f t="shared" si="3"/>
        <v>0.18518518518518517</v>
      </c>
      <c r="E204">
        <v>12</v>
      </c>
      <c r="F204" s="31">
        <v>0.111</v>
      </c>
      <c r="G204">
        <v>0</v>
      </c>
      <c r="H204" s="31">
        <v>0.1</v>
      </c>
      <c r="I204">
        <v>0</v>
      </c>
      <c r="J204" s="31">
        <v>0.1</v>
      </c>
      <c r="K204">
        <v>0</v>
      </c>
      <c r="L204" s="31">
        <v>0.1</v>
      </c>
      <c r="M204">
        <v>11</v>
      </c>
      <c r="N204" s="31">
        <v>0.10199999999999999</v>
      </c>
      <c r="O204">
        <v>0</v>
      </c>
      <c r="P204" s="31">
        <v>0.1</v>
      </c>
    </row>
    <row r="205" spans="1:16" x14ac:dyDescent="0.2">
      <c r="A205">
        <v>3147</v>
      </c>
      <c r="B205">
        <v>817</v>
      </c>
      <c r="C205" s="101">
        <v>1006</v>
      </c>
      <c r="D205" s="31">
        <f t="shared" si="3"/>
        <v>0.81212723658051689</v>
      </c>
      <c r="E205">
        <v>94</v>
      </c>
      <c r="F205" s="31">
        <v>9.2999999999999999E-2</v>
      </c>
      <c r="G205">
        <v>0</v>
      </c>
      <c r="H205" s="31">
        <v>0.01</v>
      </c>
      <c r="I205">
        <v>0</v>
      </c>
      <c r="J205" s="31">
        <v>0.01</v>
      </c>
      <c r="K205">
        <v>0</v>
      </c>
      <c r="L205" s="31">
        <v>0.01</v>
      </c>
      <c r="M205">
        <v>124</v>
      </c>
      <c r="N205" s="31">
        <v>0.123</v>
      </c>
      <c r="O205">
        <v>677</v>
      </c>
      <c r="P205" s="31">
        <v>0.67300000000000004</v>
      </c>
    </row>
    <row r="206" spans="1:16" x14ac:dyDescent="0.2">
      <c r="A206">
        <v>3151</v>
      </c>
      <c r="B206">
        <v>455</v>
      </c>
      <c r="C206">
        <v>936</v>
      </c>
      <c r="D206" s="31">
        <f t="shared" si="3"/>
        <v>0.4861111111111111</v>
      </c>
      <c r="E206">
        <v>105</v>
      </c>
      <c r="F206" s="31">
        <v>0.112</v>
      </c>
      <c r="G206">
        <v>0</v>
      </c>
      <c r="H206" s="31">
        <v>0.01</v>
      </c>
      <c r="I206">
        <v>15</v>
      </c>
      <c r="J206" s="31">
        <v>1.6E-2</v>
      </c>
      <c r="K206">
        <v>0</v>
      </c>
      <c r="L206" s="31">
        <v>0.01</v>
      </c>
      <c r="M206">
        <v>100</v>
      </c>
      <c r="N206" s="31">
        <v>0.107</v>
      </c>
      <c r="O206">
        <v>286</v>
      </c>
      <c r="P206" s="31">
        <v>0.30599999999999999</v>
      </c>
    </row>
    <row r="207" spans="1:16" x14ac:dyDescent="0.2">
      <c r="A207">
        <v>3173</v>
      </c>
      <c r="B207">
        <v>87</v>
      </c>
      <c r="C207">
        <v>207</v>
      </c>
      <c r="D207" s="31">
        <f t="shared" si="3"/>
        <v>0.42028985507246375</v>
      </c>
      <c r="E207">
        <v>74</v>
      </c>
      <c r="F207" s="31">
        <v>0.35699999999999998</v>
      </c>
      <c r="G207">
        <v>0</v>
      </c>
      <c r="H207" s="31">
        <v>0.1</v>
      </c>
      <c r="I207">
        <v>41</v>
      </c>
      <c r="J207" s="31">
        <v>0.19800000000000001</v>
      </c>
      <c r="K207">
        <v>0</v>
      </c>
      <c r="L207" s="31">
        <v>0.1</v>
      </c>
      <c r="M207">
        <v>7</v>
      </c>
      <c r="N207" s="31">
        <v>0.1</v>
      </c>
      <c r="O207">
        <v>11</v>
      </c>
      <c r="P207" s="31">
        <v>0.1</v>
      </c>
    </row>
    <row r="208" spans="1:16" x14ac:dyDescent="0.2">
      <c r="A208">
        <v>3175</v>
      </c>
      <c r="B208">
        <v>523</v>
      </c>
      <c r="C208">
        <v>769</v>
      </c>
      <c r="D208" s="31">
        <f t="shared" si="3"/>
        <v>0.6801040312093628</v>
      </c>
      <c r="E208">
        <v>24</v>
      </c>
      <c r="F208" s="31">
        <v>3.1E-2</v>
      </c>
      <c r="G208">
        <v>0</v>
      </c>
      <c r="H208" s="31">
        <v>0.01</v>
      </c>
      <c r="I208">
        <v>0</v>
      </c>
      <c r="J208" s="31">
        <v>0.01</v>
      </c>
      <c r="K208">
        <v>0</v>
      </c>
      <c r="L208" s="31">
        <v>0.01</v>
      </c>
      <c r="M208">
        <v>95</v>
      </c>
      <c r="N208" s="31">
        <v>0.124</v>
      </c>
      <c r="O208">
        <v>439</v>
      </c>
      <c r="P208" s="31">
        <v>0.57099999999999995</v>
      </c>
    </row>
    <row r="209" spans="1:16" x14ac:dyDescent="0.2">
      <c r="A209">
        <v>3179</v>
      </c>
      <c r="B209">
        <v>85</v>
      </c>
      <c r="C209">
        <v>496</v>
      </c>
      <c r="D209" s="31">
        <f t="shared" si="3"/>
        <v>0.17137096774193547</v>
      </c>
      <c r="E209">
        <v>0</v>
      </c>
      <c r="F209" s="31">
        <v>0.01</v>
      </c>
      <c r="G209">
        <v>0</v>
      </c>
      <c r="H209" s="31">
        <v>0.01</v>
      </c>
      <c r="I209">
        <v>0</v>
      </c>
      <c r="J209" s="31">
        <v>0.01</v>
      </c>
      <c r="K209">
        <v>0</v>
      </c>
      <c r="L209" s="31">
        <v>0.01</v>
      </c>
      <c r="M209">
        <v>0</v>
      </c>
      <c r="N209" s="31">
        <v>0.01</v>
      </c>
      <c r="O209">
        <v>85</v>
      </c>
      <c r="P209" s="31">
        <v>0.17100000000000001</v>
      </c>
    </row>
    <row r="210" spans="1:16" x14ac:dyDescent="0.2">
      <c r="A210">
        <v>3188</v>
      </c>
      <c r="B210">
        <v>26</v>
      </c>
      <c r="C210">
        <v>139</v>
      </c>
      <c r="D210" s="31">
        <f t="shared" si="3"/>
        <v>0.18705035971223022</v>
      </c>
      <c r="E210">
        <v>0</v>
      </c>
      <c r="F210" s="31">
        <v>0.1</v>
      </c>
      <c r="G210">
        <v>0</v>
      </c>
      <c r="H210" s="31">
        <v>0.1</v>
      </c>
      <c r="I210">
        <v>22</v>
      </c>
      <c r="J210" s="31">
        <v>0.158</v>
      </c>
      <c r="K210">
        <v>0</v>
      </c>
      <c r="L210" s="31">
        <v>0.1</v>
      </c>
      <c r="M210">
        <v>8</v>
      </c>
      <c r="N210" s="31">
        <v>0.1</v>
      </c>
      <c r="O210">
        <v>0</v>
      </c>
      <c r="P210" s="31">
        <v>0.1</v>
      </c>
    </row>
    <row r="211" spans="1:16" x14ac:dyDescent="0.2">
      <c r="A211">
        <v>3189</v>
      </c>
      <c r="B211">
        <v>510</v>
      </c>
      <c r="C211" s="101">
        <v>1201</v>
      </c>
      <c r="D211" s="31">
        <f t="shared" si="3"/>
        <v>0.42464612822647796</v>
      </c>
      <c r="E211">
        <v>290</v>
      </c>
      <c r="F211" s="31">
        <v>0.24099999999999999</v>
      </c>
      <c r="G211">
        <v>0</v>
      </c>
      <c r="H211" s="31">
        <v>0.01</v>
      </c>
      <c r="I211">
        <v>18</v>
      </c>
      <c r="J211" s="31">
        <v>1.4999999999999999E-2</v>
      </c>
      <c r="K211">
        <v>0</v>
      </c>
      <c r="L211" s="31">
        <v>0.01</v>
      </c>
      <c r="M211">
        <v>67</v>
      </c>
      <c r="N211" s="31">
        <v>5.6000000000000001E-2</v>
      </c>
      <c r="O211">
        <v>184</v>
      </c>
      <c r="P211" s="31">
        <v>0.153</v>
      </c>
    </row>
    <row r="212" spans="1:16" x14ac:dyDescent="0.2">
      <c r="A212">
        <v>3192</v>
      </c>
      <c r="B212">
        <v>207</v>
      </c>
      <c r="C212">
        <v>303</v>
      </c>
      <c r="D212" s="31">
        <f t="shared" si="3"/>
        <v>0.68316831683168322</v>
      </c>
      <c r="E212">
        <v>77</v>
      </c>
      <c r="F212" s="31">
        <v>0.254</v>
      </c>
      <c r="G212">
        <v>0</v>
      </c>
      <c r="H212" s="31">
        <v>0.01</v>
      </c>
      <c r="I212">
        <v>71</v>
      </c>
      <c r="J212" s="31">
        <v>0.23400000000000001</v>
      </c>
      <c r="K212">
        <v>0</v>
      </c>
      <c r="L212" s="31">
        <v>0.01</v>
      </c>
      <c r="M212">
        <v>24</v>
      </c>
      <c r="N212" s="31">
        <v>7.9000000000000001E-2</v>
      </c>
      <c r="O212">
        <v>98</v>
      </c>
      <c r="P212" s="31">
        <v>0.32300000000000001</v>
      </c>
    </row>
    <row r="213" spans="1:16" x14ac:dyDescent="0.2">
      <c r="A213">
        <v>3195</v>
      </c>
      <c r="B213">
        <v>227</v>
      </c>
      <c r="C213">
        <v>922</v>
      </c>
      <c r="D213" s="31">
        <f t="shared" si="3"/>
        <v>0.24620390455531455</v>
      </c>
      <c r="E213">
        <v>154</v>
      </c>
      <c r="F213" s="31">
        <v>0.16700000000000001</v>
      </c>
      <c r="G213">
        <v>0</v>
      </c>
      <c r="H213" s="31">
        <v>0.01</v>
      </c>
      <c r="I213">
        <v>0</v>
      </c>
      <c r="J213" s="31">
        <v>0.01</v>
      </c>
      <c r="K213">
        <v>0</v>
      </c>
      <c r="L213" s="31">
        <v>0.01</v>
      </c>
      <c r="M213">
        <v>53</v>
      </c>
      <c r="N213" s="31">
        <v>5.7000000000000002E-2</v>
      </c>
      <c r="O213">
        <v>46</v>
      </c>
      <c r="P213" s="31">
        <v>0.05</v>
      </c>
    </row>
    <row r="214" spans="1:16" x14ac:dyDescent="0.2">
      <c r="A214">
        <v>3204</v>
      </c>
      <c r="B214">
        <v>20</v>
      </c>
      <c r="C214">
        <v>53</v>
      </c>
      <c r="D214" s="31">
        <f t="shared" si="3"/>
        <v>0.37735849056603776</v>
      </c>
      <c r="E214">
        <v>0</v>
      </c>
      <c r="F214" s="31">
        <v>0.1</v>
      </c>
      <c r="G214">
        <v>0</v>
      </c>
      <c r="H214" s="31">
        <v>0.1</v>
      </c>
      <c r="I214">
        <v>13</v>
      </c>
      <c r="J214" s="31">
        <v>0.245</v>
      </c>
      <c r="K214">
        <v>0</v>
      </c>
      <c r="L214" s="31">
        <v>0.1</v>
      </c>
      <c r="M214">
        <v>7</v>
      </c>
      <c r="N214" s="31">
        <v>0.13200000000000001</v>
      </c>
      <c r="O214">
        <v>0</v>
      </c>
      <c r="P214" s="31">
        <v>0.1</v>
      </c>
    </row>
    <row r="215" spans="1:16" x14ac:dyDescent="0.2">
      <c r="A215">
        <v>3206</v>
      </c>
      <c r="B215">
        <v>575</v>
      </c>
      <c r="C215" s="101">
        <v>2071</v>
      </c>
      <c r="D215" s="31">
        <f t="shared" si="3"/>
        <v>0.27764365041042977</v>
      </c>
      <c r="E215">
        <v>210</v>
      </c>
      <c r="F215" s="31">
        <v>0.10100000000000001</v>
      </c>
      <c r="G215">
        <v>0</v>
      </c>
      <c r="H215" s="31">
        <v>0.01</v>
      </c>
      <c r="I215">
        <v>13</v>
      </c>
      <c r="J215" s="31">
        <v>0.01</v>
      </c>
      <c r="K215">
        <v>0</v>
      </c>
      <c r="L215" s="31">
        <v>0.01</v>
      </c>
      <c r="M215">
        <v>59</v>
      </c>
      <c r="N215" s="31">
        <v>2.8000000000000001E-2</v>
      </c>
      <c r="O215">
        <v>310</v>
      </c>
      <c r="P215" s="31">
        <v>0.15</v>
      </c>
    </row>
    <row r="216" spans="1:16" x14ac:dyDescent="0.2">
      <c r="A216">
        <v>3215</v>
      </c>
      <c r="B216" s="101">
        <v>1473</v>
      </c>
      <c r="C216" s="101">
        <v>2399</v>
      </c>
      <c r="D216" s="31">
        <f t="shared" si="3"/>
        <v>0.61400583576490209</v>
      </c>
      <c r="E216">
        <v>335</v>
      </c>
      <c r="F216" s="31">
        <v>0.14000000000000001</v>
      </c>
      <c r="G216">
        <v>0</v>
      </c>
      <c r="H216" s="31">
        <v>0.01</v>
      </c>
      <c r="I216">
        <v>35</v>
      </c>
      <c r="J216" s="31">
        <v>1.4999999999999999E-2</v>
      </c>
      <c r="K216">
        <v>0</v>
      </c>
      <c r="L216" s="31">
        <v>0.01</v>
      </c>
      <c r="M216">
        <v>259</v>
      </c>
      <c r="N216" s="31">
        <v>0.108</v>
      </c>
      <c r="O216" s="101">
        <v>1021</v>
      </c>
      <c r="P216" s="31">
        <v>0.42599999999999999</v>
      </c>
    </row>
    <row r="217" spans="1:16" x14ac:dyDescent="0.2">
      <c r="A217">
        <v>3236</v>
      </c>
      <c r="B217">
        <v>561</v>
      </c>
      <c r="C217" s="101">
        <v>1174</v>
      </c>
      <c r="D217" s="31">
        <f t="shared" si="3"/>
        <v>0.47785349233390118</v>
      </c>
      <c r="E217">
        <v>342</v>
      </c>
      <c r="F217" s="31">
        <v>0.29099999999999998</v>
      </c>
      <c r="G217">
        <v>0</v>
      </c>
      <c r="H217" s="31">
        <v>0.01</v>
      </c>
      <c r="I217">
        <v>140</v>
      </c>
      <c r="J217" s="31">
        <v>0.11899999999999999</v>
      </c>
      <c r="K217">
        <v>0</v>
      </c>
      <c r="L217" s="31">
        <v>0.01</v>
      </c>
      <c r="M217">
        <v>143</v>
      </c>
      <c r="N217" s="31">
        <v>0.122</v>
      </c>
      <c r="O217">
        <v>70</v>
      </c>
      <c r="P217" s="31">
        <v>0.06</v>
      </c>
    </row>
    <row r="218" spans="1:16" x14ac:dyDescent="0.2">
      <c r="A218">
        <v>3238</v>
      </c>
      <c r="B218">
        <v>34</v>
      </c>
      <c r="C218">
        <v>139</v>
      </c>
      <c r="D218" s="31">
        <f t="shared" si="3"/>
        <v>0.2446043165467626</v>
      </c>
      <c r="E218">
        <v>0</v>
      </c>
      <c r="F218" s="31">
        <v>0.1</v>
      </c>
      <c r="G218">
        <v>0</v>
      </c>
      <c r="H218" s="31">
        <v>0.1</v>
      </c>
      <c r="I218">
        <v>18</v>
      </c>
      <c r="J218" s="31">
        <v>0.129</v>
      </c>
      <c r="K218">
        <v>0</v>
      </c>
      <c r="L218" s="31">
        <v>0.1</v>
      </c>
      <c r="M218">
        <v>17</v>
      </c>
      <c r="N218" s="31">
        <v>0.122</v>
      </c>
      <c r="O218">
        <v>0</v>
      </c>
      <c r="P218" s="31">
        <v>0.1</v>
      </c>
    </row>
    <row r="219" spans="1:16" x14ac:dyDescent="0.2">
      <c r="A219">
        <v>3241</v>
      </c>
      <c r="B219">
        <v>583</v>
      </c>
      <c r="C219">
        <v>990</v>
      </c>
      <c r="D219" s="31">
        <f t="shared" si="3"/>
        <v>0.58888888888888891</v>
      </c>
      <c r="E219">
        <v>135</v>
      </c>
      <c r="F219" s="31">
        <v>0.13600000000000001</v>
      </c>
      <c r="G219">
        <v>0</v>
      </c>
      <c r="H219" s="31">
        <v>0.01</v>
      </c>
      <c r="I219">
        <v>0</v>
      </c>
      <c r="J219" s="31">
        <v>0.01</v>
      </c>
      <c r="K219">
        <v>0</v>
      </c>
      <c r="L219" s="31">
        <v>0.01</v>
      </c>
      <c r="M219">
        <v>60</v>
      </c>
      <c r="N219" s="31">
        <v>6.0999999999999999E-2</v>
      </c>
      <c r="O219">
        <v>439</v>
      </c>
      <c r="P219" s="31">
        <v>0.443</v>
      </c>
    </row>
    <row r="220" spans="1:16" x14ac:dyDescent="0.2">
      <c r="A220">
        <v>3246</v>
      </c>
      <c r="B220" s="101">
        <v>1034</v>
      </c>
      <c r="C220" s="101">
        <v>1325</v>
      </c>
      <c r="D220" s="31">
        <f t="shared" si="3"/>
        <v>0.780377358490566</v>
      </c>
      <c r="E220">
        <v>312</v>
      </c>
      <c r="F220" s="31">
        <v>0.23499999999999999</v>
      </c>
      <c r="G220">
        <v>0</v>
      </c>
      <c r="H220" s="31">
        <v>0.01</v>
      </c>
      <c r="I220">
        <v>159</v>
      </c>
      <c r="J220" s="31">
        <v>0.12</v>
      </c>
      <c r="K220">
        <v>0</v>
      </c>
      <c r="L220" s="31">
        <v>0.01</v>
      </c>
      <c r="M220">
        <v>89</v>
      </c>
      <c r="N220" s="31">
        <v>6.7000000000000004E-2</v>
      </c>
      <c r="O220">
        <v>779</v>
      </c>
      <c r="P220" s="31">
        <v>0.58799999999999997</v>
      </c>
    </row>
    <row r="221" spans="1:16" x14ac:dyDescent="0.2">
      <c r="A221">
        <v>3247</v>
      </c>
      <c r="B221" s="101">
        <v>1367</v>
      </c>
      <c r="C221" s="101">
        <v>1780</v>
      </c>
      <c r="D221" s="31">
        <f t="shared" si="3"/>
        <v>0.76797752808988762</v>
      </c>
      <c r="E221">
        <v>10</v>
      </c>
      <c r="F221" s="31">
        <v>0.01</v>
      </c>
      <c r="G221">
        <v>500</v>
      </c>
      <c r="H221" s="31">
        <v>0.28100000000000003</v>
      </c>
      <c r="I221">
        <v>0</v>
      </c>
      <c r="J221" s="31">
        <v>0.01</v>
      </c>
      <c r="K221">
        <v>0</v>
      </c>
      <c r="L221" s="31">
        <v>0.01</v>
      </c>
      <c r="M221">
        <v>217</v>
      </c>
      <c r="N221" s="31">
        <v>0.122</v>
      </c>
      <c r="O221">
        <v>934</v>
      </c>
      <c r="P221" s="31">
        <v>0.52500000000000002</v>
      </c>
    </row>
    <row r="222" spans="1:16" x14ac:dyDescent="0.2">
      <c r="A222">
        <v>3268</v>
      </c>
      <c r="B222">
        <v>370</v>
      </c>
      <c r="C222">
        <v>499</v>
      </c>
      <c r="D222" s="31">
        <f t="shared" si="3"/>
        <v>0.74148296593186369</v>
      </c>
      <c r="E222">
        <v>0</v>
      </c>
      <c r="F222" s="31">
        <v>0.01</v>
      </c>
      <c r="G222">
        <v>0</v>
      </c>
      <c r="H222" s="31">
        <v>0.01</v>
      </c>
      <c r="I222">
        <v>97</v>
      </c>
      <c r="J222" s="31">
        <v>0.19400000000000001</v>
      </c>
      <c r="K222">
        <v>0</v>
      </c>
      <c r="L222" s="31">
        <v>0.01</v>
      </c>
      <c r="M222">
        <v>60</v>
      </c>
      <c r="N222" s="31">
        <v>0.12</v>
      </c>
      <c r="O222">
        <v>273</v>
      </c>
      <c r="P222" s="31">
        <v>0.54700000000000004</v>
      </c>
    </row>
    <row r="223" spans="1:16" x14ac:dyDescent="0.2">
      <c r="A223">
        <v>3272</v>
      </c>
      <c r="B223">
        <v>304</v>
      </c>
      <c r="C223">
        <v>618</v>
      </c>
      <c r="D223" s="31">
        <f t="shared" si="3"/>
        <v>0.49190938511326859</v>
      </c>
      <c r="E223">
        <v>0</v>
      </c>
      <c r="F223" s="31">
        <v>0.01</v>
      </c>
      <c r="G223">
        <v>0</v>
      </c>
      <c r="H223" s="31">
        <v>0.01</v>
      </c>
      <c r="I223">
        <v>144</v>
      </c>
      <c r="J223" s="31">
        <v>0.23300000000000001</v>
      </c>
      <c r="K223">
        <v>0</v>
      </c>
      <c r="L223" s="31">
        <v>0.01</v>
      </c>
      <c r="M223">
        <v>16</v>
      </c>
      <c r="N223" s="31">
        <v>2.5999999999999999E-2</v>
      </c>
      <c r="O223">
        <v>184</v>
      </c>
      <c r="P223" s="31">
        <v>0.29799999999999999</v>
      </c>
    </row>
    <row r="224" spans="1:16" x14ac:dyDescent="0.2">
      <c r="A224">
        <v>3273</v>
      </c>
      <c r="B224">
        <v>140</v>
      </c>
      <c r="C224">
        <v>259</v>
      </c>
      <c r="D224" s="31">
        <f t="shared" si="3"/>
        <v>0.54054054054054057</v>
      </c>
      <c r="E224">
        <v>20</v>
      </c>
      <c r="F224" s="31">
        <v>0.1</v>
      </c>
      <c r="G224">
        <v>0</v>
      </c>
      <c r="H224" s="31">
        <v>0.1</v>
      </c>
      <c r="I224">
        <v>46</v>
      </c>
      <c r="J224" s="31">
        <v>0.17799999999999999</v>
      </c>
      <c r="K224">
        <v>0</v>
      </c>
      <c r="L224" s="31">
        <v>0.1</v>
      </c>
      <c r="M224">
        <v>29</v>
      </c>
      <c r="N224" s="31">
        <v>0.112</v>
      </c>
      <c r="O224">
        <v>80</v>
      </c>
      <c r="P224" s="31">
        <v>0.309</v>
      </c>
    </row>
    <row r="225" spans="1:16" x14ac:dyDescent="0.2">
      <c r="A225">
        <v>3276</v>
      </c>
      <c r="B225">
        <v>842</v>
      </c>
      <c r="C225" s="101">
        <v>1412</v>
      </c>
      <c r="D225" s="31">
        <f t="shared" si="3"/>
        <v>0.59631728045325783</v>
      </c>
      <c r="E225">
        <v>204</v>
      </c>
      <c r="F225" s="31">
        <v>0.14399999999999999</v>
      </c>
      <c r="G225">
        <v>431</v>
      </c>
      <c r="H225" s="31">
        <v>0.30499999999999999</v>
      </c>
      <c r="I225">
        <v>0</v>
      </c>
      <c r="J225" s="31">
        <v>0.01</v>
      </c>
      <c r="K225">
        <v>0</v>
      </c>
      <c r="L225" s="31">
        <v>0.01</v>
      </c>
      <c r="M225">
        <v>155</v>
      </c>
      <c r="N225" s="31">
        <v>0.11</v>
      </c>
      <c r="O225">
        <v>311</v>
      </c>
      <c r="P225" s="31">
        <v>0.22</v>
      </c>
    </row>
    <row r="226" spans="1:16" x14ac:dyDescent="0.2">
      <c r="A226">
        <v>3279</v>
      </c>
      <c r="B226" s="101">
        <v>1171</v>
      </c>
      <c r="C226" s="101">
        <v>1582</v>
      </c>
      <c r="D226" s="31">
        <f t="shared" si="3"/>
        <v>0.74020227560050567</v>
      </c>
      <c r="E226">
        <v>1</v>
      </c>
      <c r="F226" s="31">
        <v>0.01</v>
      </c>
      <c r="G226">
        <v>533</v>
      </c>
      <c r="H226" s="31">
        <v>0.33700000000000002</v>
      </c>
      <c r="I226">
        <v>0</v>
      </c>
      <c r="J226" s="31">
        <v>0.01</v>
      </c>
      <c r="K226">
        <v>0</v>
      </c>
      <c r="L226" s="31">
        <v>0.01</v>
      </c>
      <c r="M226">
        <v>232</v>
      </c>
      <c r="N226" s="31">
        <v>0.14699999999999999</v>
      </c>
      <c r="O226">
        <v>690</v>
      </c>
      <c r="P226" s="31">
        <v>0.436</v>
      </c>
    </row>
    <row r="227" spans="1:16" x14ac:dyDescent="0.2">
      <c r="A227">
        <v>3282</v>
      </c>
      <c r="B227" s="101">
        <v>1117</v>
      </c>
      <c r="C227" s="101">
        <v>1222</v>
      </c>
      <c r="D227" s="31">
        <f t="shared" si="3"/>
        <v>0.9140752864157119</v>
      </c>
      <c r="E227">
        <v>884</v>
      </c>
      <c r="F227" s="31">
        <v>0.72299999999999998</v>
      </c>
      <c r="G227">
        <v>0</v>
      </c>
      <c r="H227" s="31">
        <v>0.01</v>
      </c>
      <c r="I227">
        <v>781</v>
      </c>
      <c r="J227" s="31">
        <v>0.63900000000000001</v>
      </c>
      <c r="K227">
        <v>0</v>
      </c>
      <c r="L227" s="31">
        <v>0.01</v>
      </c>
      <c r="M227">
        <v>123</v>
      </c>
      <c r="N227" s="31">
        <v>0.10100000000000001</v>
      </c>
      <c r="O227">
        <v>572</v>
      </c>
      <c r="P227" s="31">
        <v>0.46800000000000003</v>
      </c>
    </row>
    <row r="228" spans="1:16" x14ac:dyDescent="0.2">
      <c r="A228">
        <v>3289</v>
      </c>
      <c r="B228">
        <v>21</v>
      </c>
      <c r="C228">
        <v>94</v>
      </c>
      <c r="D228" s="31">
        <f t="shared" si="3"/>
        <v>0.22340425531914893</v>
      </c>
      <c r="E228">
        <v>0</v>
      </c>
      <c r="F228" s="31">
        <v>0.1</v>
      </c>
      <c r="G228">
        <v>0</v>
      </c>
      <c r="H228" s="31">
        <v>0.1</v>
      </c>
      <c r="I228">
        <v>21</v>
      </c>
      <c r="J228" s="31">
        <v>0.223</v>
      </c>
      <c r="K228">
        <v>0</v>
      </c>
      <c r="L228" s="31">
        <v>0.1</v>
      </c>
      <c r="M228">
        <v>0</v>
      </c>
      <c r="N228" s="31">
        <v>0.1</v>
      </c>
      <c r="O228">
        <v>0</v>
      </c>
      <c r="P228" s="31">
        <v>0.1</v>
      </c>
    </row>
    <row r="229" spans="1:16" x14ac:dyDescent="0.2">
      <c r="A229">
        <v>3295</v>
      </c>
      <c r="B229">
        <v>16</v>
      </c>
      <c r="C229">
        <v>101</v>
      </c>
      <c r="D229" s="31">
        <f t="shared" si="3"/>
        <v>0.15841584158415842</v>
      </c>
      <c r="E229">
        <v>1</v>
      </c>
      <c r="F229" s="31">
        <v>0.1</v>
      </c>
      <c r="G229">
        <v>0</v>
      </c>
      <c r="H229" s="31">
        <v>0.1</v>
      </c>
      <c r="I229">
        <v>0</v>
      </c>
      <c r="J229" s="31">
        <v>0.1</v>
      </c>
      <c r="K229">
        <v>0</v>
      </c>
      <c r="L229" s="31">
        <v>0.1</v>
      </c>
      <c r="M229">
        <v>15</v>
      </c>
      <c r="N229" s="31">
        <v>0.14899999999999999</v>
      </c>
      <c r="O229">
        <v>0</v>
      </c>
      <c r="P229" s="31">
        <v>0.1</v>
      </c>
    </row>
    <row r="230" spans="1:16" x14ac:dyDescent="0.2">
      <c r="A230">
        <v>3303</v>
      </c>
      <c r="B230" s="101">
        <v>1035</v>
      </c>
      <c r="C230" s="101">
        <v>1353</v>
      </c>
      <c r="D230" s="31">
        <f t="shared" si="3"/>
        <v>0.76496674057649672</v>
      </c>
      <c r="E230">
        <v>403</v>
      </c>
      <c r="F230" s="31">
        <v>0.29799999999999999</v>
      </c>
      <c r="G230">
        <v>0</v>
      </c>
      <c r="H230" s="31">
        <v>0.01</v>
      </c>
      <c r="I230">
        <v>473</v>
      </c>
      <c r="J230" s="31">
        <v>0.35</v>
      </c>
      <c r="K230">
        <v>0</v>
      </c>
      <c r="L230" s="31">
        <v>0.01</v>
      </c>
      <c r="M230">
        <v>169</v>
      </c>
      <c r="N230" s="31">
        <v>0.125</v>
      </c>
      <c r="O230">
        <v>549</v>
      </c>
      <c r="P230" s="31">
        <v>0.40600000000000003</v>
      </c>
    </row>
    <row r="231" spans="1:16" x14ac:dyDescent="0.2">
      <c r="A231">
        <v>3310</v>
      </c>
      <c r="B231">
        <v>136</v>
      </c>
      <c r="C231">
        <v>540</v>
      </c>
      <c r="D231" s="31">
        <f t="shared" si="3"/>
        <v>0.25185185185185183</v>
      </c>
      <c r="E231">
        <v>39</v>
      </c>
      <c r="F231" s="31">
        <v>7.1999999999999995E-2</v>
      </c>
      <c r="G231">
        <v>0</v>
      </c>
      <c r="H231" s="31">
        <v>0.01</v>
      </c>
      <c r="I231">
        <v>83</v>
      </c>
      <c r="J231" s="31">
        <v>0.154</v>
      </c>
      <c r="K231">
        <v>0</v>
      </c>
      <c r="L231" s="31">
        <v>0.01</v>
      </c>
      <c r="M231">
        <v>59</v>
      </c>
      <c r="N231" s="31">
        <v>0.109</v>
      </c>
      <c r="O231">
        <v>0</v>
      </c>
      <c r="P231" s="31">
        <v>0.01</v>
      </c>
    </row>
    <row r="232" spans="1:16" x14ac:dyDescent="0.2">
      <c r="A232">
        <v>3311</v>
      </c>
      <c r="B232">
        <v>40</v>
      </c>
      <c r="C232">
        <v>167</v>
      </c>
      <c r="D232" s="31">
        <f t="shared" si="3"/>
        <v>0.23952095808383234</v>
      </c>
      <c r="E232">
        <v>29</v>
      </c>
      <c r="F232" s="31">
        <v>0.17399999999999999</v>
      </c>
      <c r="G232">
        <v>0</v>
      </c>
      <c r="H232" s="31">
        <v>0.1</v>
      </c>
      <c r="I232">
        <v>0</v>
      </c>
      <c r="J232" s="31">
        <v>0.1</v>
      </c>
      <c r="K232">
        <v>0</v>
      </c>
      <c r="L232" s="31">
        <v>0.1</v>
      </c>
      <c r="M232">
        <v>13</v>
      </c>
      <c r="N232" s="31">
        <v>0.1</v>
      </c>
      <c r="O232">
        <v>0</v>
      </c>
      <c r="P232" s="31">
        <v>0.1</v>
      </c>
    </row>
    <row r="233" spans="1:16" x14ac:dyDescent="0.2">
      <c r="A233">
        <v>3314</v>
      </c>
      <c r="B233">
        <v>201</v>
      </c>
      <c r="C233">
        <v>439</v>
      </c>
      <c r="D233" s="31">
        <f t="shared" si="3"/>
        <v>0.45785876993166286</v>
      </c>
      <c r="E233">
        <v>0</v>
      </c>
      <c r="F233" s="31">
        <v>0.01</v>
      </c>
      <c r="G233">
        <v>0</v>
      </c>
      <c r="H233" s="31">
        <v>0.01</v>
      </c>
      <c r="I233">
        <v>52</v>
      </c>
      <c r="J233" s="31">
        <v>0.11799999999999999</v>
      </c>
      <c r="K233">
        <v>0</v>
      </c>
      <c r="L233" s="31">
        <v>0.01</v>
      </c>
      <c r="M233">
        <v>18</v>
      </c>
      <c r="N233" s="31">
        <v>4.1000000000000002E-2</v>
      </c>
      <c r="O233">
        <v>132</v>
      </c>
      <c r="P233" s="31">
        <v>0.30099999999999999</v>
      </c>
    </row>
    <row r="234" spans="1:16" x14ac:dyDescent="0.2">
      <c r="A234">
        <v>3317</v>
      </c>
      <c r="B234">
        <v>32</v>
      </c>
      <c r="C234">
        <v>96</v>
      </c>
      <c r="D234" s="31">
        <f t="shared" si="3"/>
        <v>0.33333333333333331</v>
      </c>
      <c r="E234">
        <v>0</v>
      </c>
      <c r="F234" s="31">
        <v>0.1</v>
      </c>
      <c r="G234">
        <v>0</v>
      </c>
      <c r="H234" s="31">
        <v>0.1</v>
      </c>
      <c r="I234">
        <v>0</v>
      </c>
      <c r="J234" s="31">
        <v>0.1</v>
      </c>
      <c r="K234">
        <v>0</v>
      </c>
      <c r="L234" s="31">
        <v>0.1</v>
      </c>
      <c r="M234">
        <v>21</v>
      </c>
      <c r="N234" s="31">
        <v>0.219</v>
      </c>
      <c r="O234">
        <v>11</v>
      </c>
      <c r="P234" s="31">
        <v>0.115</v>
      </c>
    </row>
    <row r="235" spans="1:16" x14ac:dyDescent="0.2">
      <c r="A235">
        <v>3327</v>
      </c>
      <c r="B235">
        <v>408</v>
      </c>
      <c r="C235">
        <v>789</v>
      </c>
      <c r="D235" s="31">
        <f t="shared" si="3"/>
        <v>0.5171102661596958</v>
      </c>
      <c r="E235">
        <v>3</v>
      </c>
      <c r="F235" s="31">
        <v>0.01</v>
      </c>
      <c r="G235">
        <v>342</v>
      </c>
      <c r="H235" s="31">
        <v>0.433</v>
      </c>
      <c r="I235">
        <v>0</v>
      </c>
      <c r="J235" s="31">
        <v>0.01</v>
      </c>
      <c r="K235">
        <v>0</v>
      </c>
      <c r="L235" s="31">
        <v>0.01</v>
      </c>
      <c r="M235">
        <v>43</v>
      </c>
      <c r="N235" s="31">
        <v>5.3999999999999999E-2</v>
      </c>
      <c r="O235">
        <v>92</v>
      </c>
      <c r="P235" s="31">
        <v>0.11700000000000001</v>
      </c>
    </row>
    <row r="236" spans="1:16" x14ac:dyDescent="0.2">
      <c r="A236">
        <v>3343</v>
      </c>
      <c r="B236" s="101">
        <v>1187</v>
      </c>
      <c r="C236" s="101">
        <v>1496</v>
      </c>
      <c r="D236" s="31">
        <f t="shared" si="3"/>
        <v>0.79344919786096257</v>
      </c>
      <c r="E236">
        <v>417</v>
      </c>
      <c r="F236" s="31">
        <v>0.27900000000000003</v>
      </c>
      <c r="G236">
        <v>0</v>
      </c>
      <c r="H236" s="31">
        <v>0.01</v>
      </c>
      <c r="I236">
        <v>266</v>
      </c>
      <c r="J236" s="31">
        <v>0.17799999999999999</v>
      </c>
      <c r="K236">
        <v>0</v>
      </c>
      <c r="L236" s="31">
        <v>0.01</v>
      </c>
      <c r="M236">
        <v>137</v>
      </c>
      <c r="N236" s="31">
        <v>9.1999999999999998E-2</v>
      </c>
      <c r="O236">
        <v>771</v>
      </c>
      <c r="P236" s="31">
        <v>0.51500000000000001</v>
      </c>
    </row>
    <row r="237" spans="1:16" x14ac:dyDescent="0.2">
      <c r="A237">
        <v>3360</v>
      </c>
      <c r="B237">
        <v>441</v>
      </c>
      <c r="C237" s="101">
        <v>1135</v>
      </c>
      <c r="D237" s="31">
        <f t="shared" si="3"/>
        <v>0.38854625550660793</v>
      </c>
      <c r="E237">
        <v>149</v>
      </c>
      <c r="F237" s="31">
        <v>0.13100000000000001</v>
      </c>
      <c r="G237">
        <v>0</v>
      </c>
      <c r="H237" s="31">
        <v>0.01</v>
      </c>
      <c r="I237">
        <v>71</v>
      </c>
      <c r="J237" s="31">
        <v>6.3E-2</v>
      </c>
      <c r="K237">
        <v>0</v>
      </c>
      <c r="L237" s="31">
        <v>0.01</v>
      </c>
      <c r="M237">
        <v>92</v>
      </c>
      <c r="N237" s="31">
        <v>8.1000000000000003E-2</v>
      </c>
      <c r="O237">
        <v>200</v>
      </c>
      <c r="P237" s="31">
        <v>0.17599999999999999</v>
      </c>
    </row>
    <row r="238" spans="1:16" x14ac:dyDescent="0.2">
      <c r="A238">
        <v>3362</v>
      </c>
      <c r="B238">
        <v>444</v>
      </c>
      <c r="C238" s="101">
        <v>1242</v>
      </c>
      <c r="D238" s="31">
        <f t="shared" si="3"/>
        <v>0.35748792270531399</v>
      </c>
      <c r="E238">
        <v>253</v>
      </c>
      <c r="F238" s="31">
        <v>0.20399999999999999</v>
      </c>
      <c r="G238">
        <v>0</v>
      </c>
      <c r="H238" s="31">
        <v>0.01</v>
      </c>
      <c r="I238">
        <v>29</v>
      </c>
      <c r="J238" s="31">
        <v>2.3E-2</v>
      </c>
      <c r="K238">
        <v>0</v>
      </c>
      <c r="L238" s="31">
        <v>0.01</v>
      </c>
      <c r="M238">
        <v>136</v>
      </c>
      <c r="N238" s="31">
        <v>0.11</v>
      </c>
      <c r="O238">
        <v>49</v>
      </c>
      <c r="P238" s="31">
        <v>3.9E-2</v>
      </c>
    </row>
    <row r="239" spans="1:16" x14ac:dyDescent="0.2">
      <c r="A239">
        <v>3366</v>
      </c>
      <c r="B239">
        <v>117</v>
      </c>
      <c r="C239">
        <v>187</v>
      </c>
      <c r="D239" s="31">
        <f t="shared" si="3"/>
        <v>0.62566844919786091</v>
      </c>
      <c r="E239">
        <v>0</v>
      </c>
      <c r="F239" s="31">
        <v>0.1</v>
      </c>
      <c r="G239">
        <v>0</v>
      </c>
      <c r="H239" s="31">
        <v>0.1</v>
      </c>
      <c r="I239">
        <v>67</v>
      </c>
      <c r="J239" s="31">
        <v>0.35799999999999998</v>
      </c>
      <c r="K239">
        <v>0</v>
      </c>
      <c r="L239" s="31">
        <v>0.1</v>
      </c>
      <c r="M239">
        <v>2</v>
      </c>
      <c r="N239" s="31">
        <v>0.1</v>
      </c>
      <c r="O239">
        <v>78</v>
      </c>
      <c r="P239" s="31">
        <v>0.41699999999999998</v>
      </c>
    </row>
    <row r="240" spans="1:16" x14ac:dyDescent="0.2">
      <c r="A240">
        <v>3372</v>
      </c>
      <c r="B240">
        <v>345</v>
      </c>
      <c r="C240">
        <v>468</v>
      </c>
      <c r="D240" s="31">
        <f t="shared" si="3"/>
        <v>0.73717948717948723</v>
      </c>
      <c r="E240">
        <v>0</v>
      </c>
      <c r="F240" s="31">
        <v>0.01</v>
      </c>
      <c r="G240">
        <v>0</v>
      </c>
      <c r="H240" s="31">
        <v>0.01</v>
      </c>
      <c r="I240">
        <v>0</v>
      </c>
      <c r="J240" s="31">
        <v>0.01</v>
      </c>
      <c r="K240">
        <v>0</v>
      </c>
      <c r="L240" s="31">
        <v>0.01</v>
      </c>
      <c r="M240">
        <v>0</v>
      </c>
      <c r="N240" s="31">
        <v>0.01</v>
      </c>
      <c r="O240">
        <v>345</v>
      </c>
      <c r="P240" s="31">
        <v>0.73699999999999999</v>
      </c>
    </row>
    <row r="241" spans="1:16" x14ac:dyDescent="0.2">
      <c r="A241">
        <v>3385</v>
      </c>
      <c r="B241" s="101">
        <v>1837</v>
      </c>
      <c r="C241" s="101">
        <v>2448</v>
      </c>
      <c r="D241" s="31">
        <f t="shared" si="3"/>
        <v>0.75040849673202614</v>
      </c>
      <c r="E241">
        <v>901</v>
      </c>
      <c r="F241" s="31">
        <v>0.36799999999999999</v>
      </c>
      <c r="G241">
        <v>0</v>
      </c>
      <c r="H241" s="31">
        <v>0.01</v>
      </c>
      <c r="I241">
        <v>213</v>
      </c>
      <c r="J241" s="31">
        <v>8.6999999999999994E-2</v>
      </c>
      <c r="K241">
        <v>0</v>
      </c>
      <c r="L241" s="31">
        <v>0.01</v>
      </c>
      <c r="M241">
        <v>378</v>
      </c>
      <c r="N241" s="31">
        <v>0.154</v>
      </c>
      <c r="O241" s="101">
        <v>1175</v>
      </c>
      <c r="P241" s="31">
        <v>0.48</v>
      </c>
    </row>
    <row r="242" spans="1:16" x14ac:dyDescent="0.2">
      <c r="A242">
        <v>3392</v>
      </c>
      <c r="B242">
        <v>8</v>
      </c>
      <c r="C242">
        <v>28</v>
      </c>
      <c r="D242" s="31">
        <f t="shared" si="3"/>
        <v>0.2857142857142857</v>
      </c>
      <c r="E242">
        <v>0</v>
      </c>
      <c r="F242" s="31">
        <v>0.11</v>
      </c>
      <c r="G242">
        <v>0</v>
      </c>
      <c r="H242" s="31">
        <v>0.11</v>
      </c>
      <c r="I242">
        <v>8</v>
      </c>
      <c r="J242" s="31">
        <v>0.28599999999999998</v>
      </c>
      <c r="K242">
        <v>0</v>
      </c>
      <c r="L242" s="31">
        <v>0.11</v>
      </c>
      <c r="M242">
        <v>0</v>
      </c>
      <c r="N242" s="31">
        <v>0.11</v>
      </c>
      <c r="O242">
        <v>0</v>
      </c>
      <c r="P242" s="31">
        <v>0.11</v>
      </c>
    </row>
    <row r="243" spans="1:16" x14ac:dyDescent="0.2">
      <c r="A243">
        <v>3398</v>
      </c>
      <c r="B243" s="101">
        <v>1101</v>
      </c>
      <c r="C243" s="101">
        <v>1421</v>
      </c>
      <c r="D243" s="31">
        <f t="shared" si="3"/>
        <v>0.77480647431386351</v>
      </c>
      <c r="E243">
        <v>420</v>
      </c>
      <c r="F243" s="31">
        <v>0.29599999999999999</v>
      </c>
      <c r="G243">
        <v>0</v>
      </c>
      <c r="H243" s="31">
        <v>0.01</v>
      </c>
      <c r="I243">
        <v>139</v>
      </c>
      <c r="J243" s="31">
        <v>9.8000000000000004E-2</v>
      </c>
      <c r="K243">
        <v>0</v>
      </c>
      <c r="L243" s="31">
        <v>0.01</v>
      </c>
      <c r="M243">
        <v>56</v>
      </c>
      <c r="N243" s="31">
        <v>3.9E-2</v>
      </c>
      <c r="O243">
        <v>782</v>
      </c>
      <c r="P243" s="31">
        <v>0.55000000000000004</v>
      </c>
    </row>
    <row r="244" spans="1:16" x14ac:dyDescent="0.2">
      <c r="A244">
        <v>3407</v>
      </c>
      <c r="B244" s="101">
        <v>1227</v>
      </c>
      <c r="C244" s="101">
        <v>1835</v>
      </c>
      <c r="D244" s="31">
        <f t="shared" si="3"/>
        <v>0.66866485013623977</v>
      </c>
      <c r="E244">
        <v>710</v>
      </c>
      <c r="F244" s="31">
        <v>0.38700000000000001</v>
      </c>
      <c r="G244">
        <v>0</v>
      </c>
      <c r="H244" s="31">
        <v>0.01</v>
      </c>
      <c r="I244">
        <v>924</v>
      </c>
      <c r="J244" s="31">
        <v>0.504</v>
      </c>
      <c r="K244">
        <v>0</v>
      </c>
      <c r="L244" s="31">
        <v>0.01</v>
      </c>
      <c r="M244">
        <v>119</v>
      </c>
      <c r="N244" s="31">
        <v>6.5000000000000002E-2</v>
      </c>
      <c r="O244">
        <v>250</v>
      </c>
      <c r="P244" s="31">
        <v>0.13600000000000001</v>
      </c>
    </row>
    <row r="245" spans="1:16" x14ac:dyDescent="0.2">
      <c r="A245">
        <v>3412</v>
      </c>
      <c r="B245">
        <v>931</v>
      </c>
      <c r="C245" s="101">
        <v>1744</v>
      </c>
      <c r="D245" s="31">
        <f t="shared" si="3"/>
        <v>0.53383027522935778</v>
      </c>
      <c r="E245">
        <v>565</v>
      </c>
      <c r="F245" s="31">
        <v>0.32400000000000001</v>
      </c>
      <c r="G245">
        <v>0</v>
      </c>
      <c r="H245" s="31">
        <v>0.01</v>
      </c>
      <c r="I245">
        <v>80</v>
      </c>
      <c r="J245" s="31">
        <v>4.5999999999999999E-2</v>
      </c>
      <c r="K245">
        <v>0</v>
      </c>
      <c r="L245" s="31">
        <v>0.01</v>
      </c>
      <c r="M245">
        <v>97</v>
      </c>
      <c r="N245" s="31">
        <v>5.6000000000000001E-2</v>
      </c>
      <c r="O245">
        <v>349</v>
      </c>
      <c r="P245" s="31">
        <v>0.2</v>
      </c>
    </row>
    <row r="246" spans="1:16" x14ac:dyDescent="0.2">
      <c r="A246">
        <v>3415</v>
      </c>
      <c r="B246">
        <v>834</v>
      </c>
      <c r="C246" s="101">
        <v>1728</v>
      </c>
      <c r="D246" s="31">
        <f t="shared" si="3"/>
        <v>0.4826388888888889</v>
      </c>
      <c r="E246">
        <v>290</v>
      </c>
      <c r="F246" s="31">
        <v>0.16800000000000001</v>
      </c>
      <c r="G246">
        <v>0</v>
      </c>
      <c r="H246" s="31">
        <v>0.01</v>
      </c>
      <c r="I246">
        <v>0</v>
      </c>
      <c r="J246" s="31">
        <v>0.01</v>
      </c>
      <c r="K246">
        <v>0</v>
      </c>
      <c r="L246" s="31">
        <v>0.01</v>
      </c>
      <c r="M246">
        <v>149</v>
      </c>
      <c r="N246" s="31">
        <v>8.5999999999999993E-2</v>
      </c>
      <c r="O246">
        <v>448</v>
      </c>
      <c r="P246" s="31">
        <v>0.25900000000000001</v>
      </c>
    </row>
    <row r="247" spans="1:16" x14ac:dyDescent="0.2">
      <c r="A247">
        <v>3416</v>
      </c>
      <c r="B247">
        <v>54</v>
      </c>
      <c r="C247">
        <v>164</v>
      </c>
      <c r="D247" s="31">
        <f t="shared" si="3"/>
        <v>0.32926829268292684</v>
      </c>
      <c r="E247">
        <v>24</v>
      </c>
      <c r="F247" s="31">
        <v>0.14599999999999999</v>
      </c>
      <c r="G247">
        <v>0</v>
      </c>
      <c r="H247" s="31">
        <v>0.1</v>
      </c>
      <c r="I247">
        <v>24</v>
      </c>
      <c r="J247" s="31">
        <v>0.14599999999999999</v>
      </c>
      <c r="K247">
        <v>0</v>
      </c>
      <c r="L247" s="31">
        <v>0.1</v>
      </c>
      <c r="M247">
        <v>18</v>
      </c>
      <c r="N247" s="31">
        <v>0.11</v>
      </c>
      <c r="O247">
        <v>16</v>
      </c>
      <c r="P247" s="31">
        <v>0.1</v>
      </c>
    </row>
    <row r="248" spans="1:16" x14ac:dyDescent="0.2">
      <c r="A248">
        <v>3422</v>
      </c>
      <c r="B248">
        <v>8</v>
      </c>
      <c r="C248">
        <v>35</v>
      </c>
      <c r="D248" s="31">
        <f t="shared" si="3"/>
        <v>0.22857142857142856</v>
      </c>
      <c r="E248">
        <v>0</v>
      </c>
      <c r="F248" s="31">
        <v>0.1</v>
      </c>
      <c r="G248">
        <v>0</v>
      </c>
      <c r="H248" s="31">
        <v>0.1</v>
      </c>
      <c r="I248">
        <v>0</v>
      </c>
      <c r="J248" s="31">
        <v>0.1</v>
      </c>
      <c r="K248">
        <v>0</v>
      </c>
      <c r="L248" s="31">
        <v>0.1</v>
      </c>
      <c r="M248">
        <v>8</v>
      </c>
      <c r="N248" s="31">
        <v>0.22900000000000001</v>
      </c>
      <c r="O248">
        <v>0</v>
      </c>
      <c r="P248" s="31">
        <v>0.1</v>
      </c>
    </row>
    <row r="249" spans="1:16" x14ac:dyDescent="0.2">
      <c r="A249">
        <v>3423</v>
      </c>
      <c r="B249">
        <v>713</v>
      </c>
      <c r="C249" s="101">
        <v>1190</v>
      </c>
      <c r="D249" s="31">
        <f t="shared" si="3"/>
        <v>0.5991596638655462</v>
      </c>
      <c r="E249">
        <v>0</v>
      </c>
      <c r="F249" s="31">
        <v>0.01</v>
      </c>
      <c r="G249">
        <v>305</v>
      </c>
      <c r="H249" s="31">
        <v>0.25600000000000001</v>
      </c>
      <c r="I249">
        <v>0</v>
      </c>
      <c r="J249" s="31">
        <v>0.01</v>
      </c>
      <c r="K249">
        <v>0</v>
      </c>
      <c r="L249" s="31">
        <v>0.01</v>
      </c>
      <c r="M249">
        <v>113</v>
      </c>
      <c r="N249" s="31">
        <v>9.5000000000000001E-2</v>
      </c>
      <c r="O249">
        <v>431</v>
      </c>
      <c r="P249" s="31">
        <v>0.36199999999999999</v>
      </c>
    </row>
    <row r="250" spans="1:16" x14ac:dyDescent="0.2">
      <c r="A250">
        <v>3447</v>
      </c>
      <c r="B250">
        <v>102</v>
      </c>
      <c r="C250">
        <v>264</v>
      </c>
      <c r="D250" s="31">
        <f t="shared" si="3"/>
        <v>0.38636363636363635</v>
      </c>
      <c r="E250">
        <v>46</v>
      </c>
      <c r="F250" s="31">
        <v>0.17399999999999999</v>
      </c>
      <c r="G250">
        <v>0</v>
      </c>
      <c r="H250" s="31">
        <v>0.1</v>
      </c>
      <c r="I250">
        <v>0</v>
      </c>
      <c r="J250" s="31">
        <v>0.1</v>
      </c>
      <c r="K250">
        <v>0</v>
      </c>
      <c r="L250" s="31">
        <v>0.1</v>
      </c>
      <c r="M250">
        <v>0</v>
      </c>
      <c r="N250" s="31">
        <v>0.1</v>
      </c>
      <c r="O250">
        <v>92</v>
      </c>
      <c r="P250" s="31">
        <v>0.34799999999999998</v>
      </c>
    </row>
    <row r="251" spans="1:16" x14ac:dyDescent="0.2">
      <c r="A251">
        <v>3456</v>
      </c>
      <c r="B251" s="101">
        <v>1171</v>
      </c>
      <c r="C251" s="101">
        <v>1338</v>
      </c>
      <c r="D251" s="31">
        <f t="shared" si="3"/>
        <v>0.87518684603886399</v>
      </c>
      <c r="E251">
        <v>348</v>
      </c>
      <c r="F251" s="31">
        <v>0.26</v>
      </c>
      <c r="G251">
        <v>0</v>
      </c>
      <c r="H251" s="31">
        <v>0.01</v>
      </c>
      <c r="I251">
        <v>140</v>
      </c>
      <c r="J251" s="31">
        <v>0.105</v>
      </c>
      <c r="K251">
        <v>0</v>
      </c>
      <c r="L251" s="31">
        <v>0.01</v>
      </c>
      <c r="M251">
        <v>131</v>
      </c>
      <c r="N251" s="31">
        <v>9.8000000000000004E-2</v>
      </c>
      <c r="O251">
        <v>939</v>
      </c>
      <c r="P251" s="31">
        <v>0.70199999999999996</v>
      </c>
    </row>
    <row r="252" spans="1:16" x14ac:dyDescent="0.2">
      <c r="A252">
        <v>3464</v>
      </c>
      <c r="B252" s="101">
        <v>1038</v>
      </c>
      <c r="C252" s="101">
        <v>1563</v>
      </c>
      <c r="D252" s="31">
        <f t="shared" si="3"/>
        <v>0.66410748560460653</v>
      </c>
      <c r="E252">
        <v>366</v>
      </c>
      <c r="F252" s="31">
        <v>0.23400000000000001</v>
      </c>
      <c r="G252">
        <v>0</v>
      </c>
      <c r="H252" s="31">
        <v>0.01</v>
      </c>
      <c r="I252">
        <v>245</v>
      </c>
      <c r="J252" s="31">
        <v>0.157</v>
      </c>
      <c r="K252">
        <v>0</v>
      </c>
      <c r="L252" s="31">
        <v>0.01</v>
      </c>
      <c r="M252">
        <v>120</v>
      </c>
      <c r="N252" s="31">
        <v>7.6999999999999999E-2</v>
      </c>
      <c r="O252">
        <v>650</v>
      </c>
      <c r="P252" s="31">
        <v>0.41599999999999998</v>
      </c>
    </row>
    <row r="253" spans="1:16" x14ac:dyDescent="0.2">
      <c r="A253">
        <v>3467</v>
      </c>
      <c r="B253">
        <v>99</v>
      </c>
      <c r="C253">
        <v>170</v>
      </c>
      <c r="D253" s="31">
        <f t="shared" si="3"/>
        <v>0.58235294117647063</v>
      </c>
      <c r="E253">
        <v>10</v>
      </c>
      <c r="F253" s="31">
        <v>0.1</v>
      </c>
      <c r="G253">
        <v>0</v>
      </c>
      <c r="H253" s="31">
        <v>0.1</v>
      </c>
      <c r="I253">
        <v>20</v>
      </c>
      <c r="J253" s="31">
        <v>0.11799999999999999</v>
      </c>
      <c r="K253">
        <v>0</v>
      </c>
      <c r="L253" s="31">
        <v>0.1</v>
      </c>
      <c r="M253">
        <v>7</v>
      </c>
      <c r="N253" s="31">
        <v>0.1</v>
      </c>
      <c r="O253">
        <v>76</v>
      </c>
      <c r="P253" s="31">
        <v>0.44700000000000001</v>
      </c>
    </row>
    <row r="254" spans="1:16" x14ac:dyDescent="0.2">
      <c r="A254">
        <v>3468</v>
      </c>
      <c r="B254">
        <v>957</v>
      </c>
      <c r="C254" s="101">
        <v>1707</v>
      </c>
      <c r="D254" s="31">
        <f t="shared" si="3"/>
        <v>0.56063268892794371</v>
      </c>
      <c r="E254">
        <v>349</v>
      </c>
      <c r="F254" s="31">
        <v>0.20399999999999999</v>
      </c>
      <c r="G254">
        <v>0</v>
      </c>
      <c r="H254" s="31">
        <v>0.01</v>
      </c>
      <c r="I254">
        <v>0</v>
      </c>
      <c r="J254" s="31">
        <v>0.01</v>
      </c>
      <c r="K254">
        <v>0</v>
      </c>
      <c r="L254" s="31">
        <v>0.01</v>
      </c>
      <c r="M254">
        <v>123</v>
      </c>
      <c r="N254" s="31">
        <v>7.1999999999999995E-2</v>
      </c>
      <c r="O254">
        <v>639</v>
      </c>
      <c r="P254" s="31">
        <v>0.374</v>
      </c>
    </row>
    <row r="255" spans="1:16" x14ac:dyDescent="0.2">
      <c r="A255">
        <v>3476</v>
      </c>
      <c r="B255">
        <v>405</v>
      </c>
      <c r="C255">
        <v>961</v>
      </c>
      <c r="D255" s="31">
        <f t="shared" si="3"/>
        <v>0.4214360041623309</v>
      </c>
      <c r="E255">
        <v>113</v>
      </c>
      <c r="F255" s="31">
        <v>0.11799999999999999</v>
      </c>
      <c r="G255">
        <v>0</v>
      </c>
      <c r="H255" s="31">
        <v>0.01</v>
      </c>
      <c r="I255">
        <v>0</v>
      </c>
      <c r="J255" s="31">
        <v>0.01</v>
      </c>
      <c r="K255">
        <v>0</v>
      </c>
      <c r="L255" s="31">
        <v>0.01</v>
      </c>
      <c r="M255">
        <v>0</v>
      </c>
      <c r="N255" s="31">
        <v>0.01</v>
      </c>
      <c r="O255">
        <v>321</v>
      </c>
      <c r="P255" s="31">
        <v>0.33400000000000002</v>
      </c>
    </row>
    <row r="256" spans="1:16" x14ac:dyDescent="0.2">
      <c r="A256">
        <v>3479</v>
      </c>
      <c r="B256">
        <v>864</v>
      </c>
      <c r="C256" s="101">
        <v>1205</v>
      </c>
      <c r="D256" s="31">
        <f t="shared" si="3"/>
        <v>0.71701244813278009</v>
      </c>
      <c r="E256">
        <v>403</v>
      </c>
      <c r="F256" s="31">
        <v>0.33400000000000002</v>
      </c>
      <c r="G256">
        <v>0</v>
      </c>
      <c r="H256" s="31">
        <v>0.01</v>
      </c>
      <c r="I256">
        <v>0</v>
      </c>
      <c r="J256" s="31">
        <v>0.01</v>
      </c>
      <c r="K256">
        <v>0</v>
      </c>
      <c r="L256" s="31">
        <v>0.01</v>
      </c>
      <c r="M256">
        <v>148</v>
      </c>
      <c r="N256" s="31">
        <v>0.123</v>
      </c>
      <c r="O256">
        <v>391</v>
      </c>
      <c r="P256" s="31">
        <v>0.32400000000000001</v>
      </c>
    </row>
    <row r="257" spans="1:16" x14ac:dyDescent="0.2">
      <c r="A257">
        <v>3483</v>
      </c>
      <c r="B257">
        <v>555</v>
      </c>
      <c r="C257">
        <v>909</v>
      </c>
      <c r="D257" s="31">
        <f t="shared" si="3"/>
        <v>0.61056105610561051</v>
      </c>
      <c r="E257">
        <v>165</v>
      </c>
      <c r="F257" s="31">
        <v>0.182</v>
      </c>
      <c r="G257">
        <v>0</v>
      </c>
      <c r="H257" s="31">
        <v>0.01</v>
      </c>
      <c r="I257">
        <v>22</v>
      </c>
      <c r="J257" s="31">
        <v>2.4E-2</v>
      </c>
      <c r="K257">
        <v>0</v>
      </c>
      <c r="L257" s="31">
        <v>0.01</v>
      </c>
      <c r="M257">
        <v>83</v>
      </c>
      <c r="N257" s="31">
        <v>9.0999999999999998E-2</v>
      </c>
      <c r="O257">
        <v>451</v>
      </c>
      <c r="P257" s="31">
        <v>0.496</v>
      </c>
    </row>
    <row r="258" spans="1:16" x14ac:dyDescent="0.2">
      <c r="A258">
        <v>3486</v>
      </c>
      <c r="B258" s="101">
        <v>1611</v>
      </c>
      <c r="C258" s="101">
        <v>1761</v>
      </c>
      <c r="D258" s="31">
        <f t="shared" si="3"/>
        <v>0.91482112436115848</v>
      </c>
      <c r="E258" s="101">
        <v>1119</v>
      </c>
      <c r="F258" s="31">
        <v>0.63500000000000001</v>
      </c>
      <c r="G258">
        <v>0</v>
      </c>
      <c r="H258" s="31">
        <v>0.01</v>
      </c>
      <c r="I258" s="101">
        <v>1361</v>
      </c>
      <c r="J258" s="31">
        <v>0.77300000000000002</v>
      </c>
      <c r="K258">
        <v>0</v>
      </c>
      <c r="L258" s="31">
        <v>0.01</v>
      </c>
      <c r="M258">
        <v>161</v>
      </c>
      <c r="N258" s="31">
        <v>9.0999999999999998E-2</v>
      </c>
      <c r="O258" s="101">
        <v>1085</v>
      </c>
      <c r="P258" s="31">
        <v>0.61599999999999999</v>
      </c>
    </row>
    <row r="259" spans="1:16" x14ac:dyDescent="0.2">
      <c r="A259">
        <v>3492</v>
      </c>
      <c r="B259" s="101">
        <v>1158</v>
      </c>
      <c r="C259" s="101">
        <v>1718</v>
      </c>
      <c r="D259" s="31">
        <f t="shared" ref="D259:D322" si="4">B259/C259</f>
        <v>0.67403958090803262</v>
      </c>
      <c r="E259">
        <v>254</v>
      </c>
      <c r="F259" s="31">
        <v>0.14799999999999999</v>
      </c>
      <c r="G259">
        <v>667</v>
      </c>
      <c r="H259" s="31">
        <v>0.38800000000000001</v>
      </c>
      <c r="I259">
        <v>126</v>
      </c>
      <c r="J259" s="31">
        <v>7.2999999999999995E-2</v>
      </c>
      <c r="K259">
        <v>0</v>
      </c>
      <c r="L259" s="31">
        <v>0.01</v>
      </c>
      <c r="M259">
        <v>101</v>
      </c>
      <c r="N259" s="31">
        <v>5.8999999999999997E-2</v>
      </c>
      <c r="O259">
        <v>598</v>
      </c>
      <c r="P259" s="31">
        <v>0.34799999999999998</v>
      </c>
    </row>
    <row r="260" spans="1:16" x14ac:dyDescent="0.2">
      <c r="A260">
        <v>3508</v>
      </c>
      <c r="B260">
        <v>11</v>
      </c>
      <c r="C260">
        <v>44</v>
      </c>
      <c r="D260" s="31">
        <f t="shared" si="4"/>
        <v>0.25</v>
      </c>
      <c r="E260">
        <v>8</v>
      </c>
      <c r="F260" s="31">
        <v>0.182</v>
      </c>
      <c r="G260">
        <v>0</v>
      </c>
      <c r="H260" s="31">
        <v>0.1</v>
      </c>
      <c r="I260">
        <v>0</v>
      </c>
      <c r="J260" s="31">
        <v>0.1</v>
      </c>
      <c r="K260">
        <v>0</v>
      </c>
      <c r="L260" s="31">
        <v>0.1</v>
      </c>
      <c r="M260">
        <v>5</v>
      </c>
      <c r="N260" s="31">
        <v>0.114</v>
      </c>
      <c r="O260">
        <v>0</v>
      </c>
      <c r="P260" s="31">
        <v>0.1</v>
      </c>
    </row>
    <row r="261" spans="1:16" x14ac:dyDescent="0.2">
      <c r="A261">
        <v>3509</v>
      </c>
      <c r="B261">
        <v>87</v>
      </c>
      <c r="C261">
        <v>369</v>
      </c>
      <c r="D261" s="31">
        <f t="shared" si="4"/>
        <v>0.23577235772357724</v>
      </c>
      <c r="E261">
        <v>44</v>
      </c>
      <c r="F261" s="31">
        <v>0.11899999999999999</v>
      </c>
      <c r="G261">
        <v>0</v>
      </c>
      <c r="H261" s="31">
        <v>0.01</v>
      </c>
      <c r="I261">
        <v>0</v>
      </c>
      <c r="J261" s="31">
        <v>0.01</v>
      </c>
      <c r="K261">
        <v>0</v>
      </c>
      <c r="L261" s="31">
        <v>0.01</v>
      </c>
      <c r="M261">
        <v>0</v>
      </c>
      <c r="N261" s="31">
        <v>0.01</v>
      </c>
      <c r="O261">
        <v>47</v>
      </c>
      <c r="P261" s="31">
        <v>0.127</v>
      </c>
    </row>
    <row r="262" spans="1:16" x14ac:dyDescent="0.2">
      <c r="A262">
        <v>3511</v>
      </c>
      <c r="B262">
        <v>931</v>
      </c>
      <c r="C262" s="101">
        <v>1873</v>
      </c>
      <c r="D262" s="31">
        <f t="shared" si="4"/>
        <v>0.49706353443673251</v>
      </c>
      <c r="E262">
        <v>498</v>
      </c>
      <c r="F262" s="31">
        <v>0.26600000000000001</v>
      </c>
      <c r="G262">
        <v>0</v>
      </c>
      <c r="H262" s="31">
        <v>0.01</v>
      </c>
      <c r="I262">
        <v>10</v>
      </c>
      <c r="J262" s="31">
        <v>0.01</v>
      </c>
      <c r="K262">
        <v>0</v>
      </c>
      <c r="L262" s="31">
        <v>0.01</v>
      </c>
      <c r="M262">
        <v>164</v>
      </c>
      <c r="N262" s="31">
        <v>8.7999999999999995E-2</v>
      </c>
      <c r="O262">
        <v>387</v>
      </c>
      <c r="P262" s="31">
        <v>0.20699999999999999</v>
      </c>
    </row>
    <row r="263" spans="1:16" x14ac:dyDescent="0.2">
      <c r="A263">
        <v>3516</v>
      </c>
      <c r="B263">
        <v>422</v>
      </c>
      <c r="C263">
        <v>514</v>
      </c>
      <c r="D263" s="31">
        <f t="shared" si="4"/>
        <v>0.82101167315175094</v>
      </c>
      <c r="E263">
        <v>20</v>
      </c>
      <c r="F263" s="31">
        <v>3.9E-2</v>
      </c>
      <c r="G263">
        <v>0</v>
      </c>
      <c r="H263" s="31">
        <v>0.01</v>
      </c>
      <c r="I263">
        <v>8</v>
      </c>
      <c r="J263" s="31">
        <v>1.6E-2</v>
      </c>
      <c r="K263">
        <v>0</v>
      </c>
      <c r="L263" s="31">
        <v>0.01</v>
      </c>
      <c r="M263">
        <v>33</v>
      </c>
      <c r="N263" s="31">
        <v>6.4000000000000001E-2</v>
      </c>
      <c r="O263">
        <v>381</v>
      </c>
      <c r="P263" s="31">
        <v>0.74099999999999999</v>
      </c>
    </row>
    <row r="264" spans="1:16" x14ac:dyDescent="0.2">
      <c r="A264">
        <v>3522</v>
      </c>
      <c r="B264">
        <v>212</v>
      </c>
      <c r="C264">
        <v>301</v>
      </c>
      <c r="D264" s="31">
        <f t="shared" si="4"/>
        <v>0.70431893687707636</v>
      </c>
      <c r="E264">
        <v>208</v>
      </c>
      <c r="F264" s="31">
        <v>0.69099999999999995</v>
      </c>
      <c r="G264">
        <v>0</v>
      </c>
      <c r="H264" s="31">
        <v>0.01</v>
      </c>
      <c r="I264">
        <v>197</v>
      </c>
      <c r="J264" s="31">
        <v>0.65400000000000003</v>
      </c>
      <c r="K264">
        <v>0</v>
      </c>
      <c r="L264" s="31">
        <v>0.01</v>
      </c>
      <c r="M264">
        <v>0</v>
      </c>
      <c r="N264" s="31">
        <v>0.01</v>
      </c>
      <c r="O264">
        <v>94</v>
      </c>
      <c r="P264" s="31">
        <v>0.312</v>
      </c>
    </row>
    <row r="265" spans="1:16" x14ac:dyDescent="0.2">
      <c r="A265">
        <v>3524</v>
      </c>
      <c r="B265">
        <v>802</v>
      </c>
      <c r="C265">
        <v>962</v>
      </c>
      <c r="D265" s="31">
        <f t="shared" si="4"/>
        <v>0.83367983367983367</v>
      </c>
      <c r="E265">
        <v>174</v>
      </c>
      <c r="F265" s="31">
        <v>0.18099999999999999</v>
      </c>
      <c r="G265">
        <v>0</v>
      </c>
      <c r="H265" s="31">
        <v>0.01</v>
      </c>
      <c r="I265">
        <v>117</v>
      </c>
      <c r="J265" s="31">
        <v>0.122</v>
      </c>
      <c r="K265">
        <v>0</v>
      </c>
      <c r="L265" s="31">
        <v>0.01</v>
      </c>
      <c r="M265">
        <v>110</v>
      </c>
      <c r="N265" s="31">
        <v>0.114</v>
      </c>
      <c r="O265">
        <v>570</v>
      </c>
      <c r="P265" s="31">
        <v>0.59299999999999997</v>
      </c>
    </row>
    <row r="266" spans="1:16" x14ac:dyDescent="0.2">
      <c r="A266">
        <v>3528</v>
      </c>
      <c r="B266" s="101">
        <v>1710</v>
      </c>
      <c r="C266" s="101">
        <v>2037</v>
      </c>
      <c r="D266" s="31">
        <f t="shared" si="4"/>
        <v>0.83946980854197351</v>
      </c>
      <c r="E266">
        <v>627</v>
      </c>
      <c r="F266" s="31">
        <v>0.308</v>
      </c>
      <c r="G266">
        <v>0</v>
      </c>
      <c r="H266" s="31">
        <v>0.01</v>
      </c>
      <c r="I266">
        <v>200</v>
      </c>
      <c r="J266" s="31">
        <v>9.8000000000000004E-2</v>
      </c>
      <c r="K266">
        <v>0</v>
      </c>
      <c r="L266" s="31">
        <v>0.01</v>
      </c>
      <c r="M266">
        <v>219</v>
      </c>
      <c r="N266" s="31">
        <v>0.108</v>
      </c>
      <c r="O266" s="101">
        <v>1403</v>
      </c>
      <c r="P266" s="31">
        <v>0.68899999999999995</v>
      </c>
    </row>
    <row r="267" spans="1:16" x14ac:dyDescent="0.2">
      <c r="A267">
        <v>3546</v>
      </c>
      <c r="B267">
        <v>218</v>
      </c>
      <c r="C267">
        <v>749</v>
      </c>
      <c r="D267" s="31">
        <f t="shared" si="4"/>
        <v>0.29105473965287049</v>
      </c>
      <c r="E267">
        <v>122</v>
      </c>
      <c r="F267" s="31">
        <v>0.16300000000000001</v>
      </c>
      <c r="G267">
        <v>0</v>
      </c>
      <c r="H267" s="31">
        <v>0.01</v>
      </c>
      <c r="I267">
        <v>92</v>
      </c>
      <c r="J267" s="31">
        <v>0.123</v>
      </c>
      <c r="K267">
        <v>0</v>
      </c>
      <c r="L267" s="31">
        <v>0.01</v>
      </c>
      <c r="M267">
        <v>85</v>
      </c>
      <c r="N267" s="31">
        <v>0.113</v>
      </c>
      <c r="O267">
        <v>6</v>
      </c>
      <c r="P267" s="31">
        <v>0.01</v>
      </c>
    </row>
    <row r="268" spans="1:16" x14ac:dyDescent="0.2">
      <c r="A268">
        <v>3553</v>
      </c>
      <c r="B268">
        <v>308</v>
      </c>
      <c r="C268">
        <v>402</v>
      </c>
      <c r="D268" s="31">
        <f t="shared" si="4"/>
        <v>0.76616915422885568</v>
      </c>
      <c r="E268">
        <v>170</v>
      </c>
      <c r="F268" s="31">
        <v>0.42299999999999999</v>
      </c>
      <c r="G268">
        <v>0</v>
      </c>
      <c r="H268" s="31">
        <v>0.01</v>
      </c>
      <c r="I268">
        <v>64</v>
      </c>
      <c r="J268" s="31">
        <v>0.159</v>
      </c>
      <c r="K268">
        <v>0</v>
      </c>
      <c r="L268" s="31">
        <v>0.01</v>
      </c>
      <c r="M268">
        <v>18</v>
      </c>
      <c r="N268" s="31">
        <v>4.4999999999999998E-2</v>
      </c>
      <c r="O268">
        <v>265</v>
      </c>
      <c r="P268" s="31">
        <v>0.65900000000000003</v>
      </c>
    </row>
    <row r="269" spans="1:16" x14ac:dyDescent="0.2">
      <c r="A269">
        <v>3554</v>
      </c>
      <c r="B269">
        <v>4</v>
      </c>
      <c r="C269">
        <v>34</v>
      </c>
      <c r="D269" s="31">
        <f t="shared" si="4"/>
        <v>0.11764705882352941</v>
      </c>
      <c r="E269">
        <v>0</v>
      </c>
      <c r="F269" s="31">
        <v>0.1</v>
      </c>
      <c r="G269">
        <v>0</v>
      </c>
      <c r="H269" s="31">
        <v>0.1</v>
      </c>
      <c r="I269">
        <v>0</v>
      </c>
      <c r="J269" s="31">
        <v>0.1</v>
      </c>
      <c r="K269">
        <v>0</v>
      </c>
      <c r="L269" s="31">
        <v>0.1</v>
      </c>
      <c r="M269">
        <v>4</v>
      </c>
      <c r="N269" s="31">
        <v>0.11799999999999999</v>
      </c>
      <c r="O269">
        <v>0</v>
      </c>
      <c r="P269" s="31">
        <v>0.1</v>
      </c>
    </row>
    <row r="270" spans="1:16" x14ac:dyDescent="0.2">
      <c r="A270">
        <v>3556</v>
      </c>
      <c r="B270">
        <v>8</v>
      </c>
      <c r="C270">
        <v>17</v>
      </c>
      <c r="D270" s="31">
        <f t="shared" si="4"/>
        <v>0.47058823529411764</v>
      </c>
      <c r="E270">
        <v>0</v>
      </c>
      <c r="F270" s="31">
        <v>0.18</v>
      </c>
      <c r="G270">
        <v>0</v>
      </c>
      <c r="H270" s="31">
        <v>0.18</v>
      </c>
      <c r="I270">
        <v>0</v>
      </c>
      <c r="J270" s="31">
        <v>0.18</v>
      </c>
      <c r="K270">
        <v>0</v>
      </c>
      <c r="L270" s="31">
        <v>0.18</v>
      </c>
      <c r="M270">
        <v>0</v>
      </c>
      <c r="N270" s="31">
        <v>0.18</v>
      </c>
      <c r="O270">
        <v>8</v>
      </c>
      <c r="P270" s="31">
        <v>0.47099999999999997</v>
      </c>
    </row>
    <row r="271" spans="1:16" x14ac:dyDescent="0.2">
      <c r="A271">
        <v>3564</v>
      </c>
      <c r="B271">
        <v>384</v>
      </c>
      <c r="C271">
        <v>428</v>
      </c>
      <c r="D271" s="31">
        <f t="shared" si="4"/>
        <v>0.89719626168224298</v>
      </c>
      <c r="E271">
        <v>71</v>
      </c>
      <c r="F271" s="31">
        <v>0.16600000000000001</v>
      </c>
      <c r="G271">
        <v>0</v>
      </c>
      <c r="H271" s="31">
        <v>0.01</v>
      </c>
      <c r="I271">
        <v>112</v>
      </c>
      <c r="J271" s="31">
        <v>0.26200000000000001</v>
      </c>
      <c r="K271">
        <v>0</v>
      </c>
      <c r="L271" s="31">
        <v>0.01</v>
      </c>
      <c r="M271">
        <v>34</v>
      </c>
      <c r="N271" s="31">
        <v>7.9000000000000001E-2</v>
      </c>
      <c r="O271">
        <v>310</v>
      </c>
      <c r="P271" s="31">
        <v>0.72399999999999998</v>
      </c>
    </row>
    <row r="272" spans="1:16" x14ac:dyDescent="0.2">
      <c r="A272">
        <v>3575</v>
      </c>
      <c r="B272">
        <v>17</v>
      </c>
      <c r="C272">
        <v>74</v>
      </c>
      <c r="D272" s="31">
        <f t="shared" si="4"/>
        <v>0.22972972972972974</v>
      </c>
      <c r="E272">
        <v>0</v>
      </c>
      <c r="F272" s="31">
        <v>0.1</v>
      </c>
      <c r="G272">
        <v>0</v>
      </c>
      <c r="H272" s="31">
        <v>0.1</v>
      </c>
      <c r="I272">
        <v>16</v>
      </c>
      <c r="J272" s="31">
        <v>0.216</v>
      </c>
      <c r="K272">
        <v>0</v>
      </c>
      <c r="L272" s="31">
        <v>0.1</v>
      </c>
      <c r="M272">
        <v>1</v>
      </c>
      <c r="N272" s="31">
        <v>0.1</v>
      </c>
      <c r="O272">
        <v>0</v>
      </c>
      <c r="P272" s="31">
        <v>0.1</v>
      </c>
    </row>
    <row r="273" spans="1:16" x14ac:dyDescent="0.2">
      <c r="A273">
        <v>3576</v>
      </c>
      <c r="B273">
        <v>970</v>
      </c>
      <c r="C273" s="101">
        <v>1198</v>
      </c>
      <c r="D273" s="31">
        <f t="shared" si="4"/>
        <v>0.80968280467445741</v>
      </c>
      <c r="E273">
        <v>484</v>
      </c>
      <c r="F273" s="31">
        <v>0.40400000000000003</v>
      </c>
      <c r="G273">
        <v>0</v>
      </c>
      <c r="H273" s="31">
        <v>0.01</v>
      </c>
      <c r="I273">
        <v>208</v>
      </c>
      <c r="J273" s="31">
        <v>0.17399999999999999</v>
      </c>
      <c r="K273">
        <v>0</v>
      </c>
      <c r="L273" s="31">
        <v>0.01</v>
      </c>
      <c r="M273">
        <v>166</v>
      </c>
      <c r="N273" s="31">
        <v>0.13900000000000001</v>
      </c>
      <c r="O273">
        <v>479</v>
      </c>
      <c r="P273" s="31">
        <v>0.4</v>
      </c>
    </row>
    <row r="274" spans="1:16" x14ac:dyDescent="0.2">
      <c r="A274">
        <v>3579</v>
      </c>
      <c r="B274">
        <v>18</v>
      </c>
      <c r="C274">
        <v>84</v>
      </c>
      <c r="D274" s="31">
        <f t="shared" si="4"/>
        <v>0.21428571428571427</v>
      </c>
      <c r="E274">
        <v>0</v>
      </c>
      <c r="F274" s="31">
        <v>0.1</v>
      </c>
      <c r="G274">
        <v>0</v>
      </c>
      <c r="H274" s="31">
        <v>0.1</v>
      </c>
      <c r="I274">
        <v>14</v>
      </c>
      <c r="J274" s="31">
        <v>0.16700000000000001</v>
      </c>
      <c r="K274">
        <v>0</v>
      </c>
      <c r="L274" s="31">
        <v>0.1</v>
      </c>
      <c r="M274">
        <v>5</v>
      </c>
      <c r="N274" s="31">
        <v>0.1</v>
      </c>
      <c r="O274">
        <v>0</v>
      </c>
      <c r="P274" s="31">
        <v>0.1</v>
      </c>
    </row>
    <row r="275" spans="1:16" x14ac:dyDescent="0.2">
      <c r="A275">
        <v>3584</v>
      </c>
      <c r="B275" s="101">
        <v>1293</v>
      </c>
      <c r="C275" s="101">
        <v>1764</v>
      </c>
      <c r="D275" s="31">
        <f t="shared" si="4"/>
        <v>0.73299319727891155</v>
      </c>
      <c r="E275">
        <v>84</v>
      </c>
      <c r="F275" s="31">
        <v>4.8000000000000001E-2</v>
      </c>
      <c r="G275">
        <v>670</v>
      </c>
      <c r="H275" s="31">
        <v>0.38</v>
      </c>
      <c r="I275">
        <v>96</v>
      </c>
      <c r="J275" s="31">
        <v>5.3999999999999999E-2</v>
      </c>
      <c r="K275">
        <v>0</v>
      </c>
      <c r="L275" s="31">
        <v>0.01</v>
      </c>
      <c r="M275">
        <v>230</v>
      </c>
      <c r="N275" s="31">
        <v>0.13</v>
      </c>
      <c r="O275">
        <v>752</v>
      </c>
      <c r="P275" s="31">
        <v>0.42599999999999999</v>
      </c>
    </row>
    <row r="276" spans="1:16" x14ac:dyDescent="0.2">
      <c r="A276">
        <v>3588</v>
      </c>
      <c r="B276" s="101">
        <v>1679</v>
      </c>
      <c r="C276" s="101">
        <v>1768</v>
      </c>
      <c r="D276" s="31">
        <f t="shared" si="4"/>
        <v>0.94966063348416285</v>
      </c>
      <c r="E276">
        <v>845</v>
      </c>
      <c r="F276" s="31">
        <v>0.47799999999999998</v>
      </c>
      <c r="G276" s="101">
        <v>1335</v>
      </c>
      <c r="H276" s="31">
        <v>0.755</v>
      </c>
      <c r="I276" s="101">
        <v>1190</v>
      </c>
      <c r="J276" s="31">
        <v>0.67300000000000004</v>
      </c>
      <c r="K276">
        <v>0</v>
      </c>
      <c r="L276" s="31">
        <v>0.01</v>
      </c>
      <c r="M276">
        <v>124</v>
      </c>
      <c r="N276" s="31">
        <v>7.0000000000000007E-2</v>
      </c>
      <c r="O276">
        <v>815</v>
      </c>
      <c r="P276" s="31">
        <v>0.46100000000000002</v>
      </c>
    </row>
    <row r="277" spans="1:16" x14ac:dyDescent="0.2">
      <c r="A277">
        <v>3597</v>
      </c>
      <c r="B277">
        <v>77</v>
      </c>
      <c r="C277">
        <v>175</v>
      </c>
      <c r="D277" s="31">
        <f t="shared" si="4"/>
        <v>0.44</v>
      </c>
      <c r="E277">
        <v>0</v>
      </c>
      <c r="F277" s="31">
        <v>0.1</v>
      </c>
      <c r="G277">
        <v>0</v>
      </c>
      <c r="H277" s="31">
        <v>0.1</v>
      </c>
      <c r="I277">
        <v>17</v>
      </c>
      <c r="J277" s="31">
        <v>0.1</v>
      </c>
      <c r="K277">
        <v>0</v>
      </c>
      <c r="L277" s="31">
        <v>0.1</v>
      </c>
      <c r="M277">
        <v>4</v>
      </c>
      <c r="N277" s="31">
        <v>0.1</v>
      </c>
      <c r="O277">
        <v>65</v>
      </c>
      <c r="P277" s="31">
        <v>0.371</v>
      </c>
    </row>
    <row r="278" spans="1:16" x14ac:dyDescent="0.2">
      <c r="A278">
        <v>3600</v>
      </c>
      <c r="B278">
        <v>989</v>
      </c>
      <c r="C278" s="101">
        <v>1430</v>
      </c>
      <c r="D278" s="31">
        <f t="shared" si="4"/>
        <v>0.6916083916083916</v>
      </c>
      <c r="E278">
        <v>393</v>
      </c>
      <c r="F278" s="31">
        <v>0.27500000000000002</v>
      </c>
      <c r="G278">
        <v>0</v>
      </c>
      <c r="H278" s="31">
        <v>0.01</v>
      </c>
      <c r="I278">
        <v>11</v>
      </c>
      <c r="J278" s="31">
        <v>0.01</v>
      </c>
      <c r="K278">
        <v>0</v>
      </c>
      <c r="L278" s="31">
        <v>0.01</v>
      </c>
      <c r="M278">
        <v>256</v>
      </c>
      <c r="N278" s="31">
        <v>0.17899999999999999</v>
      </c>
      <c r="O278">
        <v>489</v>
      </c>
      <c r="P278" s="31">
        <v>0.34200000000000003</v>
      </c>
    </row>
    <row r="279" spans="1:16" x14ac:dyDescent="0.2">
      <c r="A279">
        <v>3610</v>
      </c>
      <c r="B279">
        <v>463</v>
      </c>
      <c r="C279" s="101">
        <v>1319</v>
      </c>
      <c r="D279" s="31">
        <f t="shared" si="4"/>
        <v>0.35102350265352539</v>
      </c>
      <c r="E279">
        <v>235</v>
      </c>
      <c r="F279" s="31">
        <v>0.17799999999999999</v>
      </c>
      <c r="G279">
        <v>0</v>
      </c>
      <c r="H279" s="31">
        <v>0.01</v>
      </c>
      <c r="I279">
        <v>175</v>
      </c>
      <c r="J279" s="31">
        <v>0.13300000000000001</v>
      </c>
      <c r="K279">
        <v>0</v>
      </c>
      <c r="L279" s="31">
        <v>0.01</v>
      </c>
      <c r="M279">
        <v>117</v>
      </c>
      <c r="N279" s="31">
        <v>8.8999999999999996E-2</v>
      </c>
      <c r="O279">
        <v>112</v>
      </c>
      <c r="P279" s="31">
        <v>8.5000000000000006E-2</v>
      </c>
    </row>
    <row r="280" spans="1:16" x14ac:dyDescent="0.2">
      <c r="A280">
        <v>3622</v>
      </c>
      <c r="B280">
        <v>228</v>
      </c>
      <c r="C280">
        <v>486</v>
      </c>
      <c r="D280" s="31">
        <f t="shared" si="4"/>
        <v>0.46913580246913578</v>
      </c>
      <c r="E280">
        <v>26</v>
      </c>
      <c r="F280" s="31">
        <v>5.2999999999999999E-2</v>
      </c>
      <c r="G280">
        <v>0</v>
      </c>
      <c r="H280" s="31">
        <v>0.01</v>
      </c>
      <c r="I280">
        <v>5</v>
      </c>
      <c r="J280" s="31">
        <v>0.01</v>
      </c>
      <c r="K280">
        <v>0</v>
      </c>
      <c r="L280" s="31">
        <v>0.01</v>
      </c>
      <c r="M280">
        <v>29</v>
      </c>
      <c r="N280" s="31">
        <v>0.06</v>
      </c>
      <c r="O280">
        <v>171</v>
      </c>
      <c r="P280" s="31">
        <v>0.35199999999999998</v>
      </c>
    </row>
    <row r="281" spans="1:16" x14ac:dyDescent="0.2">
      <c r="A281">
        <v>3630</v>
      </c>
      <c r="B281">
        <v>810</v>
      </c>
      <c r="C281" s="101">
        <v>1741</v>
      </c>
      <c r="D281" s="31">
        <f t="shared" si="4"/>
        <v>0.46524985640436528</v>
      </c>
      <c r="E281">
        <v>512</v>
      </c>
      <c r="F281" s="31">
        <v>0.29399999999999998</v>
      </c>
      <c r="G281">
        <v>0</v>
      </c>
      <c r="H281" s="31">
        <v>0.01</v>
      </c>
      <c r="I281">
        <v>17</v>
      </c>
      <c r="J281" s="31">
        <v>0.01</v>
      </c>
      <c r="K281">
        <v>0</v>
      </c>
      <c r="L281" s="31">
        <v>0.01</v>
      </c>
      <c r="M281">
        <v>280</v>
      </c>
      <c r="N281" s="31">
        <v>0.161</v>
      </c>
      <c r="O281">
        <v>69</v>
      </c>
      <c r="P281" s="31">
        <v>0.04</v>
      </c>
    </row>
    <row r="282" spans="1:16" x14ac:dyDescent="0.2">
      <c r="A282">
        <v>3640</v>
      </c>
      <c r="B282" s="101">
        <v>1727</v>
      </c>
      <c r="C282" s="101">
        <v>2096</v>
      </c>
      <c r="D282" s="31">
        <f t="shared" si="4"/>
        <v>0.82395038167938928</v>
      </c>
      <c r="E282">
        <v>634</v>
      </c>
      <c r="F282" s="31">
        <v>0.30199999999999999</v>
      </c>
      <c r="G282">
        <v>0</v>
      </c>
      <c r="H282" s="31">
        <v>0.01</v>
      </c>
      <c r="I282">
        <v>298</v>
      </c>
      <c r="J282" s="31">
        <v>0.14199999999999999</v>
      </c>
      <c r="K282">
        <v>0</v>
      </c>
      <c r="L282" s="31">
        <v>0.01</v>
      </c>
      <c r="M282">
        <v>341</v>
      </c>
      <c r="N282" s="31">
        <v>0.16300000000000001</v>
      </c>
      <c r="O282" s="101">
        <v>1114</v>
      </c>
      <c r="P282" s="31">
        <v>0.53100000000000003</v>
      </c>
    </row>
    <row r="283" spans="1:16" x14ac:dyDescent="0.2">
      <c r="A283">
        <v>3645</v>
      </c>
      <c r="B283" s="101">
        <v>1523</v>
      </c>
      <c r="C283" s="101">
        <v>1770</v>
      </c>
      <c r="D283" s="31">
        <f t="shared" si="4"/>
        <v>0.86045197740113</v>
      </c>
      <c r="E283">
        <v>376</v>
      </c>
      <c r="F283" s="31">
        <v>0.21199999999999999</v>
      </c>
      <c r="G283">
        <v>0</v>
      </c>
      <c r="H283" s="31">
        <v>0.01</v>
      </c>
      <c r="I283">
        <v>232</v>
      </c>
      <c r="J283" s="31">
        <v>0.13100000000000001</v>
      </c>
      <c r="K283">
        <v>0</v>
      </c>
      <c r="L283" s="31">
        <v>0.01</v>
      </c>
      <c r="M283">
        <v>255</v>
      </c>
      <c r="N283" s="31">
        <v>0.14399999999999999</v>
      </c>
      <c r="O283" s="101">
        <v>1165</v>
      </c>
      <c r="P283" s="31">
        <v>0.65800000000000003</v>
      </c>
    </row>
    <row r="284" spans="1:16" x14ac:dyDescent="0.2">
      <c r="A284">
        <v>3648</v>
      </c>
      <c r="B284">
        <v>651</v>
      </c>
      <c r="C284">
        <v>996</v>
      </c>
      <c r="D284" s="31">
        <f t="shared" si="4"/>
        <v>0.65361445783132532</v>
      </c>
      <c r="E284">
        <v>265</v>
      </c>
      <c r="F284" s="31">
        <v>0.26600000000000001</v>
      </c>
      <c r="G284">
        <v>0</v>
      </c>
      <c r="H284" s="31">
        <v>0.01</v>
      </c>
      <c r="I284">
        <v>0</v>
      </c>
      <c r="J284" s="31">
        <v>0.01</v>
      </c>
      <c r="K284">
        <v>0</v>
      </c>
      <c r="L284" s="31">
        <v>0.01</v>
      </c>
      <c r="M284">
        <v>49</v>
      </c>
      <c r="N284" s="31">
        <v>4.9000000000000002E-2</v>
      </c>
      <c r="O284">
        <v>474</v>
      </c>
      <c r="P284" s="31">
        <v>0.47599999999999998</v>
      </c>
    </row>
    <row r="285" spans="1:16" x14ac:dyDescent="0.2">
      <c r="A285">
        <v>3688</v>
      </c>
      <c r="B285" s="101">
        <v>1093</v>
      </c>
      <c r="C285" s="101">
        <v>2392</v>
      </c>
      <c r="D285" s="31">
        <f t="shared" si="4"/>
        <v>0.45693979933110368</v>
      </c>
      <c r="E285">
        <v>335</v>
      </c>
      <c r="F285" s="31">
        <v>0.14000000000000001</v>
      </c>
      <c r="G285">
        <v>0</v>
      </c>
      <c r="H285" s="31">
        <v>0.01</v>
      </c>
      <c r="I285">
        <v>59</v>
      </c>
      <c r="J285" s="31">
        <v>2.5000000000000001E-2</v>
      </c>
      <c r="K285">
        <v>0</v>
      </c>
      <c r="L285" s="31">
        <v>0.01</v>
      </c>
      <c r="M285">
        <v>137</v>
      </c>
      <c r="N285" s="31">
        <v>5.7000000000000002E-2</v>
      </c>
      <c r="O285">
        <v>742</v>
      </c>
      <c r="P285" s="31">
        <v>0.31</v>
      </c>
    </row>
    <row r="286" spans="1:16" x14ac:dyDescent="0.2">
      <c r="A286">
        <v>3710</v>
      </c>
      <c r="B286">
        <v>690</v>
      </c>
      <c r="C286" s="101">
        <v>1499</v>
      </c>
      <c r="D286" s="31">
        <f t="shared" si="4"/>
        <v>0.46030687124749831</v>
      </c>
      <c r="E286">
        <v>443</v>
      </c>
      <c r="F286" s="31">
        <v>0.29599999999999999</v>
      </c>
      <c r="G286">
        <v>0</v>
      </c>
      <c r="H286" s="31">
        <v>0.01</v>
      </c>
      <c r="I286">
        <v>204</v>
      </c>
      <c r="J286" s="31">
        <v>0.13600000000000001</v>
      </c>
      <c r="K286">
        <v>0</v>
      </c>
      <c r="L286" s="31">
        <v>0.01</v>
      </c>
      <c r="M286">
        <v>151</v>
      </c>
      <c r="N286" s="31">
        <v>0.10100000000000001</v>
      </c>
      <c r="O286">
        <v>148</v>
      </c>
      <c r="P286" s="31">
        <v>9.9000000000000005E-2</v>
      </c>
    </row>
    <row r="287" spans="1:16" x14ac:dyDescent="0.2">
      <c r="A287">
        <v>3731</v>
      </c>
      <c r="B287">
        <v>930</v>
      </c>
      <c r="C287" s="101">
        <v>1751</v>
      </c>
      <c r="D287" s="31">
        <f t="shared" si="4"/>
        <v>0.53112507138777842</v>
      </c>
      <c r="E287">
        <v>360</v>
      </c>
      <c r="F287" s="31">
        <v>0.20599999999999999</v>
      </c>
      <c r="G287">
        <v>0</v>
      </c>
      <c r="H287" s="31">
        <v>0.01</v>
      </c>
      <c r="I287">
        <v>316</v>
      </c>
      <c r="J287" s="31">
        <v>0.18</v>
      </c>
      <c r="K287">
        <v>0</v>
      </c>
      <c r="L287" s="31">
        <v>0.01</v>
      </c>
      <c r="M287">
        <v>0</v>
      </c>
      <c r="N287" s="31">
        <v>0.01</v>
      </c>
      <c r="O287">
        <v>691</v>
      </c>
      <c r="P287" s="31">
        <v>0.39500000000000002</v>
      </c>
    </row>
    <row r="288" spans="1:16" x14ac:dyDescent="0.2">
      <c r="A288">
        <v>3741</v>
      </c>
      <c r="B288">
        <v>424</v>
      </c>
      <c r="C288" s="101">
        <v>1302</v>
      </c>
      <c r="D288" s="31">
        <f t="shared" si="4"/>
        <v>0.32565284178187404</v>
      </c>
      <c r="E288">
        <v>216</v>
      </c>
      <c r="F288" s="31">
        <v>0.16600000000000001</v>
      </c>
      <c r="G288">
        <v>0</v>
      </c>
      <c r="H288" s="31">
        <v>0.01</v>
      </c>
      <c r="I288">
        <v>62</v>
      </c>
      <c r="J288" s="31">
        <v>4.8000000000000001E-2</v>
      </c>
      <c r="K288">
        <v>0</v>
      </c>
      <c r="L288" s="31">
        <v>0.01</v>
      </c>
      <c r="M288">
        <v>152</v>
      </c>
      <c r="N288" s="31">
        <v>0.11700000000000001</v>
      </c>
      <c r="O288">
        <v>75</v>
      </c>
      <c r="P288" s="31">
        <v>5.8000000000000003E-2</v>
      </c>
    </row>
    <row r="289" spans="1:16" x14ac:dyDescent="0.2">
      <c r="A289">
        <v>3750</v>
      </c>
      <c r="B289">
        <v>75</v>
      </c>
      <c r="C289">
        <v>286</v>
      </c>
      <c r="D289" s="31">
        <f t="shared" si="4"/>
        <v>0.26223776223776224</v>
      </c>
      <c r="E289">
        <v>27</v>
      </c>
      <c r="F289" s="31">
        <v>0.1</v>
      </c>
      <c r="G289">
        <v>0</v>
      </c>
      <c r="H289" s="31">
        <v>0.1</v>
      </c>
      <c r="I289">
        <v>0</v>
      </c>
      <c r="J289" s="31">
        <v>0.1</v>
      </c>
      <c r="K289">
        <v>0</v>
      </c>
      <c r="L289" s="31">
        <v>0.1</v>
      </c>
      <c r="M289">
        <v>0</v>
      </c>
      <c r="N289" s="31">
        <v>0.1</v>
      </c>
      <c r="O289">
        <v>71</v>
      </c>
      <c r="P289" s="31">
        <v>0.248</v>
      </c>
    </row>
    <row r="290" spans="1:16" x14ac:dyDescent="0.2">
      <c r="A290">
        <v>3755</v>
      </c>
      <c r="B290" s="101">
        <v>1079</v>
      </c>
      <c r="C290" s="101">
        <v>1474</v>
      </c>
      <c r="D290" s="31">
        <f t="shared" si="4"/>
        <v>0.73202170963364999</v>
      </c>
      <c r="E290">
        <v>311</v>
      </c>
      <c r="F290" s="31">
        <v>0.21099999999999999</v>
      </c>
      <c r="G290">
        <v>0</v>
      </c>
      <c r="H290" s="31">
        <v>0.01</v>
      </c>
      <c r="I290">
        <v>364</v>
      </c>
      <c r="J290" s="31">
        <v>0.247</v>
      </c>
      <c r="K290">
        <v>0</v>
      </c>
      <c r="L290" s="31">
        <v>0.01</v>
      </c>
      <c r="M290">
        <v>168</v>
      </c>
      <c r="N290" s="31">
        <v>0.114</v>
      </c>
      <c r="O290">
        <v>665</v>
      </c>
      <c r="P290" s="31">
        <v>0.45100000000000001</v>
      </c>
    </row>
    <row r="291" spans="1:16" x14ac:dyDescent="0.2">
      <c r="A291">
        <v>3766</v>
      </c>
      <c r="B291">
        <v>983</v>
      </c>
      <c r="C291" s="101">
        <v>1435</v>
      </c>
      <c r="D291" s="31">
        <f t="shared" si="4"/>
        <v>0.68501742160278745</v>
      </c>
      <c r="E291">
        <v>479</v>
      </c>
      <c r="F291" s="31">
        <v>0.33400000000000002</v>
      </c>
      <c r="G291">
        <v>0</v>
      </c>
      <c r="H291" s="31">
        <v>0.01</v>
      </c>
      <c r="I291">
        <v>0</v>
      </c>
      <c r="J291" s="31">
        <v>0.01</v>
      </c>
      <c r="K291">
        <v>0</v>
      </c>
      <c r="L291" s="31">
        <v>0.01</v>
      </c>
      <c r="M291">
        <v>137</v>
      </c>
      <c r="N291" s="31">
        <v>9.5000000000000001E-2</v>
      </c>
      <c r="O291">
        <v>573</v>
      </c>
      <c r="P291" s="31">
        <v>0.39900000000000002</v>
      </c>
    </row>
    <row r="292" spans="1:16" x14ac:dyDescent="0.2">
      <c r="A292">
        <v>3771</v>
      </c>
      <c r="B292" s="101">
        <v>1092</v>
      </c>
      <c r="C292" s="101">
        <v>1494</v>
      </c>
      <c r="D292" s="31">
        <f t="shared" si="4"/>
        <v>0.73092369477911645</v>
      </c>
      <c r="E292">
        <v>402</v>
      </c>
      <c r="F292" s="31">
        <v>0.26900000000000002</v>
      </c>
      <c r="G292">
        <v>0</v>
      </c>
      <c r="H292" s="31">
        <v>0.01</v>
      </c>
      <c r="I292">
        <v>0</v>
      </c>
      <c r="J292" s="31">
        <v>0.01</v>
      </c>
      <c r="K292">
        <v>213</v>
      </c>
      <c r="L292" s="31">
        <v>0.14299999999999999</v>
      </c>
      <c r="M292">
        <v>156</v>
      </c>
      <c r="N292" s="31">
        <v>0.104</v>
      </c>
      <c r="O292">
        <v>763</v>
      </c>
      <c r="P292" s="31">
        <v>0.51100000000000001</v>
      </c>
    </row>
    <row r="293" spans="1:16" x14ac:dyDescent="0.2">
      <c r="A293">
        <v>3778</v>
      </c>
      <c r="B293">
        <v>36</v>
      </c>
      <c r="C293">
        <v>91</v>
      </c>
      <c r="D293" s="31">
        <f t="shared" si="4"/>
        <v>0.39560439560439559</v>
      </c>
      <c r="E293">
        <v>0</v>
      </c>
      <c r="F293" s="31">
        <v>0.1</v>
      </c>
      <c r="G293">
        <v>0</v>
      </c>
      <c r="H293" s="31">
        <v>0.1</v>
      </c>
      <c r="I293">
        <v>0</v>
      </c>
      <c r="J293" s="31">
        <v>0.1</v>
      </c>
      <c r="K293">
        <v>0</v>
      </c>
      <c r="L293" s="31">
        <v>0.1</v>
      </c>
      <c r="M293">
        <v>0</v>
      </c>
      <c r="N293" s="31">
        <v>0.1</v>
      </c>
      <c r="O293">
        <v>36</v>
      </c>
      <c r="P293" s="31">
        <v>0.39600000000000002</v>
      </c>
    </row>
    <row r="294" spans="1:16" x14ac:dyDescent="0.2">
      <c r="A294">
        <v>3811</v>
      </c>
      <c r="B294">
        <v>70</v>
      </c>
      <c r="C294">
        <v>139</v>
      </c>
      <c r="D294" s="31">
        <f t="shared" si="4"/>
        <v>0.50359712230215825</v>
      </c>
      <c r="E294">
        <v>0</v>
      </c>
      <c r="F294" s="31">
        <v>0.1</v>
      </c>
      <c r="G294">
        <v>0</v>
      </c>
      <c r="H294" s="31">
        <v>0.1</v>
      </c>
      <c r="I294">
        <v>0</v>
      </c>
      <c r="J294" s="31">
        <v>0.1</v>
      </c>
      <c r="K294">
        <v>0</v>
      </c>
      <c r="L294" s="31">
        <v>0.1</v>
      </c>
      <c r="M294">
        <v>13</v>
      </c>
      <c r="N294" s="31">
        <v>0.1</v>
      </c>
      <c r="O294">
        <v>64</v>
      </c>
      <c r="P294" s="31">
        <v>0.46</v>
      </c>
    </row>
    <row r="295" spans="1:16" x14ac:dyDescent="0.2">
      <c r="A295">
        <v>3833</v>
      </c>
      <c r="B295">
        <v>970</v>
      </c>
      <c r="C295" s="101">
        <v>2136</v>
      </c>
      <c r="D295" s="31">
        <f t="shared" si="4"/>
        <v>0.45411985018726592</v>
      </c>
      <c r="E295">
        <v>565</v>
      </c>
      <c r="F295" s="31">
        <v>0.26500000000000001</v>
      </c>
      <c r="G295">
        <v>0</v>
      </c>
      <c r="H295" s="31">
        <v>0.01</v>
      </c>
      <c r="I295">
        <v>52</v>
      </c>
      <c r="J295" s="31">
        <v>2.4E-2</v>
      </c>
      <c r="K295">
        <v>0</v>
      </c>
      <c r="L295" s="31">
        <v>0.01</v>
      </c>
      <c r="M295">
        <v>145</v>
      </c>
      <c r="N295" s="31">
        <v>6.8000000000000005E-2</v>
      </c>
      <c r="O295">
        <v>357</v>
      </c>
      <c r="P295" s="31">
        <v>0.16700000000000001</v>
      </c>
    </row>
    <row r="296" spans="1:16" x14ac:dyDescent="0.2">
      <c r="A296">
        <v>3855</v>
      </c>
      <c r="B296">
        <v>61</v>
      </c>
      <c r="C296">
        <v>70</v>
      </c>
      <c r="D296" s="31">
        <f t="shared" si="4"/>
        <v>0.87142857142857144</v>
      </c>
      <c r="E296">
        <v>0</v>
      </c>
      <c r="F296" s="31">
        <v>0.1</v>
      </c>
      <c r="G296">
        <v>0</v>
      </c>
      <c r="H296" s="31">
        <v>0.1</v>
      </c>
      <c r="I296">
        <v>0</v>
      </c>
      <c r="J296" s="31">
        <v>0.1</v>
      </c>
      <c r="K296">
        <v>0</v>
      </c>
      <c r="L296" s="31">
        <v>0.1</v>
      </c>
      <c r="M296">
        <v>5</v>
      </c>
      <c r="N296" s="31">
        <v>0.1</v>
      </c>
      <c r="O296">
        <v>59</v>
      </c>
      <c r="P296" s="31">
        <v>0.84299999999999997</v>
      </c>
    </row>
    <row r="297" spans="1:16" x14ac:dyDescent="0.2">
      <c r="A297">
        <v>3868</v>
      </c>
      <c r="B297">
        <v>34</v>
      </c>
      <c r="C297">
        <v>260</v>
      </c>
      <c r="D297" s="31">
        <f t="shared" si="4"/>
        <v>0.13076923076923078</v>
      </c>
      <c r="E297">
        <v>0</v>
      </c>
      <c r="F297" s="31">
        <v>0.1</v>
      </c>
      <c r="G297">
        <v>0</v>
      </c>
      <c r="H297" s="31">
        <v>0.1</v>
      </c>
      <c r="I297">
        <v>0</v>
      </c>
      <c r="J297" s="31">
        <v>0.1</v>
      </c>
      <c r="K297">
        <v>0</v>
      </c>
      <c r="L297" s="31">
        <v>0.1</v>
      </c>
      <c r="M297">
        <v>23</v>
      </c>
      <c r="N297" s="31">
        <v>0.1</v>
      </c>
      <c r="O297">
        <v>14</v>
      </c>
      <c r="P297" s="31">
        <v>0.1</v>
      </c>
    </row>
    <row r="298" spans="1:16" x14ac:dyDescent="0.2">
      <c r="A298">
        <v>3880</v>
      </c>
      <c r="B298">
        <v>624</v>
      </c>
      <c r="C298">
        <v>664</v>
      </c>
      <c r="D298" s="31">
        <f t="shared" si="4"/>
        <v>0.93975903614457834</v>
      </c>
      <c r="E298">
        <v>289</v>
      </c>
      <c r="F298" s="31">
        <v>0.435</v>
      </c>
      <c r="G298">
        <v>435</v>
      </c>
      <c r="H298" s="31">
        <v>0.65500000000000003</v>
      </c>
      <c r="I298">
        <v>0</v>
      </c>
      <c r="J298" s="31">
        <v>0.01</v>
      </c>
      <c r="K298">
        <v>0</v>
      </c>
      <c r="L298" s="31">
        <v>0.01</v>
      </c>
      <c r="M298">
        <v>29</v>
      </c>
      <c r="N298" s="31">
        <v>4.3999999999999997E-2</v>
      </c>
      <c r="O298">
        <v>428</v>
      </c>
      <c r="P298" s="31">
        <v>0.64500000000000002</v>
      </c>
    </row>
    <row r="299" spans="1:16" x14ac:dyDescent="0.2">
      <c r="A299">
        <v>3912</v>
      </c>
      <c r="B299">
        <v>155</v>
      </c>
      <c r="C299">
        <v>334</v>
      </c>
      <c r="D299" s="31">
        <f t="shared" si="4"/>
        <v>0.46407185628742514</v>
      </c>
      <c r="E299">
        <v>0</v>
      </c>
      <c r="F299" s="31">
        <v>0.01</v>
      </c>
      <c r="G299">
        <v>0</v>
      </c>
      <c r="H299" s="31">
        <v>0.01</v>
      </c>
      <c r="I299">
        <v>32</v>
      </c>
      <c r="J299" s="31">
        <v>9.6000000000000002E-2</v>
      </c>
      <c r="K299">
        <v>0</v>
      </c>
      <c r="L299" s="31">
        <v>0.01</v>
      </c>
      <c r="M299">
        <v>3</v>
      </c>
      <c r="N299" s="31">
        <v>0.01</v>
      </c>
      <c r="O299">
        <v>142</v>
      </c>
      <c r="P299" s="31">
        <v>0.42499999999999999</v>
      </c>
    </row>
    <row r="300" spans="1:16" x14ac:dyDescent="0.2">
      <c r="A300">
        <v>3918</v>
      </c>
      <c r="B300">
        <v>24</v>
      </c>
      <c r="C300">
        <v>171</v>
      </c>
      <c r="D300" s="31">
        <f t="shared" si="4"/>
        <v>0.14035087719298245</v>
      </c>
      <c r="E300">
        <v>0</v>
      </c>
      <c r="F300" s="31">
        <v>0.1</v>
      </c>
      <c r="G300">
        <v>0</v>
      </c>
      <c r="H300" s="31">
        <v>0.1</v>
      </c>
      <c r="I300">
        <v>0</v>
      </c>
      <c r="J300" s="31">
        <v>0.1</v>
      </c>
      <c r="K300">
        <v>0</v>
      </c>
      <c r="L300" s="31">
        <v>0.1</v>
      </c>
      <c r="M300">
        <v>14</v>
      </c>
      <c r="N300" s="31">
        <v>0.1</v>
      </c>
      <c r="O300">
        <v>10</v>
      </c>
      <c r="P300" s="31">
        <v>0.1</v>
      </c>
    </row>
    <row r="301" spans="1:16" x14ac:dyDescent="0.2">
      <c r="A301">
        <v>3921</v>
      </c>
      <c r="B301" s="101">
        <v>1324</v>
      </c>
      <c r="C301" s="101">
        <v>1618</v>
      </c>
      <c r="D301" s="31">
        <f t="shared" si="4"/>
        <v>0.81829419035846729</v>
      </c>
      <c r="E301">
        <v>466</v>
      </c>
      <c r="F301" s="31">
        <v>0.28799999999999998</v>
      </c>
      <c r="G301">
        <v>0</v>
      </c>
      <c r="H301" s="31">
        <v>0.01</v>
      </c>
      <c r="I301">
        <v>398</v>
      </c>
      <c r="J301" s="31">
        <v>0.246</v>
      </c>
      <c r="K301">
        <v>0</v>
      </c>
      <c r="L301" s="31">
        <v>0.01</v>
      </c>
      <c r="M301">
        <v>244</v>
      </c>
      <c r="N301" s="31">
        <v>0.151</v>
      </c>
      <c r="O301">
        <v>781</v>
      </c>
      <c r="P301" s="31">
        <v>0.48299999999999998</v>
      </c>
    </row>
    <row r="302" spans="1:16" x14ac:dyDescent="0.2">
      <c r="A302">
        <v>3932</v>
      </c>
      <c r="B302">
        <v>62</v>
      </c>
      <c r="C302">
        <v>103</v>
      </c>
      <c r="D302" s="31">
        <f t="shared" si="4"/>
        <v>0.60194174757281549</v>
      </c>
      <c r="E302">
        <v>0</v>
      </c>
      <c r="F302" s="31">
        <v>0.1</v>
      </c>
      <c r="G302">
        <v>0</v>
      </c>
      <c r="H302" s="31">
        <v>0.1</v>
      </c>
      <c r="I302">
        <v>0</v>
      </c>
      <c r="J302" s="31">
        <v>0.1</v>
      </c>
      <c r="K302">
        <v>0</v>
      </c>
      <c r="L302" s="31">
        <v>0.1</v>
      </c>
      <c r="M302">
        <v>3</v>
      </c>
      <c r="N302" s="31">
        <v>0.1</v>
      </c>
      <c r="O302">
        <v>60</v>
      </c>
      <c r="P302" s="31">
        <v>0.58299999999999996</v>
      </c>
    </row>
    <row r="303" spans="1:16" x14ac:dyDescent="0.2">
      <c r="A303">
        <v>3960</v>
      </c>
      <c r="B303">
        <v>914</v>
      </c>
      <c r="C303" s="101">
        <v>1404</v>
      </c>
      <c r="D303" s="31">
        <f t="shared" si="4"/>
        <v>0.65099715099715094</v>
      </c>
      <c r="E303">
        <v>0</v>
      </c>
      <c r="F303" s="31">
        <v>0.01</v>
      </c>
      <c r="G303">
        <v>436</v>
      </c>
      <c r="H303" s="31">
        <v>0.311</v>
      </c>
      <c r="I303">
        <v>0</v>
      </c>
      <c r="J303" s="31">
        <v>0.01</v>
      </c>
      <c r="K303">
        <v>0</v>
      </c>
      <c r="L303" s="31">
        <v>0.01</v>
      </c>
      <c r="M303">
        <v>146</v>
      </c>
      <c r="N303" s="31">
        <v>0.104</v>
      </c>
      <c r="O303">
        <v>428</v>
      </c>
      <c r="P303" s="31">
        <v>0.30499999999999999</v>
      </c>
    </row>
    <row r="304" spans="1:16" x14ac:dyDescent="0.2">
      <c r="A304">
        <v>3962</v>
      </c>
      <c r="B304" s="101">
        <v>1173</v>
      </c>
      <c r="C304" s="101">
        <v>1445</v>
      </c>
      <c r="D304" s="31">
        <f t="shared" si="4"/>
        <v>0.81176470588235294</v>
      </c>
      <c r="E304">
        <v>553</v>
      </c>
      <c r="F304" s="31">
        <v>0.38300000000000001</v>
      </c>
      <c r="G304">
        <v>0</v>
      </c>
      <c r="H304" s="31">
        <v>0.01</v>
      </c>
      <c r="I304">
        <v>225</v>
      </c>
      <c r="J304" s="31">
        <v>0.156</v>
      </c>
      <c r="K304">
        <v>0</v>
      </c>
      <c r="L304" s="31">
        <v>0.01</v>
      </c>
      <c r="M304">
        <v>128</v>
      </c>
      <c r="N304" s="31">
        <v>8.8999999999999996E-2</v>
      </c>
      <c r="O304">
        <v>853</v>
      </c>
      <c r="P304" s="31">
        <v>0.59</v>
      </c>
    </row>
    <row r="305" spans="1:16" x14ac:dyDescent="0.2">
      <c r="A305">
        <v>3972</v>
      </c>
      <c r="B305">
        <v>104</v>
      </c>
      <c r="C305">
        <v>149</v>
      </c>
      <c r="D305" s="31">
        <f t="shared" si="4"/>
        <v>0.69798657718120805</v>
      </c>
      <c r="E305">
        <v>0</v>
      </c>
      <c r="F305" s="31">
        <v>0.1</v>
      </c>
      <c r="G305">
        <v>0</v>
      </c>
      <c r="H305" s="31">
        <v>0.1</v>
      </c>
      <c r="I305">
        <v>0</v>
      </c>
      <c r="J305" s="31">
        <v>0.1</v>
      </c>
      <c r="K305">
        <v>0</v>
      </c>
      <c r="L305" s="31">
        <v>0.1</v>
      </c>
      <c r="M305">
        <v>6</v>
      </c>
      <c r="N305" s="31">
        <v>0.1</v>
      </c>
      <c r="O305">
        <v>99</v>
      </c>
      <c r="P305" s="31">
        <v>0.66400000000000003</v>
      </c>
    </row>
    <row r="306" spans="1:16" x14ac:dyDescent="0.2">
      <c r="A306">
        <v>4042</v>
      </c>
      <c r="B306">
        <v>42</v>
      </c>
      <c r="C306">
        <v>263</v>
      </c>
      <c r="D306" s="31">
        <f t="shared" si="4"/>
        <v>0.1596958174904943</v>
      </c>
      <c r="E306">
        <v>0</v>
      </c>
      <c r="F306" s="31">
        <v>0.1</v>
      </c>
      <c r="G306">
        <v>0</v>
      </c>
      <c r="H306" s="31">
        <v>0.1</v>
      </c>
      <c r="I306">
        <v>0</v>
      </c>
      <c r="J306" s="31">
        <v>0.1</v>
      </c>
      <c r="K306">
        <v>0</v>
      </c>
      <c r="L306" s="31">
        <v>0.1</v>
      </c>
      <c r="M306">
        <v>9</v>
      </c>
      <c r="N306" s="31">
        <v>0.1</v>
      </c>
      <c r="O306">
        <v>33</v>
      </c>
      <c r="P306" s="31">
        <v>0.125</v>
      </c>
    </row>
    <row r="307" spans="1:16" x14ac:dyDescent="0.2">
      <c r="A307">
        <v>4049</v>
      </c>
      <c r="B307">
        <v>175</v>
      </c>
      <c r="C307">
        <v>226</v>
      </c>
      <c r="D307" s="31">
        <f t="shared" si="4"/>
        <v>0.77433628318584069</v>
      </c>
      <c r="E307">
        <v>0</v>
      </c>
      <c r="F307" s="31">
        <v>0.1</v>
      </c>
      <c r="G307">
        <v>0</v>
      </c>
      <c r="H307" s="31">
        <v>0.1</v>
      </c>
      <c r="I307">
        <v>76</v>
      </c>
      <c r="J307" s="31">
        <v>0.33600000000000002</v>
      </c>
      <c r="K307">
        <v>0</v>
      </c>
      <c r="L307" s="31">
        <v>0.1</v>
      </c>
      <c r="M307">
        <v>21</v>
      </c>
      <c r="N307" s="31">
        <v>0.1</v>
      </c>
      <c r="O307">
        <v>114</v>
      </c>
      <c r="P307" s="31">
        <v>0.504</v>
      </c>
    </row>
    <row r="308" spans="1:16" x14ac:dyDescent="0.2">
      <c r="A308">
        <v>4081</v>
      </c>
      <c r="B308">
        <v>934</v>
      </c>
      <c r="C308" s="101">
        <v>1553</v>
      </c>
      <c r="D308" s="31">
        <f t="shared" si="4"/>
        <v>0.60141661300708305</v>
      </c>
      <c r="E308">
        <v>354</v>
      </c>
      <c r="F308" s="31">
        <v>0.22800000000000001</v>
      </c>
      <c r="G308">
        <v>0</v>
      </c>
      <c r="H308" s="31">
        <v>0.01</v>
      </c>
      <c r="I308">
        <v>164</v>
      </c>
      <c r="J308" s="31">
        <v>0.106</v>
      </c>
      <c r="K308">
        <v>0</v>
      </c>
      <c r="L308" s="31">
        <v>0.01</v>
      </c>
      <c r="M308">
        <v>260</v>
      </c>
      <c r="N308" s="31">
        <v>0.16700000000000001</v>
      </c>
      <c r="O308">
        <v>424</v>
      </c>
      <c r="P308" s="31">
        <v>0.27300000000000002</v>
      </c>
    </row>
    <row r="309" spans="1:16" x14ac:dyDescent="0.2">
      <c r="A309">
        <v>4093</v>
      </c>
      <c r="B309">
        <v>31</v>
      </c>
      <c r="C309">
        <v>327</v>
      </c>
      <c r="D309" s="31">
        <f t="shared" si="4"/>
        <v>9.480122324159021E-2</v>
      </c>
      <c r="E309">
        <v>0</v>
      </c>
      <c r="F309" s="31">
        <v>0.01</v>
      </c>
      <c r="G309">
        <v>0</v>
      </c>
      <c r="H309" s="31">
        <v>0.01</v>
      </c>
      <c r="I309">
        <v>0</v>
      </c>
      <c r="J309" s="31">
        <v>0.01</v>
      </c>
      <c r="K309">
        <v>0</v>
      </c>
      <c r="L309" s="31">
        <v>0.01</v>
      </c>
      <c r="M309">
        <v>1</v>
      </c>
      <c r="N309" s="31">
        <v>0.01</v>
      </c>
      <c r="O309">
        <v>30</v>
      </c>
      <c r="P309" s="31">
        <v>9.1999999999999998E-2</v>
      </c>
    </row>
    <row r="310" spans="1:16" x14ac:dyDescent="0.2">
      <c r="A310">
        <v>4100</v>
      </c>
      <c r="B310">
        <v>741</v>
      </c>
      <c r="C310" s="101">
        <v>1203</v>
      </c>
      <c r="D310" s="31">
        <f t="shared" si="4"/>
        <v>0.61596009975062349</v>
      </c>
      <c r="E310">
        <v>346</v>
      </c>
      <c r="F310" s="31">
        <v>0.28799999999999998</v>
      </c>
      <c r="G310">
        <v>0</v>
      </c>
      <c r="H310" s="31">
        <v>0.01</v>
      </c>
      <c r="I310">
        <v>14</v>
      </c>
      <c r="J310" s="31">
        <v>1.2E-2</v>
      </c>
      <c r="K310">
        <v>0</v>
      </c>
      <c r="L310" s="31">
        <v>0.01</v>
      </c>
      <c r="M310">
        <v>115</v>
      </c>
      <c r="N310" s="31">
        <v>9.6000000000000002E-2</v>
      </c>
      <c r="O310">
        <v>415</v>
      </c>
      <c r="P310" s="31">
        <v>0.34499999999999997</v>
      </c>
    </row>
    <row r="311" spans="1:16" x14ac:dyDescent="0.2">
      <c r="A311">
        <v>4104</v>
      </c>
      <c r="B311">
        <v>728</v>
      </c>
      <c r="C311" s="101">
        <v>1567</v>
      </c>
      <c r="D311" s="31">
        <f t="shared" si="4"/>
        <v>0.46458200382897258</v>
      </c>
      <c r="E311">
        <v>221</v>
      </c>
      <c r="F311" s="31">
        <v>0.14099999999999999</v>
      </c>
      <c r="G311">
        <v>0</v>
      </c>
      <c r="H311" s="31">
        <v>0.01</v>
      </c>
      <c r="I311">
        <v>158</v>
      </c>
      <c r="J311" s="31">
        <v>0.10100000000000001</v>
      </c>
      <c r="K311">
        <v>0</v>
      </c>
      <c r="L311" s="31">
        <v>0.01</v>
      </c>
      <c r="M311">
        <v>171</v>
      </c>
      <c r="N311" s="31">
        <v>0.109</v>
      </c>
      <c r="O311">
        <v>275</v>
      </c>
      <c r="P311" s="31">
        <v>0.17499999999999999</v>
      </c>
    </row>
    <row r="312" spans="1:16" x14ac:dyDescent="0.2">
      <c r="A312">
        <v>4109</v>
      </c>
      <c r="B312">
        <v>232</v>
      </c>
      <c r="C312">
        <v>269</v>
      </c>
      <c r="D312" s="31">
        <f t="shared" si="4"/>
        <v>0.86245353159851301</v>
      </c>
      <c r="E312">
        <v>80</v>
      </c>
      <c r="F312" s="31">
        <v>0.29699999999999999</v>
      </c>
      <c r="G312">
        <v>0</v>
      </c>
      <c r="H312" s="31">
        <v>0.1</v>
      </c>
      <c r="I312">
        <v>0</v>
      </c>
      <c r="J312" s="31">
        <v>0.1</v>
      </c>
      <c r="K312">
        <v>0</v>
      </c>
      <c r="L312" s="31">
        <v>0.1</v>
      </c>
      <c r="M312">
        <v>0</v>
      </c>
      <c r="N312" s="31">
        <v>0.1</v>
      </c>
      <c r="O312">
        <v>210</v>
      </c>
      <c r="P312" s="31">
        <v>0.78100000000000003</v>
      </c>
    </row>
    <row r="313" spans="1:16" x14ac:dyDescent="0.2">
      <c r="A313">
        <v>4118</v>
      </c>
      <c r="B313">
        <v>392</v>
      </c>
      <c r="C313">
        <v>535</v>
      </c>
      <c r="D313" s="31">
        <f t="shared" si="4"/>
        <v>0.73271028037383179</v>
      </c>
      <c r="E313">
        <v>0</v>
      </c>
      <c r="F313" s="31">
        <v>0.01</v>
      </c>
      <c r="G313">
        <v>0</v>
      </c>
      <c r="H313" s="31">
        <v>0.01</v>
      </c>
      <c r="I313">
        <v>0</v>
      </c>
      <c r="J313" s="31">
        <v>0.01</v>
      </c>
      <c r="K313">
        <v>0</v>
      </c>
      <c r="L313" s="31">
        <v>0.01</v>
      </c>
      <c r="M313">
        <v>0</v>
      </c>
      <c r="N313" s="31">
        <v>0.01</v>
      </c>
      <c r="O313">
        <v>392</v>
      </c>
      <c r="P313" s="31">
        <v>0.73299999999999998</v>
      </c>
    </row>
    <row r="314" spans="1:16" x14ac:dyDescent="0.2">
      <c r="A314">
        <v>4123</v>
      </c>
      <c r="B314">
        <v>362</v>
      </c>
      <c r="C314">
        <v>693</v>
      </c>
      <c r="D314" s="31">
        <f t="shared" si="4"/>
        <v>0.52236652236652237</v>
      </c>
      <c r="E314">
        <v>25</v>
      </c>
      <c r="F314" s="31">
        <v>3.5999999999999997E-2</v>
      </c>
      <c r="G314">
        <v>0</v>
      </c>
      <c r="H314" s="31">
        <v>0.01</v>
      </c>
      <c r="I314">
        <v>61</v>
      </c>
      <c r="J314" s="31">
        <v>8.7999999999999995E-2</v>
      </c>
      <c r="K314">
        <v>0</v>
      </c>
      <c r="L314" s="31">
        <v>0.01</v>
      </c>
      <c r="M314">
        <v>1</v>
      </c>
      <c r="N314" s="31">
        <v>0.01</v>
      </c>
      <c r="O314">
        <v>334</v>
      </c>
      <c r="P314" s="31">
        <v>0.48199999999999998</v>
      </c>
    </row>
    <row r="315" spans="1:16" x14ac:dyDescent="0.2">
      <c r="A315">
        <v>4128</v>
      </c>
      <c r="B315" s="101">
        <v>1497</v>
      </c>
      <c r="C315" s="101">
        <v>1962</v>
      </c>
      <c r="D315" s="31">
        <f t="shared" si="4"/>
        <v>0.76299694189602452</v>
      </c>
      <c r="E315">
        <v>523</v>
      </c>
      <c r="F315" s="31">
        <v>0.26700000000000002</v>
      </c>
      <c r="G315">
        <v>0</v>
      </c>
      <c r="H315" s="31">
        <v>0.01</v>
      </c>
      <c r="I315">
        <v>466</v>
      </c>
      <c r="J315" s="31">
        <v>0.23799999999999999</v>
      </c>
      <c r="K315">
        <v>0</v>
      </c>
      <c r="L315" s="31">
        <v>0.01</v>
      </c>
      <c r="M315">
        <v>329</v>
      </c>
      <c r="N315" s="31">
        <v>0.16800000000000001</v>
      </c>
      <c r="O315">
        <v>953</v>
      </c>
      <c r="P315" s="31">
        <v>0.48599999999999999</v>
      </c>
    </row>
    <row r="316" spans="1:16" x14ac:dyDescent="0.2">
      <c r="A316">
        <v>4131</v>
      </c>
      <c r="B316" s="101">
        <v>1009</v>
      </c>
      <c r="C316" s="101">
        <v>1049</v>
      </c>
      <c r="D316" s="31">
        <f t="shared" si="4"/>
        <v>0.96186844613918021</v>
      </c>
      <c r="E316">
        <v>291</v>
      </c>
      <c r="F316" s="31">
        <v>0.27700000000000002</v>
      </c>
      <c r="G316">
        <v>0</v>
      </c>
      <c r="H316" s="31">
        <v>0.01</v>
      </c>
      <c r="I316">
        <v>0</v>
      </c>
      <c r="J316" s="31">
        <v>0.01</v>
      </c>
      <c r="K316">
        <v>0</v>
      </c>
      <c r="L316" s="31">
        <v>0.01</v>
      </c>
      <c r="M316">
        <v>169</v>
      </c>
      <c r="N316" s="31">
        <v>0.161</v>
      </c>
      <c r="O316">
        <v>817</v>
      </c>
      <c r="P316" s="31">
        <v>0.77900000000000003</v>
      </c>
    </row>
    <row r="317" spans="1:16" x14ac:dyDescent="0.2">
      <c r="A317">
        <v>4137</v>
      </c>
      <c r="B317">
        <v>136</v>
      </c>
      <c r="C317">
        <v>312</v>
      </c>
      <c r="D317" s="31">
        <f t="shared" si="4"/>
        <v>0.4358974358974359</v>
      </c>
      <c r="E317">
        <v>18</v>
      </c>
      <c r="F317" s="31">
        <v>5.8000000000000003E-2</v>
      </c>
      <c r="G317">
        <v>0</v>
      </c>
      <c r="H317" s="31">
        <v>0.01</v>
      </c>
      <c r="I317">
        <v>1</v>
      </c>
      <c r="J317" s="31">
        <v>0.01</v>
      </c>
      <c r="K317">
        <v>0</v>
      </c>
      <c r="L317" s="31">
        <v>0.01</v>
      </c>
      <c r="M317">
        <v>7</v>
      </c>
      <c r="N317" s="31">
        <v>2.1999999999999999E-2</v>
      </c>
      <c r="O317">
        <v>123</v>
      </c>
      <c r="P317" s="31">
        <v>0.39400000000000002</v>
      </c>
    </row>
    <row r="318" spans="1:16" x14ac:dyDescent="0.2">
      <c r="A318">
        <v>4149</v>
      </c>
      <c r="B318">
        <v>252</v>
      </c>
      <c r="C318">
        <v>432</v>
      </c>
      <c r="D318" s="31">
        <f t="shared" si="4"/>
        <v>0.58333333333333337</v>
      </c>
      <c r="E318">
        <v>69</v>
      </c>
      <c r="F318" s="31">
        <v>0.16</v>
      </c>
      <c r="G318">
        <v>0</v>
      </c>
      <c r="H318" s="31">
        <v>0.01</v>
      </c>
      <c r="I318">
        <v>0</v>
      </c>
      <c r="J318" s="31">
        <v>0.01</v>
      </c>
      <c r="K318">
        <v>0</v>
      </c>
      <c r="L318" s="31">
        <v>0.01</v>
      </c>
      <c r="M318">
        <v>34</v>
      </c>
      <c r="N318" s="31">
        <v>7.9000000000000001E-2</v>
      </c>
      <c r="O318">
        <v>192</v>
      </c>
      <c r="P318" s="31">
        <v>0.44400000000000001</v>
      </c>
    </row>
    <row r="319" spans="1:16" x14ac:dyDescent="0.2">
      <c r="A319">
        <v>4158</v>
      </c>
      <c r="B319">
        <v>985</v>
      </c>
      <c r="C319" s="101">
        <v>1496</v>
      </c>
      <c r="D319" s="31">
        <f t="shared" si="4"/>
        <v>0.65842245989304815</v>
      </c>
      <c r="E319">
        <v>285</v>
      </c>
      <c r="F319" s="31">
        <v>0.191</v>
      </c>
      <c r="G319">
        <v>0</v>
      </c>
      <c r="H319" s="31">
        <v>0.01</v>
      </c>
      <c r="I319">
        <v>43</v>
      </c>
      <c r="J319" s="31">
        <v>2.9000000000000001E-2</v>
      </c>
      <c r="K319">
        <v>0</v>
      </c>
      <c r="L319" s="31">
        <v>0.01</v>
      </c>
      <c r="M319">
        <v>68</v>
      </c>
      <c r="N319" s="31">
        <v>4.4999999999999998E-2</v>
      </c>
      <c r="O319">
        <v>766</v>
      </c>
      <c r="P319" s="31">
        <v>0.51200000000000001</v>
      </c>
    </row>
    <row r="320" spans="1:16" x14ac:dyDescent="0.2">
      <c r="A320">
        <v>4162</v>
      </c>
      <c r="B320" s="101">
        <v>1402</v>
      </c>
      <c r="C320" s="101">
        <v>1889</v>
      </c>
      <c r="D320" s="31">
        <f t="shared" si="4"/>
        <v>0.74219163578613023</v>
      </c>
      <c r="E320">
        <v>631</v>
      </c>
      <c r="F320" s="31">
        <v>0.33400000000000002</v>
      </c>
      <c r="G320">
        <v>0</v>
      </c>
      <c r="H320" s="31">
        <v>0.01</v>
      </c>
      <c r="I320">
        <v>0</v>
      </c>
      <c r="J320" s="31">
        <v>0.01</v>
      </c>
      <c r="K320">
        <v>0</v>
      </c>
      <c r="L320" s="31">
        <v>0.01</v>
      </c>
      <c r="M320">
        <v>103</v>
      </c>
      <c r="N320" s="31">
        <v>5.5E-2</v>
      </c>
      <c r="O320">
        <v>964</v>
      </c>
      <c r="P320" s="31">
        <v>0.51</v>
      </c>
    </row>
    <row r="321" spans="1:16" x14ac:dyDescent="0.2">
      <c r="A321">
        <v>4201</v>
      </c>
      <c r="B321">
        <v>711</v>
      </c>
      <c r="C321">
        <v>935</v>
      </c>
      <c r="D321" s="31">
        <f t="shared" si="4"/>
        <v>0.76042780748663097</v>
      </c>
      <c r="E321">
        <v>117</v>
      </c>
      <c r="F321" s="31">
        <v>0.125</v>
      </c>
      <c r="G321">
        <v>0</v>
      </c>
      <c r="H321" s="31">
        <v>0.01</v>
      </c>
      <c r="I321">
        <v>169</v>
      </c>
      <c r="J321" s="31">
        <v>0.18099999999999999</v>
      </c>
      <c r="K321">
        <v>0</v>
      </c>
      <c r="L321" s="31">
        <v>0.01</v>
      </c>
      <c r="M321">
        <v>144</v>
      </c>
      <c r="N321" s="31">
        <v>0.154</v>
      </c>
      <c r="O321">
        <v>421</v>
      </c>
      <c r="P321" s="31">
        <v>0.45</v>
      </c>
    </row>
    <row r="322" spans="1:16" x14ac:dyDescent="0.2">
      <c r="A322">
        <v>4204</v>
      </c>
      <c r="B322">
        <v>432</v>
      </c>
      <c r="C322">
        <v>764</v>
      </c>
      <c r="D322" s="31">
        <f t="shared" si="4"/>
        <v>0.56544502617801051</v>
      </c>
      <c r="E322">
        <v>0</v>
      </c>
      <c r="F322" s="31">
        <v>0.01</v>
      </c>
      <c r="G322">
        <v>0</v>
      </c>
      <c r="H322" s="31">
        <v>0.01</v>
      </c>
      <c r="I322">
        <v>181</v>
      </c>
      <c r="J322" s="31">
        <v>0.23699999999999999</v>
      </c>
      <c r="K322">
        <v>0</v>
      </c>
      <c r="L322" s="31">
        <v>0.01</v>
      </c>
      <c r="M322">
        <v>84</v>
      </c>
      <c r="N322" s="31">
        <v>0.11</v>
      </c>
      <c r="O322">
        <v>269</v>
      </c>
      <c r="P322" s="31">
        <v>0.35199999999999998</v>
      </c>
    </row>
    <row r="323" spans="1:16" x14ac:dyDescent="0.2">
      <c r="A323">
        <v>4206</v>
      </c>
      <c r="B323">
        <v>118</v>
      </c>
      <c r="C323">
        <v>247</v>
      </c>
      <c r="D323" s="31">
        <f t="shared" ref="D323:D386" si="5">B323/C323</f>
        <v>0.47773279352226722</v>
      </c>
      <c r="E323">
        <v>0</v>
      </c>
      <c r="F323" s="31">
        <v>0.1</v>
      </c>
      <c r="G323">
        <v>0</v>
      </c>
      <c r="H323" s="31">
        <v>0.1</v>
      </c>
      <c r="I323">
        <v>45</v>
      </c>
      <c r="J323" s="31">
        <v>0.182</v>
      </c>
      <c r="K323">
        <v>0</v>
      </c>
      <c r="L323" s="31">
        <v>0.1</v>
      </c>
      <c r="M323">
        <v>20</v>
      </c>
      <c r="N323" s="31">
        <v>0.1</v>
      </c>
      <c r="O323">
        <v>65</v>
      </c>
      <c r="P323" s="31">
        <v>0.26300000000000001</v>
      </c>
    </row>
    <row r="324" spans="1:16" x14ac:dyDescent="0.2">
      <c r="A324">
        <v>4208</v>
      </c>
      <c r="B324" s="101">
        <v>1332</v>
      </c>
      <c r="C324" s="101">
        <v>1720</v>
      </c>
      <c r="D324" s="31">
        <f t="shared" si="5"/>
        <v>0.77441860465116275</v>
      </c>
      <c r="E324">
        <v>859</v>
      </c>
      <c r="F324" s="31">
        <v>0.499</v>
      </c>
      <c r="G324">
        <v>0</v>
      </c>
      <c r="H324" s="31">
        <v>0.01</v>
      </c>
      <c r="I324">
        <v>455</v>
      </c>
      <c r="J324" s="31">
        <v>0.26500000000000001</v>
      </c>
      <c r="K324">
        <v>0</v>
      </c>
      <c r="L324" s="31">
        <v>0.01</v>
      </c>
      <c r="M324">
        <v>102</v>
      </c>
      <c r="N324" s="31">
        <v>5.8999999999999997E-2</v>
      </c>
      <c r="O324">
        <v>697</v>
      </c>
      <c r="P324" s="31">
        <v>0.40500000000000003</v>
      </c>
    </row>
    <row r="325" spans="1:16" x14ac:dyDescent="0.2">
      <c r="A325">
        <v>4220</v>
      </c>
      <c r="B325">
        <v>136</v>
      </c>
      <c r="C325">
        <v>289</v>
      </c>
      <c r="D325" s="31">
        <f t="shared" si="5"/>
        <v>0.47058823529411764</v>
      </c>
      <c r="E325">
        <v>26</v>
      </c>
      <c r="F325" s="31">
        <v>0.1</v>
      </c>
      <c r="G325">
        <v>0</v>
      </c>
      <c r="H325" s="31">
        <v>0.1</v>
      </c>
      <c r="I325">
        <v>27</v>
      </c>
      <c r="J325" s="31">
        <v>0.1</v>
      </c>
      <c r="K325">
        <v>0</v>
      </c>
      <c r="L325" s="31">
        <v>0.1</v>
      </c>
      <c r="M325">
        <v>21</v>
      </c>
      <c r="N325" s="31">
        <v>0.1</v>
      </c>
      <c r="O325">
        <v>73</v>
      </c>
      <c r="P325" s="31">
        <v>0.253</v>
      </c>
    </row>
    <row r="326" spans="1:16" x14ac:dyDescent="0.2">
      <c r="A326">
        <v>4225</v>
      </c>
      <c r="B326">
        <v>275</v>
      </c>
      <c r="C326">
        <v>316</v>
      </c>
      <c r="D326" s="31">
        <f t="shared" si="5"/>
        <v>0.870253164556962</v>
      </c>
      <c r="E326">
        <v>30</v>
      </c>
      <c r="F326" s="31">
        <v>9.5000000000000001E-2</v>
      </c>
      <c r="G326">
        <v>0</v>
      </c>
      <c r="H326" s="31">
        <v>0.01</v>
      </c>
      <c r="I326">
        <v>0</v>
      </c>
      <c r="J326" s="31">
        <v>0.01</v>
      </c>
      <c r="K326">
        <v>0</v>
      </c>
      <c r="L326" s="31">
        <v>0.01</v>
      </c>
      <c r="M326">
        <v>0</v>
      </c>
      <c r="N326" s="31">
        <v>0.01</v>
      </c>
      <c r="O326">
        <v>275</v>
      </c>
      <c r="P326" s="31">
        <v>0.87</v>
      </c>
    </row>
    <row r="327" spans="1:16" x14ac:dyDescent="0.2">
      <c r="A327">
        <v>4228</v>
      </c>
      <c r="B327">
        <v>99</v>
      </c>
      <c r="C327">
        <v>397</v>
      </c>
      <c r="D327" s="31">
        <f t="shared" si="5"/>
        <v>0.24937027707808565</v>
      </c>
      <c r="E327">
        <v>28</v>
      </c>
      <c r="F327" s="31">
        <v>7.0999999999999994E-2</v>
      </c>
      <c r="G327">
        <v>0</v>
      </c>
      <c r="H327" s="31">
        <v>0.01</v>
      </c>
      <c r="I327">
        <v>37</v>
      </c>
      <c r="J327" s="31">
        <v>9.2999999999999999E-2</v>
      </c>
      <c r="K327">
        <v>0</v>
      </c>
      <c r="L327" s="31">
        <v>0.01</v>
      </c>
      <c r="M327">
        <v>0</v>
      </c>
      <c r="N327" s="31">
        <v>0.01</v>
      </c>
      <c r="O327">
        <v>64</v>
      </c>
      <c r="P327" s="31">
        <v>0.161</v>
      </c>
    </row>
    <row r="328" spans="1:16" x14ac:dyDescent="0.2">
      <c r="A328">
        <v>4247</v>
      </c>
      <c r="B328">
        <v>116</v>
      </c>
      <c r="C328">
        <v>191</v>
      </c>
      <c r="D328" s="31">
        <f t="shared" si="5"/>
        <v>0.60732984293193715</v>
      </c>
      <c r="E328">
        <v>19</v>
      </c>
      <c r="F328" s="31">
        <v>0.1</v>
      </c>
      <c r="G328">
        <v>0</v>
      </c>
      <c r="H328" s="31">
        <v>0.1</v>
      </c>
      <c r="I328">
        <v>0</v>
      </c>
      <c r="J328" s="31">
        <v>0.1</v>
      </c>
      <c r="K328">
        <v>0</v>
      </c>
      <c r="L328" s="31">
        <v>0.1</v>
      </c>
      <c r="M328">
        <v>4</v>
      </c>
      <c r="N328" s="31">
        <v>0.1</v>
      </c>
      <c r="O328">
        <v>105</v>
      </c>
      <c r="P328" s="31">
        <v>0.55000000000000004</v>
      </c>
    </row>
    <row r="329" spans="1:16" x14ac:dyDescent="0.2">
      <c r="A329">
        <v>4260</v>
      </c>
      <c r="B329">
        <v>256</v>
      </c>
      <c r="C329">
        <v>469</v>
      </c>
      <c r="D329" s="31">
        <f t="shared" si="5"/>
        <v>0.54584221748400852</v>
      </c>
      <c r="E329">
        <v>55</v>
      </c>
      <c r="F329" s="31">
        <v>0.11700000000000001</v>
      </c>
      <c r="G329">
        <v>0</v>
      </c>
      <c r="H329" s="31">
        <v>0.01</v>
      </c>
      <c r="I329">
        <v>169</v>
      </c>
      <c r="J329" s="31">
        <v>0.36</v>
      </c>
      <c r="K329">
        <v>0</v>
      </c>
      <c r="L329" s="31">
        <v>0.01</v>
      </c>
      <c r="M329">
        <v>27</v>
      </c>
      <c r="N329" s="31">
        <v>5.8000000000000003E-2</v>
      </c>
      <c r="O329">
        <v>107</v>
      </c>
      <c r="P329" s="31">
        <v>0.22800000000000001</v>
      </c>
    </row>
    <row r="330" spans="1:16" x14ac:dyDescent="0.2">
      <c r="A330">
        <v>4274</v>
      </c>
      <c r="B330">
        <v>144</v>
      </c>
      <c r="C330">
        <v>532</v>
      </c>
      <c r="D330" s="31">
        <f t="shared" si="5"/>
        <v>0.27067669172932329</v>
      </c>
      <c r="E330">
        <v>52</v>
      </c>
      <c r="F330" s="31">
        <v>9.8000000000000004E-2</v>
      </c>
      <c r="G330">
        <v>0</v>
      </c>
      <c r="H330" s="31">
        <v>0.01</v>
      </c>
      <c r="I330">
        <v>40</v>
      </c>
      <c r="J330" s="31">
        <v>7.4999999999999997E-2</v>
      </c>
      <c r="K330">
        <v>0</v>
      </c>
      <c r="L330" s="31">
        <v>0.01</v>
      </c>
      <c r="M330">
        <v>32</v>
      </c>
      <c r="N330" s="31">
        <v>0.06</v>
      </c>
      <c r="O330">
        <v>69</v>
      </c>
      <c r="P330" s="31">
        <v>0.13</v>
      </c>
    </row>
    <row r="331" spans="1:16" x14ac:dyDescent="0.2">
      <c r="A331">
        <v>4287</v>
      </c>
      <c r="B331">
        <v>47</v>
      </c>
      <c r="C331">
        <v>190</v>
      </c>
      <c r="D331" s="31">
        <f t="shared" si="5"/>
        <v>0.24736842105263157</v>
      </c>
      <c r="E331">
        <v>0</v>
      </c>
      <c r="F331" s="31">
        <v>0.1</v>
      </c>
      <c r="G331">
        <v>0</v>
      </c>
      <c r="H331" s="31">
        <v>0.1</v>
      </c>
      <c r="I331">
        <v>0</v>
      </c>
      <c r="J331" s="31">
        <v>0.1</v>
      </c>
      <c r="K331">
        <v>0</v>
      </c>
      <c r="L331" s="31">
        <v>0.1</v>
      </c>
      <c r="M331">
        <v>6</v>
      </c>
      <c r="N331" s="31">
        <v>0.1</v>
      </c>
      <c r="O331">
        <v>41</v>
      </c>
      <c r="P331" s="31">
        <v>0.216</v>
      </c>
    </row>
    <row r="332" spans="1:16" x14ac:dyDescent="0.2">
      <c r="A332">
        <v>4295</v>
      </c>
      <c r="B332">
        <v>72</v>
      </c>
      <c r="C332">
        <v>195</v>
      </c>
      <c r="D332" s="31">
        <f t="shared" si="5"/>
        <v>0.36923076923076925</v>
      </c>
      <c r="E332">
        <v>0</v>
      </c>
      <c r="F332" s="31">
        <v>0.1</v>
      </c>
      <c r="G332">
        <v>0</v>
      </c>
      <c r="H332" s="31">
        <v>0.1</v>
      </c>
      <c r="I332">
        <v>0</v>
      </c>
      <c r="J332" s="31">
        <v>0.1</v>
      </c>
      <c r="K332">
        <v>0</v>
      </c>
      <c r="L332" s="31">
        <v>0.1</v>
      </c>
      <c r="M332">
        <v>5</v>
      </c>
      <c r="N332" s="31">
        <v>0.1</v>
      </c>
      <c r="O332">
        <v>69</v>
      </c>
      <c r="P332" s="31">
        <v>0.35399999999999998</v>
      </c>
    </row>
    <row r="333" spans="1:16" x14ac:dyDescent="0.2">
      <c r="A333">
        <v>4314</v>
      </c>
      <c r="B333">
        <v>115</v>
      </c>
      <c r="C333">
        <v>223</v>
      </c>
      <c r="D333" s="31">
        <f t="shared" si="5"/>
        <v>0.51569506726457404</v>
      </c>
      <c r="E333">
        <v>0</v>
      </c>
      <c r="F333" s="31">
        <v>0.1</v>
      </c>
      <c r="G333">
        <v>0</v>
      </c>
      <c r="H333" s="31">
        <v>0.1</v>
      </c>
      <c r="I333">
        <v>0</v>
      </c>
      <c r="J333" s="31">
        <v>0.1</v>
      </c>
      <c r="K333">
        <v>0</v>
      </c>
      <c r="L333" s="31">
        <v>0.1</v>
      </c>
      <c r="M333">
        <v>2</v>
      </c>
      <c r="N333" s="31">
        <v>0.1</v>
      </c>
      <c r="O333">
        <v>113</v>
      </c>
      <c r="P333" s="31">
        <v>0.50700000000000001</v>
      </c>
    </row>
    <row r="334" spans="1:16" x14ac:dyDescent="0.2">
      <c r="A334">
        <v>4326</v>
      </c>
      <c r="B334">
        <v>190</v>
      </c>
      <c r="C334">
        <v>670</v>
      </c>
      <c r="D334" s="31">
        <f t="shared" si="5"/>
        <v>0.28358208955223879</v>
      </c>
      <c r="E334">
        <v>72</v>
      </c>
      <c r="F334" s="31">
        <v>0.107</v>
      </c>
      <c r="G334">
        <v>0</v>
      </c>
      <c r="H334" s="31">
        <v>0.01</v>
      </c>
      <c r="I334">
        <v>112</v>
      </c>
      <c r="J334" s="31">
        <v>0.16700000000000001</v>
      </c>
      <c r="K334">
        <v>0</v>
      </c>
      <c r="L334" s="31">
        <v>0.01</v>
      </c>
      <c r="M334">
        <v>79</v>
      </c>
      <c r="N334" s="31">
        <v>0.11799999999999999</v>
      </c>
      <c r="O334">
        <v>0</v>
      </c>
      <c r="P334" s="31">
        <v>0.01</v>
      </c>
    </row>
    <row r="335" spans="1:16" x14ac:dyDescent="0.2">
      <c r="A335">
        <v>4333</v>
      </c>
      <c r="B335">
        <v>327</v>
      </c>
      <c r="C335">
        <v>501</v>
      </c>
      <c r="D335" s="31">
        <f t="shared" si="5"/>
        <v>0.65269461077844315</v>
      </c>
      <c r="E335">
        <v>132</v>
      </c>
      <c r="F335" s="31">
        <v>0.26300000000000001</v>
      </c>
      <c r="G335">
        <v>0</v>
      </c>
      <c r="H335" s="31">
        <v>0.01</v>
      </c>
      <c r="I335">
        <v>154</v>
      </c>
      <c r="J335" s="31">
        <v>0.307</v>
      </c>
      <c r="K335">
        <v>0</v>
      </c>
      <c r="L335" s="31">
        <v>0.01</v>
      </c>
      <c r="M335">
        <v>34</v>
      </c>
      <c r="N335" s="31">
        <v>6.8000000000000005E-2</v>
      </c>
      <c r="O335">
        <v>113</v>
      </c>
      <c r="P335" s="31">
        <v>0.22600000000000001</v>
      </c>
    </row>
    <row r="336" spans="1:16" x14ac:dyDescent="0.2">
      <c r="A336">
        <v>4363</v>
      </c>
      <c r="B336">
        <v>390</v>
      </c>
      <c r="C336">
        <v>445</v>
      </c>
      <c r="D336" s="31">
        <f t="shared" si="5"/>
        <v>0.8764044943820225</v>
      </c>
      <c r="E336">
        <v>0</v>
      </c>
      <c r="F336" s="31">
        <v>0.01</v>
      </c>
      <c r="G336">
        <v>0</v>
      </c>
      <c r="H336" s="31">
        <v>0.01</v>
      </c>
      <c r="I336">
        <v>0</v>
      </c>
      <c r="J336" s="31">
        <v>0.01</v>
      </c>
      <c r="K336">
        <v>0</v>
      </c>
      <c r="L336" s="31">
        <v>0.01</v>
      </c>
      <c r="M336">
        <v>0</v>
      </c>
      <c r="N336" s="31">
        <v>0.01</v>
      </c>
      <c r="O336">
        <v>390</v>
      </c>
      <c r="P336" s="31">
        <v>0.876</v>
      </c>
    </row>
    <row r="337" spans="1:16" x14ac:dyDescent="0.2">
      <c r="A337">
        <v>4427</v>
      </c>
      <c r="B337">
        <v>504</v>
      </c>
      <c r="C337" s="101">
        <v>1429</v>
      </c>
      <c r="D337" s="31">
        <f t="shared" si="5"/>
        <v>0.35269419174247724</v>
      </c>
      <c r="E337">
        <v>237</v>
      </c>
      <c r="F337" s="31">
        <v>0.16600000000000001</v>
      </c>
      <c r="G337">
        <v>0</v>
      </c>
      <c r="H337" s="31">
        <v>0.01</v>
      </c>
      <c r="I337">
        <v>231</v>
      </c>
      <c r="J337" s="31">
        <v>0.16200000000000001</v>
      </c>
      <c r="K337">
        <v>0</v>
      </c>
      <c r="L337" s="31">
        <v>0.01</v>
      </c>
      <c r="M337">
        <v>99</v>
      </c>
      <c r="N337" s="31">
        <v>6.9000000000000006E-2</v>
      </c>
      <c r="O337">
        <v>104</v>
      </c>
      <c r="P337" s="31">
        <v>7.2999999999999995E-2</v>
      </c>
    </row>
    <row r="338" spans="1:16" x14ac:dyDescent="0.2">
      <c r="A338">
        <v>4431</v>
      </c>
      <c r="B338">
        <v>102</v>
      </c>
      <c r="C338">
        <v>541</v>
      </c>
      <c r="D338" s="31">
        <f t="shared" si="5"/>
        <v>0.18853974121996303</v>
      </c>
      <c r="E338">
        <v>41</v>
      </c>
      <c r="F338" s="31">
        <v>7.5999999999999998E-2</v>
      </c>
      <c r="G338">
        <v>0</v>
      </c>
      <c r="H338" s="31">
        <v>0.01</v>
      </c>
      <c r="I338">
        <v>0</v>
      </c>
      <c r="J338" s="31">
        <v>0.01</v>
      </c>
      <c r="K338">
        <v>0</v>
      </c>
      <c r="L338" s="31">
        <v>0.01</v>
      </c>
      <c r="M338">
        <v>62</v>
      </c>
      <c r="N338" s="31">
        <v>0.115</v>
      </c>
      <c r="O338">
        <v>0</v>
      </c>
      <c r="P338" s="31">
        <v>0.01</v>
      </c>
    </row>
    <row r="339" spans="1:16" x14ac:dyDescent="0.2">
      <c r="A339">
        <v>4433</v>
      </c>
      <c r="B339" s="101">
        <v>1218</v>
      </c>
      <c r="C339" s="101">
        <v>1974</v>
      </c>
      <c r="D339" s="31">
        <f t="shared" si="5"/>
        <v>0.61702127659574468</v>
      </c>
      <c r="E339">
        <v>491</v>
      </c>
      <c r="F339" s="31">
        <v>0.249</v>
      </c>
      <c r="G339">
        <v>0</v>
      </c>
      <c r="H339" s="31">
        <v>0.01</v>
      </c>
      <c r="I339">
        <v>494</v>
      </c>
      <c r="J339" s="31">
        <v>0.25</v>
      </c>
      <c r="K339">
        <v>0</v>
      </c>
      <c r="L339" s="31">
        <v>0.01</v>
      </c>
      <c r="M339">
        <v>62</v>
      </c>
      <c r="N339" s="31">
        <v>3.1E-2</v>
      </c>
      <c r="O339">
        <v>657</v>
      </c>
      <c r="P339" s="31">
        <v>0.33300000000000002</v>
      </c>
    </row>
    <row r="340" spans="1:16" x14ac:dyDescent="0.2">
      <c r="A340">
        <v>4438</v>
      </c>
      <c r="B340" s="101">
        <v>1843</v>
      </c>
      <c r="C340" s="101">
        <v>2297</v>
      </c>
      <c r="D340" s="31">
        <f t="shared" si="5"/>
        <v>0.80235089246843705</v>
      </c>
      <c r="E340" s="101">
        <v>1049</v>
      </c>
      <c r="F340" s="31">
        <v>0.45700000000000002</v>
      </c>
      <c r="G340">
        <v>0</v>
      </c>
      <c r="H340" s="31">
        <v>0.01</v>
      </c>
      <c r="I340" s="101">
        <v>1501</v>
      </c>
      <c r="J340" s="31">
        <v>0.65300000000000002</v>
      </c>
      <c r="K340">
        <v>0</v>
      </c>
      <c r="L340" s="31">
        <v>0.01</v>
      </c>
      <c r="M340">
        <v>182</v>
      </c>
      <c r="N340" s="31">
        <v>7.9000000000000001E-2</v>
      </c>
      <c r="O340">
        <v>397</v>
      </c>
      <c r="P340" s="31">
        <v>0.17299999999999999</v>
      </c>
    </row>
    <row r="341" spans="1:16" x14ac:dyDescent="0.2">
      <c r="A341">
        <v>4439</v>
      </c>
      <c r="B341" s="101">
        <v>1569</v>
      </c>
      <c r="C341" s="101">
        <v>2015</v>
      </c>
      <c r="D341" s="31">
        <f t="shared" si="5"/>
        <v>0.77866004962779156</v>
      </c>
      <c r="E341">
        <v>762</v>
      </c>
      <c r="F341" s="31">
        <v>0.378</v>
      </c>
      <c r="G341">
        <v>0</v>
      </c>
      <c r="H341" s="31">
        <v>0.01</v>
      </c>
      <c r="I341">
        <v>327</v>
      </c>
      <c r="J341" s="31">
        <v>0.16200000000000001</v>
      </c>
      <c r="K341">
        <v>0</v>
      </c>
      <c r="L341" s="31">
        <v>0.01</v>
      </c>
      <c r="M341">
        <v>203</v>
      </c>
      <c r="N341" s="31">
        <v>0.10100000000000001</v>
      </c>
      <c r="O341" s="101">
        <v>1107</v>
      </c>
      <c r="P341" s="31">
        <v>0.54900000000000004</v>
      </c>
    </row>
    <row r="342" spans="1:16" x14ac:dyDescent="0.2">
      <c r="A342">
        <v>4443</v>
      </c>
      <c r="B342">
        <v>80</v>
      </c>
      <c r="C342">
        <v>276</v>
      </c>
      <c r="D342" s="31">
        <f t="shared" si="5"/>
        <v>0.28985507246376813</v>
      </c>
      <c r="E342">
        <v>27</v>
      </c>
      <c r="F342" s="31">
        <v>0.1</v>
      </c>
      <c r="G342">
        <v>0</v>
      </c>
      <c r="H342" s="31">
        <v>0.1</v>
      </c>
      <c r="I342">
        <v>0</v>
      </c>
      <c r="J342" s="31">
        <v>0.1</v>
      </c>
      <c r="K342">
        <v>0</v>
      </c>
      <c r="L342" s="31">
        <v>0.1</v>
      </c>
      <c r="M342">
        <v>0</v>
      </c>
      <c r="N342" s="31">
        <v>0.1</v>
      </c>
      <c r="O342">
        <v>74</v>
      </c>
      <c r="P342" s="31">
        <v>0.26800000000000002</v>
      </c>
    </row>
    <row r="343" spans="1:16" x14ac:dyDescent="0.2">
      <c r="A343">
        <v>4450</v>
      </c>
      <c r="B343">
        <v>24</v>
      </c>
      <c r="C343">
        <v>473</v>
      </c>
      <c r="D343" s="31">
        <f t="shared" si="5"/>
        <v>5.0739957716701901E-2</v>
      </c>
      <c r="E343">
        <v>0</v>
      </c>
      <c r="F343" s="31">
        <v>0.01</v>
      </c>
      <c r="G343">
        <v>0</v>
      </c>
      <c r="H343" s="31">
        <v>0.01</v>
      </c>
      <c r="I343">
        <v>0</v>
      </c>
      <c r="J343" s="31">
        <v>0.01</v>
      </c>
      <c r="K343">
        <v>0</v>
      </c>
      <c r="L343" s="31">
        <v>0.01</v>
      </c>
      <c r="M343">
        <v>19</v>
      </c>
      <c r="N343" s="31">
        <v>0.04</v>
      </c>
      <c r="O343">
        <v>5</v>
      </c>
      <c r="P343" s="31">
        <v>1.0999999999999999E-2</v>
      </c>
    </row>
    <row r="344" spans="1:16" x14ac:dyDescent="0.2">
      <c r="A344">
        <v>4474</v>
      </c>
      <c r="B344" s="101">
        <v>1181</v>
      </c>
      <c r="C344" s="101">
        <v>1698</v>
      </c>
      <c r="D344" s="31">
        <f t="shared" si="5"/>
        <v>0.69552414605418134</v>
      </c>
      <c r="E344">
        <v>463</v>
      </c>
      <c r="F344" s="31">
        <v>0.27300000000000002</v>
      </c>
      <c r="G344">
        <v>0</v>
      </c>
      <c r="H344" s="31">
        <v>0.01</v>
      </c>
      <c r="I344">
        <v>97</v>
      </c>
      <c r="J344" s="31">
        <v>5.7000000000000002E-2</v>
      </c>
      <c r="K344">
        <v>0</v>
      </c>
      <c r="L344" s="31">
        <v>0.01</v>
      </c>
      <c r="M344">
        <v>153</v>
      </c>
      <c r="N344" s="31">
        <v>0.09</v>
      </c>
      <c r="O344">
        <v>762</v>
      </c>
      <c r="P344" s="31">
        <v>0.44900000000000001</v>
      </c>
    </row>
    <row r="345" spans="1:16" x14ac:dyDescent="0.2">
      <c r="A345">
        <v>4484</v>
      </c>
      <c r="B345" s="101">
        <v>1000</v>
      </c>
      <c r="C345" s="101">
        <v>1736</v>
      </c>
      <c r="D345" s="31">
        <f t="shared" si="5"/>
        <v>0.57603686635944695</v>
      </c>
      <c r="E345">
        <v>342</v>
      </c>
      <c r="F345" s="31">
        <v>0.19700000000000001</v>
      </c>
      <c r="G345">
        <v>0</v>
      </c>
      <c r="H345" s="31">
        <v>0.01</v>
      </c>
      <c r="I345">
        <v>364</v>
      </c>
      <c r="J345" s="31">
        <v>0.21</v>
      </c>
      <c r="K345">
        <v>0</v>
      </c>
      <c r="L345" s="31">
        <v>0.01</v>
      </c>
      <c r="M345">
        <v>149</v>
      </c>
      <c r="N345" s="31">
        <v>8.5999999999999993E-2</v>
      </c>
      <c r="O345">
        <v>649</v>
      </c>
      <c r="P345" s="31">
        <v>0.374</v>
      </c>
    </row>
    <row r="346" spans="1:16" x14ac:dyDescent="0.2">
      <c r="A346">
        <v>4491</v>
      </c>
      <c r="B346">
        <v>459</v>
      </c>
      <c r="C346" s="101">
        <v>1590</v>
      </c>
      <c r="D346" s="31">
        <f t="shared" si="5"/>
        <v>0.28867924528301886</v>
      </c>
      <c r="E346">
        <v>321</v>
      </c>
      <c r="F346" s="31">
        <v>0.20200000000000001</v>
      </c>
      <c r="G346">
        <v>0</v>
      </c>
      <c r="H346" s="31">
        <v>0.01</v>
      </c>
      <c r="I346">
        <v>0</v>
      </c>
      <c r="J346" s="31">
        <v>0.01</v>
      </c>
      <c r="K346">
        <v>0</v>
      </c>
      <c r="L346" s="31">
        <v>0.01</v>
      </c>
      <c r="M346">
        <v>142</v>
      </c>
      <c r="N346" s="31">
        <v>8.8999999999999996E-2</v>
      </c>
      <c r="O346">
        <v>0</v>
      </c>
      <c r="P346" s="31">
        <v>0.01</v>
      </c>
    </row>
    <row r="347" spans="1:16" x14ac:dyDescent="0.2">
      <c r="A347">
        <v>4492</v>
      </c>
      <c r="B347" s="101">
        <v>1341</v>
      </c>
      <c r="C347" s="101">
        <v>1528</v>
      </c>
      <c r="D347" s="31">
        <f t="shared" si="5"/>
        <v>0.87761780104712039</v>
      </c>
      <c r="E347">
        <v>351</v>
      </c>
      <c r="F347" s="31">
        <v>0.23</v>
      </c>
      <c r="G347">
        <v>0</v>
      </c>
      <c r="H347" s="31">
        <v>0.01</v>
      </c>
      <c r="I347">
        <v>659</v>
      </c>
      <c r="J347" s="31">
        <v>0.43099999999999999</v>
      </c>
      <c r="K347">
        <v>0</v>
      </c>
      <c r="L347" s="31">
        <v>0.01</v>
      </c>
      <c r="M347">
        <v>258</v>
      </c>
      <c r="N347" s="31">
        <v>0.16900000000000001</v>
      </c>
      <c r="O347">
        <v>743</v>
      </c>
      <c r="P347" s="31">
        <v>0.48599999999999999</v>
      </c>
    </row>
    <row r="348" spans="1:16" x14ac:dyDescent="0.2">
      <c r="A348">
        <v>4495</v>
      </c>
      <c r="B348" s="101">
        <v>1466</v>
      </c>
      <c r="C348" s="101">
        <v>2163</v>
      </c>
      <c r="D348" s="31">
        <f t="shared" si="5"/>
        <v>0.67776236708275539</v>
      </c>
      <c r="E348">
        <v>6</v>
      </c>
      <c r="F348" s="31">
        <v>0.01</v>
      </c>
      <c r="G348">
        <v>657</v>
      </c>
      <c r="H348" s="31">
        <v>0.30399999999999999</v>
      </c>
      <c r="I348">
        <v>0</v>
      </c>
      <c r="J348" s="31">
        <v>0.01</v>
      </c>
      <c r="K348">
        <v>0</v>
      </c>
      <c r="L348" s="31">
        <v>0.01</v>
      </c>
      <c r="M348">
        <v>220</v>
      </c>
      <c r="N348" s="31">
        <v>0.10199999999999999</v>
      </c>
      <c r="O348">
        <v>990</v>
      </c>
      <c r="P348" s="31">
        <v>0.45800000000000002</v>
      </c>
    </row>
    <row r="349" spans="1:16" x14ac:dyDescent="0.2">
      <c r="A349">
        <v>4500</v>
      </c>
      <c r="B349">
        <v>344</v>
      </c>
      <c r="C349">
        <v>869</v>
      </c>
      <c r="D349" s="31">
        <f t="shared" si="5"/>
        <v>0.3958573072497123</v>
      </c>
      <c r="E349">
        <v>217</v>
      </c>
      <c r="F349" s="31">
        <v>0.25</v>
      </c>
      <c r="G349">
        <v>0</v>
      </c>
      <c r="H349" s="31">
        <v>0.01</v>
      </c>
      <c r="I349">
        <v>0</v>
      </c>
      <c r="J349" s="31">
        <v>0.01</v>
      </c>
      <c r="K349">
        <v>0</v>
      </c>
      <c r="L349" s="31">
        <v>0.01</v>
      </c>
      <c r="M349">
        <v>96</v>
      </c>
      <c r="N349" s="31">
        <v>0.11</v>
      </c>
      <c r="O349">
        <v>46</v>
      </c>
      <c r="P349" s="31">
        <v>5.2999999999999999E-2</v>
      </c>
    </row>
    <row r="350" spans="1:16" x14ac:dyDescent="0.2">
      <c r="A350">
        <v>4504</v>
      </c>
      <c r="B350">
        <v>971</v>
      </c>
      <c r="C350" s="101">
        <v>1927</v>
      </c>
      <c r="D350" s="31">
        <f t="shared" si="5"/>
        <v>0.50389206019719768</v>
      </c>
      <c r="E350">
        <v>503</v>
      </c>
      <c r="F350" s="31">
        <v>0.26100000000000001</v>
      </c>
      <c r="G350">
        <v>0</v>
      </c>
      <c r="H350" s="31">
        <v>0.01</v>
      </c>
      <c r="I350">
        <v>39</v>
      </c>
      <c r="J350" s="31">
        <v>0.02</v>
      </c>
      <c r="K350">
        <v>0</v>
      </c>
      <c r="L350" s="31">
        <v>0.01</v>
      </c>
      <c r="M350">
        <v>206</v>
      </c>
      <c r="N350" s="31">
        <v>0.107</v>
      </c>
      <c r="O350">
        <v>437</v>
      </c>
      <c r="P350" s="31">
        <v>0.22700000000000001</v>
      </c>
    </row>
    <row r="351" spans="1:16" x14ac:dyDescent="0.2">
      <c r="A351">
        <v>4509</v>
      </c>
      <c r="B351">
        <v>419</v>
      </c>
      <c r="C351">
        <v>636</v>
      </c>
      <c r="D351" s="31">
        <f t="shared" si="5"/>
        <v>0.6588050314465409</v>
      </c>
      <c r="E351">
        <v>155</v>
      </c>
      <c r="F351" s="31">
        <v>0.24399999999999999</v>
      </c>
      <c r="G351">
        <v>0</v>
      </c>
      <c r="H351" s="31">
        <v>0.01</v>
      </c>
      <c r="I351">
        <v>15</v>
      </c>
      <c r="J351" s="31">
        <v>2.4E-2</v>
      </c>
      <c r="K351">
        <v>0</v>
      </c>
      <c r="L351" s="31">
        <v>0.01</v>
      </c>
      <c r="M351">
        <v>59</v>
      </c>
      <c r="N351" s="31">
        <v>9.2999999999999999E-2</v>
      </c>
      <c r="O351">
        <v>277</v>
      </c>
      <c r="P351" s="31">
        <v>0.436</v>
      </c>
    </row>
    <row r="352" spans="1:16" x14ac:dyDescent="0.2">
      <c r="A352">
        <v>4515</v>
      </c>
      <c r="B352">
        <v>990</v>
      </c>
      <c r="C352" s="101">
        <v>1281</v>
      </c>
      <c r="D352" s="31">
        <f t="shared" si="5"/>
        <v>0.77283372365339575</v>
      </c>
      <c r="E352">
        <v>566</v>
      </c>
      <c r="F352" s="31">
        <v>0.442</v>
      </c>
      <c r="G352">
        <v>0</v>
      </c>
      <c r="H352" s="31">
        <v>0.01</v>
      </c>
      <c r="I352">
        <v>0</v>
      </c>
      <c r="J352" s="31">
        <v>0.01</v>
      </c>
      <c r="K352">
        <v>0</v>
      </c>
      <c r="L352" s="31">
        <v>0.01</v>
      </c>
      <c r="M352">
        <v>206</v>
      </c>
      <c r="N352" s="31">
        <v>0.161</v>
      </c>
      <c r="O352">
        <v>488</v>
      </c>
      <c r="P352" s="31">
        <v>0.38100000000000001</v>
      </c>
    </row>
    <row r="353" spans="1:16" x14ac:dyDescent="0.2">
      <c r="A353">
        <v>4523</v>
      </c>
      <c r="B353" s="101">
        <v>1121</v>
      </c>
      <c r="C353" s="101">
        <v>1749</v>
      </c>
      <c r="D353" s="31">
        <f t="shared" si="5"/>
        <v>0.64093767867352769</v>
      </c>
      <c r="E353">
        <v>319</v>
      </c>
      <c r="F353" s="31">
        <v>0.182</v>
      </c>
      <c r="G353">
        <v>0</v>
      </c>
      <c r="H353" s="31">
        <v>0.01</v>
      </c>
      <c r="I353">
        <v>43</v>
      </c>
      <c r="J353" s="31">
        <v>2.5000000000000001E-2</v>
      </c>
      <c r="K353">
        <v>0</v>
      </c>
      <c r="L353" s="31">
        <v>0.01</v>
      </c>
      <c r="M353">
        <v>98</v>
      </c>
      <c r="N353" s="31">
        <v>5.6000000000000001E-2</v>
      </c>
      <c r="O353">
        <v>846</v>
      </c>
      <c r="P353" s="31">
        <v>0.48399999999999999</v>
      </c>
    </row>
    <row r="354" spans="1:16" x14ac:dyDescent="0.2">
      <c r="A354">
        <v>4528</v>
      </c>
      <c r="B354" s="101">
        <v>1048</v>
      </c>
      <c r="C354" s="101">
        <v>1593</v>
      </c>
      <c r="D354" s="31">
        <f t="shared" si="5"/>
        <v>0.65787821720025108</v>
      </c>
      <c r="E354">
        <v>544</v>
      </c>
      <c r="F354" s="31">
        <v>0.34100000000000003</v>
      </c>
      <c r="G354">
        <v>0</v>
      </c>
      <c r="H354" s="31">
        <v>0.01</v>
      </c>
      <c r="I354">
        <v>762</v>
      </c>
      <c r="J354" s="31">
        <v>0.47799999999999998</v>
      </c>
      <c r="K354">
        <v>0</v>
      </c>
      <c r="L354" s="31">
        <v>0.01</v>
      </c>
      <c r="M354">
        <v>151</v>
      </c>
      <c r="N354" s="31">
        <v>9.5000000000000001E-2</v>
      </c>
      <c r="O354">
        <v>122</v>
      </c>
      <c r="P354" s="31">
        <v>7.6999999999999999E-2</v>
      </c>
    </row>
    <row r="355" spans="1:16" x14ac:dyDescent="0.2">
      <c r="A355">
        <v>4540</v>
      </c>
      <c r="B355" s="101">
        <v>1240</v>
      </c>
      <c r="C355" s="101">
        <v>1538</v>
      </c>
      <c r="D355" s="31">
        <f t="shared" si="5"/>
        <v>0.80624187256176849</v>
      </c>
      <c r="E355">
        <v>364</v>
      </c>
      <c r="F355" s="31">
        <v>0.23699999999999999</v>
      </c>
      <c r="G355">
        <v>0</v>
      </c>
      <c r="H355" s="31">
        <v>0.01</v>
      </c>
      <c r="I355">
        <v>172</v>
      </c>
      <c r="J355" s="31">
        <v>0.112</v>
      </c>
      <c r="K355">
        <v>0</v>
      </c>
      <c r="L355" s="31">
        <v>0.01</v>
      </c>
      <c r="M355">
        <v>240</v>
      </c>
      <c r="N355" s="31">
        <v>0.156</v>
      </c>
      <c r="O355">
        <v>934</v>
      </c>
      <c r="P355" s="31">
        <v>0.60699999999999998</v>
      </c>
    </row>
    <row r="356" spans="1:16" x14ac:dyDescent="0.2">
      <c r="A356">
        <v>4559</v>
      </c>
      <c r="B356">
        <v>172</v>
      </c>
      <c r="C356">
        <v>363</v>
      </c>
      <c r="D356" s="31">
        <f t="shared" si="5"/>
        <v>0.47382920110192839</v>
      </c>
      <c r="E356">
        <v>0</v>
      </c>
      <c r="F356" s="31">
        <v>0.01</v>
      </c>
      <c r="G356">
        <v>0</v>
      </c>
      <c r="H356" s="31">
        <v>0.01</v>
      </c>
      <c r="I356">
        <v>72</v>
      </c>
      <c r="J356" s="31">
        <v>0.19800000000000001</v>
      </c>
      <c r="K356">
        <v>0</v>
      </c>
      <c r="L356" s="31">
        <v>0.01</v>
      </c>
      <c r="M356">
        <v>10</v>
      </c>
      <c r="N356" s="31">
        <v>2.8000000000000001E-2</v>
      </c>
      <c r="O356">
        <v>92</v>
      </c>
      <c r="P356" s="31">
        <v>0.253</v>
      </c>
    </row>
    <row r="357" spans="1:16" x14ac:dyDescent="0.2">
      <c r="A357">
        <v>4567</v>
      </c>
      <c r="B357" s="101">
        <v>1236</v>
      </c>
      <c r="C357" s="101">
        <v>2204</v>
      </c>
      <c r="D357" s="31">
        <f t="shared" si="5"/>
        <v>0.56079854809437391</v>
      </c>
      <c r="E357">
        <v>753</v>
      </c>
      <c r="F357" s="31">
        <v>0.34200000000000003</v>
      </c>
      <c r="G357">
        <v>0</v>
      </c>
      <c r="H357" s="31">
        <v>0.01</v>
      </c>
      <c r="I357">
        <v>242</v>
      </c>
      <c r="J357" s="31">
        <v>0.11</v>
      </c>
      <c r="K357">
        <v>0</v>
      </c>
      <c r="L357" s="31">
        <v>0.01</v>
      </c>
      <c r="M357">
        <v>218</v>
      </c>
      <c r="N357" s="31">
        <v>9.9000000000000005E-2</v>
      </c>
      <c r="O357">
        <v>314</v>
      </c>
      <c r="P357" s="31">
        <v>0.14199999999999999</v>
      </c>
    </row>
    <row r="358" spans="1:16" x14ac:dyDescent="0.2">
      <c r="A358">
        <v>4568</v>
      </c>
      <c r="B358">
        <v>200</v>
      </c>
      <c r="C358">
        <v>663</v>
      </c>
      <c r="D358" s="31">
        <f t="shared" si="5"/>
        <v>0.30165912518853694</v>
      </c>
      <c r="E358">
        <v>94</v>
      </c>
      <c r="F358" s="31">
        <v>0.14199999999999999</v>
      </c>
      <c r="G358">
        <v>0</v>
      </c>
      <c r="H358" s="31">
        <v>0.01</v>
      </c>
      <c r="I358">
        <v>0</v>
      </c>
      <c r="J358" s="31">
        <v>0.01</v>
      </c>
      <c r="K358">
        <v>0</v>
      </c>
      <c r="L358" s="31">
        <v>0.01</v>
      </c>
      <c r="M358">
        <v>107</v>
      </c>
      <c r="N358" s="31">
        <v>0.161</v>
      </c>
      <c r="O358">
        <v>0</v>
      </c>
      <c r="P358" s="31">
        <v>0.01</v>
      </c>
    </row>
    <row r="359" spans="1:16" x14ac:dyDescent="0.2">
      <c r="A359">
        <v>4570</v>
      </c>
      <c r="B359" s="101">
        <v>1034</v>
      </c>
      <c r="C359" s="101">
        <v>1579</v>
      </c>
      <c r="D359" s="31">
        <f t="shared" si="5"/>
        <v>0.65484483850538311</v>
      </c>
      <c r="E359">
        <v>365</v>
      </c>
      <c r="F359" s="31">
        <v>0.23100000000000001</v>
      </c>
      <c r="G359">
        <v>0</v>
      </c>
      <c r="H359" s="31">
        <v>0.01</v>
      </c>
      <c r="I359">
        <v>25</v>
      </c>
      <c r="J359" s="31">
        <v>1.6E-2</v>
      </c>
      <c r="K359">
        <v>0</v>
      </c>
      <c r="L359" s="31">
        <v>0.01</v>
      </c>
      <c r="M359">
        <v>241</v>
      </c>
      <c r="N359" s="31">
        <v>0.153</v>
      </c>
      <c r="O359">
        <v>595</v>
      </c>
      <c r="P359" s="31">
        <v>0.377</v>
      </c>
    </row>
    <row r="360" spans="1:16" x14ac:dyDescent="0.2">
      <c r="A360">
        <v>4585</v>
      </c>
      <c r="B360" s="101">
        <v>1070</v>
      </c>
      <c r="C360" s="101">
        <v>1394</v>
      </c>
      <c r="D360" s="31">
        <f t="shared" si="5"/>
        <v>0.76757532281205165</v>
      </c>
      <c r="E360">
        <v>429</v>
      </c>
      <c r="F360" s="31">
        <v>0.308</v>
      </c>
      <c r="G360">
        <v>0</v>
      </c>
      <c r="H360" s="31">
        <v>0.01</v>
      </c>
      <c r="I360">
        <v>24</v>
      </c>
      <c r="J360" s="31">
        <v>1.7000000000000001E-2</v>
      </c>
      <c r="K360">
        <v>0</v>
      </c>
      <c r="L360" s="31">
        <v>0.01</v>
      </c>
      <c r="M360">
        <v>106</v>
      </c>
      <c r="N360" s="31">
        <v>7.5999999999999998E-2</v>
      </c>
      <c r="O360">
        <v>742</v>
      </c>
      <c r="P360" s="31">
        <v>0.53200000000000003</v>
      </c>
    </row>
    <row r="361" spans="1:16" x14ac:dyDescent="0.2">
      <c r="A361">
        <v>5027</v>
      </c>
      <c r="B361">
        <v>216</v>
      </c>
      <c r="C361">
        <v>284</v>
      </c>
      <c r="D361" s="31">
        <f t="shared" si="5"/>
        <v>0.76056338028169013</v>
      </c>
      <c r="E361">
        <v>14</v>
      </c>
      <c r="F361" s="31">
        <v>0.1</v>
      </c>
      <c r="G361">
        <v>130</v>
      </c>
      <c r="H361" s="31">
        <v>0.45800000000000002</v>
      </c>
      <c r="I361">
        <v>0</v>
      </c>
      <c r="J361" s="31">
        <v>0.1</v>
      </c>
      <c r="K361">
        <v>0</v>
      </c>
      <c r="L361" s="31">
        <v>0.1</v>
      </c>
      <c r="M361">
        <v>0</v>
      </c>
      <c r="N361" s="31">
        <v>0.1</v>
      </c>
      <c r="O361">
        <v>144</v>
      </c>
      <c r="P361" s="31">
        <v>0.50700000000000001</v>
      </c>
    </row>
    <row r="362" spans="1:16" x14ac:dyDescent="0.2">
      <c r="A362">
        <v>5033</v>
      </c>
      <c r="B362" s="101">
        <v>1322</v>
      </c>
      <c r="C362" s="101">
        <v>1913</v>
      </c>
      <c r="D362" s="31">
        <f t="shared" si="5"/>
        <v>0.69106116048092003</v>
      </c>
      <c r="E362">
        <v>436</v>
      </c>
      <c r="F362" s="31">
        <v>0.22800000000000001</v>
      </c>
      <c r="G362">
        <v>0</v>
      </c>
      <c r="H362" s="31">
        <v>0.01</v>
      </c>
      <c r="I362">
        <v>49</v>
      </c>
      <c r="J362" s="31">
        <v>2.5999999999999999E-2</v>
      </c>
      <c r="K362">
        <v>0</v>
      </c>
      <c r="L362" s="31">
        <v>0.01</v>
      </c>
      <c r="M362">
        <v>176</v>
      </c>
      <c r="N362" s="31">
        <v>9.1999999999999998E-2</v>
      </c>
      <c r="O362">
        <v>919</v>
      </c>
      <c r="P362" s="31">
        <v>0.48</v>
      </c>
    </row>
    <row r="363" spans="1:16" x14ac:dyDescent="0.2">
      <c r="A363">
        <v>5037</v>
      </c>
      <c r="B363" s="101">
        <v>1207</v>
      </c>
      <c r="C363" s="101">
        <v>1634</v>
      </c>
      <c r="D363" s="31">
        <f t="shared" si="5"/>
        <v>0.73867809057527545</v>
      </c>
      <c r="E363">
        <v>513</v>
      </c>
      <c r="F363" s="31">
        <v>0.314</v>
      </c>
      <c r="G363">
        <v>0</v>
      </c>
      <c r="H363" s="31">
        <v>0.01</v>
      </c>
      <c r="I363">
        <v>137</v>
      </c>
      <c r="J363" s="31">
        <v>8.4000000000000005E-2</v>
      </c>
      <c r="K363">
        <v>0</v>
      </c>
      <c r="L363" s="31">
        <v>0.01</v>
      </c>
      <c r="M363">
        <v>213</v>
      </c>
      <c r="N363" s="31">
        <v>0.13</v>
      </c>
      <c r="O363">
        <v>758</v>
      </c>
      <c r="P363" s="31">
        <v>0.46400000000000002</v>
      </c>
    </row>
    <row r="364" spans="1:16" x14ac:dyDescent="0.2">
      <c r="A364">
        <v>5071</v>
      </c>
      <c r="B364">
        <v>651</v>
      </c>
      <c r="C364" s="101">
        <v>3148</v>
      </c>
      <c r="D364" s="31">
        <f t="shared" si="5"/>
        <v>0.2067979669631512</v>
      </c>
      <c r="E364">
        <v>0</v>
      </c>
      <c r="F364" s="31">
        <v>0.01</v>
      </c>
      <c r="G364">
        <v>0</v>
      </c>
      <c r="H364" s="31">
        <v>0.01</v>
      </c>
      <c r="I364">
        <v>0</v>
      </c>
      <c r="J364" s="31">
        <v>0.01</v>
      </c>
      <c r="K364">
        <v>0</v>
      </c>
      <c r="L364" s="31">
        <v>0.01</v>
      </c>
      <c r="M364">
        <v>94</v>
      </c>
      <c r="N364" s="31">
        <v>0.03</v>
      </c>
      <c r="O364">
        <v>566</v>
      </c>
      <c r="P364" s="31">
        <v>0.18</v>
      </c>
    </row>
    <row r="365" spans="1:16" x14ac:dyDescent="0.2">
      <c r="A365">
        <v>5085</v>
      </c>
      <c r="B365">
        <v>375</v>
      </c>
      <c r="C365">
        <v>695</v>
      </c>
      <c r="D365" s="31">
        <f t="shared" si="5"/>
        <v>0.53956834532374098</v>
      </c>
      <c r="E365">
        <v>261</v>
      </c>
      <c r="F365" s="31">
        <v>0.376</v>
      </c>
      <c r="G365">
        <v>0</v>
      </c>
      <c r="H365" s="31">
        <v>0.01</v>
      </c>
      <c r="I365">
        <v>46</v>
      </c>
      <c r="J365" s="31">
        <v>6.6000000000000003E-2</v>
      </c>
      <c r="K365">
        <v>0</v>
      </c>
      <c r="L365" s="31">
        <v>0.01</v>
      </c>
      <c r="M365">
        <v>67</v>
      </c>
      <c r="N365" s="31">
        <v>9.6000000000000002E-2</v>
      </c>
      <c r="O365">
        <v>63</v>
      </c>
      <c r="P365" s="31">
        <v>9.0999999999999998E-2</v>
      </c>
    </row>
    <row r="366" spans="1:16" x14ac:dyDescent="0.2">
      <c r="A366">
        <v>5098</v>
      </c>
      <c r="B366">
        <v>96</v>
      </c>
      <c r="C366">
        <v>340</v>
      </c>
      <c r="D366" s="31">
        <f t="shared" si="5"/>
        <v>0.28235294117647058</v>
      </c>
      <c r="E366">
        <v>0</v>
      </c>
      <c r="F366" s="31">
        <v>0.01</v>
      </c>
      <c r="G366">
        <v>0</v>
      </c>
      <c r="H366" s="31">
        <v>0.01</v>
      </c>
      <c r="I366">
        <v>11</v>
      </c>
      <c r="J366" s="31">
        <v>3.2000000000000001E-2</v>
      </c>
      <c r="K366">
        <v>0</v>
      </c>
      <c r="L366" s="31">
        <v>0.01</v>
      </c>
      <c r="M366">
        <v>25</v>
      </c>
      <c r="N366" s="31">
        <v>7.3999999999999996E-2</v>
      </c>
      <c r="O366">
        <v>73</v>
      </c>
      <c r="P366" s="31">
        <v>0.215</v>
      </c>
    </row>
    <row r="367" spans="1:16" x14ac:dyDescent="0.2">
      <c r="A367">
        <v>5099</v>
      </c>
      <c r="B367">
        <v>662</v>
      </c>
      <c r="C367">
        <v>683</v>
      </c>
      <c r="D367" s="31">
        <f t="shared" si="5"/>
        <v>0.96925329428989748</v>
      </c>
      <c r="E367">
        <v>0</v>
      </c>
      <c r="F367" s="31">
        <v>0.01</v>
      </c>
      <c r="G367">
        <v>0</v>
      </c>
      <c r="H367" s="31">
        <v>0.01</v>
      </c>
      <c r="I367">
        <v>0</v>
      </c>
      <c r="J367" s="31">
        <v>0.01</v>
      </c>
      <c r="K367">
        <v>0</v>
      </c>
      <c r="L367" s="31">
        <v>0.01</v>
      </c>
      <c r="M367">
        <v>0</v>
      </c>
      <c r="N367" s="31">
        <v>0.01</v>
      </c>
      <c r="O367">
        <v>662</v>
      </c>
      <c r="P367" s="31">
        <v>0.96899999999999997</v>
      </c>
    </row>
    <row r="368" spans="1:16" x14ac:dyDescent="0.2">
      <c r="A368">
        <v>5111</v>
      </c>
      <c r="B368" s="101">
        <v>1484</v>
      </c>
      <c r="C368" s="101">
        <v>2006</v>
      </c>
      <c r="D368" s="31">
        <f t="shared" si="5"/>
        <v>0.73978065802592219</v>
      </c>
      <c r="E368">
        <v>705</v>
      </c>
      <c r="F368" s="31">
        <v>0.35099999999999998</v>
      </c>
      <c r="G368">
        <v>0</v>
      </c>
      <c r="H368" s="31">
        <v>0.01</v>
      </c>
      <c r="I368">
        <v>0</v>
      </c>
      <c r="J368" s="31">
        <v>0.01</v>
      </c>
      <c r="K368">
        <v>0</v>
      </c>
      <c r="L368" s="31">
        <v>0.01</v>
      </c>
      <c r="M368">
        <v>186</v>
      </c>
      <c r="N368" s="31">
        <v>9.2999999999999999E-2</v>
      </c>
      <c r="O368">
        <v>924</v>
      </c>
      <c r="P368" s="31">
        <v>0.46100000000000002</v>
      </c>
    </row>
    <row r="369" spans="1:16" x14ac:dyDescent="0.2">
      <c r="A369">
        <v>5114</v>
      </c>
      <c r="B369">
        <v>9</v>
      </c>
      <c r="C369">
        <v>23</v>
      </c>
      <c r="D369" s="31">
        <f t="shared" si="5"/>
        <v>0.39130434782608697</v>
      </c>
      <c r="E369">
        <v>0</v>
      </c>
      <c r="F369" s="31">
        <v>0.13</v>
      </c>
      <c r="G369">
        <v>0</v>
      </c>
      <c r="H369" s="31">
        <v>0.13</v>
      </c>
      <c r="I369">
        <v>0</v>
      </c>
      <c r="J369" s="31">
        <v>0.13</v>
      </c>
      <c r="K369">
        <v>0</v>
      </c>
      <c r="L369" s="31">
        <v>0.13</v>
      </c>
      <c r="M369">
        <v>0</v>
      </c>
      <c r="N369" s="31">
        <v>0.13</v>
      </c>
      <c r="O369">
        <v>9</v>
      </c>
      <c r="P369" s="31">
        <v>0.39100000000000001</v>
      </c>
    </row>
    <row r="370" spans="1:16" x14ac:dyDescent="0.2">
      <c r="A370">
        <v>5128</v>
      </c>
      <c r="B370" s="101">
        <v>1489</v>
      </c>
      <c r="C370" s="101">
        <v>1795</v>
      </c>
      <c r="D370" s="31">
        <f t="shared" si="5"/>
        <v>0.82952646239554317</v>
      </c>
      <c r="E370">
        <v>370</v>
      </c>
      <c r="F370" s="31">
        <v>0.20599999999999999</v>
      </c>
      <c r="G370">
        <v>0</v>
      </c>
      <c r="H370" s="31">
        <v>0.01</v>
      </c>
      <c r="I370">
        <v>853</v>
      </c>
      <c r="J370" s="31">
        <v>0.47499999999999998</v>
      </c>
      <c r="K370">
        <v>0</v>
      </c>
      <c r="L370" s="31">
        <v>0.01</v>
      </c>
      <c r="M370">
        <v>114</v>
      </c>
      <c r="N370" s="31">
        <v>6.4000000000000001E-2</v>
      </c>
      <c r="O370">
        <v>808</v>
      </c>
      <c r="P370" s="31">
        <v>0.45</v>
      </c>
    </row>
    <row r="371" spans="1:16" x14ac:dyDescent="0.2">
      <c r="A371">
        <v>5142</v>
      </c>
      <c r="B371">
        <v>40</v>
      </c>
      <c r="C371">
        <v>290</v>
      </c>
      <c r="D371" s="31">
        <f t="shared" si="5"/>
        <v>0.13793103448275862</v>
      </c>
      <c r="E371">
        <v>30</v>
      </c>
      <c r="F371" s="31">
        <v>0.10299999999999999</v>
      </c>
      <c r="G371">
        <v>0</v>
      </c>
      <c r="H371" s="31">
        <v>0.1</v>
      </c>
      <c r="I371">
        <v>0</v>
      </c>
      <c r="J371" s="31">
        <v>0.1</v>
      </c>
      <c r="K371">
        <v>0</v>
      </c>
      <c r="L371" s="31">
        <v>0.1</v>
      </c>
      <c r="M371">
        <v>0</v>
      </c>
      <c r="N371" s="31">
        <v>0.1</v>
      </c>
      <c r="O371">
        <v>12</v>
      </c>
      <c r="P371" s="31">
        <v>0.1</v>
      </c>
    </row>
    <row r="372" spans="1:16" x14ac:dyDescent="0.2">
      <c r="A372">
        <v>5149</v>
      </c>
      <c r="B372">
        <v>15</v>
      </c>
      <c r="C372">
        <v>364</v>
      </c>
      <c r="D372" s="31">
        <f t="shared" si="5"/>
        <v>4.1208791208791208E-2</v>
      </c>
      <c r="E372">
        <v>0</v>
      </c>
      <c r="F372" s="31">
        <v>0.01</v>
      </c>
      <c r="G372">
        <v>0</v>
      </c>
      <c r="H372" s="31">
        <v>0.01</v>
      </c>
      <c r="I372">
        <v>0</v>
      </c>
      <c r="J372" s="31">
        <v>0.01</v>
      </c>
      <c r="K372">
        <v>0</v>
      </c>
      <c r="L372" s="31">
        <v>0.01</v>
      </c>
      <c r="M372">
        <v>2</v>
      </c>
      <c r="N372" s="31">
        <v>0.01</v>
      </c>
      <c r="O372">
        <v>13</v>
      </c>
      <c r="P372" s="31">
        <v>3.5999999999999997E-2</v>
      </c>
    </row>
    <row r="373" spans="1:16" x14ac:dyDescent="0.2">
      <c r="A373">
        <v>5164</v>
      </c>
      <c r="B373" s="101">
        <v>2067</v>
      </c>
      <c r="C373" s="101">
        <v>2852</v>
      </c>
      <c r="D373" s="31">
        <f t="shared" si="5"/>
        <v>0.72475455820476853</v>
      </c>
      <c r="E373">
        <v>315</v>
      </c>
      <c r="F373" s="31">
        <v>0.11</v>
      </c>
      <c r="G373">
        <v>0</v>
      </c>
      <c r="H373" s="31">
        <v>0.01</v>
      </c>
      <c r="I373">
        <v>672</v>
      </c>
      <c r="J373" s="31">
        <v>0.23599999999999999</v>
      </c>
      <c r="K373">
        <v>0</v>
      </c>
      <c r="L373" s="31">
        <v>0.01</v>
      </c>
      <c r="M373">
        <v>316</v>
      </c>
      <c r="N373" s="31">
        <v>0.111</v>
      </c>
      <c r="O373" s="101">
        <v>1425</v>
      </c>
      <c r="P373" s="31">
        <v>0.5</v>
      </c>
    </row>
    <row r="374" spans="1:16" x14ac:dyDescent="0.2">
      <c r="A374">
        <v>5165</v>
      </c>
      <c r="B374">
        <v>22</v>
      </c>
      <c r="C374">
        <v>59</v>
      </c>
      <c r="D374" s="31">
        <f t="shared" si="5"/>
        <v>0.3728813559322034</v>
      </c>
      <c r="E374">
        <v>0</v>
      </c>
      <c r="F374" s="31">
        <v>0.1</v>
      </c>
      <c r="G374">
        <v>0</v>
      </c>
      <c r="H374" s="31">
        <v>0.1</v>
      </c>
      <c r="I374">
        <v>0</v>
      </c>
      <c r="J374" s="31">
        <v>0.1</v>
      </c>
      <c r="K374">
        <v>0</v>
      </c>
      <c r="L374" s="31">
        <v>0.1</v>
      </c>
      <c r="M374">
        <v>11</v>
      </c>
      <c r="N374" s="31">
        <v>0.186</v>
      </c>
      <c r="O374">
        <v>12</v>
      </c>
      <c r="P374" s="31">
        <v>0.20300000000000001</v>
      </c>
    </row>
    <row r="375" spans="1:16" x14ac:dyDescent="0.2">
      <c r="A375">
        <v>5169</v>
      </c>
      <c r="B375">
        <v>471</v>
      </c>
      <c r="C375">
        <v>538</v>
      </c>
      <c r="D375" s="31">
        <f t="shared" si="5"/>
        <v>0.87546468401486988</v>
      </c>
      <c r="E375">
        <v>256</v>
      </c>
      <c r="F375" s="31">
        <v>0.47599999999999998</v>
      </c>
      <c r="G375">
        <v>0</v>
      </c>
      <c r="H375" s="31">
        <v>0.01</v>
      </c>
      <c r="I375">
        <v>200</v>
      </c>
      <c r="J375" s="31">
        <v>0.372</v>
      </c>
      <c r="K375">
        <v>0</v>
      </c>
      <c r="L375" s="31">
        <v>0.01</v>
      </c>
      <c r="M375">
        <v>20</v>
      </c>
      <c r="N375" s="31">
        <v>3.6999999999999998E-2</v>
      </c>
      <c r="O375">
        <v>310</v>
      </c>
      <c r="P375" s="31">
        <v>0.57599999999999996</v>
      </c>
    </row>
    <row r="376" spans="1:16" x14ac:dyDescent="0.2">
      <c r="A376">
        <v>5171</v>
      </c>
      <c r="B376">
        <v>84</v>
      </c>
      <c r="C376">
        <v>186</v>
      </c>
      <c r="D376" s="31">
        <f t="shared" si="5"/>
        <v>0.45161290322580644</v>
      </c>
      <c r="E376">
        <v>0</v>
      </c>
      <c r="F376" s="31">
        <v>0.1</v>
      </c>
      <c r="G376">
        <v>0</v>
      </c>
      <c r="H376" s="31">
        <v>0.1</v>
      </c>
      <c r="I376">
        <v>0</v>
      </c>
      <c r="J376" s="31">
        <v>0.1</v>
      </c>
      <c r="K376">
        <v>0</v>
      </c>
      <c r="L376" s="31">
        <v>0.1</v>
      </c>
      <c r="M376">
        <v>0</v>
      </c>
      <c r="N376" s="31">
        <v>0.1</v>
      </c>
      <c r="O376">
        <v>84</v>
      </c>
      <c r="P376" s="31">
        <v>0.45200000000000001</v>
      </c>
    </row>
    <row r="377" spans="1:16" x14ac:dyDescent="0.2">
      <c r="A377">
        <v>5172</v>
      </c>
      <c r="B377">
        <v>43</v>
      </c>
      <c r="C377">
        <v>49</v>
      </c>
      <c r="D377" s="31">
        <f t="shared" si="5"/>
        <v>0.87755102040816324</v>
      </c>
      <c r="E377">
        <v>0</v>
      </c>
      <c r="F377" s="31">
        <v>0.1</v>
      </c>
      <c r="G377">
        <v>0</v>
      </c>
      <c r="H377" s="31">
        <v>0.1</v>
      </c>
      <c r="I377">
        <v>0</v>
      </c>
      <c r="J377" s="31">
        <v>0.1</v>
      </c>
      <c r="K377">
        <v>0</v>
      </c>
      <c r="L377" s="31">
        <v>0.1</v>
      </c>
      <c r="M377">
        <v>2</v>
      </c>
      <c r="N377" s="31">
        <v>0.1</v>
      </c>
      <c r="O377">
        <v>41</v>
      </c>
      <c r="P377" s="31">
        <v>0.83699999999999997</v>
      </c>
    </row>
    <row r="378" spans="1:16" x14ac:dyDescent="0.2">
      <c r="A378">
        <v>5194</v>
      </c>
      <c r="B378">
        <v>4</v>
      </c>
      <c r="C378">
        <v>30</v>
      </c>
      <c r="D378" s="31">
        <f t="shared" si="5"/>
        <v>0.13333333333333333</v>
      </c>
      <c r="E378">
        <v>0</v>
      </c>
      <c r="F378" s="31">
        <v>0.1</v>
      </c>
      <c r="G378">
        <v>0</v>
      </c>
      <c r="H378" s="31">
        <v>0.1</v>
      </c>
      <c r="I378">
        <v>0</v>
      </c>
      <c r="J378" s="31">
        <v>0.1</v>
      </c>
      <c r="K378">
        <v>0</v>
      </c>
      <c r="L378" s="31">
        <v>0.1</v>
      </c>
      <c r="M378">
        <v>4</v>
      </c>
      <c r="N378" s="31">
        <v>0.13300000000000001</v>
      </c>
      <c r="O378">
        <v>0</v>
      </c>
      <c r="P378" s="31">
        <v>0.1</v>
      </c>
    </row>
    <row r="379" spans="1:16" x14ac:dyDescent="0.2">
      <c r="A379">
        <v>5197</v>
      </c>
      <c r="B379">
        <v>598</v>
      </c>
      <c r="C379" s="101">
        <v>1296</v>
      </c>
      <c r="D379" s="31">
        <f t="shared" si="5"/>
        <v>0.46141975308641975</v>
      </c>
      <c r="E379">
        <v>13</v>
      </c>
      <c r="F379" s="31">
        <v>0.01</v>
      </c>
      <c r="G379">
        <v>0</v>
      </c>
      <c r="H379" s="31">
        <v>0.01</v>
      </c>
      <c r="I379">
        <v>0</v>
      </c>
      <c r="J379" s="31">
        <v>0.01</v>
      </c>
      <c r="K379">
        <v>0</v>
      </c>
      <c r="L379" s="31">
        <v>0.01</v>
      </c>
      <c r="M379">
        <v>123</v>
      </c>
      <c r="N379" s="31">
        <v>9.5000000000000001E-2</v>
      </c>
      <c r="O379">
        <v>468</v>
      </c>
      <c r="P379" s="31">
        <v>0.36099999999999999</v>
      </c>
    </row>
    <row r="380" spans="1:16" x14ac:dyDescent="0.2">
      <c r="A380">
        <v>5208</v>
      </c>
      <c r="B380">
        <v>7</v>
      </c>
      <c r="C380">
        <v>16</v>
      </c>
      <c r="D380" s="31">
        <f t="shared" si="5"/>
        <v>0.4375</v>
      </c>
      <c r="E380">
        <v>0</v>
      </c>
      <c r="F380" s="31">
        <v>0.19</v>
      </c>
      <c r="G380">
        <v>0</v>
      </c>
      <c r="H380" s="31">
        <v>0.19</v>
      </c>
      <c r="I380">
        <v>0</v>
      </c>
      <c r="J380" s="31">
        <v>0.19</v>
      </c>
      <c r="K380">
        <v>0</v>
      </c>
      <c r="L380" s="31">
        <v>0.19</v>
      </c>
      <c r="M380">
        <v>0</v>
      </c>
      <c r="N380" s="31">
        <v>0.19</v>
      </c>
      <c r="O380">
        <v>7</v>
      </c>
      <c r="P380" s="31">
        <v>0.438</v>
      </c>
    </row>
    <row r="381" spans="1:16" x14ac:dyDescent="0.2">
      <c r="A381">
        <v>5213</v>
      </c>
      <c r="B381">
        <v>450</v>
      </c>
      <c r="C381" s="101">
        <v>1183</v>
      </c>
      <c r="D381" s="31">
        <f t="shared" si="5"/>
        <v>0.38038884192730349</v>
      </c>
      <c r="E381">
        <v>139</v>
      </c>
      <c r="F381" s="31">
        <v>0.11700000000000001</v>
      </c>
      <c r="G381">
        <v>0</v>
      </c>
      <c r="H381" s="31">
        <v>0.01</v>
      </c>
      <c r="I381">
        <v>313</v>
      </c>
      <c r="J381" s="31">
        <v>0.26500000000000001</v>
      </c>
      <c r="K381">
        <v>0</v>
      </c>
      <c r="L381" s="31">
        <v>0.01</v>
      </c>
      <c r="M381">
        <v>82</v>
      </c>
      <c r="N381" s="31">
        <v>6.9000000000000006E-2</v>
      </c>
      <c r="O381">
        <v>94</v>
      </c>
      <c r="P381" s="31">
        <v>7.9000000000000001E-2</v>
      </c>
    </row>
    <row r="382" spans="1:16" x14ac:dyDescent="0.2">
      <c r="A382">
        <v>5223</v>
      </c>
      <c r="B382">
        <v>17</v>
      </c>
      <c r="C382">
        <v>48</v>
      </c>
      <c r="D382" s="31">
        <f t="shared" si="5"/>
        <v>0.35416666666666669</v>
      </c>
      <c r="E382">
        <v>0</v>
      </c>
      <c r="F382" s="31">
        <v>0.1</v>
      </c>
      <c r="G382">
        <v>0</v>
      </c>
      <c r="H382" s="31">
        <v>0.1</v>
      </c>
      <c r="I382">
        <v>17</v>
      </c>
      <c r="J382" s="31">
        <v>0.35399999999999998</v>
      </c>
      <c r="K382">
        <v>0</v>
      </c>
      <c r="L382" s="31">
        <v>0.1</v>
      </c>
      <c r="M382">
        <v>0</v>
      </c>
      <c r="N382" s="31">
        <v>0.1</v>
      </c>
      <c r="O382">
        <v>0</v>
      </c>
      <c r="P382" s="31">
        <v>0.1</v>
      </c>
    </row>
    <row r="383" spans="1:16" x14ac:dyDescent="0.2">
      <c r="A383">
        <v>5226</v>
      </c>
      <c r="B383">
        <v>47</v>
      </c>
      <c r="C383">
        <v>82</v>
      </c>
      <c r="D383" s="31">
        <f t="shared" si="5"/>
        <v>0.57317073170731703</v>
      </c>
      <c r="E383">
        <v>25</v>
      </c>
      <c r="F383" s="31">
        <v>0.30499999999999999</v>
      </c>
      <c r="G383">
        <v>0</v>
      </c>
      <c r="H383" s="31">
        <v>0.1</v>
      </c>
      <c r="I383">
        <v>22</v>
      </c>
      <c r="J383" s="31">
        <v>0.26800000000000002</v>
      </c>
      <c r="K383">
        <v>0</v>
      </c>
      <c r="L383" s="31">
        <v>0.1</v>
      </c>
      <c r="M383">
        <v>4</v>
      </c>
      <c r="N383" s="31">
        <v>0.1</v>
      </c>
      <c r="O383">
        <v>18</v>
      </c>
      <c r="P383" s="31">
        <v>0.22</v>
      </c>
    </row>
    <row r="384" spans="1:16" x14ac:dyDescent="0.2">
      <c r="A384">
        <v>5240</v>
      </c>
      <c r="B384">
        <v>80</v>
      </c>
      <c r="C384">
        <v>143</v>
      </c>
      <c r="D384" s="31">
        <f t="shared" si="5"/>
        <v>0.55944055944055948</v>
      </c>
      <c r="E384">
        <v>25</v>
      </c>
      <c r="F384" s="31">
        <v>0.17499999999999999</v>
      </c>
      <c r="G384">
        <v>0</v>
      </c>
      <c r="H384" s="31">
        <v>0.1</v>
      </c>
      <c r="I384">
        <v>70</v>
      </c>
      <c r="J384" s="31">
        <v>0.49</v>
      </c>
      <c r="K384">
        <v>0</v>
      </c>
      <c r="L384" s="31">
        <v>0.1</v>
      </c>
      <c r="M384">
        <v>24</v>
      </c>
      <c r="N384" s="31">
        <v>0.16800000000000001</v>
      </c>
      <c r="O384">
        <v>35</v>
      </c>
      <c r="P384" s="31">
        <v>0.245</v>
      </c>
    </row>
    <row r="385" spans="1:16" x14ac:dyDescent="0.2">
      <c r="A385">
        <v>5250</v>
      </c>
      <c r="B385">
        <v>26</v>
      </c>
      <c r="C385">
        <v>35</v>
      </c>
      <c r="D385" s="31">
        <f t="shared" si="5"/>
        <v>0.74285714285714288</v>
      </c>
      <c r="E385">
        <v>0</v>
      </c>
      <c r="F385" s="31">
        <v>0.1</v>
      </c>
      <c r="G385">
        <v>0</v>
      </c>
      <c r="H385" s="31">
        <v>0.1</v>
      </c>
      <c r="I385">
        <v>0</v>
      </c>
      <c r="J385" s="31">
        <v>0.1</v>
      </c>
      <c r="K385">
        <v>0</v>
      </c>
      <c r="L385" s="31">
        <v>0.1</v>
      </c>
      <c r="M385">
        <v>26</v>
      </c>
      <c r="N385" s="31">
        <v>0.74299999999999999</v>
      </c>
      <c r="O385">
        <v>0</v>
      </c>
      <c r="P385" s="31">
        <v>0.1</v>
      </c>
    </row>
    <row r="386" spans="1:16" x14ac:dyDescent="0.2">
      <c r="A386">
        <v>5262</v>
      </c>
      <c r="B386">
        <v>21</v>
      </c>
      <c r="C386">
        <v>623</v>
      </c>
      <c r="D386" s="31">
        <f t="shared" si="5"/>
        <v>3.3707865168539325E-2</v>
      </c>
      <c r="E386">
        <v>1</v>
      </c>
      <c r="F386" s="31">
        <v>0.01</v>
      </c>
      <c r="G386">
        <v>0</v>
      </c>
      <c r="H386" s="31">
        <v>0.01</v>
      </c>
      <c r="I386">
        <v>0</v>
      </c>
      <c r="J386" s="31">
        <v>0.01</v>
      </c>
      <c r="K386">
        <v>0</v>
      </c>
      <c r="L386" s="31">
        <v>0.01</v>
      </c>
      <c r="M386">
        <v>20</v>
      </c>
      <c r="N386" s="31">
        <v>3.2000000000000001E-2</v>
      </c>
      <c r="O386">
        <v>0</v>
      </c>
      <c r="P386" s="31">
        <v>0.01</v>
      </c>
    </row>
    <row r="387" spans="1:16" x14ac:dyDescent="0.2">
      <c r="A387">
        <v>5271</v>
      </c>
      <c r="B387">
        <v>131</v>
      </c>
      <c r="C387">
        <v>220</v>
      </c>
      <c r="D387" s="31">
        <f t="shared" ref="D387:D450" si="6">B387/C387</f>
        <v>0.59545454545454546</v>
      </c>
      <c r="E387">
        <v>111</v>
      </c>
      <c r="F387" s="31">
        <v>0.505</v>
      </c>
      <c r="G387">
        <v>0</v>
      </c>
      <c r="H387" s="31">
        <v>0.1</v>
      </c>
      <c r="I387">
        <v>0</v>
      </c>
      <c r="J387" s="31">
        <v>0.1</v>
      </c>
      <c r="K387">
        <v>0</v>
      </c>
      <c r="L387" s="31">
        <v>0.1</v>
      </c>
      <c r="M387">
        <v>42</v>
      </c>
      <c r="N387" s="31">
        <v>0.191</v>
      </c>
      <c r="O387">
        <v>0</v>
      </c>
      <c r="P387" s="31">
        <v>0.1</v>
      </c>
    </row>
    <row r="388" spans="1:16" x14ac:dyDescent="0.2">
      <c r="A388">
        <v>5282</v>
      </c>
      <c r="B388">
        <v>46</v>
      </c>
      <c r="C388">
        <v>364</v>
      </c>
      <c r="D388" s="31">
        <f t="shared" si="6"/>
        <v>0.12637362637362637</v>
      </c>
      <c r="E388">
        <v>0</v>
      </c>
      <c r="F388" s="31">
        <v>0.01</v>
      </c>
      <c r="G388">
        <v>0</v>
      </c>
      <c r="H388" s="31">
        <v>0.01</v>
      </c>
      <c r="I388">
        <v>0</v>
      </c>
      <c r="J388" s="31">
        <v>0.01</v>
      </c>
      <c r="K388">
        <v>0</v>
      </c>
      <c r="L388" s="31">
        <v>0.01</v>
      </c>
      <c r="M388">
        <v>14</v>
      </c>
      <c r="N388" s="31">
        <v>3.7999999999999999E-2</v>
      </c>
      <c r="O388">
        <v>34</v>
      </c>
      <c r="P388" s="31">
        <v>9.2999999999999999E-2</v>
      </c>
    </row>
    <row r="389" spans="1:16" x14ac:dyDescent="0.2">
      <c r="A389">
        <v>5289</v>
      </c>
      <c r="B389">
        <v>166</v>
      </c>
      <c r="C389">
        <v>226</v>
      </c>
      <c r="D389" s="31">
        <f t="shared" si="6"/>
        <v>0.73451327433628322</v>
      </c>
      <c r="E389">
        <v>37</v>
      </c>
      <c r="F389" s="31">
        <v>0.16400000000000001</v>
      </c>
      <c r="G389">
        <v>0</v>
      </c>
      <c r="H389" s="31">
        <v>0.1</v>
      </c>
      <c r="I389">
        <v>0</v>
      </c>
      <c r="J389" s="31">
        <v>0.1</v>
      </c>
      <c r="K389">
        <v>0</v>
      </c>
      <c r="L389" s="31">
        <v>0.1</v>
      </c>
      <c r="M389">
        <v>11</v>
      </c>
      <c r="N389" s="31">
        <v>0.1</v>
      </c>
      <c r="O389">
        <v>132</v>
      </c>
      <c r="P389" s="31">
        <v>0.58399999999999996</v>
      </c>
    </row>
    <row r="390" spans="1:16" x14ac:dyDescent="0.2">
      <c r="A390">
        <v>5310</v>
      </c>
      <c r="B390">
        <v>533</v>
      </c>
      <c r="C390">
        <v>599</v>
      </c>
      <c r="D390" s="31">
        <f t="shared" si="6"/>
        <v>0.88981636060100167</v>
      </c>
      <c r="E390">
        <v>279</v>
      </c>
      <c r="F390" s="31">
        <v>0.46600000000000003</v>
      </c>
      <c r="G390">
        <v>0</v>
      </c>
      <c r="H390" s="31">
        <v>0.01</v>
      </c>
      <c r="I390">
        <v>0</v>
      </c>
      <c r="J390" s="31">
        <v>0.01</v>
      </c>
      <c r="K390">
        <v>0</v>
      </c>
      <c r="L390" s="31">
        <v>0.01</v>
      </c>
      <c r="M390">
        <v>96</v>
      </c>
      <c r="N390" s="31">
        <v>0.16</v>
      </c>
      <c r="O390">
        <v>357</v>
      </c>
      <c r="P390" s="31">
        <v>0.59599999999999997</v>
      </c>
    </row>
    <row r="391" spans="1:16" x14ac:dyDescent="0.2">
      <c r="A391">
        <v>5319</v>
      </c>
      <c r="B391">
        <v>22</v>
      </c>
      <c r="C391">
        <v>60</v>
      </c>
      <c r="D391" s="31">
        <f t="shared" si="6"/>
        <v>0.36666666666666664</v>
      </c>
      <c r="E391">
        <v>0</v>
      </c>
      <c r="F391" s="31">
        <v>0.1</v>
      </c>
      <c r="G391">
        <v>0</v>
      </c>
      <c r="H391" s="31">
        <v>0.1</v>
      </c>
      <c r="I391">
        <v>20</v>
      </c>
      <c r="J391" s="31">
        <v>0.33300000000000002</v>
      </c>
      <c r="K391">
        <v>0</v>
      </c>
      <c r="L391" s="31">
        <v>0.1</v>
      </c>
      <c r="M391">
        <v>4</v>
      </c>
      <c r="N391" s="31">
        <v>0.1</v>
      </c>
      <c r="O391">
        <v>0</v>
      </c>
      <c r="P391" s="31">
        <v>0.1</v>
      </c>
    </row>
    <row r="392" spans="1:16" x14ac:dyDescent="0.2">
      <c r="A392">
        <v>5330</v>
      </c>
      <c r="B392">
        <v>49</v>
      </c>
      <c r="C392">
        <v>174</v>
      </c>
      <c r="D392" s="31">
        <f t="shared" si="6"/>
        <v>0.28160919540229884</v>
      </c>
      <c r="E392">
        <v>0</v>
      </c>
      <c r="F392" s="31">
        <v>0.1</v>
      </c>
      <c r="G392">
        <v>0</v>
      </c>
      <c r="H392" s="31">
        <v>0.1</v>
      </c>
      <c r="I392">
        <v>0</v>
      </c>
      <c r="J392" s="31">
        <v>0.1</v>
      </c>
      <c r="K392">
        <v>0</v>
      </c>
      <c r="L392" s="31">
        <v>0.1</v>
      </c>
      <c r="M392">
        <v>4</v>
      </c>
      <c r="N392" s="31">
        <v>0.1</v>
      </c>
      <c r="O392">
        <v>47</v>
      </c>
      <c r="P392" s="31">
        <v>0.27</v>
      </c>
    </row>
    <row r="393" spans="1:16" x14ac:dyDescent="0.2">
      <c r="A393">
        <v>5348</v>
      </c>
      <c r="B393">
        <v>10</v>
      </c>
      <c r="C393">
        <v>58</v>
      </c>
      <c r="D393" s="31">
        <f t="shared" si="6"/>
        <v>0.17241379310344829</v>
      </c>
      <c r="E393">
        <v>0</v>
      </c>
      <c r="F393" s="31">
        <v>0.1</v>
      </c>
      <c r="G393">
        <v>0</v>
      </c>
      <c r="H393" s="31">
        <v>0.1</v>
      </c>
      <c r="I393">
        <v>1</v>
      </c>
      <c r="J393" s="31">
        <v>0.1</v>
      </c>
      <c r="K393">
        <v>0</v>
      </c>
      <c r="L393" s="31">
        <v>0.1</v>
      </c>
      <c r="M393">
        <v>0</v>
      </c>
      <c r="N393" s="31">
        <v>0.1</v>
      </c>
      <c r="O393">
        <v>9</v>
      </c>
      <c r="P393" s="31">
        <v>0.155</v>
      </c>
    </row>
    <row r="394" spans="1:16" x14ac:dyDescent="0.2">
      <c r="A394">
        <v>5362</v>
      </c>
      <c r="B394">
        <v>97</v>
      </c>
      <c r="C394">
        <v>462</v>
      </c>
      <c r="D394" s="31">
        <f t="shared" si="6"/>
        <v>0.20995670995670995</v>
      </c>
      <c r="E394">
        <v>0</v>
      </c>
      <c r="F394" s="31">
        <v>0.01</v>
      </c>
      <c r="G394">
        <v>0</v>
      </c>
      <c r="H394" s="31">
        <v>0.01</v>
      </c>
      <c r="I394">
        <v>0</v>
      </c>
      <c r="J394" s="31">
        <v>0.01</v>
      </c>
      <c r="K394">
        <v>0</v>
      </c>
      <c r="L394" s="31">
        <v>0.01</v>
      </c>
      <c r="M394">
        <v>35</v>
      </c>
      <c r="N394" s="31">
        <v>7.5999999999999998E-2</v>
      </c>
      <c r="O394">
        <v>64</v>
      </c>
      <c r="P394" s="31">
        <v>0.13900000000000001</v>
      </c>
    </row>
    <row r="395" spans="1:16" x14ac:dyDescent="0.2">
      <c r="A395">
        <v>5367</v>
      </c>
      <c r="B395">
        <v>25</v>
      </c>
      <c r="C395">
        <v>100</v>
      </c>
      <c r="D395" s="31">
        <f t="shared" si="6"/>
        <v>0.25</v>
      </c>
      <c r="E395">
        <v>0</v>
      </c>
      <c r="F395" s="31">
        <v>0.1</v>
      </c>
      <c r="G395">
        <v>0</v>
      </c>
      <c r="H395" s="31">
        <v>0.1</v>
      </c>
      <c r="I395">
        <v>25</v>
      </c>
      <c r="J395" s="31">
        <v>0.25</v>
      </c>
      <c r="K395">
        <v>0</v>
      </c>
      <c r="L395" s="31">
        <v>0.1</v>
      </c>
      <c r="M395">
        <v>0</v>
      </c>
      <c r="N395" s="31">
        <v>0.1</v>
      </c>
      <c r="O395">
        <v>0</v>
      </c>
      <c r="P395" s="31">
        <v>0.1</v>
      </c>
    </row>
    <row r="396" spans="1:16" x14ac:dyDescent="0.2">
      <c r="A396">
        <v>5375</v>
      </c>
      <c r="B396">
        <v>189</v>
      </c>
      <c r="C396">
        <v>377</v>
      </c>
      <c r="D396" s="31">
        <f t="shared" si="6"/>
        <v>0.50132625994694957</v>
      </c>
      <c r="E396">
        <v>167</v>
      </c>
      <c r="F396" s="31">
        <v>0.443</v>
      </c>
      <c r="G396">
        <v>0</v>
      </c>
      <c r="H396" s="31">
        <v>0.01</v>
      </c>
      <c r="I396">
        <v>0</v>
      </c>
      <c r="J396" s="31">
        <v>0.01</v>
      </c>
      <c r="K396">
        <v>0</v>
      </c>
      <c r="L396" s="31">
        <v>0.01</v>
      </c>
      <c r="M396">
        <v>25</v>
      </c>
      <c r="N396" s="31">
        <v>6.6000000000000003E-2</v>
      </c>
      <c r="O396">
        <v>0</v>
      </c>
      <c r="P396" s="31">
        <v>0.01</v>
      </c>
    </row>
    <row r="397" spans="1:16" x14ac:dyDescent="0.2">
      <c r="A397">
        <v>5376</v>
      </c>
      <c r="B397">
        <v>112</v>
      </c>
      <c r="C397">
        <v>183</v>
      </c>
      <c r="D397" s="31">
        <f t="shared" si="6"/>
        <v>0.61202185792349728</v>
      </c>
      <c r="E397">
        <v>106</v>
      </c>
      <c r="F397" s="31">
        <v>0.57899999999999996</v>
      </c>
      <c r="G397">
        <v>0</v>
      </c>
      <c r="H397" s="31">
        <v>0.1</v>
      </c>
      <c r="I397">
        <v>0</v>
      </c>
      <c r="J397" s="31">
        <v>0.1</v>
      </c>
      <c r="K397">
        <v>0</v>
      </c>
      <c r="L397" s="31">
        <v>0.1</v>
      </c>
      <c r="M397">
        <v>16</v>
      </c>
      <c r="N397" s="31">
        <v>0.1</v>
      </c>
      <c r="O397">
        <v>0</v>
      </c>
      <c r="P397" s="31">
        <v>0.1</v>
      </c>
    </row>
    <row r="398" spans="1:16" x14ac:dyDescent="0.2">
      <c r="A398">
        <v>5405</v>
      </c>
      <c r="B398">
        <v>14</v>
      </c>
      <c r="C398">
        <v>109</v>
      </c>
      <c r="D398" s="31">
        <f t="shared" si="6"/>
        <v>0.12844036697247707</v>
      </c>
      <c r="E398">
        <v>0</v>
      </c>
      <c r="F398" s="31">
        <v>0.1</v>
      </c>
      <c r="G398">
        <v>0</v>
      </c>
      <c r="H398" s="31">
        <v>0.1</v>
      </c>
      <c r="I398">
        <v>0</v>
      </c>
      <c r="J398" s="31">
        <v>0.1</v>
      </c>
      <c r="K398">
        <v>0</v>
      </c>
      <c r="L398" s="31">
        <v>0.1</v>
      </c>
      <c r="M398">
        <v>14</v>
      </c>
      <c r="N398" s="31">
        <v>0.128</v>
      </c>
      <c r="O398">
        <v>0</v>
      </c>
      <c r="P398" s="31">
        <v>0.1</v>
      </c>
    </row>
    <row r="399" spans="1:16" x14ac:dyDescent="0.2">
      <c r="A399">
        <v>5432</v>
      </c>
      <c r="B399">
        <v>9</v>
      </c>
      <c r="C399">
        <v>86</v>
      </c>
      <c r="D399" s="31">
        <f t="shared" si="6"/>
        <v>0.10465116279069768</v>
      </c>
      <c r="E399">
        <v>2</v>
      </c>
      <c r="F399" s="31">
        <v>0.1</v>
      </c>
      <c r="G399">
        <v>0</v>
      </c>
      <c r="H399" s="31">
        <v>0.1</v>
      </c>
      <c r="I399">
        <v>0</v>
      </c>
      <c r="J399" s="31">
        <v>0.1</v>
      </c>
      <c r="K399">
        <v>0</v>
      </c>
      <c r="L399" s="31">
        <v>0.1</v>
      </c>
      <c r="M399">
        <v>7</v>
      </c>
      <c r="N399" s="31">
        <v>0.1</v>
      </c>
      <c r="O399">
        <v>0</v>
      </c>
      <c r="P399" s="31">
        <v>0.1</v>
      </c>
    </row>
    <row r="400" spans="1:16" x14ac:dyDescent="0.2">
      <c r="A400">
        <v>5445</v>
      </c>
      <c r="B400">
        <v>20</v>
      </c>
      <c r="C400">
        <v>619</v>
      </c>
      <c r="D400" s="31">
        <f t="shared" si="6"/>
        <v>3.2310177705977383E-2</v>
      </c>
      <c r="E400">
        <v>20</v>
      </c>
      <c r="F400" s="31">
        <v>3.2000000000000001E-2</v>
      </c>
      <c r="G400">
        <v>0</v>
      </c>
      <c r="H400" s="31">
        <v>0.01</v>
      </c>
      <c r="I400">
        <v>0</v>
      </c>
      <c r="J400" s="31">
        <v>0.01</v>
      </c>
      <c r="K400">
        <v>0</v>
      </c>
      <c r="L400" s="31">
        <v>0.01</v>
      </c>
      <c r="M400">
        <v>0</v>
      </c>
      <c r="N400" s="31">
        <v>0.01</v>
      </c>
      <c r="O400">
        <v>0</v>
      </c>
      <c r="P400" s="31">
        <v>0.01</v>
      </c>
    </row>
    <row r="401" spans="1:16" x14ac:dyDescent="0.2">
      <c r="A401">
        <v>5458</v>
      </c>
      <c r="B401">
        <v>231</v>
      </c>
      <c r="C401">
        <v>286</v>
      </c>
      <c r="D401" s="31">
        <f t="shared" si="6"/>
        <v>0.80769230769230771</v>
      </c>
      <c r="E401">
        <v>16</v>
      </c>
      <c r="F401" s="31">
        <v>0.1</v>
      </c>
      <c r="G401">
        <v>0</v>
      </c>
      <c r="H401" s="31">
        <v>0.1</v>
      </c>
      <c r="I401">
        <v>103</v>
      </c>
      <c r="J401" s="31">
        <v>0.36</v>
      </c>
      <c r="K401">
        <v>0</v>
      </c>
      <c r="L401" s="31">
        <v>0.1</v>
      </c>
      <c r="M401">
        <v>0</v>
      </c>
      <c r="N401" s="31">
        <v>0.1</v>
      </c>
      <c r="O401">
        <v>196</v>
      </c>
      <c r="P401" s="31">
        <v>0.68500000000000005</v>
      </c>
    </row>
    <row r="402" spans="1:16" x14ac:dyDescent="0.2">
      <c r="A402">
        <v>5472</v>
      </c>
      <c r="B402">
        <v>252</v>
      </c>
      <c r="C402">
        <v>391</v>
      </c>
      <c r="D402" s="31">
        <f t="shared" si="6"/>
        <v>0.64450127877237851</v>
      </c>
      <c r="E402">
        <v>0</v>
      </c>
      <c r="F402" s="31">
        <v>0.01</v>
      </c>
      <c r="G402">
        <v>0</v>
      </c>
      <c r="H402" s="31">
        <v>0.01</v>
      </c>
      <c r="I402">
        <v>0</v>
      </c>
      <c r="J402" s="31">
        <v>0.01</v>
      </c>
      <c r="K402">
        <v>0</v>
      </c>
      <c r="L402" s="31">
        <v>0.01</v>
      </c>
      <c r="M402">
        <v>12</v>
      </c>
      <c r="N402" s="31">
        <v>3.1E-2</v>
      </c>
      <c r="O402">
        <v>245</v>
      </c>
      <c r="P402" s="31">
        <v>0.627</v>
      </c>
    </row>
    <row r="403" spans="1:16" x14ac:dyDescent="0.2">
      <c r="A403">
        <v>5473</v>
      </c>
      <c r="B403">
        <v>126</v>
      </c>
      <c r="C403">
        <v>157</v>
      </c>
      <c r="D403" s="31">
        <f t="shared" si="6"/>
        <v>0.80254777070063699</v>
      </c>
      <c r="E403">
        <v>13</v>
      </c>
      <c r="F403" s="31">
        <v>0.1</v>
      </c>
      <c r="G403">
        <v>0</v>
      </c>
      <c r="H403" s="31">
        <v>0.1</v>
      </c>
      <c r="I403">
        <v>0</v>
      </c>
      <c r="J403" s="31">
        <v>0.1</v>
      </c>
      <c r="K403">
        <v>0</v>
      </c>
      <c r="L403" s="31">
        <v>0.1</v>
      </c>
      <c r="M403">
        <v>21</v>
      </c>
      <c r="N403" s="31">
        <v>0.13400000000000001</v>
      </c>
      <c r="O403">
        <v>106</v>
      </c>
      <c r="P403" s="31">
        <v>0.67500000000000004</v>
      </c>
    </row>
    <row r="404" spans="1:16" x14ac:dyDescent="0.2">
      <c r="A404">
        <v>5478</v>
      </c>
      <c r="B404">
        <v>653</v>
      </c>
      <c r="C404" s="101">
        <v>1679</v>
      </c>
      <c r="D404" s="31">
        <f t="shared" si="6"/>
        <v>0.38892197736748063</v>
      </c>
      <c r="E404">
        <v>166</v>
      </c>
      <c r="F404" s="31">
        <v>9.9000000000000005E-2</v>
      </c>
      <c r="G404">
        <v>0</v>
      </c>
      <c r="H404" s="31">
        <v>0.01</v>
      </c>
      <c r="I404">
        <v>377</v>
      </c>
      <c r="J404" s="31">
        <v>0.22500000000000001</v>
      </c>
      <c r="K404">
        <v>0</v>
      </c>
      <c r="L404" s="31">
        <v>0.01</v>
      </c>
      <c r="M404">
        <v>258</v>
      </c>
      <c r="N404" s="31">
        <v>0.154</v>
      </c>
      <c r="O404">
        <v>25</v>
      </c>
      <c r="P404" s="31">
        <v>1.4999999999999999E-2</v>
      </c>
    </row>
    <row r="405" spans="1:16" x14ac:dyDescent="0.2">
      <c r="A405">
        <v>5480</v>
      </c>
      <c r="B405">
        <v>8</v>
      </c>
      <c r="C405">
        <v>14</v>
      </c>
      <c r="D405" s="31">
        <f t="shared" si="6"/>
        <v>0.5714285714285714</v>
      </c>
      <c r="E405">
        <v>0</v>
      </c>
      <c r="F405" s="31">
        <v>0.21</v>
      </c>
      <c r="G405">
        <v>0</v>
      </c>
      <c r="H405" s="31">
        <v>0.21</v>
      </c>
      <c r="I405">
        <v>8</v>
      </c>
      <c r="J405" s="31">
        <v>0.57099999999999995</v>
      </c>
      <c r="K405">
        <v>0</v>
      </c>
      <c r="L405" s="31">
        <v>0.21</v>
      </c>
      <c r="M405">
        <v>0</v>
      </c>
      <c r="N405" s="31">
        <v>0.21</v>
      </c>
      <c r="O405">
        <v>0</v>
      </c>
      <c r="P405" s="31">
        <v>0.21</v>
      </c>
    </row>
    <row r="406" spans="1:16" x14ac:dyDescent="0.2">
      <c r="A406">
        <v>5481</v>
      </c>
      <c r="B406" s="101">
        <v>1251</v>
      </c>
      <c r="C406" s="101">
        <v>1642</v>
      </c>
      <c r="D406" s="31">
        <f t="shared" si="6"/>
        <v>0.76187576126674783</v>
      </c>
      <c r="E406">
        <v>775</v>
      </c>
      <c r="F406" s="31">
        <v>0.47199999999999998</v>
      </c>
      <c r="G406">
        <v>0</v>
      </c>
      <c r="H406" s="31">
        <v>0.01</v>
      </c>
      <c r="I406">
        <v>628</v>
      </c>
      <c r="J406" s="31">
        <v>0.38200000000000001</v>
      </c>
      <c r="K406">
        <v>0</v>
      </c>
      <c r="L406" s="31">
        <v>0.01</v>
      </c>
      <c r="M406">
        <v>70</v>
      </c>
      <c r="N406" s="31">
        <v>4.2999999999999997E-2</v>
      </c>
      <c r="O406">
        <v>569</v>
      </c>
      <c r="P406" s="31">
        <v>0.34699999999999998</v>
      </c>
    </row>
    <row r="407" spans="1:16" x14ac:dyDescent="0.2">
      <c r="A407">
        <v>5542</v>
      </c>
      <c r="B407">
        <v>74</v>
      </c>
      <c r="C407">
        <v>143</v>
      </c>
      <c r="D407" s="31">
        <f t="shared" si="6"/>
        <v>0.5174825174825175</v>
      </c>
      <c r="E407">
        <v>11</v>
      </c>
      <c r="F407" s="31">
        <v>0.1</v>
      </c>
      <c r="G407">
        <v>0</v>
      </c>
      <c r="H407" s="31">
        <v>0.1</v>
      </c>
      <c r="I407">
        <v>0</v>
      </c>
      <c r="J407" s="31">
        <v>0.1</v>
      </c>
      <c r="K407">
        <v>0</v>
      </c>
      <c r="L407" s="31">
        <v>0.1</v>
      </c>
      <c r="M407">
        <v>13</v>
      </c>
      <c r="N407" s="31">
        <v>0.1</v>
      </c>
      <c r="O407">
        <v>51</v>
      </c>
      <c r="P407" s="31">
        <v>0.35699999999999998</v>
      </c>
    </row>
    <row r="408" spans="1:16" x14ac:dyDescent="0.2">
      <c r="A408">
        <v>5545</v>
      </c>
      <c r="B408">
        <v>194</v>
      </c>
      <c r="C408">
        <v>291</v>
      </c>
      <c r="D408" s="31">
        <f t="shared" si="6"/>
        <v>0.66666666666666663</v>
      </c>
      <c r="E408">
        <v>30</v>
      </c>
      <c r="F408" s="31">
        <v>0.10299999999999999</v>
      </c>
      <c r="G408">
        <v>0</v>
      </c>
      <c r="H408" s="31">
        <v>0.1</v>
      </c>
      <c r="I408">
        <v>30</v>
      </c>
      <c r="J408" s="31">
        <v>0.10299999999999999</v>
      </c>
      <c r="K408">
        <v>0</v>
      </c>
      <c r="L408" s="31">
        <v>0.1</v>
      </c>
      <c r="M408">
        <v>44</v>
      </c>
      <c r="N408" s="31">
        <v>0.151</v>
      </c>
      <c r="O408">
        <v>120</v>
      </c>
      <c r="P408" s="31">
        <v>0.41199999999999998</v>
      </c>
    </row>
    <row r="409" spans="1:16" x14ac:dyDescent="0.2">
      <c r="A409">
        <v>5546</v>
      </c>
      <c r="B409">
        <v>31</v>
      </c>
      <c r="C409">
        <v>40</v>
      </c>
      <c r="D409" s="31">
        <f t="shared" si="6"/>
        <v>0.77500000000000002</v>
      </c>
      <c r="E409">
        <v>0</v>
      </c>
      <c r="F409" s="31">
        <v>0.1</v>
      </c>
      <c r="G409">
        <v>0</v>
      </c>
      <c r="H409" s="31">
        <v>0.1</v>
      </c>
      <c r="I409">
        <v>0</v>
      </c>
      <c r="J409" s="31">
        <v>0.1</v>
      </c>
      <c r="K409">
        <v>0</v>
      </c>
      <c r="L409" s="31">
        <v>0.1</v>
      </c>
      <c r="M409">
        <v>0</v>
      </c>
      <c r="N409" s="31">
        <v>0.1</v>
      </c>
      <c r="O409">
        <v>31</v>
      </c>
      <c r="P409" s="31">
        <v>0.77500000000000002</v>
      </c>
    </row>
    <row r="410" spans="1:16" x14ac:dyDescent="0.2">
      <c r="B410" s="101">
        <v>203770</v>
      </c>
      <c r="C410" s="101">
        <v>338351</v>
      </c>
      <c r="D410" s="31">
        <f t="shared" si="6"/>
        <v>0.60224441482365942</v>
      </c>
      <c r="E410" s="101">
        <v>68272</v>
      </c>
      <c r="F410" s="31">
        <v>0.20200000000000001</v>
      </c>
      <c r="G410" s="101">
        <v>9212</v>
      </c>
      <c r="H410" s="31">
        <v>2.7E-2</v>
      </c>
      <c r="I410" s="101">
        <v>41525</v>
      </c>
      <c r="J410" s="31">
        <v>0.123</v>
      </c>
      <c r="K410" s="101">
        <v>1138</v>
      </c>
      <c r="L410" s="31">
        <v>0.01</v>
      </c>
      <c r="M410" s="101">
        <v>29284</v>
      </c>
      <c r="N410" s="31">
        <v>8.6999999999999994E-2</v>
      </c>
      <c r="O410" s="101">
        <v>120090</v>
      </c>
      <c r="P410" s="31">
        <v>0.35499999999999998</v>
      </c>
    </row>
    <row r="411" spans="1:16" x14ac:dyDescent="0.2">
      <c r="B411">
        <v>451</v>
      </c>
      <c r="C411" s="101">
        <v>1105</v>
      </c>
      <c r="D411" s="31">
        <f t="shared" si="6"/>
        <v>0.40814479638009049</v>
      </c>
      <c r="E411">
        <v>114</v>
      </c>
      <c r="F411" s="31">
        <v>0.10299999999999999</v>
      </c>
      <c r="G411">
        <v>0</v>
      </c>
      <c r="H411" s="31">
        <v>0.01</v>
      </c>
      <c r="I411">
        <v>0</v>
      </c>
      <c r="J411" s="31">
        <v>0.01</v>
      </c>
      <c r="K411">
        <v>0</v>
      </c>
      <c r="L411" s="31">
        <v>0.01</v>
      </c>
      <c r="M411">
        <v>0</v>
      </c>
      <c r="N411" s="31">
        <v>0.01</v>
      </c>
      <c r="O411">
        <v>373</v>
      </c>
      <c r="P411" s="31">
        <v>0.33800000000000002</v>
      </c>
    </row>
    <row r="412" spans="1:16" x14ac:dyDescent="0.2">
      <c r="B412">
        <v>75</v>
      </c>
      <c r="C412">
        <v>242</v>
      </c>
      <c r="D412" s="31">
        <f t="shared" si="6"/>
        <v>0.30991735537190085</v>
      </c>
      <c r="E412">
        <v>0</v>
      </c>
      <c r="F412" s="31">
        <v>0.1</v>
      </c>
      <c r="G412">
        <v>0</v>
      </c>
      <c r="H412" s="31">
        <v>0.1</v>
      </c>
      <c r="I412">
        <v>50</v>
      </c>
      <c r="J412" s="31">
        <v>0.20699999999999999</v>
      </c>
      <c r="K412">
        <v>0</v>
      </c>
      <c r="L412" s="31">
        <v>0.1</v>
      </c>
      <c r="M412">
        <v>29</v>
      </c>
      <c r="N412" s="31">
        <v>0.12</v>
      </c>
      <c r="O412">
        <v>0</v>
      </c>
      <c r="P412" s="31">
        <v>0.1</v>
      </c>
    </row>
    <row r="413" spans="1:16" x14ac:dyDescent="0.2">
      <c r="B413">
        <v>649</v>
      </c>
      <c r="C413">
        <v>832</v>
      </c>
      <c r="D413" s="31">
        <f t="shared" si="6"/>
        <v>0.78004807692307687</v>
      </c>
      <c r="E413">
        <v>263</v>
      </c>
      <c r="F413" s="31">
        <v>0.316</v>
      </c>
      <c r="G413">
        <v>0</v>
      </c>
      <c r="H413" s="31">
        <v>0.01</v>
      </c>
      <c r="I413">
        <v>0</v>
      </c>
      <c r="J413" s="31">
        <v>0.01</v>
      </c>
      <c r="K413">
        <v>0</v>
      </c>
      <c r="L413" s="31">
        <v>0.01</v>
      </c>
      <c r="M413">
        <v>38</v>
      </c>
      <c r="N413" s="31">
        <v>4.5999999999999999E-2</v>
      </c>
      <c r="O413">
        <v>532</v>
      </c>
      <c r="P413" s="31">
        <v>0.63900000000000001</v>
      </c>
    </row>
    <row r="414" spans="1:16" x14ac:dyDescent="0.2">
      <c r="B414">
        <v>933</v>
      </c>
      <c r="C414" s="101">
        <v>1891</v>
      </c>
      <c r="D414" s="31">
        <f t="shared" si="6"/>
        <v>0.49338974087784243</v>
      </c>
      <c r="E414">
        <v>372</v>
      </c>
      <c r="F414" s="31">
        <v>0.19700000000000001</v>
      </c>
      <c r="G414">
        <v>0</v>
      </c>
      <c r="H414" s="31">
        <v>0.01</v>
      </c>
      <c r="I414">
        <v>703</v>
      </c>
      <c r="J414" s="31">
        <v>0.372</v>
      </c>
      <c r="K414">
        <v>0</v>
      </c>
      <c r="L414" s="31">
        <v>0.01</v>
      </c>
      <c r="M414">
        <v>87</v>
      </c>
      <c r="N414" s="31">
        <v>4.5999999999999999E-2</v>
      </c>
      <c r="O414">
        <v>136</v>
      </c>
      <c r="P414" s="31">
        <v>7.1999999999999995E-2</v>
      </c>
    </row>
    <row r="415" spans="1:16" x14ac:dyDescent="0.2">
      <c r="B415">
        <v>121</v>
      </c>
      <c r="C415">
        <v>216</v>
      </c>
      <c r="D415" s="31">
        <f t="shared" si="6"/>
        <v>0.56018518518518523</v>
      </c>
      <c r="E415">
        <v>2</v>
      </c>
      <c r="F415" s="31">
        <v>0.1</v>
      </c>
      <c r="G415">
        <v>0</v>
      </c>
      <c r="H415" s="31">
        <v>0.1</v>
      </c>
      <c r="I415">
        <v>89</v>
      </c>
      <c r="J415" s="31">
        <v>0.41199999999999998</v>
      </c>
      <c r="K415">
        <v>0</v>
      </c>
      <c r="L415" s="31">
        <v>0.1</v>
      </c>
      <c r="M415">
        <v>34</v>
      </c>
      <c r="N415" s="31">
        <v>0.157</v>
      </c>
      <c r="O415">
        <v>39</v>
      </c>
      <c r="P415" s="31">
        <v>0.18099999999999999</v>
      </c>
    </row>
    <row r="416" spans="1:16" x14ac:dyDescent="0.2">
      <c r="B416" s="101">
        <v>3521</v>
      </c>
      <c r="C416" s="101">
        <v>5411</v>
      </c>
      <c r="D416" s="31">
        <f t="shared" si="6"/>
        <v>0.65071151358344115</v>
      </c>
      <c r="E416" s="101">
        <v>1357</v>
      </c>
      <c r="F416" s="31">
        <v>0.251</v>
      </c>
      <c r="G416">
        <v>0</v>
      </c>
      <c r="H416" s="31">
        <v>0.01</v>
      </c>
      <c r="I416">
        <v>240</v>
      </c>
      <c r="J416" s="31">
        <v>4.3999999999999997E-2</v>
      </c>
      <c r="K416">
        <v>0</v>
      </c>
      <c r="L416" s="31">
        <v>0.01</v>
      </c>
      <c r="M416">
        <v>493</v>
      </c>
      <c r="N416" s="31">
        <v>9.0999999999999998E-2</v>
      </c>
      <c r="O416" s="101">
        <v>2343</v>
      </c>
      <c r="P416" s="31">
        <v>0.433</v>
      </c>
    </row>
    <row r="417" spans="2:16" x14ac:dyDescent="0.2">
      <c r="B417">
        <v>836</v>
      </c>
      <c r="C417" s="101">
        <v>1469</v>
      </c>
      <c r="D417" s="31">
        <f t="shared" si="6"/>
        <v>0.56909462219196727</v>
      </c>
      <c r="E417">
        <v>501</v>
      </c>
      <c r="F417" s="31">
        <v>0.34100000000000003</v>
      </c>
      <c r="G417">
        <v>0</v>
      </c>
      <c r="H417" s="31">
        <v>0.01</v>
      </c>
      <c r="I417">
        <v>21</v>
      </c>
      <c r="J417" s="31">
        <v>1.4E-2</v>
      </c>
      <c r="K417">
        <v>0</v>
      </c>
      <c r="L417" s="31">
        <v>0.01</v>
      </c>
      <c r="M417">
        <v>73</v>
      </c>
      <c r="N417" s="31">
        <v>0.05</v>
      </c>
      <c r="O417">
        <v>360</v>
      </c>
      <c r="P417" s="31">
        <v>0.245</v>
      </c>
    </row>
    <row r="418" spans="2:16" x14ac:dyDescent="0.2">
      <c r="B418" s="101">
        <v>2153</v>
      </c>
      <c r="C418" s="101">
        <v>4564</v>
      </c>
      <c r="D418" s="31">
        <f t="shared" si="6"/>
        <v>0.47173531989482909</v>
      </c>
      <c r="E418">
        <v>520</v>
      </c>
      <c r="F418" s="31">
        <v>0.114</v>
      </c>
      <c r="G418">
        <v>0</v>
      </c>
      <c r="H418" s="31">
        <v>0.01</v>
      </c>
      <c r="I418">
        <v>177</v>
      </c>
      <c r="J418" s="31">
        <v>3.9E-2</v>
      </c>
      <c r="K418">
        <v>0</v>
      </c>
      <c r="L418" s="31">
        <v>0.01</v>
      </c>
      <c r="M418">
        <v>576</v>
      </c>
      <c r="N418" s="31">
        <v>0.126</v>
      </c>
      <c r="O418" s="101">
        <v>1065</v>
      </c>
      <c r="P418" s="31">
        <v>0.23300000000000001</v>
      </c>
    </row>
    <row r="419" spans="2:16" x14ac:dyDescent="0.2">
      <c r="B419" s="101">
        <v>6187</v>
      </c>
      <c r="C419" s="101">
        <v>6844</v>
      </c>
      <c r="D419" s="31">
        <f t="shared" si="6"/>
        <v>0.90400350672121565</v>
      </c>
      <c r="E419" s="101">
        <v>4086</v>
      </c>
      <c r="F419" s="31">
        <v>0.59699999999999998</v>
      </c>
      <c r="G419" s="101">
        <v>1335</v>
      </c>
      <c r="H419" s="31">
        <v>0.19500000000000001</v>
      </c>
      <c r="I419" s="101">
        <v>4877</v>
      </c>
      <c r="J419" s="31">
        <v>0.71299999999999997</v>
      </c>
      <c r="K419">
        <v>0</v>
      </c>
      <c r="L419" s="31">
        <v>0.01</v>
      </c>
      <c r="M419">
        <v>554</v>
      </c>
      <c r="N419" s="31">
        <v>8.1000000000000003E-2</v>
      </c>
      <c r="O419" s="101">
        <v>3767</v>
      </c>
      <c r="P419" s="31">
        <v>0.55000000000000004</v>
      </c>
    </row>
    <row r="420" spans="2:16" x14ac:dyDescent="0.2">
      <c r="B420" s="101">
        <v>2960</v>
      </c>
      <c r="C420" s="101">
        <v>3868</v>
      </c>
      <c r="D420" s="31">
        <f t="shared" si="6"/>
        <v>0.76525336091003104</v>
      </c>
      <c r="E420" s="101">
        <v>1427</v>
      </c>
      <c r="F420" s="31">
        <v>0.36899999999999999</v>
      </c>
      <c r="G420">
        <v>0</v>
      </c>
      <c r="H420" s="31">
        <v>0.01</v>
      </c>
      <c r="I420">
        <v>492</v>
      </c>
      <c r="J420" s="31">
        <v>0.127</v>
      </c>
      <c r="K420">
        <v>0</v>
      </c>
      <c r="L420" s="31">
        <v>0.01</v>
      </c>
      <c r="M420">
        <v>561</v>
      </c>
      <c r="N420" s="31">
        <v>0.14499999999999999</v>
      </c>
      <c r="O420" s="101">
        <v>1515</v>
      </c>
      <c r="P420" s="31">
        <v>0.39200000000000002</v>
      </c>
    </row>
    <row r="421" spans="2:16" x14ac:dyDescent="0.2">
      <c r="B421" s="101">
        <v>4132</v>
      </c>
      <c r="C421" s="101">
        <v>5844</v>
      </c>
      <c r="D421" s="31">
        <f t="shared" si="6"/>
        <v>0.70704996577686519</v>
      </c>
      <c r="E421">
        <v>939</v>
      </c>
      <c r="F421" s="31">
        <v>0.161</v>
      </c>
      <c r="G421">
        <v>0</v>
      </c>
      <c r="H421" s="31">
        <v>0.01</v>
      </c>
      <c r="I421">
        <v>92</v>
      </c>
      <c r="J421" s="31">
        <v>1.6E-2</v>
      </c>
      <c r="K421">
        <v>215</v>
      </c>
      <c r="L421" s="31">
        <v>3.6999999999999998E-2</v>
      </c>
      <c r="M421">
        <v>351</v>
      </c>
      <c r="N421" s="31">
        <v>0.06</v>
      </c>
      <c r="O421" s="101">
        <v>3312</v>
      </c>
      <c r="P421" s="31">
        <v>0.56699999999999995</v>
      </c>
    </row>
    <row r="422" spans="2:16" x14ac:dyDescent="0.2">
      <c r="B422">
        <v>8</v>
      </c>
      <c r="C422">
        <v>29</v>
      </c>
      <c r="D422" s="31">
        <f t="shared" si="6"/>
        <v>0.27586206896551724</v>
      </c>
      <c r="E422">
        <v>0</v>
      </c>
      <c r="F422" s="31">
        <v>0.1</v>
      </c>
      <c r="G422">
        <v>0</v>
      </c>
      <c r="H422" s="31">
        <v>0.1</v>
      </c>
      <c r="I422">
        <v>8</v>
      </c>
      <c r="J422" s="31">
        <v>0.27600000000000002</v>
      </c>
      <c r="K422">
        <v>0</v>
      </c>
      <c r="L422" s="31">
        <v>0.1</v>
      </c>
      <c r="M422">
        <v>0</v>
      </c>
      <c r="N422" s="31">
        <v>0.1</v>
      </c>
      <c r="O422">
        <v>0</v>
      </c>
      <c r="P422" s="31">
        <v>0.1</v>
      </c>
    </row>
    <row r="423" spans="2:16" x14ac:dyDescent="0.2">
      <c r="B423">
        <v>383</v>
      </c>
      <c r="C423">
        <v>660</v>
      </c>
      <c r="D423" s="31">
        <f t="shared" si="6"/>
        <v>0.58030303030303032</v>
      </c>
      <c r="E423">
        <v>66</v>
      </c>
      <c r="F423" s="31">
        <v>0.1</v>
      </c>
      <c r="G423">
        <v>0</v>
      </c>
      <c r="H423" s="31">
        <v>0.01</v>
      </c>
      <c r="I423">
        <v>126</v>
      </c>
      <c r="J423" s="31">
        <v>0.191</v>
      </c>
      <c r="K423">
        <v>0</v>
      </c>
      <c r="L423" s="31">
        <v>0.01</v>
      </c>
      <c r="M423">
        <v>78</v>
      </c>
      <c r="N423" s="31">
        <v>0.11799999999999999</v>
      </c>
      <c r="O423">
        <v>189</v>
      </c>
      <c r="P423" s="31">
        <v>0.28599999999999998</v>
      </c>
    </row>
    <row r="424" spans="2:16" x14ac:dyDescent="0.2">
      <c r="B424" s="101">
        <v>1106</v>
      </c>
      <c r="C424" s="101">
        <v>1846</v>
      </c>
      <c r="D424" s="31">
        <f t="shared" si="6"/>
        <v>0.59913326110509213</v>
      </c>
      <c r="E424">
        <v>260</v>
      </c>
      <c r="F424" s="31">
        <v>0.14099999999999999</v>
      </c>
      <c r="G424">
        <v>0</v>
      </c>
      <c r="H424" s="31">
        <v>0.01</v>
      </c>
      <c r="I424">
        <v>0</v>
      </c>
      <c r="J424" s="31">
        <v>0.01</v>
      </c>
      <c r="K424">
        <v>0</v>
      </c>
      <c r="L424" s="31">
        <v>0.01</v>
      </c>
      <c r="M424">
        <v>83</v>
      </c>
      <c r="N424" s="31">
        <v>4.4999999999999998E-2</v>
      </c>
      <c r="O424">
        <v>875</v>
      </c>
      <c r="P424" s="31">
        <v>0.47399999999999998</v>
      </c>
    </row>
    <row r="425" spans="2:16" x14ac:dyDescent="0.2">
      <c r="B425">
        <v>182</v>
      </c>
      <c r="C425">
        <v>258</v>
      </c>
      <c r="D425" s="31">
        <f t="shared" si="6"/>
        <v>0.70542635658914732</v>
      </c>
      <c r="E425">
        <v>0</v>
      </c>
      <c r="F425" s="31">
        <v>0.1</v>
      </c>
      <c r="G425">
        <v>0</v>
      </c>
      <c r="H425" s="31">
        <v>0.1</v>
      </c>
      <c r="I425">
        <v>56</v>
      </c>
      <c r="J425" s="31">
        <v>0.217</v>
      </c>
      <c r="K425">
        <v>0</v>
      </c>
      <c r="L425" s="31">
        <v>0.1</v>
      </c>
      <c r="M425">
        <v>0</v>
      </c>
      <c r="N425" s="31">
        <v>0.1</v>
      </c>
      <c r="O425">
        <v>148</v>
      </c>
      <c r="P425" s="31">
        <v>0.57399999999999995</v>
      </c>
    </row>
    <row r="426" spans="2:16" x14ac:dyDescent="0.2">
      <c r="B426">
        <v>213</v>
      </c>
      <c r="C426">
        <v>265</v>
      </c>
      <c r="D426" s="31">
        <f t="shared" si="6"/>
        <v>0.80377358490566042</v>
      </c>
      <c r="E426">
        <v>112</v>
      </c>
      <c r="F426" s="31">
        <v>0.42299999999999999</v>
      </c>
      <c r="G426">
        <v>0</v>
      </c>
      <c r="H426" s="31">
        <v>0.1</v>
      </c>
      <c r="I426">
        <v>112</v>
      </c>
      <c r="J426" s="31">
        <v>0.42299999999999999</v>
      </c>
      <c r="K426">
        <v>0</v>
      </c>
      <c r="L426" s="31">
        <v>0.1</v>
      </c>
      <c r="M426">
        <v>0</v>
      </c>
      <c r="N426" s="31">
        <v>0.1</v>
      </c>
      <c r="O426">
        <v>180</v>
      </c>
      <c r="P426" s="31">
        <v>0.67900000000000005</v>
      </c>
    </row>
    <row r="427" spans="2:16" x14ac:dyDescent="0.2">
      <c r="B427">
        <v>788</v>
      </c>
      <c r="C427" s="101">
        <v>1096</v>
      </c>
      <c r="D427" s="31">
        <f t="shared" si="6"/>
        <v>0.71897810218978098</v>
      </c>
      <c r="E427">
        <v>269</v>
      </c>
      <c r="F427" s="31">
        <v>0.245</v>
      </c>
      <c r="G427">
        <v>0</v>
      </c>
      <c r="H427" s="31">
        <v>0.01</v>
      </c>
      <c r="I427">
        <v>112</v>
      </c>
      <c r="J427" s="31">
        <v>0.10199999999999999</v>
      </c>
      <c r="K427">
        <v>0</v>
      </c>
      <c r="L427" s="31">
        <v>0.01</v>
      </c>
      <c r="M427">
        <v>67</v>
      </c>
      <c r="N427" s="31">
        <v>6.0999999999999999E-2</v>
      </c>
      <c r="O427">
        <v>554</v>
      </c>
      <c r="P427" s="31">
        <v>0.505</v>
      </c>
    </row>
    <row r="428" spans="2:16" x14ac:dyDescent="0.2">
      <c r="B428" s="101">
        <v>1237</v>
      </c>
      <c r="C428" s="101">
        <v>2474</v>
      </c>
      <c r="D428" s="31">
        <f t="shared" si="6"/>
        <v>0.5</v>
      </c>
      <c r="E428">
        <v>753</v>
      </c>
      <c r="F428" s="31">
        <v>0.30399999999999999</v>
      </c>
      <c r="G428">
        <v>0</v>
      </c>
      <c r="H428" s="31">
        <v>0.01</v>
      </c>
      <c r="I428">
        <v>243</v>
      </c>
      <c r="J428" s="31">
        <v>9.8000000000000004E-2</v>
      </c>
      <c r="K428">
        <v>0</v>
      </c>
      <c r="L428" s="31">
        <v>0.01</v>
      </c>
      <c r="M428">
        <v>218</v>
      </c>
      <c r="N428" s="31">
        <v>8.7999999999999995E-2</v>
      </c>
      <c r="O428">
        <v>314</v>
      </c>
      <c r="P428" s="31">
        <v>0.127</v>
      </c>
    </row>
    <row r="429" spans="2:16" x14ac:dyDescent="0.2">
      <c r="B429">
        <v>28</v>
      </c>
      <c r="C429">
        <v>143</v>
      </c>
      <c r="D429" s="31">
        <f t="shared" si="6"/>
        <v>0.19580419580419581</v>
      </c>
      <c r="E429">
        <v>12</v>
      </c>
      <c r="F429" s="31">
        <v>0.1</v>
      </c>
      <c r="G429">
        <v>0</v>
      </c>
      <c r="H429" s="31">
        <v>0.1</v>
      </c>
      <c r="I429">
        <v>0</v>
      </c>
      <c r="J429" s="31">
        <v>0.1</v>
      </c>
      <c r="K429">
        <v>0</v>
      </c>
      <c r="L429" s="31">
        <v>0.1</v>
      </c>
      <c r="M429">
        <v>19</v>
      </c>
      <c r="N429" s="31">
        <v>0.13300000000000001</v>
      </c>
      <c r="O429">
        <v>0</v>
      </c>
      <c r="P429" s="31">
        <v>0.1</v>
      </c>
    </row>
    <row r="430" spans="2:16" x14ac:dyDescent="0.2">
      <c r="B430">
        <v>384</v>
      </c>
      <c r="C430">
        <v>428</v>
      </c>
      <c r="D430" s="31">
        <f t="shared" si="6"/>
        <v>0.89719626168224298</v>
      </c>
      <c r="E430">
        <v>71</v>
      </c>
      <c r="F430" s="31">
        <v>0.16600000000000001</v>
      </c>
      <c r="G430">
        <v>0</v>
      </c>
      <c r="H430" s="31">
        <v>0.01</v>
      </c>
      <c r="I430">
        <v>112</v>
      </c>
      <c r="J430" s="31">
        <v>0.26200000000000001</v>
      </c>
      <c r="K430">
        <v>0</v>
      </c>
      <c r="L430" s="31">
        <v>0.01</v>
      </c>
      <c r="M430">
        <v>34</v>
      </c>
      <c r="N430" s="31">
        <v>7.9000000000000001E-2</v>
      </c>
      <c r="O430">
        <v>310</v>
      </c>
      <c r="P430" s="31">
        <v>0.72399999999999998</v>
      </c>
    </row>
    <row r="431" spans="2:16" x14ac:dyDescent="0.2">
      <c r="B431">
        <v>370</v>
      </c>
      <c r="C431">
        <v>499</v>
      </c>
      <c r="D431" s="31">
        <f t="shared" si="6"/>
        <v>0.74148296593186369</v>
      </c>
      <c r="E431">
        <v>0</v>
      </c>
      <c r="F431" s="31">
        <v>0.01</v>
      </c>
      <c r="G431">
        <v>0</v>
      </c>
      <c r="H431" s="31">
        <v>0.01</v>
      </c>
      <c r="I431">
        <v>97</v>
      </c>
      <c r="J431" s="31">
        <v>0.19400000000000001</v>
      </c>
      <c r="K431">
        <v>0</v>
      </c>
      <c r="L431" s="31">
        <v>0.01</v>
      </c>
      <c r="M431">
        <v>60</v>
      </c>
      <c r="N431" s="31">
        <v>0.12</v>
      </c>
      <c r="O431">
        <v>273</v>
      </c>
      <c r="P431" s="31">
        <v>0.54700000000000004</v>
      </c>
    </row>
    <row r="432" spans="2:16" x14ac:dyDescent="0.2">
      <c r="B432">
        <v>166</v>
      </c>
      <c r="C432">
        <v>415</v>
      </c>
      <c r="D432" s="31">
        <f t="shared" si="6"/>
        <v>0.4</v>
      </c>
      <c r="E432">
        <v>44</v>
      </c>
      <c r="F432" s="31">
        <v>0.106</v>
      </c>
      <c r="G432">
        <v>0</v>
      </c>
      <c r="H432" s="31">
        <v>0.01</v>
      </c>
      <c r="I432">
        <v>0</v>
      </c>
      <c r="J432" s="31">
        <v>0.01</v>
      </c>
      <c r="K432">
        <v>0</v>
      </c>
      <c r="L432" s="31">
        <v>0.01</v>
      </c>
      <c r="M432">
        <v>31</v>
      </c>
      <c r="N432" s="31">
        <v>7.4999999999999997E-2</v>
      </c>
      <c r="O432">
        <v>91</v>
      </c>
      <c r="P432" s="31">
        <v>0.219</v>
      </c>
    </row>
    <row r="433" spans="2:16" x14ac:dyDescent="0.2">
      <c r="B433" s="101">
        <v>2336</v>
      </c>
      <c r="C433" s="101">
        <v>3700</v>
      </c>
      <c r="D433" s="31">
        <f t="shared" si="6"/>
        <v>0.63135135135135134</v>
      </c>
      <c r="E433">
        <v>967</v>
      </c>
      <c r="F433" s="31">
        <v>0.26100000000000001</v>
      </c>
      <c r="G433">
        <v>0</v>
      </c>
      <c r="H433" s="31">
        <v>0.01</v>
      </c>
      <c r="I433">
        <v>40</v>
      </c>
      <c r="J433" s="31">
        <v>1.0999999999999999E-2</v>
      </c>
      <c r="K433">
        <v>0</v>
      </c>
      <c r="L433" s="31">
        <v>0.01</v>
      </c>
      <c r="M433">
        <v>363</v>
      </c>
      <c r="N433" s="31">
        <v>9.8000000000000004E-2</v>
      </c>
      <c r="O433" s="101">
        <v>1385</v>
      </c>
      <c r="P433" s="31">
        <v>0.374</v>
      </c>
    </row>
    <row r="434" spans="2:16" x14ac:dyDescent="0.2">
      <c r="B434" s="101">
        <v>1998</v>
      </c>
      <c r="C434" s="101">
        <v>4310</v>
      </c>
      <c r="D434" s="31">
        <f t="shared" si="6"/>
        <v>0.46357308584686774</v>
      </c>
      <c r="E434">
        <v>816</v>
      </c>
      <c r="F434" s="31">
        <v>0.189</v>
      </c>
      <c r="G434">
        <v>0</v>
      </c>
      <c r="H434" s="31">
        <v>0.01</v>
      </c>
      <c r="I434">
        <v>12</v>
      </c>
      <c r="J434" s="31">
        <v>0.01</v>
      </c>
      <c r="K434">
        <v>0</v>
      </c>
      <c r="L434" s="31">
        <v>0.01</v>
      </c>
      <c r="M434">
        <v>353</v>
      </c>
      <c r="N434" s="31">
        <v>8.2000000000000003E-2</v>
      </c>
      <c r="O434">
        <v>983</v>
      </c>
      <c r="P434" s="31">
        <v>0.22800000000000001</v>
      </c>
    </row>
    <row r="435" spans="2:16" x14ac:dyDescent="0.2">
      <c r="B435">
        <v>376</v>
      </c>
      <c r="C435">
        <v>998</v>
      </c>
      <c r="D435" s="31">
        <f t="shared" si="6"/>
        <v>0.37675350701402804</v>
      </c>
      <c r="E435">
        <v>90</v>
      </c>
      <c r="F435" s="31">
        <v>0.09</v>
      </c>
      <c r="G435">
        <v>0</v>
      </c>
      <c r="H435" s="31">
        <v>0.01</v>
      </c>
      <c r="I435">
        <v>137</v>
      </c>
      <c r="J435" s="31">
        <v>0.13700000000000001</v>
      </c>
      <c r="K435">
        <v>0</v>
      </c>
      <c r="L435" s="31">
        <v>0.01</v>
      </c>
      <c r="M435">
        <v>95</v>
      </c>
      <c r="N435" s="31">
        <v>9.5000000000000001E-2</v>
      </c>
      <c r="O435">
        <v>161</v>
      </c>
      <c r="P435" s="31">
        <v>0.161</v>
      </c>
    </row>
    <row r="436" spans="2:16" x14ac:dyDescent="0.2">
      <c r="B436">
        <v>439</v>
      </c>
      <c r="C436" s="101">
        <v>1267</v>
      </c>
      <c r="D436" s="31">
        <f t="shared" si="6"/>
        <v>0.34648776637726914</v>
      </c>
      <c r="E436">
        <v>202</v>
      </c>
      <c r="F436" s="31">
        <v>0.159</v>
      </c>
      <c r="G436">
        <v>0</v>
      </c>
      <c r="H436" s="31">
        <v>0.01</v>
      </c>
      <c r="I436">
        <v>0</v>
      </c>
      <c r="J436" s="31">
        <v>0.01</v>
      </c>
      <c r="K436">
        <v>0</v>
      </c>
      <c r="L436" s="31">
        <v>0.01</v>
      </c>
      <c r="M436">
        <v>100</v>
      </c>
      <c r="N436" s="31">
        <v>7.9000000000000001E-2</v>
      </c>
      <c r="O436">
        <v>171</v>
      </c>
      <c r="P436" s="31">
        <v>0.13500000000000001</v>
      </c>
    </row>
    <row r="437" spans="2:16" x14ac:dyDescent="0.2">
      <c r="B437">
        <v>463</v>
      </c>
      <c r="C437" s="101">
        <v>1379</v>
      </c>
      <c r="D437" s="31">
        <f t="shared" si="6"/>
        <v>0.3357505438723713</v>
      </c>
      <c r="E437">
        <v>235</v>
      </c>
      <c r="F437" s="31">
        <v>0.17</v>
      </c>
      <c r="G437">
        <v>0</v>
      </c>
      <c r="H437" s="31">
        <v>0.01</v>
      </c>
      <c r="I437">
        <v>175</v>
      </c>
      <c r="J437" s="31">
        <v>0.127</v>
      </c>
      <c r="K437">
        <v>0</v>
      </c>
      <c r="L437" s="31">
        <v>0.01</v>
      </c>
      <c r="M437">
        <v>117</v>
      </c>
      <c r="N437" s="31">
        <v>8.5000000000000006E-2</v>
      </c>
      <c r="O437">
        <v>112</v>
      </c>
      <c r="P437" s="31">
        <v>8.1000000000000003E-2</v>
      </c>
    </row>
    <row r="438" spans="2:16" x14ac:dyDescent="0.2">
      <c r="B438">
        <v>66</v>
      </c>
      <c r="C438">
        <v>284</v>
      </c>
      <c r="D438" s="31">
        <f t="shared" si="6"/>
        <v>0.23239436619718309</v>
      </c>
      <c r="E438">
        <v>35</v>
      </c>
      <c r="F438" s="31">
        <v>0.123</v>
      </c>
      <c r="G438">
        <v>0</v>
      </c>
      <c r="H438" s="31">
        <v>0.1</v>
      </c>
      <c r="I438">
        <v>33</v>
      </c>
      <c r="J438" s="31">
        <v>0.11600000000000001</v>
      </c>
      <c r="K438">
        <v>0</v>
      </c>
      <c r="L438" s="31">
        <v>0.1</v>
      </c>
      <c r="M438">
        <v>26</v>
      </c>
      <c r="N438" s="31">
        <v>0.1</v>
      </c>
      <c r="O438">
        <v>0</v>
      </c>
      <c r="P438" s="31">
        <v>0.1</v>
      </c>
    </row>
    <row r="439" spans="2:16" x14ac:dyDescent="0.2">
      <c r="B439">
        <v>117</v>
      </c>
      <c r="C439">
        <v>311</v>
      </c>
      <c r="D439" s="31">
        <f t="shared" si="6"/>
        <v>0.3762057877813505</v>
      </c>
      <c r="E439">
        <v>68</v>
      </c>
      <c r="F439" s="31">
        <v>0.219</v>
      </c>
      <c r="G439">
        <v>0</v>
      </c>
      <c r="H439" s="31">
        <v>0.01</v>
      </c>
      <c r="I439">
        <v>62</v>
      </c>
      <c r="J439" s="31">
        <v>0.19900000000000001</v>
      </c>
      <c r="K439">
        <v>0</v>
      </c>
      <c r="L439" s="31">
        <v>0.01</v>
      </c>
      <c r="M439">
        <v>30</v>
      </c>
      <c r="N439" s="31">
        <v>9.6000000000000002E-2</v>
      </c>
      <c r="O439">
        <v>0</v>
      </c>
      <c r="P439" s="31">
        <v>0.01</v>
      </c>
    </row>
    <row r="440" spans="2:16" x14ac:dyDescent="0.2">
      <c r="B440">
        <v>597</v>
      </c>
      <c r="C440">
        <v>914</v>
      </c>
      <c r="D440" s="31">
        <f t="shared" si="6"/>
        <v>0.65317286652078776</v>
      </c>
      <c r="E440">
        <v>140</v>
      </c>
      <c r="F440" s="31">
        <v>0.153</v>
      </c>
      <c r="G440">
        <v>0</v>
      </c>
      <c r="H440" s="31">
        <v>0.01</v>
      </c>
      <c r="I440">
        <v>267</v>
      </c>
      <c r="J440" s="31">
        <v>0.29199999999999998</v>
      </c>
      <c r="K440">
        <v>0</v>
      </c>
      <c r="L440" s="31">
        <v>0.01</v>
      </c>
      <c r="M440">
        <v>62</v>
      </c>
      <c r="N440" s="31">
        <v>6.8000000000000005E-2</v>
      </c>
      <c r="O440">
        <v>405</v>
      </c>
      <c r="P440" s="31">
        <v>0.443</v>
      </c>
    </row>
    <row r="441" spans="2:16" x14ac:dyDescent="0.2">
      <c r="B441">
        <v>126</v>
      </c>
      <c r="C441">
        <v>279</v>
      </c>
      <c r="D441" s="31">
        <f t="shared" si="6"/>
        <v>0.45161290322580644</v>
      </c>
      <c r="E441">
        <v>0</v>
      </c>
      <c r="F441" s="31">
        <v>0.1</v>
      </c>
      <c r="G441">
        <v>0</v>
      </c>
      <c r="H441" s="31">
        <v>0.1</v>
      </c>
      <c r="I441">
        <v>31</v>
      </c>
      <c r="J441" s="31">
        <v>0.111</v>
      </c>
      <c r="K441">
        <v>0</v>
      </c>
      <c r="L441" s="31">
        <v>0.1</v>
      </c>
      <c r="M441">
        <v>16</v>
      </c>
      <c r="N441" s="31">
        <v>0.1</v>
      </c>
      <c r="O441">
        <v>82</v>
      </c>
      <c r="P441" s="31">
        <v>0.29399999999999998</v>
      </c>
    </row>
    <row r="442" spans="2:16" x14ac:dyDescent="0.2">
      <c r="B442" s="101">
        <v>2323</v>
      </c>
      <c r="C442" s="101">
        <v>3059</v>
      </c>
      <c r="D442" s="31">
        <f t="shared" si="6"/>
        <v>0.75939849624060152</v>
      </c>
      <c r="E442">
        <v>687</v>
      </c>
      <c r="F442" s="31">
        <v>0.22500000000000001</v>
      </c>
      <c r="G442">
        <v>131</v>
      </c>
      <c r="H442" s="31">
        <v>4.2999999999999997E-2</v>
      </c>
      <c r="I442">
        <v>140</v>
      </c>
      <c r="J442" s="31">
        <v>4.5999999999999999E-2</v>
      </c>
      <c r="K442">
        <v>0</v>
      </c>
      <c r="L442" s="31">
        <v>0.01</v>
      </c>
      <c r="M442">
        <v>137</v>
      </c>
      <c r="N442" s="31">
        <v>4.4999999999999998E-2</v>
      </c>
      <c r="O442" s="101">
        <v>1889</v>
      </c>
      <c r="P442" s="31">
        <v>0.61799999999999999</v>
      </c>
    </row>
    <row r="443" spans="2:16" x14ac:dyDescent="0.2">
      <c r="B443">
        <v>117</v>
      </c>
      <c r="C443">
        <v>187</v>
      </c>
      <c r="D443" s="31">
        <f t="shared" si="6"/>
        <v>0.62566844919786091</v>
      </c>
      <c r="E443">
        <v>0</v>
      </c>
      <c r="F443" s="31">
        <v>0.1</v>
      </c>
      <c r="G443">
        <v>0</v>
      </c>
      <c r="H443" s="31">
        <v>0.1</v>
      </c>
      <c r="I443">
        <v>67</v>
      </c>
      <c r="J443" s="31">
        <v>0.35799999999999998</v>
      </c>
      <c r="K443">
        <v>0</v>
      </c>
      <c r="L443" s="31">
        <v>0.1</v>
      </c>
      <c r="M443">
        <v>2</v>
      </c>
      <c r="N443" s="31">
        <v>0.1</v>
      </c>
      <c r="O443">
        <v>78</v>
      </c>
      <c r="P443" s="31">
        <v>0.41699999999999998</v>
      </c>
    </row>
    <row r="444" spans="2:16" x14ac:dyDescent="0.2">
      <c r="B444">
        <v>97</v>
      </c>
      <c r="C444">
        <v>462</v>
      </c>
      <c r="D444" s="31">
        <f t="shared" si="6"/>
        <v>0.20995670995670995</v>
      </c>
      <c r="E444">
        <v>0</v>
      </c>
      <c r="F444" s="31">
        <v>0.01</v>
      </c>
      <c r="G444">
        <v>0</v>
      </c>
      <c r="H444" s="31">
        <v>0.01</v>
      </c>
      <c r="I444">
        <v>0</v>
      </c>
      <c r="J444" s="31">
        <v>0.01</v>
      </c>
      <c r="K444">
        <v>0</v>
      </c>
      <c r="L444" s="31">
        <v>0.01</v>
      </c>
      <c r="M444">
        <v>35</v>
      </c>
      <c r="N444" s="31">
        <v>7.5999999999999998E-2</v>
      </c>
      <c r="O444">
        <v>64</v>
      </c>
      <c r="P444" s="31">
        <v>0.13900000000000001</v>
      </c>
    </row>
    <row r="445" spans="2:16" x14ac:dyDescent="0.2">
      <c r="B445">
        <v>36</v>
      </c>
      <c r="C445">
        <v>49</v>
      </c>
      <c r="D445" s="31">
        <f t="shared" si="6"/>
        <v>0.73469387755102045</v>
      </c>
      <c r="E445">
        <v>0</v>
      </c>
      <c r="F445" s="31">
        <v>0.1</v>
      </c>
      <c r="G445">
        <v>0</v>
      </c>
      <c r="H445" s="31">
        <v>0.1</v>
      </c>
      <c r="I445">
        <v>31</v>
      </c>
      <c r="J445" s="31">
        <v>0.63300000000000001</v>
      </c>
      <c r="K445">
        <v>0</v>
      </c>
      <c r="L445" s="31">
        <v>0.1</v>
      </c>
      <c r="M445">
        <v>2</v>
      </c>
      <c r="N445" s="31">
        <v>0.1</v>
      </c>
      <c r="O445">
        <v>31</v>
      </c>
      <c r="P445" s="31">
        <v>0.63300000000000001</v>
      </c>
    </row>
    <row r="446" spans="2:16" x14ac:dyDescent="0.2">
      <c r="B446">
        <v>11</v>
      </c>
      <c r="C446">
        <v>44</v>
      </c>
      <c r="D446" s="31">
        <f t="shared" si="6"/>
        <v>0.25</v>
      </c>
      <c r="E446">
        <v>8</v>
      </c>
      <c r="F446" s="31">
        <v>0.182</v>
      </c>
      <c r="G446">
        <v>0</v>
      </c>
      <c r="H446" s="31">
        <v>0.1</v>
      </c>
      <c r="I446">
        <v>0</v>
      </c>
      <c r="J446" s="31">
        <v>0.1</v>
      </c>
      <c r="K446">
        <v>0</v>
      </c>
      <c r="L446" s="31">
        <v>0.1</v>
      </c>
      <c r="M446">
        <v>5</v>
      </c>
      <c r="N446" s="31">
        <v>0.114</v>
      </c>
      <c r="O446">
        <v>0</v>
      </c>
      <c r="P446" s="31">
        <v>0.1</v>
      </c>
    </row>
    <row r="447" spans="2:16" x14ac:dyDescent="0.2">
      <c r="B447">
        <v>177</v>
      </c>
      <c r="C447">
        <v>229</v>
      </c>
      <c r="D447" s="31">
        <f t="shared" si="6"/>
        <v>0.77292576419213976</v>
      </c>
      <c r="E447">
        <v>0</v>
      </c>
      <c r="F447" s="31">
        <v>0.1</v>
      </c>
      <c r="G447">
        <v>0</v>
      </c>
      <c r="H447" s="31">
        <v>0.1</v>
      </c>
      <c r="I447">
        <v>76</v>
      </c>
      <c r="J447" s="31">
        <v>0.33200000000000002</v>
      </c>
      <c r="K447">
        <v>0</v>
      </c>
      <c r="L447" s="31">
        <v>0.1</v>
      </c>
      <c r="M447">
        <v>21</v>
      </c>
      <c r="N447" s="31">
        <v>0.1</v>
      </c>
      <c r="O447">
        <v>116</v>
      </c>
      <c r="P447" s="31">
        <v>0.50700000000000001</v>
      </c>
    </row>
    <row r="448" spans="2:16" x14ac:dyDescent="0.2">
      <c r="B448">
        <v>142</v>
      </c>
      <c r="C448">
        <v>570</v>
      </c>
      <c r="D448" s="31">
        <f t="shared" si="6"/>
        <v>0.24912280701754386</v>
      </c>
      <c r="E448">
        <v>39</v>
      </c>
      <c r="F448" s="31">
        <v>6.8000000000000005E-2</v>
      </c>
      <c r="G448">
        <v>0</v>
      </c>
      <c r="H448" s="31">
        <v>0.01</v>
      </c>
      <c r="I448">
        <v>83</v>
      </c>
      <c r="J448" s="31">
        <v>0.14599999999999999</v>
      </c>
      <c r="K448">
        <v>0</v>
      </c>
      <c r="L448" s="31">
        <v>0.01</v>
      </c>
      <c r="M448">
        <v>65</v>
      </c>
      <c r="N448" s="31">
        <v>0.114</v>
      </c>
      <c r="O448">
        <v>0</v>
      </c>
      <c r="P448" s="31">
        <v>0.01</v>
      </c>
    </row>
    <row r="449" spans="2:16" x14ac:dyDescent="0.2">
      <c r="B449">
        <v>72</v>
      </c>
      <c r="C449">
        <v>98</v>
      </c>
      <c r="D449" s="31">
        <f t="shared" si="6"/>
        <v>0.73469387755102045</v>
      </c>
      <c r="E449">
        <v>11</v>
      </c>
      <c r="F449" s="31">
        <v>0.112</v>
      </c>
      <c r="G449">
        <v>0</v>
      </c>
      <c r="H449" s="31">
        <v>0.1</v>
      </c>
      <c r="I449">
        <v>0</v>
      </c>
      <c r="J449" s="31">
        <v>0.1</v>
      </c>
      <c r="K449">
        <v>0</v>
      </c>
      <c r="L449" s="31">
        <v>0.1</v>
      </c>
      <c r="M449">
        <v>9</v>
      </c>
      <c r="N449" s="31">
        <v>0.1</v>
      </c>
      <c r="O449">
        <v>59</v>
      </c>
      <c r="P449" s="31">
        <v>0.60199999999999998</v>
      </c>
    </row>
    <row r="450" spans="2:16" x14ac:dyDescent="0.2">
      <c r="B450">
        <v>80</v>
      </c>
      <c r="C450">
        <v>354</v>
      </c>
      <c r="D450" s="31">
        <f t="shared" si="6"/>
        <v>0.22598870056497175</v>
      </c>
      <c r="E450">
        <v>45</v>
      </c>
      <c r="F450" s="31">
        <v>0.127</v>
      </c>
      <c r="G450">
        <v>0</v>
      </c>
      <c r="H450" s="31">
        <v>0.01</v>
      </c>
      <c r="I450">
        <v>0</v>
      </c>
      <c r="J450" s="31">
        <v>0.01</v>
      </c>
      <c r="K450">
        <v>0</v>
      </c>
      <c r="L450" s="31">
        <v>0.01</v>
      </c>
      <c r="M450">
        <v>25</v>
      </c>
      <c r="N450" s="31">
        <v>7.0999999999999994E-2</v>
      </c>
      <c r="O450">
        <v>16</v>
      </c>
      <c r="P450" s="31">
        <v>4.4999999999999998E-2</v>
      </c>
    </row>
    <row r="451" spans="2:16" x14ac:dyDescent="0.2">
      <c r="B451">
        <v>4</v>
      </c>
      <c r="C451">
        <v>33</v>
      </c>
      <c r="D451" s="31">
        <f t="shared" ref="D451:D514" si="7">B451/C451</f>
        <v>0.12121212121212122</v>
      </c>
      <c r="E451">
        <v>0</v>
      </c>
      <c r="F451" s="31">
        <v>0.1</v>
      </c>
      <c r="G451">
        <v>0</v>
      </c>
      <c r="H451" s="31">
        <v>0.1</v>
      </c>
      <c r="I451">
        <v>4</v>
      </c>
      <c r="J451" s="31">
        <v>0.121</v>
      </c>
      <c r="K451">
        <v>0</v>
      </c>
      <c r="L451" s="31">
        <v>0.1</v>
      </c>
      <c r="M451">
        <v>0</v>
      </c>
      <c r="N451" s="31">
        <v>0.1</v>
      </c>
      <c r="O451">
        <v>0</v>
      </c>
      <c r="P451" s="31">
        <v>0.1</v>
      </c>
    </row>
    <row r="452" spans="2:16" x14ac:dyDescent="0.2">
      <c r="B452">
        <v>25</v>
      </c>
      <c r="C452">
        <v>62</v>
      </c>
      <c r="D452" s="31">
        <f t="shared" si="7"/>
        <v>0.40322580645161288</v>
      </c>
      <c r="E452">
        <v>11</v>
      </c>
      <c r="F452" s="31">
        <v>0.17699999999999999</v>
      </c>
      <c r="G452">
        <v>0</v>
      </c>
      <c r="H452" s="31">
        <v>0.1</v>
      </c>
      <c r="I452">
        <v>22</v>
      </c>
      <c r="J452" s="31">
        <v>0.35499999999999998</v>
      </c>
      <c r="K452">
        <v>0</v>
      </c>
      <c r="L452" s="31">
        <v>0.1</v>
      </c>
      <c r="M452">
        <v>4</v>
      </c>
      <c r="N452" s="31">
        <v>0.1</v>
      </c>
      <c r="O452">
        <v>0</v>
      </c>
      <c r="P452" s="31">
        <v>0.1</v>
      </c>
    </row>
    <row r="453" spans="2:16" x14ac:dyDescent="0.2">
      <c r="B453">
        <v>26</v>
      </c>
      <c r="C453">
        <v>139</v>
      </c>
      <c r="D453" s="31">
        <f t="shared" si="7"/>
        <v>0.18705035971223022</v>
      </c>
      <c r="E453">
        <v>0</v>
      </c>
      <c r="F453" s="31">
        <v>0.1</v>
      </c>
      <c r="G453">
        <v>0</v>
      </c>
      <c r="H453" s="31">
        <v>0.1</v>
      </c>
      <c r="I453">
        <v>22</v>
      </c>
      <c r="J453" s="31">
        <v>0.158</v>
      </c>
      <c r="K453">
        <v>0</v>
      </c>
      <c r="L453" s="31">
        <v>0.1</v>
      </c>
      <c r="M453">
        <v>8</v>
      </c>
      <c r="N453" s="31">
        <v>0.1</v>
      </c>
      <c r="O453">
        <v>0</v>
      </c>
      <c r="P453" s="31">
        <v>0.1</v>
      </c>
    </row>
    <row r="454" spans="2:16" x14ac:dyDescent="0.2">
      <c r="B454">
        <v>87</v>
      </c>
      <c r="C454">
        <v>207</v>
      </c>
      <c r="D454" s="31">
        <f t="shared" si="7"/>
        <v>0.42028985507246375</v>
      </c>
      <c r="E454">
        <v>74</v>
      </c>
      <c r="F454" s="31">
        <v>0.35699999999999998</v>
      </c>
      <c r="G454">
        <v>0</v>
      </c>
      <c r="H454" s="31">
        <v>0.1</v>
      </c>
      <c r="I454">
        <v>41</v>
      </c>
      <c r="J454" s="31">
        <v>0.19800000000000001</v>
      </c>
      <c r="K454">
        <v>0</v>
      </c>
      <c r="L454" s="31">
        <v>0.1</v>
      </c>
      <c r="M454">
        <v>7</v>
      </c>
      <c r="N454" s="31">
        <v>0.1</v>
      </c>
      <c r="O454">
        <v>11</v>
      </c>
      <c r="P454" s="31">
        <v>0.1</v>
      </c>
    </row>
    <row r="455" spans="2:16" x14ac:dyDescent="0.2">
      <c r="B455">
        <v>88</v>
      </c>
      <c r="C455">
        <v>120</v>
      </c>
      <c r="D455" s="31">
        <f t="shared" si="7"/>
        <v>0.73333333333333328</v>
      </c>
      <c r="E455">
        <v>1</v>
      </c>
      <c r="F455" s="31">
        <v>0.1</v>
      </c>
      <c r="G455">
        <v>0</v>
      </c>
      <c r="H455" s="31">
        <v>0.1</v>
      </c>
      <c r="I455">
        <v>19</v>
      </c>
      <c r="J455" s="31">
        <v>0.158</v>
      </c>
      <c r="K455">
        <v>0</v>
      </c>
      <c r="L455" s="31">
        <v>0.1</v>
      </c>
      <c r="M455">
        <v>10</v>
      </c>
      <c r="N455" s="31">
        <v>0.1</v>
      </c>
      <c r="O455">
        <v>69</v>
      </c>
      <c r="P455" s="31">
        <v>0.57499999999999996</v>
      </c>
    </row>
    <row r="456" spans="2:16" x14ac:dyDescent="0.2">
      <c r="B456">
        <v>377</v>
      </c>
      <c r="C456">
        <v>794</v>
      </c>
      <c r="D456" s="31">
        <f t="shared" si="7"/>
        <v>0.47481108312342568</v>
      </c>
      <c r="E456">
        <v>25</v>
      </c>
      <c r="F456" s="31">
        <v>3.1E-2</v>
      </c>
      <c r="G456">
        <v>0</v>
      </c>
      <c r="H456" s="31">
        <v>0.01</v>
      </c>
      <c r="I456">
        <v>61</v>
      </c>
      <c r="J456" s="31">
        <v>7.6999999999999999E-2</v>
      </c>
      <c r="K456">
        <v>0</v>
      </c>
      <c r="L456" s="31">
        <v>0.01</v>
      </c>
      <c r="M456">
        <v>15</v>
      </c>
      <c r="N456" s="31">
        <v>1.9E-2</v>
      </c>
      <c r="O456">
        <v>335</v>
      </c>
      <c r="P456" s="31">
        <v>0.42199999999999999</v>
      </c>
    </row>
    <row r="457" spans="2:16" x14ac:dyDescent="0.2">
      <c r="B457">
        <v>460</v>
      </c>
      <c r="C457" s="101">
        <v>1269</v>
      </c>
      <c r="D457" s="31">
        <f t="shared" si="7"/>
        <v>0.3624901497241923</v>
      </c>
      <c r="E457">
        <v>152</v>
      </c>
      <c r="F457" s="31">
        <v>0.12</v>
      </c>
      <c r="G457">
        <v>0</v>
      </c>
      <c r="H457" s="31">
        <v>0.01</v>
      </c>
      <c r="I457">
        <v>72</v>
      </c>
      <c r="J457" s="31">
        <v>5.7000000000000002E-2</v>
      </c>
      <c r="K457">
        <v>0</v>
      </c>
      <c r="L457" s="31">
        <v>0.01</v>
      </c>
      <c r="M457">
        <v>105</v>
      </c>
      <c r="N457" s="31">
        <v>8.3000000000000004E-2</v>
      </c>
      <c r="O457">
        <v>203</v>
      </c>
      <c r="P457" s="31">
        <v>0.16</v>
      </c>
    </row>
    <row r="458" spans="2:16" x14ac:dyDescent="0.2">
      <c r="B458">
        <v>328</v>
      </c>
      <c r="C458">
        <v>906</v>
      </c>
      <c r="D458" s="31">
        <f t="shared" si="7"/>
        <v>0.36203090507726271</v>
      </c>
      <c r="E458">
        <v>56</v>
      </c>
      <c r="F458" s="31">
        <v>6.2E-2</v>
      </c>
      <c r="G458">
        <v>0</v>
      </c>
      <c r="H458" s="31">
        <v>0.01</v>
      </c>
      <c r="I458">
        <v>56</v>
      </c>
      <c r="J458" s="31">
        <v>6.2E-2</v>
      </c>
      <c r="K458">
        <v>0</v>
      </c>
      <c r="L458" s="31">
        <v>0.01</v>
      </c>
      <c r="M458">
        <v>53</v>
      </c>
      <c r="N458" s="31">
        <v>5.8000000000000003E-2</v>
      </c>
      <c r="O458">
        <v>213</v>
      </c>
      <c r="P458" s="31">
        <v>0.23499999999999999</v>
      </c>
    </row>
    <row r="459" spans="2:16" x14ac:dyDescent="0.2">
      <c r="B459" s="101">
        <v>1280</v>
      </c>
      <c r="C459" s="101">
        <v>1977</v>
      </c>
      <c r="D459" s="31">
        <f t="shared" si="7"/>
        <v>0.64744562468386446</v>
      </c>
      <c r="E459">
        <v>105</v>
      </c>
      <c r="F459" s="31">
        <v>5.2999999999999999E-2</v>
      </c>
      <c r="G459">
        <v>0</v>
      </c>
      <c r="H459" s="31">
        <v>0.01</v>
      </c>
      <c r="I459">
        <v>33</v>
      </c>
      <c r="J459" s="31">
        <v>1.7000000000000001E-2</v>
      </c>
      <c r="K459">
        <v>0</v>
      </c>
      <c r="L459" s="31">
        <v>0.01</v>
      </c>
      <c r="M459">
        <v>182</v>
      </c>
      <c r="N459" s="31">
        <v>9.1999999999999998E-2</v>
      </c>
      <c r="O459" s="101">
        <v>1028</v>
      </c>
      <c r="P459" s="31">
        <v>0.52</v>
      </c>
    </row>
    <row r="460" spans="2:16" x14ac:dyDescent="0.2">
      <c r="B460">
        <v>4</v>
      </c>
      <c r="C460">
        <v>34</v>
      </c>
      <c r="D460" s="31">
        <f t="shared" si="7"/>
        <v>0.11764705882352941</v>
      </c>
      <c r="E460">
        <v>0</v>
      </c>
      <c r="F460" s="31">
        <v>0.1</v>
      </c>
      <c r="G460">
        <v>0</v>
      </c>
      <c r="H460" s="31">
        <v>0.1</v>
      </c>
      <c r="I460">
        <v>0</v>
      </c>
      <c r="J460" s="31">
        <v>0.1</v>
      </c>
      <c r="K460">
        <v>0</v>
      </c>
      <c r="L460" s="31">
        <v>0.1</v>
      </c>
      <c r="M460">
        <v>4</v>
      </c>
      <c r="N460" s="31">
        <v>0.11799999999999999</v>
      </c>
      <c r="O460">
        <v>0</v>
      </c>
      <c r="P460" s="31">
        <v>0.1</v>
      </c>
    </row>
    <row r="461" spans="2:16" x14ac:dyDescent="0.2">
      <c r="B461">
        <v>461</v>
      </c>
      <c r="C461">
        <v>589</v>
      </c>
      <c r="D461" s="31">
        <f t="shared" si="7"/>
        <v>0.78268251273344647</v>
      </c>
      <c r="E461">
        <v>72</v>
      </c>
      <c r="F461" s="31">
        <v>0.122</v>
      </c>
      <c r="G461">
        <v>0</v>
      </c>
      <c r="H461" s="31">
        <v>0.01</v>
      </c>
      <c r="I461">
        <v>29</v>
      </c>
      <c r="J461" s="31">
        <v>4.9000000000000002E-2</v>
      </c>
      <c r="K461">
        <v>0</v>
      </c>
      <c r="L461" s="31">
        <v>0.01</v>
      </c>
      <c r="M461">
        <v>52</v>
      </c>
      <c r="N461" s="31">
        <v>8.7999999999999995E-2</v>
      </c>
      <c r="O461">
        <v>393</v>
      </c>
      <c r="P461" s="31">
        <v>0.66700000000000004</v>
      </c>
    </row>
    <row r="462" spans="2:16" x14ac:dyDescent="0.2">
      <c r="B462" s="101">
        <v>4454</v>
      </c>
      <c r="C462" s="101">
        <v>6668</v>
      </c>
      <c r="D462" s="31">
        <f t="shared" si="7"/>
        <v>0.66796640671865626</v>
      </c>
      <c r="E462" s="101">
        <v>1150</v>
      </c>
      <c r="F462" s="31">
        <v>0.17199999999999999</v>
      </c>
      <c r="G462">
        <v>568</v>
      </c>
      <c r="H462" s="31">
        <v>8.5000000000000006E-2</v>
      </c>
      <c r="I462" s="101">
        <v>1414</v>
      </c>
      <c r="J462" s="31">
        <v>0.21199999999999999</v>
      </c>
      <c r="K462">
        <v>0</v>
      </c>
      <c r="L462" s="31">
        <v>0.01</v>
      </c>
      <c r="M462">
        <v>780</v>
      </c>
      <c r="N462" s="31">
        <v>0.11700000000000001</v>
      </c>
      <c r="O462" s="101">
        <v>2467</v>
      </c>
      <c r="P462" s="31">
        <v>0.37</v>
      </c>
    </row>
    <row r="463" spans="2:16" x14ac:dyDescent="0.2">
      <c r="B463">
        <v>488</v>
      </c>
      <c r="C463" s="101">
        <v>1040</v>
      </c>
      <c r="D463" s="31">
        <f t="shared" si="7"/>
        <v>0.46923076923076923</v>
      </c>
      <c r="E463">
        <v>125</v>
      </c>
      <c r="F463" s="31">
        <v>0.12</v>
      </c>
      <c r="G463">
        <v>0</v>
      </c>
      <c r="H463" s="31">
        <v>0.01</v>
      </c>
      <c r="I463">
        <v>260</v>
      </c>
      <c r="J463" s="31">
        <v>0.25</v>
      </c>
      <c r="K463">
        <v>0</v>
      </c>
      <c r="L463" s="31">
        <v>0.01</v>
      </c>
      <c r="M463">
        <v>117</v>
      </c>
      <c r="N463" s="31">
        <v>0.113</v>
      </c>
      <c r="O463">
        <v>102</v>
      </c>
      <c r="P463" s="31">
        <v>9.8000000000000004E-2</v>
      </c>
    </row>
    <row r="464" spans="2:16" x14ac:dyDescent="0.2">
      <c r="B464">
        <v>299</v>
      </c>
      <c r="C464">
        <v>530</v>
      </c>
      <c r="D464" s="31">
        <f t="shared" si="7"/>
        <v>0.5641509433962264</v>
      </c>
      <c r="E464">
        <v>0</v>
      </c>
      <c r="F464" s="31">
        <v>0.01</v>
      </c>
      <c r="G464">
        <v>0</v>
      </c>
      <c r="H464" s="31">
        <v>0.01</v>
      </c>
      <c r="I464">
        <v>75</v>
      </c>
      <c r="J464" s="31">
        <v>0.14199999999999999</v>
      </c>
      <c r="K464">
        <v>0</v>
      </c>
      <c r="L464" s="31">
        <v>0.01</v>
      </c>
      <c r="M464">
        <v>45</v>
      </c>
      <c r="N464" s="31">
        <v>8.5000000000000006E-2</v>
      </c>
      <c r="O464">
        <v>238</v>
      </c>
      <c r="P464" s="31">
        <v>0.44900000000000001</v>
      </c>
    </row>
    <row r="465" spans="2:16" x14ac:dyDescent="0.2">
      <c r="B465">
        <v>32</v>
      </c>
      <c r="C465">
        <v>96</v>
      </c>
      <c r="D465" s="31">
        <f t="shared" si="7"/>
        <v>0.33333333333333331</v>
      </c>
      <c r="E465">
        <v>0</v>
      </c>
      <c r="F465" s="31">
        <v>0.1</v>
      </c>
      <c r="G465">
        <v>0</v>
      </c>
      <c r="H465" s="31">
        <v>0.1</v>
      </c>
      <c r="I465">
        <v>0</v>
      </c>
      <c r="J465" s="31">
        <v>0.1</v>
      </c>
      <c r="K465">
        <v>0</v>
      </c>
      <c r="L465" s="31">
        <v>0.1</v>
      </c>
      <c r="M465">
        <v>21</v>
      </c>
      <c r="N465" s="31">
        <v>0.219</v>
      </c>
      <c r="O465">
        <v>11</v>
      </c>
      <c r="P465" s="31">
        <v>0.115</v>
      </c>
    </row>
    <row r="466" spans="2:16" x14ac:dyDescent="0.2">
      <c r="B466">
        <v>949</v>
      </c>
      <c r="C466" s="101">
        <v>1270</v>
      </c>
      <c r="D466" s="31">
        <f t="shared" si="7"/>
        <v>0.74724409448818896</v>
      </c>
      <c r="E466">
        <v>275</v>
      </c>
      <c r="F466" s="31">
        <v>0.217</v>
      </c>
      <c r="G466">
        <v>0</v>
      </c>
      <c r="H466" s="31">
        <v>0.01</v>
      </c>
      <c r="I466">
        <v>0</v>
      </c>
      <c r="J466" s="31">
        <v>0.01</v>
      </c>
      <c r="K466">
        <v>0</v>
      </c>
      <c r="L466" s="31">
        <v>0.01</v>
      </c>
      <c r="M466">
        <v>132</v>
      </c>
      <c r="N466" s="31">
        <v>0.104</v>
      </c>
      <c r="O466">
        <v>654</v>
      </c>
      <c r="P466" s="31">
        <v>0.51500000000000001</v>
      </c>
    </row>
    <row r="467" spans="2:16" x14ac:dyDescent="0.2">
      <c r="B467">
        <v>539</v>
      </c>
      <c r="C467">
        <v>805</v>
      </c>
      <c r="D467" s="31">
        <f t="shared" si="7"/>
        <v>0.66956521739130437</v>
      </c>
      <c r="E467">
        <v>0</v>
      </c>
      <c r="F467" s="31">
        <v>0.01</v>
      </c>
      <c r="G467">
        <v>0</v>
      </c>
      <c r="H467" s="31">
        <v>0.01</v>
      </c>
      <c r="I467">
        <v>126</v>
      </c>
      <c r="J467" s="31">
        <v>0.157</v>
      </c>
      <c r="K467">
        <v>0</v>
      </c>
      <c r="L467" s="31">
        <v>0.01</v>
      </c>
      <c r="M467">
        <v>52</v>
      </c>
      <c r="N467" s="31">
        <v>6.5000000000000002E-2</v>
      </c>
      <c r="O467">
        <v>425</v>
      </c>
      <c r="P467" s="31">
        <v>0.52800000000000002</v>
      </c>
    </row>
    <row r="468" spans="2:16" x14ac:dyDescent="0.2">
      <c r="B468" s="101">
        <v>4269</v>
      </c>
      <c r="C468" s="101">
        <v>6009</v>
      </c>
      <c r="D468" s="31">
        <f t="shared" si="7"/>
        <v>0.71043434847728404</v>
      </c>
      <c r="E468" s="101">
        <v>2272</v>
      </c>
      <c r="F468" s="31">
        <v>0.378</v>
      </c>
      <c r="G468">
        <v>0</v>
      </c>
      <c r="H468" s="31">
        <v>0.01</v>
      </c>
      <c r="I468" s="101">
        <v>3035</v>
      </c>
      <c r="J468" s="31">
        <v>0.505</v>
      </c>
      <c r="K468">
        <v>0</v>
      </c>
      <c r="L468" s="31">
        <v>0.01</v>
      </c>
      <c r="M468">
        <v>422</v>
      </c>
      <c r="N468" s="31">
        <v>7.0000000000000007E-2</v>
      </c>
      <c r="O468" s="101">
        <v>1177</v>
      </c>
      <c r="P468" s="31">
        <v>0.19600000000000001</v>
      </c>
    </row>
    <row r="469" spans="2:16" x14ac:dyDescent="0.2">
      <c r="B469" s="101">
        <v>6731</v>
      </c>
      <c r="C469" s="101">
        <v>9224</v>
      </c>
      <c r="D469" s="31">
        <f t="shared" si="7"/>
        <v>0.72972679965307896</v>
      </c>
      <c r="E469" s="101">
        <v>2404</v>
      </c>
      <c r="F469" s="31">
        <v>0.26100000000000001</v>
      </c>
      <c r="G469">
        <v>0</v>
      </c>
      <c r="H469" s="31">
        <v>0.01</v>
      </c>
      <c r="I469">
        <v>43</v>
      </c>
      <c r="J469" s="31">
        <v>0.01</v>
      </c>
      <c r="K469">
        <v>0</v>
      </c>
      <c r="L469" s="31">
        <v>0.01</v>
      </c>
      <c r="M469">
        <v>637</v>
      </c>
      <c r="N469" s="31">
        <v>6.9000000000000006E-2</v>
      </c>
      <c r="O469" s="101">
        <v>4984</v>
      </c>
      <c r="P469" s="31">
        <v>0.54</v>
      </c>
    </row>
    <row r="470" spans="2:16" x14ac:dyDescent="0.2">
      <c r="B470" s="101">
        <v>4818</v>
      </c>
      <c r="C470" s="101">
        <v>7022</v>
      </c>
      <c r="D470" s="31">
        <f t="shared" si="7"/>
        <v>0.68612930788949023</v>
      </c>
      <c r="E470" s="101">
        <v>1054</v>
      </c>
      <c r="F470" s="31">
        <v>0.15</v>
      </c>
      <c r="G470">
        <v>672</v>
      </c>
      <c r="H470" s="31">
        <v>9.6000000000000002E-2</v>
      </c>
      <c r="I470">
        <v>142</v>
      </c>
      <c r="J470" s="31">
        <v>0.02</v>
      </c>
      <c r="K470">
        <v>708</v>
      </c>
      <c r="L470" s="31">
        <v>0.10100000000000001</v>
      </c>
      <c r="M470">
        <v>795</v>
      </c>
      <c r="N470" s="31">
        <v>0.113</v>
      </c>
      <c r="O470" s="101">
        <v>2965</v>
      </c>
      <c r="P470" s="31">
        <v>0.42199999999999999</v>
      </c>
    </row>
    <row r="471" spans="2:16" x14ac:dyDescent="0.2">
      <c r="B471">
        <v>753</v>
      </c>
      <c r="C471" s="101">
        <v>1489</v>
      </c>
      <c r="D471" s="31">
        <f t="shared" si="7"/>
        <v>0.5057085292142377</v>
      </c>
      <c r="E471">
        <v>182</v>
      </c>
      <c r="F471" s="31">
        <v>0.122</v>
      </c>
      <c r="G471">
        <v>0</v>
      </c>
      <c r="H471" s="31">
        <v>0.01</v>
      </c>
      <c r="I471">
        <v>172</v>
      </c>
      <c r="J471" s="31">
        <v>0.11600000000000001</v>
      </c>
      <c r="K471">
        <v>0</v>
      </c>
      <c r="L471" s="31">
        <v>0.01</v>
      </c>
      <c r="M471">
        <v>192</v>
      </c>
      <c r="N471" s="31">
        <v>0.129</v>
      </c>
      <c r="O471">
        <v>393</v>
      </c>
      <c r="P471" s="31">
        <v>0.26400000000000001</v>
      </c>
    </row>
    <row r="472" spans="2:16" x14ac:dyDescent="0.2">
      <c r="B472" s="101">
        <v>1031</v>
      </c>
      <c r="C472" s="101">
        <v>1164</v>
      </c>
      <c r="D472" s="31">
        <f t="shared" si="7"/>
        <v>0.88573883161512024</v>
      </c>
      <c r="E472">
        <v>148</v>
      </c>
      <c r="F472" s="31">
        <v>0.127</v>
      </c>
      <c r="G472">
        <v>0</v>
      </c>
      <c r="H472" s="31">
        <v>0.01</v>
      </c>
      <c r="I472">
        <v>0</v>
      </c>
      <c r="J472" s="31">
        <v>0.01</v>
      </c>
      <c r="K472">
        <v>0</v>
      </c>
      <c r="L472" s="31">
        <v>0.01</v>
      </c>
      <c r="M472">
        <v>100</v>
      </c>
      <c r="N472" s="31">
        <v>8.5999999999999993E-2</v>
      </c>
      <c r="O472">
        <v>911</v>
      </c>
      <c r="P472" s="31">
        <v>0.78300000000000003</v>
      </c>
    </row>
    <row r="473" spans="2:16" x14ac:dyDescent="0.2">
      <c r="B473">
        <v>165</v>
      </c>
      <c r="C473">
        <v>302</v>
      </c>
      <c r="D473" s="31">
        <f t="shared" si="7"/>
        <v>0.54635761589403975</v>
      </c>
      <c r="E473">
        <v>0</v>
      </c>
      <c r="F473" s="31">
        <v>0.01</v>
      </c>
      <c r="G473">
        <v>0</v>
      </c>
      <c r="H473" s="31">
        <v>0.01</v>
      </c>
      <c r="I473">
        <v>33</v>
      </c>
      <c r="J473" s="31">
        <v>0.109</v>
      </c>
      <c r="K473">
        <v>0</v>
      </c>
      <c r="L473" s="31">
        <v>0.01</v>
      </c>
      <c r="M473">
        <v>11</v>
      </c>
      <c r="N473" s="31">
        <v>3.5999999999999997E-2</v>
      </c>
      <c r="O473">
        <v>135</v>
      </c>
      <c r="P473" s="31">
        <v>0.44700000000000001</v>
      </c>
    </row>
    <row r="474" spans="2:16" x14ac:dyDescent="0.2">
      <c r="B474" s="101">
        <v>1482</v>
      </c>
      <c r="C474" s="101">
        <v>2323</v>
      </c>
      <c r="D474" s="31">
        <f t="shared" si="7"/>
        <v>0.63796814464055096</v>
      </c>
      <c r="E474">
        <v>460</v>
      </c>
      <c r="F474" s="31">
        <v>0.19800000000000001</v>
      </c>
      <c r="G474">
        <v>0</v>
      </c>
      <c r="H474" s="31">
        <v>0.01</v>
      </c>
      <c r="I474">
        <v>46</v>
      </c>
      <c r="J474" s="31">
        <v>0.02</v>
      </c>
      <c r="K474">
        <v>0</v>
      </c>
      <c r="L474" s="31">
        <v>0.01</v>
      </c>
      <c r="M474">
        <v>132</v>
      </c>
      <c r="N474" s="31">
        <v>5.7000000000000002E-2</v>
      </c>
      <c r="O474" s="101">
        <v>1133</v>
      </c>
      <c r="P474" s="31">
        <v>0.48799999999999999</v>
      </c>
    </row>
    <row r="475" spans="2:16" x14ac:dyDescent="0.2">
      <c r="B475">
        <v>207</v>
      </c>
      <c r="C475">
        <v>303</v>
      </c>
      <c r="D475" s="31">
        <f t="shared" si="7"/>
        <v>0.68316831683168322</v>
      </c>
      <c r="E475">
        <v>77</v>
      </c>
      <c r="F475" s="31">
        <v>0.254</v>
      </c>
      <c r="G475">
        <v>0</v>
      </c>
      <c r="H475" s="31">
        <v>0.01</v>
      </c>
      <c r="I475">
        <v>71</v>
      </c>
      <c r="J475" s="31">
        <v>0.23400000000000001</v>
      </c>
      <c r="K475">
        <v>0</v>
      </c>
      <c r="L475" s="31">
        <v>0.01</v>
      </c>
      <c r="M475">
        <v>24</v>
      </c>
      <c r="N475" s="31">
        <v>7.9000000000000001E-2</v>
      </c>
      <c r="O475">
        <v>98</v>
      </c>
      <c r="P475" s="31">
        <v>0.32300000000000001</v>
      </c>
    </row>
    <row r="476" spans="2:16" x14ac:dyDescent="0.2">
      <c r="B476">
        <v>21</v>
      </c>
      <c r="C476">
        <v>30</v>
      </c>
      <c r="D476" s="31">
        <f t="shared" si="7"/>
        <v>0.7</v>
      </c>
      <c r="E476">
        <v>0</v>
      </c>
      <c r="F476" s="31">
        <v>0.1</v>
      </c>
      <c r="G476">
        <v>0</v>
      </c>
      <c r="H476" s="31">
        <v>0.1</v>
      </c>
      <c r="I476">
        <v>16</v>
      </c>
      <c r="J476" s="31">
        <v>0.53300000000000003</v>
      </c>
      <c r="K476">
        <v>0</v>
      </c>
      <c r="L476" s="31">
        <v>0.1</v>
      </c>
      <c r="M476">
        <v>1</v>
      </c>
      <c r="N476" s="31">
        <v>0.1</v>
      </c>
      <c r="O476">
        <v>13</v>
      </c>
      <c r="P476" s="31">
        <v>0.433</v>
      </c>
    </row>
    <row r="477" spans="2:16" x14ac:dyDescent="0.2">
      <c r="B477">
        <v>188</v>
      </c>
      <c r="C477">
        <v>305</v>
      </c>
      <c r="D477" s="31">
        <f t="shared" si="7"/>
        <v>0.61639344262295082</v>
      </c>
      <c r="E477">
        <v>0</v>
      </c>
      <c r="F477" s="31">
        <v>0.01</v>
      </c>
      <c r="G477">
        <v>0</v>
      </c>
      <c r="H477" s="31">
        <v>0.01</v>
      </c>
      <c r="I477">
        <v>28</v>
      </c>
      <c r="J477" s="31">
        <v>9.1999999999999998E-2</v>
      </c>
      <c r="K477">
        <v>0</v>
      </c>
      <c r="L477" s="31">
        <v>0.01</v>
      </c>
      <c r="M477">
        <v>9</v>
      </c>
      <c r="N477" s="31">
        <v>0.03</v>
      </c>
      <c r="O477">
        <v>154</v>
      </c>
      <c r="P477" s="31">
        <v>0.505</v>
      </c>
    </row>
    <row r="478" spans="2:16" x14ac:dyDescent="0.2">
      <c r="B478">
        <v>39</v>
      </c>
      <c r="C478">
        <v>241</v>
      </c>
      <c r="D478" s="31">
        <f t="shared" si="7"/>
        <v>0.16182572614107885</v>
      </c>
      <c r="E478">
        <v>10</v>
      </c>
      <c r="F478" s="31">
        <v>0.1</v>
      </c>
      <c r="G478">
        <v>0</v>
      </c>
      <c r="H478" s="31">
        <v>0.1</v>
      </c>
      <c r="I478">
        <v>7</v>
      </c>
      <c r="J478" s="31">
        <v>0.1</v>
      </c>
      <c r="K478">
        <v>0</v>
      </c>
      <c r="L478" s="31">
        <v>0.1</v>
      </c>
      <c r="M478">
        <v>11</v>
      </c>
      <c r="N478" s="31">
        <v>0.1</v>
      </c>
      <c r="O478">
        <v>15</v>
      </c>
      <c r="P478" s="31">
        <v>0.1</v>
      </c>
    </row>
    <row r="479" spans="2:16" x14ac:dyDescent="0.2">
      <c r="B479">
        <v>171</v>
      </c>
      <c r="C479">
        <v>995</v>
      </c>
      <c r="D479" s="31">
        <f t="shared" si="7"/>
        <v>0.17185929648241205</v>
      </c>
      <c r="E479">
        <v>88</v>
      </c>
      <c r="F479" s="31">
        <v>8.7999999999999995E-2</v>
      </c>
      <c r="G479">
        <v>0</v>
      </c>
      <c r="H479" s="31">
        <v>0.01</v>
      </c>
      <c r="I479">
        <v>53</v>
      </c>
      <c r="J479" s="31">
        <v>5.2999999999999999E-2</v>
      </c>
      <c r="K479">
        <v>0</v>
      </c>
      <c r="L479" s="31">
        <v>0.01</v>
      </c>
      <c r="M479">
        <v>59</v>
      </c>
      <c r="N479" s="31">
        <v>5.8999999999999997E-2</v>
      </c>
      <c r="O479">
        <v>0</v>
      </c>
      <c r="P479" s="31">
        <v>0.01</v>
      </c>
    </row>
    <row r="480" spans="2:16" x14ac:dyDescent="0.2">
      <c r="B480">
        <v>201</v>
      </c>
      <c r="C480">
        <v>439</v>
      </c>
      <c r="D480" s="31">
        <f t="shared" si="7"/>
        <v>0.45785876993166286</v>
      </c>
      <c r="E480">
        <v>0</v>
      </c>
      <c r="F480" s="31">
        <v>0.01</v>
      </c>
      <c r="G480">
        <v>0</v>
      </c>
      <c r="H480" s="31">
        <v>0.01</v>
      </c>
      <c r="I480">
        <v>52</v>
      </c>
      <c r="J480" s="31">
        <v>0.11799999999999999</v>
      </c>
      <c r="K480">
        <v>0</v>
      </c>
      <c r="L480" s="31">
        <v>0.01</v>
      </c>
      <c r="M480">
        <v>18</v>
      </c>
      <c r="N480" s="31">
        <v>4.1000000000000002E-2</v>
      </c>
      <c r="O480">
        <v>132</v>
      </c>
      <c r="P480" s="31">
        <v>0.30099999999999999</v>
      </c>
    </row>
    <row r="481" spans="2:16" x14ac:dyDescent="0.2">
      <c r="B481">
        <v>424</v>
      </c>
      <c r="C481">
        <v>773</v>
      </c>
      <c r="D481" s="31">
        <f t="shared" si="7"/>
        <v>0.5485122897800776</v>
      </c>
      <c r="E481">
        <v>113</v>
      </c>
      <c r="F481" s="31">
        <v>0.14599999999999999</v>
      </c>
      <c r="G481">
        <v>0</v>
      </c>
      <c r="H481" s="31">
        <v>0.01</v>
      </c>
      <c r="I481">
        <v>181</v>
      </c>
      <c r="J481" s="31">
        <v>0.23400000000000001</v>
      </c>
      <c r="K481">
        <v>0</v>
      </c>
      <c r="L481" s="31">
        <v>0.01</v>
      </c>
      <c r="M481">
        <v>27</v>
      </c>
      <c r="N481" s="31">
        <v>3.5000000000000003E-2</v>
      </c>
      <c r="O481">
        <v>315</v>
      </c>
      <c r="P481" s="31">
        <v>0.40799999999999997</v>
      </c>
    </row>
    <row r="482" spans="2:16" x14ac:dyDescent="0.2">
      <c r="B482">
        <v>10</v>
      </c>
      <c r="C482">
        <v>30</v>
      </c>
      <c r="D482" s="31">
        <f t="shared" si="7"/>
        <v>0.33333333333333331</v>
      </c>
      <c r="E482">
        <v>0</v>
      </c>
      <c r="F482" s="31">
        <v>0.1</v>
      </c>
      <c r="G482">
        <v>0</v>
      </c>
      <c r="H482" s="31">
        <v>0.1</v>
      </c>
      <c r="I482">
        <v>10</v>
      </c>
      <c r="J482" s="31">
        <v>0.33300000000000002</v>
      </c>
      <c r="K482">
        <v>0</v>
      </c>
      <c r="L482" s="31">
        <v>0.1</v>
      </c>
      <c r="M482">
        <v>0</v>
      </c>
      <c r="N482" s="31">
        <v>0.1</v>
      </c>
      <c r="O482">
        <v>0</v>
      </c>
      <c r="P482" s="31">
        <v>0.1</v>
      </c>
    </row>
    <row r="483" spans="2:16" x14ac:dyDescent="0.2">
      <c r="B483">
        <v>172</v>
      </c>
      <c r="C483">
        <v>363</v>
      </c>
      <c r="D483" s="31">
        <f t="shared" si="7"/>
        <v>0.47382920110192839</v>
      </c>
      <c r="E483">
        <v>0</v>
      </c>
      <c r="F483" s="31">
        <v>0.01</v>
      </c>
      <c r="G483">
        <v>0</v>
      </c>
      <c r="H483" s="31">
        <v>0.01</v>
      </c>
      <c r="I483">
        <v>72</v>
      </c>
      <c r="J483" s="31">
        <v>0.19800000000000001</v>
      </c>
      <c r="K483">
        <v>0</v>
      </c>
      <c r="L483" s="31">
        <v>0.01</v>
      </c>
      <c r="M483">
        <v>10</v>
      </c>
      <c r="N483" s="31">
        <v>2.8000000000000001E-2</v>
      </c>
      <c r="O483">
        <v>92</v>
      </c>
      <c r="P483" s="31">
        <v>0.253</v>
      </c>
    </row>
    <row r="484" spans="2:16" x14ac:dyDescent="0.2">
      <c r="B484" s="101">
        <v>3952</v>
      </c>
      <c r="C484" s="101">
        <v>5768</v>
      </c>
      <c r="D484" s="31">
        <f t="shared" si="7"/>
        <v>0.6851595006934813</v>
      </c>
      <c r="E484">
        <v>760</v>
      </c>
      <c r="F484" s="31">
        <v>0.13200000000000001</v>
      </c>
      <c r="G484">
        <v>533</v>
      </c>
      <c r="H484" s="31">
        <v>9.1999999999999998E-2</v>
      </c>
      <c r="I484">
        <v>196</v>
      </c>
      <c r="J484" s="31">
        <v>3.4000000000000002E-2</v>
      </c>
      <c r="K484">
        <v>0</v>
      </c>
      <c r="L484" s="31">
        <v>0.01</v>
      </c>
      <c r="M484">
        <v>588</v>
      </c>
      <c r="N484" s="31">
        <v>0.10199999999999999</v>
      </c>
      <c r="O484" s="101">
        <v>2932</v>
      </c>
      <c r="P484" s="31">
        <v>0.50800000000000001</v>
      </c>
    </row>
    <row r="485" spans="2:16" x14ac:dyDescent="0.2">
      <c r="B485">
        <v>201</v>
      </c>
      <c r="C485">
        <v>665</v>
      </c>
      <c r="D485" s="31">
        <f t="shared" si="7"/>
        <v>0.30225563909774439</v>
      </c>
      <c r="E485">
        <v>95</v>
      </c>
      <c r="F485" s="31">
        <v>0.14299999999999999</v>
      </c>
      <c r="G485">
        <v>0</v>
      </c>
      <c r="H485" s="31">
        <v>0.01</v>
      </c>
      <c r="I485">
        <v>0</v>
      </c>
      <c r="J485" s="31">
        <v>0.01</v>
      </c>
      <c r="K485">
        <v>0</v>
      </c>
      <c r="L485" s="31">
        <v>0.01</v>
      </c>
      <c r="M485">
        <v>107</v>
      </c>
      <c r="N485" s="31">
        <v>0.161</v>
      </c>
      <c r="O485">
        <v>0</v>
      </c>
      <c r="P485" s="31">
        <v>0.01</v>
      </c>
    </row>
    <row r="486" spans="2:16" x14ac:dyDescent="0.2">
      <c r="B486">
        <v>233</v>
      </c>
      <c r="C486">
        <v>494</v>
      </c>
      <c r="D486" s="31">
        <f t="shared" si="7"/>
        <v>0.47165991902834009</v>
      </c>
      <c r="E486">
        <v>27</v>
      </c>
      <c r="F486" s="31">
        <v>5.5E-2</v>
      </c>
      <c r="G486">
        <v>0</v>
      </c>
      <c r="H486" s="31">
        <v>0.01</v>
      </c>
      <c r="I486">
        <v>5</v>
      </c>
      <c r="J486" s="31">
        <v>0.01</v>
      </c>
      <c r="K486">
        <v>0</v>
      </c>
      <c r="L486" s="31">
        <v>0.01</v>
      </c>
      <c r="M486">
        <v>29</v>
      </c>
      <c r="N486" s="31">
        <v>5.8999999999999997E-2</v>
      </c>
      <c r="O486">
        <v>175</v>
      </c>
      <c r="P486" s="31">
        <v>0.35399999999999998</v>
      </c>
    </row>
    <row r="487" spans="2:16" x14ac:dyDescent="0.2">
      <c r="B487">
        <v>22</v>
      </c>
      <c r="C487">
        <v>71</v>
      </c>
      <c r="D487" s="31">
        <f t="shared" si="7"/>
        <v>0.30985915492957744</v>
      </c>
      <c r="E487">
        <v>12</v>
      </c>
      <c r="F487" s="31">
        <v>0.16900000000000001</v>
      </c>
      <c r="G487">
        <v>0</v>
      </c>
      <c r="H487" s="31">
        <v>0.1</v>
      </c>
      <c r="I487">
        <v>0</v>
      </c>
      <c r="J487" s="31">
        <v>0.1</v>
      </c>
      <c r="K487">
        <v>0</v>
      </c>
      <c r="L487" s="31">
        <v>0.1</v>
      </c>
      <c r="M487">
        <v>10</v>
      </c>
      <c r="N487" s="31">
        <v>0.14099999999999999</v>
      </c>
      <c r="O487">
        <v>0</v>
      </c>
      <c r="P487" s="31">
        <v>0.1</v>
      </c>
    </row>
    <row r="488" spans="2:16" x14ac:dyDescent="0.2">
      <c r="B488" s="101">
        <v>4478</v>
      </c>
      <c r="C488" s="101">
        <v>6222</v>
      </c>
      <c r="D488" s="31">
        <f t="shared" si="7"/>
        <v>0.71970427515268398</v>
      </c>
      <c r="E488" s="101">
        <v>1460</v>
      </c>
      <c r="F488" s="31">
        <v>0.23499999999999999</v>
      </c>
      <c r="G488">
        <v>657</v>
      </c>
      <c r="H488" s="31">
        <v>0.106</v>
      </c>
      <c r="I488">
        <v>438</v>
      </c>
      <c r="J488" s="31">
        <v>7.0000000000000007E-2</v>
      </c>
      <c r="K488">
        <v>0</v>
      </c>
      <c r="L488" s="31">
        <v>0.01</v>
      </c>
      <c r="M488">
        <v>726</v>
      </c>
      <c r="N488" s="31">
        <v>0.11700000000000001</v>
      </c>
      <c r="O488" s="101">
        <v>3020</v>
      </c>
      <c r="P488" s="31">
        <v>0.48499999999999999</v>
      </c>
    </row>
    <row r="489" spans="2:16" x14ac:dyDescent="0.2">
      <c r="B489">
        <v>194</v>
      </c>
      <c r="C489">
        <v>291</v>
      </c>
      <c r="D489" s="31">
        <f t="shared" si="7"/>
        <v>0.66666666666666663</v>
      </c>
      <c r="E489">
        <v>30</v>
      </c>
      <c r="F489" s="31">
        <v>0.10299999999999999</v>
      </c>
      <c r="G489">
        <v>0</v>
      </c>
      <c r="H489" s="31">
        <v>0.1</v>
      </c>
      <c r="I489">
        <v>30</v>
      </c>
      <c r="J489" s="31">
        <v>0.10299999999999999</v>
      </c>
      <c r="K489">
        <v>0</v>
      </c>
      <c r="L489" s="31">
        <v>0.1</v>
      </c>
      <c r="M489">
        <v>44</v>
      </c>
      <c r="N489" s="31">
        <v>0.151</v>
      </c>
      <c r="O489">
        <v>120</v>
      </c>
      <c r="P489" s="31">
        <v>0.41199999999999998</v>
      </c>
    </row>
    <row r="490" spans="2:16" x14ac:dyDescent="0.2">
      <c r="B490">
        <v>952</v>
      </c>
      <c r="C490" s="101">
        <v>1599</v>
      </c>
      <c r="D490" s="31">
        <f t="shared" si="7"/>
        <v>0.59537210756722947</v>
      </c>
      <c r="E490">
        <v>129</v>
      </c>
      <c r="F490" s="31">
        <v>8.1000000000000003E-2</v>
      </c>
      <c r="G490">
        <v>0</v>
      </c>
      <c r="H490" s="31">
        <v>0.01</v>
      </c>
      <c r="I490">
        <v>128</v>
      </c>
      <c r="J490" s="31">
        <v>0.08</v>
      </c>
      <c r="K490">
        <v>0</v>
      </c>
      <c r="L490" s="31">
        <v>0.01</v>
      </c>
      <c r="M490">
        <v>154</v>
      </c>
      <c r="N490" s="31">
        <v>9.6000000000000002E-2</v>
      </c>
      <c r="O490">
        <v>654</v>
      </c>
      <c r="P490" s="31">
        <v>0.40899999999999997</v>
      </c>
    </row>
    <row r="491" spans="2:16" x14ac:dyDescent="0.2">
      <c r="B491" s="101">
        <v>3529</v>
      </c>
      <c r="C491" s="101">
        <v>5984</v>
      </c>
      <c r="D491" s="31">
        <f t="shared" si="7"/>
        <v>0.58973930481283421</v>
      </c>
      <c r="E491">
        <v>705</v>
      </c>
      <c r="F491" s="31">
        <v>0.11799999999999999</v>
      </c>
      <c r="G491">
        <v>370</v>
      </c>
      <c r="H491" s="31">
        <v>6.2E-2</v>
      </c>
      <c r="I491" s="101">
        <v>1117</v>
      </c>
      <c r="J491" s="31">
        <v>0.187</v>
      </c>
      <c r="K491">
        <v>0</v>
      </c>
      <c r="L491" s="31">
        <v>0.01</v>
      </c>
      <c r="M491">
        <v>162</v>
      </c>
      <c r="N491" s="31">
        <v>2.7E-2</v>
      </c>
      <c r="O491" s="101">
        <v>2756</v>
      </c>
      <c r="P491" s="31">
        <v>0.46100000000000002</v>
      </c>
    </row>
    <row r="492" spans="2:16" x14ac:dyDescent="0.2">
      <c r="B492" s="101">
        <v>6282</v>
      </c>
      <c r="C492" s="101">
        <v>8320</v>
      </c>
      <c r="D492" s="31">
        <f t="shared" si="7"/>
        <v>0.75504807692307696</v>
      </c>
      <c r="E492" s="101">
        <v>1939</v>
      </c>
      <c r="F492" s="31">
        <v>0.23300000000000001</v>
      </c>
      <c r="G492">
        <v>338</v>
      </c>
      <c r="H492" s="31">
        <v>4.1000000000000002E-2</v>
      </c>
      <c r="I492" s="101">
        <v>1726</v>
      </c>
      <c r="J492" s="31">
        <v>0.20699999999999999</v>
      </c>
      <c r="K492">
        <v>0</v>
      </c>
      <c r="L492" s="31">
        <v>0.01</v>
      </c>
      <c r="M492" s="101">
        <v>1213</v>
      </c>
      <c r="N492" s="31">
        <v>0.14599999999999999</v>
      </c>
      <c r="O492" s="101">
        <v>3903</v>
      </c>
      <c r="P492" s="31">
        <v>0.46899999999999997</v>
      </c>
    </row>
    <row r="493" spans="2:16" x14ac:dyDescent="0.2">
      <c r="B493">
        <v>122</v>
      </c>
      <c r="C493">
        <v>523</v>
      </c>
      <c r="D493" s="31">
        <f t="shared" si="7"/>
        <v>0.2332695984703633</v>
      </c>
      <c r="E493">
        <v>0</v>
      </c>
      <c r="F493" s="31">
        <v>0.01</v>
      </c>
      <c r="G493">
        <v>0</v>
      </c>
      <c r="H493" s="31">
        <v>0.01</v>
      </c>
      <c r="I493">
        <v>45</v>
      </c>
      <c r="J493" s="31">
        <v>8.5999999999999993E-2</v>
      </c>
      <c r="K493">
        <v>0</v>
      </c>
      <c r="L493" s="31">
        <v>0.01</v>
      </c>
      <c r="M493">
        <v>22</v>
      </c>
      <c r="N493" s="31">
        <v>4.2000000000000003E-2</v>
      </c>
      <c r="O493">
        <v>67</v>
      </c>
      <c r="P493" s="31">
        <v>0.128</v>
      </c>
    </row>
    <row r="494" spans="2:16" x14ac:dyDescent="0.2">
      <c r="B494">
        <v>112</v>
      </c>
      <c r="C494">
        <v>408</v>
      </c>
      <c r="D494" s="31">
        <f t="shared" si="7"/>
        <v>0.27450980392156865</v>
      </c>
      <c r="E494">
        <v>0</v>
      </c>
      <c r="F494" s="31">
        <v>0.01</v>
      </c>
      <c r="G494">
        <v>0</v>
      </c>
      <c r="H494" s="31">
        <v>0.01</v>
      </c>
      <c r="I494">
        <v>15</v>
      </c>
      <c r="J494" s="31">
        <v>3.6999999999999998E-2</v>
      </c>
      <c r="K494">
        <v>0</v>
      </c>
      <c r="L494" s="31">
        <v>0.01</v>
      </c>
      <c r="M494">
        <v>25</v>
      </c>
      <c r="N494" s="31">
        <v>6.0999999999999999E-2</v>
      </c>
      <c r="O494">
        <v>73</v>
      </c>
      <c r="P494" s="31">
        <v>0.17899999999999999</v>
      </c>
    </row>
    <row r="495" spans="2:16" x14ac:dyDescent="0.2">
      <c r="B495">
        <v>44</v>
      </c>
      <c r="C495">
        <v>265</v>
      </c>
      <c r="D495" s="31">
        <f t="shared" si="7"/>
        <v>0.16603773584905659</v>
      </c>
      <c r="E495">
        <v>0</v>
      </c>
      <c r="F495" s="31">
        <v>0.1</v>
      </c>
      <c r="G495">
        <v>0</v>
      </c>
      <c r="H495" s="31">
        <v>0.1</v>
      </c>
      <c r="I495">
        <v>28</v>
      </c>
      <c r="J495" s="31">
        <v>0.106</v>
      </c>
      <c r="K495">
        <v>0</v>
      </c>
      <c r="L495" s="31">
        <v>0.1</v>
      </c>
      <c r="M495">
        <v>27</v>
      </c>
      <c r="N495" s="31">
        <v>0.10199999999999999</v>
      </c>
      <c r="O495">
        <v>0</v>
      </c>
      <c r="P495" s="31">
        <v>0.1</v>
      </c>
    </row>
    <row r="496" spans="2:16" x14ac:dyDescent="0.2">
      <c r="B496">
        <v>104</v>
      </c>
      <c r="C496">
        <v>563</v>
      </c>
      <c r="D496" s="31">
        <f t="shared" si="7"/>
        <v>0.1847246891651865</v>
      </c>
      <c r="E496">
        <v>42</v>
      </c>
      <c r="F496" s="31">
        <v>7.4999999999999997E-2</v>
      </c>
      <c r="G496">
        <v>0</v>
      </c>
      <c r="H496" s="31">
        <v>0.01</v>
      </c>
      <c r="I496">
        <v>0</v>
      </c>
      <c r="J496" s="31">
        <v>0.01</v>
      </c>
      <c r="K496">
        <v>0</v>
      </c>
      <c r="L496" s="31">
        <v>0.01</v>
      </c>
      <c r="M496">
        <v>63</v>
      </c>
      <c r="N496" s="31">
        <v>0.112</v>
      </c>
      <c r="O496">
        <v>0</v>
      </c>
      <c r="P496" s="31">
        <v>0.01</v>
      </c>
    </row>
    <row r="497" spans="2:16" x14ac:dyDescent="0.2">
      <c r="B497">
        <v>61</v>
      </c>
      <c r="C497">
        <v>198</v>
      </c>
      <c r="D497" s="31">
        <f t="shared" si="7"/>
        <v>0.30808080808080807</v>
      </c>
      <c r="E497">
        <v>32</v>
      </c>
      <c r="F497" s="31">
        <v>0.16200000000000001</v>
      </c>
      <c r="G497">
        <v>0</v>
      </c>
      <c r="H497" s="31">
        <v>0.1</v>
      </c>
      <c r="I497">
        <v>40</v>
      </c>
      <c r="J497" s="31">
        <v>0.20200000000000001</v>
      </c>
      <c r="K497">
        <v>0</v>
      </c>
      <c r="L497" s="31">
        <v>0.1</v>
      </c>
      <c r="M497">
        <v>8</v>
      </c>
      <c r="N497" s="31">
        <v>0.1</v>
      </c>
      <c r="O497">
        <v>0</v>
      </c>
      <c r="P497" s="31">
        <v>0.1</v>
      </c>
    </row>
    <row r="498" spans="2:16" x14ac:dyDescent="0.2">
      <c r="B498">
        <v>10</v>
      </c>
      <c r="C498">
        <v>24</v>
      </c>
      <c r="D498" s="31">
        <f t="shared" si="7"/>
        <v>0.41666666666666669</v>
      </c>
      <c r="E498">
        <v>0</v>
      </c>
      <c r="F498" s="31">
        <v>0.13</v>
      </c>
      <c r="G498">
        <v>0</v>
      </c>
      <c r="H498" s="31">
        <v>0.13</v>
      </c>
      <c r="I498">
        <v>5</v>
      </c>
      <c r="J498" s="31">
        <v>0.20799999999999999</v>
      </c>
      <c r="K498">
        <v>0</v>
      </c>
      <c r="L498" s="31">
        <v>0.13</v>
      </c>
      <c r="M498">
        <v>10</v>
      </c>
      <c r="N498" s="31">
        <v>0.41699999999999998</v>
      </c>
      <c r="O498">
        <v>0</v>
      </c>
      <c r="P498" s="31">
        <v>0.13</v>
      </c>
    </row>
    <row r="499" spans="2:16" x14ac:dyDescent="0.2">
      <c r="B499">
        <v>257</v>
      </c>
      <c r="C499">
        <v>502</v>
      </c>
      <c r="D499" s="31">
        <f t="shared" si="7"/>
        <v>0.51195219123505975</v>
      </c>
      <c r="E499">
        <v>55</v>
      </c>
      <c r="F499" s="31">
        <v>0.11</v>
      </c>
      <c r="G499">
        <v>0</v>
      </c>
      <c r="H499" s="31">
        <v>0.01</v>
      </c>
      <c r="I499">
        <v>169</v>
      </c>
      <c r="J499" s="31">
        <v>0.33700000000000002</v>
      </c>
      <c r="K499">
        <v>0</v>
      </c>
      <c r="L499" s="31">
        <v>0.01</v>
      </c>
      <c r="M499">
        <v>27</v>
      </c>
      <c r="N499" s="31">
        <v>5.3999999999999999E-2</v>
      </c>
      <c r="O499">
        <v>108</v>
      </c>
      <c r="P499" s="31">
        <v>0.215</v>
      </c>
    </row>
    <row r="500" spans="2:16" x14ac:dyDescent="0.2">
      <c r="B500" s="101">
        <v>2103</v>
      </c>
      <c r="C500" s="101">
        <v>2645</v>
      </c>
      <c r="D500" s="31">
        <f t="shared" si="7"/>
        <v>0.79508506616257091</v>
      </c>
      <c r="E500">
        <v>363</v>
      </c>
      <c r="F500" s="31">
        <v>0.13700000000000001</v>
      </c>
      <c r="G500">
        <v>0</v>
      </c>
      <c r="H500" s="31">
        <v>0.01</v>
      </c>
      <c r="I500">
        <v>871</v>
      </c>
      <c r="J500" s="31">
        <v>0.32900000000000001</v>
      </c>
      <c r="K500">
        <v>0</v>
      </c>
      <c r="L500" s="31">
        <v>0.01</v>
      </c>
      <c r="M500">
        <v>200</v>
      </c>
      <c r="N500" s="31">
        <v>7.5999999999999998E-2</v>
      </c>
      <c r="O500" s="101">
        <v>1395</v>
      </c>
      <c r="P500" s="31">
        <v>0.52700000000000002</v>
      </c>
    </row>
    <row r="501" spans="2:16" x14ac:dyDescent="0.2">
      <c r="B501" s="101">
        <v>7136</v>
      </c>
      <c r="C501" s="101">
        <v>8586</v>
      </c>
      <c r="D501" s="31">
        <f t="shared" si="7"/>
        <v>0.83112042860470536</v>
      </c>
      <c r="E501" s="101">
        <v>2987</v>
      </c>
      <c r="F501" s="31">
        <v>0.34799999999999998</v>
      </c>
      <c r="G501">
        <v>0</v>
      </c>
      <c r="H501" s="31">
        <v>0.01</v>
      </c>
      <c r="I501" s="101">
        <v>1203</v>
      </c>
      <c r="J501" s="31">
        <v>0.14000000000000001</v>
      </c>
      <c r="K501">
        <v>214</v>
      </c>
      <c r="L501" s="31">
        <v>2.5000000000000001E-2</v>
      </c>
      <c r="M501">
        <v>780</v>
      </c>
      <c r="N501" s="31">
        <v>9.0999999999999998E-2</v>
      </c>
      <c r="O501" s="101">
        <v>5647</v>
      </c>
      <c r="P501" s="31">
        <v>0.65800000000000003</v>
      </c>
    </row>
    <row r="502" spans="2:16" x14ac:dyDescent="0.2">
      <c r="B502">
        <v>432</v>
      </c>
      <c r="C502">
        <v>764</v>
      </c>
      <c r="D502" s="31">
        <f t="shared" si="7"/>
        <v>0.56544502617801051</v>
      </c>
      <c r="E502">
        <v>0</v>
      </c>
      <c r="F502" s="31">
        <v>0.01</v>
      </c>
      <c r="G502">
        <v>0</v>
      </c>
      <c r="H502" s="31">
        <v>0.01</v>
      </c>
      <c r="I502">
        <v>181</v>
      </c>
      <c r="J502" s="31">
        <v>0.23699999999999999</v>
      </c>
      <c r="K502">
        <v>0</v>
      </c>
      <c r="L502" s="31">
        <v>0.01</v>
      </c>
      <c r="M502">
        <v>84</v>
      </c>
      <c r="N502" s="31">
        <v>0.11</v>
      </c>
      <c r="O502">
        <v>269</v>
      </c>
      <c r="P502" s="31">
        <v>0.35199999999999998</v>
      </c>
    </row>
    <row r="503" spans="2:16" x14ac:dyDescent="0.2">
      <c r="B503">
        <v>54</v>
      </c>
      <c r="C503">
        <v>164</v>
      </c>
      <c r="D503" s="31">
        <f t="shared" si="7"/>
        <v>0.32926829268292684</v>
      </c>
      <c r="E503">
        <v>24</v>
      </c>
      <c r="F503" s="31">
        <v>0.14599999999999999</v>
      </c>
      <c r="G503">
        <v>0</v>
      </c>
      <c r="H503" s="31">
        <v>0.1</v>
      </c>
      <c r="I503">
        <v>24</v>
      </c>
      <c r="J503" s="31">
        <v>0.14599999999999999</v>
      </c>
      <c r="K503">
        <v>0</v>
      </c>
      <c r="L503" s="31">
        <v>0.1</v>
      </c>
      <c r="M503">
        <v>18</v>
      </c>
      <c r="N503" s="31">
        <v>0.11</v>
      </c>
      <c r="O503">
        <v>16</v>
      </c>
      <c r="P503" s="31">
        <v>0.1</v>
      </c>
    </row>
    <row r="504" spans="2:16" x14ac:dyDescent="0.2">
      <c r="B504">
        <v>803</v>
      </c>
      <c r="C504" s="101">
        <v>1912</v>
      </c>
      <c r="D504" s="31">
        <f t="shared" si="7"/>
        <v>0.41997907949790797</v>
      </c>
      <c r="E504">
        <v>276</v>
      </c>
      <c r="F504" s="31">
        <v>0.14399999999999999</v>
      </c>
      <c r="G504">
        <v>0</v>
      </c>
      <c r="H504" s="31">
        <v>0.01</v>
      </c>
      <c r="I504">
        <v>15</v>
      </c>
      <c r="J504" s="31">
        <v>0.01</v>
      </c>
      <c r="K504">
        <v>0</v>
      </c>
      <c r="L504" s="31">
        <v>0.01</v>
      </c>
      <c r="M504">
        <v>157</v>
      </c>
      <c r="N504" s="31">
        <v>8.2000000000000003E-2</v>
      </c>
      <c r="O504">
        <v>428</v>
      </c>
      <c r="P504" s="31">
        <v>0.224</v>
      </c>
    </row>
    <row r="505" spans="2:16" x14ac:dyDescent="0.2">
      <c r="B505">
        <v>12</v>
      </c>
      <c r="C505">
        <v>49</v>
      </c>
      <c r="D505" s="31">
        <f t="shared" si="7"/>
        <v>0.24489795918367346</v>
      </c>
      <c r="E505">
        <v>12</v>
      </c>
      <c r="F505" s="31">
        <v>0.245</v>
      </c>
      <c r="G505">
        <v>0</v>
      </c>
      <c r="H505" s="31">
        <v>0.1</v>
      </c>
      <c r="I505">
        <v>0</v>
      </c>
      <c r="J505" s="31">
        <v>0.1</v>
      </c>
      <c r="K505">
        <v>0</v>
      </c>
      <c r="L505" s="31">
        <v>0.1</v>
      </c>
      <c r="M505">
        <v>0</v>
      </c>
      <c r="N505" s="31">
        <v>0.1</v>
      </c>
      <c r="O505">
        <v>0</v>
      </c>
      <c r="P505" s="31">
        <v>0.1</v>
      </c>
    </row>
    <row r="506" spans="2:16" x14ac:dyDescent="0.2">
      <c r="B506">
        <v>15</v>
      </c>
      <c r="C506">
        <v>79</v>
      </c>
      <c r="D506" s="31">
        <f t="shared" si="7"/>
        <v>0.189873417721519</v>
      </c>
      <c r="E506">
        <v>0</v>
      </c>
      <c r="F506" s="31">
        <v>0.1</v>
      </c>
      <c r="G506">
        <v>0</v>
      </c>
      <c r="H506" s="31">
        <v>0.1</v>
      </c>
      <c r="I506">
        <v>0</v>
      </c>
      <c r="J506" s="31">
        <v>0.1</v>
      </c>
      <c r="K506">
        <v>0</v>
      </c>
      <c r="L506" s="31">
        <v>0.1</v>
      </c>
      <c r="M506">
        <v>15</v>
      </c>
      <c r="N506" s="31">
        <v>0.19</v>
      </c>
      <c r="O506">
        <v>0</v>
      </c>
      <c r="P506" s="31">
        <v>0.1</v>
      </c>
    </row>
    <row r="507" spans="2:16" x14ac:dyDescent="0.2">
      <c r="B507">
        <v>728</v>
      </c>
      <c r="C507" s="101">
        <v>1023</v>
      </c>
      <c r="D507" s="31">
        <f t="shared" si="7"/>
        <v>0.71163245356793747</v>
      </c>
      <c r="E507">
        <v>117</v>
      </c>
      <c r="F507" s="31">
        <v>0.114</v>
      </c>
      <c r="G507">
        <v>0</v>
      </c>
      <c r="H507" s="31">
        <v>0.01</v>
      </c>
      <c r="I507">
        <v>170</v>
      </c>
      <c r="J507" s="31">
        <v>0.16600000000000001</v>
      </c>
      <c r="K507">
        <v>0</v>
      </c>
      <c r="L507" s="31">
        <v>0.01</v>
      </c>
      <c r="M507">
        <v>158</v>
      </c>
      <c r="N507" s="31">
        <v>0.154</v>
      </c>
      <c r="O507">
        <v>423</v>
      </c>
      <c r="P507" s="31">
        <v>0.41299999999999998</v>
      </c>
    </row>
    <row r="508" spans="2:16" x14ac:dyDescent="0.2">
      <c r="B508">
        <v>166</v>
      </c>
      <c r="C508">
        <v>226</v>
      </c>
      <c r="D508" s="31">
        <f t="shared" si="7"/>
        <v>0.73451327433628322</v>
      </c>
      <c r="E508">
        <v>37</v>
      </c>
      <c r="F508" s="31">
        <v>0.16400000000000001</v>
      </c>
      <c r="G508">
        <v>0</v>
      </c>
      <c r="H508" s="31">
        <v>0.1</v>
      </c>
      <c r="I508">
        <v>0</v>
      </c>
      <c r="J508" s="31">
        <v>0.1</v>
      </c>
      <c r="K508">
        <v>0</v>
      </c>
      <c r="L508" s="31">
        <v>0.1</v>
      </c>
      <c r="M508">
        <v>11</v>
      </c>
      <c r="N508" s="31">
        <v>0.1</v>
      </c>
      <c r="O508">
        <v>132</v>
      </c>
      <c r="P508" s="31">
        <v>0.58399999999999996</v>
      </c>
    </row>
    <row r="509" spans="2:16" x14ac:dyDescent="0.2">
      <c r="B509">
        <v>14</v>
      </c>
      <c r="C509">
        <v>33</v>
      </c>
      <c r="D509" s="31">
        <f t="shared" si="7"/>
        <v>0.42424242424242425</v>
      </c>
      <c r="E509">
        <v>3</v>
      </c>
      <c r="F509" s="31">
        <v>0.1</v>
      </c>
      <c r="G509">
        <v>0</v>
      </c>
      <c r="H509" s="31">
        <v>0.1</v>
      </c>
      <c r="I509">
        <v>10</v>
      </c>
      <c r="J509" s="31">
        <v>0.30299999999999999</v>
      </c>
      <c r="K509">
        <v>0</v>
      </c>
      <c r="L509" s="31">
        <v>0.1</v>
      </c>
      <c r="M509">
        <v>1</v>
      </c>
      <c r="N509" s="31">
        <v>0.1</v>
      </c>
      <c r="O509">
        <v>1</v>
      </c>
      <c r="P509" s="31">
        <v>0.1</v>
      </c>
    </row>
    <row r="510" spans="2:16" x14ac:dyDescent="0.2">
      <c r="B510">
        <v>121</v>
      </c>
      <c r="C510">
        <v>202</v>
      </c>
      <c r="D510" s="31">
        <f t="shared" si="7"/>
        <v>0.59900990099009899</v>
      </c>
      <c r="E510">
        <v>0</v>
      </c>
      <c r="F510" s="31">
        <v>0.1</v>
      </c>
      <c r="G510">
        <v>0</v>
      </c>
      <c r="H510" s="31">
        <v>0.1</v>
      </c>
      <c r="I510">
        <v>76</v>
      </c>
      <c r="J510" s="31">
        <v>0.376</v>
      </c>
      <c r="K510">
        <v>0</v>
      </c>
      <c r="L510" s="31">
        <v>0.1</v>
      </c>
      <c r="M510">
        <v>0</v>
      </c>
      <c r="N510" s="31">
        <v>0.1</v>
      </c>
      <c r="O510">
        <v>64</v>
      </c>
      <c r="P510" s="31">
        <v>0.317</v>
      </c>
    </row>
    <row r="511" spans="2:16" x14ac:dyDescent="0.2">
      <c r="B511">
        <v>21</v>
      </c>
      <c r="C511">
        <v>672</v>
      </c>
      <c r="D511" s="31">
        <f t="shared" si="7"/>
        <v>3.125E-2</v>
      </c>
      <c r="E511">
        <v>20</v>
      </c>
      <c r="F511" s="31">
        <v>0.03</v>
      </c>
      <c r="G511">
        <v>0</v>
      </c>
      <c r="H511" s="31">
        <v>0.01</v>
      </c>
      <c r="I511">
        <v>0</v>
      </c>
      <c r="J511" s="31">
        <v>0.01</v>
      </c>
      <c r="K511">
        <v>0</v>
      </c>
      <c r="L511" s="31">
        <v>0.01</v>
      </c>
      <c r="M511">
        <v>1</v>
      </c>
      <c r="N511" s="31">
        <v>0.01</v>
      </c>
      <c r="O511">
        <v>0</v>
      </c>
      <c r="P511" s="31">
        <v>0.01</v>
      </c>
    </row>
    <row r="512" spans="2:16" x14ac:dyDescent="0.2">
      <c r="B512">
        <v>42</v>
      </c>
      <c r="C512">
        <v>176</v>
      </c>
      <c r="D512" s="31">
        <f t="shared" si="7"/>
        <v>0.23863636363636365</v>
      </c>
      <c r="E512">
        <v>29</v>
      </c>
      <c r="F512" s="31">
        <v>0.16500000000000001</v>
      </c>
      <c r="G512">
        <v>0</v>
      </c>
      <c r="H512" s="31">
        <v>0.1</v>
      </c>
      <c r="I512">
        <v>0</v>
      </c>
      <c r="J512" s="31">
        <v>0.1</v>
      </c>
      <c r="K512">
        <v>0</v>
      </c>
      <c r="L512" s="31">
        <v>0.1</v>
      </c>
      <c r="M512">
        <v>15</v>
      </c>
      <c r="N512" s="31">
        <v>0.1</v>
      </c>
      <c r="O512">
        <v>0</v>
      </c>
      <c r="P512" s="31">
        <v>0.1</v>
      </c>
    </row>
    <row r="513" spans="2:16" x14ac:dyDescent="0.2">
      <c r="B513" s="101">
        <v>1170</v>
      </c>
      <c r="C513" s="101">
        <v>3246</v>
      </c>
      <c r="D513" s="31">
        <f t="shared" si="7"/>
        <v>0.36044362292051757</v>
      </c>
      <c r="E513">
        <v>305</v>
      </c>
      <c r="F513" s="31">
        <v>9.4E-2</v>
      </c>
      <c r="G513">
        <v>0</v>
      </c>
      <c r="H513" s="31">
        <v>0.01</v>
      </c>
      <c r="I513">
        <v>692</v>
      </c>
      <c r="J513" s="31">
        <v>0.21299999999999999</v>
      </c>
      <c r="K513">
        <v>0</v>
      </c>
      <c r="L513" s="31">
        <v>0.01</v>
      </c>
      <c r="M513">
        <v>350</v>
      </c>
      <c r="N513" s="31">
        <v>0.108</v>
      </c>
      <c r="O513">
        <v>176</v>
      </c>
      <c r="P513" s="31">
        <v>5.3999999999999999E-2</v>
      </c>
    </row>
    <row r="514" spans="2:16" x14ac:dyDescent="0.2">
      <c r="B514" s="101">
        <v>1037</v>
      </c>
      <c r="C514" s="101">
        <v>3644</v>
      </c>
      <c r="D514" s="31">
        <f t="shared" si="7"/>
        <v>0.28457738748627881</v>
      </c>
      <c r="E514">
        <v>686</v>
      </c>
      <c r="F514" s="31">
        <v>0.188</v>
      </c>
      <c r="G514">
        <v>0</v>
      </c>
      <c r="H514" s="31">
        <v>0.01</v>
      </c>
      <c r="I514">
        <v>0</v>
      </c>
      <c r="J514" s="31">
        <v>0.01</v>
      </c>
      <c r="K514">
        <v>0</v>
      </c>
      <c r="L514" s="31">
        <v>0.01</v>
      </c>
      <c r="M514">
        <v>358</v>
      </c>
      <c r="N514" s="31">
        <v>9.8000000000000004E-2</v>
      </c>
      <c r="O514">
        <v>0</v>
      </c>
      <c r="P514" s="31">
        <v>0.01</v>
      </c>
    </row>
    <row r="515" spans="2:16" x14ac:dyDescent="0.2">
      <c r="B515">
        <v>454</v>
      </c>
      <c r="C515">
        <v>558</v>
      </c>
      <c r="D515" s="31">
        <f t="shared" ref="D515:D578" si="8">B515/C515</f>
        <v>0.81362007168458783</v>
      </c>
      <c r="E515">
        <v>85</v>
      </c>
      <c r="F515" s="31">
        <v>0.152</v>
      </c>
      <c r="G515">
        <v>0</v>
      </c>
      <c r="H515" s="31">
        <v>0.01</v>
      </c>
      <c r="I515">
        <v>0</v>
      </c>
      <c r="J515" s="31">
        <v>0.01</v>
      </c>
      <c r="K515">
        <v>0</v>
      </c>
      <c r="L515" s="31">
        <v>0.01</v>
      </c>
      <c r="M515">
        <v>33</v>
      </c>
      <c r="N515" s="31">
        <v>5.8999999999999997E-2</v>
      </c>
      <c r="O515">
        <v>376</v>
      </c>
      <c r="P515" s="31">
        <v>0.67400000000000004</v>
      </c>
    </row>
    <row r="516" spans="2:16" x14ac:dyDescent="0.2">
      <c r="B516" s="101">
        <v>1114</v>
      </c>
      <c r="C516" s="101">
        <v>1556</v>
      </c>
      <c r="D516" s="31">
        <f t="shared" si="8"/>
        <v>0.71593830334190234</v>
      </c>
      <c r="E516">
        <v>524</v>
      </c>
      <c r="F516" s="31">
        <v>0.33700000000000002</v>
      </c>
      <c r="G516">
        <v>0</v>
      </c>
      <c r="H516" s="31">
        <v>0.01</v>
      </c>
      <c r="I516">
        <v>130</v>
      </c>
      <c r="J516" s="31">
        <v>8.4000000000000005E-2</v>
      </c>
      <c r="K516">
        <v>0</v>
      </c>
      <c r="L516" s="31">
        <v>0.01</v>
      </c>
      <c r="M516">
        <v>75</v>
      </c>
      <c r="N516" s="31">
        <v>4.8000000000000001E-2</v>
      </c>
      <c r="O516">
        <v>720</v>
      </c>
      <c r="P516" s="31">
        <v>0.46300000000000002</v>
      </c>
    </row>
    <row r="517" spans="2:16" x14ac:dyDescent="0.2">
      <c r="B517">
        <v>260</v>
      </c>
      <c r="C517">
        <v>487</v>
      </c>
      <c r="D517" s="31">
        <f t="shared" si="8"/>
        <v>0.53388090349075978</v>
      </c>
      <c r="E517">
        <v>42</v>
      </c>
      <c r="F517" s="31">
        <v>8.5999999999999993E-2</v>
      </c>
      <c r="G517">
        <v>0</v>
      </c>
      <c r="H517" s="31">
        <v>0.01</v>
      </c>
      <c r="I517">
        <v>150</v>
      </c>
      <c r="J517" s="31">
        <v>0.308</v>
      </c>
      <c r="K517">
        <v>0</v>
      </c>
      <c r="L517" s="31">
        <v>0.01</v>
      </c>
      <c r="M517">
        <v>122</v>
      </c>
      <c r="N517" s="31">
        <v>0.251</v>
      </c>
      <c r="O517">
        <v>21</v>
      </c>
      <c r="P517" s="31">
        <v>4.2999999999999997E-2</v>
      </c>
    </row>
    <row r="518" spans="2:16" x14ac:dyDescent="0.2">
      <c r="B518">
        <v>65</v>
      </c>
      <c r="C518">
        <v>214</v>
      </c>
      <c r="D518" s="31">
        <f t="shared" si="8"/>
        <v>0.30373831775700932</v>
      </c>
      <c r="E518">
        <v>47</v>
      </c>
      <c r="F518" s="31">
        <v>0.22</v>
      </c>
      <c r="G518">
        <v>0</v>
      </c>
      <c r="H518" s="31">
        <v>0.1</v>
      </c>
      <c r="I518">
        <v>0</v>
      </c>
      <c r="J518" s="31">
        <v>0.1</v>
      </c>
      <c r="K518">
        <v>0</v>
      </c>
      <c r="L518" s="31">
        <v>0.1</v>
      </c>
      <c r="M518">
        <v>15</v>
      </c>
      <c r="N518" s="31">
        <v>0.1</v>
      </c>
      <c r="O518">
        <v>10</v>
      </c>
      <c r="P518" s="31">
        <v>0.1</v>
      </c>
    </row>
    <row r="519" spans="2:16" x14ac:dyDescent="0.2">
      <c r="B519">
        <v>8</v>
      </c>
      <c r="C519">
        <v>14</v>
      </c>
      <c r="D519" s="31">
        <f t="shared" si="8"/>
        <v>0.5714285714285714</v>
      </c>
      <c r="E519">
        <v>0</v>
      </c>
      <c r="F519" s="31">
        <v>0.21</v>
      </c>
      <c r="G519">
        <v>0</v>
      </c>
      <c r="H519" s="31">
        <v>0.21</v>
      </c>
      <c r="I519">
        <v>8</v>
      </c>
      <c r="J519" s="31">
        <v>0.57099999999999995</v>
      </c>
      <c r="K519">
        <v>0</v>
      </c>
      <c r="L519" s="31">
        <v>0.21</v>
      </c>
      <c r="M519">
        <v>0</v>
      </c>
      <c r="N519" s="31">
        <v>0.21</v>
      </c>
      <c r="O519">
        <v>0</v>
      </c>
      <c r="P519" s="31">
        <v>0.21</v>
      </c>
    </row>
    <row r="520" spans="2:16" x14ac:dyDescent="0.2">
      <c r="B520" s="101">
        <v>1150</v>
      </c>
      <c r="C520" s="101">
        <v>1957</v>
      </c>
      <c r="D520" s="31">
        <f t="shared" si="8"/>
        <v>0.58763413387838526</v>
      </c>
      <c r="E520">
        <v>548</v>
      </c>
      <c r="F520" s="31">
        <v>0.28000000000000003</v>
      </c>
      <c r="G520">
        <v>0</v>
      </c>
      <c r="H520" s="31">
        <v>0.01</v>
      </c>
      <c r="I520">
        <v>781</v>
      </c>
      <c r="J520" s="31">
        <v>0.39900000000000002</v>
      </c>
      <c r="K520">
        <v>0</v>
      </c>
      <c r="L520" s="31">
        <v>0.01</v>
      </c>
      <c r="M520">
        <v>234</v>
      </c>
      <c r="N520" s="31">
        <v>0.12</v>
      </c>
      <c r="O520">
        <v>122</v>
      </c>
      <c r="P520" s="31">
        <v>6.2E-2</v>
      </c>
    </row>
    <row r="521" spans="2:16" x14ac:dyDescent="0.2">
      <c r="B521">
        <v>179</v>
      </c>
      <c r="C521">
        <v>411</v>
      </c>
      <c r="D521" s="31">
        <f t="shared" si="8"/>
        <v>0.43552311435523117</v>
      </c>
      <c r="E521">
        <v>32</v>
      </c>
      <c r="F521" s="31">
        <v>7.8E-2</v>
      </c>
      <c r="G521">
        <v>0</v>
      </c>
      <c r="H521" s="31">
        <v>0.01</v>
      </c>
      <c r="I521">
        <v>8</v>
      </c>
      <c r="J521" s="31">
        <v>1.9E-2</v>
      </c>
      <c r="K521">
        <v>0</v>
      </c>
      <c r="L521" s="31">
        <v>0.01</v>
      </c>
      <c r="M521">
        <v>50</v>
      </c>
      <c r="N521" s="31">
        <v>0.122</v>
      </c>
      <c r="O521">
        <v>97</v>
      </c>
      <c r="P521" s="31">
        <v>0.23599999999999999</v>
      </c>
    </row>
    <row r="522" spans="2:16" x14ac:dyDescent="0.2">
      <c r="B522">
        <v>104</v>
      </c>
      <c r="C522">
        <v>116</v>
      </c>
      <c r="D522" s="31">
        <f t="shared" si="8"/>
        <v>0.89655172413793105</v>
      </c>
      <c r="E522">
        <v>0</v>
      </c>
      <c r="F522" s="31">
        <v>0.1</v>
      </c>
      <c r="G522">
        <v>0</v>
      </c>
      <c r="H522" s="31">
        <v>0.1</v>
      </c>
      <c r="I522">
        <v>53</v>
      </c>
      <c r="J522" s="31">
        <v>0.45700000000000002</v>
      </c>
      <c r="K522">
        <v>0</v>
      </c>
      <c r="L522" s="31">
        <v>0.1</v>
      </c>
      <c r="M522">
        <v>9</v>
      </c>
      <c r="N522" s="31">
        <v>0.1</v>
      </c>
      <c r="O522">
        <v>85</v>
      </c>
      <c r="P522" s="31">
        <v>0.73299999999999998</v>
      </c>
    </row>
    <row r="523" spans="2:16" x14ac:dyDescent="0.2">
      <c r="B523" s="101">
        <v>1692</v>
      </c>
      <c r="C523" s="101">
        <v>2574</v>
      </c>
      <c r="D523" s="31">
        <f t="shared" si="8"/>
        <v>0.65734265734265729</v>
      </c>
      <c r="E523">
        <v>336</v>
      </c>
      <c r="F523" s="31">
        <v>0.13100000000000001</v>
      </c>
      <c r="G523">
        <v>0</v>
      </c>
      <c r="H523" s="31">
        <v>0.01</v>
      </c>
      <c r="I523">
        <v>35</v>
      </c>
      <c r="J523" s="31">
        <v>1.4E-2</v>
      </c>
      <c r="K523">
        <v>0</v>
      </c>
      <c r="L523" s="31">
        <v>0.01</v>
      </c>
      <c r="M523">
        <v>259</v>
      </c>
      <c r="N523" s="31">
        <v>0.10100000000000001</v>
      </c>
      <c r="O523" s="101">
        <v>1250</v>
      </c>
      <c r="P523" s="31">
        <v>0.48599999999999999</v>
      </c>
    </row>
    <row r="524" spans="2:16" x14ac:dyDescent="0.2">
      <c r="B524">
        <v>35</v>
      </c>
      <c r="C524">
        <v>155</v>
      </c>
      <c r="D524" s="31">
        <f t="shared" si="8"/>
        <v>0.22580645161290322</v>
      </c>
      <c r="E524">
        <v>0</v>
      </c>
      <c r="F524" s="31">
        <v>0.1</v>
      </c>
      <c r="G524">
        <v>0</v>
      </c>
      <c r="H524" s="31">
        <v>0.1</v>
      </c>
      <c r="I524">
        <v>19</v>
      </c>
      <c r="J524" s="31">
        <v>0.123</v>
      </c>
      <c r="K524">
        <v>0</v>
      </c>
      <c r="L524" s="31">
        <v>0.1</v>
      </c>
      <c r="M524">
        <v>17</v>
      </c>
      <c r="N524" s="31">
        <v>0.11</v>
      </c>
      <c r="O524">
        <v>0</v>
      </c>
      <c r="P524" s="31">
        <v>0.1</v>
      </c>
    </row>
    <row r="525" spans="2:16" x14ac:dyDescent="0.2">
      <c r="B525">
        <v>93</v>
      </c>
      <c r="C525">
        <v>241</v>
      </c>
      <c r="D525" s="31">
        <f t="shared" si="8"/>
        <v>0.38589211618257263</v>
      </c>
      <c r="E525">
        <v>46</v>
      </c>
      <c r="F525" s="31">
        <v>0.191</v>
      </c>
      <c r="G525">
        <v>0</v>
      </c>
      <c r="H525" s="31">
        <v>0.1</v>
      </c>
      <c r="I525">
        <v>0</v>
      </c>
      <c r="J525" s="31">
        <v>0.1</v>
      </c>
      <c r="K525">
        <v>0</v>
      </c>
      <c r="L525" s="31">
        <v>0.1</v>
      </c>
      <c r="M525">
        <v>1</v>
      </c>
      <c r="N525" s="31">
        <v>0.1</v>
      </c>
      <c r="O525">
        <v>54</v>
      </c>
      <c r="P525" s="31">
        <v>0.224</v>
      </c>
    </row>
    <row r="526" spans="2:16" x14ac:dyDescent="0.2">
      <c r="B526">
        <v>386</v>
      </c>
      <c r="C526">
        <v>536</v>
      </c>
      <c r="D526" s="31">
        <f t="shared" si="8"/>
        <v>0.72014925373134331</v>
      </c>
      <c r="E526">
        <v>0</v>
      </c>
      <c r="F526" s="31">
        <v>0.01</v>
      </c>
      <c r="G526">
        <v>0</v>
      </c>
      <c r="H526" s="31">
        <v>0.01</v>
      </c>
      <c r="I526">
        <v>224</v>
      </c>
      <c r="J526" s="31">
        <v>0.41799999999999998</v>
      </c>
      <c r="K526">
        <v>0</v>
      </c>
      <c r="L526" s="31">
        <v>0.01</v>
      </c>
      <c r="M526">
        <v>65</v>
      </c>
      <c r="N526" s="31">
        <v>0.121</v>
      </c>
      <c r="O526">
        <v>271</v>
      </c>
      <c r="P526" s="31">
        <v>0.50600000000000001</v>
      </c>
    </row>
    <row r="527" spans="2:16" x14ac:dyDescent="0.2">
      <c r="B527" s="101">
        <v>1356</v>
      </c>
      <c r="C527" s="101">
        <v>2155</v>
      </c>
      <c r="D527" s="31">
        <f t="shared" si="8"/>
        <v>0.62923433874709978</v>
      </c>
      <c r="E527">
        <v>289</v>
      </c>
      <c r="F527" s="31">
        <v>0.13400000000000001</v>
      </c>
      <c r="G527">
        <v>0</v>
      </c>
      <c r="H527" s="31">
        <v>0.01</v>
      </c>
      <c r="I527">
        <v>213</v>
      </c>
      <c r="J527" s="31">
        <v>9.9000000000000005E-2</v>
      </c>
      <c r="K527">
        <v>0</v>
      </c>
      <c r="L527" s="31">
        <v>0.01</v>
      </c>
      <c r="M527">
        <v>135</v>
      </c>
      <c r="N527" s="31">
        <v>6.3E-2</v>
      </c>
      <c r="O527">
        <v>860</v>
      </c>
      <c r="P527" s="31">
        <v>0.39900000000000002</v>
      </c>
    </row>
    <row r="528" spans="2:16" x14ac:dyDescent="0.2">
      <c r="B528" s="101">
        <v>2982</v>
      </c>
      <c r="C528" s="101">
        <v>5386</v>
      </c>
      <c r="D528" s="31">
        <f t="shared" si="8"/>
        <v>0.55365763089491271</v>
      </c>
      <c r="E528">
        <v>845</v>
      </c>
      <c r="F528" s="31">
        <v>0.157</v>
      </c>
      <c r="G528">
        <v>0</v>
      </c>
      <c r="H528" s="31">
        <v>0.01</v>
      </c>
      <c r="I528">
        <v>555</v>
      </c>
      <c r="J528" s="31">
        <v>0.10299999999999999</v>
      </c>
      <c r="K528">
        <v>0</v>
      </c>
      <c r="L528" s="31">
        <v>0.01</v>
      </c>
      <c r="M528">
        <v>204</v>
      </c>
      <c r="N528" s="31">
        <v>3.7999999999999999E-2</v>
      </c>
      <c r="O528" s="101">
        <v>2069</v>
      </c>
      <c r="P528" s="31">
        <v>0.38400000000000001</v>
      </c>
    </row>
    <row r="529" spans="2:16" x14ac:dyDescent="0.2">
      <c r="B529">
        <v>81</v>
      </c>
      <c r="C529">
        <v>378</v>
      </c>
      <c r="D529" s="31">
        <f t="shared" si="8"/>
        <v>0.21428571428571427</v>
      </c>
      <c r="E529">
        <v>18</v>
      </c>
      <c r="F529" s="31">
        <v>4.8000000000000001E-2</v>
      </c>
      <c r="G529">
        <v>0</v>
      </c>
      <c r="H529" s="31">
        <v>0.01</v>
      </c>
      <c r="I529">
        <v>28</v>
      </c>
      <c r="J529" s="31">
        <v>7.3999999999999996E-2</v>
      </c>
      <c r="K529">
        <v>0</v>
      </c>
      <c r="L529" s="31">
        <v>0.01</v>
      </c>
      <c r="M529">
        <v>44</v>
      </c>
      <c r="N529" s="31">
        <v>0.11600000000000001</v>
      </c>
      <c r="O529">
        <v>0</v>
      </c>
      <c r="P529" s="31">
        <v>0.01</v>
      </c>
    </row>
    <row r="530" spans="2:16" x14ac:dyDescent="0.2">
      <c r="B530">
        <v>101</v>
      </c>
      <c r="C530">
        <v>249</v>
      </c>
      <c r="D530" s="31">
        <f t="shared" si="8"/>
        <v>0.40562248995983935</v>
      </c>
      <c r="E530">
        <v>10</v>
      </c>
      <c r="F530" s="31">
        <v>0.1</v>
      </c>
      <c r="G530">
        <v>0</v>
      </c>
      <c r="H530" s="31">
        <v>0.1</v>
      </c>
      <c r="I530">
        <v>14</v>
      </c>
      <c r="J530" s="31">
        <v>0.1</v>
      </c>
      <c r="K530">
        <v>0</v>
      </c>
      <c r="L530" s="31">
        <v>0.1</v>
      </c>
      <c r="M530">
        <v>30</v>
      </c>
      <c r="N530" s="31">
        <v>0.12</v>
      </c>
      <c r="O530">
        <v>51</v>
      </c>
      <c r="P530" s="31">
        <v>0.20499999999999999</v>
      </c>
    </row>
    <row r="531" spans="2:16" x14ac:dyDescent="0.2">
      <c r="B531">
        <v>205</v>
      </c>
      <c r="C531">
        <v>409</v>
      </c>
      <c r="D531" s="31">
        <f t="shared" si="8"/>
        <v>0.5012224938875306</v>
      </c>
      <c r="E531">
        <v>15</v>
      </c>
      <c r="F531" s="31">
        <v>3.6999999999999998E-2</v>
      </c>
      <c r="G531">
        <v>0</v>
      </c>
      <c r="H531" s="31">
        <v>0.01</v>
      </c>
      <c r="I531">
        <v>83</v>
      </c>
      <c r="J531" s="31">
        <v>0.20300000000000001</v>
      </c>
      <c r="K531">
        <v>0</v>
      </c>
      <c r="L531" s="31">
        <v>0.01</v>
      </c>
      <c r="M531">
        <v>17</v>
      </c>
      <c r="N531" s="31">
        <v>4.2000000000000003E-2</v>
      </c>
      <c r="O531">
        <v>131</v>
      </c>
      <c r="P531" s="31">
        <v>0.32</v>
      </c>
    </row>
    <row r="532" spans="2:16" x14ac:dyDescent="0.2">
      <c r="B532">
        <v>327</v>
      </c>
      <c r="C532">
        <v>501</v>
      </c>
      <c r="D532" s="31">
        <f t="shared" si="8"/>
        <v>0.65269461077844315</v>
      </c>
      <c r="E532">
        <v>132</v>
      </c>
      <c r="F532" s="31">
        <v>0.26300000000000001</v>
      </c>
      <c r="G532">
        <v>0</v>
      </c>
      <c r="H532" s="31">
        <v>0.01</v>
      </c>
      <c r="I532">
        <v>154</v>
      </c>
      <c r="J532" s="31">
        <v>0.307</v>
      </c>
      <c r="K532">
        <v>0</v>
      </c>
      <c r="L532" s="31">
        <v>0.01</v>
      </c>
      <c r="M532">
        <v>34</v>
      </c>
      <c r="N532" s="31">
        <v>6.8000000000000005E-2</v>
      </c>
      <c r="O532">
        <v>113</v>
      </c>
      <c r="P532" s="31">
        <v>0.22600000000000001</v>
      </c>
    </row>
    <row r="533" spans="2:16" x14ac:dyDescent="0.2">
      <c r="B533">
        <v>280</v>
      </c>
      <c r="C533">
        <v>450</v>
      </c>
      <c r="D533" s="31">
        <f t="shared" si="8"/>
        <v>0.62222222222222223</v>
      </c>
      <c r="E533">
        <v>0</v>
      </c>
      <c r="F533" s="31">
        <v>0.01</v>
      </c>
      <c r="G533">
        <v>0</v>
      </c>
      <c r="H533" s="31">
        <v>0.01</v>
      </c>
      <c r="I533">
        <v>85</v>
      </c>
      <c r="J533" s="31">
        <v>0.189</v>
      </c>
      <c r="K533">
        <v>0</v>
      </c>
      <c r="L533" s="31">
        <v>0.01</v>
      </c>
      <c r="M533">
        <v>33</v>
      </c>
      <c r="N533" s="31">
        <v>7.2999999999999995E-2</v>
      </c>
      <c r="O533">
        <v>200</v>
      </c>
      <c r="P533" s="31">
        <v>0.44400000000000001</v>
      </c>
    </row>
    <row r="534" spans="2:16" x14ac:dyDescent="0.2">
      <c r="B534">
        <v>48</v>
      </c>
      <c r="C534">
        <v>212</v>
      </c>
      <c r="D534" s="31">
        <f t="shared" si="8"/>
        <v>0.22641509433962265</v>
      </c>
      <c r="E534">
        <v>23</v>
      </c>
      <c r="F534" s="31">
        <v>0.108</v>
      </c>
      <c r="G534">
        <v>0</v>
      </c>
      <c r="H534" s="31">
        <v>0.1</v>
      </c>
      <c r="I534">
        <v>0</v>
      </c>
      <c r="J534" s="31">
        <v>0.1</v>
      </c>
      <c r="K534">
        <v>0</v>
      </c>
      <c r="L534" s="31">
        <v>0.1</v>
      </c>
      <c r="M534">
        <v>28</v>
      </c>
      <c r="N534" s="31">
        <v>0.13200000000000001</v>
      </c>
      <c r="O534">
        <v>0</v>
      </c>
      <c r="P534" s="31">
        <v>0.1</v>
      </c>
    </row>
    <row r="535" spans="2:16" x14ac:dyDescent="0.2">
      <c r="B535">
        <v>304</v>
      </c>
      <c r="C535">
        <v>643</v>
      </c>
      <c r="D535" s="31">
        <f t="shared" si="8"/>
        <v>0.4727838258164852</v>
      </c>
      <c r="E535">
        <v>0</v>
      </c>
      <c r="F535" s="31">
        <v>0.01</v>
      </c>
      <c r="G535">
        <v>0</v>
      </c>
      <c r="H535" s="31">
        <v>0.01</v>
      </c>
      <c r="I535">
        <v>144</v>
      </c>
      <c r="J535" s="31">
        <v>0.224</v>
      </c>
      <c r="K535">
        <v>0</v>
      </c>
      <c r="L535" s="31">
        <v>0.01</v>
      </c>
      <c r="M535">
        <v>16</v>
      </c>
      <c r="N535" s="31">
        <v>2.5000000000000001E-2</v>
      </c>
      <c r="O535">
        <v>184</v>
      </c>
      <c r="P535" s="31">
        <v>0.28599999999999998</v>
      </c>
    </row>
    <row r="536" spans="2:16" x14ac:dyDescent="0.2">
      <c r="B536">
        <v>973</v>
      </c>
      <c r="C536" s="101">
        <v>1961</v>
      </c>
      <c r="D536" s="31">
        <f t="shared" si="8"/>
        <v>0.49617542070372261</v>
      </c>
      <c r="E536">
        <v>606</v>
      </c>
      <c r="F536" s="31">
        <v>0.309</v>
      </c>
      <c r="G536">
        <v>0</v>
      </c>
      <c r="H536" s="31">
        <v>0.01</v>
      </c>
      <c r="I536">
        <v>186</v>
      </c>
      <c r="J536" s="31">
        <v>9.5000000000000001E-2</v>
      </c>
      <c r="K536">
        <v>0</v>
      </c>
      <c r="L536" s="31">
        <v>0.01</v>
      </c>
      <c r="M536">
        <v>217</v>
      </c>
      <c r="N536" s="31">
        <v>0.111</v>
      </c>
      <c r="O536">
        <v>162</v>
      </c>
      <c r="P536" s="31">
        <v>8.3000000000000004E-2</v>
      </c>
    </row>
    <row r="537" spans="2:16" x14ac:dyDescent="0.2">
      <c r="B537">
        <v>532</v>
      </c>
      <c r="C537">
        <v>826</v>
      </c>
      <c r="D537" s="31">
        <f t="shared" si="8"/>
        <v>0.64406779661016944</v>
      </c>
      <c r="E537">
        <v>25</v>
      </c>
      <c r="F537" s="31">
        <v>0.03</v>
      </c>
      <c r="G537">
        <v>0</v>
      </c>
      <c r="H537" s="31">
        <v>0.01</v>
      </c>
      <c r="I537">
        <v>0</v>
      </c>
      <c r="J537" s="31">
        <v>0.01</v>
      </c>
      <c r="K537">
        <v>0</v>
      </c>
      <c r="L537" s="31">
        <v>0.01</v>
      </c>
      <c r="M537">
        <v>98</v>
      </c>
      <c r="N537" s="31">
        <v>0.11899999999999999</v>
      </c>
      <c r="O537">
        <v>445</v>
      </c>
      <c r="P537" s="31">
        <v>0.53900000000000003</v>
      </c>
    </row>
    <row r="538" spans="2:16" x14ac:dyDescent="0.2">
      <c r="B538">
        <v>5</v>
      </c>
      <c r="C538">
        <v>19</v>
      </c>
      <c r="D538" s="31">
        <f t="shared" si="8"/>
        <v>0.26315789473684209</v>
      </c>
      <c r="E538">
        <v>0</v>
      </c>
      <c r="F538" s="31">
        <v>0.16</v>
      </c>
      <c r="G538">
        <v>0</v>
      </c>
      <c r="H538" s="31">
        <v>0.16</v>
      </c>
      <c r="I538">
        <v>0</v>
      </c>
      <c r="J538" s="31">
        <v>0.16</v>
      </c>
      <c r="K538">
        <v>0</v>
      </c>
      <c r="L538" s="31">
        <v>0.16</v>
      </c>
      <c r="M538">
        <v>5</v>
      </c>
      <c r="N538" s="31">
        <v>0.26300000000000001</v>
      </c>
      <c r="O538">
        <v>0</v>
      </c>
      <c r="P538" s="31">
        <v>0.16</v>
      </c>
    </row>
    <row r="539" spans="2:16" x14ac:dyDescent="0.2">
      <c r="B539" s="101">
        <v>2013</v>
      </c>
      <c r="C539" s="101">
        <v>4621</v>
      </c>
      <c r="D539" s="31">
        <f t="shared" si="8"/>
        <v>0.43561999567193249</v>
      </c>
      <c r="E539">
        <v>980</v>
      </c>
      <c r="F539" s="31">
        <v>0.21199999999999999</v>
      </c>
      <c r="G539">
        <v>0</v>
      </c>
      <c r="H539" s="31">
        <v>0.01</v>
      </c>
      <c r="I539">
        <v>549</v>
      </c>
      <c r="J539" s="31">
        <v>0.11899999999999999</v>
      </c>
      <c r="K539">
        <v>0</v>
      </c>
      <c r="L539" s="31">
        <v>0.01</v>
      </c>
      <c r="M539">
        <v>393</v>
      </c>
      <c r="N539" s="31">
        <v>8.5000000000000006E-2</v>
      </c>
      <c r="O539">
        <v>694</v>
      </c>
      <c r="P539" s="31">
        <v>0.15</v>
      </c>
    </row>
    <row r="540" spans="2:16" x14ac:dyDescent="0.2">
      <c r="B540">
        <v>15</v>
      </c>
      <c r="C540">
        <v>68</v>
      </c>
      <c r="D540" s="31">
        <f t="shared" si="8"/>
        <v>0.22058823529411764</v>
      </c>
      <c r="E540">
        <v>7</v>
      </c>
      <c r="F540" s="31">
        <v>0.10299999999999999</v>
      </c>
      <c r="G540">
        <v>0</v>
      </c>
      <c r="H540" s="31">
        <v>0.1</v>
      </c>
      <c r="I540">
        <v>3</v>
      </c>
      <c r="J540" s="31">
        <v>0.1</v>
      </c>
      <c r="K540">
        <v>0</v>
      </c>
      <c r="L540" s="31">
        <v>0.1</v>
      </c>
      <c r="M540">
        <v>6</v>
      </c>
      <c r="N540" s="31">
        <v>0.1</v>
      </c>
      <c r="O540">
        <v>0</v>
      </c>
      <c r="P540" s="31">
        <v>0.1</v>
      </c>
    </row>
    <row r="541" spans="2:16" x14ac:dyDescent="0.2">
      <c r="B541" s="101">
        <v>4907</v>
      </c>
      <c r="C541" s="101">
        <v>6852</v>
      </c>
      <c r="D541" s="31">
        <f t="shared" si="8"/>
        <v>0.71614127262113247</v>
      </c>
      <c r="E541" s="101">
        <v>2209</v>
      </c>
      <c r="F541" s="31">
        <v>0.32200000000000001</v>
      </c>
      <c r="G541">
        <v>667</v>
      </c>
      <c r="H541" s="31">
        <v>9.7000000000000003E-2</v>
      </c>
      <c r="I541" s="101">
        <v>1438</v>
      </c>
      <c r="J541" s="31">
        <v>0.21</v>
      </c>
      <c r="K541">
        <v>0</v>
      </c>
      <c r="L541" s="31">
        <v>0.01</v>
      </c>
      <c r="M541">
        <v>461</v>
      </c>
      <c r="N541" s="31">
        <v>6.7000000000000004E-2</v>
      </c>
      <c r="O541" s="101">
        <v>2678</v>
      </c>
      <c r="P541" s="31">
        <v>0.39100000000000001</v>
      </c>
    </row>
    <row r="542" spans="2:16" x14ac:dyDescent="0.2">
      <c r="B542" s="101">
        <v>1233</v>
      </c>
      <c r="C542" s="101">
        <v>1719</v>
      </c>
      <c r="D542" s="31">
        <f t="shared" si="8"/>
        <v>0.7172774869109948</v>
      </c>
      <c r="E542">
        <v>434</v>
      </c>
      <c r="F542" s="31">
        <v>0.252</v>
      </c>
      <c r="G542">
        <v>0</v>
      </c>
      <c r="H542" s="31">
        <v>0.01</v>
      </c>
      <c r="I542">
        <v>639</v>
      </c>
      <c r="J542" s="31">
        <v>0.372</v>
      </c>
      <c r="K542">
        <v>0</v>
      </c>
      <c r="L542" s="31">
        <v>0.01</v>
      </c>
      <c r="M542">
        <v>143</v>
      </c>
      <c r="N542" s="31">
        <v>8.3000000000000004E-2</v>
      </c>
      <c r="O542">
        <v>653</v>
      </c>
      <c r="P542" s="31">
        <v>0.38</v>
      </c>
    </row>
    <row r="543" spans="2:16" x14ac:dyDescent="0.2">
      <c r="B543">
        <v>14</v>
      </c>
      <c r="C543">
        <v>46</v>
      </c>
      <c r="D543" s="31">
        <f t="shared" si="8"/>
        <v>0.30434782608695654</v>
      </c>
      <c r="E543">
        <v>0</v>
      </c>
      <c r="F543" s="31">
        <v>0.1</v>
      </c>
      <c r="G543">
        <v>0</v>
      </c>
      <c r="H543" s="31">
        <v>0.1</v>
      </c>
      <c r="I543">
        <v>12</v>
      </c>
      <c r="J543" s="31">
        <v>0.26100000000000001</v>
      </c>
      <c r="K543">
        <v>0</v>
      </c>
      <c r="L543" s="31">
        <v>0.1</v>
      </c>
      <c r="M543">
        <v>2</v>
      </c>
      <c r="N543" s="31">
        <v>0.1</v>
      </c>
      <c r="O543">
        <v>0</v>
      </c>
      <c r="P543" s="31">
        <v>0.1</v>
      </c>
    </row>
    <row r="544" spans="2:16" x14ac:dyDescent="0.2">
      <c r="B544">
        <v>138</v>
      </c>
      <c r="C544">
        <v>315</v>
      </c>
      <c r="D544" s="31">
        <f t="shared" si="8"/>
        <v>0.43809523809523809</v>
      </c>
      <c r="E544">
        <v>26</v>
      </c>
      <c r="F544" s="31">
        <v>8.3000000000000004E-2</v>
      </c>
      <c r="G544">
        <v>0</v>
      </c>
      <c r="H544" s="31">
        <v>0.01</v>
      </c>
      <c r="I544">
        <v>28</v>
      </c>
      <c r="J544" s="31">
        <v>8.8999999999999996E-2</v>
      </c>
      <c r="K544">
        <v>0</v>
      </c>
      <c r="L544" s="31">
        <v>0.01</v>
      </c>
      <c r="M544">
        <v>22</v>
      </c>
      <c r="N544" s="31">
        <v>7.0000000000000007E-2</v>
      </c>
      <c r="O544">
        <v>73</v>
      </c>
      <c r="P544" s="31">
        <v>0.23200000000000001</v>
      </c>
    </row>
    <row r="545" spans="2:16" x14ac:dyDescent="0.2">
      <c r="B545">
        <v>68</v>
      </c>
      <c r="C545">
        <v>192</v>
      </c>
      <c r="D545" s="31">
        <f t="shared" si="8"/>
        <v>0.35416666666666669</v>
      </c>
      <c r="E545">
        <v>31</v>
      </c>
      <c r="F545" s="31">
        <v>0.161</v>
      </c>
      <c r="G545">
        <v>0</v>
      </c>
      <c r="H545" s="31">
        <v>0.1</v>
      </c>
      <c r="I545">
        <v>18</v>
      </c>
      <c r="J545" s="31">
        <v>0.1</v>
      </c>
      <c r="K545">
        <v>0</v>
      </c>
      <c r="L545" s="31">
        <v>0.1</v>
      </c>
      <c r="M545">
        <v>24</v>
      </c>
      <c r="N545" s="31">
        <v>0.125</v>
      </c>
      <c r="O545">
        <v>16</v>
      </c>
      <c r="P545" s="31">
        <v>0.1</v>
      </c>
    </row>
    <row r="546" spans="2:16" x14ac:dyDescent="0.2">
      <c r="B546">
        <v>191</v>
      </c>
      <c r="C546">
        <v>396</v>
      </c>
      <c r="D546" s="31">
        <f t="shared" si="8"/>
        <v>0.48232323232323232</v>
      </c>
      <c r="E546">
        <v>0</v>
      </c>
      <c r="F546" s="31">
        <v>0.01</v>
      </c>
      <c r="G546">
        <v>0</v>
      </c>
      <c r="H546" s="31">
        <v>0.01</v>
      </c>
      <c r="I546">
        <v>18</v>
      </c>
      <c r="J546" s="31">
        <v>4.4999999999999998E-2</v>
      </c>
      <c r="K546">
        <v>0</v>
      </c>
      <c r="L546" s="31">
        <v>0.01</v>
      </c>
      <c r="M546">
        <v>37</v>
      </c>
      <c r="N546" s="31">
        <v>9.2999999999999999E-2</v>
      </c>
      <c r="O546">
        <v>142</v>
      </c>
      <c r="P546" s="31">
        <v>0.35899999999999999</v>
      </c>
    </row>
    <row r="547" spans="2:16" x14ac:dyDescent="0.2">
      <c r="B547" s="101">
        <v>2048</v>
      </c>
      <c r="C547" s="101">
        <v>3586</v>
      </c>
      <c r="D547" s="31">
        <f t="shared" si="8"/>
        <v>0.57110987172336869</v>
      </c>
      <c r="E547">
        <v>515</v>
      </c>
      <c r="F547" s="31">
        <v>0.14399999999999999</v>
      </c>
      <c r="G547">
        <v>437</v>
      </c>
      <c r="H547" s="31">
        <v>0.122</v>
      </c>
      <c r="I547">
        <v>304</v>
      </c>
      <c r="J547" s="31">
        <v>8.5000000000000006E-2</v>
      </c>
      <c r="K547">
        <v>0</v>
      </c>
      <c r="L547" s="31">
        <v>0.01</v>
      </c>
      <c r="M547">
        <v>460</v>
      </c>
      <c r="N547" s="31">
        <v>0.128</v>
      </c>
      <c r="O547">
        <v>698</v>
      </c>
      <c r="P547" s="31">
        <v>0.19500000000000001</v>
      </c>
    </row>
    <row r="548" spans="2:16" x14ac:dyDescent="0.2">
      <c r="B548">
        <v>744</v>
      </c>
      <c r="C548" s="101">
        <v>1734</v>
      </c>
      <c r="D548" s="31">
        <f t="shared" si="8"/>
        <v>0.4290657439446367</v>
      </c>
      <c r="E548">
        <v>46</v>
      </c>
      <c r="F548" s="31">
        <v>2.7E-2</v>
      </c>
      <c r="G548">
        <v>0</v>
      </c>
      <c r="H548" s="31">
        <v>0.01</v>
      </c>
      <c r="I548">
        <v>33</v>
      </c>
      <c r="J548" s="31">
        <v>1.9E-2</v>
      </c>
      <c r="K548">
        <v>0</v>
      </c>
      <c r="L548" s="31">
        <v>0.01</v>
      </c>
      <c r="M548">
        <v>163</v>
      </c>
      <c r="N548" s="31">
        <v>9.4E-2</v>
      </c>
      <c r="O548">
        <v>547</v>
      </c>
      <c r="P548" s="31">
        <v>0.315</v>
      </c>
    </row>
    <row r="549" spans="2:16" x14ac:dyDescent="0.2">
      <c r="B549">
        <v>41</v>
      </c>
      <c r="C549">
        <v>256</v>
      </c>
      <c r="D549" s="31">
        <f t="shared" si="8"/>
        <v>0.16015625</v>
      </c>
      <c r="E549">
        <v>24</v>
      </c>
      <c r="F549" s="31">
        <v>0.1</v>
      </c>
      <c r="G549">
        <v>0</v>
      </c>
      <c r="H549" s="31">
        <v>0.1</v>
      </c>
      <c r="I549">
        <v>1</v>
      </c>
      <c r="J549" s="31">
        <v>0.1</v>
      </c>
      <c r="K549">
        <v>0</v>
      </c>
      <c r="L549" s="31">
        <v>0.1</v>
      </c>
      <c r="M549">
        <v>18</v>
      </c>
      <c r="N549" s="31">
        <v>0.1</v>
      </c>
      <c r="O549">
        <v>0</v>
      </c>
      <c r="P549" s="31">
        <v>0.1</v>
      </c>
    </row>
    <row r="550" spans="2:16" x14ac:dyDescent="0.2">
      <c r="B550">
        <v>92</v>
      </c>
      <c r="C550">
        <v>204</v>
      </c>
      <c r="D550" s="31">
        <f t="shared" si="8"/>
        <v>0.45098039215686275</v>
      </c>
      <c r="E550">
        <v>90</v>
      </c>
      <c r="F550" s="31">
        <v>0.441</v>
      </c>
      <c r="G550">
        <v>0</v>
      </c>
      <c r="H550" s="31">
        <v>0.1</v>
      </c>
      <c r="I550">
        <v>0</v>
      </c>
      <c r="J550" s="31">
        <v>0.1</v>
      </c>
      <c r="K550">
        <v>0</v>
      </c>
      <c r="L550" s="31">
        <v>0.1</v>
      </c>
      <c r="M550">
        <v>3</v>
      </c>
      <c r="N550" s="31">
        <v>0.1</v>
      </c>
      <c r="O550">
        <v>0</v>
      </c>
      <c r="P550" s="31">
        <v>0.1</v>
      </c>
    </row>
    <row r="551" spans="2:16" x14ac:dyDescent="0.2">
      <c r="B551">
        <v>129</v>
      </c>
      <c r="C551">
        <v>162</v>
      </c>
      <c r="D551" s="31">
        <f t="shared" si="8"/>
        <v>0.79629629629629628</v>
      </c>
      <c r="E551">
        <v>0</v>
      </c>
      <c r="F551" s="31">
        <v>0.1</v>
      </c>
      <c r="G551">
        <v>0</v>
      </c>
      <c r="H551" s="31">
        <v>0.1</v>
      </c>
      <c r="I551">
        <v>51</v>
      </c>
      <c r="J551" s="31">
        <v>0.315</v>
      </c>
      <c r="K551">
        <v>0</v>
      </c>
      <c r="L551" s="31">
        <v>0.1</v>
      </c>
      <c r="M551">
        <v>23</v>
      </c>
      <c r="N551" s="31">
        <v>0.14199999999999999</v>
      </c>
      <c r="O551">
        <v>75</v>
      </c>
      <c r="P551" s="31">
        <v>0.46300000000000002</v>
      </c>
    </row>
    <row r="552" spans="2:16" x14ac:dyDescent="0.2">
      <c r="B552">
        <v>605</v>
      </c>
      <c r="C552">
        <v>833</v>
      </c>
      <c r="D552" s="31">
        <f t="shared" si="8"/>
        <v>0.72629051620648255</v>
      </c>
      <c r="E552">
        <v>169</v>
      </c>
      <c r="F552" s="31">
        <v>0.20300000000000001</v>
      </c>
      <c r="G552">
        <v>0</v>
      </c>
      <c r="H552" s="31">
        <v>0.01</v>
      </c>
      <c r="I552">
        <v>0</v>
      </c>
      <c r="J552" s="31">
        <v>0.01</v>
      </c>
      <c r="K552">
        <v>0</v>
      </c>
      <c r="L552" s="31">
        <v>0.01</v>
      </c>
      <c r="M552">
        <v>71</v>
      </c>
      <c r="N552" s="31">
        <v>8.5000000000000006E-2</v>
      </c>
      <c r="O552">
        <v>477</v>
      </c>
      <c r="P552" s="31">
        <v>0.57299999999999995</v>
      </c>
    </row>
    <row r="553" spans="2:16" x14ac:dyDescent="0.2">
      <c r="B553">
        <v>525</v>
      </c>
      <c r="C553" s="101">
        <v>1224</v>
      </c>
      <c r="D553" s="31">
        <f t="shared" si="8"/>
        <v>0.42892156862745096</v>
      </c>
      <c r="E553">
        <v>133</v>
      </c>
      <c r="F553" s="31">
        <v>0.109</v>
      </c>
      <c r="G553">
        <v>0</v>
      </c>
      <c r="H553" s="31">
        <v>0.01</v>
      </c>
      <c r="I553">
        <v>231</v>
      </c>
      <c r="J553" s="31">
        <v>0.189</v>
      </c>
      <c r="K553">
        <v>0</v>
      </c>
      <c r="L553" s="31">
        <v>0.01</v>
      </c>
      <c r="M553">
        <v>50</v>
      </c>
      <c r="N553" s="31">
        <v>4.1000000000000002E-2</v>
      </c>
      <c r="O553">
        <v>250</v>
      </c>
      <c r="P553" s="31">
        <v>0.20399999999999999</v>
      </c>
    </row>
    <row r="554" spans="2:16" x14ac:dyDescent="0.2">
      <c r="B554">
        <v>41</v>
      </c>
      <c r="C554">
        <v>53</v>
      </c>
      <c r="D554" s="31">
        <f t="shared" si="8"/>
        <v>0.77358490566037741</v>
      </c>
      <c r="E554">
        <v>1</v>
      </c>
      <c r="F554" s="31">
        <v>0.1</v>
      </c>
      <c r="G554">
        <v>0</v>
      </c>
      <c r="H554" s="31">
        <v>0.1</v>
      </c>
      <c r="I554">
        <v>24</v>
      </c>
      <c r="J554" s="31">
        <v>0.45300000000000001</v>
      </c>
      <c r="K554">
        <v>0</v>
      </c>
      <c r="L554" s="31">
        <v>0.1</v>
      </c>
      <c r="M554">
        <v>1</v>
      </c>
      <c r="N554" s="31">
        <v>0.1</v>
      </c>
      <c r="O554">
        <v>29</v>
      </c>
      <c r="P554" s="31">
        <v>0.54700000000000004</v>
      </c>
    </row>
    <row r="555" spans="2:16" x14ac:dyDescent="0.2">
      <c r="B555" s="101">
        <v>3704</v>
      </c>
      <c r="C555" s="101">
        <v>5466</v>
      </c>
      <c r="D555" s="31">
        <f t="shared" si="8"/>
        <v>0.67764361507500914</v>
      </c>
      <c r="E555">
        <v>560</v>
      </c>
      <c r="F555" s="31">
        <v>0.10199999999999999</v>
      </c>
      <c r="G555">
        <v>0</v>
      </c>
      <c r="H555" s="31">
        <v>0.01</v>
      </c>
      <c r="I555" s="101">
        <v>1237</v>
      </c>
      <c r="J555" s="31">
        <v>0.22600000000000001</v>
      </c>
      <c r="K555">
        <v>0</v>
      </c>
      <c r="L555" s="31">
        <v>0.01</v>
      </c>
      <c r="M555">
        <v>541</v>
      </c>
      <c r="N555" s="31">
        <v>9.9000000000000005E-2</v>
      </c>
      <c r="O555" s="101">
        <v>2512</v>
      </c>
      <c r="P555" s="31">
        <v>0.46</v>
      </c>
    </row>
    <row r="556" spans="2:16" x14ac:dyDescent="0.2">
      <c r="B556">
        <v>47</v>
      </c>
      <c r="C556">
        <v>108</v>
      </c>
      <c r="D556" s="31">
        <f t="shared" si="8"/>
        <v>0.43518518518518517</v>
      </c>
      <c r="E556">
        <v>3</v>
      </c>
      <c r="F556" s="31">
        <v>0.1</v>
      </c>
      <c r="G556">
        <v>0</v>
      </c>
      <c r="H556" s="31">
        <v>0.1</v>
      </c>
      <c r="I556">
        <v>0</v>
      </c>
      <c r="J556" s="31">
        <v>0.1</v>
      </c>
      <c r="K556">
        <v>0</v>
      </c>
      <c r="L556" s="31">
        <v>0.1</v>
      </c>
      <c r="M556">
        <v>19</v>
      </c>
      <c r="N556" s="31">
        <v>0.17599999999999999</v>
      </c>
      <c r="O556">
        <v>25</v>
      </c>
      <c r="P556" s="31">
        <v>0.23100000000000001</v>
      </c>
    </row>
    <row r="557" spans="2:16" x14ac:dyDescent="0.2">
      <c r="B557">
        <v>50</v>
      </c>
      <c r="C557">
        <v>85</v>
      </c>
      <c r="D557" s="31">
        <f t="shared" si="8"/>
        <v>0.58823529411764708</v>
      </c>
      <c r="E557">
        <v>0</v>
      </c>
      <c r="F557" s="31">
        <v>0.1</v>
      </c>
      <c r="G557">
        <v>0</v>
      </c>
      <c r="H557" s="31">
        <v>0.1</v>
      </c>
      <c r="I557">
        <v>13</v>
      </c>
      <c r="J557" s="31">
        <v>0.153</v>
      </c>
      <c r="K557">
        <v>0</v>
      </c>
      <c r="L557" s="31">
        <v>0.1</v>
      </c>
      <c r="M557">
        <v>4</v>
      </c>
      <c r="N557" s="31">
        <v>0.1</v>
      </c>
      <c r="O557">
        <v>45</v>
      </c>
      <c r="P557" s="31">
        <v>0.52900000000000003</v>
      </c>
    </row>
    <row r="558" spans="2:16" x14ac:dyDescent="0.2">
      <c r="B558" s="101">
        <v>1915</v>
      </c>
      <c r="C558" s="101">
        <v>3074</v>
      </c>
      <c r="D558" s="31">
        <f t="shared" si="8"/>
        <v>0.62296681847755364</v>
      </c>
      <c r="E558">
        <v>762</v>
      </c>
      <c r="F558" s="31">
        <v>0.248</v>
      </c>
      <c r="G558">
        <v>0</v>
      </c>
      <c r="H558" s="31">
        <v>0.01</v>
      </c>
      <c r="I558">
        <v>165</v>
      </c>
      <c r="J558" s="31">
        <v>5.3999999999999999E-2</v>
      </c>
      <c r="K558">
        <v>0</v>
      </c>
      <c r="L558" s="31">
        <v>0.01</v>
      </c>
      <c r="M558">
        <v>441</v>
      </c>
      <c r="N558" s="31">
        <v>0.14299999999999999</v>
      </c>
      <c r="O558">
        <v>967</v>
      </c>
      <c r="P558" s="31">
        <v>0.315</v>
      </c>
    </row>
    <row r="559" spans="2:16" x14ac:dyDescent="0.2">
      <c r="B559">
        <v>755</v>
      </c>
      <c r="C559" s="101">
        <v>1239</v>
      </c>
      <c r="D559" s="31">
        <f t="shared" si="8"/>
        <v>0.609362389023406</v>
      </c>
      <c r="E559">
        <v>144</v>
      </c>
      <c r="F559" s="31">
        <v>0.11600000000000001</v>
      </c>
      <c r="G559">
        <v>0</v>
      </c>
      <c r="H559" s="31">
        <v>0.01</v>
      </c>
      <c r="I559">
        <v>88</v>
      </c>
      <c r="J559" s="31">
        <v>7.0999999999999994E-2</v>
      </c>
      <c r="K559">
        <v>0</v>
      </c>
      <c r="L559" s="31">
        <v>0.01</v>
      </c>
      <c r="M559">
        <v>162</v>
      </c>
      <c r="N559" s="31">
        <v>0.13100000000000001</v>
      </c>
      <c r="O559">
        <v>531</v>
      </c>
      <c r="P559" s="31">
        <v>0.42899999999999999</v>
      </c>
    </row>
    <row r="560" spans="2:16" x14ac:dyDescent="0.2">
      <c r="B560">
        <v>162</v>
      </c>
      <c r="C560">
        <v>379</v>
      </c>
      <c r="D560" s="31">
        <f t="shared" si="8"/>
        <v>0.42744063324538256</v>
      </c>
      <c r="E560">
        <v>36</v>
      </c>
      <c r="F560" s="31">
        <v>9.5000000000000001E-2</v>
      </c>
      <c r="G560">
        <v>0</v>
      </c>
      <c r="H560" s="31">
        <v>0.01</v>
      </c>
      <c r="I560">
        <v>0</v>
      </c>
      <c r="J560" s="31">
        <v>0.01</v>
      </c>
      <c r="K560">
        <v>0</v>
      </c>
      <c r="L560" s="31">
        <v>0.01</v>
      </c>
      <c r="M560">
        <v>74</v>
      </c>
      <c r="N560" s="31">
        <v>0.19500000000000001</v>
      </c>
      <c r="O560">
        <v>89</v>
      </c>
      <c r="P560" s="31">
        <v>0.23499999999999999</v>
      </c>
    </row>
    <row r="561" spans="2:16" x14ac:dyDescent="0.2">
      <c r="B561">
        <v>17</v>
      </c>
      <c r="C561">
        <v>75</v>
      </c>
      <c r="D561" s="31">
        <f t="shared" si="8"/>
        <v>0.22666666666666666</v>
      </c>
      <c r="E561">
        <v>0</v>
      </c>
      <c r="F561" s="31">
        <v>0.1</v>
      </c>
      <c r="G561">
        <v>0</v>
      </c>
      <c r="H561" s="31">
        <v>0.1</v>
      </c>
      <c r="I561">
        <v>16</v>
      </c>
      <c r="J561" s="31">
        <v>0.21299999999999999</v>
      </c>
      <c r="K561">
        <v>0</v>
      </c>
      <c r="L561" s="31">
        <v>0.1</v>
      </c>
      <c r="M561">
        <v>1</v>
      </c>
      <c r="N561" s="31">
        <v>0.1</v>
      </c>
      <c r="O561">
        <v>0</v>
      </c>
      <c r="P561" s="31">
        <v>0.1</v>
      </c>
    </row>
    <row r="562" spans="2:16" x14ac:dyDescent="0.2">
      <c r="B562">
        <v>290</v>
      </c>
      <c r="C562">
        <v>905</v>
      </c>
      <c r="D562" s="31">
        <f t="shared" si="8"/>
        <v>0.32044198895027626</v>
      </c>
      <c r="E562">
        <v>72</v>
      </c>
      <c r="F562" s="31">
        <v>0.08</v>
      </c>
      <c r="G562">
        <v>0</v>
      </c>
      <c r="H562" s="31">
        <v>0.01</v>
      </c>
      <c r="I562">
        <v>0</v>
      </c>
      <c r="J562" s="31">
        <v>0.01</v>
      </c>
      <c r="K562">
        <v>0</v>
      </c>
      <c r="L562" s="31">
        <v>0.01</v>
      </c>
      <c r="M562">
        <v>72</v>
      </c>
      <c r="N562" s="31">
        <v>0.08</v>
      </c>
      <c r="O562">
        <v>161</v>
      </c>
      <c r="P562" s="31">
        <v>0.17799999999999999</v>
      </c>
    </row>
    <row r="563" spans="2:16" x14ac:dyDescent="0.2">
      <c r="B563">
        <v>326</v>
      </c>
      <c r="C563">
        <v>851</v>
      </c>
      <c r="D563" s="31">
        <f t="shared" si="8"/>
        <v>0.38307873090481787</v>
      </c>
      <c r="E563">
        <v>209</v>
      </c>
      <c r="F563" s="31">
        <v>0.246</v>
      </c>
      <c r="G563">
        <v>0</v>
      </c>
      <c r="H563" s="31">
        <v>0.01</v>
      </c>
      <c r="I563">
        <v>49</v>
      </c>
      <c r="J563" s="31">
        <v>5.8000000000000003E-2</v>
      </c>
      <c r="K563">
        <v>0</v>
      </c>
      <c r="L563" s="31">
        <v>0.01</v>
      </c>
      <c r="M563">
        <v>82</v>
      </c>
      <c r="N563" s="31">
        <v>9.6000000000000002E-2</v>
      </c>
      <c r="O563">
        <v>87</v>
      </c>
      <c r="P563" s="31">
        <v>0.10199999999999999</v>
      </c>
    </row>
    <row r="564" spans="2:16" x14ac:dyDescent="0.2">
      <c r="B564" s="101">
        <v>5107</v>
      </c>
      <c r="C564" s="101">
        <v>7470</v>
      </c>
      <c r="D564" s="31">
        <f t="shared" si="8"/>
        <v>0.68366800535475236</v>
      </c>
      <c r="E564" s="101">
        <v>1512</v>
      </c>
      <c r="F564" s="31">
        <v>0.20200000000000001</v>
      </c>
      <c r="G564">
        <v>0</v>
      </c>
      <c r="H564" s="31">
        <v>0.01</v>
      </c>
      <c r="I564">
        <v>711</v>
      </c>
      <c r="J564" s="31">
        <v>9.5000000000000001E-2</v>
      </c>
      <c r="K564">
        <v>0</v>
      </c>
      <c r="L564" s="31">
        <v>0.01</v>
      </c>
      <c r="M564">
        <v>832</v>
      </c>
      <c r="N564" s="31">
        <v>0.111</v>
      </c>
      <c r="O564" s="101">
        <v>3814</v>
      </c>
      <c r="P564" s="31">
        <v>0.51100000000000001</v>
      </c>
    </row>
    <row r="565" spans="2:16" x14ac:dyDescent="0.2">
      <c r="B565">
        <v>28</v>
      </c>
      <c r="C565">
        <v>88</v>
      </c>
      <c r="D565" s="31">
        <f t="shared" si="8"/>
        <v>0.31818181818181818</v>
      </c>
      <c r="E565">
        <v>2</v>
      </c>
      <c r="F565" s="31">
        <v>0.1</v>
      </c>
      <c r="G565">
        <v>0</v>
      </c>
      <c r="H565" s="31">
        <v>0.1</v>
      </c>
      <c r="I565">
        <v>5</v>
      </c>
      <c r="J565" s="31">
        <v>0.1</v>
      </c>
      <c r="K565">
        <v>0</v>
      </c>
      <c r="L565" s="31">
        <v>0.1</v>
      </c>
      <c r="M565">
        <v>3</v>
      </c>
      <c r="N565" s="31">
        <v>0.1</v>
      </c>
      <c r="O565">
        <v>19</v>
      </c>
      <c r="P565" s="31">
        <v>0.216</v>
      </c>
    </row>
    <row r="566" spans="2:16" x14ac:dyDescent="0.2">
      <c r="B566">
        <v>721</v>
      </c>
      <c r="C566" s="101">
        <v>3471</v>
      </c>
      <c r="D566" s="31">
        <f t="shared" si="8"/>
        <v>0.20772111783347738</v>
      </c>
      <c r="E566">
        <v>45</v>
      </c>
      <c r="F566" s="31">
        <v>1.2999999999999999E-2</v>
      </c>
      <c r="G566">
        <v>0</v>
      </c>
      <c r="H566" s="31">
        <v>0.01</v>
      </c>
      <c r="I566">
        <v>0</v>
      </c>
      <c r="J566" s="31">
        <v>0.01</v>
      </c>
      <c r="K566">
        <v>0</v>
      </c>
      <c r="L566" s="31">
        <v>0.01</v>
      </c>
      <c r="M566">
        <v>118</v>
      </c>
      <c r="N566" s="31">
        <v>3.4000000000000002E-2</v>
      </c>
      <c r="O566">
        <v>567</v>
      </c>
      <c r="P566" s="31">
        <v>0.16300000000000001</v>
      </c>
    </row>
    <row r="567" spans="2:16" x14ac:dyDescent="0.2">
      <c r="B567">
        <v>384</v>
      </c>
      <c r="C567">
        <v>823</v>
      </c>
      <c r="D567" s="31">
        <f t="shared" si="8"/>
        <v>0.46658566221142161</v>
      </c>
      <c r="E567">
        <v>7</v>
      </c>
      <c r="F567" s="31">
        <v>0.01</v>
      </c>
      <c r="G567">
        <v>0</v>
      </c>
      <c r="H567" s="31">
        <v>0.01</v>
      </c>
      <c r="I567">
        <v>285</v>
      </c>
      <c r="J567" s="31">
        <v>0.34599999999999997</v>
      </c>
      <c r="K567">
        <v>0</v>
      </c>
      <c r="L567" s="31">
        <v>0.01</v>
      </c>
      <c r="M567">
        <v>54</v>
      </c>
      <c r="N567" s="31">
        <v>6.6000000000000003E-2</v>
      </c>
      <c r="O567">
        <v>100</v>
      </c>
      <c r="P567" s="31">
        <v>0.122</v>
      </c>
    </row>
    <row r="568" spans="2:16" x14ac:dyDescent="0.2">
      <c r="B568">
        <v>131</v>
      </c>
      <c r="C568">
        <v>242</v>
      </c>
      <c r="D568" s="31">
        <f t="shared" si="8"/>
        <v>0.54132231404958675</v>
      </c>
      <c r="E568">
        <v>37</v>
      </c>
      <c r="F568" s="31">
        <v>0.153</v>
      </c>
      <c r="G568">
        <v>0</v>
      </c>
      <c r="H568" s="31">
        <v>0.1</v>
      </c>
      <c r="I568">
        <v>44</v>
      </c>
      <c r="J568" s="31">
        <v>0.182</v>
      </c>
      <c r="K568">
        <v>0</v>
      </c>
      <c r="L568" s="31">
        <v>0.1</v>
      </c>
      <c r="M568">
        <v>14</v>
      </c>
      <c r="N568" s="31">
        <v>0.1</v>
      </c>
      <c r="O568">
        <v>90</v>
      </c>
      <c r="P568" s="31">
        <v>0.372</v>
      </c>
    </row>
    <row r="569" spans="2:16" x14ac:dyDescent="0.2">
      <c r="B569">
        <v>81</v>
      </c>
      <c r="C569">
        <v>174</v>
      </c>
      <c r="D569" s="31">
        <f t="shared" si="8"/>
        <v>0.46551724137931033</v>
      </c>
      <c r="E569">
        <v>0</v>
      </c>
      <c r="F569" s="31">
        <v>0.1</v>
      </c>
      <c r="G569">
        <v>0</v>
      </c>
      <c r="H569" s="31">
        <v>0.1</v>
      </c>
      <c r="I569">
        <v>9</v>
      </c>
      <c r="J569" s="31">
        <v>0.1</v>
      </c>
      <c r="K569">
        <v>0</v>
      </c>
      <c r="L569" s="31">
        <v>0.1</v>
      </c>
      <c r="M569">
        <v>15</v>
      </c>
      <c r="N569" s="31">
        <v>0.1</v>
      </c>
      <c r="O569">
        <v>57</v>
      </c>
      <c r="P569" s="31">
        <v>0.32800000000000001</v>
      </c>
    </row>
    <row r="570" spans="2:16" x14ac:dyDescent="0.2">
      <c r="B570">
        <v>44</v>
      </c>
      <c r="C570">
        <v>196</v>
      </c>
      <c r="D570" s="31">
        <f t="shared" si="8"/>
        <v>0.22448979591836735</v>
      </c>
      <c r="E570">
        <v>0</v>
      </c>
      <c r="F570" s="31">
        <v>0.1</v>
      </c>
      <c r="G570">
        <v>0</v>
      </c>
      <c r="H570" s="31">
        <v>0.1</v>
      </c>
      <c r="I570">
        <v>31</v>
      </c>
      <c r="J570" s="31">
        <v>0.158</v>
      </c>
      <c r="K570">
        <v>0</v>
      </c>
      <c r="L570" s="31">
        <v>0.1</v>
      </c>
      <c r="M570">
        <v>13</v>
      </c>
      <c r="N570" s="31">
        <v>0.1</v>
      </c>
      <c r="O570">
        <v>0</v>
      </c>
      <c r="P570" s="31">
        <v>0.1</v>
      </c>
    </row>
    <row r="571" spans="2:16" x14ac:dyDescent="0.2">
      <c r="B571" s="101">
        <v>1949</v>
      </c>
      <c r="C571" s="101">
        <v>4643</v>
      </c>
      <c r="D571" s="31">
        <f t="shared" si="8"/>
        <v>0.41977169933232822</v>
      </c>
      <c r="E571">
        <v>763</v>
      </c>
      <c r="F571" s="31">
        <v>0.16400000000000001</v>
      </c>
      <c r="G571">
        <v>557</v>
      </c>
      <c r="H571" s="31">
        <v>0.12</v>
      </c>
      <c r="I571">
        <v>79</v>
      </c>
      <c r="J571" s="31">
        <v>1.7000000000000001E-2</v>
      </c>
      <c r="K571">
        <v>0</v>
      </c>
      <c r="L571" s="31">
        <v>0.01</v>
      </c>
      <c r="M571">
        <v>610</v>
      </c>
      <c r="N571" s="31">
        <v>0.13100000000000001</v>
      </c>
      <c r="O571">
        <v>207</v>
      </c>
      <c r="P571" s="31">
        <v>4.4999999999999998E-2</v>
      </c>
    </row>
    <row r="572" spans="2:16" x14ac:dyDescent="0.2">
      <c r="B572">
        <v>18</v>
      </c>
      <c r="C572">
        <v>86</v>
      </c>
      <c r="D572" s="31">
        <f t="shared" si="8"/>
        <v>0.20930232558139536</v>
      </c>
      <c r="E572">
        <v>0</v>
      </c>
      <c r="F572" s="31">
        <v>0.1</v>
      </c>
      <c r="G572">
        <v>0</v>
      </c>
      <c r="H572" s="31">
        <v>0.1</v>
      </c>
      <c r="I572">
        <v>14</v>
      </c>
      <c r="J572" s="31">
        <v>0.16300000000000001</v>
      </c>
      <c r="K572">
        <v>0</v>
      </c>
      <c r="L572" s="31">
        <v>0.1</v>
      </c>
      <c r="M572">
        <v>5</v>
      </c>
      <c r="N572" s="31">
        <v>0.1</v>
      </c>
      <c r="O572">
        <v>0</v>
      </c>
      <c r="P572" s="31">
        <v>0.1</v>
      </c>
    </row>
    <row r="573" spans="2:16" x14ac:dyDescent="0.2">
      <c r="B573" s="101">
        <v>2000</v>
      </c>
      <c r="C573" s="101">
        <v>4253</v>
      </c>
      <c r="D573" s="31">
        <f t="shared" si="8"/>
        <v>0.47025628967787442</v>
      </c>
      <c r="E573" s="101">
        <v>1065</v>
      </c>
      <c r="F573" s="31">
        <v>0.25</v>
      </c>
      <c r="G573">
        <v>0</v>
      </c>
      <c r="H573" s="31">
        <v>0.01</v>
      </c>
      <c r="I573">
        <v>62</v>
      </c>
      <c r="J573" s="31">
        <v>1.4999999999999999E-2</v>
      </c>
      <c r="K573">
        <v>0</v>
      </c>
      <c r="L573" s="31">
        <v>0.01</v>
      </c>
      <c r="M573">
        <v>325</v>
      </c>
      <c r="N573" s="31">
        <v>7.5999999999999998E-2</v>
      </c>
      <c r="O573">
        <v>830</v>
      </c>
      <c r="P573" s="31">
        <v>0.19500000000000001</v>
      </c>
    </row>
    <row r="574" spans="2:16" x14ac:dyDescent="0.2">
      <c r="B574">
        <v>346</v>
      </c>
      <c r="C574">
        <v>923</v>
      </c>
      <c r="D574" s="31">
        <f t="shared" si="8"/>
        <v>0.37486457204767065</v>
      </c>
      <c r="E574">
        <v>224</v>
      </c>
      <c r="F574" s="31">
        <v>0.24299999999999999</v>
      </c>
      <c r="G574">
        <v>0</v>
      </c>
      <c r="H574" s="31">
        <v>0.01</v>
      </c>
      <c r="I574">
        <v>0</v>
      </c>
      <c r="J574" s="31">
        <v>0.01</v>
      </c>
      <c r="K574">
        <v>0</v>
      </c>
      <c r="L574" s="31">
        <v>0.01</v>
      </c>
      <c r="M574">
        <v>78</v>
      </c>
      <c r="N574" s="31">
        <v>8.5000000000000006E-2</v>
      </c>
      <c r="O574">
        <v>100</v>
      </c>
      <c r="P574" s="31">
        <v>0.108</v>
      </c>
    </row>
    <row r="575" spans="2:16" x14ac:dyDescent="0.2">
      <c r="B575">
        <v>14</v>
      </c>
      <c r="C575">
        <v>106</v>
      </c>
      <c r="D575" s="31">
        <f t="shared" si="8"/>
        <v>0.13207547169811321</v>
      </c>
      <c r="E575">
        <v>0</v>
      </c>
      <c r="F575" s="31">
        <v>0.1</v>
      </c>
      <c r="G575">
        <v>0</v>
      </c>
      <c r="H575" s="31">
        <v>0.1</v>
      </c>
      <c r="I575">
        <v>0</v>
      </c>
      <c r="J575" s="31">
        <v>0.1</v>
      </c>
      <c r="K575">
        <v>0</v>
      </c>
      <c r="L575" s="31">
        <v>0.1</v>
      </c>
      <c r="M575">
        <v>14</v>
      </c>
      <c r="N575" s="31">
        <v>0.13200000000000001</v>
      </c>
      <c r="O575">
        <v>0</v>
      </c>
      <c r="P575" s="31">
        <v>0.1</v>
      </c>
    </row>
    <row r="576" spans="2:16" x14ac:dyDescent="0.2">
      <c r="B576">
        <v>102</v>
      </c>
      <c r="C576">
        <v>426</v>
      </c>
      <c r="D576" s="31">
        <f t="shared" si="8"/>
        <v>0.23943661971830985</v>
      </c>
      <c r="E576">
        <v>28</v>
      </c>
      <c r="F576" s="31">
        <v>6.6000000000000003E-2</v>
      </c>
      <c r="G576">
        <v>0</v>
      </c>
      <c r="H576" s="31">
        <v>0.01</v>
      </c>
      <c r="I576">
        <v>37</v>
      </c>
      <c r="J576" s="31">
        <v>8.6999999999999994E-2</v>
      </c>
      <c r="K576">
        <v>0</v>
      </c>
      <c r="L576" s="31">
        <v>0.01</v>
      </c>
      <c r="M576">
        <v>3</v>
      </c>
      <c r="N576" s="31">
        <v>0.01</v>
      </c>
      <c r="O576">
        <v>64</v>
      </c>
      <c r="P576" s="31">
        <v>0.15</v>
      </c>
    </row>
    <row r="577" spans="2:16" x14ac:dyDescent="0.2">
      <c r="B577">
        <v>811</v>
      </c>
      <c r="C577" s="101">
        <v>1044</v>
      </c>
      <c r="D577" s="31">
        <f t="shared" si="8"/>
        <v>0.77681992337164751</v>
      </c>
      <c r="E577">
        <v>174</v>
      </c>
      <c r="F577" s="31">
        <v>0.16700000000000001</v>
      </c>
      <c r="G577">
        <v>0</v>
      </c>
      <c r="H577" s="31">
        <v>0.01</v>
      </c>
      <c r="I577">
        <v>117</v>
      </c>
      <c r="J577" s="31">
        <v>0.112</v>
      </c>
      <c r="K577">
        <v>0</v>
      </c>
      <c r="L577" s="31">
        <v>0.01</v>
      </c>
      <c r="M577">
        <v>118</v>
      </c>
      <c r="N577" s="31">
        <v>0.113</v>
      </c>
      <c r="O577">
        <v>571</v>
      </c>
      <c r="P577" s="31">
        <v>0.54700000000000004</v>
      </c>
    </row>
    <row r="578" spans="2:16" x14ac:dyDescent="0.2">
      <c r="B578">
        <v>195</v>
      </c>
      <c r="C578">
        <v>704</v>
      </c>
      <c r="D578" s="31">
        <f t="shared" si="8"/>
        <v>0.27698863636363635</v>
      </c>
      <c r="E578">
        <v>72</v>
      </c>
      <c r="F578" s="31">
        <v>0.10199999999999999</v>
      </c>
      <c r="G578">
        <v>0</v>
      </c>
      <c r="H578" s="31">
        <v>0.01</v>
      </c>
      <c r="I578">
        <v>112</v>
      </c>
      <c r="J578" s="31">
        <v>0.159</v>
      </c>
      <c r="K578">
        <v>0</v>
      </c>
      <c r="L578" s="31">
        <v>0.01</v>
      </c>
      <c r="M578">
        <v>84</v>
      </c>
      <c r="N578" s="31">
        <v>0.11899999999999999</v>
      </c>
      <c r="O578">
        <v>0</v>
      </c>
      <c r="P578" s="31">
        <v>0.01</v>
      </c>
    </row>
    <row r="579" spans="2:16" x14ac:dyDescent="0.2">
      <c r="B579">
        <v>20</v>
      </c>
      <c r="C579">
        <v>53</v>
      </c>
      <c r="D579" s="31">
        <f t="shared" ref="D579:D642" si="9">B579/C579</f>
        <v>0.37735849056603776</v>
      </c>
      <c r="E579">
        <v>0</v>
      </c>
      <c r="F579" s="31">
        <v>0.1</v>
      </c>
      <c r="G579">
        <v>0</v>
      </c>
      <c r="H579" s="31">
        <v>0.1</v>
      </c>
      <c r="I579">
        <v>13</v>
      </c>
      <c r="J579" s="31">
        <v>0.245</v>
      </c>
      <c r="K579">
        <v>0</v>
      </c>
      <c r="L579" s="31">
        <v>0.1</v>
      </c>
      <c r="M579">
        <v>7</v>
      </c>
      <c r="N579" s="31">
        <v>0.13200000000000001</v>
      </c>
      <c r="O579">
        <v>0</v>
      </c>
      <c r="P579" s="31">
        <v>0.1</v>
      </c>
    </row>
    <row r="580" spans="2:16" x14ac:dyDescent="0.2">
      <c r="B580">
        <v>422</v>
      </c>
      <c r="C580">
        <v>514</v>
      </c>
      <c r="D580" s="31">
        <f t="shared" si="9"/>
        <v>0.82101167315175094</v>
      </c>
      <c r="E580">
        <v>20</v>
      </c>
      <c r="F580" s="31">
        <v>3.9E-2</v>
      </c>
      <c r="G580">
        <v>0</v>
      </c>
      <c r="H580" s="31">
        <v>0.01</v>
      </c>
      <c r="I580">
        <v>8</v>
      </c>
      <c r="J580" s="31">
        <v>1.6E-2</v>
      </c>
      <c r="K580">
        <v>0</v>
      </c>
      <c r="L580" s="31">
        <v>0.01</v>
      </c>
      <c r="M580">
        <v>33</v>
      </c>
      <c r="N580" s="31">
        <v>6.4000000000000001E-2</v>
      </c>
      <c r="O580">
        <v>381</v>
      </c>
      <c r="P580" s="31">
        <v>0.74099999999999999</v>
      </c>
    </row>
    <row r="581" spans="2:16" x14ac:dyDescent="0.2">
      <c r="B581">
        <v>127</v>
      </c>
      <c r="C581">
        <v>275</v>
      </c>
      <c r="D581" s="31">
        <f t="shared" si="9"/>
        <v>0.46181818181818179</v>
      </c>
      <c r="E581">
        <v>101</v>
      </c>
      <c r="F581" s="31">
        <v>0.36699999999999999</v>
      </c>
      <c r="G581">
        <v>0</v>
      </c>
      <c r="H581" s="31">
        <v>0.1</v>
      </c>
      <c r="I581">
        <v>55</v>
      </c>
      <c r="J581" s="31">
        <v>0.2</v>
      </c>
      <c r="K581">
        <v>0</v>
      </c>
      <c r="L581" s="31">
        <v>0.1</v>
      </c>
      <c r="M581">
        <v>21</v>
      </c>
      <c r="N581" s="31">
        <v>0.1</v>
      </c>
      <c r="O581">
        <v>22</v>
      </c>
      <c r="P581" s="31">
        <v>0.1</v>
      </c>
    </row>
    <row r="582" spans="2:16" x14ac:dyDescent="0.2">
      <c r="B582" s="101">
        <v>9697</v>
      </c>
      <c r="C582" s="101">
        <v>15222</v>
      </c>
      <c r="D582" s="31">
        <f t="shared" si="9"/>
        <v>0.63703849691236369</v>
      </c>
      <c r="E582" s="101">
        <v>4519</v>
      </c>
      <c r="F582" s="31">
        <v>0.29699999999999999</v>
      </c>
      <c r="G582" s="101">
        <v>1117</v>
      </c>
      <c r="H582" s="31">
        <v>7.2999999999999995E-2</v>
      </c>
      <c r="I582">
        <v>763</v>
      </c>
      <c r="J582" s="31">
        <v>0.05</v>
      </c>
      <c r="K582">
        <v>0</v>
      </c>
      <c r="L582" s="31">
        <v>0.01</v>
      </c>
      <c r="M582" s="101">
        <v>1524</v>
      </c>
      <c r="N582" s="31">
        <v>0.1</v>
      </c>
      <c r="O582" s="101">
        <v>4201</v>
      </c>
      <c r="P582" s="31">
        <v>0.27600000000000002</v>
      </c>
    </row>
    <row r="583" spans="2:16" x14ac:dyDescent="0.2">
      <c r="B583">
        <v>900</v>
      </c>
      <c r="C583" s="101">
        <v>1488</v>
      </c>
      <c r="D583" s="31">
        <f t="shared" si="9"/>
        <v>0.60483870967741937</v>
      </c>
      <c r="E583">
        <v>160</v>
      </c>
      <c r="F583" s="31">
        <v>0.108</v>
      </c>
      <c r="G583">
        <v>0</v>
      </c>
      <c r="H583" s="31">
        <v>0.01</v>
      </c>
      <c r="I583">
        <v>152</v>
      </c>
      <c r="J583" s="31">
        <v>0.10199999999999999</v>
      </c>
      <c r="K583">
        <v>0</v>
      </c>
      <c r="L583" s="31">
        <v>0.01</v>
      </c>
      <c r="M583">
        <v>68</v>
      </c>
      <c r="N583" s="31">
        <v>4.5999999999999999E-2</v>
      </c>
      <c r="O583">
        <v>731</v>
      </c>
      <c r="P583" s="31">
        <v>0.49099999999999999</v>
      </c>
    </row>
    <row r="584" spans="2:16" x14ac:dyDescent="0.2">
      <c r="B584">
        <v>314</v>
      </c>
      <c r="C584" s="101">
        <v>1330</v>
      </c>
      <c r="D584" s="31">
        <f t="shared" si="9"/>
        <v>0.23609022556390977</v>
      </c>
      <c r="E584">
        <v>131</v>
      </c>
      <c r="F584" s="31">
        <v>9.8000000000000004E-2</v>
      </c>
      <c r="G584">
        <v>0</v>
      </c>
      <c r="H584" s="31">
        <v>0.01</v>
      </c>
      <c r="I584">
        <v>185</v>
      </c>
      <c r="J584" s="31">
        <v>0.13900000000000001</v>
      </c>
      <c r="K584">
        <v>0</v>
      </c>
      <c r="L584" s="31">
        <v>0.01</v>
      </c>
      <c r="M584">
        <v>72</v>
      </c>
      <c r="N584" s="31">
        <v>5.3999999999999999E-2</v>
      </c>
      <c r="O584">
        <v>81</v>
      </c>
      <c r="P584" s="31">
        <v>6.0999999999999999E-2</v>
      </c>
    </row>
    <row r="585" spans="2:16" x14ac:dyDescent="0.2">
      <c r="B585">
        <v>47</v>
      </c>
      <c r="C585">
        <v>82</v>
      </c>
      <c r="D585" s="31">
        <f t="shared" si="9"/>
        <v>0.57317073170731703</v>
      </c>
      <c r="E585">
        <v>25</v>
      </c>
      <c r="F585" s="31">
        <v>0.30499999999999999</v>
      </c>
      <c r="G585">
        <v>0</v>
      </c>
      <c r="H585" s="31">
        <v>0.1</v>
      </c>
      <c r="I585">
        <v>22</v>
      </c>
      <c r="J585" s="31">
        <v>0.26800000000000002</v>
      </c>
      <c r="K585">
        <v>0</v>
      </c>
      <c r="L585" s="31">
        <v>0.1</v>
      </c>
      <c r="M585">
        <v>4</v>
      </c>
      <c r="N585" s="31">
        <v>0.1</v>
      </c>
      <c r="O585">
        <v>18</v>
      </c>
      <c r="P585" s="31">
        <v>0.22</v>
      </c>
    </row>
    <row r="586" spans="2:16" x14ac:dyDescent="0.2">
      <c r="B586">
        <v>690</v>
      </c>
      <c r="C586">
        <v>926</v>
      </c>
      <c r="D586" s="31">
        <f t="shared" si="9"/>
        <v>0.74514038876889854</v>
      </c>
      <c r="E586">
        <v>157</v>
      </c>
      <c r="F586" s="31">
        <v>0.17</v>
      </c>
      <c r="G586">
        <v>0</v>
      </c>
      <c r="H586" s="31">
        <v>0.01</v>
      </c>
      <c r="I586">
        <v>117</v>
      </c>
      <c r="J586" s="31">
        <v>0.126</v>
      </c>
      <c r="K586">
        <v>0</v>
      </c>
      <c r="L586" s="31">
        <v>0.01</v>
      </c>
      <c r="M586">
        <v>95</v>
      </c>
      <c r="N586" s="31">
        <v>0.10299999999999999</v>
      </c>
      <c r="O586">
        <v>466</v>
      </c>
      <c r="P586" s="31">
        <v>0.503</v>
      </c>
    </row>
    <row r="587" spans="2:16" x14ac:dyDescent="0.2">
      <c r="B587" s="101">
        <v>1152</v>
      </c>
      <c r="C587" s="101">
        <v>1737</v>
      </c>
      <c r="D587" s="31">
        <f t="shared" si="9"/>
        <v>0.66321243523316065</v>
      </c>
      <c r="E587">
        <v>136</v>
      </c>
      <c r="F587" s="31">
        <v>7.8E-2</v>
      </c>
      <c r="G587">
        <v>0</v>
      </c>
      <c r="H587" s="31">
        <v>0.01</v>
      </c>
      <c r="I587">
        <v>23</v>
      </c>
      <c r="J587" s="31">
        <v>1.2999999999999999E-2</v>
      </c>
      <c r="K587">
        <v>0</v>
      </c>
      <c r="L587" s="31">
        <v>0.01</v>
      </c>
      <c r="M587">
        <v>83</v>
      </c>
      <c r="N587" s="31">
        <v>4.8000000000000001E-2</v>
      </c>
      <c r="O587">
        <v>982</v>
      </c>
      <c r="P587" s="31">
        <v>0.56499999999999995</v>
      </c>
    </row>
    <row r="588" spans="2:16" x14ac:dyDescent="0.2">
      <c r="B588" s="101">
        <v>2529</v>
      </c>
      <c r="C588" s="101">
        <v>3121</v>
      </c>
      <c r="D588" s="31">
        <f t="shared" si="9"/>
        <v>0.81031720602371038</v>
      </c>
      <c r="E588">
        <v>883</v>
      </c>
      <c r="F588" s="31">
        <v>0.28299999999999997</v>
      </c>
      <c r="G588">
        <v>0</v>
      </c>
      <c r="H588" s="31">
        <v>0.01</v>
      </c>
      <c r="I588">
        <v>668</v>
      </c>
      <c r="J588" s="31">
        <v>0.214</v>
      </c>
      <c r="K588">
        <v>0</v>
      </c>
      <c r="L588" s="31">
        <v>0.01</v>
      </c>
      <c r="M588">
        <v>381</v>
      </c>
      <c r="N588" s="31">
        <v>0.122</v>
      </c>
      <c r="O588" s="101">
        <v>1579</v>
      </c>
      <c r="P588" s="31">
        <v>0.50600000000000001</v>
      </c>
    </row>
    <row r="589" spans="2:16" x14ac:dyDescent="0.2">
      <c r="B589">
        <v>7</v>
      </c>
      <c r="C589">
        <v>15</v>
      </c>
      <c r="D589" s="31">
        <f t="shared" si="9"/>
        <v>0.46666666666666667</v>
      </c>
      <c r="E589">
        <v>0</v>
      </c>
      <c r="F589" s="31">
        <v>0.2</v>
      </c>
      <c r="G589">
        <v>0</v>
      </c>
      <c r="H589" s="31">
        <v>0.2</v>
      </c>
      <c r="I589">
        <v>0</v>
      </c>
      <c r="J589" s="31">
        <v>0.2</v>
      </c>
      <c r="K589">
        <v>0</v>
      </c>
      <c r="L589" s="31">
        <v>0.2</v>
      </c>
      <c r="M589">
        <v>1</v>
      </c>
      <c r="N589" s="31">
        <v>0.2</v>
      </c>
      <c r="O589">
        <v>6</v>
      </c>
      <c r="P589" s="31">
        <v>0.4</v>
      </c>
    </row>
    <row r="590" spans="2:16" x14ac:dyDescent="0.2">
      <c r="B590" s="101">
        <v>2808</v>
      </c>
      <c r="C590" s="101">
        <v>3649</v>
      </c>
      <c r="D590" s="31">
        <f t="shared" si="9"/>
        <v>0.76952589750616607</v>
      </c>
      <c r="E590">
        <v>662</v>
      </c>
      <c r="F590" s="31">
        <v>0.18099999999999999</v>
      </c>
      <c r="G590">
        <v>0</v>
      </c>
      <c r="H590" s="31">
        <v>0.01</v>
      </c>
      <c r="I590" s="101">
        <v>1662</v>
      </c>
      <c r="J590" s="31">
        <v>0.45500000000000002</v>
      </c>
      <c r="K590">
        <v>0</v>
      </c>
      <c r="L590" s="31">
        <v>0.01</v>
      </c>
      <c r="M590">
        <v>230</v>
      </c>
      <c r="N590" s="31">
        <v>6.3E-2</v>
      </c>
      <c r="O590" s="101">
        <v>1451</v>
      </c>
      <c r="P590" s="31">
        <v>0.39800000000000002</v>
      </c>
    </row>
    <row r="591" spans="2:16" x14ac:dyDescent="0.2">
      <c r="B591" s="101">
        <v>1726</v>
      </c>
      <c r="C591" s="101">
        <v>2050</v>
      </c>
      <c r="D591" s="31">
        <f t="shared" si="9"/>
        <v>0.84195121951219509</v>
      </c>
      <c r="E591">
        <v>541</v>
      </c>
      <c r="F591" s="31">
        <v>0.26400000000000001</v>
      </c>
      <c r="G591">
        <v>0</v>
      </c>
      <c r="H591" s="31">
        <v>0.01</v>
      </c>
      <c r="I591">
        <v>590</v>
      </c>
      <c r="J591" s="31">
        <v>0.28799999999999998</v>
      </c>
      <c r="K591">
        <v>0</v>
      </c>
      <c r="L591" s="31">
        <v>0.01</v>
      </c>
      <c r="M591">
        <v>315</v>
      </c>
      <c r="N591" s="31">
        <v>0.154</v>
      </c>
      <c r="O591" s="101">
        <v>1164</v>
      </c>
      <c r="P591" s="31">
        <v>0.56799999999999995</v>
      </c>
    </row>
    <row r="592" spans="2:16" x14ac:dyDescent="0.2">
      <c r="B592">
        <v>60</v>
      </c>
      <c r="C592">
        <v>158</v>
      </c>
      <c r="D592" s="31">
        <f t="shared" si="9"/>
        <v>0.379746835443038</v>
      </c>
      <c r="E592">
        <v>0</v>
      </c>
      <c r="F592" s="31">
        <v>0.1</v>
      </c>
      <c r="G592">
        <v>0</v>
      </c>
      <c r="H592" s="31">
        <v>0.1</v>
      </c>
      <c r="I592">
        <v>16</v>
      </c>
      <c r="J592" s="31">
        <v>0.10100000000000001</v>
      </c>
      <c r="K592">
        <v>0</v>
      </c>
      <c r="L592" s="31">
        <v>0.1</v>
      </c>
      <c r="M592">
        <v>14</v>
      </c>
      <c r="N592" s="31">
        <v>0.1</v>
      </c>
      <c r="O592">
        <v>35</v>
      </c>
      <c r="P592" s="31">
        <v>0.222</v>
      </c>
    </row>
    <row r="593" spans="2:16" x14ac:dyDescent="0.2">
      <c r="B593">
        <v>55</v>
      </c>
      <c r="C593">
        <v>167</v>
      </c>
      <c r="D593" s="31">
        <f t="shared" si="9"/>
        <v>0.32934131736526945</v>
      </c>
      <c r="E593">
        <v>0</v>
      </c>
      <c r="F593" s="31">
        <v>0.1</v>
      </c>
      <c r="G593">
        <v>0</v>
      </c>
      <c r="H593" s="31">
        <v>0.1</v>
      </c>
      <c r="I593">
        <v>10</v>
      </c>
      <c r="J593" s="31">
        <v>0.1</v>
      </c>
      <c r="K593">
        <v>0</v>
      </c>
      <c r="L593" s="31">
        <v>0.1</v>
      </c>
      <c r="M593">
        <v>9</v>
      </c>
      <c r="N593" s="31">
        <v>0.1</v>
      </c>
      <c r="O593">
        <v>36</v>
      </c>
      <c r="P593" s="31">
        <v>0.216</v>
      </c>
    </row>
    <row r="594" spans="2:16" x14ac:dyDescent="0.2">
      <c r="B594" s="101">
        <v>1696</v>
      </c>
      <c r="C594" s="101">
        <v>3022</v>
      </c>
      <c r="D594" s="31">
        <f t="shared" si="9"/>
        <v>0.56121773659827934</v>
      </c>
      <c r="E594">
        <v>631</v>
      </c>
      <c r="F594" s="31">
        <v>0.20899999999999999</v>
      </c>
      <c r="G594">
        <v>159</v>
      </c>
      <c r="H594" s="31">
        <v>5.2999999999999999E-2</v>
      </c>
      <c r="I594">
        <v>26</v>
      </c>
      <c r="J594" s="31">
        <v>0.01</v>
      </c>
      <c r="K594">
        <v>0</v>
      </c>
      <c r="L594" s="31">
        <v>0.01</v>
      </c>
      <c r="M594">
        <v>258</v>
      </c>
      <c r="N594" s="31">
        <v>8.5000000000000006E-2</v>
      </c>
      <c r="O594" s="101">
        <v>1069</v>
      </c>
      <c r="P594" s="31">
        <v>0.35399999999999998</v>
      </c>
    </row>
    <row r="595" spans="2:16" x14ac:dyDescent="0.2">
      <c r="B595">
        <v>269</v>
      </c>
      <c r="C595">
        <v>494</v>
      </c>
      <c r="D595" s="31">
        <f t="shared" si="9"/>
        <v>0.54453441295546556</v>
      </c>
      <c r="E595">
        <v>69</v>
      </c>
      <c r="F595" s="31">
        <v>0.14000000000000001</v>
      </c>
      <c r="G595">
        <v>0</v>
      </c>
      <c r="H595" s="31">
        <v>0.01</v>
      </c>
      <c r="I595">
        <v>0</v>
      </c>
      <c r="J595" s="31">
        <v>0.01</v>
      </c>
      <c r="K595">
        <v>0</v>
      </c>
      <c r="L595" s="31">
        <v>0.01</v>
      </c>
      <c r="M595">
        <v>34</v>
      </c>
      <c r="N595" s="31">
        <v>6.9000000000000006E-2</v>
      </c>
      <c r="O595">
        <v>209</v>
      </c>
      <c r="P595" s="31">
        <v>0.42299999999999999</v>
      </c>
    </row>
    <row r="596" spans="2:16" x14ac:dyDescent="0.2">
      <c r="B596" s="101">
        <v>4572</v>
      </c>
      <c r="C596" s="101">
        <v>8387</v>
      </c>
      <c r="D596" s="31">
        <f t="shared" si="9"/>
        <v>0.54512936687731017</v>
      </c>
      <c r="E596" s="101">
        <v>2687</v>
      </c>
      <c r="F596" s="31">
        <v>0.32</v>
      </c>
      <c r="G596">
        <v>0</v>
      </c>
      <c r="H596" s="31">
        <v>0.01</v>
      </c>
      <c r="I596">
        <v>302</v>
      </c>
      <c r="J596" s="31">
        <v>3.5999999999999997E-2</v>
      </c>
      <c r="K596">
        <v>0</v>
      </c>
      <c r="L596" s="31">
        <v>0.01</v>
      </c>
      <c r="M596">
        <v>491</v>
      </c>
      <c r="N596" s="31">
        <v>5.8999999999999997E-2</v>
      </c>
      <c r="O596" s="101">
        <v>1766</v>
      </c>
      <c r="P596" s="31">
        <v>0.21099999999999999</v>
      </c>
    </row>
    <row r="597" spans="2:16" x14ac:dyDescent="0.2">
      <c r="B597">
        <v>8</v>
      </c>
      <c r="C597">
        <v>37</v>
      </c>
      <c r="D597" s="31">
        <f t="shared" si="9"/>
        <v>0.21621621621621623</v>
      </c>
      <c r="E597">
        <v>3</v>
      </c>
      <c r="F597" s="31">
        <v>0.1</v>
      </c>
      <c r="G597">
        <v>0</v>
      </c>
      <c r="H597" s="31">
        <v>0.1</v>
      </c>
      <c r="I597">
        <v>5</v>
      </c>
      <c r="J597" s="31">
        <v>0.13500000000000001</v>
      </c>
      <c r="K597">
        <v>0</v>
      </c>
      <c r="L597" s="31">
        <v>0.1</v>
      </c>
      <c r="M597">
        <v>0</v>
      </c>
      <c r="N597" s="31">
        <v>0.1</v>
      </c>
      <c r="O597">
        <v>0</v>
      </c>
      <c r="P597" s="31">
        <v>0.1</v>
      </c>
    </row>
    <row r="598" spans="2:16" x14ac:dyDescent="0.2">
      <c r="B598">
        <v>22</v>
      </c>
      <c r="C598">
        <v>76</v>
      </c>
      <c r="D598" s="31">
        <f t="shared" si="9"/>
        <v>0.28947368421052633</v>
      </c>
      <c r="E598">
        <v>0</v>
      </c>
      <c r="F598" s="31">
        <v>0.1</v>
      </c>
      <c r="G598">
        <v>0</v>
      </c>
      <c r="H598" s="31">
        <v>0.1</v>
      </c>
      <c r="I598">
        <v>18</v>
      </c>
      <c r="J598" s="31">
        <v>0.23699999999999999</v>
      </c>
      <c r="K598">
        <v>0</v>
      </c>
      <c r="L598" s="31">
        <v>0.1</v>
      </c>
      <c r="M598">
        <v>5</v>
      </c>
      <c r="N598" s="31">
        <v>0.1</v>
      </c>
      <c r="O598">
        <v>0</v>
      </c>
      <c r="P598" s="31">
        <v>0.1</v>
      </c>
    </row>
    <row r="599" spans="2:16" x14ac:dyDescent="0.2">
      <c r="B599">
        <v>755</v>
      </c>
      <c r="C599" s="101">
        <v>1478</v>
      </c>
      <c r="D599" s="31">
        <f t="shared" si="9"/>
        <v>0.51082543978349115</v>
      </c>
      <c r="E599">
        <v>187</v>
      </c>
      <c r="F599" s="31">
        <v>0.127</v>
      </c>
      <c r="G599">
        <v>0</v>
      </c>
      <c r="H599" s="31">
        <v>0.01</v>
      </c>
      <c r="I599">
        <v>346</v>
      </c>
      <c r="J599" s="31">
        <v>0.23400000000000001</v>
      </c>
      <c r="K599">
        <v>0</v>
      </c>
      <c r="L599" s="31">
        <v>0.01</v>
      </c>
      <c r="M599">
        <v>131</v>
      </c>
      <c r="N599" s="31">
        <v>8.8999999999999996E-2</v>
      </c>
      <c r="O599">
        <v>381</v>
      </c>
      <c r="P599" s="31">
        <v>0.25800000000000001</v>
      </c>
    </row>
    <row r="600" spans="2:16" x14ac:dyDescent="0.2">
      <c r="B600" s="101">
        <v>1011</v>
      </c>
      <c r="C600" s="101">
        <v>1063</v>
      </c>
      <c r="D600" s="31">
        <f t="shared" si="9"/>
        <v>0.95108184383819383</v>
      </c>
      <c r="E600">
        <v>291</v>
      </c>
      <c r="F600" s="31">
        <v>0.27400000000000002</v>
      </c>
      <c r="G600">
        <v>0</v>
      </c>
      <c r="H600" s="31">
        <v>0.01</v>
      </c>
      <c r="I600">
        <v>0</v>
      </c>
      <c r="J600" s="31">
        <v>0.01</v>
      </c>
      <c r="K600">
        <v>0</v>
      </c>
      <c r="L600" s="31">
        <v>0.01</v>
      </c>
      <c r="M600">
        <v>171</v>
      </c>
      <c r="N600" s="31">
        <v>0.161</v>
      </c>
      <c r="O600">
        <v>818</v>
      </c>
      <c r="P600" s="31">
        <v>0.77</v>
      </c>
    </row>
    <row r="601" spans="2:16" x14ac:dyDescent="0.2">
      <c r="B601">
        <v>69</v>
      </c>
      <c r="C601">
        <v>294</v>
      </c>
      <c r="D601" s="31">
        <f t="shared" si="9"/>
        <v>0.23469387755102042</v>
      </c>
      <c r="E601">
        <v>56</v>
      </c>
      <c r="F601" s="31">
        <v>0.19</v>
      </c>
      <c r="G601">
        <v>0</v>
      </c>
      <c r="H601" s="31">
        <v>0.1</v>
      </c>
      <c r="I601">
        <v>0</v>
      </c>
      <c r="J601" s="31">
        <v>0.1</v>
      </c>
      <c r="K601">
        <v>0</v>
      </c>
      <c r="L601" s="31">
        <v>0.1</v>
      </c>
      <c r="M601">
        <v>16</v>
      </c>
      <c r="N601" s="31">
        <v>0.1</v>
      </c>
      <c r="O601">
        <v>0</v>
      </c>
      <c r="P601" s="31">
        <v>0.1</v>
      </c>
    </row>
    <row r="602" spans="2:16" x14ac:dyDescent="0.2">
      <c r="B602">
        <v>152</v>
      </c>
      <c r="C602">
        <v>551</v>
      </c>
      <c r="D602" s="31">
        <f t="shared" si="9"/>
        <v>0.27586206896551724</v>
      </c>
      <c r="E602">
        <v>52</v>
      </c>
      <c r="F602" s="31">
        <v>9.4E-2</v>
      </c>
      <c r="G602">
        <v>0</v>
      </c>
      <c r="H602" s="31">
        <v>0.01</v>
      </c>
      <c r="I602">
        <v>40</v>
      </c>
      <c r="J602" s="31">
        <v>7.2999999999999995E-2</v>
      </c>
      <c r="K602">
        <v>0</v>
      </c>
      <c r="L602" s="31">
        <v>0.01</v>
      </c>
      <c r="M602">
        <v>32</v>
      </c>
      <c r="N602" s="31">
        <v>5.8000000000000003E-2</v>
      </c>
      <c r="O602">
        <v>77</v>
      </c>
      <c r="P602" s="31">
        <v>0.14000000000000001</v>
      </c>
    </row>
    <row r="603" spans="2:16" x14ac:dyDescent="0.2">
      <c r="B603">
        <v>112</v>
      </c>
      <c r="C603">
        <v>183</v>
      </c>
      <c r="D603" s="31">
        <f t="shared" si="9"/>
        <v>0.61202185792349728</v>
      </c>
      <c r="E603">
        <v>106</v>
      </c>
      <c r="F603" s="31">
        <v>0.57899999999999996</v>
      </c>
      <c r="G603">
        <v>0</v>
      </c>
      <c r="H603" s="31">
        <v>0.1</v>
      </c>
      <c r="I603">
        <v>0</v>
      </c>
      <c r="J603" s="31">
        <v>0.1</v>
      </c>
      <c r="K603">
        <v>0</v>
      </c>
      <c r="L603" s="31">
        <v>0.1</v>
      </c>
      <c r="M603">
        <v>16</v>
      </c>
      <c r="N603" s="31">
        <v>0.1</v>
      </c>
      <c r="O603">
        <v>0</v>
      </c>
      <c r="P603" s="31">
        <v>0.1</v>
      </c>
    </row>
    <row r="604" spans="2:16" x14ac:dyDescent="0.2">
      <c r="B604">
        <v>189</v>
      </c>
      <c r="C604">
        <v>377</v>
      </c>
      <c r="D604" s="31">
        <f t="shared" si="9"/>
        <v>0.50132625994694957</v>
      </c>
      <c r="E604">
        <v>167</v>
      </c>
      <c r="F604" s="31">
        <v>0.443</v>
      </c>
      <c r="G604">
        <v>0</v>
      </c>
      <c r="H604" s="31">
        <v>0.01</v>
      </c>
      <c r="I604">
        <v>0</v>
      </c>
      <c r="J604" s="31">
        <v>0.01</v>
      </c>
      <c r="K604">
        <v>0</v>
      </c>
      <c r="L604" s="31">
        <v>0.01</v>
      </c>
      <c r="M604">
        <v>25</v>
      </c>
      <c r="N604" s="31">
        <v>6.6000000000000003E-2</v>
      </c>
      <c r="O604">
        <v>0</v>
      </c>
      <c r="P604" s="31">
        <v>0.01</v>
      </c>
    </row>
    <row r="605" spans="2:16" x14ac:dyDescent="0.2">
      <c r="B605" s="101">
        <v>2437</v>
      </c>
      <c r="C605" s="101">
        <v>3171</v>
      </c>
      <c r="D605" s="31">
        <f t="shared" si="9"/>
        <v>0.76852727846105329</v>
      </c>
      <c r="E605">
        <v>439</v>
      </c>
      <c r="F605" s="31">
        <v>0.13800000000000001</v>
      </c>
      <c r="G605">
        <v>500</v>
      </c>
      <c r="H605" s="31">
        <v>0.158</v>
      </c>
      <c r="I605">
        <v>24</v>
      </c>
      <c r="J605" s="31">
        <v>0.01</v>
      </c>
      <c r="K605">
        <v>0</v>
      </c>
      <c r="L605" s="31">
        <v>0.01</v>
      </c>
      <c r="M605">
        <v>323</v>
      </c>
      <c r="N605" s="31">
        <v>0.10199999999999999</v>
      </c>
      <c r="O605" s="101">
        <v>1676</v>
      </c>
      <c r="P605" s="31">
        <v>0.52900000000000003</v>
      </c>
    </row>
    <row r="606" spans="2:16" x14ac:dyDescent="0.2">
      <c r="B606">
        <v>385</v>
      </c>
      <c r="C606" s="101">
        <v>2050</v>
      </c>
      <c r="D606" s="31">
        <f t="shared" si="9"/>
        <v>0.18780487804878049</v>
      </c>
      <c r="E606">
        <v>106</v>
      </c>
      <c r="F606" s="31">
        <v>5.1999999999999998E-2</v>
      </c>
      <c r="G606">
        <v>0</v>
      </c>
      <c r="H606" s="31">
        <v>0.01</v>
      </c>
      <c r="I606">
        <v>245</v>
      </c>
      <c r="J606" s="31">
        <v>0.12</v>
      </c>
      <c r="K606">
        <v>0</v>
      </c>
      <c r="L606" s="31">
        <v>0.01</v>
      </c>
      <c r="M606">
        <v>80</v>
      </c>
      <c r="N606" s="31">
        <v>3.9E-2</v>
      </c>
      <c r="O606">
        <v>0</v>
      </c>
      <c r="P606" s="31">
        <v>0.01</v>
      </c>
    </row>
    <row r="607" spans="2:16" x14ac:dyDescent="0.2">
      <c r="B607">
        <v>22</v>
      </c>
      <c r="C607">
        <v>60</v>
      </c>
      <c r="D607" s="31">
        <f t="shared" si="9"/>
        <v>0.36666666666666664</v>
      </c>
      <c r="E607">
        <v>0</v>
      </c>
      <c r="F607" s="31">
        <v>0.1</v>
      </c>
      <c r="G607">
        <v>0</v>
      </c>
      <c r="H607" s="31">
        <v>0.1</v>
      </c>
      <c r="I607">
        <v>20</v>
      </c>
      <c r="J607" s="31">
        <v>0.33300000000000002</v>
      </c>
      <c r="K607">
        <v>0</v>
      </c>
      <c r="L607" s="31">
        <v>0.1</v>
      </c>
      <c r="M607">
        <v>4</v>
      </c>
      <c r="N607" s="31">
        <v>0.1</v>
      </c>
      <c r="O607">
        <v>0</v>
      </c>
      <c r="P607" s="31">
        <v>0.1</v>
      </c>
    </row>
    <row r="608" spans="2:16" x14ac:dyDescent="0.2">
      <c r="B608" s="101">
        <v>6641</v>
      </c>
      <c r="C608" s="101">
        <v>8400</v>
      </c>
      <c r="D608" s="31">
        <f t="shared" si="9"/>
        <v>0.79059523809523813</v>
      </c>
      <c r="E608" s="101">
        <v>2611</v>
      </c>
      <c r="F608" s="31">
        <v>0.311</v>
      </c>
      <c r="G608">
        <v>436</v>
      </c>
      <c r="H608" s="31">
        <v>5.1999999999999998E-2</v>
      </c>
      <c r="I608" s="101">
        <v>1615</v>
      </c>
      <c r="J608" s="31">
        <v>0.192</v>
      </c>
      <c r="K608">
        <v>0</v>
      </c>
      <c r="L608" s="31">
        <v>0.01</v>
      </c>
      <c r="M608">
        <v>345</v>
      </c>
      <c r="N608" s="31">
        <v>4.1000000000000002E-2</v>
      </c>
      <c r="O608" s="101">
        <v>4755</v>
      </c>
      <c r="P608" s="31">
        <v>0.56599999999999995</v>
      </c>
    </row>
    <row r="609" spans="2:16" x14ac:dyDescent="0.2">
      <c r="B609" s="101">
        <v>1446</v>
      </c>
      <c r="C609" s="101">
        <v>2667</v>
      </c>
      <c r="D609" s="31">
        <f t="shared" si="9"/>
        <v>0.54218222722159726</v>
      </c>
      <c r="E609">
        <v>871</v>
      </c>
      <c r="F609" s="31">
        <v>0.32700000000000001</v>
      </c>
      <c r="G609">
        <v>0</v>
      </c>
      <c r="H609" s="31">
        <v>0.01</v>
      </c>
      <c r="I609">
        <v>366</v>
      </c>
      <c r="J609" s="31">
        <v>0.13700000000000001</v>
      </c>
      <c r="K609">
        <v>0</v>
      </c>
      <c r="L609" s="31">
        <v>0.01</v>
      </c>
      <c r="M609">
        <v>302</v>
      </c>
      <c r="N609" s="31">
        <v>0.113</v>
      </c>
      <c r="O609">
        <v>334</v>
      </c>
      <c r="P609" s="31">
        <v>0.125</v>
      </c>
    </row>
    <row r="610" spans="2:16" x14ac:dyDescent="0.2">
      <c r="B610">
        <v>87</v>
      </c>
      <c r="C610">
        <v>371</v>
      </c>
      <c r="D610" s="31">
        <f t="shared" si="9"/>
        <v>0.23450134770889489</v>
      </c>
      <c r="E610">
        <v>44</v>
      </c>
      <c r="F610" s="31">
        <v>0.11899999999999999</v>
      </c>
      <c r="G610">
        <v>0</v>
      </c>
      <c r="H610" s="31">
        <v>0.01</v>
      </c>
      <c r="I610">
        <v>0</v>
      </c>
      <c r="J610" s="31">
        <v>0.01</v>
      </c>
      <c r="K610">
        <v>0</v>
      </c>
      <c r="L610" s="31">
        <v>0.01</v>
      </c>
      <c r="M610">
        <v>0</v>
      </c>
      <c r="N610" s="31">
        <v>0.01</v>
      </c>
      <c r="O610">
        <v>47</v>
      </c>
      <c r="P610" s="31">
        <v>0.127</v>
      </c>
    </row>
    <row r="611" spans="2:16" x14ac:dyDescent="0.2">
      <c r="B611">
        <v>9</v>
      </c>
      <c r="C611">
        <v>45</v>
      </c>
      <c r="D611" s="31">
        <f t="shared" si="9"/>
        <v>0.2</v>
      </c>
      <c r="E611">
        <v>0</v>
      </c>
      <c r="F611" s="31">
        <v>0.1</v>
      </c>
      <c r="G611">
        <v>0</v>
      </c>
      <c r="H611" s="31">
        <v>0.1</v>
      </c>
      <c r="I611">
        <v>0</v>
      </c>
      <c r="J611" s="31">
        <v>0.1</v>
      </c>
      <c r="K611">
        <v>0</v>
      </c>
      <c r="L611" s="31">
        <v>0.1</v>
      </c>
      <c r="M611">
        <v>9</v>
      </c>
      <c r="N611" s="31">
        <v>0.2</v>
      </c>
      <c r="O611">
        <v>0</v>
      </c>
      <c r="P611" s="31">
        <v>0.1</v>
      </c>
    </row>
    <row r="612" spans="2:16" x14ac:dyDescent="0.2">
      <c r="B612">
        <v>181</v>
      </c>
      <c r="C612">
        <v>305</v>
      </c>
      <c r="D612" s="31">
        <f t="shared" si="9"/>
        <v>0.59344262295081962</v>
      </c>
      <c r="E612">
        <v>0</v>
      </c>
      <c r="F612" s="31">
        <v>0.01</v>
      </c>
      <c r="G612">
        <v>0</v>
      </c>
      <c r="H612" s="31">
        <v>0.01</v>
      </c>
      <c r="I612">
        <v>38</v>
      </c>
      <c r="J612" s="31">
        <v>0.125</v>
      </c>
      <c r="K612">
        <v>0</v>
      </c>
      <c r="L612" s="31">
        <v>0.01</v>
      </c>
      <c r="M612">
        <v>29</v>
      </c>
      <c r="N612" s="31">
        <v>9.5000000000000001E-2</v>
      </c>
      <c r="O612">
        <v>143</v>
      </c>
      <c r="P612" s="31">
        <v>0.46899999999999997</v>
      </c>
    </row>
    <row r="613" spans="2:16" x14ac:dyDescent="0.2">
      <c r="B613">
        <v>197</v>
      </c>
      <c r="C613">
        <v>347</v>
      </c>
      <c r="D613" s="31">
        <f t="shared" si="9"/>
        <v>0.56772334293948123</v>
      </c>
      <c r="E613">
        <v>42</v>
      </c>
      <c r="F613" s="31">
        <v>0.121</v>
      </c>
      <c r="G613">
        <v>0</v>
      </c>
      <c r="H613" s="31">
        <v>0.01</v>
      </c>
      <c r="I613">
        <v>51</v>
      </c>
      <c r="J613" s="31">
        <v>0.14699999999999999</v>
      </c>
      <c r="K613">
        <v>0</v>
      </c>
      <c r="L613" s="31">
        <v>0.01</v>
      </c>
      <c r="M613">
        <v>27</v>
      </c>
      <c r="N613" s="31">
        <v>7.8E-2</v>
      </c>
      <c r="O613">
        <v>131</v>
      </c>
      <c r="P613" s="31">
        <v>0.378</v>
      </c>
    </row>
    <row r="614" spans="2:16" x14ac:dyDescent="0.2">
      <c r="B614">
        <v>214</v>
      </c>
      <c r="C614" s="101">
        <v>1789</v>
      </c>
      <c r="D614" s="31">
        <f t="shared" si="9"/>
        <v>0.11961989938513136</v>
      </c>
      <c r="E614">
        <v>1</v>
      </c>
      <c r="F614" s="31">
        <v>0.01</v>
      </c>
      <c r="G614">
        <v>0</v>
      </c>
      <c r="H614" s="31">
        <v>0.01</v>
      </c>
      <c r="I614">
        <v>157</v>
      </c>
      <c r="J614" s="31">
        <v>8.7999999999999995E-2</v>
      </c>
      <c r="K614">
        <v>0</v>
      </c>
      <c r="L614" s="31">
        <v>0.01</v>
      </c>
      <c r="M614">
        <v>39</v>
      </c>
      <c r="N614" s="31">
        <v>2.1999999999999999E-2</v>
      </c>
      <c r="O614">
        <v>19</v>
      </c>
      <c r="P614" s="31">
        <v>1.0999999999999999E-2</v>
      </c>
    </row>
    <row r="615" spans="2:16" x14ac:dyDescent="0.2">
      <c r="B615">
        <v>50</v>
      </c>
      <c r="C615">
        <v>65</v>
      </c>
      <c r="D615" s="31">
        <f t="shared" si="9"/>
        <v>0.76923076923076927</v>
      </c>
      <c r="E615">
        <v>0</v>
      </c>
      <c r="F615" s="31">
        <v>0.1</v>
      </c>
      <c r="G615">
        <v>0</v>
      </c>
      <c r="H615" s="31">
        <v>0.1</v>
      </c>
      <c r="I615">
        <v>9</v>
      </c>
      <c r="J615" s="31">
        <v>0.13800000000000001</v>
      </c>
      <c r="K615">
        <v>0</v>
      </c>
      <c r="L615" s="31">
        <v>0.1</v>
      </c>
      <c r="M615">
        <v>8</v>
      </c>
      <c r="N615" s="31">
        <v>0.123</v>
      </c>
      <c r="O615">
        <v>44</v>
      </c>
      <c r="P615" s="31">
        <v>0.67700000000000005</v>
      </c>
    </row>
    <row r="616" spans="2:16" x14ac:dyDescent="0.2">
      <c r="B616">
        <v>88</v>
      </c>
      <c r="C616">
        <v>202</v>
      </c>
      <c r="D616" s="31">
        <f t="shared" si="9"/>
        <v>0.43564356435643564</v>
      </c>
      <c r="E616">
        <v>0</v>
      </c>
      <c r="F616" s="31">
        <v>0.1</v>
      </c>
      <c r="G616">
        <v>0</v>
      </c>
      <c r="H616" s="31">
        <v>0.1</v>
      </c>
      <c r="I616">
        <v>19</v>
      </c>
      <c r="J616" s="31">
        <v>0.1</v>
      </c>
      <c r="K616">
        <v>0</v>
      </c>
      <c r="L616" s="31">
        <v>0.1</v>
      </c>
      <c r="M616">
        <v>27</v>
      </c>
      <c r="N616" s="31">
        <v>0.13400000000000001</v>
      </c>
      <c r="O616">
        <v>45</v>
      </c>
      <c r="P616" s="31">
        <v>0.223</v>
      </c>
    </row>
    <row r="617" spans="2:16" x14ac:dyDescent="0.2">
      <c r="B617">
        <v>19</v>
      </c>
      <c r="C617">
        <v>76</v>
      </c>
      <c r="D617" s="31">
        <f t="shared" si="9"/>
        <v>0.25</v>
      </c>
      <c r="E617">
        <v>14</v>
      </c>
      <c r="F617" s="31">
        <v>0.184</v>
      </c>
      <c r="G617">
        <v>0</v>
      </c>
      <c r="H617" s="31">
        <v>0.1</v>
      </c>
      <c r="I617">
        <v>12</v>
      </c>
      <c r="J617" s="31">
        <v>0.158</v>
      </c>
      <c r="K617">
        <v>0</v>
      </c>
      <c r="L617" s="31">
        <v>0.1</v>
      </c>
      <c r="M617">
        <v>3</v>
      </c>
      <c r="N617" s="31">
        <v>0.1</v>
      </c>
      <c r="O617">
        <v>0</v>
      </c>
      <c r="P617" s="31">
        <v>0.1</v>
      </c>
    </row>
    <row r="618" spans="2:16" x14ac:dyDescent="0.2">
      <c r="B618">
        <v>315</v>
      </c>
      <c r="C618">
        <v>957</v>
      </c>
      <c r="D618" s="31">
        <f t="shared" si="9"/>
        <v>0.32915360501567398</v>
      </c>
      <c r="E618">
        <v>224</v>
      </c>
      <c r="F618" s="31">
        <v>0.23400000000000001</v>
      </c>
      <c r="G618">
        <v>0</v>
      </c>
      <c r="H618" s="31">
        <v>0.01</v>
      </c>
      <c r="I618">
        <v>0</v>
      </c>
      <c r="J618" s="31">
        <v>0.01</v>
      </c>
      <c r="K618">
        <v>0</v>
      </c>
      <c r="L618" s="31">
        <v>0.01</v>
      </c>
      <c r="M618">
        <v>92</v>
      </c>
      <c r="N618" s="31">
        <v>9.6000000000000002E-2</v>
      </c>
      <c r="O618">
        <v>0</v>
      </c>
      <c r="P618" s="31">
        <v>0.01</v>
      </c>
    </row>
    <row r="619" spans="2:16" x14ac:dyDescent="0.2">
      <c r="B619" s="101">
        <v>1321</v>
      </c>
      <c r="C619" s="101">
        <v>2719</v>
      </c>
      <c r="D619" s="31">
        <f t="shared" si="9"/>
        <v>0.48584038249356382</v>
      </c>
      <c r="E619">
        <v>526</v>
      </c>
      <c r="F619" s="31">
        <v>0.193</v>
      </c>
      <c r="G619">
        <v>0</v>
      </c>
      <c r="H619" s="31">
        <v>0.01</v>
      </c>
      <c r="I619">
        <v>29</v>
      </c>
      <c r="J619" s="31">
        <v>1.0999999999999999E-2</v>
      </c>
      <c r="K619">
        <v>0</v>
      </c>
      <c r="L619" s="31">
        <v>0.01</v>
      </c>
      <c r="M619">
        <v>243</v>
      </c>
      <c r="N619" s="31">
        <v>8.8999999999999996E-2</v>
      </c>
      <c r="O619">
        <v>620</v>
      </c>
      <c r="P619" s="31">
        <v>0.22800000000000001</v>
      </c>
    </row>
    <row r="620" spans="2:16" x14ac:dyDescent="0.2">
      <c r="B620" s="101">
        <v>1074</v>
      </c>
      <c r="C620" s="101">
        <v>1936</v>
      </c>
      <c r="D620" s="31">
        <f t="shared" si="9"/>
        <v>0.55475206611570249</v>
      </c>
      <c r="E620">
        <v>393</v>
      </c>
      <c r="F620" s="31">
        <v>0.20300000000000001</v>
      </c>
      <c r="G620">
        <v>0</v>
      </c>
      <c r="H620" s="31">
        <v>0.01</v>
      </c>
      <c r="I620">
        <v>11</v>
      </c>
      <c r="J620" s="31">
        <v>0.01</v>
      </c>
      <c r="K620">
        <v>0</v>
      </c>
      <c r="L620" s="31">
        <v>0.01</v>
      </c>
      <c r="M620">
        <v>256</v>
      </c>
      <c r="N620" s="31">
        <v>0.13200000000000001</v>
      </c>
      <c r="O620">
        <v>574</v>
      </c>
      <c r="P620" s="31">
        <v>0.29599999999999999</v>
      </c>
    </row>
    <row r="621" spans="2:16" x14ac:dyDescent="0.2">
      <c r="B621">
        <v>17</v>
      </c>
      <c r="C621">
        <v>48</v>
      </c>
      <c r="D621" s="31">
        <f t="shared" si="9"/>
        <v>0.35416666666666669</v>
      </c>
      <c r="E621">
        <v>0</v>
      </c>
      <c r="F621" s="31">
        <v>0.1</v>
      </c>
      <c r="G621">
        <v>0</v>
      </c>
      <c r="H621" s="31">
        <v>0.1</v>
      </c>
      <c r="I621">
        <v>17</v>
      </c>
      <c r="J621" s="31">
        <v>0.35399999999999998</v>
      </c>
      <c r="K621">
        <v>0</v>
      </c>
      <c r="L621" s="31">
        <v>0.1</v>
      </c>
      <c r="M621">
        <v>0</v>
      </c>
      <c r="N621" s="31">
        <v>0.1</v>
      </c>
      <c r="O621">
        <v>0</v>
      </c>
      <c r="P621" s="31">
        <v>0.1</v>
      </c>
    </row>
    <row r="622" spans="2:16" x14ac:dyDescent="0.2">
      <c r="B622" s="101">
        <v>3726</v>
      </c>
      <c r="C622" s="101">
        <v>6978</v>
      </c>
      <c r="D622" s="31">
        <f t="shared" si="9"/>
        <v>0.53396388650042992</v>
      </c>
      <c r="E622" s="101">
        <v>1404</v>
      </c>
      <c r="F622" s="31">
        <v>0.20100000000000001</v>
      </c>
      <c r="G622">
        <v>306</v>
      </c>
      <c r="H622" s="31">
        <v>4.3999999999999997E-2</v>
      </c>
      <c r="I622">
        <v>39</v>
      </c>
      <c r="J622" s="31">
        <v>0.01</v>
      </c>
      <c r="K622">
        <v>0</v>
      </c>
      <c r="L622" s="31">
        <v>0.01</v>
      </c>
      <c r="M622">
        <v>578</v>
      </c>
      <c r="N622" s="31">
        <v>8.3000000000000004E-2</v>
      </c>
      <c r="O622" s="101">
        <v>2130</v>
      </c>
      <c r="P622" s="31">
        <v>0.30499999999999999</v>
      </c>
    </row>
    <row r="623" spans="2:16" x14ac:dyDescent="0.2">
      <c r="B623">
        <v>277</v>
      </c>
      <c r="C623">
        <v>575</v>
      </c>
      <c r="D623" s="31">
        <f t="shared" si="9"/>
        <v>0.48173913043478261</v>
      </c>
      <c r="E623">
        <v>208</v>
      </c>
      <c r="F623" s="31">
        <v>0.36199999999999999</v>
      </c>
      <c r="G623">
        <v>0</v>
      </c>
      <c r="H623" s="31">
        <v>0.01</v>
      </c>
      <c r="I623">
        <v>0</v>
      </c>
      <c r="J623" s="31">
        <v>0.01</v>
      </c>
      <c r="K623">
        <v>0</v>
      </c>
      <c r="L623" s="31">
        <v>0.01</v>
      </c>
      <c r="M623">
        <v>63</v>
      </c>
      <c r="N623" s="31">
        <v>0.11</v>
      </c>
      <c r="O623">
        <v>13</v>
      </c>
      <c r="P623" s="31">
        <v>2.3E-2</v>
      </c>
    </row>
    <row r="624" spans="2:16" x14ac:dyDescent="0.2">
      <c r="B624">
        <v>99</v>
      </c>
      <c r="C624">
        <v>170</v>
      </c>
      <c r="D624" s="31">
        <f t="shared" si="9"/>
        <v>0.58235294117647063</v>
      </c>
      <c r="E624">
        <v>10</v>
      </c>
      <c r="F624" s="31">
        <v>0.1</v>
      </c>
      <c r="G624">
        <v>0</v>
      </c>
      <c r="H624" s="31">
        <v>0.1</v>
      </c>
      <c r="I624">
        <v>20</v>
      </c>
      <c r="J624" s="31">
        <v>0.11799999999999999</v>
      </c>
      <c r="K624">
        <v>0</v>
      </c>
      <c r="L624" s="31">
        <v>0.1</v>
      </c>
      <c r="M624">
        <v>7</v>
      </c>
      <c r="N624" s="31">
        <v>0.1</v>
      </c>
      <c r="O624">
        <v>76</v>
      </c>
      <c r="P624" s="31">
        <v>0.44700000000000001</v>
      </c>
    </row>
    <row r="625" spans="2:16" x14ac:dyDescent="0.2">
      <c r="B625">
        <v>441</v>
      </c>
      <c r="C625">
        <v>638</v>
      </c>
      <c r="D625" s="31">
        <f t="shared" si="9"/>
        <v>0.69122257053291536</v>
      </c>
      <c r="E625">
        <v>0</v>
      </c>
      <c r="F625" s="31">
        <v>0.01</v>
      </c>
      <c r="G625">
        <v>0</v>
      </c>
      <c r="H625" s="31">
        <v>0.01</v>
      </c>
      <c r="I625">
        <v>88</v>
      </c>
      <c r="J625" s="31">
        <v>0.13800000000000001</v>
      </c>
      <c r="K625">
        <v>0</v>
      </c>
      <c r="L625" s="31">
        <v>0.01</v>
      </c>
      <c r="M625">
        <v>43</v>
      </c>
      <c r="N625" s="31">
        <v>6.7000000000000004E-2</v>
      </c>
      <c r="O625">
        <v>375</v>
      </c>
      <c r="P625" s="31">
        <v>0.58799999999999997</v>
      </c>
    </row>
    <row r="626" spans="2:16" x14ac:dyDescent="0.2">
      <c r="B626">
        <v>36</v>
      </c>
      <c r="C626">
        <v>84</v>
      </c>
      <c r="D626" s="31">
        <f t="shared" si="9"/>
        <v>0.42857142857142855</v>
      </c>
      <c r="E626">
        <v>0</v>
      </c>
      <c r="F626" s="31">
        <v>0.1</v>
      </c>
      <c r="G626">
        <v>0</v>
      </c>
      <c r="H626" s="31">
        <v>0.1</v>
      </c>
      <c r="I626">
        <v>0</v>
      </c>
      <c r="J626" s="31">
        <v>0.1</v>
      </c>
      <c r="K626">
        <v>0</v>
      </c>
      <c r="L626" s="31">
        <v>0.1</v>
      </c>
      <c r="M626">
        <v>18</v>
      </c>
      <c r="N626" s="31">
        <v>0.214</v>
      </c>
      <c r="O626">
        <v>23</v>
      </c>
      <c r="P626" s="31">
        <v>0.27400000000000002</v>
      </c>
    </row>
    <row r="627" spans="2:16" x14ac:dyDescent="0.2">
      <c r="B627">
        <v>962</v>
      </c>
      <c r="C627" s="101">
        <v>1956</v>
      </c>
      <c r="D627" s="31">
        <f t="shared" si="9"/>
        <v>0.49182004089979547</v>
      </c>
      <c r="E627">
        <v>349</v>
      </c>
      <c r="F627" s="31">
        <v>0.17799999999999999</v>
      </c>
      <c r="G627">
        <v>0</v>
      </c>
      <c r="H627" s="31">
        <v>0.01</v>
      </c>
      <c r="I627">
        <v>0</v>
      </c>
      <c r="J627" s="31">
        <v>0.01</v>
      </c>
      <c r="K627">
        <v>0</v>
      </c>
      <c r="L627" s="31">
        <v>0.01</v>
      </c>
      <c r="M627">
        <v>125</v>
      </c>
      <c r="N627" s="31">
        <v>6.4000000000000001E-2</v>
      </c>
      <c r="O627">
        <v>642</v>
      </c>
      <c r="P627" s="31">
        <v>0.32800000000000001</v>
      </c>
    </row>
    <row r="628" spans="2:16" x14ac:dyDescent="0.2">
      <c r="B628">
        <v>631</v>
      </c>
      <c r="C628">
        <v>939</v>
      </c>
      <c r="D628" s="31">
        <f t="shared" si="9"/>
        <v>0.67199148029818956</v>
      </c>
      <c r="E628">
        <v>129</v>
      </c>
      <c r="F628" s="31">
        <v>0.13700000000000001</v>
      </c>
      <c r="G628">
        <v>0</v>
      </c>
      <c r="H628" s="31">
        <v>0.01</v>
      </c>
      <c r="I628">
        <v>95</v>
      </c>
      <c r="J628" s="31">
        <v>0.10100000000000001</v>
      </c>
      <c r="K628">
        <v>0</v>
      </c>
      <c r="L628" s="31">
        <v>0.01</v>
      </c>
      <c r="M628">
        <v>16</v>
      </c>
      <c r="N628" s="31">
        <v>1.7000000000000001E-2</v>
      </c>
      <c r="O628">
        <v>521</v>
      </c>
      <c r="P628" s="31">
        <v>0.55500000000000005</v>
      </c>
    </row>
    <row r="629" spans="2:16" x14ac:dyDescent="0.2">
      <c r="B629">
        <v>140</v>
      </c>
      <c r="C629">
        <v>259</v>
      </c>
      <c r="D629" s="31">
        <f t="shared" si="9"/>
        <v>0.54054054054054057</v>
      </c>
      <c r="E629">
        <v>20</v>
      </c>
      <c r="F629" s="31">
        <v>0.1</v>
      </c>
      <c r="G629">
        <v>0</v>
      </c>
      <c r="H629" s="31">
        <v>0.1</v>
      </c>
      <c r="I629">
        <v>46</v>
      </c>
      <c r="J629" s="31">
        <v>0.17799999999999999</v>
      </c>
      <c r="K629">
        <v>0</v>
      </c>
      <c r="L629" s="31">
        <v>0.1</v>
      </c>
      <c r="M629">
        <v>29</v>
      </c>
      <c r="N629" s="31">
        <v>0.112</v>
      </c>
      <c r="O629">
        <v>80</v>
      </c>
      <c r="P629" s="31">
        <v>0.309</v>
      </c>
    </row>
    <row r="630" spans="2:16" x14ac:dyDescent="0.2">
      <c r="B630">
        <v>818</v>
      </c>
      <c r="C630" s="101">
        <v>1007</v>
      </c>
      <c r="D630" s="31">
        <f t="shared" si="9"/>
        <v>0.8123138033763655</v>
      </c>
      <c r="E630">
        <v>94</v>
      </c>
      <c r="F630" s="31">
        <v>9.2999999999999999E-2</v>
      </c>
      <c r="G630">
        <v>0</v>
      </c>
      <c r="H630" s="31">
        <v>0.01</v>
      </c>
      <c r="I630">
        <v>0</v>
      </c>
      <c r="J630" s="31">
        <v>0.01</v>
      </c>
      <c r="K630">
        <v>0</v>
      </c>
      <c r="L630" s="31">
        <v>0.01</v>
      </c>
      <c r="M630">
        <v>125</v>
      </c>
      <c r="N630" s="31">
        <v>0.124</v>
      </c>
      <c r="O630">
        <v>677</v>
      </c>
      <c r="P630" s="31">
        <v>0.67200000000000004</v>
      </c>
    </row>
    <row r="631" spans="2:16" x14ac:dyDescent="0.2">
      <c r="B631">
        <v>12</v>
      </c>
      <c r="C631">
        <v>21</v>
      </c>
      <c r="D631" s="31">
        <f t="shared" si="9"/>
        <v>0.5714285714285714</v>
      </c>
      <c r="E631">
        <v>3</v>
      </c>
      <c r="F631" s="31">
        <v>0.14299999999999999</v>
      </c>
      <c r="G631">
        <v>0</v>
      </c>
      <c r="H631" s="31">
        <v>0.14000000000000001</v>
      </c>
      <c r="I631">
        <v>7</v>
      </c>
      <c r="J631" s="31">
        <v>0.33300000000000002</v>
      </c>
      <c r="K631">
        <v>0</v>
      </c>
      <c r="L631" s="31">
        <v>0.14000000000000001</v>
      </c>
      <c r="M631">
        <v>0</v>
      </c>
      <c r="N631" s="31">
        <v>0.14000000000000001</v>
      </c>
      <c r="O631">
        <v>9</v>
      </c>
      <c r="P631" s="31">
        <v>0.42899999999999999</v>
      </c>
    </row>
    <row r="632" spans="2:16" x14ac:dyDescent="0.2">
      <c r="B632">
        <v>22</v>
      </c>
      <c r="C632">
        <v>104</v>
      </c>
      <c r="D632" s="31">
        <f t="shared" si="9"/>
        <v>0.21153846153846154</v>
      </c>
      <c r="E632">
        <v>4</v>
      </c>
      <c r="F632" s="31">
        <v>0.1</v>
      </c>
      <c r="G632">
        <v>0</v>
      </c>
      <c r="H632" s="31">
        <v>0.1</v>
      </c>
      <c r="I632">
        <v>6</v>
      </c>
      <c r="J632" s="31">
        <v>0.1</v>
      </c>
      <c r="K632">
        <v>0</v>
      </c>
      <c r="L632" s="31">
        <v>0.1</v>
      </c>
      <c r="M632">
        <v>13</v>
      </c>
      <c r="N632" s="31">
        <v>0.125</v>
      </c>
      <c r="O632">
        <v>4</v>
      </c>
      <c r="P632" s="31">
        <v>0.1</v>
      </c>
    </row>
    <row r="633" spans="2:16" x14ac:dyDescent="0.2">
      <c r="B633">
        <v>11</v>
      </c>
      <c r="C633">
        <v>104</v>
      </c>
      <c r="D633" s="31">
        <f t="shared" si="9"/>
        <v>0.10576923076923077</v>
      </c>
      <c r="E633">
        <v>9</v>
      </c>
      <c r="F633" s="31">
        <v>0.1</v>
      </c>
      <c r="G633">
        <v>0</v>
      </c>
      <c r="H633" s="31">
        <v>0.1</v>
      </c>
      <c r="I633">
        <v>0</v>
      </c>
      <c r="J633" s="31">
        <v>0.1</v>
      </c>
      <c r="K633">
        <v>0</v>
      </c>
      <c r="L633" s="31">
        <v>0.1</v>
      </c>
      <c r="M633">
        <v>2</v>
      </c>
      <c r="N633" s="31">
        <v>0.1</v>
      </c>
      <c r="O633">
        <v>0</v>
      </c>
      <c r="P633" s="31">
        <v>0.1</v>
      </c>
    </row>
    <row r="634" spans="2:16" x14ac:dyDescent="0.2">
      <c r="B634" s="101">
        <v>1304</v>
      </c>
      <c r="C634" s="101">
        <v>2646</v>
      </c>
      <c r="D634" s="31">
        <f t="shared" si="9"/>
        <v>0.49281934996220711</v>
      </c>
      <c r="E634">
        <v>339</v>
      </c>
      <c r="F634" s="31">
        <v>0.128</v>
      </c>
      <c r="G634">
        <v>0</v>
      </c>
      <c r="H634" s="31">
        <v>0.01</v>
      </c>
      <c r="I634">
        <v>396</v>
      </c>
      <c r="J634" s="31">
        <v>0.15</v>
      </c>
      <c r="K634">
        <v>0</v>
      </c>
      <c r="L634" s="31">
        <v>0.01</v>
      </c>
      <c r="M634">
        <v>294</v>
      </c>
      <c r="N634" s="31">
        <v>0.111</v>
      </c>
      <c r="O634">
        <v>718</v>
      </c>
      <c r="P634" s="31">
        <v>0.27100000000000002</v>
      </c>
    </row>
    <row r="635" spans="2:16" x14ac:dyDescent="0.2">
      <c r="B635">
        <v>285</v>
      </c>
      <c r="C635" s="101">
        <v>1555</v>
      </c>
      <c r="D635" s="31">
        <f t="shared" si="9"/>
        <v>0.18327974276527331</v>
      </c>
      <c r="E635">
        <v>183</v>
      </c>
      <c r="F635" s="31">
        <v>0.11799999999999999</v>
      </c>
      <c r="G635">
        <v>0</v>
      </c>
      <c r="H635" s="31">
        <v>0.01</v>
      </c>
      <c r="I635">
        <v>0</v>
      </c>
      <c r="J635" s="31">
        <v>0.01</v>
      </c>
      <c r="K635">
        <v>0</v>
      </c>
      <c r="L635" s="31">
        <v>0.01</v>
      </c>
      <c r="M635">
        <v>82</v>
      </c>
      <c r="N635" s="31">
        <v>5.2999999999999999E-2</v>
      </c>
      <c r="O635">
        <v>46</v>
      </c>
      <c r="P635" s="31">
        <v>0.03</v>
      </c>
    </row>
    <row r="636" spans="2:16" x14ac:dyDescent="0.2">
      <c r="B636">
        <v>690</v>
      </c>
      <c r="C636" s="101">
        <v>1724</v>
      </c>
      <c r="D636" s="31">
        <f t="shared" si="9"/>
        <v>0.40023201856148494</v>
      </c>
      <c r="E636">
        <v>74</v>
      </c>
      <c r="F636" s="31">
        <v>4.2999999999999997E-2</v>
      </c>
      <c r="G636">
        <v>0</v>
      </c>
      <c r="H636" s="31">
        <v>0.01</v>
      </c>
      <c r="I636">
        <v>309</v>
      </c>
      <c r="J636" s="31">
        <v>0.17899999999999999</v>
      </c>
      <c r="K636">
        <v>0</v>
      </c>
      <c r="L636" s="31">
        <v>0.01</v>
      </c>
      <c r="M636">
        <v>117</v>
      </c>
      <c r="N636" s="31">
        <v>6.8000000000000005E-2</v>
      </c>
      <c r="O636">
        <v>345</v>
      </c>
      <c r="P636" s="31">
        <v>0.2</v>
      </c>
    </row>
    <row r="637" spans="2:16" x14ac:dyDescent="0.2">
      <c r="B637">
        <v>47</v>
      </c>
      <c r="C637">
        <v>133</v>
      </c>
      <c r="D637" s="31">
        <f t="shared" si="9"/>
        <v>0.35338345864661652</v>
      </c>
      <c r="E637">
        <v>26</v>
      </c>
      <c r="F637" s="31">
        <v>0.19500000000000001</v>
      </c>
      <c r="G637">
        <v>0</v>
      </c>
      <c r="H637" s="31">
        <v>0.1</v>
      </c>
      <c r="I637">
        <v>15</v>
      </c>
      <c r="J637" s="31">
        <v>0.113</v>
      </c>
      <c r="K637">
        <v>0</v>
      </c>
      <c r="L637" s="31">
        <v>0.1</v>
      </c>
      <c r="M637">
        <v>5</v>
      </c>
      <c r="N637" s="31">
        <v>0.1</v>
      </c>
      <c r="O637">
        <v>20</v>
      </c>
      <c r="P637" s="31">
        <v>0.15</v>
      </c>
    </row>
    <row r="638" spans="2:16" x14ac:dyDescent="0.2">
      <c r="B638" s="101">
        <v>1082</v>
      </c>
      <c r="C638" s="101">
        <v>1234</v>
      </c>
      <c r="D638" s="31">
        <f t="shared" si="9"/>
        <v>0.87682333873581852</v>
      </c>
      <c r="E638">
        <v>297</v>
      </c>
      <c r="F638" s="31">
        <v>0.24099999999999999</v>
      </c>
      <c r="G638">
        <v>0</v>
      </c>
      <c r="H638" s="31">
        <v>0.01</v>
      </c>
      <c r="I638">
        <v>169</v>
      </c>
      <c r="J638" s="31">
        <v>0.13700000000000001</v>
      </c>
      <c r="K638">
        <v>0</v>
      </c>
      <c r="L638" s="31">
        <v>0.01</v>
      </c>
      <c r="M638">
        <v>109</v>
      </c>
      <c r="N638" s="31">
        <v>8.7999999999999995E-2</v>
      </c>
      <c r="O638">
        <v>913</v>
      </c>
      <c r="P638" s="31">
        <v>0.74</v>
      </c>
    </row>
    <row r="639" spans="2:16" x14ac:dyDescent="0.2">
      <c r="B639">
        <v>200</v>
      </c>
      <c r="C639">
        <v>418</v>
      </c>
      <c r="D639" s="31">
        <f t="shared" si="9"/>
        <v>0.4784688995215311</v>
      </c>
      <c r="E639">
        <v>36</v>
      </c>
      <c r="F639" s="31">
        <v>8.5999999999999993E-2</v>
      </c>
      <c r="G639">
        <v>0</v>
      </c>
      <c r="H639" s="31">
        <v>0.01</v>
      </c>
      <c r="I639">
        <v>0</v>
      </c>
      <c r="J639" s="31">
        <v>0.01</v>
      </c>
      <c r="K639">
        <v>0</v>
      </c>
      <c r="L639" s="31">
        <v>0.01</v>
      </c>
      <c r="M639">
        <v>20</v>
      </c>
      <c r="N639" s="31">
        <v>4.8000000000000001E-2</v>
      </c>
      <c r="O639">
        <v>155</v>
      </c>
      <c r="P639" s="31">
        <v>0.371</v>
      </c>
    </row>
    <row r="640" spans="2:16" x14ac:dyDescent="0.2">
      <c r="B640">
        <v>21</v>
      </c>
      <c r="C640">
        <v>94</v>
      </c>
      <c r="D640" s="31">
        <f t="shared" si="9"/>
        <v>0.22340425531914893</v>
      </c>
      <c r="E640">
        <v>0</v>
      </c>
      <c r="F640" s="31">
        <v>0.1</v>
      </c>
      <c r="G640">
        <v>0</v>
      </c>
      <c r="H640" s="31">
        <v>0.1</v>
      </c>
      <c r="I640">
        <v>21</v>
      </c>
      <c r="J640" s="31">
        <v>0.223</v>
      </c>
      <c r="K640">
        <v>0</v>
      </c>
      <c r="L640" s="31">
        <v>0.1</v>
      </c>
      <c r="M640">
        <v>0</v>
      </c>
      <c r="N640" s="31">
        <v>0.1</v>
      </c>
      <c r="O640">
        <v>0</v>
      </c>
      <c r="P640" s="31">
        <v>0.1</v>
      </c>
    </row>
    <row r="641" spans="2:16" x14ac:dyDescent="0.2">
      <c r="B641">
        <v>100</v>
      </c>
      <c r="C641">
        <v>115</v>
      </c>
      <c r="D641" s="31">
        <f t="shared" si="9"/>
        <v>0.86956521739130432</v>
      </c>
      <c r="E641">
        <v>0</v>
      </c>
      <c r="F641" s="31">
        <v>0.1</v>
      </c>
      <c r="G641">
        <v>0</v>
      </c>
      <c r="H641" s="31">
        <v>0.1</v>
      </c>
      <c r="I641">
        <v>18</v>
      </c>
      <c r="J641" s="31">
        <v>0.157</v>
      </c>
      <c r="K641">
        <v>0</v>
      </c>
      <c r="L641" s="31">
        <v>0.1</v>
      </c>
      <c r="M641">
        <v>11</v>
      </c>
      <c r="N641" s="31">
        <v>0.1</v>
      </c>
      <c r="O641">
        <v>83</v>
      </c>
      <c r="P641" s="31">
        <v>0.72199999999999998</v>
      </c>
    </row>
    <row r="642" spans="2:16" x14ac:dyDescent="0.2">
      <c r="B642">
        <v>15</v>
      </c>
      <c r="C642">
        <v>55</v>
      </c>
      <c r="D642" s="31">
        <f t="shared" si="9"/>
        <v>0.27272727272727271</v>
      </c>
      <c r="E642">
        <v>5</v>
      </c>
      <c r="F642" s="31">
        <v>0.1</v>
      </c>
      <c r="G642">
        <v>8</v>
      </c>
      <c r="H642" s="31">
        <v>0.14499999999999999</v>
      </c>
      <c r="I642">
        <v>8</v>
      </c>
      <c r="J642" s="31">
        <v>0.14499999999999999</v>
      </c>
      <c r="K642">
        <v>0</v>
      </c>
      <c r="L642" s="31">
        <v>0.1</v>
      </c>
      <c r="M642">
        <v>4</v>
      </c>
      <c r="N642" s="31">
        <v>0.1</v>
      </c>
      <c r="O642">
        <v>5</v>
      </c>
      <c r="P642" s="31">
        <v>0.1</v>
      </c>
    </row>
    <row r="643" spans="2:16" x14ac:dyDescent="0.2">
      <c r="B643">
        <v>79</v>
      </c>
      <c r="C643">
        <v>204</v>
      </c>
      <c r="D643" s="31">
        <f t="shared" ref="D643:D648" si="10">B643/C643</f>
        <v>0.38725490196078433</v>
      </c>
      <c r="E643">
        <v>0</v>
      </c>
      <c r="F643" s="31">
        <v>0.1</v>
      </c>
      <c r="G643">
        <v>0</v>
      </c>
      <c r="H643" s="31">
        <v>0.1</v>
      </c>
      <c r="I643">
        <v>17</v>
      </c>
      <c r="J643" s="31">
        <v>0.1</v>
      </c>
      <c r="K643">
        <v>0</v>
      </c>
      <c r="L643" s="31">
        <v>0.1</v>
      </c>
      <c r="M643">
        <v>4</v>
      </c>
      <c r="N643" s="31">
        <v>0.1</v>
      </c>
      <c r="O643">
        <v>67</v>
      </c>
      <c r="P643" s="31">
        <v>0.32800000000000001</v>
      </c>
    </row>
    <row r="644" spans="2:16" x14ac:dyDescent="0.2">
      <c r="B644">
        <v>3</v>
      </c>
      <c r="C644">
        <v>29</v>
      </c>
      <c r="D644" s="31">
        <f t="shared" si="10"/>
        <v>0.10344827586206896</v>
      </c>
      <c r="E644">
        <v>0</v>
      </c>
      <c r="F644" s="31">
        <v>0.1</v>
      </c>
      <c r="G644">
        <v>0</v>
      </c>
      <c r="H644" s="31">
        <v>0.1</v>
      </c>
      <c r="I644">
        <v>0</v>
      </c>
      <c r="J644" s="31">
        <v>0.1</v>
      </c>
      <c r="K644">
        <v>0</v>
      </c>
      <c r="L644" s="31">
        <v>0.1</v>
      </c>
      <c r="M644">
        <v>3</v>
      </c>
      <c r="N644" s="31">
        <v>0.10299999999999999</v>
      </c>
      <c r="O644">
        <v>0</v>
      </c>
      <c r="P644" s="31">
        <v>0.1</v>
      </c>
    </row>
    <row r="645" spans="2:16" x14ac:dyDescent="0.2">
      <c r="B645">
        <v>221</v>
      </c>
      <c r="C645">
        <v>842</v>
      </c>
      <c r="D645" s="31">
        <f t="shared" si="10"/>
        <v>0.26247030878859856</v>
      </c>
      <c r="E645">
        <v>122</v>
      </c>
      <c r="F645" s="31">
        <v>0.14499999999999999</v>
      </c>
      <c r="G645">
        <v>0</v>
      </c>
      <c r="H645" s="31">
        <v>0.01</v>
      </c>
      <c r="I645">
        <v>92</v>
      </c>
      <c r="J645" s="31">
        <v>0.109</v>
      </c>
      <c r="K645">
        <v>0</v>
      </c>
      <c r="L645" s="31">
        <v>0.01</v>
      </c>
      <c r="M645">
        <v>88</v>
      </c>
      <c r="N645" s="31">
        <v>0.105</v>
      </c>
      <c r="O645">
        <v>6</v>
      </c>
      <c r="P645" s="31">
        <v>0.01</v>
      </c>
    </row>
    <row r="646" spans="2:16" x14ac:dyDescent="0.2">
      <c r="B646" s="101">
        <v>2349</v>
      </c>
      <c r="C646" s="101">
        <v>5562</v>
      </c>
      <c r="D646" s="31">
        <f t="shared" si="10"/>
        <v>0.42233009708737862</v>
      </c>
      <c r="E646">
        <v>211</v>
      </c>
      <c r="F646" s="31">
        <v>3.7999999999999999E-2</v>
      </c>
      <c r="G646">
        <v>422</v>
      </c>
      <c r="H646" s="31">
        <v>7.5999999999999998E-2</v>
      </c>
      <c r="I646">
        <v>13</v>
      </c>
      <c r="J646" s="31">
        <v>0.01</v>
      </c>
      <c r="K646">
        <v>0</v>
      </c>
      <c r="L646" s="31">
        <v>0.01</v>
      </c>
      <c r="M646">
        <v>159</v>
      </c>
      <c r="N646" s="31">
        <v>2.9000000000000001E-2</v>
      </c>
      <c r="O646" s="101">
        <v>1649</v>
      </c>
      <c r="P646" s="31">
        <v>0.29599999999999999</v>
      </c>
    </row>
    <row r="647" spans="2:16" x14ac:dyDescent="0.2">
      <c r="B647" s="101">
        <v>1283</v>
      </c>
      <c r="C647" s="101">
        <v>1652</v>
      </c>
      <c r="D647" s="31">
        <f t="shared" si="10"/>
        <v>0.7766343825665859</v>
      </c>
      <c r="E647">
        <v>392</v>
      </c>
      <c r="F647" s="31">
        <v>0.23699999999999999</v>
      </c>
      <c r="G647">
        <v>0</v>
      </c>
      <c r="H647" s="31">
        <v>0.01</v>
      </c>
      <c r="I647">
        <v>789</v>
      </c>
      <c r="J647" s="31">
        <v>0.47799999999999998</v>
      </c>
      <c r="K647">
        <v>0</v>
      </c>
      <c r="L647" s="31">
        <v>0.01</v>
      </c>
      <c r="M647">
        <v>0</v>
      </c>
      <c r="N647" s="31">
        <v>0.01</v>
      </c>
      <c r="O647">
        <v>873</v>
      </c>
      <c r="P647" s="31">
        <v>0.52800000000000002</v>
      </c>
    </row>
    <row r="648" spans="2:16" x14ac:dyDescent="0.2">
      <c r="B648">
        <v>211</v>
      </c>
      <c r="C648">
        <v>466</v>
      </c>
      <c r="D648" s="31">
        <f t="shared" si="10"/>
        <v>0.45278969957081544</v>
      </c>
      <c r="E648">
        <v>0</v>
      </c>
      <c r="F648" s="31">
        <v>0.01</v>
      </c>
      <c r="G648">
        <v>0</v>
      </c>
      <c r="H648" s="31">
        <v>0.01</v>
      </c>
      <c r="I648">
        <v>196</v>
      </c>
      <c r="J648" s="31">
        <v>0.42099999999999999</v>
      </c>
      <c r="K648">
        <v>0</v>
      </c>
      <c r="L648" s="31">
        <v>0.01</v>
      </c>
      <c r="M648">
        <v>19</v>
      </c>
      <c r="N648" s="31">
        <v>4.1000000000000002E-2</v>
      </c>
      <c r="O648">
        <v>0</v>
      </c>
      <c r="P648" s="31">
        <v>0.01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High Schools</vt:lpstr>
      <vt:lpstr>Perf for Demo</vt:lpstr>
      <vt:lpstr>Demo Regression Analysis</vt:lpstr>
      <vt:lpstr>Full Regression Analysis</vt:lpstr>
      <vt:lpstr>Districts</vt:lpstr>
      <vt:lpstr>Demographics</vt:lpstr>
      <vt:lpstr>Discipline</vt:lpstr>
      <vt:lpstr>Graduation Rate</vt:lpstr>
      <vt:lpstr>Dual Credit</vt:lpstr>
      <vt:lpstr>ELA</vt:lpstr>
      <vt:lpstr>Math</vt:lpstr>
      <vt:lpstr>Science</vt:lpstr>
      <vt:lpstr>ELA</vt:lpstr>
      <vt:lpstr>Math</vt:lpstr>
      <vt:lpstr>'Demo Regression Analysis'!Print_Area</vt:lpstr>
      <vt:lpstr>'Full Regression Analysis'!Print_Area</vt:lpstr>
      <vt:lpstr>'High Schools'!Print_Area</vt:lpstr>
      <vt:lpstr>'High Schools'!Print_Titles</vt:lpstr>
      <vt:lpstr>Science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Magendanz</dc:creator>
  <cp:lastModifiedBy>Chad Magendanz</cp:lastModifiedBy>
  <cp:lastPrinted>2020-08-16T09:41:54Z</cp:lastPrinted>
  <dcterms:created xsi:type="dcterms:W3CDTF">2016-01-17T02:29:10Z</dcterms:created>
  <dcterms:modified xsi:type="dcterms:W3CDTF">2020-08-16T09:47:38Z</dcterms:modified>
</cp:coreProperties>
</file>